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defaultThemeVersion="124226"/>
  <mc:AlternateContent xmlns:mc="http://schemas.openxmlformats.org/markup-compatibility/2006">
    <mc:Choice Requires="x15">
      <x15ac:absPath xmlns:x15ac="http://schemas.microsoft.com/office/spreadsheetml/2010/11/ac" url="F:\Project\EMFHT\Datasheets\Power\3.3V\Shared with Ti\10-1-2024\"/>
    </mc:Choice>
  </mc:AlternateContent>
  <xr:revisionPtr revIDLastSave="0" documentId="13_ncr:1_{6F779AAD-7FDA-4BAE-AE59-AEECE3CEB93C}" xr6:coauthVersionLast="47" xr6:coauthVersionMax="47" xr10:uidLastSave="{00000000-0000-0000-0000-000000000000}"/>
  <workbookProtection workbookAlgorithmName="SHA-512" workbookHashValue="u0rc5HQJVDI8T7VhZK/GMvollPotAMkUCTcO3K706DbO0Sa9Fa5LFPwrld2yJl4pT8w+jWuiyeZqEWUX05AFVg==" workbookSaltValue="zrmOQsgx1OdkMrAW9XHw2Q==" workbookSpinCount="100000" lockStructure="1"/>
  <bookViews>
    <workbookView xWindow="-120" yWindow="-120" windowWidth="29040" windowHeight="15840" activeTab="3"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s>
  <externalReferences>
    <externalReference r:id="rId15"/>
    <externalReference r:id="rId16"/>
  </externalReferences>
  <definedNames>
    <definedName name="_xlnm._FilterDatabase" localSheetId="4" hidden="1">'Layout Checklist'!$A$1:$R$25</definedName>
    <definedName name="_xlnm._FilterDatabase" localSheetId="3" hidden="1">'Schematic Checklist'!$A$1:$O$60</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Calculator'!$D$95</definedName>
    <definedName name="fpi_trgt">'Device Calculator'!$D$95</definedName>
    <definedName name="fsw" localSheetId="1">'Device Calculator'!$C$16</definedName>
    <definedName name="fsw">'Device Calculator'!$C$16</definedName>
    <definedName name="fzi_trgt" localSheetId="1">'Device Calculator'!$D$94</definedName>
    <definedName name="fzi_trgt">'Device Calculator'!$D$94</definedName>
    <definedName name="GM_PS" localSheetId="1">'Device Calculator'!$D$68</definedName>
    <definedName name="GM_PS">'Device Calculator'!$D$68</definedName>
    <definedName name="ILOOP" localSheetId="1">'Device Calculator'!$F$106</definedName>
    <definedName name="ILOOP">'Device Calculator'!$F$106</definedName>
    <definedName name="ILOOP_trgt" localSheetId="1">'Device Calculator'!$D$93</definedName>
    <definedName name="ILOOP_trgt">'Device Calculator'!$D$93</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Calculator'!$F$121</definedName>
    <definedName name="VLOOP">'Device Calculator'!$F$121</definedName>
    <definedName name="VLOOP_trgt" localSheetId="1">'Device Calculator'!$D$111</definedName>
    <definedName name="VLOOP_trgt">'Device Calculator'!$D$111</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81029"/>
</workbook>
</file>

<file path=xl/calcChain.xml><?xml version="1.0" encoding="utf-8"?>
<calcChain xmlns="http://schemas.openxmlformats.org/spreadsheetml/2006/main">
  <c r="E24" i="3" l="1"/>
  <c r="D5" i="6"/>
  <c r="T43" i="16" l="1"/>
  <c r="B42" i="16"/>
  <c r="B45" i="16"/>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S47" i="16" l="1"/>
  <c r="C34" i="16"/>
  <c r="C33" i="16"/>
  <c r="C32" i="16"/>
  <c r="C36" i="16" s="1"/>
  <c r="C26" i="16"/>
  <c r="C25" i="16"/>
  <c r="C22" i="16"/>
  <c r="C21" i="16"/>
  <c r="C12" i="16"/>
  <c r="C10" i="16"/>
  <c r="C9" i="16"/>
  <c r="C8" i="16"/>
  <c r="C11" i="16" s="1"/>
  <c r="A47" i="16"/>
  <c r="A46" i="16"/>
  <c r="A45" i="16"/>
  <c r="A44" i="16"/>
  <c r="C29" i="16"/>
  <c r="C6" i="16"/>
  <c r="C40" i="16" s="1"/>
  <c r="C5" i="16"/>
  <c r="C4" i="16"/>
  <c r="C3" i="16"/>
  <c r="S48" i="16" l="1"/>
  <c r="A48" i="16"/>
  <c r="C16" i="16"/>
  <c r="G44" i="16"/>
  <c r="C18" i="16"/>
  <c r="C39" i="16"/>
  <c r="G46" i="16"/>
  <c r="C14" i="16"/>
  <c r="C37" i="16"/>
  <c r="C38" i="16" s="1"/>
  <c r="G45" i="16"/>
  <c r="G47" i="16"/>
  <c r="G48" i="16" l="1"/>
  <c r="D48" i="16"/>
  <c r="S49" i="16"/>
  <c r="A49" i="16"/>
  <c r="D49" i="16" s="1"/>
  <c r="D44" i="16"/>
  <c r="D46" i="16"/>
  <c r="C15" i="16"/>
  <c r="F47" i="16" s="1"/>
  <c r="D47" i="16"/>
  <c r="D45" i="16"/>
  <c r="F44" i="16" l="1"/>
  <c r="F45" i="16"/>
  <c r="F48" i="16"/>
  <c r="F46" i="16"/>
  <c r="F49" i="16"/>
  <c r="S50" i="16"/>
  <c r="A50" i="16"/>
  <c r="G49" i="16"/>
  <c r="G50" i="16" l="1"/>
  <c r="F50" i="16"/>
  <c r="D50" i="16"/>
  <c r="S51" i="16"/>
  <c r="A51" i="16"/>
  <c r="G51" i="16" l="1"/>
  <c r="D51" i="16"/>
  <c r="F51" i="16"/>
  <c r="A52" i="16"/>
  <c r="S52" i="16"/>
  <c r="G52" i="16" l="1"/>
  <c r="F52" i="16"/>
  <c r="D52" i="16"/>
  <c r="A53" i="16"/>
  <c r="S53" i="16"/>
  <c r="S54" i="16" l="1"/>
  <c r="A54" i="16"/>
  <c r="G53" i="16"/>
  <c r="D53" i="16"/>
  <c r="F53" i="16"/>
  <c r="D54" i="16" l="1"/>
  <c r="G54" i="16"/>
  <c r="F54" i="16"/>
  <c r="S55" i="16"/>
  <c r="A55" i="16"/>
  <c r="S56" i="16" l="1"/>
  <c r="A56" i="16"/>
  <c r="F55" i="16"/>
  <c r="G55" i="16"/>
  <c r="D55" i="16"/>
  <c r="G56" i="16" l="1"/>
  <c r="D56" i="16"/>
  <c r="F56" i="16"/>
  <c r="S57" i="16"/>
  <c r="A57" i="16"/>
  <c r="F57" i="16" l="1"/>
  <c r="G57" i="16"/>
  <c r="D57" i="16"/>
  <c r="S58" i="16"/>
  <c r="A58" i="16"/>
  <c r="A59" i="16" l="1"/>
  <c r="S59" i="16"/>
  <c r="D58" i="16"/>
  <c r="G58" i="16"/>
  <c r="F58" i="16"/>
  <c r="S60" i="16" l="1"/>
  <c r="A60" i="16"/>
  <c r="F59" i="16"/>
  <c r="D59" i="16"/>
  <c r="G59" i="16"/>
  <c r="S61" i="16" l="1"/>
  <c r="A61" i="16"/>
  <c r="D60" i="16"/>
  <c r="G60" i="16"/>
  <c r="F60" i="16"/>
  <c r="A62" i="16" l="1"/>
  <c r="S62" i="16"/>
  <c r="G61" i="16"/>
  <c r="D61" i="16"/>
  <c r="F61" i="16"/>
  <c r="S63" i="16" l="1"/>
  <c r="A63" i="16"/>
  <c r="G62" i="16"/>
  <c r="F62" i="16"/>
  <c r="D62" i="16"/>
  <c r="D63" i="16" l="1"/>
  <c r="G63" i="16"/>
  <c r="F63" i="16"/>
  <c r="A64" i="16"/>
  <c r="S64" i="16"/>
  <c r="S65" i="16" l="1"/>
  <c r="A65" i="16"/>
  <c r="D64" i="16"/>
  <c r="F64" i="16"/>
  <c r="G64" i="16"/>
  <c r="S66" i="16" l="1"/>
  <c r="A66" i="16"/>
  <c r="D65" i="16"/>
  <c r="G65" i="16"/>
  <c r="F65" i="16"/>
  <c r="A67" i="16" l="1"/>
  <c r="S67" i="16"/>
  <c r="G66" i="16"/>
  <c r="D66" i="16"/>
  <c r="F66" i="16"/>
  <c r="S68" i="16" l="1"/>
  <c r="A68" i="16"/>
  <c r="D67" i="16"/>
  <c r="G67" i="16"/>
  <c r="F67" i="16"/>
  <c r="D68" i="16" l="1"/>
  <c r="G68" i="16"/>
  <c r="F68" i="16"/>
  <c r="A69" i="16"/>
  <c r="S69" i="16"/>
  <c r="S70" i="16" l="1"/>
  <c r="A70" i="16"/>
  <c r="G69" i="16"/>
  <c r="D69" i="16"/>
  <c r="F69" i="16"/>
  <c r="D70" i="16" l="1"/>
  <c r="F70" i="16"/>
  <c r="G70" i="16"/>
  <c r="A71" i="16"/>
  <c r="S71" i="16"/>
  <c r="G71" i="16" l="1"/>
  <c r="D71" i="16"/>
  <c r="F71" i="16"/>
  <c r="S72" i="16"/>
  <c r="A72" i="16"/>
  <c r="F72" i="16" l="1"/>
  <c r="D72" i="16"/>
  <c r="G72" i="16"/>
  <c r="S73" i="16"/>
  <c r="A73" i="16"/>
  <c r="S74" i="16" l="1"/>
  <c r="A74" i="16"/>
  <c r="G73" i="16"/>
  <c r="F73" i="16"/>
  <c r="D73" i="16"/>
  <c r="D74" i="16" l="1"/>
  <c r="G74" i="16"/>
  <c r="F74" i="16"/>
  <c r="S75" i="16"/>
  <c r="A75" i="16"/>
  <c r="D75" i="16" l="1"/>
  <c r="G75" i="16"/>
  <c r="F75" i="16"/>
  <c r="S76" i="16"/>
  <c r="A76" i="16"/>
  <c r="F76" i="16" l="1"/>
  <c r="D76" i="16"/>
  <c r="G76" i="16"/>
  <c r="S77" i="16"/>
  <c r="A77" i="16"/>
  <c r="S78" i="16" l="1"/>
  <c r="A78" i="16"/>
  <c r="G77" i="16"/>
  <c r="F77" i="16"/>
  <c r="D77" i="16"/>
  <c r="G78" i="16" l="1"/>
  <c r="F78" i="16"/>
  <c r="D78" i="16"/>
  <c r="S79" i="16"/>
  <c r="A79" i="16"/>
  <c r="A80" i="16" l="1"/>
  <c r="S80" i="16"/>
  <c r="F79" i="16"/>
  <c r="G79" i="16"/>
  <c r="D79" i="16"/>
  <c r="D80" i="16" l="1"/>
  <c r="G80" i="16"/>
  <c r="F80" i="16"/>
  <c r="S81" i="16"/>
  <c r="A81" i="16"/>
  <c r="S82" i="16" l="1"/>
  <c r="A82" i="16"/>
  <c r="G81" i="16"/>
  <c r="F81" i="16"/>
  <c r="D81" i="16"/>
  <c r="D82" i="16" l="1"/>
  <c r="G82" i="16"/>
  <c r="F82" i="16"/>
  <c r="S83" i="16"/>
  <c r="A83" i="16"/>
  <c r="G83" i="16" l="1"/>
  <c r="F83" i="16"/>
  <c r="D83" i="16"/>
  <c r="A84" i="16"/>
  <c r="S84" i="16"/>
  <c r="S85" i="16" l="1"/>
  <c r="A85" i="16"/>
  <c r="D84" i="16"/>
  <c r="F84" i="16"/>
  <c r="G84" i="16"/>
  <c r="D85" i="16" l="1"/>
  <c r="G85" i="16"/>
  <c r="F85" i="16"/>
  <c r="A86" i="16"/>
  <c r="S86" i="16"/>
  <c r="D86" i="16" l="1"/>
  <c r="G86" i="16"/>
  <c r="F86" i="16"/>
  <c r="S87" i="16"/>
  <c r="A87" i="16"/>
  <c r="D87" i="16" l="1"/>
  <c r="G87" i="16"/>
  <c r="F87" i="16"/>
  <c r="S88" i="16"/>
  <c r="A88" i="16"/>
  <c r="A89" i="16" l="1"/>
  <c r="S89" i="16"/>
  <c r="F88" i="16"/>
  <c r="D88" i="16"/>
  <c r="G88" i="16"/>
  <c r="A90" i="16" l="1"/>
  <c r="S90" i="16"/>
  <c r="F89" i="16"/>
  <c r="D89" i="16"/>
  <c r="G89" i="16"/>
  <c r="A91" i="16" l="1"/>
  <c r="S91" i="16"/>
  <c r="G90" i="16"/>
  <c r="F90" i="16"/>
  <c r="D90" i="16"/>
  <c r="F91" i="16" l="1"/>
  <c r="G91" i="16"/>
  <c r="D91" i="16"/>
  <c r="A92" i="16"/>
  <c r="S92" i="16"/>
  <c r="A93" i="16" l="1"/>
  <c r="S93" i="16"/>
  <c r="G92" i="16"/>
  <c r="D92" i="16"/>
  <c r="F92" i="16"/>
  <c r="F93" i="16" l="1"/>
  <c r="D93" i="16"/>
  <c r="G93" i="16"/>
  <c r="S94" i="16"/>
  <c r="A94" i="16"/>
  <c r="S95" i="16" l="1"/>
  <c r="A95" i="16"/>
  <c r="D94" i="16"/>
  <c r="F94" i="16"/>
  <c r="G94" i="16"/>
  <c r="D95" i="16" l="1"/>
  <c r="F95" i="16"/>
  <c r="G95" i="16"/>
  <c r="S96" i="16"/>
  <c r="A96" i="16"/>
  <c r="S97" i="16" l="1"/>
  <c r="A97" i="16"/>
  <c r="G96" i="16"/>
  <c r="D96" i="16"/>
  <c r="F96" i="16"/>
  <c r="D97" i="16" l="1"/>
  <c r="G97" i="16"/>
  <c r="F97" i="16"/>
  <c r="S98" i="16"/>
  <c r="A98" i="16"/>
  <c r="D98" i="16" l="1"/>
  <c r="F98" i="16"/>
  <c r="G98" i="16"/>
  <c r="S99" i="16"/>
  <c r="A99" i="16"/>
  <c r="A100" i="16" l="1"/>
  <c r="S100" i="16"/>
  <c r="F99" i="16"/>
  <c r="D99" i="16"/>
  <c r="G99" i="16"/>
  <c r="G100" i="16" l="1"/>
  <c r="F100" i="16"/>
  <c r="D100" i="16"/>
  <c r="S101" i="16"/>
  <c r="A101" i="16"/>
  <c r="G101" i="16" l="1"/>
  <c r="D101" i="16"/>
  <c r="F101" i="16"/>
  <c r="S102" i="16"/>
  <c r="A102" i="16"/>
  <c r="G102" i="16" l="1"/>
  <c r="F102" i="16"/>
  <c r="D102" i="16"/>
  <c r="A103" i="16"/>
  <c r="S103" i="16"/>
  <c r="D103" i="16" l="1"/>
  <c r="G103" i="16"/>
  <c r="F103" i="16"/>
  <c r="A104" i="16"/>
  <c r="S104" i="16"/>
  <c r="S105" i="16" l="1"/>
  <c r="A105" i="16"/>
  <c r="F104" i="16"/>
  <c r="G104" i="16"/>
  <c r="D104" i="16"/>
  <c r="F105" i="16" l="1"/>
  <c r="G105" i="16"/>
  <c r="D105" i="16"/>
  <c r="S106" i="16"/>
  <c r="A106" i="16"/>
  <c r="S107" i="16" l="1"/>
  <c r="A107" i="16"/>
  <c r="F106" i="16"/>
  <c r="D106" i="16"/>
  <c r="G106" i="16"/>
  <c r="S108" i="16" l="1"/>
  <c r="A108" i="16"/>
  <c r="D107" i="16"/>
  <c r="F107" i="16"/>
  <c r="G107" i="16"/>
  <c r="F108" i="16" l="1"/>
  <c r="G108" i="16"/>
  <c r="D108" i="16"/>
  <c r="S109" i="16"/>
  <c r="A109" i="16"/>
  <c r="S110" i="16" l="1"/>
  <c r="A110" i="16"/>
  <c r="F109" i="16"/>
  <c r="G109" i="16"/>
  <c r="D109" i="16"/>
  <c r="D110" i="16" l="1"/>
  <c r="G110" i="16"/>
  <c r="F110" i="16"/>
  <c r="S111" i="16"/>
  <c r="A111" i="16"/>
  <c r="D111" i="16" l="1"/>
  <c r="G111" i="16"/>
  <c r="F111" i="16"/>
  <c r="S112" i="16"/>
  <c r="A112" i="16"/>
  <c r="S113" i="16" l="1"/>
  <c r="A113" i="16"/>
  <c r="G112" i="16"/>
  <c r="D112" i="16"/>
  <c r="F112" i="16"/>
  <c r="G113" i="16" l="1"/>
  <c r="D113" i="16"/>
  <c r="F113" i="16"/>
  <c r="S114" i="16"/>
  <c r="A114" i="16"/>
  <c r="S115" i="16" l="1"/>
  <c r="A115" i="16"/>
  <c r="D114" i="16"/>
  <c r="F114" i="16"/>
  <c r="G114" i="16"/>
  <c r="F115" i="16" l="1"/>
  <c r="G115" i="16"/>
  <c r="D115" i="16"/>
  <c r="S116" i="16"/>
  <c r="A116" i="16"/>
  <c r="S117" i="16" l="1"/>
  <c r="A117" i="16"/>
  <c r="D116" i="16"/>
  <c r="F116" i="16"/>
  <c r="G116" i="16"/>
  <c r="G117" i="16" l="1"/>
  <c r="F117" i="16"/>
  <c r="D117" i="16"/>
  <c r="S118" i="16"/>
  <c r="A118" i="16"/>
  <c r="D118" i="16" l="1"/>
  <c r="G118" i="16"/>
  <c r="F118" i="16"/>
  <c r="A119" i="16"/>
  <c r="S119" i="16"/>
  <c r="S120" i="16" l="1"/>
  <c r="A120" i="16"/>
  <c r="G119" i="16"/>
  <c r="D119" i="16"/>
  <c r="F119" i="16"/>
  <c r="F120" i="16" l="1"/>
  <c r="G120" i="16"/>
  <c r="D120" i="16"/>
  <c r="S121" i="16"/>
  <c r="A121" i="16"/>
  <c r="S122" i="16" l="1"/>
  <c r="A122" i="16"/>
  <c r="G121" i="16"/>
  <c r="D121" i="16"/>
  <c r="F121" i="16"/>
  <c r="F122" i="16" l="1"/>
  <c r="D122" i="16"/>
  <c r="G122" i="16"/>
  <c r="A123" i="16"/>
  <c r="S123" i="16"/>
  <c r="A124" i="16" l="1"/>
  <c r="S124" i="16"/>
  <c r="F123" i="16"/>
  <c r="D123" i="16"/>
  <c r="G123" i="16"/>
  <c r="F124" i="16" l="1"/>
  <c r="D124" i="16"/>
  <c r="G124" i="16"/>
  <c r="S125" i="16"/>
  <c r="A125" i="16"/>
  <c r="A126" i="16" l="1"/>
  <c r="S126" i="16"/>
  <c r="G125" i="16"/>
  <c r="F125" i="16"/>
  <c r="D125" i="16"/>
  <c r="S127" i="16" l="1"/>
  <c r="A127" i="16"/>
  <c r="D126" i="16"/>
  <c r="F126" i="16"/>
  <c r="G126" i="16"/>
  <c r="G127" i="16" l="1"/>
  <c r="F127" i="16"/>
  <c r="D127" i="16"/>
  <c r="A128" i="16"/>
  <c r="S128" i="16"/>
  <c r="F128" i="16" l="1"/>
  <c r="G128" i="16"/>
  <c r="D128" i="16"/>
  <c r="S129" i="16"/>
  <c r="A129" i="16"/>
  <c r="S130" i="16" l="1"/>
  <c r="A130" i="16"/>
  <c r="D129" i="16"/>
  <c r="G129" i="16"/>
  <c r="F129" i="16"/>
  <c r="D130" i="16" l="1"/>
  <c r="F130" i="16"/>
  <c r="G130" i="16"/>
  <c r="S131" i="16"/>
  <c r="A131" i="16"/>
  <c r="F131" i="16" l="1"/>
  <c r="D131" i="16"/>
  <c r="G131" i="16"/>
  <c r="S132" i="16"/>
  <c r="A132" i="16"/>
  <c r="F132" i="16" l="1"/>
  <c r="G132" i="16"/>
  <c r="D132" i="16"/>
  <c r="S133" i="16"/>
  <c r="A133" i="16"/>
  <c r="S134" i="16" l="1"/>
  <c r="A134" i="16"/>
  <c r="G133" i="16"/>
  <c r="D133" i="16"/>
  <c r="F133" i="16"/>
  <c r="D134" i="16" l="1"/>
  <c r="F134" i="16"/>
  <c r="G134" i="16"/>
  <c r="S135" i="16"/>
  <c r="A135" i="16"/>
  <c r="F135" i="16" l="1"/>
  <c r="G135" i="16"/>
  <c r="D135" i="16"/>
  <c r="A136" i="16"/>
  <c r="S136" i="16"/>
  <c r="S137" i="16" l="1"/>
  <c r="A137" i="16"/>
  <c r="G136" i="16"/>
  <c r="F136" i="16"/>
  <c r="D136" i="16"/>
  <c r="S138" i="16" l="1"/>
  <c r="A138" i="16"/>
  <c r="G137" i="16"/>
  <c r="F137" i="16"/>
  <c r="D137" i="16"/>
  <c r="D138" i="16" l="1"/>
  <c r="G138" i="16"/>
  <c r="F138" i="16"/>
  <c r="S139" i="16"/>
  <c r="A139" i="16"/>
  <c r="F139" i="16" l="1"/>
  <c r="G139" i="16"/>
  <c r="D139" i="16"/>
  <c r="S140" i="16"/>
  <c r="A140" i="16"/>
  <c r="F140" i="16" l="1"/>
  <c r="G140" i="16"/>
  <c r="D140" i="16"/>
  <c r="A141" i="16"/>
  <c r="S141" i="16"/>
  <c r="D141" i="16" l="1"/>
  <c r="F141" i="16"/>
  <c r="G141" i="16"/>
  <c r="S142" i="16"/>
  <c r="A142" i="16"/>
  <c r="G142" i="16" l="1"/>
  <c r="D142" i="16"/>
  <c r="F142" i="16"/>
  <c r="S143" i="16"/>
  <c r="A143" i="16"/>
  <c r="G143" i="16" l="1"/>
  <c r="D143" i="16"/>
  <c r="F143" i="16"/>
  <c r="S144" i="16"/>
  <c r="A144" i="16"/>
  <c r="F144" i="16" l="1"/>
  <c r="G144" i="16"/>
  <c r="D144" i="16"/>
  <c r="A145" i="16"/>
  <c r="S145" i="16"/>
  <c r="S146" i="16" l="1"/>
  <c r="A146" i="16"/>
  <c r="F145" i="16"/>
  <c r="D145" i="16"/>
  <c r="G145" i="16"/>
  <c r="D146" i="16" l="1"/>
  <c r="G146" i="16"/>
  <c r="F146" i="16"/>
  <c r="S147" i="16"/>
  <c r="A147" i="16"/>
  <c r="D147" i="16" l="1"/>
  <c r="G147" i="16"/>
  <c r="F147" i="16"/>
  <c r="S148" i="16"/>
  <c r="A148" i="16"/>
  <c r="S149" i="16" l="1"/>
  <c r="A149" i="16"/>
  <c r="G148" i="16"/>
  <c r="F148" i="16"/>
  <c r="D148" i="16"/>
  <c r="D149" i="16" l="1"/>
  <c r="F149" i="16"/>
  <c r="G149" i="16"/>
  <c r="S150" i="16"/>
  <c r="A150" i="16"/>
  <c r="D150" i="16" l="1"/>
  <c r="G150" i="16"/>
  <c r="F150" i="16"/>
  <c r="S151" i="16"/>
  <c r="A151" i="16"/>
  <c r="F151" i="16" l="1"/>
  <c r="D151" i="16"/>
  <c r="G151" i="16"/>
  <c r="S152" i="16"/>
  <c r="A152" i="16"/>
  <c r="G152" i="16" l="1"/>
  <c r="F152" i="16"/>
  <c r="D152" i="16"/>
  <c r="S153" i="16"/>
  <c r="A153" i="16"/>
  <c r="S154" i="16" l="1"/>
  <c r="A154" i="16"/>
  <c r="G153" i="16"/>
  <c r="D153" i="16"/>
  <c r="F153" i="16"/>
  <c r="G154" i="16" l="1"/>
  <c r="D154" i="16"/>
  <c r="F154" i="16"/>
  <c r="S155" i="16"/>
  <c r="A155" i="16"/>
  <c r="S156" i="16" l="1"/>
  <c r="A156" i="16"/>
  <c r="G155" i="16"/>
  <c r="D155" i="16"/>
  <c r="F155" i="16"/>
  <c r="G156" i="16" l="1"/>
  <c r="D156" i="16"/>
  <c r="F156" i="16"/>
  <c r="S157" i="16"/>
  <c r="A157" i="16"/>
  <c r="S158" i="16" l="1"/>
  <c r="A158" i="16"/>
  <c r="D157" i="16"/>
  <c r="G157" i="16"/>
  <c r="F157" i="16"/>
  <c r="G158" i="16" l="1"/>
  <c r="F158" i="16"/>
  <c r="D158" i="16"/>
  <c r="A159" i="16"/>
  <c r="S159" i="16"/>
  <c r="S160" i="16" l="1"/>
  <c r="A160" i="16"/>
  <c r="G159" i="16"/>
  <c r="D159" i="16"/>
  <c r="F159" i="16"/>
  <c r="F160" i="16" l="1"/>
  <c r="G160" i="16"/>
  <c r="D160" i="16"/>
  <c r="S161" i="16"/>
  <c r="A161" i="16"/>
  <c r="A162" i="16" l="1"/>
  <c r="S162" i="16"/>
  <c r="D161" i="16"/>
  <c r="F161" i="16"/>
  <c r="G161" i="16"/>
  <c r="F162" i="16" l="1"/>
  <c r="D162" i="16"/>
  <c r="G162" i="16"/>
  <c r="S163" i="16"/>
  <c r="A163" i="16"/>
  <c r="S164" i="16" l="1"/>
  <c r="A164" i="16"/>
  <c r="F163" i="16"/>
  <c r="G163" i="16"/>
  <c r="D163" i="16"/>
  <c r="S165" i="16" l="1"/>
  <c r="A165" i="16"/>
  <c r="D164" i="16"/>
  <c r="F164" i="16"/>
  <c r="G164" i="16"/>
  <c r="D165" i="16" l="1"/>
  <c r="G165" i="16"/>
  <c r="F165" i="16"/>
  <c r="S166" i="16"/>
  <c r="A166" i="16"/>
  <c r="D166" i="16" l="1"/>
  <c r="G166" i="16"/>
  <c r="F166" i="16"/>
  <c r="A167" i="16"/>
  <c r="S167" i="16"/>
  <c r="F167" i="16" l="1"/>
  <c r="D167" i="16"/>
  <c r="G167" i="16"/>
  <c r="S168" i="16"/>
  <c r="A168" i="16"/>
  <c r="G168" i="16" l="1"/>
  <c r="D168" i="16"/>
  <c r="F168" i="16"/>
  <c r="S169" i="16"/>
  <c r="A169" i="16"/>
  <c r="G169" i="16" l="1"/>
  <c r="D169" i="16"/>
  <c r="F169" i="16"/>
  <c r="S170" i="16"/>
  <c r="A170" i="16"/>
  <c r="F170" i="16" l="1"/>
  <c r="D170" i="16"/>
  <c r="G170" i="16"/>
  <c r="S171" i="16"/>
  <c r="A171" i="16"/>
  <c r="D171" i="16" l="1"/>
  <c r="F171" i="16"/>
  <c r="G171" i="16"/>
  <c r="S172" i="16"/>
  <c r="A172" i="16"/>
  <c r="S173" i="16" l="1"/>
  <c r="A173" i="16"/>
  <c r="F172" i="16"/>
  <c r="D172" i="16"/>
  <c r="G172" i="16"/>
  <c r="D173" i="16" l="1"/>
  <c r="G173" i="16"/>
  <c r="F173" i="16"/>
  <c r="A174" i="16"/>
  <c r="S174" i="16"/>
  <c r="D174" i="16" l="1"/>
  <c r="F174" i="16"/>
  <c r="G174" i="16"/>
  <c r="S175" i="16"/>
  <c r="A175" i="16"/>
  <c r="F175" i="16" l="1"/>
  <c r="D175" i="16"/>
  <c r="G175" i="16"/>
  <c r="A176" i="16"/>
  <c r="S176" i="16"/>
  <c r="A177" i="16" l="1"/>
  <c r="S177" i="16"/>
  <c r="G176" i="16"/>
  <c r="D176" i="16"/>
  <c r="F176" i="16"/>
  <c r="S178" i="16" l="1"/>
  <c r="A178" i="16"/>
  <c r="G177" i="16"/>
  <c r="F177" i="16"/>
  <c r="D177" i="16"/>
  <c r="D178" i="16" l="1"/>
  <c r="G178" i="16"/>
  <c r="F178" i="16"/>
  <c r="S179" i="16"/>
  <c r="A179" i="16"/>
  <c r="S180" i="16" l="1"/>
  <c r="A180" i="16"/>
  <c r="G179" i="16"/>
  <c r="D179" i="16"/>
  <c r="F179" i="16"/>
  <c r="G180" i="16" l="1"/>
  <c r="F180" i="16"/>
  <c r="D180" i="16"/>
  <c r="A181" i="16"/>
  <c r="S181" i="16"/>
  <c r="D181" i="16" l="1"/>
  <c r="G181" i="16"/>
  <c r="F181" i="16"/>
  <c r="S182" i="16"/>
  <c r="A182" i="16"/>
  <c r="F182" i="16" l="1"/>
  <c r="D182" i="16"/>
  <c r="G182" i="16"/>
  <c r="A183" i="16"/>
  <c r="S183" i="16"/>
  <c r="S184" i="16" l="1"/>
  <c r="A184" i="16"/>
  <c r="F183" i="16"/>
  <c r="D183" i="16"/>
  <c r="G183" i="16"/>
  <c r="F184" i="16" l="1"/>
  <c r="D184" i="16"/>
  <c r="G184" i="16"/>
  <c r="A185" i="16"/>
  <c r="S185" i="16"/>
  <c r="D185" i="16" l="1"/>
  <c r="F185" i="16"/>
  <c r="G185" i="16"/>
  <c r="S186" i="16"/>
  <c r="A186" i="16"/>
  <c r="S187" i="16" l="1"/>
  <c r="A187" i="16"/>
  <c r="D186" i="16"/>
  <c r="G186" i="16"/>
  <c r="F186" i="16"/>
  <c r="D187" i="16" l="1"/>
  <c r="G187" i="16"/>
  <c r="F187" i="16"/>
  <c r="S188" i="16"/>
  <c r="A188" i="16"/>
  <c r="S189" i="16" l="1"/>
  <c r="A189" i="16"/>
  <c r="G188" i="16"/>
  <c r="D188" i="16"/>
  <c r="F188" i="16"/>
  <c r="D189" i="16" l="1"/>
  <c r="F189" i="16"/>
  <c r="G189" i="16"/>
  <c r="A190" i="16"/>
  <c r="S190" i="16"/>
  <c r="D190" i="16" l="1"/>
  <c r="F190" i="16"/>
  <c r="G190" i="16"/>
  <c r="S191" i="16"/>
  <c r="A191" i="16"/>
  <c r="G191" i="16" l="1"/>
  <c r="F191" i="16"/>
  <c r="D191" i="16"/>
  <c r="S192" i="16"/>
  <c r="A192" i="16"/>
  <c r="A193" i="16" l="1"/>
  <c r="S193" i="16"/>
  <c r="F192" i="16"/>
  <c r="G192" i="16"/>
  <c r="D192" i="16"/>
  <c r="S194" i="16" l="1"/>
  <c r="A194" i="16"/>
  <c r="D193" i="16"/>
  <c r="F193" i="16"/>
  <c r="G193" i="16"/>
  <c r="G194" i="16" l="1"/>
  <c r="F194" i="16"/>
  <c r="D194" i="16"/>
  <c r="S195" i="16"/>
  <c r="A195" i="16"/>
  <c r="G195" i="16" l="1"/>
  <c r="F195" i="16"/>
  <c r="D195" i="16"/>
  <c r="S196" i="16"/>
  <c r="A196" i="16"/>
  <c r="S197" i="16" l="1"/>
  <c r="A197" i="16"/>
  <c r="G196" i="16"/>
  <c r="F196" i="16"/>
  <c r="D196" i="16"/>
  <c r="A198" i="16" l="1"/>
  <c r="S198" i="16"/>
  <c r="G197" i="16"/>
  <c r="D197" i="16"/>
  <c r="F197" i="16"/>
  <c r="D198" i="16" l="1"/>
  <c r="G198" i="16"/>
  <c r="F198" i="16"/>
  <c r="A199" i="16"/>
  <c r="S199" i="16"/>
  <c r="F199" i="16" l="1"/>
  <c r="D199" i="16"/>
  <c r="G199" i="16"/>
  <c r="S200" i="16"/>
  <c r="A200" i="16"/>
  <c r="G200" i="16" l="1"/>
  <c r="D200" i="16"/>
  <c r="F200" i="16"/>
  <c r="S201" i="16"/>
  <c r="A201" i="16"/>
  <c r="S202" i="16" l="1"/>
  <c r="A202" i="16"/>
  <c r="F201" i="16"/>
  <c r="D201" i="16"/>
  <c r="G201" i="16"/>
  <c r="G202" i="16" l="1"/>
  <c r="D202" i="16"/>
  <c r="F202" i="16"/>
  <c r="S203" i="16"/>
  <c r="A203" i="16"/>
  <c r="S204" i="16" l="1"/>
  <c r="A204" i="16"/>
  <c r="F203" i="16"/>
  <c r="D203" i="16"/>
  <c r="G203" i="16"/>
  <c r="G204" i="16" l="1"/>
  <c r="F204" i="16"/>
  <c r="D204" i="16"/>
  <c r="S205" i="16"/>
  <c r="A205" i="16"/>
  <c r="S206" i="16" l="1"/>
  <c r="A206" i="16"/>
  <c r="F205" i="16"/>
  <c r="D205" i="16"/>
  <c r="G205" i="16"/>
  <c r="G206" i="16" l="1"/>
  <c r="F206" i="16"/>
  <c r="D206" i="16"/>
  <c r="S207" i="16"/>
  <c r="A207" i="16"/>
  <c r="D207" i="16" l="1"/>
  <c r="F207" i="16"/>
  <c r="G207" i="16"/>
  <c r="S208" i="16"/>
  <c r="A208" i="16"/>
  <c r="S209" i="16" l="1"/>
  <c r="A209" i="16"/>
  <c r="F208" i="16"/>
  <c r="D208" i="16"/>
  <c r="G208" i="16"/>
  <c r="G209" i="16" l="1"/>
  <c r="F209" i="16"/>
  <c r="D209" i="16"/>
  <c r="S210" i="16"/>
  <c r="A210" i="16"/>
  <c r="G210" i="16" l="1"/>
  <c r="F210" i="16"/>
  <c r="D210" i="16"/>
  <c r="S211" i="16"/>
  <c r="A211" i="16"/>
  <c r="G211" i="16" l="1"/>
  <c r="D211" i="16"/>
  <c r="F211" i="16"/>
  <c r="S212" i="16"/>
  <c r="A212" i="16"/>
  <c r="G212" i="16" l="1"/>
  <c r="D212" i="16"/>
  <c r="F212" i="16"/>
  <c r="S213" i="16"/>
  <c r="A213" i="16"/>
  <c r="D213" i="16" l="1"/>
  <c r="F213" i="16"/>
  <c r="G213" i="16"/>
  <c r="S214" i="16"/>
  <c r="A214" i="16"/>
  <c r="G214" i="16" l="1"/>
  <c r="D214" i="16"/>
  <c r="F214" i="16"/>
  <c r="A215" i="16"/>
  <c r="S215" i="16"/>
  <c r="F215" i="16" l="1"/>
  <c r="D215" i="16"/>
  <c r="G215" i="16"/>
  <c r="S216" i="16"/>
  <c r="A216" i="16"/>
  <c r="F216" i="16" l="1"/>
  <c r="D216" i="16"/>
  <c r="G216" i="16"/>
  <c r="S217" i="16"/>
  <c r="A217" i="16"/>
  <c r="A218" i="16" l="1"/>
  <c r="S218" i="16"/>
  <c r="G217" i="16"/>
  <c r="F217" i="16"/>
  <c r="D217" i="16"/>
  <c r="S219" i="16" l="1"/>
  <c r="A219" i="16"/>
  <c r="G218" i="16"/>
  <c r="F218" i="16"/>
  <c r="D218" i="16"/>
  <c r="D219" i="16" l="1"/>
  <c r="G219" i="16"/>
  <c r="F219" i="16"/>
  <c r="S220" i="16"/>
  <c r="A220" i="16"/>
  <c r="S221" i="16" l="1"/>
  <c r="A221" i="16"/>
  <c r="G220" i="16"/>
  <c r="F220" i="16"/>
  <c r="D220" i="16"/>
  <c r="G221" i="16" l="1"/>
  <c r="F221" i="16"/>
  <c r="D221" i="16"/>
  <c r="S222" i="16"/>
  <c r="A222" i="16"/>
  <c r="S223" i="16" l="1"/>
  <c r="A223" i="16"/>
  <c r="G222" i="16"/>
  <c r="F222" i="16"/>
  <c r="D222" i="16"/>
  <c r="D223" i="16" l="1"/>
  <c r="G223" i="16"/>
  <c r="F223" i="16"/>
  <c r="S224" i="16"/>
  <c r="A224" i="16"/>
  <c r="S225" i="16" l="1"/>
  <c r="A225" i="16"/>
  <c r="G224" i="16"/>
  <c r="D224" i="16"/>
  <c r="F224" i="16"/>
  <c r="S226" i="16" l="1"/>
  <c r="A226" i="16"/>
  <c r="D225" i="16"/>
  <c r="G225" i="16"/>
  <c r="F225" i="16"/>
  <c r="S227" i="16" l="1"/>
  <c r="A227" i="16"/>
  <c r="D226" i="16"/>
  <c r="F226" i="16"/>
  <c r="G226" i="16"/>
  <c r="S228" i="16" l="1"/>
  <c r="A228" i="16"/>
  <c r="F227" i="16"/>
  <c r="G227" i="16"/>
  <c r="D227" i="16"/>
  <c r="F228" i="16" l="1"/>
  <c r="D228" i="16"/>
  <c r="G228" i="16"/>
  <c r="S229" i="16"/>
  <c r="A229" i="16"/>
  <c r="S230" i="16" l="1"/>
  <c r="A230" i="16"/>
  <c r="D229" i="16"/>
  <c r="F229" i="16"/>
  <c r="G229" i="16"/>
  <c r="D230" i="16" l="1"/>
  <c r="G230" i="16"/>
  <c r="F230" i="16"/>
  <c r="A231" i="16"/>
  <c r="S231" i="16"/>
  <c r="A232" i="16" l="1"/>
  <c r="S232" i="16"/>
  <c r="D231" i="16"/>
  <c r="F231" i="16"/>
  <c r="G231" i="16"/>
  <c r="F232" i="16" l="1"/>
  <c r="D232" i="16"/>
  <c r="G232" i="16"/>
  <c r="S233" i="16"/>
  <c r="A233" i="16"/>
  <c r="G233" i="16" l="1"/>
  <c r="F233" i="16"/>
  <c r="D233" i="16"/>
  <c r="A234" i="16"/>
  <c r="S234" i="16"/>
  <c r="G234" i="16" l="1"/>
  <c r="F234" i="16"/>
  <c r="D234" i="16"/>
  <c r="S235" i="16"/>
  <c r="A235" i="16"/>
  <c r="G235" i="16" l="1"/>
  <c r="D235" i="16"/>
  <c r="F235" i="16"/>
  <c r="S236" i="16"/>
  <c r="A236" i="16"/>
  <c r="S237" i="16" l="1"/>
  <c r="A237" i="16"/>
  <c r="G236" i="16"/>
  <c r="D236" i="16"/>
  <c r="F236" i="16"/>
  <c r="D237" i="16" l="1"/>
  <c r="F237" i="16"/>
  <c r="G237" i="16"/>
  <c r="S238" i="16"/>
  <c r="A238" i="16"/>
  <c r="S239" i="16" l="1"/>
  <c r="A239" i="16"/>
  <c r="F238" i="16"/>
  <c r="D238" i="16"/>
  <c r="G238" i="16"/>
  <c r="F239" i="16" l="1"/>
  <c r="D239" i="16"/>
  <c r="G239" i="16"/>
  <c r="S240" i="16"/>
  <c r="A240" i="16"/>
  <c r="A241" i="16" l="1"/>
  <c r="S241" i="16"/>
  <c r="D240" i="16"/>
  <c r="F240" i="16"/>
  <c r="G240" i="16"/>
  <c r="D241" i="16" l="1"/>
  <c r="G241" i="16"/>
  <c r="F241" i="16"/>
  <c r="S242" i="16"/>
  <c r="A242" i="16"/>
  <c r="S243" i="16" l="1"/>
  <c r="A243" i="16"/>
  <c r="D242" i="16"/>
  <c r="F242" i="16"/>
  <c r="G242" i="16"/>
  <c r="S244" i="16" l="1"/>
  <c r="A244" i="16"/>
  <c r="F243" i="16"/>
  <c r="G243" i="16"/>
  <c r="D243" i="16"/>
  <c r="A245" i="16" l="1"/>
  <c r="S245" i="16"/>
  <c r="G244" i="16"/>
  <c r="D244" i="16"/>
  <c r="F244" i="16"/>
  <c r="G245" i="16" l="1"/>
  <c r="F245" i="16"/>
  <c r="D245" i="16"/>
  <c r="S246" i="16"/>
  <c r="A246" i="16"/>
  <c r="S247" i="16" l="1"/>
  <c r="A247" i="16"/>
  <c r="G246" i="16"/>
  <c r="D246" i="16"/>
  <c r="F246" i="16"/>
  <c r="D247" i="16" l="1"/>
  <c r="G247" i="16"/>
  <c r="F247" i="16"/>
  <c r="S248" i="16"/>
  <c r="A248" i="16"/>
  <c r="F248" i="16" l="1"/>
  <c r="D248" i="16"/>
  <c r="G248" i="16"/>
  <c r="A249" i="16"/>
  <c r="S249" i="16"/>
  <c r="D249" i="16" l="1"/>
  <c r="G249" i="16"/>
  <c r="F249" i="16"/>
  <c r="S250" i="16"/>
  <c r="A250" i="16"/>
  <c r="S251" i="16" l="1"/>
  <c r="A251" i="16"/>
  <c r="G250" i="16"/>
  <c r="F250" i="16"/>
  <c r="D250" i="16"/>
  <c r="G251" i="16" l="1"/>
  <c r="F251" i="16"/>
  <c r="D251" i="16"/>
  <c r="S252" i="16"/>
  <c r="A252" i="16"/>
  <c r="A253" i="16" l="1"/>
  <c r="S253" i="16"/>
  <c r="D252" i="16"/>
  <c r="G252" i="16"/>
  <c r="F252" i="16"/>
  <c r="S254" i="16" l="1"/>
  <c r="A254" i="16"/>
  <c r="F253" i="16"/>
  <c r="D253" i="16"/>
  <c r="G253" i="16"/>
  <c r="G254" i="16" l="1"/>
  <c r="D254" i="16"/>
  <c r="F254" i="16"/>
  <c r="S255" i="16"/>
  <c r="A255" i="16"/>
  <c r="F255" i="16" l="1"/>
  <c r="G255" i="16"/>
  <c r="D255" i="16"/>
  <c r="S256" i="16"/>
  <c r="A256" i="16"/>
  <c r="G256" i="16" l="1"/>
  <c r="F256" i="16"/>
  <c r="D256" i="16"/>
  <c r="S257" i="16"/>
  <c r="A257" i="16"/>
  <c r="G257" i="16" l="1"/>
  <c r="F257" i="16"/>
  <c r="D257" i="16"/>
  <c r="S258" i="16"/>
  <c r="A258" i="16"/>
  <c r="S259" i="16" l="1"/>
  <c r="A259" i="16"/>
  <c r="D258" i="16"/>
  <c r="G258" i="16"/>
  <c r="F258" i="16"/>
  <c r="G259" i="16" l="1"/>
  <c r="F259" i="16"/>
  <c r="D259" i="16"/>
  <c r="A260" i="16"/>
  <c r="S260" i="16"/>
  <c r="G260" i="16" l="1"/>
  <c r="F260" i="16"/>
  <c r="D260" i="16"/>
  <c r="S261" i="16"/>
  <c r="A261" i="16"/>
  <c r="S262" i="16" l="1"/>
  <c r="A262" i="16"/>
  <c r="G261" i="16"/>
  <c r="F261" i="16"/>
  <c r="D261" i="16"/>
  <c r="D262" i="16" l="1"/>
  <c r="G262" i="16"/>
  <c r="F262" i="16"/>
  <c r="A263" i="16"/>
  <c r="S263" i="16"/>
  <c r="G263" i="16" l="1"/>
  <c r="F263" i="16"/>
  <c r="D263" i="16"/>
  <c r="S264" i="16"/>
  <c r="A264" i="16"/>
  <c r="S265" i="16" l="1"/>
  <c r="A265" i="16"/>
  <c r="F264" i="16"/>
  <c r="D264" i="16"/>
  <c r="G264" i="16"/>
  <c r="D265" i="16" l="1"/>
  <c r="G265" i="16"/>
  <c r="F265" i="16"/>
  <c r="A266" i="16"/>
  <c r="S266" i="16"/>
  <c r="D266" i="16" l="1"/>
  <c r="G266" i="16"/>
  <c r="F266" i="16"/>
  <c r="S267" i="16"/>
  <c r="A267" i="16"/>
  <c r="S268" i="16" l="1"/>
  <c r="A268" i="16"/>
  <c r="D267" i="16"/>
  <c r="G267" i="16"/>
  <c r="F267" i="16"/>
  <c r="D268" i="16" l="1"/>
  <c r="F268" i="16"/>
  <c r="G268" i="16"/>
  <c r="S269" i="16"/>
  <c r="A269" i="16"/>
  <c r="G269" i="16" l="1"/>
  <c r="D269" i="16"/>
  <c r="F269" i="16"/>
  <c r="S270" i="16"/>
  <c r="A270" i="16"/>
  <c r="S271" i="16" l="1"/>
  <c r="A271" i="16"/>
  <c r="G270" i="16"/>
  <c r="F270" i="16"/>
  <c r="D270" i="16"/>
  <c r="F271" i="16" l="1"/>
  <c r="D271" i="16"/>
  <c r="G271" i="16"/>
  <c r="A272" i="16"/>
  <c r="S272" i="16"/>
  <c r="S273" i="16" l="1"/>
  <c r="A273" i="16"/>
  <c r="G272" i="16"/>
  <c r="D272" i="16"/>
  <c r="F272" i="16"/>
  <c r="D273" i="16" l="1"/>
  <c r="G273" i="16"/>
  <c r="F273" i="16"/>
  <c r="S274" i="16"/>
  <c r="A274" i="16"/>
  <c r="G274" i="16" l="1"/>
  <c r="F274" i="16"/>
  <c r="D274" i="16"/>
  <c r="S275" i="16"/>
  <c r="A275" i="16"/>
  <c r="F275" i="16" l="1"/>
  <c r="D275" i="16"/>
  <c r="G275" i="16"/>
  <c r="A276" i="16"/>
  <c r="S276" i="16"/>
  <c r="S277" i="16" l="1"/>
  <c r="A277" i="16"/>
  <c r="F276" i="16"/>
  <c r="D276" i="16"/>
  <c r="G276" i="16"/>
  <c r="D277" i="16" l="1"/>
  <c r="G277" i="16"/>
  <c r="F277" i="16"/>
  <c r="S278" i="16"/>
  <c r="A278" i="16"/>
  <c r="A279" i="16" l="1"/>
  <c r="S279" i="16"/>
  <c r="D278" i="16"/>
  <c r="G278" i="16"/>
  <c r="F278" i="16"/>
  <c r="D279" i="16" l="1"/>
  <c r="F279" i="16"/>
  <c r="G279" i="16"/>
  <c r="A280" i="16"/>
  <c r="S280" i="16"/>
  <c r="G280" i="16" l="1"/>
  <c r="D280" i="16"/>
  <c r="F280" i="16"/>
  <c r="A281" i="16"/>
  <c r="S281" i="16"/>
  <c r="D281" i="16" l="1"/>
  <c r="G281" i="16"/>
  <c r="F281" i="16"/>
  <c r="A282" i="16"/>
  <c r="S282" i="16"/>
  <c r="D282" i="16" l="1"/>
  <c r="F282" i="16"/>
  <c r="G282" i="16"/>
  <c r="S283" i="16"/>
  <c r="A283" i="16"/>
  <c r="D283" i="16" l="1"/>
  <c r="G283" i="16"/>
  <c r="F283" i="16"/>
  <c r="S284" i="16"/>
  <c r="A284" i="16"/>
  <c r="S285" i="16" l="1"/>
  <c r="A285" i="16"/>
  <c r="G284" i="16"/>
  <c r="D284" i="16"/>
  <c r="F284" i="16"/>
  <c r="F285" i="16" l="1"/>
  <c r="D285" i="16"/>
  <c r="G285" i="16"/>
  <c r="S286" i="16"/>
  <c r="A286" i="16"/>
  <c r="A287" i="16" l="1"/>
  <c r="S287" i="16"/>
  <c r="D286" i="16"/>
  <c r="G286" i="16"/>
  <c r="F286" i="16"/>
  <c r="F287" i="16" l="1"/>
  <c r="D287" i="16"/>
  <c r="G287" i="16"/>
  <c r="A288" i="16"/>
  <c r="S288" i="16"/>
  <c r="D288" i="16" l="1"/>
  <c r="F288" i="16"/>
  <c r="G288" i="16"/>
  <c r="A289" i="16"/>
  <c r="S289" i="16"/>
  <c r="S290" i="16" l="1"/>
  <c r="A290" i="16"/>
  <c r="G289" i="16"/>
  <c r="F289" i="16"/>
  <c r="D289" i="16"/>
  <c r="G290" i="16" l="1"/>
  <c r="D290" i="16"/>
  <c r="F290" i="16"/>
  <c r="S291" i="16"/>
  <c r="A291" i="16"/>
  <c r="D291" i="16" l="1"/>
  <c r="G291" i="16"/>
  <c r="F291" i="16"/>
  <c r="S292" i="16"/>
  <c r="A292" i="16"/>
  <c r="D292" i="16" l="1"/>
  <c r="G292" i="16"/>
  <c r="F292" i="16"/>
  <c r="S293" i="16"/>
  <c r="A293" i="16"/>
  <c r="S294" i="16" l="1"/>
  <c r="A294" i="16"/>
  <c r="D293" i="16"/>
  <c r="F293" i="16"/>
  <c r="G293" i="16"/>
  <c r="D294" i="16" l="1"/>
  <c r="F294" i="16"/>
  <c r="G294" i="16"/>
  <c r="A295" i="16"/>
  <c r="S295" i="16"/>
  <c r="A296" i="16" l="1"/>
  <c r="S296" i="16"/>
  <c r="D295" i="16"/>
  <c r="G295" i="16"/>
  <c r="F295" i="16"/>
  <c r="G296" i="16" l="1"/>
  <c r="D296" i="16"/>
  <c r="F296" i="16"/>
  <c r="S297" i="16"/>
  <c r="A297" i="16"/>
  <c r="S298" i="16" l="1"/>
  <c r="A298" i="16"/>
  <c r="D297" i="16"/>
  <c r="G297" i="16"/>
  <c r="F297" i="16"/>
  <c r="G298" i="16" l="1"/>
  <c r="F298" i="16"/>
  <c r="D298" i="16"/>
  <c r="S299" i="16"/>
  <c r="A299" i="16"/>
  <c r="G299" i="16" l="1"/>
  <c r="D299" i="16"/>
  <c r="F299" i="16"/>
  <c r="A300" i="16"/>
  <c r="S300" i="16"/>
  <c r="G300" i="16" l="1"/>
  <c r="F300" i="16"/>
  <c r="D300" i="16"/>
  <c r="S301" i="16"/>
  <c r="A301" i="16"/>
  <c r="A302" i="16" l="1"/>
  <c r="S302" i="16"/>
  <c r="D301" i="16"/>
  <c r="F301" i="16"/>
  <c r="G301" i="16"/>
  <c r="S303" i="16" l="1"/>
  <c r="A303" i="16"/>
  <c r="G302" i="16"/>
  <c r="D302" i="16"/>
  <c r="F302" i="16"/>
  <c r="F303" i="16" l="1"/>
  <c r="D303" i="16"/>
  <c r="G303" i="16"/>
  <c r="S304" i="16"/>
  <c r="A304" i="16"/>
  <c r="F304" i="16" l="1"/>
  <c r="D304" i="16"/>
  <c r="G304" i="16"/>
  <c r="S305" i="16"/>
  <c r="A305" i="16"/>
  <c r="S306" i="16" l="1"/>
  <c r="A306" i="16"/>
  <c r="F305" i="16"/>
  <c r="G305" i="16"/>
  <c r="D305" i="16"/>
  <c r="D306" i="16" l="1"/>
  <c r="F306" i="16"/>
  <c r="G306" i="16"/>
  <c r="S307" i="16"/>
  <c r="A307" i="16"/>
  <c r="D307" i="16" l="1"/>
  <c r="G307" i="16"/>
  <c r="F307" i="16"/>
  <c r="S308" i="16"/>
  <c r="A308" i="16"/>
  <c r="S309" i="16" l="1"/>
  <c r="A309" i="16"/>
  <c r="G308" i="16"/>
  <c r="F308" i="16"/>
  <c r="D308" i="16"/>
  <c r="D309" i="16" l="1"/>
  <c r="F309" i="16"/>
  <c r="G309" i="16"/>
  <c r="S310" i="16"/>
  <c r="A310" i="16"/>
  <c r="A311" i="16" l="1"/>
  <c r="S311" i="16"/>
  <c r="D310" i="16"/>
  <c r="G310" i="16"/>
  <c r="F310" i="16"/>
  <c r="S312" i="16" l="1"/>
  <c r="A312" i="16"/>
  <c r="F311" i="16"/>
  <c r="G311" i="16"/>
  <c r="D311" i="16"/>
  <c r="F312" i="16" l="1"/>
  <c r="D312" i="16"/>
  <c r="G312" i="16"/>
  <c r="S313" i="16"/>
  <c r="A313" i="16"/>
  <c r="S314" i="16" l="1"/>
  <c r="A314" i="16"/>
  <c r="D313" i="16"/>
  <c r="G313" i="16"/>
  <c r="F313" i="16"/>
  <c r="G314" i="16" l="1"/>
  <c r="F314" i="16"/>
  <c r="D314" i="16"/>
  <c r="S315" i="16"/>
  <c r="A315" i="16"/>
  <c r="S316" i="16" l="1"/>
  <c r="A316" i="16"/>
  <c r="F315" i="16"/>
  <c r="D315" i="16"/>
  <c r="G315" i="16"/>
  <c r="G316" i="16" l="1"/>
  <c r="F316" i="16"/>
  <c r="D316" i="16"/>
  <c r="S317" i="16"/>
  <c r="A317" i="16"/>
  <c r="D317" i="16" l="1"/>
  <c r="G317" i="16"/>
  <c r="F317" i="16"/>
  <c r="A318" i="16"/>
  <c r="S318" i="16"/>
  <c r="F318" i="16" l="1"/>
  <c r="G318" i="16"/>
  <c r="D318" i="16"/>
  <c r="S319" i="16"/>
  <c r="A319" i="16"/>
  <c r="D319" i="16" l="1"/>
  <c r="F319" i="16"/>
  <c r="G319" i="16"/>
  <c r="S320" i="16"/>
  <c r="A320" i="16"/>
  <c r="G320" i="16" l="1"/>
  <c r="F320" i="16"/>
  <c r="D320" i="16"/>
  <c r="S321" i="16"/>
  <c r="A321" i="16"/>
  <c r="G321" i="16" l="1"/>
  <c r="F321" i="16"/>
  <c r="D321" i="16"/>
  <c r="S322" i="16"/>
  <c r="A322" i="16"/>
  <c r="D322" i="16" l="1"/>
  <c r="G322" i="16"/>
  <c r="F322" i="16"/>
  <c r="A323" i="16"/>
  <c r="S323" i="16"/>
  <c r="S324" i="16" l="1"/>
  <c r="A324" i="16"/>
  <c r="G323" i="16"/>
  <c r="D323" i="16"/>
  <c r="F323" i="16"/>
  <c r="G324" i="16" l="1"/>
  <c r="F324" i="16"/>
  <c r="D324" i="16"/>
  <c r="S325" i="16"/>
  <c r="A325" i="16"/>
  <c r="S326" i="16" l="1"/>
  <c r="A326" i="16"/>
  <c r="D325" i="16"/>
  <c r="F325" i="16"/>
  <c r="G325" i="16"/>
  <c r="D326" i="16" l="1"/>
  <c r="F326" i="16"/>
  <c r="G326" i="16"/>
  <c r="S327" i="16"/>
  <c r="A327" i="16"/>
  <c r="S328" i="16" l="1"/>
  <c r="A328" i="16"/>
  <c r="F327" i="16"/>
  <c r="D327" i="16"/>
  <c r="G327" i="16"/>
  <c r="G328" i="16" l="1"/>
  <c r="D328" i="16"/>
  <c r="F328" i="16"/>
  <c r="S329" i="16"/>
  <c r="A329" i="16"/>
  <c r="G329" i="16" l="1"/>
  <c r="F329" i="16"/>
  <c r="D329" i="16"/>
  <c r="A330" i="16"/>
  <c r="S330" i="16"/>
  <c r="S331" i="16" l="1"/>
  <c r="A331" i="16"/>
  <c r="F330" i="16"/>
  <c r="D330" i="16"/>
  <c r="G330" i="16"/>
  <c r="F331" i="16" l="1"/>
  <c r="D331" i="16"/>
  <c r="G331" i="16"/>
  <c r="S332" i="16"/>
  <c r="A332" i="16"/>
  <c r="A333" i="16" l="1"/>
  <c r="S333" i="16"/>
  <c r="G332" i="16"/>
  <c r="F332" i="16"/>
  <c r="D332" i="16"/>
  <c r="S334" i="16" l="1"/>
  <c r="A334" i="16"/>
  <c r="G333" i="16"/>
  <c r="F333" i="16"/>
  <c r="D333" i="16"/>
  <c r="G334" i="16" l="1"/>
  <c r="D334" i="16"/>
  <c r="F334" i="16"/>
  <c r="A335" i="16"/>
  <c r="S335" i="16"/>
  <c r="F335" i="16" l="1"/>
  <c r="G335" i="16"/>
  <c r="D335" i="16"/>
  <c r="S336" i="16"/>
  <c r="A336" i="16"/>
  <c r="F336" i="16" l="1"/>
  <c r="G336" i="16"/>
  <c r="D336" i="16"/>
  <c r="S337" i="16"/>
  <c r="A337" i="16"/>
  <c r="D337" i="16" l="1"/>
  <c r="G337" i="16"/>
  <c r="F337" i="16"/>
  <c r="S338" i="16"/>
  <c r="A338" i="16"/>
  <c r="S339" i="16" l="1"/>
  <c r="A339" i="16"/>
  <c r="D338" i="16"/>
  <c r="G338" i="16"/>
  <c r="F338" i="16"/>
  <c r="F339" i="16" l="1"/>
  <c r="D339" i="16"/>
  <c r="G339" i="16"/>
  <c r="S340" i="16"/>
  <c r="A340" i="16"/>
  <c r="F340" i="16" l="1"/>
  <c r="D340" i="16"/>
  <c r="G340" i="16"/>
  <c r="A341" i="16"/>
  <c r="S341" i="16"/>
  <c r="G341" i="16" l="1"/>
  <c r="D341" i="16"/>
  <c r="F341" i="16"/>
  <c r="S342" i="16"/>
  <c r="A342" i="16"/>
  <c r="S343" i="16" l="1"/>
  <c r="A343" i="16"/>
  <c r="G342" i="16"/>
  <c r="F342" i="16"/>
  <c r="D342" i="16"/>
  <c r="S344" i="16" l="1"/>
  <c r="A344" i="16"/>
  <c r="D343" i="16"/>
  <c r="G343" i="16"/>
  <c r="F343" i="16"/>
  <c r="G344" i="16" l="1"/>
  <c r="D344" i="16"/>
  <c r="F344" i="16"/>
  <c r="S345" i="16"/>
  <c r="A345" i="16"/>
  <c r="D345" i="16" l="1"/>
  <c r="G345" i="16"/>
  <c r="F345" i="16"/>
  <c r="S346" i="16"/>
  <c r="A346" i="16"/>
  <c r="S347" i="16" l="1"/>
  <c r="A347" i="16"/>
  <c r="G346" i="16"/>
  <c r="F346" i="16"/>
  <c r="D346" i="16"/>
  <c r="G347" i="16" l="1"/>
  <c r="F347" i="16"/>
  <c r="D347" i="16"/>
  <c r="S348" i="16"/>
  <c r="A348" i="16"/>
  <c r="G348" i="16" l="1"/>
  <c r="F348" i="16"/>
  <c r="D348" i="16"/>
  <c r="S349" i="16"/>
  <c r="A349" i="16"/>
  <c r="G349" i="16" l="1"/>
  <c r="D349" i="16"/>
  <c r="F349" i="16"/>
  <c r="S350" i="16"/>
  <c r="A350" i="16"/>
  <c r="G350" i="16" l="1"/>
  <c r="D350" i="16"/>
  <c r="F350" i="16"/>
  <c r="A351" i="16"/>
  <c r="S351" i="16"/>
  <c r="S352" i="16" l="1"/>
  <c r="A352" i="16"/>
  <c r="F351" i="16"/>
  <c r="D351" i="16"/>
  <c r="G351" i="16"/>
  <c r="G352" i="16" l="1"/>
  <c r="D352" i="16"/>
  <c r="F352" i="16"/>
  <c r="S353" i="16"/>
  <c r="A353" i="16"/>
  <c r="G353" i="16" l="1"/>
  <c r="F353" i="16"/>
  <c r="D353" i="16"/>
  <c r="A354" i="16"/>
  <c r="S354" i="16"/>
  <c r="S355" i="16" l="1"/>
  <c r="A355" i="16"/>
  <c r="D354" i="16"/>
  <c r="G354" i="16"/>
  <c r="F354" i="16"/>
  <c r="S356" i="16" l="1"/>
  <c r="A356" i="16"/>
  <c r="F355" i="16"/>
  <c r="D355" i="16"/>
  <c r="G355" i="16"/>
  <c r="S357" i="16" l="1"/>
  <c r="A357" i="16"/>
  <c r="F356" i="16"/>
  <c r="D356" i="16"/>
  <c r="G356" i="16"/>
  <c r="G357" i="16" l="1"/>
  <c r="F357" i="16"/>
  <c r="D357" i="16"/>
  <c r="S358" i="16"/>
  <c r="A358" i="16"/>
  <c r="S359" i="16" l="1"/>
  <c r="A359" i="16"/>
  <c r="D358" i="16"/>
  <c r="G358" i="16"/>
  <c r="F358" i="16"/>
  <c r="D359" i="16" l="1"/>
  <c r="G359" i="16"/>
  <c r="F359" i="16"/>
  <c r="S360" i="16"/>
  <c r="A360" i="16"/>
  <c r="F360" i="16" l="1"/>
  <c r="D360" i="16"/>
  <c r="G360" i="16"/>
  <c r="S361" i="16"/>
  <c r="A361" i="16"/>
  <c r="A362" i="16" l="1"/>
  <c r="S362" i="16"/>
  <c r="D361" i="16"/>
  <c r="G361" i="16"/>
  <c r="F361" i="16"/>
  <c r="S363" i="16" l="1"/>
  <c r="A363" i="16"/>
  <c r="G362" i="16"/>
  <c r="F362" i="16"/>
  <c r="D362" i="16"/>
  <c r="D363" i="16" l="1"/>
  <c r="G363" i="16"/>
  <c r="F363" i="16"/>
  <c r="S364" i="16"/>
  <c r="A364" i="16"/>
  <c r="A365" i="16" l="1"/>
  <c r="S365" i="16"/>
  <c r="D364" i="16"/>
  <c r="F364" i="16"/>
  <c r="G364" i="16"/>
  <c r="S366" i="16" l="1"/>
  <c r="A366" i="16"/>
  <c r="D365" i="16"/>
  <c r="G365" i="16"/>
  <c r="F365" i="16"/>
  <c r="A367" i="16" l="1"/>
  <c r="S367" i="16"/>
  <c r="D366" i="16"/>
  <c r="G366" i="16"/>
  <c r="F366" i="16"/>
  <c r="S368" i="16" l="1"/>
  <c r="A368" i="16"/>
  <c r="D367" i="16"/>
  <c r="G367" i="16"/>
  <c r="F367" i="16"/>
  <c r="G368" i="16" l="1"/>
  <c r="D368" i="16"/>
  <c r="F368" i="16"/>
  <c r="S369" i="16"/>
  <c r="A369" i="16"/>
  <c r="D369" i="16" l="1"/>
  <c r="F369" i="16"/>
  <c r="G369" i="16"/>
  <c r="S370" i="16"/>
  <c r="A370" i="16"/>
  <c r="G370" i="16" l="1"/>
  <c r="D370" i="16"/>
  <c r="F370" i="16"/>
  <c r="A371" i="16"/>
  <c r="S371" i="16"/>
  <c r="S372" i="16" l="1"/>
  <c r="A372" i="16"/>
  <c r="G371" i="16"/>
  <c r="D371" i="16"/>
  <c r="F371" i="16"/>
  <c r="G372" i="16" l="1"/>
  <c r="D372" i="16"/>
  <c r="F372" i="16"/>
  <c r="S373" i="16"/>
  <c r="A373" i="16"/>
  <c r="A374" i="16" l="1"/>
  <c r="S374" i="16"/>
  <c r="G373" i="16"/>
  <c r="F373" i="16"/>
  <c r="D373" i="16"/>
  <c r="D374" i="16" l="1"/>
  <c r="G374" i="16"/>
  <c r="F374" i="16"/>
  <c r="A375" i="16"/>
  <c r="S375" i="16"/>
  <c r="F375" i="16" l="1"/>
  <c r="G375" i="16"/>
  <c r="D375" i="16"/>
  <c r="S376" i="16"/>
  <c r="A376" i="16"/>
  <c r="G376" i="16" l="1"/>
  <c r="F376" i="16"/>
  <c r="D376" i="16"/>
  <c r="S377" i="16"/>
  <c r="A377" i="16"/>
  <c r="A378" i="16" l="1"/>
  <c r="S378" i="16"/>
  <c r="D377" i="16"/>
  <c r="G377" i="16"/>
  <c r="F377" i="16"/>
  <c r="S379" i="16" l="1"/>
  <c r="A379" i="16"/>
  <c r="F378" i="16"/>
  <c r="G378" i="16"/>
  <c r="D378" i="16"/>
  <c r="F379" i="16" l="1"/>
  <c r="G379" i="16"/>
  <c r="D379" i="16"/>
  <c r="S380" i="16"/>
  <c r="A380" i="16"/>
  <c r="G380" i="16" l="1"/>
  <c r="F380" i="16"/>
  <c r="D380" i="16"/>
  <c r="S381" i="16"/>
  <c r="A381" i="16"/>
  <c r="S382" i="16" l="1"/>
  <c r="A382" i="16"/>
  <c r="D381" i="16"/>
  <c r="F381" i="16"/>
  <c r="G381" i="16"/>
  <c r="G382" i="16" l="1"/>
  <c r="F382" i="16"/>
  <c r="D382" i="16"/>
  <c r="A383" i="16"/>
  <c r="S383" i="16"/>
  <c r="S384" i="16" l="1"/>
  <c r="A384" i="16"/>
  <c r="F383" i="16"/>
  <c r="D383" i="16"/>
  <c r="G383" i="16"/>
  <c r="D384" i="16" l="1"/>
  <c r="G384" i="16"/>
  <c r="F384" i="16"/>
  <c r="S385" i="16"/>
  <c r="A385" i="16"/>
  <c r="S386" i="16" l="1"/>
  <c r="A386" i="16"/>
  <c r="D385" i="16"/>
  <c r="F385" i="16"/>
  <c r="G385" i="16"/>
  <c r="D386" i="16" l="1"/>
  <c r="G386" i="16"/>
  <c r="F386" i="16"/>
  <c r="S387" i="16"/>
  <c r="A387" i="16"/>
  <c r="G387" i="16" l="1"/>
  <c r="D387" i="16"/>
  <c r="F387" i="16"/>
  <c r="A388" i="16"/>
  <c r="S388" i="16"/>
  <c r="D388" i="16" l="1"/>
  <c r="F388" i="16"/>
  <c r="G388" i="16"/>
  <c r="S389" i="16"/>
  <c r="A389" i="16"/>
  <c r="D389" i="16" l="1"/>
  <c r="F389" i="16"/>
  <c r="G389" i="16"/>
  <c r="A390" i="16"/>
  <c r="S390" i="16"/>
  <c r="F390" i="16" l="1"/>
  <c r="G390" i="16"/>
  <c r="D390" i="16"/>
  <c r="S391" i="16"/>
  <c r="A391" i="16"/>
  <c r="F391" i="16" l="1"/>
  <c r="D391" i="16"/>
  <c r="G391" i="16"/>
  <c r="S392" i="16"/>
  <c r="A392" i="16"/>
  <c r="S393" i="16" l="1"/>
  <c r="A393" i="16"/>
  <c r="F392" i="16"/>
  <c r="D392" i="16"/>
  <c r="G392" i="16"/>
  <c r="A394" i="16" l="1"/>
  <c r="S394" i="16"/>
  <c r="D393" i="16"/>
  <c r="G393" i="16"/>
  <c r="F393" i="16"/>
  <c r="S395" i="16" l="1"/>
  <c r="A395" i="16"/>
  <c r="F394" i="16"/>
  <c r="G394" i="16"/>
  <c r="D394" i="16"/>
  <c r="F395" i="16" l="1"/>
  <c r="D395" i="16"/>
  <c r="G395" i="16"/>
  <c r="S396" i="16"/>
  <c r="A396" i="16"/>
  <c r="G396" i="16" l="1"/>
  <c r="F396" i="16"/>
  <c r="D396" i="16"/>
  <c r="S397" i="16"/>
  <c r="A397" i="16"/>
  <c r="S398" i="16" l="1"/>
  <c r="A398" i="16"/>
  <c r="D397" i="16"/>
  <c r="F397" i="16"/>
  <c r="G397" i="16"/>
  <c r="D398" i="16" l="1"/>
  <c r="F398" i="16"/>
  <c r="G398" i="16"/>
  <c r="S399" i="16"/>
  <c r="A399" i="16"/>
  <c r="F399" i="16" l="1"/>
  <c r="D399" i="16"/>
  <c r="G399" i="16"/>
  <c r="S400" i="16"/>
  <c r="A400" i="16"/>
  <c r="S401" i="16" l="1"/>
  <c r="A401" i="16"/>
  <c r="G400" i="16"/>
  <c r="F400" i="16"/>
  <c r="D400" i="16"/>
  <c r="D401" i="16" l="1"/>
  <c r="G401" i="16"/>
  <c r="F401" i="16"/>
  <c r="A402" i="16"/>
  <c r="S402" i="16"/>
  <c r="F402" i="16" l="1"/>
  <c r="D402" i="16"/>
  <c r="G402" i="16"/>
  <c r="S403" i="16"/>
  <c r="A403" i="16"/>
  <c r="F403" i="16" l="1"/>
  <c r="D403" i="16"/>
  <c r="G403" i="16"/>
  <c r="S404" i="16"/>
  <c r="A404" i="16"/>
  <c r="F404" i="16" l="1"/>
  <c r="D404" i="16"/>
  <c r="G404" i="16"/>
  <c r="A405" i="16"/>
  <c r="S405" i="16"/>
  <c r="G405" i="16" l="1"/>
  <c r="F405" i="16"/>
  <c r="D405" i="16"/>
  <c r="S406" i="16"/>
  <c r="A406" i="16"/>
  <c r="G406" i="16" l="1"/>
  <c r="D406" i="16"/>
  <c r="F406" i="16"/>
  <c r="A407" i="16"/>
  <c r="S407" i="16"/>
  <c r="D407" i="16" l="1"/>
  <c r="G407" i="16"/>
  <c r="F407" i="16"/>
  <c r="S408" i="16"/>
  <c r="A408" i="16"/>
  <c r="S409" i="16" l="1"/>
  <c r="A409" i="16"/>
  <c r="F408" i="16"/>
  <c r="G408" i="16"/>
  <c r="D408" i="16"/>
  <c r="D409" i="16" l="1"/>
  <c r="F409" i="16"/>
  <c r="G409" i="16"/>
  <c r="A410" i="16"/>
  <c r="S410" i="16"/>
  <c r="D410" i="16" l="1"/>
  <c r="F410" i="16"/>
  <c r="G410" i="16"/>
  <c r="S411" i="16"/>
  <c r="A411" i="16"/>
  <c r="S412" i="16" l="1"/>
  <c r="A412" i="16"/>
  <c r="D411" i="16"/>
  <c r="F411" i="16"/>
  <c r="G411" i="16"/>
  <c r="G412" i="16" l="1"/>
  <c r="F412" i="16"/>
  <c r="D412" i="16"/>
  <c r="S413" i="16"/>
  <c r="A413" i="16"/>
  <c r="S414" i="16" l="1"/>
  <c r="A414" i="16"/>
  <c r="G413" i="16"/>
  <c r="F413" i="16"/>
  <c r="D413" i="16"/>
  <c r="D414" i="16" l="1"/>
  <c r="G414" i="16"/>
  <c r="F414" i="16"/>
  <c r="A415" i="16"/>
  <c r="S415" i="16"/>
  <c r="S416" i="16" l="1"/>
  <c r="A416" i="16"/>
  <c r="F415" i="16"/>
  <c r="D415" i="16"/>
  <c r="G415" i="16"/>
  <c r="F416" i="16" l="1"/>
  <c r="G416" i="16"/>
  <c r="D416" i="16"/>
  <c r="S417" i="16"/>
  <c r="A417" i="16"/>
  <c r="A418" i="16" l="1"/>
  <c r="S418" i="16"/>
  <c r="D417" i="16"/>
  <c r="F417" i="16"/>
  <c r="G417" i="16"/>
  <c r="G418" i="16" l="1"/>
  <c r="F418" i="16"/>
  <c r="D418" i="16"/>
  <c r="S419" i="16"/>
  <c r="A419" i="16"/>
  <c r="S420" i="16" l="1"/>
  <c r="A420" i="16"/>
  <c r="F419" i="16"/>
  <c r="D419" i="16"/>
  <c r="G419" i="16"/>
  <c r="G420" i="16" l="1"/>
  <c r="D420" i="16"/>
  <c r="F420" i="16"/>
  <c r="A421" i="16"/>
  <c r="S421" i="16"/>
  <c r="D421" i="16" l="1"/>
  <c r="G421" i="16"/>
  <c r="F421" i="16"/>
  <c r="S422" i="16"/>
  <c r="A422" i="16"/>
  <c r="S423" i="16" l="1"/>
  <c r="A423" i="16"/>
  <c r="G422" i="16"/>
  <c r="D422" i="16"/>
  <c r="F422" i="16"/>
  <c r="S424" i="16" l="1"/>
  <c r="A424" i="16"/>
  <c r="F423" i="16"/>
  <c r="D423" i="16"/>
  <c r="G423" i="16"/>
  <c r="G424" i="16" l="1"/>
  <c r="D424" i="16"/>
  <c r="F424" i="16"/>
  <c r="S425" i="16"/>
  <c r="A425" i="16"/>
  <c r="F425" i="16" l="1"/>
  <c r="D425" i="16"/>
  <c r="G425" i="16"/>
  <c r="A426" i="16"/>
  <c r="S426" i="16"/>
  <c r="G426" i="16" l="1"/>
  <c r="F426" i="16"/>
  <c r="D426" i="16"/>
  <c r="A427" i="16"/>
  <c r="S427" i="16"/>
  <c r="S428" i="16" l="1"/>
  <c r="A428" i="16"/>
  <c r="D427" i="16"/>
  <c r="F427" i="16"/>
  <c r="G427" i="16"/>
  <c r="F428" i="16" l="1"/>
  <c r="G428" i="16"/>
  <c r="D428" i="16"/>
  <c r="S429" i="16"/>
  <c r="A429" i="16"/>
  <c r="S430" i="16" l="1"/>
  <c r="A430" i="16"/>
  <c r="D429" i="16"/>
  <c r="G429" i="16"/>
  <c r="F429" i="16"/>
  <c r="A431" i="16" l="1"/>
  <c r="S431" i="16"/>
  <c r="G430" i="16"/>
  <c r="D430" i="16"/>
  <c r="F430" i="16"/>
  <c r="F431" i="16" l="1"/>
  <c r="D431" i="16"/>
  <c r="G431" i="16"/>
  <c r="S432" i="16"/>
  <c r="A432" i="16"/>
  <c r="F432" i="16" l="1"/>
  <c r="D432" i="16"/>
  <c r="G432" i="16"/>
  <c r="S433" i="16"/>
  <c r="A433" i="16"/>
  <c r="F433" i="16" l="1"/>
  <c r="D433" i="16"/>
  <c r="G433" i="16"/>
  <c r="S434" i="16"/>
  <c r="A434" i="16"/>
  <c r="S435" i="16" l="1"/>
  <c r="A435" i="16"/>
  <c r="D434" i="16"/>
  <c r="G434" i="16"/>
  <c r="F434" i="16"/>
  <c r="S436" i="16" l="1"/>
  <c r="A436" i="16"/>
  <c r="G435" i="16"/>
  <c r="F435" i="16"/>
  <c r="D435" i="16"/>
  <c r="S437" i="16" l="1"/>
  <c r="A437" i="16"/>
  <c r="F436" i="16"/>
  <c r="D436" i="16"/>
  <c r="G436" i="16"/>
  <c r="G437" i="16" l="1"/>
  <c r="F437" i="16"/>
  <c r="D437" i="16"/>
  <c r="A438" i="16"/>
  <c r="S438" i="16"/>
  <c r="D438" i="16" l="1"/>
  <c r="G438" i="16"/>
  <c r="F438" i="16"/>
  <c r="S439" i="16"/>
  <c r="A439" i="16"/>
  <c r="S440" i="16" l="1"/>
  <c r="A440" i="16"/>
  <c r="D439" i="16"/>
  <c r="F439" i="16"/>
  <c r="G439" i="16"/>
  <c r="G440" i="16" l="1"/>
  <c r="F440" i="16"/>
  <c r="D440" i="16"/>
  <c r="S441" i="16"/>
  <c r="A441" i="16"/>
  <c r="D441" i="16" l="1"/>
  <c r="F441" i="16"/>
  <c r="G441" i="16"/>
  <c r="S442" i="16"/>
  <c r="A442" i="16"/>
  <c r="G442" i="16" l="1"/>
  <c r="F442" i="16"/>
  <c r="D442" i="16"/>
  <c r="S443" i="16"/>
  <c r="A443" i="16"/>
  <c r="D443" i="16" l="1"/>
  <c r="F443" i="16"/>
  <c r="G443" i="16"/>
  <c r="S444" i="16"/>
  <c r="A444" i="16"/>
  <c r="S445" i="16" l="1"/>
  <c r="A445" i="16"/>
  <c r="G444" i="16"/>
  <c r="F444" i="16"/>
  <c r="D444" i="16"/>
  <c r="S446" i="16" l="1"/>
  <c r="A446" i="16"/>
  <c r="G445" i="16"/>
  <c r="D445" i="16"/>
  <c r="F445" i="16"/>
  <c r="G446" i="16" l="1"/>
  <c r="F446" i="16"/>
  <c r="D446" i="16"/>
  <c r="S447" i="16"/>
  <c r="A447" i="16"/>
  <c r="S448" i="16" l="1"/>
  <c r="A448" i="16"/>
  <c r="F447" i="16"/>
  <c r="D447" i="16"/>
  <c r="G447" i="16"/>
  <c r="G448" i="16" l="1"/>
  <c r="F448" i="16"/>
  <c r="D448" i="16"/>
  <c r="S449" i="16"/>
  <c r="A449" i="16"/>
  <c r="D449" i="16" l="1"/>
  <c r="F449" i="16"/>
  <c r="G449" i="16"/>
  <c r="S450" i="16"/>
  <c r="A450" i="16"/>
  <c r="A451" i="16" l="1"/>
  <c r="S451" i="16"/>
  <c r="G450" i="16"/>
  <c r="F450" i="16"/>
  <c r="D450" i="16"/>
  <c r="F451" i="16" l="1"/>
  <c r="D451" i="16"/>
  <c r="G451" i="16"/>
  <c r="S452" i="16"/>
  <c r="A452" i="16"/>
  <c r="F452" i="16" l="1"/>
  <c r="D452" i="16"/>
  <c r="G452" i="16"/>
  <c r="S453" i="16"/>
  <c r="A453" i="16"/>
  <c r="D453" i="16" l="1"/>
  <c r="G453" i="16"/>
  <c r="F453" i="16"/>
  <c r="A454" i="16"/>
  <c r="S454" i="16"/>
  <c r="D454" i="16" l="1"/>
  <c r="F454" i="16"/>
  <c r="G454" i="16"/>
  <c r="A455" i="16"/>
  <c r="S455" i="16"/>
  <c r="S456" i="16" l="1"/>
  <c r="A456" i="16"/>
  <c r="D455" i="16"/>
  <c r="F455" i="16"/>
  <c r="G455" i="16"/>
  <c r="G456" i="16" l="1"/>
  <c r="F456" i="16"/>
  <c r="D456" i="16"/>
  <c r="A457" i="16"/>
  <c r="S457" i="16"/>
  <c r="S458" i="16" l="1"/>
  <c r="A458" i="16"/>
  <c r="G457" i="16"/>
  <c r="F457" i="16"/>
  <c r="D457" i="16"/>
  <c r="F458" i="16" l="1"/>
  <c r="G458" i="16"/>
  <c r="D458" i="16"/>
  <c r="S459" i="16"/>
  <c r="A459" i="16"/>
  <c r="A460" i="16" l="1"/>
  <c r="S460" i="16"/>
  <c r="F459" i="16"/>
  <c r="D459" i="16"/>
  <c r="G459" i="16"/>
  <c r="S461" i="16" l="1"/>
  <c r="A461" i="16"/>
  <c r="G460" i="16"/>
  <c r="D460" i="16"/>
  <c r="F460" i="16"/>
  <c r="D461" i="16" l="1"/>
  <c r="G461" i="16"/>
  <c r="F461" i="16"/>
  <c r="A462" i="16"/>
  <c r="S462" i="16"/>
  <c r="S463" i="16" l="1"/>
  <c r="A463" i="16"/>
  <c r="F462" i="16"/>
  <c r="G462" i="16"/>
  <c r="D462" i="16"/>
  <c r="D463" i="16" l="1"/>
  <c r="G463" i="16"/>
  <c r="F463" i="16"/>
  <c r="S464" i="16"/>
  <c r="A464" i="16"/>
  <c r="D464" i="16" l="1"/>
  <c r="G464" i="16"/>
  <c r="F464" i="16"/>
  <c r="S465" i="16"/>
  <c r="A465" i="16"/>
  <c r="S466" i="16" l="1"/>
  <c r="A466" i="16"/>
  <c r="F465" i="16"/>
  <c r="G465" i="16"/>
  <c r="D465" i="16"/>
  <c r="D466" i="16" l="1"/>
  <c r="G466" i="16"/>
  <c r="F466" i="16"/>
  <c r="S467" i="16"/>
  <c r="A467" i="16"/>
  <c r="D467" i="16" l="1"/>
  <c r="F467" i="16"/>
  <c r="G467" i="16"/>
  <c r="S468" i="16"/>
  <c r="A468" i="16"/>
  <c r="D468" i="16" l="1"/>
  <c r="F468" i="16"/>
  <c r="G468" i="16"/>
  <c r="S469" i="16"/>
  <c r="A469" i="16"/>
  <c r="S470" i="16" l="1"/>
  <c r="A470" i="16"/>
  <c r="G469" i="16"/>
  <c r="F469" i="16"/>
  <c r="D469" i="16"/>
  <c r="D470" i="16" l="1"/>
  <c r="G470" i="16"/>
  <c r="F470" i="16"/>
  <c r="S471" i="16"/>
  <c r="A471" i="16"/>
  <c r="S472" i="16" l="1"/>
  <c r="A472" i="16"/>
  <c r="G471" i="16"/>
  <c r="D471" i="16"/>
  <c r="F471" i="16"/>
  <c r="G472" i="16" l="1"/>
  <c r="D472" i="16"/>
  <c r="F472" i="16"/>
  <c r="S473" i="16"/>
  <c r="A473" i="16"/>
  <c r="A474" i="16" l="1"/>
  <c r="S474" i="16"/>
  <c r="D473" i="16"/>
  <c r="F473" i="16"/>
  <c r="G473" i="16"/>
  <c r="S475" i="16" l="1"/>
  <c r="A475" i="16"/>
  <c r="D474" i="16"/>
  <c r="G474" i="16"/>
  <c r="F474" i="16"/>
  <c r="F475" i="16" l="1"/>
  <c r="G475" i="16"/>
  <c r="D475" i="16"/>
  <c r="A476" i="16"/>
  <c r="S476" i="16"/>
  <c r="G476" i="16" l="1"/>
  <c r="D476" i="16"/>
  <c r="F476" i="16"/>
  <c r="S477" i="16"/>
  <c r="A477" i="16"/>
  <c r="D477" i="16" l="1"/>
  <c r="G477" i="16"/>
  <c r="F477" i="16"/>
  <c r="A478" i="16"/>
  <c r="S478" i="16"/>
  <c r="D478" i="16" l="1"/>
  <c r="G478" i="16"/>
  <c r="F478" i="16"/>
  <c r="S479" i="16"/>
  <c r="A479" i="16"/>
  <c r="S480" i="16" l="1"/>
  <c r="A480" i="16"/>
  <c r="G479" i="16"/>
  <c r="F479" i="16"/>
  <c r="D479" i="16"/>
  <c r="F480" i="16" l="1"/>
  <c r="G480" i="16"/>
  <c r="D480" i="16"/>
  <c r="S481" i="16"/>
  <c r="A481" i="16"/>
  <c r="G481" i="16" l="1"/>
  <c r="D481" i="16"/>
  <c r="F481" i="16"/>
  <c r="S482" i="16"/>
  <c r="A482" i="16"/>
  <c r="A483" i="16" l="1"/>
  <c r="S483" i="16"/>
  <c r="D482" i="16"/>
  <c r="G482" i="16"/>
  <c r="F482" i="16"/>
  <c r="G483" i="16" l="1"/>
  <c r="F483" i="16"/>
  <c r="D483" i="16"/>
  <c r="S484" i="16"/>
  <c r="A484" i="16"/>
  <c r="S485" i="16" l="1"/>
  <c r="A485" i="16"/>
  <c r="G484" i="16"/>
  <c r="F484" i="16"/>
  <c r="D484" i="16"/>
  <c r="G485" i="16" l="1"/>
  <c r="D485" i="16"/>
  <c r="F485" i="16"/>
  <c r="S486" i="16"/>
  <c r="A486" i="16"/>
  <c r="A487" i="16" l="1"/>
  <c r="S487" i="16"/>
  <c r="G486" i="16"/>
  <c r="F486" i="16"/>
  <c r="D486" i="16"/>
  <c r="F487" i="16" l="1"/>
  <c r="G487" i="16"/>
  <c r="D487" i="16"/>
  <c r="S488" i="16"/>
  <c r="A488" i="16"/>
  <c r="A489" i="16" l="1"/>
  <c r="S489" i="16"/>
  <c r="D488" i="16"/>
  <c r="F488" i="16"/>
  <c r="G488" i="16"/>
  <c r="G489" i="16" l="1"/>
  <c r="D489" i="16"/>
  <c r="F489" i="16"/>
  <c r="S490" i="16"/>
  <c r="A490" i="16"/>
  <c r="F490" i="16" l="1"/>
  <c r="D490" i="16"/>
  <c r="G490" i="16"/>
  <c r="S491" i="16"/>
  <c r="A491" i="16"/>
  <c r="S492" i="16" l="1"/>
  <c r="A492" i="16"/>
  <c r="D491" i="16"/>
  <c r="G491" i="16"/>
  <c r="F491" i="16"/>
  <c r="F492" i="16" l="1"/>
  <c r="D492" i="16"/>
  <c r="G492" i="16"/>
  <c r="S493" i="16"/>
  <c r="A493" i="16"/>
  <c r="S494" i="16" l="1"/>
  <c r="A494" i="16"/>
  <c r="D493" i="16"/>
  <c r="F493" i="16"/>
  <c r="G493" i="16"/>
  <c r="D494" i="16" l="1"/>
  <c r="G494" i="16"/>
  <c r="F494" i="16"/>
  <c r="A495" i="16"/>
  <c r="S495" i="16"/>
  <c r="S496" i="16" l="1"/>
  <c r="A496" i="16"/>
  <c r="D495" i="16"/>
  <c r="G495" i="16"/>
  <c r="F495" i="16"/>
  <c r="F496" i="16" l="1"/>
  <c r="G496" i="16"/>
  <c r="D496" i="16"/>
  <c r="S497" i="16"/>
  <c r="A497" i="16"/>
  <c r="S498" i="16" l="1"/>
  <c r="A498" i="16"/>
  <c r="G497" i="16"/>
  <c r="D497" i="16"/>
  <c r="F497" i="16"/>
  <c r="G498" i="16" l="1"/>
  <c r="F498" i="16"/>
  <c r="D498" i="16"/>
  <c r="S499" i="16"/>
  <c r="A499" i="16"/>
  <c r="G499" i="16" l="1"/>
  <c r="F499" i="16"/>
  <c r="D499" i="16"/>
  <c r="A500" i="16"/>
  <c r="S500" i="16"/>
  <c r="A501" i="16" l="1"/>
  <c r="S501" i="16"/>
  <c r="G500" i="16"/>
  <c r="D500" i="16"/>
  <c r="F500" i="16"/>
  <c r="S502" i="16" l="1"/>
  <c r="A502" i="16"/>
  <c r="D501" i="16"/>
  <c r="G501" i="16"/>
  <c r="F501" i="16"/>
  <c r="D502" i="16" l="1"/>
  <c r="F502" i="16"/>
  <c r="G502" i="16"/>
  <c r="S503" i="16"/>
  <c r="A503" i="16"/>
  <c r="S504" i="16" l="1"/>
  <c r="A504" i="16"/>
  <c r="D503" i="16"/>
  <c r="G503" i="16"/>
  <c r="F503" i="16"/>
  <c r="G504" i="16" l="1"/>
  <c r="F504" i="16"/>
  <c r="D504" i="16"/>
  <c r="S505" i="16"/>
  <c r="A505" i="16"/>
  <c r="S506" i="16" l="1"/>
  <c r="A506" i="16"/>
  <c r="D505" i="16"/>
  <c r="F505" i="16"/>
  <c r="G505" i="16"/>
  <c r="D506" i="16" l="1"/>
  <c r="G506" i="16"/>
  <c r="F506" i="16"/>
  <c r="S507" i="16"/>
  <c r="A507" i="16"/>
  <c r="S508" i="16" l="1"/>
  <c r="A508" i="16"/>
  <c r="D507" i="16"/>
  <c r="F507" i="16"/>
  <c r="G507" i="16"/>
  <c r="D508" i="16" l="1"/>
  <c r="G508" i="16"/>
  <c r="F508" i="16"/>
  <c r="A509" i="16"/>
  <c r="S509" i="16"/>
  <c r="D509" i="16" l="1"/>
  <c r="G509" i="16"/>
  <c r="F509" i="16"/>
  <c r="S510" i="16"/>
  <c r="A510" i="16"/>
  <c r="F510" i="16" l="1"/>
  <c r="G510" i="16"/>
  <c r="D510" i="16"/>
  <c r="S511" i="16"/>
  <c r="A511" i="16"/>
  <c r="F511" i="16" l="1"/>
  <c r="G511" i="16"/>
  <c r="D511" i="16"/>
  <c r="S512" i="16"/>
  <c r="A512" i="16"/>
  <c r="F512" i="16" l="1"/>
  <c r="D512" i="16"/>
  <c r="G512" i="16"/>
  <c r="S513" i="16"/>
  <c r="A513" i="16"/>
  <c r="D513" i="16" l="1"/>
  <c r="F513" i="16"/>
  <c r="G513" i="16"/>
  <c r="A514" i="16"/>
  <c r="S514" i="16"/>
  <c r="D514" i="16" l="1"/>
  <c r="F514" i="16"/>
  <c r="G514" i="16"/>
  <c r="S515" i="16"/>
  <c r="A515" i="16"/>
  <c r="G515" i="16" l="1"/>
  <c r="F515" i="16"/>
  <c r="D515" i="16"/>
  <c r="S516" i="16"/>
  <c r="A516" i="16"/>
  <c r="G516" i="16" l="1"/>
  <c r="D516" i="16"/>
  <c r="F516" i="16"/>
  <c r="A517" i="16"/>
  <c r="S517" i="16"/>
  <c r="S518" i="16" l="1"/>
  <c r="A518" i="16"/>
  <c r="D517" i="16"/>
  <c r="G517" i="16"/>
  <c r="F517" i="16"/>
  <c r="D518" i="16" l="1"/>
  <c r="G518" i="16"/>
  <c r="F518" i="16"/>
  <c r="A519" i="16"/>
  <c r="S519" i="16"/>
  <c r="F519" i="16" l="1"/>
  <c r="D519" i="16"/>
  <c r="G519" i="16"/>
  <c r="S520" i="16"/>
  <c r="A520" i="16"/>
  <c r="G520" i="16" l="1"/>
  <c r="F520" i="16"/>
  <c r="D520" i="16"/>
  <c r="S521" i="16"/>
  <c r="A521" i="16"/>
  <c r="S522" i="16" l="1"/>
  <c r="A522" i="16"/>
  <c r="D521" i="16"/>
  <c r="F521" i="16"/>
  <c r="G521" i="16"/>
  <c r="S523" i="16" l="1"/>
  <c r="A523" i="16"/>
  <c r="D522" i="16"/>
  <c r="F522" i="16"/>
  <c r="G522" i="16"/>
  <c r="D523" i="16" l="1"/>
  <c r="G523" i="16"/>
  <c r="F523" i="16"/>
  <c r="S524" i="16"/>
  <c r="A524" i="16"/>
  <c r="G524" i="16" l="1"/>
  <c r="D524" i="16"/>
  <c r="F524" i="16"/>
  <c r="S525" i="16"/>
  <c r="A525" i="16"/>
  <c r="D525" i="16" l="1"/>
  <c r="G525" i="16"/>
  <c r="F525" i="16"/>
  <c r="A526" i="16"/>
  <c r="S526" i="16"/>
  <c r="D526" i="16" l="1"/>
  <c r="G526" i="16"/>
  <c r="F526" i="16"/>
  <c r="S527" i="16"/>
  <c r="A527" i="16"/>
  <c r="F527" i="16" l="1"/>
  <c r="D527" i="16"/>
  <c r="G527" i="16"/>
  <c r="S528" i="16"/>
  <c r="A528" i="16"/>
  <c r="D528" i="16" l="1"/>
  <c r="F528" i="16"/>
  <c r="G528" i="16"/>
  <c r="A529" i="16"/>
  <c r="S529" i="16"/>
  <c r="S530" i="16" l="1"/>
  <c r="A530" i="16"/>
  <c r="D529" i="16"/>
  <c r="G529" i="16"/>
  <c r="F529" i="16"/>
  <c r="F530" i="16" l="1"/>
  <c r="G530" i="16"/>
  <c r="D530" i="16"/>
  <c r="S531" i="16"/>
  <c r="A531" i="16"/>
  <c r="A532" i="16" l="1"/>
  <c r="S532" i="16"/>
  <c r="F531" i="16"/>
  <c r="D531" i="16"/>
  <c r="G531" i="16"/>
  <c r="G532" i="16" l="1"/>
  <c r="F532" i="16"/>
  <c r="D532" i="16"/>
  <c r="S533" i="16"/>
  <c r="A533" i="16"/>
  <c r="S534" i="16" l="1"/>
  <c r="A534" i="16"/>
  <c r="D533" i="16"/>
  <c r="G533" i="16"/>
  <c r="F533" i="16"/>
  <c r="D534" i="16" l="1"/>
  <c r="F534" i="16"/>
  <c r="G534" i="16"/>
  <c r="S535" i="16"/>
  <c r="A535" i="16"/>
  <c r="A536" i="16" l="1"/>
  <c r="S536" i="16"/>
  <c r="D535" i="16"/>
  <c r="G535" i="16"/>
  <c r="F535" i="16"/>
  <c r="G536" i="16" l="1"/>
  <c r="F536" i="16"/>
  <c r="D536" i="16"/>
  <c r="S537" i="16"/>
  <c r="A537" i="16"/>
  <c r="A538" i="16" l="1"/>
  <c r="S538" i="16"/>
  <c r="G537" i="16"/>
  <c r="D537" i="16"/>
  <c r="F537" i="16"/>
  <c r="S539" i="16" l="1"/>
  <c r="A539" i="16"/>
  <c r="F538" i="16"/>
  <c r="D538" i="16"/>
  <c r="G538" i="16"/>
  <c r="D539" i="16" l="1"/>
  <c r="G539" i="16"/>
  <c r="F539" i="16"/>
  <c r="S540" i="16"/>
  <c r="A540" i="16"/>
  <c r="S541" i="16" l="1"/>
  <c r="A541" i="16"/>
  <c r="G540" i="16"/>
  <c r="F540" i="16"/>
  <c r="D540" i="16"/>
  <c r="D541" i="16" l="1"/>
  <c r="F541" i="16"/>
  <c r="G541" i="16"/>
  <c r="S542" i="16"/>
  <c r="A542" i="16"/>
  <c r="D542" i="16" l="1"/>
  <c r="F542" i="16"/>
  <c r="G542" i="16"/>
  <c r="S543" i="16"/>
  <c r="A543" i="16"/>
  <c r="S544" i="16" l="1"/>
  <c r="A544" i="16"/>
  <c r="F543" i="16"/>
  <c r="G543" i="16"/>
  <c r="D543" i="16"/>
  <c r="A545" i="16" l="1"/>
  <c r="S545" i="16"/>
  <c r="G544" i="16"/>
  <c r="D544" i="16"/>
  <c r="F544" i="16"/>
  <c r="S546" i="16" l="1"/>
  <c r="A546" i="16"/>
  <c r="D545" i="16"/>
  <c r="G545" i="16"/>
  <c r="F545" i="16"/>
  <c r="F546" i="16" l="1"/>
  <c r="D546" i="16"/>
  <c r="G546" i="16"/>
  <c r="S547" i="16"/>
  <c r="A547" i="16"/>
  <c r="S548" i="16" l="1"/>
  <c r="A548" i="16"/>
  <c r="D547" i="16"/>
  <c r="G547" i="16"/>
  <c r="F547" i="16"/>
  <c r="G548" i="16" l="1"/>
  <c r="F548" i="16"/>
  <c r="D548" i="16"/>
  <c r="S549" i="16"/>
  <c r="A549" i="16"/>
  <c r="G549" i="16" l="1"/>
  <c r="F549" i="16"/>
  <c r="D549" i="16"/>
  <c r="S550" i="16"/>
  <c r="A550" i="16"/>
  <c r="A551" i="16" l="1"/>
  <c r="S551" i="16"/>
  <c r="G550" i="16"/>
  <c r="F550" i="16"/>
  <c r="D550" i="16"/>
  <c r="S552" i="16" l="1"/>
  <c r="A552" i="16"/>
  <c r="G551" i="16"/>
  <c r="D551" i="16"/>
  <c r="F551" i="16"/>
  <c r="F552" i="16" l="1"/>
  <c r="D552" i="16"/>
  <c r="G552" i="16"/>
  <c r="S553" i="16"/>
  <c r="A553" i="16"/>
  <c r="S554" i="16" l="1"/>
  <c r="A554" i="16"/>
  <c r="D553" i="16"/>
  <c r="G553" i="16"/>
  <c r="F553" i="16"/>
  <c r="F554" i="16" l="1"/>
  <c r="G554" i="16"/>
  <c r="D554" i="16"/>
  <c r="S555" i="16"/>
  <c r="A555" i="16"/>
  <c r="F555" i="16" l="1"/>
  <c r="D555" i="16"/>
  <c r="G555" i="16"/>
  <c r="S556" i="16"/>
  <c r="A556" i="16"/>
  <c r="F556" i="16" l="1"/>
  <c r="G556" i="16"/>
  <c r="D556" i="16"/>
  <c r="S557" i="16"/>
  <c r="A557" i="16"/>
  <c r="F557" i="16" l="1"/>
  <c r="G557" i="16"/>
  <c r="D557" i="16"/>
  <c r="S558" i="16"/>
  <c r="A558" i="16"/>
  <c r="F558" i="16" l="1"/>
  <c r="G558" i="16"/>
  <c r="D558" i="16"/>
  <c r="S559" i="16"/>
  <c r="A559" i="16"/>
  <c r="F559" i="16" l="1"/>
  <c r="D559" i="16"/>
  <c r="G559" i="16"/>
  <c r="S560" i="16"/>
  <c r="A560" i="16"/>
  <c r="D560" i="16" l="1"/>
  <c r="G560" i="16"/>
  <c r="F560" i="16"/>
  <c r="A561" i="16"/>
  <c r="S561" i="16"/>
  <c r="S562" i="16" l="1"/>
  <c r="A562" i="16"/>
  <c r="G561" i="16"/>
  <c r="F561" i="16"/>
  <c r="D561" i="16"/>
  <c r="G562" i="16" l="1"/>
  <c r="F562" i="16"/>
  <c r="D562" i="16"/>
  <c r="S563" i="16"/>
  <c r="A563" i="16"/>
  <c r="S564" i="16" l="1"/>
  <c r="A564" i="16"/>
  <c r="F563" i="16"/>
  <c r="D563" i="16"/>
  <c r="G563" i="16"/>
  <c r="G564" i="16" l="1"/>
  <c r="F564" i="16"/>
  <c r="D564" i="16"/>
  <c r="S565" i="16"/>
  <c r="A565" i="16"/>
  <c r="D565" i="16" l="1"/>
  <c r="F565" i="16"/>
  <c r="G565" i="16"/>
  <c r="S566" i="16"/>
  <c r="A566" i="16"/>
  <c r="G566" i="16" l="1"/>
  <c r="D566" i="16"/>
  <c r="F566" i="16"/>
  <c r="S567" i="16"/>
  <c r="A567" i="16"/>
  <c r="S568" i="16" l="1"/>
  <c r="A568" i="16"/>
  <c r="D567" i="16"/>
  <c r="F567" i="16"/>
  <c r="G567" i="16"/>
  <c r="D568" i="16" l="1"/>
  <c r="G568" i="16"/>
  <c r="F568" i="16"/>
  <c r="A569" i="16"/>
  <c r="S569" i="16"/>
  <c r="A570" i="16" l="1"/>
  <c r="S570" i="16"/>
  <c r="G569" i="16"/>
  <c r="F569" i="16"/>
  <c r="D569" i="16"/>
  <c r="D570" i="16" l="1"/>
  <c r="F570" i="16"/>
  <c r="G570" i="16"/>
  <c r="A571" i="16"/>
  <c r="S571" i="16"/>
  <c r="A572" i="16" l="1"/>
  <c r="S572" i="16"/>
  <c r="G571" i="16"/>
  <c r="F571" i="16"/>
  <c r="D571" i="16"/>
  <c r="S573" i="16" l="1"/>
  <c r="A573" i="16"/>
  <c r="G572" i="16"/>
  <c r="D572" i="16"/>
  <c r="F572" i="16"/>
  <c r="G573" i="16" l="1"/>
  <c r="D573" i="16"/>
  <c r="F573" i="16"/>
  <c r="S574" i="16"/>
  <c r="A574" i="16"/>
  <c r="S575" i="16" l="1"/>
  <c r="A575" i="16"/>
  <c r="D574" i="16"/>
  <c r="G574" i="16"/>
  <c r="F574" i="16"/>
  <c r="D575" i="16" l="1"/>
  <c r="G575" i="16"/>
  <c r="F575" i="16"/>
  <c r="S576" i="16"/>
  <c r="A576" i="16"/>
  <c r="S577" i="16" l="1"/>
  <c r="A577" i="16"/>
  <c r="G576" i="16"/>
  <c r="F576" i="16"/>
  <c r="D576" i="16"/>
  <c r="G577" i="16" l="1"/>
  <c r="F577" i="16"/>
  <c r="D577" i="16"/>
  <c r="S578" i="16"/>
  <c r="A578" i="16"/>
  <c r="A579" i="16" l="1"/>
  <c r="S579" i="16"/>
  <c r="G578" i="16"/>
  <c r="F578" i="16"/>
  <c r="D578" i="16"/>
  <c r="D579" i="16" l="1"/>
  <c r="G579" i="16"/>
  <c r="F579" i="16"/>
  <c r="S580" i="16"/>
  <c r="A580" i="16"/>
  <c r="A581" i="16" l="1"/>
  <c r="S581" i="16"/>
  <c r="G580" i="16"/>
  <c r="F580" i="16"/>
  <c r="D580" i="16"/>
  <c r="S582" i="16" l="1"/>
  <c r="A582" i="16"/>
  <c r="G581" i="16"/>
  <c r="F581" i="16"/>
  <c r="D581" i="16"/>
  <c r="D582" i="16" l="1"/>
  <c r="F582" i="16"/>
  <c r="G582" i="16"/>
  <c r="S583" i="16"/>
  <c r="A583" i="16"/>
  <c r="S584" i="16" l="1"/>
  <c r="A584" i="16"/>
  <c r="F583" i="16"/>
  <c r="D583" i="16"/>
  <c r="G583" i="16"/>
  <c r="D584" i="16" l="1"/>
  <c r="G584" i="16"/>
  <c r="F584" i="16"/>
  <c r="S585" i="16"/>
  <c r="A585" i="16"/>
  <c r="D585" i="16" l="1"/>
  <c r="G585" i="16"/>
  <c r="F585" i="16"/>
  <c r="S586" i="16"/>
  <c r="A586" i="16"/>
  <c r="S587" i="16" l="1"/>
  <c r="A587" i="16"/>
  <c r="G586" i="16"/>
  <c r="D586" i="16"/>
  <c r="F586" i="16"/>
  <c r="S588" i="16" l="1"/>
  <c r="A588" i="16"/>
  <c r="F587" i="16"/>
  <c r="D587" i="16"/>
  <c r="G587" i="16"/>
  <c r="S589" i="16" l="1"/>
  <c r="A589" i="16"/>
  <c r="D588" i="16"/>
  <c r="G588" i="16"/>
  <c r="F588" i="16"/>
  <c r="G589" i="16" l="1"/>
  <c r="F589" i="16"/>
  <c r="D589" i="16"/>
  <c r="A590" i="16"/>
  <c r="S590" i="16"/>
  <c r="A591" i="16" l="1"/>
  <c r="S591" i="16"/>
  <c r="D590" i="16"/>
  <c r="F590" i="16"/>
  <c r="G590" i="16"/>
  <c r="G591" i="16" l="1"/>
  <c r="D591" i="16"/>
  <c r="F591" i="16"/>
  <c r="S592" i="16"/>
  <c r="A592" i="16"/>
  <c r="G592" i="16" l="1"/>
  <c r="D592" i="16"/>
  <c r="F592" i="16"/>
  <c r="S593" i="16"/>
  <c r="A593" i="16"/>
  <c r="S594" i="16" l="1"/>
  <c r="A594" i="16"/>
  <c r="G593" i="16"/>
  <c r="F593" i="16"/>
  <c r="D593" i="16"/>
  <c r="D594" i="16" l="1"/>
  <c r="G594" i="16"/>
  <c r="F594" i="16"/>
  <c r="S595" i="16"/>
  <c r="A595" i="16"/>
  <c r="S596" i="16" l="1"/>
  <c r="A596" i="16"/>
  <c r="F595" i="16"/>
  <c r="G595" i="16"/>
  <c r="D595" i="16"/>
  <c r="D596" i="16" l="1"/>
  <c r="F596" i="16"/>
  <c r="G596" i="16"/>
  <c r="A597" i="16"/>
  <c r="S597" i="16"/>
  <c r="D597" i="16" l="1"/>
  <c r="G597" i="16"/>
  <c r="F597" i="16"/>
  <c r="S598" i="16"/>
  <c r="A598" i="16"/>
  <c r="D598" i="16" l="1"/>
  <c r="G598" i="16"/>
  <c r="F598" i="16"/>
  <c r="S599" i="16"/>
  <c r="A599" i="16"/>
  <c r="D599" i="16" l="1"/>
  <c r="G599" i="16"/>
  <c r="F599" i="16"/>
  <c r="S600" i="16"/>
  <c r="A600" i="16"/>
  <c r="D600" i="16" l="1"/>
  <c r="F600" i="16"/>
  <c r="G600" i="16"/>
  <c r="S601" i="16"/>
  <c r="A601" i="16"/>
  <c r="A602" i="16" l="1"/>
  <c r="S602" i="16"/>
  <c r="D601" i="16"/>
  <c r="F601" i="16"/>
  <c r="G601" i="16"/>
  <c r="G602" i="16" l="1"/>
  <c r="F602" i="16"/>
  <c r="D602" i="16"/>
  <c r="S603" i="16"/>
  <c r="A603" i="16"/>
  <c r="D603" i="16" l="1"/>
  <c r="F603" i="16"/>
  <c r="G603" i="16"/>
  <c r="S604" i="16"/>
  <c r="A604" i="16"/>
  <c r="F604" i="16" l="1"/>
  <c r="D604" i="16"/>
  <c r="G604" i="16"/>
  <c r="S605" i="16"/>
  <c r="A605" i="16"/>
  <c r="A606" i="16" l="1"/>
  <c r="S606" i="16"/>
  <c r="D605" i="16"/>
  <c r="F605" i="16"/>
  <c r="G605" i="16"/>
  <c r="D606" i="16" l="1"/>
  <c r="G606" i="16"/>
  <c r="F606" i="16"/>
  <c r="S607" i="16"/>
  <c r="A607" i="16"/>
  <c r="D607" i="16" l="1"/>
  <c r="F607" i="16"/>
  <c r="G607" i="16"/>
  <c r="S608" i="16"/>
  <c r="A608" i="16"/>
  <c r="S609" i="16" l="1"/>
  <c r="A609" i="16"/>
  <c r="F608" i="16"/>
  <c r="D608" i="16"/>
  <c r="G608" i="16"/>
  <c r="F609" i="16" l="1"/>
  <c r="D609" i="16"/>
  <c r="G609" i="16"/>
  <c r="S610" i="16"/>
  <c r="A610" i="16"/>
  <c r="D610" i="16" l="1"/>
  <c r="G610" i="16"/>
  <c r="F610" i="16"/>
  <c r="S611" i="16"/>
  <c r="A611" i="16"/>
  <c r="S612" i="16" l="1"/>
  <c r="A612" i="16"/>
  <c r="D611" i="16"/>
  <c r="G611" i="16"/>
  <c r="F611" i="16"/>
  <c r="S613" i="16" l="1"/>
  <c r="A613" i="16"/>
  <c r="F612" i="16"/>
  <c r="G612" i="16"/>
  <c r="D612" i="16"/>
  <c r="S614" i="16" l="1"/>
  <c r="A614" i="16"/>
  <c r="D613" i="16"/>
  <c r="G613" i="16"/>
  <c r="F613" i="16"/>
  <c r="S615" i="16" l="1"/>
  <c r="A615" i="16"/>
  <c r="G614" i="16"/>
  <c r="F614" i="16"/>
  <c r="D614" i="16"/>
  <c r="F615" i="16" l="1"/>
  <c r="D615" i="16"/>
  <c r="G615" i="16"/>
  <c r="A616" i="16"/>
  <c r="S616" i="16"/>
  <c r="F616" i="16" l="1"/>
  <c r="D616" i="16"/>
  <c r="G616" i="16"/>
  <c r="S617" i="16"/>
  <c r="A617" i="16"/>
  <c r="S618" i="16" l="1"/>
  <c r="A618" i="16"/>
  <c r="G617" i="16"/>
  <c r="F617" i="16"/>
  <c r="D617" i="16"/>
  <c r="G618" i="16" l="1"/>
  <c r="F618" i="16"/>
  <c r="D618" i="16"/>
  <c r="S619" i="16"/>
  <c r="A619" i="16"/>
  <c r="D619" i="16" l="1"/>
  <c r="G619" i="16"/>
  <c r="F619" i="16"/>
  <c r="S620" i="16"/>
  <c r="A620" i="16"/>
  <c r="D620" i="16" l="1"/>
  <c r="G620" i="16"/>
  <c r="F620" i="16"/>
  <c r="S621" i="16"/>
  <c r="A621" i="16"/>
  <c r="S622" i="16" l="1"/>
  <c r="A622" i="16"/>
  <c r="D621" i="16"/>
  <c r="G621" i="16"/>
  <c r="F621" i="16"/>
  <c r="F622" i="16" l="1"/>
  <c r="G622" i="16"/>
  <c r="D622" i="16"/>
  <c r="A623" i="16"/>
  <c r="S623" i="16"/>
  <c r="D623" i="16" l="1"/>
  <c r="G623" i="16"/>
  <c r="F623" i="16"/>
  <c r="S624" i="16"/>
  <c r="A624" i="16"/>
  <c r="D624" i="16" l="1"/>
  <c r="G624" i="16"/>
  <c r="F624" i="16"/>
  <c r="S625" i="16"/>
  <c r="A625" i="16"/>
  <c r="S626" i="16" l="1"/>
  <c r="A626" i="16"/>
  <c r="D625" i="16"/>
  <c r="F625" i="16"/>
  <c r="G625" i="16"/>
  <c r="F626" i="16" l="1"/>
  <c r="D626" i="16"/>
  <c r="G626" i="16"/>
  <c r="S627" i="16"/>
  <c r="A627" i="16"/>
  <c r="D627" i="16" l="1"/>
  <c r="F627" i="16"/>
  <c r="G627" i="16"/>
  <c r="A628" i="16"/>
  <c r="S628" i="16"/>
  <c r="A629" i="16" l="1"/>
  <c r="S629" i="16"/>
  <c r="D628" i="16"/>
  <c r="F628" i="16"/>
  <c r="G628" i="16"/>
  <c r="G629" i="16" l="1"/>
  <c r="F629" i="16"/>
  <c r="D629" i="16"/>
  <c r="S630" i="16"/>
  <c r="A630" i="16"/>
  <c r="F630" i="16" l="1"/>
  <c r="D630" i="16"/>
  <c r="G630" i="16"/>
  <c r="S631" i="16"/>
  <c r="A631" i="16"/>
  <c r="G631" i="16" l="1"/>
  <c r="D631" i="16"/>
  <c r="F631" i="16"/>
  <c r="S632" i="16"/>
  <c r="A632" i="16"/>
  <c r="A633" i="16" l="1"/>
  <c r="S633" i="16"/>
  <c r="D632" i="16"/>
  <c r="G632" i="16"/>
  <c r="F632" i="16"/>
  <c r="D633" i="16" l="1"/>
  <c r="G633" i="16"/>
  <c r="F633" i="16"/>
  <c r="S634" i="16"/>
  <c r="A634" i="16"/>
  <c r="A635" i="16" l="1"/>
  <c r="S635" i="16"/>
  <c r="D634" i="16"/>
  <c r="G634" i="16"/>
  <c r="F634" i="16"/>
  <c r="S636" i="16" l="1"/>
  <c r="A636" i="16"/>
  <c r="F635" i="16"/>
  <c r="G635" i="16"/>
  <c r="D635" i="16"/>
  <c r="A637" i="16" l="1"/>
  <c r="S637" i="16"/>
  <c r="G636" i="16"/>
  <c r="D636" i="16"/>
  <c r="F636" i="16"/>
  <c r="S638" i="16" l="1"/>
  <c r="A638" i="16"/>
  <c r="D637" i="16"/>
  <c r="G637" i="16"/>
  <c r="F637" i="16"/>
  <c r="A639" i="16" l="1"/>
  <c r="S639" i="16"/>
  <c r="D638" i="16"/>
  <c r="G638" i="16"/>
  <c r="F638" i="16"/>
  <c r="S640" i="16" l="1"/>
  <c r="A640" i="16"/>
  <c r="D639" i="16"/>
  <c r="G639" i="16"/>
  <c r="F639" i="16"/>
  <c r="S641" i="16" l="1"/>
  <c r="A641" i="16"/>
  <c r="G640" i="16"/>
  <c r="D640" i="16"/>
  <c r="F640" i="16"/>
  <c r="D641" i="16" l="1"/>
  <c r="G641" i="16"/>
  <c r="F641" i="16"/>
  <c r="S642" i="16"/>
  <c r="A642" i="16"/>
  <c r="S643" i="16" l="1"/>
  <c r="A643" i="16"/>
  <c r="F642" i="16"/>
  <c r="G642" i="16"/>
  <c r="D642" i="16"/>
  <c r="F643" i="16" l="1"/>
  <c r="G643" i="16"/>
  <c r="D643" i="16"/>
  <c r="A644" i="16"/>
  <c r="S644" i="16"/>
  <c r="F644" i="16" l="1"/>
  <c r="G644" i="16"/>
  <c r="D644" i="16"/>
  <c r="S645" i="16"/>
  <c r="A645" i="16"/>
  <c r="S646" i="16" l="1"/>
  <c r="A646" i="16"/>
  <c r="F645" i="16"/>
  <c r="G645" i="16"/>
  <c r="D645" i="16"/>
  <c r="G646" i="16" l="1"/>
  <c r="D646" i="16"/>
  <c r="F646" i="16"/>
  <c r="S647" i="16"/>
  <c r="A647" i="16"/>
  <c r="F647" i="16" l="1"/>
  <c r="D647" i="16"/>
  <c r="G647" i="16"/>
  <c r="S648" i="16"/>
  <c r="A648" i="16"/>
  <c r="D648" i="16" l="1"/>
  <c r="G648" i="16"/>
  <c r="F648" i="16"/>
  <c r="A649" i="16"/>
  <c r="S649" i="16"/>
  <c r="G649" i="16" l="1"/>
  <c r="F649" i="16"/>
  <c r="D649" i="16"/>
  <c r="A650" i="16"/>
  <c r="S650" i="16"/>
  <c r="S651" i="16" l="1"/>
  <c r="A651" i="16"/>
  <c r="G650" i="16"/>
  <c r="D650" i="16"/>
  <c r="F650" i="16"/>
  <c r="F651" i="16" l="1"/>
  <c r="G651" i="16"/>
  <c r="D651" i="16"/>
  <c r="S652" i="16"/>
  <c r="A652" i="16"/>
  <c r="S653" i="16" l="1"/>
  <c r="A653" i="16"/>
  <c r="F652" i="16"/>
  <c r="G652" i="16"/>
  <c r="D652" i="16"/>
  <c r="S654" i="16" l="1"/>
  <c r="A654" i="16"/>
  <c r="D653" i="16"/>
  <c r="G653" i="16"/>
  <c r="F653" i="16"/>
  <c r="S655" i="16" l="1"/>
  <c r="A655" i="16"/>
  <c r="D654" i="16"/>
  <c r="G654" i="16"/>
  <c r="F654" i="16"/>
  <c r="D655" i="16" l="1"/>
  <c r="G655" i="16"/>
  <c r="F655" i="16"/>
  <c r="S656" i="16"/>
  <c r="A656" i="16"/>
  <c r="G656" i="16" l="1"/>
  <c r="F656" i="16"/>
  <c r="D656" i="16"/>
  <c r="S657" i="16"/>
  <c r="A657" i="16"/>
  <c r="S658" i="16" l="1"/>
  <c r="A658" i="16"/>
  <c r="D657" i="16"/>
  <c r="G657" i="16"/>
  <c r="F657" i="16"/>
  <c r="F658" i="16" l="1"/>
  <c r="G658" i="16"/>
  <c r="D658" i="16"/>
  <c r="S659" i="16"/>
  <c r="A659" i="16"/>
  <c r="A660" i="16" l="1"/>
  <c r="S660" i="16"/>
  <c r="F659" i="16"/>
  <c r="G659" i="16"/>
  <c r="D659" i="16"/>
  <c r="G660" i="16" l="1"/>
  <c r="F660" i="16"/>
  <c r="D660" i="16"/>
  <c r="S661" i="16"/>
  <c r="A661" i="16"/>
  <c r="A662" i="16" l="1"/>
  <c r="S662" i="16"/>
  <c r="G661" i="16"/>
  <c r="D661" i="16"/>
  <c r="F661" i="16"/>
  <c r="G662" i="16" l="1"/>
  <c r="D662" i="16"/>
  <c r="F662" i="16"/>
  <c r="A663" i="16"/>
  <c r="S663" i="16"/>
  <c r="F663" i="16" l="1"/>
  <c r="D663" i="16"/>
  <c r="G663" i="16"/>
  <c r="S664" i="16"/>
  <c r="A664" i="16"/>
  <c r="F664" i="16" l="1"/>
  <c r="G664" i="16"/>
  <c r="D664" i="16"/>
  <c r="S665" i="16"/>
  <c r="A665" i="16"/>
  <c r="S666" i="16" l="1"/>
  <c r="A666" i="16"/>
  <c r="D665" i="16"/>
  <c r="G665" i="16"/>
  <c r="F665" i="16"/>
  <c r="D666" i="16" l="1"/>
  <c r="G666" i="16"/>
  <c r="F666" i="16"/>
  <c r="A667" i="16"/>
  <c r="S667" i="16"/>
  <c r="A668" i="16" l="1"/>
  <c r="S668" i="16"/>
  <c r="G667" i="16"/>
  <c r="D667" i="16"/>
  <c r="F667" i="16"/>
  <c r="F668" i="16" l="1"/>
  <c r="D668" i="16"/>
  <c r="G668" i="16"/>
  <c r="S669" i="16"/>
  <c r="A669" i="16"/>
  <c r="S670" i="16" l="1"/>
  <c r="A670" i="16"/>
  <c r="D669" i="16"/>
  <c r="F669" i="16"/>
  <c r="G669" i="16"/>
  <c r="F670" i="16" l="1"/>
  <c r="G670" i="16"/>
  <c r="D670" i="16"/>
  <c r="S671" i="16"/>
  <c r="A671" i="16"/>
  <c r="A672" i="16" l="1"/>
  <c r="S672" i="16"/>
  <c r="F671" i="16"/>
  <c r="G671" i="16"/>
  <c r="D671" i="16"/>
  <c r="S673" i="16" l="1"/>
  <c r="A673" i="16"/>
  <c r="G672" i="16"/>
  <c r="F672" i="16"/>
  <c r="D672" i="16"/>
  <c r="G673" i="16" l="1"/>
  <c r="D673" i="16"/>
  <c r="F673" i="16"/>
  <c r="A674" i="16"/>
  <c r="S674" i="16"/>
  <c r="F674" i="16" l="1"/>
  <c r="D674" i="16"/>
  <c r="G674" i="16"/>
  <c r="S675" i="16"/>
  <c r="A675" i="16"/>
  <c r="S676" i="16" l="1"/>
  <c r="A676" i="16"/>
  <c r="F675" i="16"/>
  <c r="G675" i="16"/>
  <c r="D675" i="16"/>
  <c r="D676" i="16" l="1"/>
  <c r="G676" i="16"/>
  <c r="F676" i="16"/>
  <c r="A677" i="16"/>
  <c r="S677" i="16"/>
  <c r="S678" i="16" l="1"/>
  <c r="A678" i="16"/>
  <c r="D677" i="16"/>
  <c r="G677" i="16"/>
  <c r="F677" i="16"/>
  <c r="G678" i="16" l="1"/>
  <c r="F678" i="16"/>
  <c r="D678" i="16"/>
  <c r="S679" i="16"/>
  <c r="A679" i="16"/>
  <c r="S680" i="16" l="1"/>
  <c r="A680" i="16"/>
  <c r="G679" i="16"/>
  <c r="D679" i="16"/>
  <c r="F679" i="16"/>
  <c r="S681" i="16" l="1"/>
  <c r="A681" i="16"/>
  <c r="G680" i="16"/>
  <c r="D680" i="16"/>
  <c r="F680" i="16"/>
  <c r="F681" i="16" l="1"/>
  <c r="G681" i="16"/>
  <c r="D681" i="16"/>
  <c r="A682" i="16"/>
  <c r="S682" i="16"/>
  <c r="G682" i="16" l="1"/>
  <c r="F682" i="16"/>
  <c r="D682" i="16"/>
  <c r="A683" i="16"/>
  <c r="S683" i="16"/>
  <c r="G683" i="16" l="1"/>
  <c r="F683" i="16"/>
  <c r="D683" i="16"/>
  <c r="S684" i="16"/>
  <c r="A684" i="16"/>
  <c r="G684" i="16" l="1"/>
  <c r="F684" i="16"/>
  <c r="D684" i="16"/>
  <c r="S685" i="16"/>
  <c r="A685" i="16"/>
  <c r="G685" i="16" l="1"/>
  <c r="F685" i="16"/>
  <c r="D685" i="16"/>
  <c r="S686" i="16"/>
  <c r="A686" i="16"/>
  <c r="G686" i="16" l="1"/>
  <c r="F686" i="16"/>
  <c r="D686" i="16"/>
  <c r="S687" i="16"/>
  <c r="A687" i="16"/>
  <c r="A688" i="16" l="1"/>
  <c r="S688" i="16"/>
  <c r="G687" i="16"/>
  <c r="D687" i="16"/>
  <c r="F687" i="16"/>
  <c r="S689" i="16" l="1"/>
  <c r="A689" i="16"/>
  <c r="G688" i="16"/>
  <c r="F688" i="16"/>
  <c r="D688" i="16"/>
  <c r="D689" i="16" l="1"/>
  <c r="F689" i="16"/>
  <c r="G689" i="16"/>
  <c r="S690" i="16"/>
  <c r="A690" i="16"/>
  <c r="S691" i="16" l="1"/>
  <c r="A691" i="16"/>
  <c r="F690" i="16"/>
  <c r="D690" i="16"/>
  <c r="G690" i="16"/>
  <c r="F691" i="16" l="1"/>
  <c r="D691" i="16"/>
  <c r="G691" i="16"/>
  <c r="A692" i="16"/>
  <c r="S692" i="16"/>
  <c r="G692" i="16" l="1"/>
  <c r="D692" i="16"/>
  <c r="F692" i="16"/>
  <c r="A693" i="16"/>
  <c r="S693" i="16"/>
  <c r="D693" i="16" l="1"/>
  <c r="G693" i="16"/>
  <c r="F693" i="16"/>
  <c r="S694" i="16"/>
  <c r="A694" i="16"/>
  <c r="S695" i="16" l="1"/>
  <c r="A695" i="16"/>
  <c r="G694" i="16"/>
  <c r="F694" i="16"/>
  <c r="D694" i="16"/>
  <c r="F695" i="16" l="1"/>
  <c r="G695" i="16"/>
  <c r="D695" i="16"/>
  <c r="S696" i="16"/>
  <c r="A696" i="16"/>
  <c r="S697" i="16" l="1"/>
  <c r="A697" i="16"/>
  <c r="F696" i="16"/>
  <c r="G696" i="16"/>
  <c r="D696" i="16"/>
  <c r="S698" i="16" l="1"/>
  <c r="A698" i="16"/>
  <c r="F697" i="16"/>
  <c r="G697" i="16"/>
  <c r="D697" i="16"/>
  <c r="G698" i="16" l="1"/>
  <c r="D698" i="16"/>
  <c r="F698" i="16"/>
  <c r="S699" i="16"/>
  <c r="A699" i="16"/>
  <c r="F699" i="16" l="1"/>
  <c r="D699" i="16"/>
  <c r="G699" i="16"/>
  <c r="S700" i="16"/>
  <c r="A700" i="16"/>
  <c r="G700" i="16" l="1"/>
  <c r="D700" i="16"/>
  <c r="F700" i="16"/>
  <c r="S701" i="16"/>
  <c r="A701" i="16"/>
  <c r="G701" i="16" l="1"/>
  <c r="D701" i="16"/>
  <c r="F701" i="16"/>
  <c r="S702" i="16"/>
  <c r="A702" i="16"/>
  <c r="G702" i="16" l="1"/>
  <c r="F702" i="16"/>
  <c r="D702" i="16"/>
  <c r="S703" i="16"/>
  <c r="A703" i="16"/>
  <c r="A704" i="16" l="1"/>
  <c r="S704" i="16"/>
  <c r="F703" i="16"/>
  <c r="D703" i="16"/>
  <c r="G703" i="16"/>
  <c r="A705" i="16" l="1"/>
  <c r="S705" i="16"/>
  <c r="G704" i="16"/>
  <c r="F704" i="16"/>
  <c r="D704" i="16"/>
  <c r="D705" i="16" l="1"/>
  <c r="G705" i="16"/>
  <c r="F705" i="16"/>
  <c r="A706" i="16"/>
  <c r="S706" i="16"/>
  <c r="A707" i="16" l="1"/>
  <c r="S707" i="16"/>
  <c r="F706" i="16"/>
  <c r="G706" i="16"/>
  <c r="D706" i="16"/>
  <c r="F707" i="16" l="1"/>
  <c r="D707" i="16"/>
  <c r="G707" i="16"/>
  <c r="S708" i="16"/>
  <c r="A708" i="16"/>
  <c r="F708" i="16" l="1"/>
  <c r="D708" i="16"/>
  <c r="G708" i="16"/>
  <c r="S709" i="16"/>
  <c r="A709" i="16"/>
  <c r="D709" i="16" l="1"/>
  <c r="G709" i="16"/>
  <c r="F709" i="16"/>
  <c r="A710" i="16"/>
  <c r="S710" i="16"/>
  <c r="F710" i="16" l="1"/>
  <c r="G710" i="16"/>
  <c r="D710" i="16"/>
  <c r="S711" i="16"/>
  <c r="A711" i="16"/>
  <c r="S712" i="16" l="1"/>
  <c r="A712" i="16"/>
  <c r="D711" i="16"/>
  <c r="G711" i="16"/>
  <c r="F711" i="16"/>
  <c r="D712" i="16" l="1"/>
  <c r="G712" i="16"/>
  <c r="F712" i="16"/>
  <c r="S713" i="16"/>
  <c r="A713" i="16"/>
  <c r="S714" i="16" l="1"/>
  <c r="A714" i="16"/>
  <c r="D713" i="16"/>
  <c r="G713" i="16"/>
  <c r="F713" i="16"/>
  <c r="G714" i="16" l="1"/>
  <c r="D714" i="16"/>
  <c r="F714" i="16"/>
  <c r="S715" i="16"/>
  <c r="A715" i="16"/>
  <c r="S716" i="16" l="1"/>
  <c r="A716" i="16"/>
  <c r="F715" i="16"/>
  <c r="D715" i="16"/>
  <c r="G715" i="16"/>
  <c r="D716" i="16" l="1"/>
  <c r="F716" i="16"/>
  <c r="G716" i="16"/>
  <c r="S717" i="16"/>
  <c r="A717" i="16"/>
  <c r="D717" i="16" l="1"/>
  <c r="G717" i="16"/>
  <c r="F717" i="16"/>
  <c r="S718" i="16"/>
  <c r="A718" i="16"/>
  <c r="F718" i="16" l="1"/>
  <c r="G718" i="16"/>
  <c r="D718" i="16"/>
  <c r="S719" i="16"/>
  <c r="A719" i="16"/>
  <c r="F719" i="16" l="1"/>
  <c r="D719" i="16"/>
  <c r="G719" i="16"/>
  <c r="S720" i="16"/>
  <c r="A720" i="16"/>
  <c r="S721" i="16" l="1"/>
  <c r="A721" i="16"/>
  <c r="G720" i="16"/>
  <c r="F720" i="16"/>
  <c r="D720" i="16"/>
  <c r="G721" i="16" l="1"/>
  <c r="D721" i="16"/>
  <c r="F721" i="16"/>
  <c r="A722" i="16"/>
  <c r="S722" i="16"/>
  <c r="D722" i="16" l="1"/>
  <c r="F722" i="16"/>
  <c r="G722" i="16"/>
  <c r="S723" i="16"/>
  <c r="A723" i="16"/>
  <c r="S724" i="16" l="1"/>
  <c r="A724" i="16"/>
  <c r="G723" i="16"/>
  <c r="D723" i="16"/>
  <c r="F723" i="16"/>
  <c r="A725" i="16" l="1"/>
  <c r="S725" i="16"/>
  <c r="F724" i="16"/>
  <c r="G724" i="16"/>
  <c r="D724" i="16"/>
  <c r="S726" i="16" l="1"/>
  <c r="A726" i="16"/>
  <c r="D725" i="16"/>
  <c r="G725" i="16"/>
  <c r="F725" i="16"/>
  <c r="F726" i="16" l="1"/>
  <c r="D726" i="16"/>
  <c r="G726" i="16"/>
  <c r="S727" i="16"/>
  <c r="A727" i="16"/>
  <c r="S728" i="16" l="1"/>
  <c r="A728" i="16"/>
  <c r="D727" i="16"/>
  <c r="G727" i="16"/>
  <c r="F727" i="16"/>
  <c r="D728" i="16" l="1"/>
  <c r="G728" i="16"/>
  <c r="F728" i="16"/>
  <c r="S729" i="16"/>
  <c r="A729" i="16"/>
  <c r="D729" i="16" l="1"/>
  <c r="F729" i="16"/>
  <c r="G729" i="16"/>
  <c r="S730" i="16"/>
  <c r="A730" i="16"/>
  <c r="D730" i="16" l="1"/>
  <c r="G730" i="16"/>
  <c r="F730" i="16"/>
  <c r="S731" i="16"/>
  <c r="A731" i="16"/>
  <c r="S732" i="16" l="1"/>
  <c r="A732" i="16"/>
  <c r="D731" i="16"/>
  <c r="F731" i="16"/>
  <c r="G731" i="16"/>
  <c r="G732" i="16" l="1"/>
  <c r="D732" i="16"/>
  <c r="F732" i="16"/>
  <c r="S733" i="16"/>
  <c r="A733" i="16"/>
  <c r="S734" i="16" l="1"/>
  <c r="A734" i="16"/>
  <c r="G733" i="16"/>
  <c r="D733" i="16"/>
  <c r="F733" i="16"/>
  <c r="F734" i="16" l="1"/>
  <c r="G734" i="16"/>
  <c r="D734" i="16"/>
  <c r="S735" i="16"/>
  <c r="A735" i="16"/>
  <c r="F735" i="16" l="1"/>
  <c r="G735" i="16"/>
  <c r="D735" i="16"/>
  <c r="A736" i="16"/>
  <c r="S736" i="16"/>
  <c r="S737" i="16" l="1"/>
  <c r="A737" i="16"/>
  <c r="G736" i="16"/>
  <c r="D736" i="16"/>
  <c r="F736" i="16"/>
  <c r="F737" i="16" l="1"/>
  <c r="G737" i="16"/>
  <c r="D737" i="16"/>
  <c r="A738" i="16"/>
  <c r="S738" i="16"/>
  <c r="D738" i="16" l="1"/>
  <c r="G738" i="16"/>
  <c r="F738" i="16"/>
  <c r="S739" i="16"/>
  <c r="A739" i="16"/>
  <c r="F739" i="16" l="1"/>
  <c r="G739" i="16"/>
  <c r="D739" i="16"/>
  <c r="S740" i="16"/>
  <c r="A740" i="16"/>
  <c r="A741" i="16" l="1"/>
  <c r="S741" i="16"/>
  <c r="F740" i="16"/>
  <c r="G740" i="16"/>
  <c r="D740" i="16"/>
  <c r="D741" i="16" l="1"/>
  <c r="G741" i="16"/>
  <c r="F741" i="16"/>
  <c r="A742" i="16"/>
  <c r="S742" i="16"/>
  <c r="S743" i="16" l="1"/>
  <c r="A743" i="16"/>
  <c r="D742" i="16"/>
  <c r="F742" i="16"/>
  <c r="G742" i="16"/>
  <c r="A744" i="16" l="1"/>
  <c r="S744" i="16"/>
  <c r="F743" i="16"/>
  <c r="D743" i="16"/>
  <c r="G743" i="16"/>
  <c r="F744" i="16" l="1"/>
  <c r="G744" i="16"/>
  <c r="D744" i="16"/>
  <c r="A745" i="16"/>
  <c r="S745" i="16"/>
  <c r="G745" i="16" l="1"/>
  <c r="F745" i="16"/>
  <c r="D745" i="16"/>
  <c r="S746" i="16"/>
  <c r="A746" i="16"/>
  <c r="A747" i="16" l="1"/>
  <c r="S747" i="16"/>
  <c r="G746" i="16"/>
  <c r="D746" i="16"/>
  <c r="F746" i="16"/>
  <c r="F747" i="16" l="1"/>
  <c r="D747" i="16"/>
  <c r="G747" i="16"/>
  <c r="S748" i="16"/>
  <c r="A748" i="16"/>
  <c r="G748" i="16" l="1"/>
  <c r="F748" i="16"/>
  <c r="D748" i="16"/>
  <c r="S749" i="16"/>
  <c r="A749" i="16"/>
  <c r="D749" i="16" l="1"/>
  <c r="G749" i="16"/>
  <c r="F749" i="16"/>
  <c r="S750" i="16"/>
  <c r="A750" i="16"/>
  <c r="S751" i="16" l="1"/>
  <c r="A751" i="16"/>
  <c r="G750" i="16"/>
  <c r="F750" i="16"/>
  <c r="D750" i="16"/>
  <c r="D751" i="16" l="1"/>
  <c r="G751" i="16"/>
  <c r="F751" i="16"/>
  <c r="S752" i="16"/>
  <c r="A752" i="16"/>
  <c r="S753" i="16" l="1"/>
  <c r="A753" i="16"/>
  <c r="G752" i="16"/>
  <c r="D752" i="16"/>
  <c r="F752" i="16"/>
  <c r="D753" i="16" l="1"/>
  <c r="F753" i="16"/>
  <c r="G753" i="16"/>
  <c r="A754" i="16"/>
  <c r="S754" i="16"/>
  <c r="G754" i="16" l="1"/>
  <c r="D754" i="16"/>
  <c r="F754" i="16"/>
  <c r="S755" i="16"/>
  <c r="A755" i="16"/>
  <c r="S756" i="16" l="1"/>
  <c r="A756" i="16"/>
  <c r="F755" i="16"/>
  <c r="D755" i="16"/>
  <c r="G755" i="16"/>
  <c r="G756" i="16" l="1"/>
  <c r="D756" i="16"/>
  <c r="F756" i="16"/>
  <c r="S757" i="16"/>
  <c r="A757" i="16"/>
  <c r="S758" i="16" l="1"/>
  <c r="A758" i="16"/>
  <c r="G757" i="16"/>
  <c r="D757" i="16"/>
  <c r="F757" i="16"/>
  <c r="F758" i="16" l="1"/>
  <c r="D758" i="16"/>
  <c r="G758" i="16"/>
  <c r="A759" i="16"/>
  <c r="S759" i="16"/>
  <c r="S760" i="16" l="1"/>
  <c r="A760" i="16"/>
  <c r="D759" i="16"/>
  <c r="G759" i="16"/>
  <c r="F759" i="16"/>
  <c r="F760" i="16" l="1"/>
  <c r="D760" i="16"/>
  <c r="G760" i="16"/>
  <c r="A761" i="16"/>
  <c r="S761" i="16"/>
  <c r="A762" i="16" l="1"/>
  <c r="S762" i="16"/>
  <c r="F761" i="16"/>
  <c r="G761" i="16"/>
  <c r="D761" i="16"/>
  <c r="G762" i="16" l="1"/>
  <c r="D762" i="16"/>
  <c r="F762" i="16"/>
  <c r="S763" i="16"/>
  <c r="A763" i="16"/>
  <c r="S764" i="16" l="1"/>
  <c r="A764" i="16"/>
  <c r="F763" i="16"/>
  <c r="G763" i="16"/>
  <c r="D763" i="16"/>
  <c r="F764" i="16" l="1"/>
  <c r="D764" i="16"/>
  <c r="G764" i="16"/>
  <c r="S765" i="16"/>
  <c r="A765" i="16"/>
  <c r="S766" i="16" l="1"/>
  <c r="A766" i="16"/>
  <c r="G765" i="16"/>
  <c r="F765" i="16"/>
  <c r="D765" i="16"/>
  <c r="F766" i="16" l="1"/>
  <c r="G766" i="16"/>
  <c r="D766" i="16"/>
  <c r="A767" i="16"/>
  <c r="S767" i="16"/>
  <c r="G767" i="16" l="1"/>
  <c r="F767" i="16"/>
  <c r="D767" i="16"/>
  <c r="S768" i="16"/>
  <c r="A768" i="16"/>
  <c r="S769" i="16" l="1"/>
  <c r="A769" i="16"/>
  <c r="F768" i="16"/>
  <c r="G768" i="16"/>
  <c r="D768" i="16"/>
  <c r="F769" i="16" l="1"/>
  <c r="G769" i="16"/>
  <c r="D769" i="16"/>
  <c r="S770" i="16"/>
  <c r="A770" i="16"/>
  <c r="D770" i="16" l="1"/>
  <c r="F770" i="16"/>
  <c r="G770" i="16"/>
  <c r="S771" i="16"/>
  <c r="A771" i="16"/>
  <c r="A772" i="16" l="1"/>
  <c r="S772" i="16"/>
  <c r="G771" i="16"/>
  <c r="D771" i="16"/>
  <c r="F771" i="16"/>
  <c r="S773" i="16" l="1"/>
  <c r="A773" i="16"/>
  <c r="G772" i="16"/>
  <c r="F772" i="16"/>
  <c r="D772" i="16"/>
  <c r="D773" i="16" l="1"/>
  <c r="G773" i="16"/>
  <c r="F773" i="16"/>
  <c r="S774" i="16"/>
  <c r="A774" i="16"/>
  <c r="S775" i="16" l="1"/>
  <c r="A775" i="16"/>
  <c r="G774" i="16"/>
  <c r="F774" i="16"/>
  <c r="D774" i="16"/>
  <c r="G775" i="16" l="1"/>
  <c r="D775" i="16"/>
  <c r="F775" i="16"/>
  <c r="A776" i="16"/>
  <c r="S776" i="16"/>
  <c r="G776" i="16" l="1"/>
  <c r="F776" i="16"/>
  <c r="D776" i="16"/>
  <c r="S777" i="16"/>
  <c r="A777" i="16"/>
  <c r="D777" i="16" l="1"/>
  <c r="G777" i="16"/>
  <c r="F777" i="16"/>
  <c r="S778" i="16"/>
  <c r="A778" i="16"/>
  <c r="G778" i="16" l="1"/>
  <c r="F778" i="16"/>
  <c r="D778" i="16"/>
  <c r="A779" i="16"/>
  <c r="S779" i="16"/>
  <c r="S780" i="16" l="1"/>
  <c r="A780" i="16"/>
  <c r="F779" i="16"/>
  <c r="D779" i="16"/>
  <c r="G779" i="16"/>
  <c r="F780" i="16" l="1"/>
  <c r="D780" i="16"/>
  <c r="G780" i="16"/>
  <c r="A781" i="16"/>
  <c r="S781" i="16"/>
  <c r="F781" i="16" l="1"/>
  <c r="G781" i="16"/>
  <c r="D781" i="16"/>
  <c r="S782" i="16"/>
  <c r="A782" i="16"/>
  <c r="S783" i="16" l="1"/>
  <c r="A783" i="16"/>
  <c r="G782" i="16"/>
  <c r="F782" i="16"/>
  <c r="D782" i="16"/>
  <c r="F783" i="16" l="1"/>
  <c r="D783" i="16"/>
  <c r="G783" i="16"/>
  <c r="S784" i="16"/>
  <c r="A784" i="16"/>
  <c r="S785" i="16" l="1"/>
  <c r="A785" i="16"/>
  <c r="F784" i="16"/>
  <c r="G784" i="16"/>
  <c r="D784" i="16"/>
  <c r="D785" i="16" l="1"/>
  <c r="G785" i="16"/>
  <c r="F785" i="16"/>
  <c r="S786" i="16"/>
  <c r="A786" i="16"/>
  <c r="S787" i="16" l="1"/>
  <c r="A787" i="16"/>
  <c r="F786" i="16"/>
  <c r="D786" i="16"/>
  <c r="G786" i="16"/>
  <c r="D787" i="16" l="1"/>
  <c r="G787" i="16"/>
  <c r="F787" i="16"/>
  <c r="A788" i="16"/>
  <c r="S788" i="16"/>
  <c r="F788" i="16" l="1"/>
  <c r="G788" i="16"/>
  <c r="D788" i="16"/>
  <c r="S789" i="16"/>
  <c r="A789" i="16"/>
  <c r="D789" i="16" l="1"/>
  <c r="G789" i="16"/>
  <c r="F789" i="16"/>
  <c r="S790" i="16"/>
  <c r="A790" i="16"/>
  <c r="A791" i="16" l="1"/>
  <c r="S791" i="16"/>
  <c r="D790" i="16"/>
  <c r="F790" i="16"/>
  <c r="G790" i="16"/>
  <c r="S792" i="16" l="1"/>
  <c r="A792" i="16"/>
  <c r="F791" i="16"/>
  <c r="G791" i="16"/>
  <c r="D791" i="16"/>
  <c r="D792" i="16" l="1"/>
  <c r="F792" i="16"/>
  <c r="G792" i="16"/>
  <c r="A793" i="16"/>
  <c r="S793" i="16"/>
  <c r="D793" i="16" l="1"/>
  <c r="G793" i="16"/>
  <c r="F793" i="16"/>
  <c r="S794" i="16"/>
  <c r="A794" i="16"/>
  <c r="A795" i="16" l="1"/>
  <c r="S795" i="16"/>
  <c r="F794" i="16"/>
  <c r="D794" i="16"/>
  <c r="G794" i="16"/>
  <c r="S796" i="16" l="1"/>
  <c r="A796" i="16"/>
  <c r="D795" i="16"/>
  <c r="F795" i="16"/>
  <c r="G795" i="16"/>
  <c r="D796" i="16" l="1"/>
  <c r="G796" i="16"/>
  <c r="F796" i="16"/>
  <c r="A797" i="16"/>
  <c r="S797" i="16"/>
  <c r="A798" i="16" l="1"/>
  <c r="S798" i="16"/>
  <c r="D797" i="16"/>
  <c r="G797" i="16"/>
  <c r="F797" i="16"/>
  <c r="A799" i="16" l="1"/>
  <c r="S799" i="16"/>
  <c r="D798" i="16"/>
  <c r="G798" i="16"/>
  <c r="F798" i="16"/>
  <c r="S800" i="16" l="1"/>
  <c r="A800" i="16"/>
  <c r="F799" i="16"/>
  <c r="D799" i="16"/>
  <c r="G799" i="16"/>
  <c r="F800" i="16" l="1"/>
  <c r="G800" i="16"/>
  <c r="D800" i="16"/>
  <c r="S801" i="16"/>
  <c r="A801" i="16"/>
  <c r="S802" i="16" l="1"/>
  <c r="A802" i="16"/>
  <c r="D801" i="16"/>
  <c r="G801" i="16"/>
  <c r="F801" i="16"/>
  <c r="D802" i="16" l="1"/>
  <c r="G802" i="16"/>
  <c r="F802" i="16"/>
  <c r="S803" i="16"/>
  <c r="A803" i="16"/>
  <c r="S804" i="16" l="1"/>
  <c r="A804" i="16"/>
  <c r="G803" i="16"/>
  <c r="F803" i="16"/>
  <c r="D803" i="16"/>
  <c r="F804" i="16" l="1"/>
  <c r="D804" i="16"/>
  <c r="G804" i="16"/>
  <c r="S805" i="16"/>
  <c r="A805" i="16"/>
  <c r="G805" i="16" l="1"/>
  <c r="F805" i="16"/>
  <c r="D805" i="16"/>
  <c r="S806" i="16"/>
  <c r="A806" i="16"/>
  <c r="S807" i="16" l="1"/>
  <c r="A807" i="16"/>
  <c r="G806" i="16"/>
  <c r="F806" i="16"/>
  <c r="D806" i="16"/>
  <c r="G807" i="16" l="1"/>
  <c r="F807" i="16"/>
  <c r="D807" i="16"/>
  <c r="A808" i="16"/>
  <c r="S808" i="16"/>
  <c r="G808" i="16" l="1"/>
  <c r="F808" i="16"/>
  <c r="D808" i="16"/>
  <c r="S809" i="16"/>
  <c r="A809" i="16"/>
  <c r="A810" i="16" l="1"/>
  <c r="S810" i="16"/>
  <c r="D809" i="16"/>
  <c r="G809" i="16"/>
  <c r="F809" i="16"/>
  <c r="D810" i="16" l="1"/>
  <c r="G810" i="16"/>
  <c r="F810" i="16"/>
  <c r="A811" i="16"/>
  <c r="S811" i="16"/>
  <c r="G811" i="16" l="1"/>
  <c r="F811" i="16"/>
  <c r="D811" i="16"/>
  <c r="S812" i="16"/>
  <c r="A812" i="16"/>
  <c r="S813" i="16" l="1"/>
  <c r="A813" i="16"/>
  <c r="F812" i="16"/>
  <c r="D812" i="16"/>
  <c r="G812" i="16"/>
  <c r="G813" i="16" l="1"/>
  <c r="D813" i="16"/>
  <c r="F813" i="16"/>
  <c r="S814" i="16"/>
  <c r="A814" i="16"/>
  <c r="S815" i="16" l="1"/>
  <c r="A815" i="16"/>
  <c r="G814" i="16"/>
  <c r="F814" i="16"/>
  <c r="D814" i="16"/>
  <c r="D815" i="16" l="1"/>
  <c r="G815" i="16"/>
  <c r="F815" i="16"/>
  <c r="S816" i="16"/>
  <c r="A816" i="16"/>
  <c r="A817" i="16" l="1"/>
  <c r="S817" i="16"/>
  <c r="D816" i="16"/>
  <c r="G816" i="16"/>
  <c r="F816" i="16"/>
  <c r="G817" i="16" l="1"/>
  <c r="D817" i="16"/>
  <c r="F817" i="16"/>
  <c r="S818" i="16"/>
  <c r="A818" i="16"/>
  <c r="S819" i="16" l="1"/>
  <c r="A819" i="16"/>
  <c r="D818" i="16"/>
  <c r="G818" i="16"/>
  <c r="F818" i="16"/>
  <c r="D819" i="16" l="1"/>
  <c r="G819" i="16"/>
  <c r="F819" i="16"/>
  <c r="S820" i="16"/>
  <c r="A820" i="16"/>
  <c r="G820" i="16" l="1"/>
  <c r="D820" i="16"/>
  <c r="F820" i="16"/>
  <c r="S821" i="16"/>
  <c r="A821" i="16"/>
  <c r="F821" i="16" l="1"/>
  <c r="D821" i="16"/>
  <c r="G821" i="16"/>
  <c r="S822" i="16"/>
  <c r="A822" i="16"/>
  <c r="A823" i="16" l="1"/>
  <c r="S823" i="16"/>
  <c r="D822" i="16"/>
  <c r="G822" i="16"/>
  <c r="F822" i="16"/>
  <c r="S824" i="16" l="1"/>
  <c r="A824" i="16"/>
  <c r="F823" i="16"/>
  <c r="G823" i="16"/>
  <c r="D823" i="16"/>
  <c r="G824" i="16" l="1"/>
  <c r="D824" i="16"/>
  <c r="F824" i="16"/>
  <c r="S825" i="16"/>
  <c r="A825" i="16"/>
  <c r="G825" i="16" l="1"/>
  <c r="F825" i="16"/>
  <c r="D825" i="16"/>
  <c r="A826" i="16"/>
  <c r="S826" i="16"/>
  <c r="S827" i="16" l="1"/>
  <c r="A827" i="16"/>
  <c r="D826" i="16"/>
  <c r="G826" i="16"/>
  <c r="F826" i="16"/>
  <c r="G827" i="16" l="1"/>
  <c r="D827" i="16"/>
  <c r="F827" i="16"/>
  <c r="S828" i="16"/>
  <c r="A828" i="16"/>
  <c r="S829" i="16" l="1"/>
  <c r="A829" i="16"/>
  <c r="G828" i="16"/>
  <c r="F828" i="16"/>
  <c r="D828" i="16"/>
  <c r="G829" i="16" l="1"/>
  <c r="F829" i="16"/>
  <c r="D829" i="16"/>
  <c r="S830" i="16"/>
  <c r="A830" i="16"/>
  <c r="D830" i="16" l="1"/>
  <c r="F830" i="16"/>
  <c r="G830" i="16"/>
  <c r="S831" i="16"/>
  <c r="A831" i="16"/>
  <c r="F831" i="16" l="1"/>
  <c r="D831" i="16"/>
  <c r="G831" i="16"/>
  <c r="S832" i="16"/>
  <c r="A832" i="16"/>
  <c r="S833" i="16" l="1"/>
  <c r="A833" i="16"/>
  <c r="G832" i="16"/>
  <c r="F832" i="16"/>
  <c r="D832" i="16"/>
  <c r="D833" i="16" l="1"/>
  <c r="F833" i="16"/>
  <c r="G833" i="16"/>
  <c r="S834" i="16"/>
  <c r="A834" i="16"/>
  <c r="D834" i="16" l="1"/>
  <c r="G834" i="16"/>
  <c r="F834" i="16"/>
  <c r="S835" i="16"/>
  <c r="A835" i="16"/>
  <c r="A836" i="16" l="1"/>
  <c r="S836" i="16"/>
  <c r="D835" i="16"/>
  <c r="G835" i="16"/>
  <c r="F835" i="16"/>
  <c r="G836" i="16" l="1"/>
  <c r="F836" i="16"/>
  <c r="D836" i="16"/>
  <c r="S837" i="16"/>
  <c r="A837" i="16"/>
  <c r="S838" i="16" l="1"/>
  <c r="A838" i="16"/>
  <c r="G837" i="16"/>
  <c r="F837" i="16"/>
  <c r="D837" i="16"/>
  <c r="F838" i="16" l="1"/>
  <c r="G838" i="16"/>
  <c r="D838" i="16"/>
  <c r="S839" i="16"/>
  <c r="A839" i="16"/>
  <c r="A840" i="16" l="1"/>
  <c r="S840" i="16"/>
  <c r="F839" i="16"/>
  <c r="D839" i="16"/>
  <c r="G839" i="16"/>
  <c r="D840" i="16" l="1"/>
  <c r="F840" i="16"/>
  <c r="G840" i="16"/>
  <c r="S841" i="16"/>
  <c r="A841" i="16"/>
  <c r="G841" i="16" l="1"/>
  <c r="D841" i="16"/>
  <c r="F841" i="16"/>
  <c r="A842" i="16"/>
  <c r="S842" i="16"/>
  <c r="D842" i="16" l="1"/>
  <c r="G842" i="16"/>
  <c r="F842" i="16"/>
  <c r="S843" i="16"/>
  <c r="A843" i="16"/>
  <c r="F843" i="16" l="1"/>
  <c r="G843" i="16"/>
  <c r="D843" i="16"/>
  <c r="S844" i="16"/>
  <c r="A844" i="16"/>
  <c r="S845" i="16" l="1"/>
  <c r="A845" i="16"/>
  <c r="F844" i="16"/>
  <c r="D844" i="16"/>
  <c r="G844" i="16"/>
  <c r="D845" i="16" l="1"/>
  <c r="G845" i="16"/>
  <c r="F845" i="16"/>
  <c r="S846" i="16"/>
  <c r="A846" i="16"/>
  <c r="D846" i="16" l="1"/>
  <c r="G846" i="16"/>
  <c r="F846" i="16"/>
  <c r="A847" i="16"/>
  <c r="S847" i="16"/>
  <c r="D847" i="16" l="1"/>
  <c r="F847" i="16"/>
  <c r="G847" i="16"/>
  <c r="S848" i="16"/>
  <c r="A848" i="16"/>
  <c r="F848" i="16" l="1"/>
  <c r="G848" i="16"/>
  <c r="D848" i="16"/>
  <c r="S849" i="16"/>
  <c r="A849" i="16"/>
  <c r="S850" i="16" l="1"/>
  <c r="A850" i="16"/>
  <c r="G849" i="16"/>
  <c r="F849" i="16"/>
  <c r="D849" i="16"/>
  <c r="D850" i="16" l="1"/>
  <c r="F850" i="16"/>
  <c r="G850" i="16"/>
  <c r="S851" i="16"/>
  <c r="A851" i="16"/>
  <c r="G851" i="16" l="1"/>
  <c r="F851" i="16"/>
  <c r="D851" i="16"/>
  <c r="A852" i="16"/>
  <c r="S852" i="16"/>
  <c r="G852" i="16" l="1"/>
  <c r="D852" i="16"/>
  <c r="F852" i="16"/>
  <c r="S853" i="16"/>
  <c r="A853" i="16"/>
  <c r="D853" i="16" l="1"/>
  <c r="F853" i="16"/>
  <c r="G853" i="16"/>
  <c r="S854" i="16"/>
  <c r="A854" i="16"/>
  <c r="D854" i="16" l="1"/>
  <c r="F854" i="16"/>
  <c r="G854" i="16"/>
  <c r="S855" i="16"/>
  <c r="A855" i="16"/>
  <c r="G855" i="16" l="1"/>
  <c r="D855" i="16"/>
  <c r="F855" i="16"/>
  <c r="S856" i="16"/>
  <c r="A856" i="16"/>
  <c r="F856" i="16" l="1"/>
  <c r="G856" i="16"/>
  <c r="D856" i="16"/>
  <c r="S857" i="16"/>
  <c r="A857" i="16"/>
  <c r="D857" i="16" l="1"/>
  <c r="G857" i="16"/>
  <c r="F857" i="16"/>
  <c r="A858" i="16"/>
  <c r="S858" i="16"/>
  <c r="S859" i="16" l="1"/>
  <c r="A859" i="16"/>
  <c r="D858" i="16"/>
  <c r="G858" i="16"/>
  <c r="F858" i="16"/>
  <c r="G859" i="16" l="1"/>
  <c r="D859" i="16"/>
  <c r="F859" i="16"/>
  <c r="S860" i="16"/>
  <c r="A860" i="16"/>
  <c r="A861" i="16" l="1"/>
  <c r="S861" i="16"/>
  <c r="F860" i="16"/>
  <c r="D860" i="16"/>
  <c r="G860" i="16"/>
  <c r="F861" i="16" l="1"/>
  <c r="D861" i="16"/>
  <c r="G861" i="16"/>
  <c r="A862" i="16"/>
  <c r="S862" i="16"/>
  <c r="S863" i="16" l="1"/>
  <c r="A863" i="16"/>
  <c r="G862" i="16"/>
  <c r="D862" i="16"/>
  <c r="F862" i="16"/>
  <c r="D863" i="16" l="1"/>
  <c r="G863" i="16"/>
  <c r="F863" i="16"/>
  <c r="S864" i="16"/>
  <c r="A864" i="16"/>
  <c r="G864" i="16" l="1"/>
  <c r="D864" i="16"/>
  <c r="F864" i="16"/>
  <c r="A865" i="16"/>
  <c r="S865" i="16"/>
  <c r="G865" i="16" l="1"/>
  <c r="F865" i="16"/>
  <c r="D865" i="16"/>
  <c r="S866" i="16"/>
  <c r="A866" i="16"/>
  <c r="G866" i="16" l="1"/>
  <c r="F866" i="16"/>
  <c r="D866" i="16"/>
  <c r="A867" i="16"/>
  <c r="S867" i="16"/>
  <c r="F867" i="16" l="1"/>
  <c r="D867" i="16"/>
  <c r="G867" i="16"/>
  <c r="A868" i="16"/>
  <c r="S868" i="16"/>
  <c r="S869" i="16" l="1"/>
  <c r="A869" i="16"/>
  <c r="G868" i="16"/>
  <c r="D868" i="16"/>
  <c r="F868" i="16"/>
  <c r="D869" i="16" l="1"/>
  <c r="G869" i="16"/>
  <c r="F869" i="16"/>
  <c r="A870" i="16"/>
  <c r="S870" i="16"/>
  <c r="F870" i="16" l="1"/>
  <c r="D870" i="16"/>
  <c r="G870" i="16"/>
  <c r="A871" i="16"/>
  <c r="S871" i="16"/>
  <c r="S872" i="16" l="1"/>
  <c r="A872" i="16"/>
  <c r="F871" i="16"/>
  <c r="D871" i="16"/>
  <c r="G871" i="16"/>
  <c r="D872" i="16" l="1"/>
  <c r="F872" i="16"/>
  <c r="G872" i="16"/>
  <c r="S873" i="16"/>
  <c r="A873" i="16"/>
  <c r="S874" i="16" l="1"/>
  <c r="A874" i="16"/>
  <c r="D873" i="16"/>
  <c r="G873" i="16"/>
  <c r="F873" i="16"/>
  <c r="D874" i="16" l="1"/>
  <c r="G874" i="16"/>
  <c r="F874" i="16"/>
  <c r="S875" i="16"/>
  <c r="A875" i="16"/>
  <c r="G875" i="16" l="1"/>
  <c r="F875" i="16"/>
  <c r="D875" i="16"/>
  <c r="A876" i="16"/>
  <c r="S876" i="16"/>
  <c r="F876" i="16" l="1"/>
  <c r="D876" i="16"/>
  <c r="G876" i="16"/>
  <c r="S877" i="16"/>
  <c r="A877" i="16"/>
  <c r="D877" i="16" l="1"/>
  <c r="G877" i="16"/>
  <c r="F877" i="16"/>
  <c r="S878" i="16"/>
  <c r="A878" i="16"/>
  <c r="D878" i="16" l="1"/>
  <c r="G878" i="16"/>
  <c r="F878" i="16"/>
  <c r="S879" i="16"/>
  <c r="A879" i="16"/>
  <c r="S880" i="16" l="1"/>
  <c r="A880" i="16"/>
  <c r="F879" i="16"/>
  <c r="D879" i="16"/>
  <c r="G879" i="16"/>
  <c r="G880" i="16" l="1"/>
  <c r="F880" i="16"/>
  <c r="D880" i="16"/>
  <c r="A881" i="16"/>
  <c r="S881" i="16"/>
  <c r="D881" i="16" l="1"/>
  <c r="G881" i="16"/>
  <c r="F881" i="16"/>
  <c r="S882" i="16"/>
  <c r="A882" i="16"/>
  <c r="G882" i="16" l="1"/>
  <c r="F882" i="16"/>
  <c r="D882" i="16"/>
  <c r="A883" i="16"/>
  <c r="S883" i="16"/>
  <c r="S884" i="16" l="1"/>
  <c r="A884" i="16"/>
  <c r="D883" i="16"/>
  <c r="G883" i="16"/>
  <c r="F883" i="16"/>
  <c r="D884" i="16" l="1"/>
  <c r="F884" i="16"/>
  <c r="G884" i="16"/>
  <c r="S885" i="16"/>
  <c r="A885" i="16"/>
  <c r="A886" i="16" l="1"/>
  <c r="S886" i="16"/>
  <c r="D885" i="16"/>
  <c r="F885" i="16"/>
  <c r="G885" i="16"/>
  <c r="S887" i="16" l="1"/>
  <c r="A887" i="16"/>
  <c r="G886" i="16"/>
  <c r="F886" i="16"/>
  <c r="D886" i="16"/>
  <c r="G887" i="16" l="1"/>
  <c r="F887" i="16"/>
  <c r="D887" i="16"/>
  <c r="S888" i="16"/>
  <c r="A888" i="16"/>
  <c r="S889" i="16" l="1"/>
  <c r="A889" i="16"/>
  <c r="G888" i="16"/>
  <c r="D888" i="16"/>
  <c r="F888" i="16"/>
  <c r="D889" i="16" l="1"/>
  <c r="G889" i="16"/>
  <c r="F889" i="16"/>
  <c r="A890" i="16"/>
  <c r="S890" i="16"/>
  <c r="A891" i="16" l="1"/>
  <c r="S891" i="16"/>
  <c r="D890" i="16"/>
  <c r="G890" i="16"/>
  <c r="F890" i="16"/>
  <c r="A892" i="16" l="1"/>
  <c r="S892" i="16"/>
  <c r="G891" i="16"/>
  <c r="F891" i="16"/>
  <c r="D891" i="16"/>
  <c r="F892" i="16" l="1"/>
  <c r="G892" i="16"/>
  <c r="D892" i="16"/>
  <c r="S893" i="16"/>
  <c r="A893" i="16"/>
  <c r="D893" i="16" l="1"/>
  <c r="F893" i="16"/>
  <c r="G893" i="16"/>
  <c r="S894" i="16"/>
  <c r="A894" i="16"/>
  <c r="G894" i="16" l="1"/>
  <c r="D894" i="16"/>
  <c r="F894" i="16"/>
  <c r="A895" i="16"/>
  <c r="S895" i="16"/>
  <c r="F895" i="16" l="1"/>
  <c r="D895" i="16"/>
  <c r="G895" i="16"/>
  <c r="S896" i="16"/>
  <c r="A896" i="16"/>
  <c r="S897" i="16" l="1"/>
  <c r="A897" i="16"/>
  <c r="G896" i="16"/>
  <c r="F896" i="16"/>
  <c r="D896" i="16"/>
  <c r="G897" i="16" l="1"/>
  <c r="D897" i="16"/>
  <c r="F897" i="16"/>
  <c r="S898" i="16"/>
  <c r="A898" i="16"/>
  <c r="G898" i="16" l="1"/>
  <c r="F898" i="16"/>
  <c r="D898" i="16"/>
  <c r="S899" i="16"/>
  <c r="A899" i="16"/>
  <c r="G899" i="16" l="1"/>
  <c r="F899" i="16"/>
  <c r="D899" i="16"/>
  <c r="A900" i="16"/>
  <c r="S900" i="16"/>
  <c r="G900" i="16" l="1"/>
  <c r="F900" i="16"/>
  <c r="D900" i="16"/>
  <c r="S901" i="16"/>
  <c r="A901" i="16"/>
  <c r="G901" i="16" l="1"/>
  <c r="F901" i="16"/>
  <c r="D901" i="16"/>
  <c r="A902" i="16"/>
  <c r="S902" i="16"/>
  <c r="D902" i="16" l="1"/>
  <c r="G902" i="16"/>
  <c r="F902" i="16"/>
  <c r="S903" i="16"/>
  <c r="A903" i="16"/>
  <c r="S904" i="16" l="1"/>
  <c r="A904" i="16"/>
  <c r="F903" i="16"/>
  <c r="G903" i="16"/>
  <c r="D903" i="16"/>
  <c r="G904" i="16" l="1"/>
  <c r="D904" i="16"/>
  <c r="F904" i="16"/>
  <c r="A905" i="16"/>
  <c r="S905" i="16"/>
  <c r="S906" i="16" l="1"/>
  <c r="A906" i="16"/>
  <c r="D905" i="16"/>
  <c r="G905" i="16"/>
  <c r="F905" i="16"/>
  <c r="G906" i="16" l="1"/>
  <c r="F906" i="16"/>
  <c r="D906" i="16"/>
  <c r="S907" i="16"/>
  <c r="A907" i="16"/>
  <c r="D907" i="16" l="1"/>
  <c r="G907" i="16"/>
  <c r="F907" i="16"/>
  <c r="S908" i="16"/>
  <c r="A908" i="16"/>
  <c r="G908" i="16" l="1"/>
  <c r="D908" i="16"/>
  <c r="F908" i="16"/>
  <c r="S909" i="16"/>
  <c r="A909" i="16"/>
  <c r="D909" i="16" l="1"/>
  <c r="G909" i="16"/>
  <c r="F909" i="16"/>
  <c r="A910" i="16"/>
  <c r="S910" i="16"/>
  <c r="S911" i="16" l="1"/>
  <c r="A911" i="16"/>
  <c r="D910" i="16"/>
  <c r="F910" i="16"/>
  <c r="G910" i="16"/>
  <c r="A912" i="16" l="1"/>
  <c r="S912" i="16"/>
  <c r="F911" i="16"/>
  <c r="D911" i="16"/>
  <c r="G911" i="16"/>
  <c r="G912" i="16" l="1"/>
  <c r="F912" i="16"/>
  <c r="D912" i="16"/>
  <c r="S913" i="16"/>
  <c r="A913" i="16"/>
  <c r="S914" i="16" l="1"/>
  <c r="A914" i="16"/>
  <c r="F913" i="16"/>
  <c r="G913" i="16"/>
  <c r="D913" i="16"/>
  <c r="D914" i="16" l="1"/>
  <c r="F914" i="16"/>
  <c r="G914" i="16"/>
  <c r="A915" i="16"/>
  <c r="S915" i="16"/>
  <c r="D915" i="16" l="1"/>
  <c r="G915" i="16"/>
  <c r="F915" i="16"/>
  <c r="S916" i="16"/>
  <c r="A916" i="16"/>
  <c r="S917" i="16" l="1"/>
  <c r="A917" i="16"/>
  <c r="F916" i="16"/>
  <c r="G916" i="16"/>
  <c r="D916" i="16"/>
  <c r="G917" i="16" l="1"/>
  <c r="D917" i="16"/>
  <c r="F917" i="16"/>
  <c r="S918" i="16"/>
  <c r="A918" i="16"/>
  <c r="S919" i="16" l="1"/>
  <c r="A919" i="16"/>
  <c r="G918" i="16"/>
  <c r="F918" i="16"/>
  <c r="D918" i="16"/>
  <c r="D919" i="16" l="1"/>
  <c r="F919" i="16"/>
  <c r="G919" i="16"/>
  <c r="S920" i="16"/>
  <c r="A920" i="16"/>
  <c r="D920" i="16" l="1"/>
  <c r="G920" i="16"/>
  <c r="F920" i="16"/>
  <c r="A921" i="16"/>
  <c r="S921" i="16"/>
  <c r="D921" i="16" l="1"/>
  <c r="G921" i="16"/>
  <c r="F921" i="16"/>
  <c r="S922" i="16"/>
  <c r="A922" i="16"/>
  <c r="A923" i="16" l="1"/>
  <c r="S923" i="16"/>
  <c r="G922" i="16"/>
  <c r="D922" i="16"/>
  <c r="F922" i="16"/>
  <c r="D923" i="16" l="1"/>
  <c r="G923" i="16"/>
  <c r="F923" i="16"/>
  <c r="S924" i="16"/>
  <c r="A924" i="16"/>
  <c r="S925" i="16" l="1"/>
  <c r="A925" i="16"/>
  <c r="G924" i="16"/>
  <c r="F924" i="16"/>
  <c r="D924" i="16"/>
  <c r="D925" i="16" l="1"/>
  <c r="G925" i="16"/>
  <c r="F925" i="16"/>
  <c r="S926" i="16"/>
  <c r="A926" i="16"/>
  <c r="S927" i="16" l="1"/>
  <c r="A927" i="16"/>
  <c r="G926" i="16"/>
  <c r="D926" i="16"/>
  <c r="F926" i="16"/>
  <c r="F927" i="16" l="1"/>
  <c r="G927" i="16"/>
  <c r="D927" i="16"/>
  <c r="S928" i="16"/>
  <c r="A928" i="16"/>
  <c r="A929" i="16" l="1"/>
  <c r="S929" i="16"/>
  <c r="G928" i="16"/>
  <c r="D928" i="16"/>
  <c r="F928" i="16"/>
  <c r="A930" i="16" l="1"/>
  <c r="S930" i="16"/>
  <c r="F929" i="16"/>
  <c r="D929" i="16"/>
  <c r="G929" i="16"/>
  <c r="A931" i="16" l="1"/>
  <c r="S931" i="16"/>
  <c r="G930" i="16"/>
  <c r="F930" i="16"/>
  <c r="D930" i="16"/>
  <c r="S932" i="16" l="1"/>
  <c r="A932" i="16"/>
  <c r="G931" i="16"/>
  <c r="F931" i="16"/>
  <c r="D931" i="16"/>
  <c r="G932" i="16" l="1"/>
  <c r="D932" i="16"/>
  <c r="F932" i="16"/>
  <c r="S933" i="16"/>
  <c r="A933" i="16"/>
  <c r="A934" i="16" l="1"/>
  <c r="S934" i="16"/>
  <c r="G933" i="16"/>
  <c r="F933" i="16"/>
  <c r="D933" i="16"/>
  <c r="S935" i="16" l="1"/>
  <c r="A935" i="16"/>
  <c r="D934" i="16"/>
  <c r="G934" i="16"/>
  <c r="F934" i="16"/>
  <c r="F935" i="16" l="1"/>
  <c r="D935" i="16"/>
  <c r="G935" i="16"/>
  <c r="S936" i="16"/>
  <c r="A936" i="16"/>
  <c r="S937" i="16" l="1"/>
  <c r="A937" i="16"/>
  <c r="G936" i="16"/>
  <c r="F936" i="16"/>
  <c r="D936" i="16"/>
  <c r="D937" i="16" l="1"/>
  <c r="G937" i="16"/>
  <c r="F937" i="16"/>
  <c r="A938" i="16"/>
  <c r="S938" i="16"/>
  <c r="D938" i="16" l="1"/>
  <c r="G938" i="16"/>
  <c r="F938" i="16"/>
  <c r="S939" i="16"/>
  <c r="A939" i="16"/>
  <c r="F939" i="16" l="1"/>
  <c r="G939" i="16"/>
  <c r="D939" i="16"/>
  <c r="S940" i="16"/>
  <c r="A940" i="16"/>
  <c r="D940" i="16" l="1"/>
  <c r="G940" i="16"/>
  <c r="F940" i="16"/>
  <c r="A941" i="16"/>
  <c r="S941" i="16"/>
  <c r="S942" i="16" l="1"/>
  <c r="A942" i="16"/>
  <c r="G941" i="16"/>
  <c r="D941" i="16"/>
  <c r="F941" i="16"/>
  <c r="G942" i="16" l="1"/>
  <c r="F942" i="16"/>
  <c r="D942" i="16"/>
  <c r="A943" i="16"/>
  <c r="S943" i="16"/>
  <c r="S944" i="16" l="1"/>
  <c r="A944" i="16"/>
  <c r="F943" i="16"/>
  <c r="G943" i="16"/>
  <c r="D943" i="16"/>
  <c r="F944" i="16" l="1"/>
  <c r="D944" i="16"/>
  <c r="G944" i="16"/>
  <c r="S945" i="16"/>
  <c r="A945" i="16"/>
  <c r="F945" i="16" l="1"/>
  <c r="G945" i="16"/>
  <c r="D945" i="16"/>
  <c r="S946" i="16"/>
  <c r="A946" i="16"/>
  <c r="D946" i="16" l="1"/>
  <c r="G946" i="16"/>
  <c r="F946" i="16"/>
  <c r="A947" i="16"/>
  <c r="S947" i="16"/>
  <c r="F947" i="16" l="1"/>
  <c r="D947" i="16"/>
  <c r="G947" i="16"/>
  <c r="S948" i="16"/>
  <c r="A948" i="16"/>
  <c r="G948" i="16" l="1"/>
  <c r="F948" i="16"/>
  <c r="D948" i="16"/>
  <c r="S949" i="16"/>
  <c r="A949" i="16"/>
  <c r="D949" i="16" l="1"/>
  <c r="G949" i="16"/>
  <c r="F949" i="16"/>
  <c r="S950" i="16"/>
  <c r="A950" i="16"/>
  <c r="S951" i="16" l="1"/>
  <c r="A951" i="16"/>
  <c r="D950" i="16"/>
  <c r="F950" i="16"/>
  <c r="G950" i="16"/>
  <c r="F951" i="16" l="1"/>
  <c r="G951" i="16"/>
  <c r="D951" i="16"/>
  <c r="A952" i="16"/>
  <c r="S952" i="16"/>
  <c r="S953" i="16" l="1"/>
  <c r="A953" i="16"/>
  <c r="F952" i="16"/>
  <c r="G952" i="16"/>
  <c r="D952" i="16"/>
  <c r="D953" i="16" l="1"/>
  <c r="G953" i="16"/>
  <c r="F953" i="16"/>
  <c r="S954" i="16"/>
  <c r="A954" i="16"/>
  <c r="F954" i="16" l="1"/>
  <c r="D954" i="16"/>
  <c r="G954" i="16"/>
  <c r="S955" i="16"/>
  <c r="A955" i="16"/>
  <c r="F955" i="16" l="1"/>
  <c r="G955" i="16"/>
  <c r="D955" i="16"/>
  <c r="S956" i="16"/>
  <c r="A956" i="16"/>
  <c r="F956" i="16" l="1"/>
  <c r="D956" i="16"/>
  <c r="G956" i="16"/>
  <c r="A957" i="16"/>
  <c r="S957" i="16"/>
  <c r="G957" i="16" l="1"/>
  <c r="D957" i="16"/>
  <c r="F957" i="16"/>
  <c r="S958" i="16"/>
  <c r="A958" i="16"/>
  <c r="S959" i="16" l="1"/>
  <c r="A959" i="16"/>
  <c r="D958" i="16"/>
  <c r="F958" i="16"/>
  <c r="G958" i="16"/>
  <c r="G959" i="16" l="1"/>
  <c r="D959" i="16"/>
  <c r="F959" i="16"/>
  <c r="S960" i="16"/>
  <c r="A960" i="16"/>
  <c r="F960" i="16" l="1"/>
  <c r="G960" i="16"/>
  <c r="D960" i="16"/>
  <c r="A961" i="16"/>
  <c r="S961" i="16"/>
  <c r="G961" i="16" l="1"/>
  <c r="D961" i="16"/>
  <c r="F961" i="16"/>
  <c r="S962" i="16"/>
  <c r="A962" i="16"/>
  <c r="S963" i="16" l="1"/>
  <c r="A963" i="16"/>
  <c r="F962" i="16"/>
  <c r="G962" i="16"/>
  <c r="D962" i="16"/>
  <c r="S964" i="16" l="1"/>
  <c r="A964" i="16"/>
  <c r="D963" i="16"/>
  <c r="G963" i="16"/>
  <c r="F963" i="16"/>
  <c r="S965" i="16" l="1"/>
  <c r="A965" i="16"/>
  <c r="F964" i="16"/>
  <c r="D964" i="16"/>
  <c r="G964" i="16"/>
  <c r="D965" i="16" l="1"/>
  <c r="G965" i="16"/>
  <c r="F965" i="16"/>
  <c r="S966" i="16"/>
  <c r="A966" i="16"/>
  <c r="S967" i="16" l="1"/>
  <c r="A967" i="16"/>
  <c r="F966" i="16"/>
  <c r="D966" i="16"/>
  <c r="G966" i="16"/>
  <c r="F967" i="16" l="1"/>
  <c r="D967" i="16"/>
  <c r="G967" i="16"/>
  <c r="S968" i="16"/>
  <c r="A968" i="16"/>
  <c r="S969" i="16" l="1"/>
  <c r="A969" i="16"/>
  <c r="D968" i="16"/>
  <c r="G968" i="16"/>
  <c r="F968" i="16"/>
  <c r="D969" i="16" l="1"/>
  <c r="G969" i="16"/>
  <c r="F969" i="16"/>
  <c r="A970" i="16"/>
  <c r="S970" i="16"/>
  <c r="S971" i="16" l="1"/>
  <c r="A971" i="16"/>
  <c r="G970" i="16"/>
  <c r="F970" i="16"/>
  <c r="D970" i="16"/>
  <c r="S972" i="16" l="1"/>
  <c r="A972" i="16"/>
  <c r="F971" i="16"/>
  <c r="G971" i="16"/>
  <c r="D971" i="16"/>
  <c r="G972" i="16" l="1"/>
  <c r="D972" i="16"/>
  <c r="F972" i="16"/>
  <c r="S973" i="16"/>
  <c r="A973" i="16"/>
  <c r="D973" i="16" l="1"/>
  <c r="F973" i="16"/>
  <c r="G973" i="16"/>
  <c r="S974" i="16"/>
  <c r="A974" i="16"/>
  <c r="G974" i="16" l="1"/>
  <c r="F974" i="16"/>
  <c r="D974" i="16"/>
  <c r="S975" i="16"/>
  <c r="A975" i="16"/>
  <c r="G975" i="16" l="1"/>
  <c r="F975" i="16"/>
  <c r="D975" i="16"/>
  <c r="S976" i="16"/>
  <c r="A976" i="16"/>
  <c r="G976" i="16" l="1"/>
  <c r="D976" i="16"/>
  <c r="F976" i="16"/>
  <c r="S977" i="16"/>
  <c r="A977" i="16"/>
  <c r="G977" i="16" l="1"/>
  <c r="D977" i="16"/>
  <c r="F977" i="16"/>
  <c r="A978" i="16"/>
  <c r="S978" i="16"/>
  <c r="D978" i="16" l="1"/>
  <c r="G978" i="16"/>
  <c r="F978" i="16"/>
  <c r="S979" i="16"/>
  <c r="A979" i="16"/>
  <c r="F979" i="16" l="1"/>
  <c r="G979" i="16"/>
  <c r="D979" i="16"/>
  <c r="S980" i="16"/>
  <c r="A980" i="16"/>
  <c r="S981" i="16" l="1"/>
  <c r="A981" i="16"/>
  <c r="D980" i="16"/>
  <c r="F980" i="16"/>
  <c r="G980" i="16"/>
  <c r="D981" i="16" l="1"/>
  <c r="F981" i="16"/>
  <c r="G981" i="16"/>
  <c r="S982" i="16"/>
  <c r="A982" i="16"/>
  <c r="A983" i="16" l="1"/>
  <c r="S983" i="16"/>
  <c r="D982" i="16"/>
  <c r="F982" i="16"/>
  <c r="G982" i="16"/>
  <c r="A984" i="16" l="1"/>
  <c r="S984" i="16"/>
  <c r="G983" i="16"/>
  <c r="D983" i="16"/>
  <c r="F983" i="16"/>
  <c r="S985" i="16" l="1"/>
  <c r="A985" i="16"/>
  <c r="F984" i="16"/>
  <c r="G984" i="16"/>
  <c r="D984" i="16"/>
  <c r="G985" i="16" l="1"/>
  <c r="D985" i="16"/>
  <c r="F985" i="16"/>
  <c r="S986" i="16"/>
  <c r="A986" i="16"/>
  <c r="D986" i="16" l="1"/>
  <c r="G986" i="16"/>
  <c r="F986" i="16"/>
  <c r="S987" i="16"/>
  <c r="A987" i="16"/>
  <c r="F987" i="16" l="1"/>
  <c r="D987" i="16"/>
  <c r="G987" i="16"/>
  <c r="S988" i="16"/>
  <c r="A988" i="16"/>
  <c r="G988" i="16" l="1"/>
  <c r="F988" i="16"/>
  <c r="D988" i="16"/>
  <c r="S989" i="16"/>
  <c r="A989" i="16"/>
  <c r="S990" i="16" l="1"/>
  <c r="A990" i="16"/>
  <c r="G989" i="16"/>
  <c r="F989" i="16"/>
  <c r="D989" i="16"/>
  <c r="A991" i="16" l="1"/>
  <c r="S991" i="16"/>
  <c r="F990" i="16"/>
  <c r="G990" i="16"/>
  <c r="D990" i="16"/>
  <c r="D991" i="16" l="1"/>
  <c r="G991" i="16"/>
  <c r="F991" i="16"/>
  <c r="S992" i="16"/>
  <c r="A992" i="16"/>
  <c r="D992" i="16" l="1"/>
  <c r="F992" i="16"/>
  <c r="G992" i="16"/>
  <c r="S993" i="16"/>
  <c r="A993" i="16"/>
  <c r="F993" i="16" l="1"/>
  <c r="D993" i="16"/>
  <c r="G993" i="16"/>
  <c r="S994" i="16"/>
  <c r="A994" i="16"/>
  <c r="S995" i="16" l="1"/>
  <c r="A995" i="16"/>
  <c r="D994" i="16"/>
  <c r="G994" i="16"/>
  <c r="F994" i="16"/>
  <c r="S996" i="16" l="1"/>
  <c r="A996" i="16"/>
  <c r="D995" i="16"/>
  <c r="F995" i="16"/>
  <c r="G995" i="16"/>
  <c r="D996" i="16" l="1"/>
  <c r="G996" i="16"/>
  <c r="F996" i="16"/>
  <c r="S997" i="16"/>
  <c r="A997" i="16"/>
  <c r="D997" i="16" l="1"/>
  <c r="G997" i="16"/>
  <c r="F997" i="16"/>
  <c r="S998" i="16"/>
  <c r="A998" i="16"/>
  <c r="S999" i="16" l="1"/>
  <c r="A999" i="16"/>
  <c r="D998" i="16"/>
  <c r="F998" i="16"/>
  <c r="G998" i="16"/>
  <c r="F999" i="16" l="1"/>
  <c r="G999" i="16"/>
  <c r="D999" i="16"/>
  <c r="A1000" i="16"/>
  <c r="S1000" i="16"/>
  <c r="G1000" i="16" l="1"/>
  <c r="F1000" i="16"/>
  <c r="D1000" i="16"/>
  <c r="S1001" i="16"/>
  <c r="A1001" i="16"/>
  <c r="D1001" i="16" l="1"/>
  <c r="F1001" i="16"/>
  <c r="G1001" i="16"/>
  <c r="S1002" i="16"/>
  <c r="A1002" i="16"/>
  <c r="S1003" i="16" l="1"/>
  <c r="A1003" i="16"/>
  <c r="G1002" i="16"/>
  <c r="D1002" i="16"/>
  <c r="F1002" i="16"/>
  <c r="G1003" i="16" l="1"/>
  <c r="F1003" i="16"/>
  <c r="D1003" i="16"/>
  <c r="A1004" i="16"/>
  <c r="S1004" i="16"/>
  <c r="S1005" i="16" l="1"/>
  <c r="A1005" i="16"/>
  <c r="G1004" i="16"/>
  <c r="F1004" i="16"/>
  <c r="D1004" i="16"/>
  <c r="G1005" i="16" l="1"/>
  <c r="F1005" i="16"/>
  <c r="D1005" i="16"/>
  <c r="A1006" i="16"/>
  <c r="S1006" i="16"/>
  <c r="G1006" i="16" l="1"/>
  <c r="D1006" i="16"/>
  <c r="F1006" i="16"/>
  <c r="S1007" i="16"/>
  <c r="A1007" i="16"/>
  <c r="F1007" i="16" l="1"/>
  <c r="D1007" i="16"/>
  <c r="G1007" i="16"/>
  <c r="S1008" i="16"/>
  <c r="A1008" i="16"/>
  <c r="S1009" i="16" l="1"/>
  <c r="A1009" i="16"/>
  <c r="F1008" i="16"/>
  <c r="G1008" i="16"/>
  <c r="D1008" i="16"/>
  <c r="G1009" i="16" l="1"/>
  <c r="F1009" i="16"/>
  <c r="D1009" i="16"/>
  <c r="S1010" i="16"/>
  <c r="A1010" i="16"/>
  <c r="S1011" i="16" l="1"/>
  <c r="A1011" i="16"/>
  <c r="G1010" i="16"/>
  <c r="D1010" i="16"/>
  <c r="F1010" i="16"/>
  <c r="A1012" i="16" l="1"/>
  <c r="S1012" i="16"/>
  <c r="F1011" i="16"/>
  <c r="G1011" i="16"/>
  <c r="D1011" i="16"/>
  <c r="A1013" i="16" l="1"/>
  <c r="S1013" i="16"/>
  <c r="F1012" i="16"/>
  <c r="D1012" i="16"/>
  <c r="G1012" i="16"/>
  <c r="G1013" i="16" l="1"/>
  <c r="F1013" i="16"/>
  <c r="D1013" i="16"/>
  <c r="S1014" i="16"/>
  <c r="A1014" i="16"/>
  <c r="D1014" i="16" l="1"/>
  <c r="G1014" i="16"/>
  <c r="F1014" i="16"/>
  <c r="S1015" i="16"/>
  <c r="A1015" i="16"/>
  <c r="F1015" i="16" l="1"/>
  <c r="D1015" i="16"/>
  <c r="G1015" i="16"/>
  <c r="A1016" i="16"/>
  <c r="S1016" i="16"/>
  <c r="F1016" i="16" l="1"/>
  <c r="G1016" i="16"/>
  <c r="D1016" i="16"/>
  <c r="S1017" i="16"/>
  <c r="A1017" i="16"/>
  <c r="D1017" i="16" l="1"/>
  <c r="G1017" i="16"/>
  <c r="F1017" i="16"/>
  <c r="A1018" i="16"/>
  <c r="S1018" i="16"/>
  <c r="S1019" i="16" l="1"/>
  <c r="A1019" i="16"/>
  <c r="G1018" i="16"/>
  <c r="F1018" i="16"/>
  <c r="D1018" i="16"/>
  <c r="S1020" i="16" l="1"/>
  <c r="A1020" i="16"/>
  <c r="D1019" i="16"/>
  <c r="G1019" i="16"/>
  <c r="F1019" i="16"/>
  <c r="G1020" i="16" l="1"/>
  <c r="D1020" i="16"/>
  <c r="F1020" i="16"/>
  <c r="S1021" i="16"/>
  <c r="A1021" i="16"/>
  <c r="F1021" i="16" l="1"/>
  <c r="G1021" i="16"/>
  <c r="D1021" i="16"/>
  <c r="S1022" i="16"/>
  <c r="A1022" i="16"/>
  <c r="S1023" i="16" l="1"/>
  <c r="A1023" i="16"/>
  <c r="G1022" i="16"/>
  <c r="D1022" i="16"/>
  <c r="F1022" i="16"/>
  <c r="G1023" i="16" l="1"/>
  <c r="D1023" i="16"/>
  <c r="F1023" i="16"/>
  <c r="S1024" i="16"/>
  <c r="A1024" i="16"/>
  <c r="S1025" i="16" l="1"/>
  <c r="A1025" i="16"/>
  <c r="F1024" i="16"/>
  <c r="D1024" i="16"/>
  <c r="G1024" i="16"/>
  <c r="F1025" i="16" l="1"/>
  <c r="D1025" i="16"/>
  <c r="G1025" i="16"/>
  <c r="S1026" i="16"/>
  <c r="A1026" i="16"/>
  <c r="D1026" i="16" l="1"/>
  <c r="F1026" i="16"/>
  <c r="G1026" i="16"/>
  <c r="S1027" i="16"/>
  <c r="A1027" i="16"/>
  <c r="A1028" i="16" l="1"/>
  <c r="S1028" i="16"/>
  <c r="F1027" i="16"/>
  <c r="G1027" i="16"/>
  <c r="D1027" i="16"/>
  <c r="G1028" i="16" l="1"/>
  <c r="F1028" i="16"/>
  <c r="D1028" i="16"/>
  <c r="S1029" i="16"/>
  <c r="A1029" i="16"/>
  <c r="G1029" i="16" l="1"/>
  <c r="F1029" i="16"/>
  <c r="D1029" i="16"/>
  <c r="S1030" i="16"/>
  <c r="A1030" i="16"/>
  <c r="S1031" i="16" l="1"/>
  <c r="A1031" i="16"/>
  <c r="G1030" i="16"/>
  <c r="F1030" i="16"/>
  <c r="D1030" i="16"/>
  <c r="G1031" i="16" l="1"/>
  <c r="F1031" i="16"/>
  <c r="D1031" i="16"/>
  <c r="A1032" i="16"/>
  <c r="S1032" i="16"/>
  <c r="G1032" i="16" l="1"/>
  <c r="F1032" i="16"/>
  <c r="D1032" i="16"/>
  <c r="S1033" i="16"/>
  <c r="A1033" i="16"/>
  <c r="F1033" i="16" l="1"/>
  <c r="G1033" i="16"/>
  <c r="D1033" i="16"/>
  <c r="A1034" i="16"/>
  <c r="S1034" i="16"/>
  <c r="S1035" i="16" l="1"/>
  <c r="A1035" i="16"/>
  <c r="D1034" i="16"/>
  <c r="G1034" i="16"/>
  <c r="F1034" i="16"/>
  <c r="D1035" i="16" l="1"/>
  <c r="G1035" i="16"/>
  <c r="F1035" i="16"/>
  <c r="S1036" i="16"/>
  <c r="A1036" i="16"/>
  <c r="G1036" i="16" l="1"/>
  <c r="F1036" i="16"/>
  <c r="D1036" i="16"/>
  <c r="S1037" i="16"/>
  <c r="A1037" i="16"/>
  <c r="A1038" i="16" l="1"/>
  <c r="S1038" i="16"/>
  <c r="G1037" i="16"/>
  <c r="F1037" i="16"/>
  <c r="D1037" i="16"/>
  <c r="D1038" i="16" l="1"/>
  <c r="G1038" i="16"/>
  <c r="F1038" i="16"/>
  <c r="A1039" i="16"/>
  <c r="S1039" i="16"/>
  <c r="S1040" i="16" l="1"/>
  <c r="A1040" i="16"/>
  <c r="D1039" i="16"/>
  <c r="G1039" i="16"/>
  <c r="F1039" i="16"/>
  <c r="G1040" i="16" l="1"/>
  <c r="D1040" i="16"/>
  <c r="F1040" i="16"/>
  <c r="S1041" i="16"/>
  <c r="A1041" i="16"/>
  <c r="A1042" i="16" l="1"/>
  <c r="S1042" i="16"/>
  <c r="D1041" i="16"/>
  <c r="F1041" i="16"/>
  <c r="G1041" i="16"/>
  <c r="D1042" i="16" l="1"/>
  <c r="G1042" i="16"/>
  <c r="F1042" i="16"/>
  <c r="S1043" i="16"/>
  <c r="A1043" i="16"/>
  <c r="S1044" i="16" l="1"/>
  <c r="A1044" i="16"/>
  <c r="D1043" i="16"/>
  <c r="G1043" i="16"/>
  <c r="F1043" i="16"/>
  <c r="G1044" i="16" l="1"/>
  <c r="F1044" i="16"/>
  <c r="D1044" i="16"/>
  <c r="S1045" i="16"/>
  <c r="A1045" i="16"/>
  <c r="G1045" i="16" l="1"/>
  <c r="F1045" i="16"/>
  <c r="D1045" i="16"/>
  <c r="A1046" i="16"/>
  <c r="S1046" i="16"/>
  <c r="S1047" i="16" l="1"/>
  <c r="A1047" i="16"/>
  <c r="D1046" i="16"/>
  <c r="G1046" i="16"/>
  <c r="F1046" i="16"/>
  <c r="D1047" i="16" l="1"/>
  <c r="G1047" i="16"/>
  <c r="F1047" i="16"/>
  <c r="S1048" i="16"/>
  <c r="A1048" i="16"/>
  <c r="F1048" i="16" l="1"/>
  <c r="G1048" i="16"/>
  <c r="D1048" i="16"/>
  <c r="S1049" i="16"/>
  <c r="A1049" i="16"/>
  <c r="S1050" i="16" l="1"/>
  <c r="A1050" i="16"/>
  <c r="D1049" i="16"/>
  <c r="G1049" i="16"/>
  <c r="F1049" i="16"/>
  <c r="G1050" i="16" l="1"/>
  <c r="F1050" i="16"/>
  <c r="D1050" i="16"/>
  <c r="A1051" i="16"/>
  <c r="S1051" i="16"/>
  <c r="D1051" i="16" l="1"/>
  <c r="F1051" i="16"/>
  <c r="G1051" i="16"/>
  <c r="S1052" i="16"/>
  <c r="A1052" i="16"/>
  <c r="D1052" i="16" l="1"/>
  <c r="G1052" i="16"/>
  <c r="F1052" i="16"/>
  <c r="S1053" i="16"/>
  <c r="A1053" i="16"/>
  <c r="D1053" i="16" l="1"/>
  <c r="F1053" i="16"/>
  <c r="G1053" i="16"/>
  <c r="S1054" i="16"/>
  <c r="A1054" i="16"/>
  <c r="D1054" i="16" l="1"/>
  <c r="G1054" i="16"/>
  <c r="F1054" i="16"/>
  <c r="S1055" i="16"/>
  <c r="A1055" i="16"/>
  <c r="F1055" i="16" l="1"/>
  <c r="D1055" i="16"/>
  <c r="G1055" i="16"/>
  <c r="S1056" i="16"/>
  <c r="A1056" i="16"/>
  <c r="S1057" i="16" l="1"/>
  <c r="A1057" i="16"/>
  <c r="G1056" i="16"/>
  <c r="D1056" i="16"/>
  <c r="F1056" i="16"/>
  <c r="G1057" i="16" l="1"/>
  <c r="D1057" i="16"/>
  <c r="F1057" i="16"/>
  <c r="A1058" i="16"/>
  <c r="S1058" i="16"/>
  <c r="S1059" i="16" l="1"/>
  <c r="A1059" i="16"/>
  <c r="D1058" i="16"/>
  <c r="F1058" i="16"/>
  <c r="G1058" i="16"/>
  <c r="F1059" i="16" l="1"/>
  <c r="D1059" i="16"/>
  <c r="G1059" i="16"/>
  <c r="A1060" i="16"/>
  <c r="S1060" i="16"/>
  <c r="S1061" i="16" l="1"/>
  <c r="A1061" i="16"/>
  <c r="G1060" i="16"/>
  <c r="D1060" i="16"/>
  <c r="F1060" i="16"/>
  <c r="G1061" i="16" l="1"/>
  <c r="F1061" i="16"/>
  <c r="D1061" i="16"/>
  <c r="A1062" i="16"/>
  <c r="S1062" i="16"/>
  <c r="S1063" i="16" l="1"/>
  <c r="A1063" i="16"/>
  <c r="D1062" i="16"/>
  <c r="F1062" i="16"/>
  <c r="G1062" i="16"/>
  <c r="F1063" i="16" l="1"/>
  <c r="D1063" i="16"/>
  <c r="G1063" i="16"/>
  <c r="S1064" i="16"/>
  <c r="A1064" i="16"/>
  <c r="A1065" i="16" l="1"/>
  <c r="S1065" i="16"/>
  <c r="G1064" i="16"/>
  <c r="D1064" i="16"/>
  <c r="F1064" i="16"/>
  <c r="S1066" i="16" l="1"/>
  <c r="A1066" i="16"/>
  <c r="D1065" i="16"/>
  <c r="G1065" i="16"/>
  <c r="F1065" i="16"/>
  <c r="F1066" i="16" l="1"/>
  <c r="G1066" i="16"/>
  <c r="D1066" i="16"/>
  <c r="S1067" i="16"/>
  <c r="A1067" i="16"/>
  <c r="F1067" i="16" l="1"/>
  <c r="D1067" i="16"/>
  <c r="G1067" i="16"/>
  <c r="S1068" i="16"/>
  <c r="A1068" i="16"/>
  <c r="S1069" i="16" l="1"/>
  <c r="A1069" i="16"/>
  <c r="G1068" i="16"/>
  <c r="F1068" i="16"/>
  <c r="D1068" i="16"/>
  <c r="G1069" i="16" l="1"/>
  <c r="F1069" i="16"/>
  <c r="D1069" i="16"/>
  <c r="S1070" i="16"/>
  <c r="A1070" i="16"/>
  <c r="S1071" i="16" l="1"/>
  <c r="A1071" i="16"/>
  <c r="D1070" i="16"/>
  <c r="G1070" i="16"/>
  <c r="F1070" i="16"/>
  <c r="D1071" i="16" l="1"/>
  <c r="F1071" i="16"/>
  <c r="G1071" i="16"/>
  <c r="S1072" i="16"/>
  <c r="A1072" i="16"/>
  <c r="S1073" i="16" l="1"/>
  <c r="A1073" i="16"/>
  <c r="F1072" i="16"/>
  <c r="D1072" i="16"/>
  <c r="G1072" i="16"/>
  <c r="G1073" i="16" l="1"/>
  <c r="D1073" i="16"/>
  <c r="F1073" i="16"/>
  <c r="S1074" i="16"/>
  <c r="A1074" i="16"/>
  <c r="S1075" i="16" l="1"/>
  <c r="A1075" i="16"/>
  <c r="F1074" i="16"/>
  <c r="D1074" i="16"/>
  <c r="G1074" i="16"/>
  <c r="D1075" i="16" l="1"/>
  <c r="G1075" i="16"/>
  <c r="F1075" i="16"/>
  <c r="S1076" i="16"/>
  <c r="A1076" i="16"/>
  <c r="F1076" i="16" l="1"/>
  <c r="G1076" i="16"/>
  <c r="D1076" i="16"/>
  <c r="A1077" i="16"/>
  <c r="S1077" i="16"/>
  <c r="G1077" i="16" l="1"/>
  <c r="F1077" i="16"/>
  <c r="D1077" i="16"/>
  <c r="S1078" i="16"/>
  <c r="A1078" i="16"/>
  <c r="G1078" i="16" l="1"/>
  <c r="F1078" i="16"/>
  <c r="D1078" i="16"/>
  <c r="A1079" i="16"/>
  <c r="S1079" i="16"/>
  <c r="S1080" i="16" l="1"/>
  <c r="A1080" i="16"/>
  <c r="D1079" i="16"/>
  <c r="G1079" i="16"/>
  <c r="F1079" i="16"/>
  <c r="F1080" i="16" l="1"/>
  <c r="D1080" i="16"/>
  <c r="G1080" i="16"/>
  <c r="S1081" i="16"/>
  <c r="A1081" i="16"/>
  <c r="A1082" i="16" l="1"/>
  <c r="S1082" i="16"/>
  <c r="G1081" i="16"/>
  <c r="D1081" i="16"/>
  <c r="F1081" i="16"/>
  <c r="F1082" i="16" l="1"/>
  <c r="D1082" i="16"/>
  <c r="G1082" i="16"/>
  <c r="S1083" i="16"/>
  <c r="A1083" i="16"/>
  <c r="F1083" i="16" l="1"/>
  <c r="G1083" i="16"/>
  <c r="D1083" i="16"/>
  <c r="A1084" i="16"/>
  <c r="S1084" i="16"/>
  <c r="D1084" i="16" l="1"/>
  <c r="F1084" i="16"/>
  <c r="G1084" i="16"/>
  <c r="S1085" i="16"/>
  <c r="A1085" i="16"/>
  <c r="S1086" i="16" l="1"/>
  <c r="A1086" i="16"/>
  <c r="D1085" i="16"/>
  <c r="G1085" i="16"/>
  <c r="F1085" i="16"/>
  <c r="F1086" i="16" l="1"/>
  <c r="D1086" i="16"/>
  <c r="G1086" i="16"/>
  <c r="S1087" i="16"/>
  <c r="A1087" i="16"/>
  <c r="G1087" i="16" l="1"/>
  <c r="F1087" i="16"/>
  <c r="D1087" i="16"/>
  <c r="S1088" i="16"/>
  <c r="A1088" i="16"/>
  <c r="S1089" i="16" l="1"/>
  <c r="A1089" i="16"/>
  <c r="F1088" i="16"/>
  <c r="D1088" i="16"/>
  <c r="G1088" i="16"/>
  <c r="D1089" i="16" l="1"/>
  <c r="G1089" i="16"/>
  <c r="F1089" i="16"/>
  <c r="A1090" i="16"/>
  <c r="S1090" i="16"/>
  <c r="G1090" i="16" l="1"/>
  <c r="D1090" i="16"/>
  <c r="F1090" i="16"/>
  <c r="S1091" i="16"/>
  <c r="A1091" i="16"/>
  <c r="S1092" i="16" l="1"/>
  <c r="A1092" i="16"/>
  <c r="F1091" i="16"/>
  <c r="G1091" i="16"/>
  <c r="D1091" i="16"/>
  <c r="G1092" i="16" l="1"/>
  <c r="F1092" i="16"/>
  <c r="D1092" i="16"/>
  <c r="S1093" i="16"/>
  <c r="A1093" i="16"/>
  <c r="G1093" i="16" l="1"/>
  <c r="F1093" i="16"/>
  <c r="D1093" i="16"/>
  <c r="S1094" i="16"/>
  <c r="A1094" i="16"/>
  <c r="S1095" i="16" l="1"/>
  <c r="A1095" i="16"/>
  <c r="D1094" i="16"/>
  <c r="F1094" i="16"/>
  <c r="G1094" i="16"/>
  <c r="F1095" i="16" l="1"/>
  <c r="G1095" i="16"/>
  <c r="D1095" i="16"/>
  <c r="A1096" i="16"/>
  <c r="S1096" i="16"/>
  <c r="G1096" i="16" l="1"/>
  <c r="F1096" i="16"/>
  <c r="D1096" i="16"/>
  <c r="S1097" i="16"/>
  <c r="A1097" i="16"/>
  <c r="D1097" i="16" l="1"/>
  <c r="F1097" i="16"/>
  <c r="G1097" i="16"/>
  <c r="A1098" i="16"/>
  <c r="S1098" i="16"/>
  <c r="G1098" i="16" l="1"/>
  <c r="D1098" i="16"/>
  <c r="F1098" i="16"/>
  <c r="S1099" i="16"/>
  <c r="A1099" i="16"/>
  <c r="F1099" i="16" l="1"/>
  <c r="D1099" i="16"/>
  <c r="G1099" i="16"/>
  <c r="S1100" i="16"/>
  <c r="A1100" i="16"/>
  <c r="D1100" i="16" l="1"/>
  <c r="G1100" i="16"/>
  <c r="F1100" i="16"/>
  <c r="S1101" i="16"/>
  <c r="A1101" i="16"/>
  <c r="D1101" i="16" l="1"/>
  <c r="G1101" i="16"/>
  <c r="F1101" i="16"/>
  <c r="S1102" i="16"/>
  <c r="A1102" i="16"/>
  <c r="S1103" i="16" l="1"/>
  <c r="A1103" i="16"/>
  <c r="F1102" i="16"/>
  <c r="D1102" i="16"/>
  <c r="G1102" i="16"/>
  <c r="G1103" i="16" l="1"/>
  <c r="F1103" i="16"/>
  <c r="D1103" i="16"/>
  <c r="S1104" i="16"/>
  <c r="A1104" i="16"/>
  <c r="G1104" i="16" l="1"/>
  <c r="D1104" i="16"/>
  <c r="F1104" i="16"/>
  <c r="S1105" i="16"/>
  <c r="A1105" i="16"/>
  <c r="S1106" i="16" l="1"/>
  <c r="A1106" i="16"/>
  <c r="G1105" i="16"/>
  <c r="F1105" i="16"/>
  <c r="D1105" i="16"/>
  <c r="D1106" i="16" l="1"/>
  <c r="G1106" i="16"/>
  <c r="F1106" i="16"/>
  <c r="S1107" i="16"/>
  <c r="A1107" i="16"/>
  <c r="S1108" i="16" l="1"/>
  <c r="A1108" i="16"/>
  <c r="F1107" i="16"/>
  <c r="D1107" i="16"/>
  <c r="G1107" i="16"/>
  <c r="G1108" i="16" l="1"/>
  <c r="D1108" i="16"/>
  <c r="F1108" i="16"/>
  <c r="A1109" i="16"/>
  <c r="S1109" i="16"/>
  <c r="G1109" i="16" l="1"/>
  <c r="F1109" i="16"/>
  <c r="D1109" i="16"/>
  <c r="A1110" i="16"/>
  <c r="S1110" i="16"/>
  <c r="A1111" i="16" l="1"/>
  <c r="S1111" i="16"/>
  <c r="F1110" i="16"/>
  <c r="D1110" i="16"/>
  <c r="G1110" i="16"/>
  <c r="F1111" i="16" l="1"/>
  <c r="D1111" i="16"/>
  <c r="G1111" i="16"/>
  <c r="A1112" i="16"/>
  <c r="S1112" i="16"/>
  <c r="F1112" i="16" l="1"/>
  <c r="G1112" i="16"/>
  <c r="D1112" i="16"/>
  <c r="S1113" i="16"/>
  <c r="A1113" i="16"/>
  <c r="S1114" i="16" l="1"/>
  <c r="A1114" i="16"/>
  <c r="G1113" i="16"/>
  <c r="D1113" i="16"/>
  <c r="F1113" i="16"/>
  <c r="S1115" i="16" l="1"/>
  <c r="A1115" i="16"/>
  <c r="D1114" i="16"/>
  <c r="F1114" i="16"/>
  <c r="G1114" i="16"/>
  <c r="D1115" i="16" l="1"/>
  <c r="G1115" i="16"/>
  <c r="F1115" i="16"/>
  <c r="S1116" i="16"/>
  <c r="A1116" i="16"/>
  <c r="G1116" i="16" l="1"/>
  <c r="F1116" i="16"/>
  <c r="D1116" i="16"/>
  <c r="S1117" i="16"/>
  <c r="A1117" i="16"/>
  <c r="D1117" i="16" l="1"/>
  <c r="G1117" i="16"/>
  <c r="F1117" i="16"/>
  <c r="A1118" i="16"/>
  <c r="S1118" i="16"/>
  <c r="S1119" i="16" l="1"/>
  <c r="A1119" i="16"/>
  <c r="G1118" i="16"/>
  <c r="D1118" i="16"/>
  <c r="F1118" i="16"/>
  <c r="F1119" i="16" l="1"/>
  <c r="D1119" i="16"/>
  <c r="G1119" i="16"/>
  <c r="S1120" i="16"/>
  <c r="A1120" i="16"/>
  <c r="S1121" i="16" l="1"/>
  <c r="A1121" i="16"/>
  <c r="F1120" i="16"/>
  <c r="G1120" i="16"/>
  <c r="D1120" i="16"/>
  <c r="S1122" i="16" l="1"/>
  <c r="A1122" i="16"/>
  <c r="D1121" i="16"/>
  <c r="G1121" i="16"/>
  <c r="F1121" i="16"/>
  <c r="A1123" i="16" l="1"/>
  <c r="S1123" i="16"/>
  <c r="D1122" i="16"/>
  <c r="G1122" i="16"/>
  <c r="F1122" i="16"/>
  <c r="F1123" i="16" l="1"/>
  <c r="D1123" i="16"/>
  <c r="G1123" i="16"/>
  <c r="S1124" i="16"/>
  <c r="A1124" i="16"/>
  <c r="S1125" i="16" l="1"/>
  <c r="A1125" i="16"/>
  <c r="G1124" i="16"/>
  <c r="F1124" i="16"/>
  <c r="D1124" i="16"/>
  <c r="D1125" i="16" l="1"/>
  <c r="F1125" i="16"/>
  <c r="G1125" i="16"/>
  <c r="S1126" i="16"/>
  <c r="A1126" i="16"/>
  <c r="F1126" i="16" l="1"/>
  <c r="D1126" i="16"/>
  <c r="G1126" i="16"/>
  <c r="S1127" i="16"/>
  <c r="A1127" i="16"/>
  <c r="D1127" i="16" l="1"/>
  <c r="F1127" i="16"/>
  <c r="G1127" i="16"/>
  <c r="S1128" i="16"/>
  <c r="A1128" i="16"/>
  <c r="F1128" i="16" l="1"/>
  <c r="D1128" i="16"/>
  <c r="G1128" i="16"/>
  <c r="S1129" i="16"/>
  <c r="A1129" i="16"/>
  <c r="S1130" i="16" l="1"/>
  <c r="A1130" i="16"/>
  <c r="D1129" i="16"/>
  <c r="G1129" i="16"/>
  <c r="F1129" i="16"/>
  <c r="G1130" i="16" l="1"/>
  <c r="D1130" i="16"/>
  <c r="F1130" i="16"/>
  <c r="S1131" i="16"/>
  <c r="A1131" i="16"/>
  <c r="A1132" i="16" l="1"/>
  <c r="S1132" i="16"/>
  <c r="F1131" i="16"/>
  <c r="D1131" i="16"/>
  <c r="G1131" i="16"/>
  <c r="A1133" i="16" l="1"/>
  <c r="S1133" i="16"/>
  <c r="G1132" i="16"/>
  <c r="F1132" i="16"/>
  <c r="D1132" i="16"/>
  <c r="S1134" i="16" l="1"/>
  <c r="A1134" i="16"/>
  <c r="G1133" i="16"/>
  <c r="F1133" i="16"/>
  <c r="D1133" i="16"/>
  <c r="G1134" i="16" l="1"/>
  <c r="D1134" i="16"/>
  <c r="F1134" i="16"/>
  <c r="S1135" i="16"/>
  <c r="A1135" i="16"/>
  <c r="G1135" i="16" l="1"/>
  <c r="D1135" i="16"/>
  <c r="F1135" i="16"/>
  <c r="A1136" i="16"/>
  <c r="S1136" i="16"/>
  <c r="S1137" i="16" l="1"/>
  <c r="A1137" i="16"/>
  <c r="G1136" i="16"/>
  <c r="F1136" i="16"/>
  <c r="D1136" i="16"/>
  <c r="G1137" i="16" l="1"/>
  <c r="F1137" i="16"/>
  <c r="D1137" i="16"/>
  <c r="S1138" i="16"/>
  <c r="A1138" i="16"/>
  <c r="D1138" i="16" l="1"/>
  <c r="G1138" i="16"/>
  <c r="F1138" i="16"/>
  <c r="A1139" i="16"/>
  <c r="S1139" i="16"/>
  <c r="A1140" i="16" l="1"/>
  <c r="S1140" i="16"/>
  <c r="G1139" i="16"/>
  <c r="F1139" i="16"/>
  <c r="D1139" i="16"/>
  <c r="F1140" i="16" l="1"/>
  <c r="D1140" i="16"/>
  <c r="G1140" i="16"/>
  <c r="A1141" i="16"/>
  <c r="S1141" i="16"/>
  <c r="A1142" i="16" l="1"/>
  <c r="S1142" i="16"/>
  <c r="F1141" i="16"/>
  <c r="D1141" i="16"/>
  <c r="G1141" i="16"/>
  <c r="A1143" i="16" l="1"/>
  <c r="S1143" i="16"/>
  <c r="G1142" i="16"/>
  <c r="F1142" i="16"/>
  <c r="D1142" i="16"/>
  <c r="F1143" i="16" l="1"/>
  <c r="D1143" i="16"/>
  <c r="G1143" i="16"/>
  <c r="S1144" i="16"/>
  <c r="A1144" i="16"/>
  <c r="S1145" i="16" l="1"/>
  <c r="A1145" i="16"/>
  <c r="G1144" i="16"/>
  <c r="D1144" i="16"/>
  <c r="F1144" i="16"/>
  <c r="A1146" i="16" l="1"/>
  <c r="S1146" i="16"/>
  <c r="F1145" i="16"/>
  <c r="D1145" i="16"/>
  <c r="G1145" i="16"/>
  <c r="S1147" i="16" l="1"/>
  <c r="A1147" i="16"/>
  <c r="G1146" i="16"/>
  <c r="F1146" i="16"/>
  <c r="D1146" i="16"/>
  <c r="F1147" i="16" l="1"/>
  <c r="D1147" i="16"/>
  <c r="G1147" i="16"/>
  <c r="S1148" i="16"/>
  <c r="A1148" i="16"/>
  <c r="G1148" i="16" l="1"/>
  <c r="D1148" i="16"/>
  <c r="F1148" i="16"/>
  <c r="S1149" i="16"/>
  <c r="A1149" i="16"/>
  <c r="D1149" i="16" l="1"/>
  <c r="F1149" i="16"/>
  <c r="G1149" i="16"/>
  <c r="A1150" i="16"/>
  <c r="S1150" i="16"/>
  <c r="S1151" i="16" l="1"/>
  <c r="A1151" i="16"/>
  <c r="D1150" i="16"/>
  <c r="G1150" i="16"/>
  <c r="F1150" i="16"/>
  <c r="D1151" i="16" l="1"/>
  <c r="G1151" i="16"/>
  <c r="F1151" i="16"/>
  <c r="A1152" i="16"/>
  <c r="S1152" i="16"/>
  <c r="S1153" i="16" l="1"/>
  <c r="A1153" i="16"/>
  <c r="F1152" i="16"/>
  <c r="D1152" i="16"/>
  <c r="G1152" i="16"/>
  <c r="D1153" i="16" l="1"/>
  <c r="G1153" i="16"/>
  <c r="F1153" i="16"/>
  <c r="A1154" i="16"/>
  <c r="S1154" i="16"/>
  <c r="G1154" i="16" l="1"/>
  <c r="D1154" i="16"/>
  <c r="F1154" i="16"/>
  <c r="A1155" i="16"/>
  <c r="S1155" i="16"/>
  <c r="F1155" i="16" l="1"/>
  <c r="D1155" i="16"/>
  <c r="G1155" i="16"/>
  <c r="A1156" i="16"/>
  <c r="S1156" i="16"/>
  <c r="G1156" i="16" l="1"/>
  <c r="F1156" i="16"/>
  <c r="D1156" i="16"/>
  <c r="A1157" i="16"/>
  <c r="S1157" i="16"/>
  <c r="G1157" i="16" l="1"/>
  <c r="F1157" i="16"/>
  <c r="D1157" i="16"/>
  <c r="S1158" i="16"/>
  <c r="A1158" i="16"/>
  <c r="S1159" i="16" l="1"/>
  <c r="A1159" i="16"/>
  <c r="F1158" i="16"/>
  <c r="D1158" i="16"/>
  <c r="G1158" i="16"/>
  <c r="F1159" i="16" l="1"/>
  <c r="G1159" i="16"/>
  <c r="D1159" i="16"/>
  <c r="S1160" i="16"/>
  <c r="A1160" i="16"/>
  <c r="A1161" i="16" l="1"/>
  <c r="S1161" i="16"/>
  <c r="G1160" i="16"/>
  <c r="F1160" i="16"/>
  <c r="D1160" i="16"/>
  <c r="S1162" i="16" l="1"/>
  <c r="A1162" i="16"/>
  <c r="D1161" i="16"/>
  <c r="F1161" i="16"/>
  <c r="G1161" i="16"/>
  <c r="D1162" i="16" l="1"/>
  <c r="F1162" i="16"/>
  <c r="G1162" i="16"/>
  <c r="S1163" i="16"/>
  <c r="A1163" i="16"/>
  <c r="S1164" i="16" l="1"/>
  <c r="A1164" i="16"/>
  <c r="F1163" i="16"/>
  <c r="D1163" i="16"/>
  <c r="G1163" i="16"/>
  <c r="F1164" i="16" l="1"/>
  <c r="G1164" i="16"/>
  <c r="D1164" i="16"/>
  <c r="S1165" i="16"/>
  <c r="A1165" i="16"/>
  <c r="S1166" i="16" l="1"/>
  <c r="A1166" i="16"/>
  <c r="D1165" i="16"/>
  <c r="G1165" i="16"/>
  <c r="F1165" i="16"/>
  <c r="A1167" i="16" l="1"/>
  <c r="S1167" i="16"/>
  <c r="G1166" i="16"/>
  <c r="F1166" i="16"/>
  <c r="D1166" i="16"/>
  <c r="S1168" i="16" l="1"/>
  <c r="A1168" i="16"/>
  <c r="F1167" i="16"/>
  <c r="D1167" i="16"/>
  <c r="G1167" i="16"/>
  <c r="S1169" i="16" l="1"/>
  <c r="A1169" i="16"/>
  <c r="F1168" i="16"/>
  <c r="D1168" i="16"/>
  <c r="G1168" i="16"/>
  <c r="G1169" i="16" l="1"/>
  <c r="F1169" i="16"/>
  <c r="D1169" i="16"/>
  <c r="S1170" i="16"/>
  <c r="A1170" i="16"/>
  <c r="A1171" i="16" l="1"/>
  <c r="S1171" i="16"/>
  <c r="D1170" i="16"/>
  <c r="F1170" i="16"/>
  <c r="G1170" i="16"/>
  <c r="S1172" i="16" l="1"/>
  <c r="A1172" i="16"/>
  <c r="F1171" i="16"/>
  <c r="D1171" i="16"/>
  <c r="G1171" i="16"/>
  <c r="F1172" i="16" l="1"/>
  <c r="D1172" i="16"/>
  <c r="G1172" i="16"/>
  <c r="S1173" i="16"/>
  <c r="A1173" i="16"/>
  <c r="A1174" i="16" l="1"/>
  <c r="S1174" i="16"/>
  <c r="G1173" i="16"/>
  <c r="D1173" i="16"/>
  <c r="F1173" i="16"/>
  <c r="G1174" i="16" l="1"/>
  <c r="D1174" i="16"/>
  <c r="F1174" i="16"/>
  <c r="A1175" i="16"/>
  <c r="S1175" i="16"/>
  <c r="F1175" i="16" l="1"/>
  <c r="G1175" i="16"/>
  <c r="D1175" i="16"/>
  <c r="S1176" i="16"/>
  <c r="A1176" i="16"/>
  <c r="G1176" i="16" l="1"/>
  <c r="F1176" i="16"/>
  <c r="D1176" i="16"/>
  <c r="S1177" i="16"/>
  <c r="A1177" i="16"/>
  <c r="F1177" i="16" l="1"/>
  <c r="D1177" i="16"/>
  <c r="G1177" i="16"/>
  <c r="S1178" i="16"/>
  <c r="A1178" i="16"/>
  <c r="S1179" i="16" l="1"/>
  <c r="A1179" i="16"/>
  <c r="D1178" i="16"/>
  <c r="G1178" i="16"/>
  <c r="F1178" i="16"/>
  <c r="D1179" i="16" l="1"/>
  <c r="G1179" i="16"/>
  <c r="F1179" i="16"/>
  <c r="S1180" i="16"/>
  <c r="A1180" i="16"/>
  <c r="S1181" i="16" l="1"/>
  <c r="A1181" i="16"/>
  <c r="G1180" i="16"/>
  <c r="F1180" i="16"/>
  <c r="D1180" i="16"/>
  <c r="S1182" i="16" l="1"/>
  <c r="A1182" i="16"/>
  <c r="F1181" i="16"/>
  <c r="G1181" i="16"/>
  <c r="D1181" i="16"/>
  <c r="D1182" i="16" l="1"/>
  <c r="G1182" i="16"/>
  <c r="F1182" i="16"/>
  <c r="S1183" i="16"/>
  <c r="A1183" i="16"/>
  <c r="S1184" i="16" l="1"/>
  <c r="A1184" i="16"/>
  <c r="F1183" i="16"/>
  <c r="D1183" i="16"/>
  <c r="G1183" i="16"/>
  <c r="F1184" i="16" l="1"/>
  <c r="G1184" i="16"/>
  <c r="D1184" i="16"/>
  <c r="S1185" i="16"/>
  <c r="A1185" i="16"/>
  <c r="S1186" i="16" l="1"/>
  <c r="A1186" i="16"/>
  <c r="G1185" i="16"/>
  <c r="D1185" i="16"/>
  <c r="F1185" i="16"/>
  <c r="D1186" i="16" l="1"/>
  <c r="G1186" i="16"/>
  <c r="F1186" i="16"/>
  <c r="S1187" i="16"/>
  <c r="A1187" i="16"/>
  <c r="S1188" i="16" l="1"/>
  <c r="A1188" i="16"/>
  <c r="D1187" i="16"/>
  <c r="F1187" i="16"/>
  <c r="G1187" i="16"/>
  <c r="D1188" i="16" l="1"/>
  <c r="G1188" i="16"/>
  <c r="F1188" i="16"/>
  <c r="S1189" i="16"/>
  <c r="A1189" i="16"/>
  <c r="G1189" i="16" l="1"/>
  <c r="D1189" i="16"/>
  <c r="F1189" i="16"/>
  <c r="A1190" i="16"/>
  <c r="S1190" i="16"/>
  <c r="S1191" i="16" l="1"/>
  <c r="A1191" i="16"/>
  <c r="D1190" i="16"/>
  <c r="G1190" i="16"/>
  <c r="F1190" i="16"/>
  <c r="D1191" i="16" l="1"/>
  <c r="G1191" i="16"/>
  <c r="F1191" i="16"/>
  <c r="S1192" i="16"/>
  <c r="A1192" i="16"/>
  <c r="G1192" i="16" l="1"/>
  <c r="D1192" i="16"/>
  <c r="F1192" i="16"/>
  <c r="A1193" i="16"/>
  <c r="S1193" i="16"/>
  <c r="D1193" i="16" l="1"/>
  <c r="F1193" i="16"/>
  <c r="G1193" i="16"/>
  <c r="S1194" i="16"/>
  <c r="A1194" i="16"/>
  <c r="S1195" i="16" l="1"/>
  <c r="A1195" i="16"/>
  <c r="F1194" i="16"/>
  <c r="G1194" i="16"/>
  <c r="D1194" i="16"/>
  <c r="F1195" i="16" l="1"/>
  <c r="D1195" i="16"/>
  <c r="G1195" i="16"/>
  <c r="S1196" i="16"/>
  <c r="A1196" i="16"/>
  <c r="F1196" i="16" l="1"/>
  <c r="G1196" i="16"/>
  <c r="D1196" i="16"/>
  <c r="S1197" i="16"/>
  <c r="A1197" i="16"/>
  <c r="S1198" i="16" l="1"/>
  <c r="A1198" i="16"/>
  <c r="D1197" i="16"/>
  <c r="F1197" i="16"/>
  <c r="G1197" i="16"/>
  <c r="A1199" i="16" l="1"/>
  <c r="S1199" i="16"/>
  <c r="D1198" i="16"/>
  <c r="F1198" i="16"/>
  <c r="G1198" i="16"/>
  <c r="S1200" i="16" l="1"/>
  <c r="A1200" i="16"/>
  <c r="F1199" i="16"/>
  <c r="D1199" i="16"/>
  <c r="G1199" i="16"/>
  <c r="G1200" i="16" l="1"/>
  <c r="F1200" i="16"/>
  <c r="D1200" i="16"/>
  <c r="S1201" i="16"/>
  <c r="A1201" i="16"/>
  <c r="G1201" i="16" l="1"/>
  <c r="F1201" i="16"/>
  <c r="D1201" i="16"/>
  <c r="S1202" i="16"/>
  <c r="A1202" i="16"/>
  <c r="D1202" i="16" l="1"/>
  <c r="F1202" i="16"/>
  <c r="G1202" i="16"/>
  <c r="A1203" i="16"/>
  <c r="S1203" i="16"/>
  <c r="F1203" i="16" l="1"/>
  <c r="D1203" i="16"/>
  <c r="G1203" i="16"/>
  <c r="S1204" i="16"/>
  <c r="A1204" i="16"/>
  <c r="F1204" i="16" l="1"/>
  <c r="D1204" i="16"/>
  <c r="G1204" i="16"/>
  <c r="S1205" i="16"/>
  <c r="A1205" i="16"/>
  <c r="S1206" i="16" l="1"/>
  <c r="A1206" i="16"/>
  <c r="G1205" i="16"/>
  <c r="F1205" i="16"/>
  <c r="D1205" i="16"/>
  <c r="D1206" i="16" l="1"/>
  <c r="G1206" i="16"/>
  <c r="F1206" i="16"/>
  <c r="S1207" i="16"/>
  <c r="A1207" i="16"/>
  <c r="A1208" i="16" l="1"/>
  <c r="S1208" i="16"/>
  <c r="F1207" i="16"/>
  <c r="G1207" i="16"/>
  <c r="D1207" i="16"/>
  <c r="F1208" i="16" l="1"/>
  <c r="G1208" i="16"/>
  <c r="D1208" i="16"/>
  <c r="S1209" i="16"/>
  <c r="A1209" i="16"/>
  <c r="G1209" i="16" l="1"/>
  <c r="F1209" i="16"/>
  <c r="D1209" i="16"/>
  <c r="A1210" i="16"/>
  <c r="S1210" i="16"/>
  <c r="D1210" i="16" l="1"/>
  <c r="G1210" i="16"/>
  <c r="F1210" i="16"/>
  <c r="S1211" i="16"/>
  <c r="A1211" i="16"/>
  <c r="S1212" i="16" l="1"/>
  <c r="A1212" i="16"/>
  <c r="F1211" i="16"/>
  <c r="G1211" i="16"/>
  <c r="D1211" i="16"/>
  <c r="F1212" i="16" l="1"/>
  <c r="G1212" i="16"/>
  <c r="D1212" i="16"/>
  <c r="S1213" i="16"/>
  <c r="A1213" i="16"/>
  <c r="D1213" i="16" l="1"/>
  <c r="G1213" i="16"/>
  <c r="F1213" i="16"/>
  <c r="S1214" i="16"/>
  <c r="A1214" i="16"/>
  <c r="S1215" i="16" l="1"/>
  <c r="A1215" i="16"/>
  <c r="D1214" i="16"/>
  <c r="G1214" i="16"/>
  <c r="F1214" i="16"/>
  <c r="F1215" i="16" l="1"/>
  <c r="G1215" i="16"/>
  <c r="D1215" i="16"/>
  <c r="S1216" i="16"/>
  <c r="A1216" i="16"/>
  <c r="D1216" i="16" l="1"/>
  <c r="G1216" i="16"/>
  <c r="F1216" i="16"/>
  <c r="S1217" i="16"/>
  <c r="A1217" i="16"/>
  <c r="S1218" i="16" l="1"/>
  <c r="A1218" i="16"/>
  <c r="G1217" i="16"/>
  <c r="F1217" i="16"/>
  <c r="D1217" i="16"/>
  <c r="D1218" i="16" l="1"/>
  <c r="G1218" i="16"/>
  <c r="F1218" i="16"/>
  <c r="S1219" i="16"/>
  <c r="A1219" i="16"/>
  <c r="S1220" i="16" l="1"/>
  <c r="A1220" i="16"/>
  <c r="F1219" i="16"/>
  <c r="D1219" i="16"/>
  <c r="G1219" i="16"/>
  <c r="D1220" i="16" l="1"/>
  <c r="G1220" i="16"/>
  <c r="F1220" i="16"/>
  <c r="S1221" i="16"/>
  <c r="A1221" i="16"/>
  <c r="S1222" i="16" l="1"/>
  <c r="A1222" i="16"/>
  <c r="D1221" i="16"/>
  <c r="G1221" i="16"/>
  <c r="F1221" i="16"/>
  <c r="D1222" i="16" l="1"/>
  <c r="F1222" i="16"/>
  <c r="G1222" i="16"/>
  <c r="S1223" i="16"/>
  <c r="A1223" i="16"/>
  <c r="D1223" i="16" l="1"/>
  <c r="G1223" i="16"/>
  <c r="F1223" i="16"/>
  <c r="S1224" i="16"/>
  <c r="A1224" i="16"/>
  <c r="F1224" i="16" l="1"/>
  <c r="G1224" i="16"/>
  <c r="D1224" i="16"/>
  <c r="S1225" i="16"/>
  <c r="A1225" i="16"/>
  <c r="S1226" i="16" l="1"/>
  <c r="A1226" i="16"/>
  <c r="F1225" i="16"/>
  <c r="D1225" i="16"/>
  <c r="G1225" i="16"/>
  <c r="A1227" i="16" l="1"/>
  <c r="S1227" i="16"/>
  <c r="D1226" i="16"/>
  <c r="F1226" i="16"/>
  <c r="G1226" i="16"/>
  <c r="F1227" i="16" l="1"/>
  <c r="D1227" i="16"/>
  <c r="G1227" i="16"/>
  <c r="A1228" i="16"/>
  <c r="S1228" i="16"/>
  <c r="A1229" i="16" l="1"/>
  <c r="S1229" i="16"/>
  <c r="G1228" i="16"/>
  <c r="F1228" i="16"/>
  <c r="D1228" i="16"/>
  <c r="A1230" i="16" l="1"/>
  <c r="S1230" i="16"/>
  <c r="D1229" i="16"/>
  <c r="F1229" i="16"/>
  <c r="G1229" i="16"/>
  <c r="S1231" i="16" l="1"/>
  <c r="A1231" i="16"/>
  <c r="G1230" i="16"/>
  <c r="D1230" i="16"/>
  <c r="F1230" i="16"/>
  <c r="D1231" i="16" l="1"/>
  <c r="G1231" i="16"/>
  <c r="F1231" i="16"/>
  <c r="S1232" i="16"/>
  <c r="A1232" i="16"/>
  <c r="A1233" i="16" l="1"/>
  <c r="S1233" i="16"/>
  <c r="D1232" i="16"/>
  <c r="F1232" i="16"/>
  <c r="G1232" i="16"/>
  <c r="S1234" i="16" l="1"/>
  <c r="A1234" i="16"/>
  <c r="G1233" i="16"/>
  <c r="F1233" i="16"/>
  <c r="D1233" i="16"/>
  <c r="D1234" i="16" l="1"/>
  <c r="G1234" i="16"/>
  <c r="F1234" i="16"/>
  <c r="S1235" i="16"/>
  <c r="A1235" i="16"/>
  <c r="S1236" i="16" l="1"/>
  <c r="A1236" i="16"/>
  <c r="F1235" i="16"/>
  <c r="G1235" i="16"/>
  <c r="D1235" i="16"/>
  <c r="F1236" i="16" l="1"/>
  <c r="D1236" i="16"/>
  <c r="G1236" i="16"/>
  <c r="A1237" i="16"/>
  <c r="S1237" i="16"/>
  <c r="S1238" i="16" l="1"/>
  <c r="A1238" i="16"/>
  <c r="G1237" i="16"/>
  <c r="D1237" i="16"/>
  <c r="F1237" i="16"/>
  <c r="D1238" i="16" l="1"/>
  <c r="F1238" i="16"/>
  <c r="G1238" i="16"/>
  <c r="S1239" i="16"/>
  <c r="A1239" i="16"/>
  <c r="S1240" i="16" l="1"/>
  <c r="A1240" i="16"/>
  <c r="F1239" i="16"/>
  <c r="D1239" i="16"/>
  <c r="G1239" i="16"/>
  <c r="S1241" i="16" l="1"/>
  <c r="A1241" i="16"/>
  <c r="G1240" i="16"/>
  <c r="D1240" i="16"/>
  <c r="F1240" i="16"/>
  <c r="G1241" i="16" l="1"/>
  <c r="D1241" i="16"/>
  <c r="F1241" i="16"/>
  <c r="S1242" i="16"/>
  <c r="A1242" i="16"/>
  <c r="S1243" i="16" l="1"/>
  <c r="A1243" i="16"/>
  <c r="D1242" i="16"/>
  <c r="G1242" i="16"/>
  <c r="F1242" i="16"/>
  <c r="D1243" i="16" l="1"/>
  <c r="G1243" i="16"/>
  <c r="F1243" i="16"/>
  <c r="S1244" i="16"/>
  <c r="A1244" i="16"/>
  <c r="S1245" i="16" l="1"/>
  <c r="A1245" i="16"/>
  <c r="F1244" i="16"/>
  <c r="D1244" i="16"/>
  <c r="G1244" i="16"/>
  <c r="F1245" i="16" l="1"/>
  <c r="G1245" i="16"/>
  <c r="D1245" i="16"/>
  <c r="S1246" i="16"/>
  <c r="A1246" i="16"/>
  <c r="D1246" i="16" l="1"/>
  <c r="G1246" i="16"/>
  <c r="F1246" i="16"/>
  <c r="S1247" i="16"/>
  <c r="A1247" i="16"/>
  <c r="G1247" i="16" l="1"/>
  <c r="D1247" i="16"/>
  <c r="F1247" i="16"/>
  <c r="S1248" i="16"/>
  <c r="A1248" i="16"/>
  <c r="G1248" i="16" l="1"/>
  <c r="F1248" i="16"/>
  <c r="D1248" i="16"/>
  <c r="S1249" i="16"/>
  <c r="A1249" i="16"/>
  <c r="G1249" i="16" l="1"/>
  <c r="F1249" i="16"/>
  <c r="D1249" i="16"/>
  <c r="S1250" i="16"/>
  <c r="A1250" i="16"/>
  <c r="D1250" i="16" l="1"/>
  <c r="G1250" i="16"/>
  <c r="F1250" i="16"/>
  <c r="S1251" i="16"/>
  <c r="A1251" i="16"/>
  <c r="S1252" i="16" l="1"/>
  <c r="A1252" i="16"/>
  <c r="F1251" i="16"/>
  <c r="D1251" i="16"/>
  <c r="G1251" i="16"/>
  <c r="F1252" i="16" l="1"/>
  <c r="G1252" i="16"/>
  <c r="D1252" i="16"/>
  <c r="S1253" i="16"/>
  <c r="A1253" i="16"/>
  <c r="G1253" i="16" l="1"/>
  <c r="F1253" i="16"/>
  <c r="D1253" i="16"/>
  <c r="A1254" i="16"/>
  <c r="S1254" i="16"/>
  <c r="D1254" i="16" l="1"/>
  <c r="F1254" i="16"/>
  <c r="G1254" i="16"/>
  <c r="A1255" i="16"/>
  <c r="S1255" i="16"/>
  <c r="S1256" i="16" l="1"/>
  <c r="A1256" i="16"/>
  <c r="F1255" i="16"/>
  <c r="D1255" i="16"/>
  <c r="G1255" i="16"/>
  <c r="D1256" i="16" l="1"/>
  <c r="G1256" i="16"/>
  <c r="F1256" i="16"/>
  <c r="S1257" i="16"/>
  <c r="A1257" i="16"/>
  <c r="D1257" i="16" l="1"/>
  <c r="G1257" i="16"/>
  <c r="F1257" i="16"/>
  <c r="A1258" i="16"/>
  <c r="S1258" i="16"/>
  <c r="D1258" i="16" l="1"/>
  <c r="G1258" i="16"/>
  <c r="F1258" i="16"/>
  <c r="S1259" i="16"/>
  <c r="A1259" i="16"/>
  <c r="F1259" i="16" l="1"/>
  <c r="G1259" i="16"/>
  <c r="D1259" i="16"/>
  <c r="S1260" i="16"/>
  <c r="A1260" i="16"/>
  <c r="S1261" i="16" l="1"/>
  <c r="A1261" i="16"/>
  <c r="G1260" i="16"/>
  <c r="F1260" i="16"/>
  <c r="D1260" i="16"/>
  <c r="G1261" i="16" l="1"/>
  <c r="D1261" i="16"/>
  <c r="F1261" i="16"/>
  <c r="S1262" i="16"/>
  <c r="A1262" i="16"/>
  <c r="A1263" i="16" l="1"/>
  <c r="S1263" i="16"/>
  <c r="D1262" i="16"/>
  <c r="F1262" i="16"/>
  <c r="G1262" i="16"/>
  <c r="G1263" i="16" l="1"/>
  <c r="F1263" i="16"/>
  <c r="D1263" i="16"/>
  <c r="S1264" i="16"/>
  <c r="A1264" i="16"/>
  <c r="F1264" i="16" l="1"/>
  <c r="G1264" i="16"/>
  <c r="D1264" i="16"/>
  <c r="S1265" i="16"/>
  <c r="A1265" i="16"/>
  <c r="F1265" i="16" l="1"/>
  <c r="D1265" i="16"/>
  <c r="G1265" i="16"/>
  <c r="S1266" i="16"/>
  <c r="A1266" i="16"/>
  <c r="D1266" i="16" l="1"/>
  <c r="F1266" i="16"/>
  <c r="G1266" i="16"/>
  <c r="S1267" i="16"/>
  <c r="A1267" i="16"/>
  <c r="F1267" i="16" l="1"/>
  <c r="D1267" i="16"/>
  <c r="G1267" i="16"/>
  <c r="S1268" i="16"/>
  <c r="A1268" i="16"/>
  <c r="S1269" i="16" l="1"/>
  <c r="A1269" i="16"/>
  <c r="G1268" i="16"/>
  <c r="F1268" i="16"/>
  <c r="D1268" i="16"/>
  <c r="F1269" i="16" l="1"/>
  <c r="D1269" i="16"/>
  <c r="G1269" i="16"/>
  <c r="A1270" i="16"/>
  <c r="S1270" i="16"/>
  <c r="G1270" i="16" l="1"/>
  <c r="D1270" i="16"/>
  <c r="F1270" i="16"/>
  <c r="S1271" i="16"/>
  <c r="A1271" i="16"/>
  <c r="S1272" i="16" l="1"/>
  <c r="A1272" i="16"/>
  <c r="F1271" i="16"/>
  <c r="G1271" i="16"/>
  <c r="D1271" i="16"/>
  <c r="D1272" i="16" l="1"/>
  <c r="F1272" i="16"/>
  <c r="G1272" i="16"/>
  <c r="S1273" i="16"/>
  <c r="A1273" i="16"/>
  <c r="S1274" i="16" l="1"/>
  <c r="A1274" i="16"/>
  <c r="D1273" i="16"/>
  <c r="G1273" i="16"/>
  <c r="F1273" i="16"/>
  <c r="D1274" i="16" l="1"/>
  <c r="F1274" i="16"/>
  <c r="G1274" i="16"/>
  <c r="A1275" i="16"/>
  <c r="S1275" i="16"/>
  <c r="G1275" i="16" l="1"/>
  <c r="F1275" i="16"/>
  <c r="D1275" i="16"/>
  <c r="S1276" i="16"/>
  <c r="A1276" i="16"/>
  <c r="G1276" i="16" l="1"/>
  <c r="F1276" i="16"/>
  <c r="D1276" i="16"/>
  <c r="S1277" i="16"/>
  <c r="A1277" i="16"/>
  <c r="D1277" i="16" l="1"/>
  <c r="G1277" i="16"/>
  <c r="F1277" i="16"/>
  <c r="A1278" i="16"/>
  <c r="S1278" i="16"/>
  <c r="S1279" i="16" l="1"/>
  <c r="A1279" i="16"/>
  <c r="D1278" i="16"/>
  <c r="G1278" i="16"/>
  <c r="F1278" i="16"/>
  <c r="F1279" i="16" l="1"/>
  <c r="G1279" i="16"/>
  <c r="D1279" i="16"/>
  <c r="S1280" i="16"/>
  <c r="A1280" i="16"/>
  <c r="A1281" i="16" l="1"/>
  <c r="S1281" i="16"/>
  <c r="D1280" i="16"/>
  <c r="F1280" i="16"/>
  <c r="G1280" i="16"/>
  <c r="S1282" i="16" l="1"/>
  <c r="A1282" i="16"/>
  <c r="G1281" i="16"/>
  <c r="D1281" i="16"/>
  <c r="F1281" i="16"/>
  <c r="F1282" i="16" l="1"/>
  <c r="G1282" i="16"/>
  <c r="D1282" i="16"/>
  <c r="A1283" i="16"/>
  <c r="S1283" i="16"/>
  <c r="G1283" i="16" l="1"/>
  <c r="F1283" i="16"/>
  <c r="D1283" i="16"/>
  <c r="S1284" i="16"/>
  <c r="A1284" i="16"/>
  <c r="G1284" i="16" l="1"/>
  <c r="F1284" i="16"/>
  <c r="D1284" i="16"/>
  <c r="S1285" i="16"/>
  <c r="A1285" i="16"/>
  <c r="S1286" i="16" l="1"/>
  <c r="A1286" i="16"/>
  <c r="G1285" i="16"/>
  <c r="F1285" i="16"/>
  <c r="D1285" i="16"/>
  <c r="D1286" i="16" l="1"/>
  <c r="G1286" i="16"/>
  <c r="F1286" i="16"/>
  <c r="S1287" i="16"/>
  <c r="A1287" i="16"/>
  <c r="D1287" i="16" l="1"/>
  <c r="F1287" i="16"/>
  <c r="G1287" i="16"/>
  <c r="A1288" i="16"/>
  <c r="S1288" i="16"/>
  <c r="D1288" i="16" l="1"/>
  <c r="G1288" i="16"/>
  <c r="F1288" i="16"/>
  <c r="S1289" i="16"/>
  <c r="A1289" i="16"/>
  <c r="D1289" i="16" l="1"/>
  <c r="F1289" i="16"/>
  <c r="G1289" i="16"/>
  <c r="S1290" i="16"/>
  <c r="A1290" i="16"/>
  <c r="S1291" i="16" l="1"/>
  <c r="A1291" i="16"/>
  <c r="D1290" i="16"/>
  <c r="G1290" i="16"/>
  <c r="F1290" i="16"/>
  <c r="G1291" i="16" l="1"/>
  <c r="F1291" i="16"/>
  <c r="D1291" i="16"/>
  <c r="S1292" i="16"/>
  <c r="A1292" i="16"/>
  <c r="A1293" i="16" l="1"/>
  <c r="S1293" i="16"/>
  <c r="G1292" i="16"/>
  <c r="F1292" i="16"/>
  <c r="D1292" i="16"/>
  <c r="G1293" i="16" l="1"/>
  <c r="F1293" i="16"/>
  <c r="D1293" i="16"/>
  <c r="S1294" i="16"/>
  <c r="A1294" i="16"/>
  <c r="D1294" i="16" l="1"/>
  <c r="F1294" i="16"/>
  <c r="G1294" i="16"/>
  <c r="S1295" i="16"/>
  <c r="A1295" i="16"/>
  <c r="D1295" i="16" l="1"/>
  <c r="G1295" i="16"/>
  <c r="F1295" i="16"/>
  <c r="S1296" i="16"/>
  <c r="A1296" i="16"/>
  <c r="G1296" i="16" l="1"/>
  <c r="F1296" i="16"/>
  <c r="D1296" i="16"/>
  <c r="S1297" i="16"/>
  <c r="A1297" i="16"/>
  <c r="S1298" i="16" l="1"/>
  <c r="A1298" i="16"/>
  <c r="G1297" i="16"/>
  <c r="D1297" i="16"/>
  <c r="F1297" i="16"/>
  <c r="F1298" i="16" l="1"/>
  <c r="D1298" i="16"/>
  <c r="G1298" i="16"/>
  <c r="A1299" i="16"/>
  <c r="S1299" i="16"/>
  <c r="S1300" i="16" l="1"/>
  <c r="A1300" i="16"/>
  <c r="F1299" i="16"/>
  <c r="D1299" i="16"/>
  <c r="G1299" i="16"/>
  <c r="S1301" i="16" l="1"/>
  <c r="A1301" i="16"/>
  <c r="G1300" i="16"/>
  <c r="F1300" i="16"/>
  <c r="D1300" i="16"/>
  <c r="D1301" i="16" l="1"/>
  <c r="G1301" i="16"/>
  <c r="F1301" i="16"/>
  <c r="S1302" i="16"/>
  <c r="A1302" i="16"/>
  <c r="S1303" i="16" l="1"/>
  <c r="A1303" i="16"/>
  <c r="D1302" i="16"/>
  <c r="F1302" i="16"/>
  <c r="G1302" i="16"/>
  <c r="G1303" i="16" l="1"/>
  <c r="D1303" i="16"/>
  <c r="F1303" i="16"/>
  <c r="S1304" i="16"/>
  <c r="A1304" i="16"/>
  <c r="G1304" i="16" l="1"/>
  <c r="D1304" i="16"/>
  <c r="F1304" i="16"/>
  <c r="S1305" i="16"/>
  <c r="A1305" i="16"/>
  <c r="D1305" i="16" l="1"/>
  <c r="G1305" i="16"/>
  <c r="F1305" i="16"/>
  <c r="S1306" i="16"/>
  <c r="A1306" i="16"/>
  <c r="S1307" i="16" l="1"/>
  <c r="A1307" i="16"/>
  <c r="D1306" i="16"/>
  <c r="G1306" i="16"/>
  <c r="F1306" i="16"/>
  <c r="D1307" i="16" l="1"/>
  <c r="F1307" i="16"/>
  <c r="G1307" i="16"/>
  <c r="S1308" i="16"/>
  <c r="A1308" i="16"/>
  <c r="D1308" i="16" l="1"/>
  <c r="G1308" i="16"/>
  <c r="F1308" i="16"/>
  <c r="S1309" i="16"/>
  <c r="A1309" i="16"/>
  <c r="G1309" i="16" l="1"/>
  <c r="D1309" i="16"/>
  <c r="F1309" i="16"/>
  <c r="A1310" i="16"/>
  <c r="S1310" i="16"/>
  <c r="S1311" i="16" l="1"/>
  <c r="A1311" i="16"/>
  <c r="G1310" i="16"/>
  <c r="D1310" i="16"/>
  <c r="F1310" i="16"/>
  <c r="D1311" i="16" l="1"/>
  <c r="F1311" i="16"/>
  <c r="G1311" i="16"/>
  <c r="S1312" i="16"/>
  <c r="A1312" i="16"/>
  <c r="G1312" i="16" l="1"/>
  <c r="F1312" i="16"/>
  <c r="D1312" i="16"/>
  <c r="S1313" i="16"/>
  <c r="A1313" i="16"/>
  <c r="D1313" i="16" l="1"/>
  <c r="G1313" i="16"/>
  <c r="F1313" i="16"/>
  <c r="A1314" i="16"/>
  <c r="S1314" i="16"/>
  <c r="G1314" i="16" l="1"/>
  <c r="D1314" i="16"/>
  <c r="F1314" i="16"/>
  <c r="A1315" i="16"/>
  <c r="S1315" i="16"/>
  <c r="G1315" i="16" l="1"/>
  <c r="F1315" i="16"/>
  <c r="D1315" i="16"/>
  <c r="S1316" i="16"/>
  <c r="A1316" i="16"/>
  <c r="S1317" i="16" l="1"/>
  <c r="A1317" i="16"/>
  <c r="G1316" i="16"/>
  <c r="D1316" i="16"/>
  <c r="F1316" i="16"/>
  <c r="D1317" i="16" l="1"/>
  <c r="G1317" i="16"/>
  <c r="F1317" i="16"/>
  <c r="S1318" i="16"/>
  <c r="A1318" i="16"/>
  <c r="S1319" i="16" l="1"/>
  <c r="A1319" i="16"/>
  <c r="D1318" i="16"/>
  <c r="F1318" i="16"/>
  <c r="G1318" i="16"/>
  <c r="S1320" i="16" l="1"/>
  <c r="A1320" i="16"/>
  <c r="F1319" i="16"/>
  <c r="D1319" i="16"/>
  <c r="G1319" i="16"/>
  <c r="S1321" i="16" l="1"/>
  <c r="A1321" i="16"/>
  <c r="G1320" i="16"/>
  <c r="F1320" i="16"/>
  <c r="D1320" i="16"/>
  <c r="F1321" i="16" l="1"/>
  <c r="D1321" i="16"/>
  <c r="G1321" i="16"/>
  <c r="S1322" i="16"/>
  <c r="A1322" i="16"/>
  <c r="S1323" i="16" l="1"/>
  <c r="A1323" i="16"/>
  <c r="G1322" i="16"/>
  <c r="D1322" i="16"/>
  <c r="F1322" i="16"/>
  <c r="S1324" i="16" l="1"/>
  <c r="A1324" i="16"/>
  <c r="F1323" i="16"/>
  <c r="D1323" i="16"/>
  <c r="G1323" i="16"/>
  <c r="A1325" i="16" l="1"/>
  <c r="S1325" i="16"/>
  <c r="G1324" i="16"/>
  <c r="D1324" i="16"/>
  <c r="F1324" i="16"/>
  <c r="S1326" i="16" l="1"/>
  <c r="A1326" i="16"/>
  <c r="D1325" i="16"/>
  <c r="G1325" i="16"/>
  <c r="F1325" i="16"/>
  <c r="D1326" i="16" l="1"/>
  <c r="F1326" i="16"/>
  <c r="G1326" i="16"/>
  <c r="S1327" i="16"/>
  <c r="A1327" i="16"/>
  <c r="D1327" i="16" l="1"/>
  <c r="G1327" i="16"/>
  <c r="F1327" i="16"/>
  <c r="S1328" i="16"/>
  <c r="A1328" i="16"/>
  <c r="S1329" i="16" l="1"/>
  <c r="A1329" i="16"/>
  <c r="F1328" i="16"/>
  <c r="D1328" i="16"/>
  <c r="G1328" i="16"/>
  <c r="G1329" i="16" l="1"/>
  <c r="D1329" i="16"/>
  <c r="F1329" i="16"/>
  <c r="S1330" i="16"/>
  <c r="A1330" i="16"/>
  <c r="G1330" i="16" l="1"/>
  <c r="D1330" i="16"/>
  <c r="F1330" i="16"/>
  <c r="A1331" i="16"/>
  <c r="S1331" i="16"/>
  <c r="F1331" i="16" l="1"/>
  <c r="D1331" i="16"/>
  <c r="G1331" i="16"/>
  <c r="A1332" i="16"/>
  <c r="S1332" i="16"/>
  <c r="A1333" i="16" l="1"/>
  <c r="S1333" i="16"/>
  <c r="F1332" i="16"/>
  <c r="D1332" i="16"/>
  <c r="G1332" i="16"/>
  <c r="S1334" i="16" l="1"/>
  <c r="A1334" i="16"/>
  <c r="G1333" i="16"/>
  <c r="F1333" i="16"/>
  <c r="D1333" i="16"/>
  <c r="S1335" i="16" l="1"/>
  <c r="A1335" i="16"/>
  <c r="D1334" i="16"/>
  <c r="G1334" i="16"/>
  <c r="F1334" i="16"/>
  <c r="D1335" i="16" l="1"/>
  <c r="G1335" i="16"/>
  <c r="F1335" i="16"/>
  <c r="A1336" i="16"/>
  <c r="S1336" i="16"/>
  <c r="S1337" i="16" l="1"/>
  <c r="A1337" i="16"/>
  <c r="D1336" i="16"/>
  <c r="G1336" i="16"/>
  <c r="F1336" i="16"/>
  <c r="G1337" i="16" l="1"/>
  <c r="D1337" i="16"/>
  <c r="F1337" i="16"/>
  <c r="S1338" i="16"/>
  <c r="A1338" i="16"/>
  <c r="G1338" i="16" l="1"/>
  <c r="F1338" i="16"/>
  <c r="D1338" i="16"/>
  <c r="A1339" i="16"/>
  <c r="S1339" i="16"/>
  <c r="S1340" i="16" l="1"/>
  <c r="A1340" i="16"/>
  <c r="D1339" i="16"/>
  <c r="G1339" i="16"/>
  <c r="F1339" i="16"/>
  <c r="G1340" i="16" l="1"/>
  <c r="D1340" i="16"/>
  <c r="F1340" i="16"/>
  <c r="S1341" i="16"/>
  <c r="A1341" i="16"/>
  <c r="D1341" i="16" l="1"/>
  <c r="G1341" i="16"/>
  <c r="F1341" i="16"/>
  <c r="S1342" i="16"/>
  <c r="A1342" i="16"/>
  <c r="F1342" i="16" l="1"/>
  <c r="D1342" i="16"/>
  <c r="G1342" i="16"/>
  <c r="A1343" i="16"/>
  <c r="S1343" i="16"/>
  <c r="S1344" i="16" l="1"/>
  <c r="A1344" i="16"/>
  <c r="G1343" i="16"/>
  <c r="F1343" i="16"/>
  <c r="D1343" i="16"/>
  <c r="G1344" i="16" l="1"/>
  <c r="D1344" i="16"/>
  <c r="F1344" i="16"/>
  <c r="S1345" i="16"/>
  <c r="A1345" i="16"/>
  <c r="D1345" i="16" l="1"/>
  <c r="F1345" i="16"/>
  <c r="G1345" i="16"/>
  <c r="A1346" i="16"/>
  <c r="S1346" i="16"/>
  <c r="S1347" i="16" l="1"/>
  <c r="A1347" i="16"/>
  <c r="G1346" i="16"/>
  <c r="F1346" i="16"/>
  <c r="D1346" i="16"/>
  <c r="F1347" i="16" l="1"/>
  <c r="D1347" i="16"/>
  <c r="G1347" i="16"/>
  <c r="A1348" i="16"/>
  <c r="S1348" i="16"/>
  <c r="G1348" i="16" l="1"/>
  <c r="D1348" i="16"/>
  <c r="F1348" i="16"/>
  <c r="A1349" i="16"/>
  <c r="S1349" i="16"/>
  <c r="G1349" i="16" l="1"/>
  <c r="F1349" i="16"/>
  <c r="D1349" i="16"/>
  <c r="S1350" i="16"/>
  <c r="A1350" i="16"/>
  <c r="A1351" i="16" l="1"/>
  <c r="S1351" i="16"/>
  <c r="G1350" i="16"/>
  <c r="F1350" i="16"/>
  <c r="D1350" i="16"/>
  <c r="F1351" i="16" l="1"/>
  <c r="D1351" i="16"/>
  <c r="G1351" i="16"/>
  <c r="A1352" i="16"/>
  <c r="S1352" i="16"/>
  <c r="D1352" i="16" l="1"/>
  <c r="F1352" i="16"/>
  <c r="G1352" i="16"/>
  <c r="S1353" i="16"/>
  <c r="A1353" i="16"/>
  <c r="G1353" i="16" l="1"/>
  <c r="F1353" i="16"/>
  <c r="D1353" i="16"/>
  <c r="S1354" i="16"/>
  <c r="A1354" i="16"/>
  <c r="A1355" i="16" l="1"/>
  <c r="S1355" i="16"/>
  <c r="G1354" i="16"/>
  <c r="F1354" i="16"/>
  <c r="D1354" i="16"/>
  <c r="S1356" i="16" l="1"/>
  <c r="A1356" i="16"/>
  <c r="F1355" i="16"/>
  <c r="D1355" i="16"/>
  <c r="G1355" i="16"/>
  <c r="S1357" i="16" l="1"/>
  <c r="A1357" i="16"/>
  <c r="G1356" i="16"/>
  <c r="F1356" i="16"/>
  <c r="D1356" i="16"/>
  <c r="D1357" i="16" l="1"/>
  <c r="G1357" i="16"/>
  <c r="F1357" i="16"/>
  <c r="S1358" i="16"/>
  <c r="A1358" i="16"/>
  <c r="D1358" i="16" l="1"/>
  <c r="F1358" i="16"/>
  <c r="G1358" i="16"/>
  <c r="A1359" i="16"/>
  <c r="S1359" i="16"/>
  <c r="F1359" i="16" l="1"/>
  <c r="D1359" i="16"/>
  <c r="G1359" i="16"/>
  <c r="S1360" i="16"/>
  <c r="A1360" i="16"/>
  <c r="G1360" i="16" l="1"/>
  <c r="F1360" i="16"/>
  <c r="D1360" i="16"/>
  <c r="S1361" i="16"/>
  <c r="A1361" i="16"/>
  <c r="S1362" i="16" l="1"/>
  <c r="A1362" i="16"/>
  <c r="D1361" i="16"/>
  <c r="G1361" i="16"/>
  <c r="F1361" i="16"/>
  <c r="G1362" i="16" l="1"/>
  <c r="D1362" i="16"/>
  <c r="F1362" i="16"/>
  <c r="S1363" i="16"/>
  <c r="A1363" i="16"/>
  <c r="A1364" i="16" l="1"/>
  <c r="S1364" i="16"/>
  <c r="D1363" i="16"/>
  <c r="G1363" i="16"/>
  <c r="F1363" i="16"/>
  <c r="G1364" i="16" l="1"/>
  <c r="D1364" i="16"/>
  <c r="F1364" i="16"/>
  <c r="S1365" i="16"/>
  <c r="A1365" i="16"/>
  <c r="A1366" i="16" l="1"/>
  <c r="S1366" i="16"/>
  <c r="F1365" i="16"/>
  <c r="D1365" i="16"/>
  <c r="G1365" i="16"/>
  <c r="S1367" i="16" l="1"/>
  <c r="A1367" i="16"/>
  <c r="D1366" i="16"/>
  <c r="F1366" i="16"/>
  <c r="G1366" i="16"/>
  <c r="F1367" i="16" l="1"/>
  <c r="G1367" i="16"/>
  <c r="D1367" i="16"/>
  <c r="S1368" i="16"/>
  <c r="A1368" i="16"/>
  <c r="S1369" i="16" l="1"/>
  <c r="A1369" i="16"/>
  <c r="G1368" i="16"/>
  <c r="D1368" i="16"/>
  <c r="F1368" i="16"/>
  <c r="F1369" i="16" l="1"/>
  <c r="D1369" i="16"/>
  <c r="G1369" i="16"/>
  <c r="A1370" i="16"/>
  <c r="S1370" i="16"/>
  <c r="F1370" i="16" l="1"/>
  <c r="G1370" i="16"/>
  <c r="D1370" i="16"/>
  <c r="A1371" i="16"/>
  <c r="S1371" i="16"/>
  <c r="F1371" i="16" l="1"/>
  <c r="G1371" i="16"/>
  <c r="D1371" i="16"/>
  <c r="S1372" i="16"/>
  <c r="A1372" i="16"/>
  <c r="D1372" i="16" l="1"/>
  <c r="F1372" i="16"/>
  <c r="G1372" i="16"/>
  <c r="S1373" i="16"/>
  <c r="A1373" i="16"/>
  <c r="G1373" i="16" l="1"/>
  <c r="D1373" i="16"/>
  <c r="F1373" i="16"/>
  <c r="A1374" i="16"/>
  <c r="S1374" i="16"/>
  <c r="D1374" i="16" l="1"/>
  <c r="F1374" i="16"/>
  <c r="G1374" i="16"/>
  <c r="S1375" i="16"/>
  <c r="A1375" i="16"/>
  <c r="S1376" i="16" l="1"/>
  <c r="A1376" i="16"/>
  <c r="D1375" i="16"/>
  <c r="F1375" i="16"/>
  <c r="G1375" i="16"/>
  <c r="D1376" i="16" l="1"/>
  <c r="G1376" i="16"/>
  <c r="F1376" i="16"/>
  <c r="S1377" i="16"/>
  <c r="A1377" i="16"/>
  <c r="G1377" i="16" l="1"/>
  <c r="F1377" i="16"/>
  <c r="D1377" i="16"/>
  <c r="S1378" i="16"/>
  <c r="A1378" i="16"/>
  <c r="S1379" i="16" l="1"/>
  <c r="A1379" i="16"/>
  <c r="D1378" i="16"/>
  <c r="F1378" i="16"/>
  <c r="G1378" i="16"/>
  <c r="D1379" i="16" l="1"/>
  <c r="F1379" i="16"/>
  <c r="G1379" i="16"/>
  <c r="S1380" i="16"/>
  <c r="A1380" i="16"/>
  <c r="F1380" i="16" l="1"/>
  <c r="G1380" i="16"/>
  <c r="D1380" i="16"/>
  <c r="S1381" i="16"/>
  <c r="A1381" i="16"/>
  <c r="D1381" i="16" l="1"/>
  <c r="G1381" i="16"/>
  <c r="F1381" i="16"/>
  <c r="S1382" i="16"/>
  <c r="A1382" i="16"/>
  <c r="F1382" i="16" l="1"/>
  <c r="D1382" i="16"/>
  <c r="G1382" i="16"/>
  <c r="A1383" i="16"/>
  <c r="S1383" i="16"/>
  <c r="D1383" i="16" l="1"/>
  <c r="F1383" i="16"/>
  <c r="G1383" i="16"/>
  <c r="S1384" i="16"/>
  <c r="A1384" i="16"/>
  <c r="S1385" i="16" l="1"/>
  <c r="A1385" i="16"/>
  <c r="G1384" i="16"/>
  <c r="F1384" i="16"/>
  <c r="D1384" i="16"/>
  <c r="D1385" i="16" l="1"/>
  <c r="G1385" i="16"/>
  <c r="F1385" i="16"/>
  <c r="A1386" i="16"/>
  <c r="S1386" i="16"/>
  <c r="S1387" i="16" l="1"/>
  <c r="A1387" i="16"/>
  <c r="D1386" i="16"/>
  <c r="G1386" i="16"/>
  <c r="F1386" i="16"/>
  <c r="F1387" i="16" l="1"/>
  <c r="D1387" i="16"/>
  <c r="G1387" i="16"/>
  <c r="S1388" i="16"/>
  <c r="A1388" i="16"/>
  <c r="G1388" i="16" l="1"/>
  <c r="D1388" i="16"/>
  <c r="F1388" i="16"/>
  <c r="S1389" i="16"/>
  <c r="A1389" i="16"/>
  <c r="S1390" i="16" l="1"/>
  <c r="A1390" i="16"/>
  <c r="G1389" i="16"/>
  <c r="F1389" i="16"/>
  <c r="D1389" i="16"/>
  <c r="F1390" i="16" l="1"/>
  <c r="D1390" i="16"/>
  <c r="G1390" i="16"/>
  <c r="A1391" i="16"/>
  <c r="S1391" i="16"/>
  <c r="F1391" i="16" l="1"/>
  <c r="D1391" i="16"/>
  <c r="G1391" i="16"/>
  <c r="S1392" i="16"/>
  <c r="A1392" i="16"/>
  <c r="G1392" i="16" l="1"/>
  <c r="F1392" i="16"/>
  <c r="D1392" i="16"/>
  <c r="S1393" i="16"/>
  <c r="A1393" i="16"/>
  <c r="F1393" i="16" l="1"/>
  <c r="D1393" i="16"/>
  <c r="G1393" i="16"/>
  <c r="A1394" i="16"/>
  <c r="S1394" i="16"/>
  <c r="S1395" i="16" l="1"/>
  <c r="A1395" i="16"/>
  <c r="D1394" i="16"/>
  <c r="G1394" i="16"/>
  <c r="F1394" i="16"/>
  <c r="G1395" i="16" l="1"/>
  <c r="F1395" i="16"/>
  <c r="D1395" i="16"/>
  <c r="S1396" i="16"/>
  <c r="A1396" i="16"/>
  <c r="G1396" i="16" l="1"/>
  <c r="F1396" i="16"/>
  <c r="D1396" i="16"/>
  <c r="S1397" i="16"/>
  <c r="A1397" i="16"/>
  <c r="D1397" i="16" l="1"/>
  <c r="G1397" i="16"/>
  <c r="F1397" i="16"/>
  <c r="S1398" i="16"/>
  <c r="A1398" i="16"/>
  <c r="A1399" i="16" l="1"/>
  <c r="S1399" i="16"/>
  <c r="F1398" i="16"/>
  <c r="G1398" i="16"/>
  <c r="D1398" i="16"/>
  <c r="S1400" i="16" l="1"/>
  <c r="A1400" i="16"/>
  <c r="F1399" i="16"/>
  <c r="G1399" i="16"/>
  <c r="D1399" i="16"/>
  <c r="G1400" i="16" l="1"/>
  <c r="D1400" i="16"/>
  <c r="F1400" i="16"/>
  <c r="A1401" i="16"/>
  <c r="S1401" i="16"/>
  <c r="G1401" i="16" l="1"/>
  <c r="F1401" i="16"/>
  <c r="D1401" i="16"/>
  <c r="A1402" i="16"/>
  <c r="S1402" i="16"/>
  <c r="S1403" i="16" l="1"/>
  <c r="A1403" i="16"/>
  <c r="F1402" i="16"/>
  <c r="D1402" i="16"/>
  <c r="G1402" i="16"/>
  <c r="D1403" i="16" l="1"/>
  <c r="F1403" i="16"/>
  <c r="G1403" i="16"/>
  <c r="A1404" i="16"/>
  <c r="S1404" i="16"/>
  <c r="F1404" i="16" l="1"/>
  <c r="D1404" i="16"/>
  <c r="G1404" i="16"/>
  <c r="S1405" i="16"/>
  <c r="A1405" i="16"/>
  <c r="S1406" i="16" l="1"/>
  <c r="A1406" i="16"/>
  <c r="F1405" i="16"/>
  <c r="G1405" i="16"/>
  <c r="D1405" i="16"/>
  <c r="S1407" i="16" l="1"/>
  <c r="A1407" i="16"/>
  <c r="G1406" i="16"/>
  <c r="D1406" i="16"/>
  <c r="F1406" i="16"/>
  <c r="F1407" i="16" l="1"/>
  <c r="D1407" i="16"/>
  <c r="G1407" i="16"/>
  <c r="S1408" i="16"/>
  <c r="A1408" i="16"/>
  <c r="D1408" i="16" l="1"/>
  <c r="F1408" i="16"/>
  <c r="G1408" i="16"/>
  <c r="S1409" i="16"/>
  <c r="A1409" i="16"/>
  <c r="S1410" i="16" l="1"/>
  <c r="A1410" i="16"/>
  <c r="G1409" i="16"/>
  <c r="D1409" i="16"/>
  <c r="F1409" i="16"/>
  <c r="D1410" i="16" l="1"/>
  <c r="G1410" i="16"/>
  <c r="F1410" i="16"/>
  <c r="S1411" i="16"/>
  <c r="A1411" i="16"/>
  <c r="S1412" i="16" l="1"/>
  <c r="A1412" i="16"/>
  <c r="F1411" i="16"/>
  <c r="G1411" i="16"/>
  <c r="D1411" i="16"/>
  <c r="S1413" i="16" l="1"/>
  <c r="A1413" i="16"/>
  <c r="F1412" i="16"/>
  <c r="G1412" i="16"/>
  <c r="D1412" i="16"/>
  <c r="S1414" i="16" l="1"/>
  <c r="A1414" i="16"/>
  <c r="D1413" i="16"/>
  <c r="F1413" i="16"/>
  <c r="G1413" i="16"/>
  <c r="D1414" i="16" l="1"/>
  <c r="G1414" i="16"/>
  <c r="F1414" i="16"/>
  <c r="S1415" i="16"/>
  <c r="A1415" i="16"/>
  <c r="S1416" i="16" l="1"/>
  <c r="A1416" i="16"/>
  <c r="F1415" i="16"/>
  <c r="G1415" i="16"/>
  <c r="D1415" i="16"/>
  <c r="D1416" i="16" l="1"/>
  <c r="G1416" i="16"/>
  <c r="F1416" i="16"/>
  <c r="A1417" i="16"/>
  <c r="S1417" i="16"/>
  <c r="D1417" i="16" l="1"/>
  <c r="F1417" i="16"/>
  <c r="G1417" i="16"/>
  <c r="S1418" i="16"/>
  <c r="A1418" i="16"/>
  <c r="S1419" i="16" l="1"/>
  <c r="A1419" i="16"/>
  <c r="G1418" i="16"/>
  <c r="F1418" i="16"/>
  <c r="D1418" i="16"/>
  <c r="G1419" i="16" l="1"/>
  <c r="D1419" i="16"/>
  <c r="F1419" i="16"/>
  <c r="A1420" i="16"/>
  <c r="S1420" i="16"/>
  <c r="S1421" i="16" l="1"/>
  <c r="A1421" i="16"/>
  <c r="G1420" i="16"/>
  <c r="D1420" i="16"/>
  <c r="F1420" i="16"/>
  <c r="D1421" i="16" l="1"/>
  <c r="G1421" i="16"/>
  <c r="F1421" i="16"/>
  <c r="S1422" i="16"/>
  <c r="A1422" i="16"/>
  <c r="D1422" i="16" l="1"/>
  <c r="G1422" i="16"/>
  <c r="F1422" i="16"/>
  <c r="A1423" i="16"/>
  <c r="S1423" i="16"/>
  <c r="S1424" i="16" l="1"/>
  <c r="A1424" i="16"/>
  <c r="F1423" i="16"/>
  <c r="D1423" i="16"/>
  <c r="G1423" i="16"/>
  <c r="F1424" i="16" l="1"/>
  <c r="G1424" i="16"/>
  <c r="D1424" i="16"/>
  <c r="S1425" i="16"/>
  <c r="A1425" i="16"/>
  <c r="D1425" i="16" l="1"/>
  <c r="G1425" i="16"/>
  <c r="F1425" i="16"/>
  <c r="S1426" i="16"/>
  <c r="A1426" i="16"/>
  <c r="S1427" i="16" l="1"/>
  <c r="A1427" i="16"/>
  <c r="D1426" i="16"/>
  <c r="G1426" i="16"/>
  <c r="F1426" i="16"/>
  <c r="G1427" i="16" l="1"/>
  <c r="F1427" i="16"/>
  <c r="D1427" i="16"/>
  <c r="S1428" i="16"/>
  <c r="A1428" i="16"/>
  <c r="F1428" i="16" l="1"/>
  <c r="D1428" i="16"/>
  <c r="G1428" i="16"/>
  <c r="S1429" i="16"/>
  <c r="A1429" i="16"/>
  <c r="D1429" i="16" l="1"/>
  <c r="G1429" i="16"/>
  <c r="F1429" i="16"/>
  <c r="S1430" i="16"/>
  <c r="A1430" i="16"/>
  <c r="D1430" i="16" l="1"/>
  <c r="G1430" i="16"/>
  <c r="F1430" i="16"/>
  <c r="S1431" i="16"/>
  <c r="A1431" i="16"/>
  <c r="F1431" i="16" l="1"/>
  <c r="G1431" i="16"/>
  <c r="D1431" i="16"/>
  <c r="S1432" i="16"/>
  <c r="A1432" i="16"/>
  <c r="F1432" i="16" l="1"/>
  <c r="G1432" i="16"/>
  <c r="D1432" i="16"/>
  <c r="S1433" i="16"/>
  <c r="A1433" i="16"/>
  <c r="S1434" i="16" l="1"/>
  <c r="A1434" i="16"/>
  <c r="D1433" i="16"/>
  <c r="G1433" i="16"/>
  <c r="F1433" i="16"/>
  <c r="D1434" i="16" l="1"/>
  <c r="G1434" i="16"/>
  <c r="F1434" i="16"/>
  <c r="S1435" i="16"/>
  <c r="A1435" i="16"/>
  <c r="S1436" i="16" l="1"/>
  <c r="A1436" i="16"/>
  <c r="G1435" i="16"/>
  <c r="D1435" i="16"/>
  <c r="F1435" i="16"/>
  <c r="G1436" i="16" l="1"/>
  <c r="D1436" i="16"/>
  <c r="F1436" i="16"/>
  <c r="A1437" i="16"/>
  <c r="S1437" i="16"/>
  <c r="D1437" i="16" l="1"/>
  <c r="G1437" i="16"/>
  <c r="F1437" i="16"/>
  <c r="A1438" i="16"/>
  <c r="S1438" i="16"/>
  <c r="A1439" i="16" l="1"/>
  <c r="S1439" i="16"/>
  <c r="G1438" i="16"/>
  <c r="D1438" i="16"/>
  <c r="F1438" i="16"/>
  <c r="F1439" i="16" l="1"/>
  <c r="D1439" i="16"/>
  <c r="G1439" i="16"/>
  <c r="S1440" i="16"/>
  <c r="A1440" i="16"/>
  <c r="S1441" i="16" l="1"/>
  <c r="A1441" i="16"/>
  <c r="G1440" i="16"/>
  <c r="F1440" i="16"/>
  <c r="D1440" i="16"/>
  <c r="F1441" i="16" l="1"/>
  <c r="G1441" i="16"/>
  <c r="D1441" i="16"/>
  <c r="S1442" i="16"/>
  <c r="A1442" i="16"/>
  <c r="A1443" i="16" l="1"/>
  <c r="S1443" i="16"/>
  <c r="G1442" i="16"/>
  <c r="D1442" i="16"/>
  <c r="F1442" i="16"/>
  <c r="F1443" i="16" l="1"/>
  <c r="D1443" i="16"/>
  <c r="G1443" i="16"/>
  <c r="S1444" i="16"/>
  <c r="A1444" i="16"/>
  <c r="A1445" i="16" l="1"/>
  <c r="S1445" i="16"/>
  <c r="G1444" i="16"/>
  <c r="D1444" i="16"/>
  <c r="F1444" i="16"/>
  <c r="F1445" i="16" l="1"/>
  <c r="G1445" i="16"/>
  <c r="D1445" i="16"/>
  <c r="S1446" i="16"/>
  <c r="A1446" i="16"/>
  <c r="A1447" i="16" l="1"/>
  <c r="S1447" i="16"/>
  <c r="D1446" i="16"/>
  <c r="G1446" i="16"/>
  <c r="F1446" i="16"/>
  <c r="D1447" i="16" l="1"/>
  <c r="G1447" i="16"/>
  <c r="F1447" i="16"/>
  <c r="S1448" i="16"/>
  <c r="A1448" i="16"/>
  <c r="G1448" i="16" l="1"/>
  <c r="F1448" i="16"/>
  <c r="D1448" i="16"/>
  <c r="A1449" i="16"/>
  <c r="S1449" i="16"/>
  <c r="A1450" i="16" l="1"/>
  <c r="S1450" i="16"/>
  <c r="F1449" i="16"/>
  <c r="D1449" i="16"/>
  <c r="G1449" i="16"/>
  <c r="G1450" i="16" l="1"/>
  <c r="F1450" i="16"/>
  <c r="D1450" i="16"/>
  <c r="A1451" i="16"/>
  <c r="S1451" i="16"/>
  <c r="S1452" i="16" l="1"/>
  <c r="A1452" i="16"/>
  <c r="D1451" i="16"/>
  <c r="G1451" i="16"/>
  <c r="F1451" i="16"/>
  <c r="D1452" i="16" l="1"/>
  <c r="G1452" i="16"/>
  <c r="F1452" i="16"/>
  <c r="S1453" i="16"/>
  <c r="A1453" i="16"/>
  <c r="A1454" i="16" l="1"/>
  <c r="S1454" i="16"/>
  <c r="F1453" i="16"/>
  <c r="G1453" i="16"/>
  <c r="D1453" i="16"/>
  <c r="G1454" i="16" l="1"/>
  <c r="F1454" i="16"/>
  <c r="D1454" i="16"/>
  <c r="S1455" i="16"/>
  <c r="A1455" i="16"/>
  <c r="S1456" i="16" l="1"/>
  <c r="A1456" i="16"/>
  <c r="G1455" i="16"/>
  <c r="F1455" i="16"/>
  <c r="D1455" i="16"/>
  <c r="S1457" i="16" l="1"/>
  <c r="A1457" i="16"/>
  <c r="G1456" i="16"/>
  <c r="F1456" i="16"/>
  <c r="D1456" i="16"/>
  <c r="S1458" i="16" l="1"/>
  <c r="A1458" i="16"/>
  <c r="D1457" i="16"/>
  <c r="F1457" i="16"/>
  <c r="G1457" i="16"/>
  <c r="G1458" i="16" l="1"/>
  <c r="D1458" i="16"/>
  <c r="F1458" i="16"/>
  <c r="S1459" i="16"/>
  <c r="A1459" i="16"/>
  <c r="S1460" i="16" l="1"/>
  <c r="A1460" i="16"/>
  <c r="F1459" i="16"/>
  <c r="D1459" i="16"/>
  <c r="G1459" i="16"/>
  <c r="D1460" i="16" l="1"/>
  <c r="G1460" i="16"/>
  <c r="F1460" i="16"/>
  <c r="S1461" i="16"/>
  <c r="A1461" i="16"/>
  <c r="D1461" i="16" l="1"/>
  <c r="F1461" i="16"/>
  <c r="G1461" i="16"/>
  <c r="S1462" i="16"/>
  <c r="A1462" i="16"/>
  <c r="G1462" i="16" l="1"/>
  <c r="D1462" i="16"/>
  <c r="F1462" i="16"/>
  <c r="A1463" i="16"/>
  <c r="S1463" i="16"/>
  <c r="F1463" i="16" l="1"/>
  <c r="D1463" i="16"/>
  <c r="G1463" i="16"/>
  <c r="S1464" i="16"/>
  <c r="A1464" i="16"/>
  <c r="G1464" i="16" l="1"/>
  <c r="F1464" i="16"/>
  <c r="D1464" i="16"/>
  <c r="S1465" i="16"/>
  <c r="A1465" i="16"/>
  <c r="S1466" i="16" l="1"/>
  <c r="A1466" i="16"/>
  <c r="G1465" i="16"/>
  <c r="D1465" i="16"/>
  <c r="F1465" i="16"/>
  <c r="G1466" i="16" l="1"/>
  <c r="F1466" i="16"/>
  <c r="D1466" i="16"/>
  <c r="S1467" i="16"/>
  <c r="A1467" i="16"/>
  <c r="A1468" i="16" l="1"/>
  <c r="S1468" i="16"/>
  <c r="G1467" i="16"/>
  <c r="F1467" i="16"/>
  <c r="D1467" i="16"/>
  <c r="S1469" i="16" l="1"/>
  <c r="A1469" i="16"/>
  <c r="F1468" i="16"/>
  <c r="D1468" i="16"/>
  <c r="G1468" i="16"/>
  <c r="D1469" i="16" l="1"/>
  <c r="G1469" i="16"/>
  <c r="F1469" i="16"/>
  <c r="S1470" i="16"/>
  <c r="A1470" i="16"/>
  <c r="S1471" i="16" l="1"/>
  <c r="A1471" i="16"/>
  <c r="F1470" i="16"/>
  <c r="G1470" i="16"/>
  <c r="D1470" i="16"/>
  <c r="G1471" i="16" l="1"/>
  <c r="D1471" i="16"/>
  <c r="F1471" i="16"/>
  <c r="A1472" i="16"/>
  <c r="S1472" i="16"/>
  <c r="S1473" i="16" l="1"/>
  <c r="A1473" i="16"/>
  <c r="D1472" i="16"/>
  <c r="F1472" i="16"/>
  <c r="G1472" i="16"/>
  <c r="F1473" i="16" l="1"/>
  <c r="D1473" i="16"/>
  <c r="G1473" i="16"/>
  <c r="S1474" i="16"/>
  <c r="A1474" i="16"/>
  <c r="S1475" i="16" l="1"/>
  <c r="A1475" i="16"/>
  <c r="D1474" i="16"/>
  <c r="F1474" i="16"/>
  <c r="G1474" i="16"/>
  <c r="F1475" i="16" l="1"/>
  <c r="D1475" i="16"/>
  <c r="G1475" i="16"/>
  <c r="S1476" i="16"/>
  <c r="A1476" i="16"/>
  <c r="S1477" i="16" l="1"/>
  <c r="A1477" i="16"/>
  <c r="F1476" i="16"/>
  <c r="G1476" i="16"/>
  <c r="D1476" i="16"/>
  <c r="D1477" i="16" l="1"/>
  <c r="F1477" i="16"/>
  <c r="G1477" i="16"/>
  <c r="S1478" i="16"/>
  <c r="A1478" i="16"/>
  <c r="A1479" i="16" l="1"/>
  <c r="S1479" i="16"/>
  <c r="G1478" i="16"/>
  <c r="F1478" i="16"/>
  <c r="D1478" i="16"/>
  <c r="F1479" i="16" l="1"/>
  <c r="G1479" i="16"/>
  <c r="D1479" i="16"/>
  <c r="S1480" i="16"/>
  <c r="A1480" i="16"/>
  <c r="G1480" i="16" l="1"/>
  <c r="F1480" i="16"/>
  <c r="D1480" i="16"/>
  <c r="S1481" i="16"/>
  <c r="A1481" i="16"/>
  <c r="S1482" i="16" l="1"/>
  <c r="A1482" i="16"/>
  <c r="G1481" i="16"/>
  <c r="D1481" i="16"/>
  <c r="F1481" i="16"/>
  <c r="D1482" i="16" l="1"/>
  <c r="G1482" i="16"/>
  <c r="F1482" i="16"/>
  <c r="A1483" i="16"/>
  <c r="S1483" i="16"/>
  <c r="S1484" i="16" l="1"/>
  <c r="A1484" i="16"/>
  <c r="D1483" i="16"/>
  <c r="G1483" i="16"/>
  <c r="F1483" i="16"/>
  <c r="D1484" i="16" l="1"/>
  <c r="F1484" i="16"/>
  <c r="G1484" i="16"/>
  <c r="A1485" i="16"/>
  <c r="S1485" i="16"/>
  <c r="D1485" i="16" l="1"/>
  <c r="G1485" i="16"/>
  <c r="F1485" i="16"/>
  <c r="S1486" i="16"/>
  <c r="A1486" i="16"/>
  <c r="S1487" i="16" l="1"/>
  <c r="A1487" i="16"/>
  <c r="D1486" i="16"/>
  <c r="G1486" i="16"/>
  <c r="F1486" i="16"/>
  <c r="G1487" i="16" l="1"/>
  <c r="F1487" i="16"/>
  <c r="D1487" i="16"/>
  <c r="S1488" i="16"/>
  <c r="A1488" i="16"/>
  <c r="D1488" i="16" l="1"/>
  <c r="G1488" i="16"/>
  <c r="F1488" i="16"/>
  <c r="S1489" i="16"/>
  <c r="A1489" i="16"/>
  <c r="F1489" i="16" l="1"/>
  <c r="G1489" i="16"/>
  <c r="D1489" i="16"/>
  <c r="S1490" i="16"/>
  <c r="A1490" i="16"/>
  <c r="G1490" i="16" l="1"/>
  <c r="F1490" i="16"/>
  <c r="D1490" i="16"/>
  <c r="S1491" i="16"/>
  <c r="A1491" i="16"/>
  <c r="F1491" i="16" l="1"/>
  <c r="D1491" i="16"/>
  <c r="G1491" i="16"/>
  <c r="S1492" i="16"/>
  <c r="A1492" i="16"/>
  <c r="S1493" i="16" l="1"/>
  <c r="A1493" i="16"/>
  <c r="F1492" i="16"/>
  <c r="D1492" i="16"/>
  <c r="G1492" i="16"/>
  <c r="F1493" i="16" l="1"/>
  <c r="D1493" i="16"/>
  <c r="G1493" i="16"/>
  <c r="A1494" i="16"/>
  <c r="S1494" i="16"/>
  <c r="G1494" i="16" l="1"/>
  <c r="F1494" i="16"/>
  <c r="D1494" i="16"/>
  <c r="S1495" i="16"/>
  <c r="A1495" i="16"/>
  <c r="A1496" i="16" l="1"/>
  <c r="S1496" i="16"/>
  <c r="D1495" i="16"/>
  <c r="F1495" i="16"/>
  <c r="G1495" i="16"/>
  <c r="G1496" i="16" l="1"/>
  <c r="F1496" i="16"/>
  <c r="D1496" i="16"/>
  <c r="S1497" i="16"/>
  <c r="A1497" i="16"/>
  <c r="S1498" i="16" l="1"/>
  <c r="A1498" i="16"/>
  <c r="D1497" i="16"/>
  <c r="F1497" i="16"/>
  <c r="G1497" i="16"/>
  <c r="F1498" i="16" l="1"/>
  <c r="D1498" i="16"/>
  <c r="G1498" i="16"/>
  <c r="A1499" i="16"/>
  <c r="S1499" i="16"/>
  <c r="D1499" i="16" l="1"/>
  <c r="F1499" i="16"/>
  <c r="G1499" i="16"/>
  <c r="A1500" i="16"/>
  <c r="S1500" i="16"/>
  <c r="F1500" i="16" l="1"/>
  <c r="D1500" i="16"/>
  <c r="G1500" i="16"/>
  <c r="S1501" i="16"/>
  <c r="A1501" i="16"/>
  <c r="S1502" i="16" l="1"/>
  <c r="A1502" i="16"/>
  <c r="D1501" i="16"/>
  <c r="F1501" i="16"/>
  <c r="G1501" i="16"/>
  <c r="D1502" i="16" l="1"/>
  <c r="G1502" i="16"/>
  <c r="F1502" i="16"/>
  <c r="S1503" i="16"/>
  <c r="A1503" i="16"/>
  <c r="A1504" i="16" l="1"/>
  <c r="S1504" i="16"/>
  <c r="D1503" i="16"/>
  <c r="G1503" i="16"/>
  <c r="F1503" i="16"/>
  <c r="F1504" i="16" l="1"/>
  <c r="D1504" i="16"/>
  <c r="G1504" i="16"/>
  <c r="S1505" i="16"/>
  <c r="A1505" i="16"/>
  <c r="D1505" i="16" l="1"/>
  <c r="G1505" i="16"/>
  <c r="F1505" i="16"/>
  <c r="S1506" i="16"/>
  <c r="A1506" i="16"/>
  <c r="S1507" i="16" l="1"/>
  <c r="A1507" i="16"/>
  <c r="D1506" i="16"/>
  <c r="G1506" i="16"/>
  <c r="F1506" i="16"/>
  <c r="G1507" i="16" l="1"/>
  <c r="F1507" i="16"/>
  <c r="D1507" i="16"/>
  <c r="A1508" i="16"/>
  <c r="S1508" i="16"/>
  <c r="G1508" i="16" l="1"/>
  <c r="D1508" i="16"/>
  <c r="F1508" i="16"/>
  <c r="S1509" i="16"/>
  <c r="A1509" i="16"/>
  <c r="F1509" i="16" l="1"/>
  <c r="D1509" i="16"/>
  <c r="G1509" i="16"/>
  <c r="S1510" i="16"/>
  <c r="A1510" i="16"/>
  <c r="G1510" i="16" l="1"/>
  <c r="F1510" i="16"/>
  <c r="D1510" i="16"/>
  <c r="S1511" i="16"/>
  <c r="A1511" i="16"/>
  <c r="G1511" i="16" l="1"/>
  <c r="D1511" i="16"/>
  <c r="F1511" i="16"/>
  <c r="S1512" i="16"/>
  <c r="A1512" i="16"/>
  <c r="S1513" i="16" l="1"/>
  <c r="A1513" i="16"/>
  <c r="F1512" i="16"/>
  <c r="D1512" i="16"/>
  <c r="G1512" i="16"/>
  <c r="G1513" i="16" l="1"/>
  <c r="D1513" i="16"/>
  <c r="F1513" i="16"/>
  <c r="S1514" i="16"/>
  <c r="A1514" i="16"/>
  <c r="A1515" i="16" l="1"/>
  <c r="S1515" i="16"/>
  <c r="D1514" i="16"/>
  <c r="F1514" i="16"/>
  <c r="G1514" i="16"/>
  <c r="S1516" i="16" l="1"/>
  <c r="A1516" i="16"/>
  <c r="F1515" i="16"/>
  <c r="G1515" i="16"/>
  <c r="D1515" i="16"/>
  <c r="D1516" i="16" l="1"/>
  <c r="F1516" i="16"/>
  <c r="G1516" i="16"/>
  <c r="A1517" i="16"/>
  <c r="S1517" i="16"/>
  <c r="G1517" i="16" l="1"/>
  <c r="D1517" i="16"/>
  <c r="F1517" i="16"/>
  <c r="S1518" i="16"/>
  <c r="A1518" i="16"/>
  <c r="G1518" i="16" l="1"/>
  <c r="F1518" i="16"/>
  <c r="D1518" i="16"/>
  <c r="S1519" i="16"/>
  <c r="A1519" i="16"/>
  <c r="A1520" i="16" l="1"/>
  <c r="S1520" i="16"/>
  <c r="F1519" i="16"/>
  <c r="D1519" i="16"/>
  <c r="G1519" i="16"/>
  <c r="S1521" i="16" l="1"/>
  <c r="A1521" i="16"/>
  <c r="F1520" i="16"/>
  <c r="D1520" i="16"/>
  <c r="G1520" i="16"/>
  <c r="G1521" i="16" l="1"/>
  <c r="F1521" i="16"/>
  <c r="D1521" i="16"/>
  <c r="S1522" i="16"/>
  <c r="A1522" i="16"/>
  <c r="D1522" i="16" l="1"/>
  <c r="G1522" i="16"/>
  <c r="F1522" i="16"/>
  <c r="S1523" i="16"/>
  <c r="A1523" i="16"/>
  <c r="F1523" i="16" l="1"/>
  <c r="G1523" i="16"/>
  <c r="D1523" i="16"/>
  <c r="S1524" i="16"/>
  <c r="A1524" i="16"/>
  <c r="S1525" i="16" l="1"/>
  <c r="A1525" i="16"/>
  <c r="G1524" i="16"/>
  <c r="F1524" i="16"/>
  <c r="D1524" i="16"/>
  <c r="G1525" i="16" l="1"/>
  <c r="D1525" i="16"/>
  <c r="F1525" i="16"/>
  <c r="S1526" i="16"/>
  <c r="A1526" i="16"/>
  <c r="G1526" i="16" l="1"/>
  <c r="F1526" i="16"/>
  <c r="D1526" i="16"/>
  <c r="S1527" i="16"/>
  <c r="A1527" i="16"/>
  <c r="F1527" i="16" l="1"/>
  <c r="D1527" i="16"/>
  <c r="G1527" i="16"/>
  <c r="S1528" i="16"/>
  <c r="A1528" i="16"/>
  <c r="S1529" i="16" l="1"/>
  <c r="A1529" i="16"/>
  <c r="G1528" i="16"/>
  <c r="F1528" i="16"/>
  <c r="D1528" i="16"/>
  <c r="S1530" i="16" l="1"/>
  <c r="A1530" i="16"/>
  <c r="D1529" i="16"/>
  <c r="G1529" i="16"/>
  <c r="F1529" i="16"/>
  <c r="D1530" i="16" l="1"/>
  <c r="G1530" i="16"/>
  <c r="F1530" i="16"/>
  <c r="A1531" i="16"/>
  <c r="S1531" i="16"/>
  <c r="D1531" i="16" l="1"/>
  <c r="F1531" i="16"/>
  <c r="G1531" i="16"/>
  <c r="S1532" i="16"/>
  <c r="A1532" i="16"/>
  <c r="A1533" i="16" l="1"/>
  <c r="S1533" i="16"/>
  <c r="G1532" i="16"/>
  <c r="F1532" i="16"/>
  <c r="D1532" i="16"/>
  <c r="S1534" i="16" l="1"/>
  <c r="A1534" i="16"/>
  <c r="G1533" i="16"/>
  <c r="F1533" i="16"/>
  <c r="D1533" i="16"/>
  <c r="D1534" i="16" l="1"/>
  <c r="G1534" i="16"/>
  <c r="F1534" i="16"/>
  <c r="S1535" i="16"/>
  <c r="A1535" i="16"/>
  <c r="D1535" i="16" l="1"/>
  <c r="G1535" i="16"/>
  <c r="F1535" i="16"/>
  <c r="S1536" i="16"/>
  <c r="A1536" i="16"/>
  <c r="F1536" i="16" l="1"/>
  <c r="D1536" i="16"/>
  <c r="G1536" i="16"/>
  <c r="A1537" i="16"/>
  <c r="S1537" i="16"/>
  <c r="S1538" i="16" l="1"/>
  <c r="A1538" i="16"/>
  <c r="D1537" i="16"/>
  <c r="F1537" i="16"/>
  <c r="G1537" i="16"/>
  <c r="D1538" i="16" l="1"/>
  <c r="G1538" i="16"/>
  <c r="F1538" i="16"/>
  <c r="S1539" i="16"/>
  <c r="A1539" i="16"/>
  <c r="S1540" i="16" l="1"/>
  <c r="A1540" i="16"/>
  <c r="F1539" i="16"/>
  <c r="G1539" i="16"/>
  <c r="D1539" i="16"/>
  <c r="F1540" i="16" l="1"/>
  <c r="G1540" i="16"/>
  <c r="D1540" i="16"/>
  <c r="A1541" i="16"/>
  <c r="S1541" i="16"/>
  <c r="G1541" i="16" l="1"/>
  <c r="F1541" i="16"/>
  <c r="D1541" i="16"/>
  <c r="S1542" i="16"/>
  <c r="A1542" i="16"/>
  <c r="F1542" i="16" l="1"/>
  <c r="G1542" i="16"/>
  <c r="D1542" i="16"/>
  <c r="S1543" i="16"/>
  <c r="A1543" i="16"/>
  <c r="D1543" i="16" l="1"/>
  <c r="G1543" i="16"/>
  <c r="F1543" i="16"/>
  <c r="S1544" i="16"/>
  <c r="A1544" i="16"/>
  <c r="D1544" i="16" l="1"/>
  <c r="G1544" i="16"/>
  <c r="F1544" i="16"/>
  <c r="A1545" i="16"/>
  <c r="S1545" i="16"/>
  <c r="A1546" i="16" l="1"/>
  <c r="S1546" i="16"/>
  <c r="D1545" i="16"/>
  <c r="G1545" i="16"/>
  <c r="F1545" i="16"/>
  <c r="G1546" i="16" l="1"/>
  <c r="F1546" i="16"/>
  <c r="D1546" i="16"/>
  <c r="S1547" i="16"/>
  <c r="A1547" i="16"/>
  <c r="S1548" i="16" l="1"/>
  <c r="A1548" i="16"/>
  <c r="D1547" i="16"/>
  <c r="G1547" i="16"/>
  <c r="F1547" i="16"/>
  <c r="A1549" i="16" l="1"/>
  <c r="S1549" i="16"/>
  <c r="D1548" i="16"/>
  <c r="F1548" i="16"/>
  <c r="G1548" i="16"/>
  <c r="S1550" i="16" l="1"/>
  <c r="A1550" i="16"/>
  <c r="D1549" i="16"/>
  <c r="G1549" i="16"/>
  <c r="F1549" i="16"/>
  <c r="D1550" i="16" l="1"/>
  <c r="G1550" i="16"/>
  <c r="F1550" i="16"/>
  <c r="S1551" i="16"/>
  <c r="A1551" i="16"/>
  <c r="D1551" i="16" l="1"/>
  <c r="G1551" i="16"/>
  <c r="F1551" i="16"/>
  <c r="S1552" i="16"/>
  <c r="A1552" i="16"/>
  <c r="F1552" i="16" l="1"/>
  <c r="G1552" i="16"/>
  <c r="D1552" i="16"/>
  <c r="S1553" i="16"/>
  <c r="A1553" i="16"/>
  <c r="S1554" i="16" l="1"/>
  <c r="A1554" i="16"/>
  <c r="G1553" i="16"/>
  <c r="F1553" i="16"/>
  <c r="D1553" i="16"/>
  <c r="D1554" i="16" l="1"/>
  <c r="G1554" i="16"/>
  <c r="F1554" i="16"/>
  <c r="S1555" i="16"/>
  <c r="A1555" i="16"/>
  <c r="D1555" i="16" l="1"/>
  <c r="G1555" i="16"/>
  <c r="F1555" i="16"/>
  <c r="A1556" i="16"/>
  <c r="S1556" i="16"/>
  <c r="S1557" i="16" l="1"/>
  <c r="A1557" i="16"/>
  <c r="G1556" i="16"/>
  <c r="D1556" i="16"/>
  <c r="F1556" i="16"/>
  <c r="D1557" i="16" l="1"/>
  <c r="G1557" i="16"/>
  <c r="F1557" i="16"/>
  <c r="S1558" i="16"/>
  <c r="A1558" i="16"/>
  <c r="D1558" i="16" l="1"/>
  <c r="G1558" i="16"/>
  <c r="F1558" i="16"/>
  <c r="S1559" i="16"/>
  <c r="A1559" i="16"/>
  <c r="G1559" i="16" l="1"/>
  <c r="F1559" i="16"/>
  <c r="D1559" i="16"/>
  <c r="S1560" i="16"/>
  <c r="A1560" i="16"/>
  <c r="S1561" i="16" l="1"/>
  <c r="A1561" i="16"/>
  <c r="G1560" i="16"/>
  <c r="D1560" i="16"/>
  <c r="F1560" i="16"/>
  <c r="D1561" i="16" l="1"/>
  <c r="G1561" i="16"/>
  <c r="F1561" i="16"/>
  <c r="S1562" i="16"/>
  <c r="A1562" i="16"/>
  <c r="A1563" i="16" l="1"/>
  <c r="S1563" i="16"/>
  <c r="G1562" i="16"/>
  <c r="D1562" i="16"/>
  <c r="F1562" i="16"/>
  <c r="A1564" i="16" l="1"/>
  <c r="S1564" i="16"/>
  <c r="F1563" i="16"/>
  <c r="D1563" i="16"/>
  <c r="G1563" i="16"/>
  <c r="S1565" i="16" l="1"/>
  <c r="A1565" i="16"/>
  <c r="F1564" i="16"/>
  <c r="D1564" i="16"/>
  <c r="G1564" i="16"/>
  <c r="D1565" i="16" l="1"/>
  <c r="G1565" i="16"/>
  <c r="F1565" i="16"/>
  <c r="S1566" i="16"/>
  <c r="A1566" i="16"/>
  <c r="F1566" i="16" l="1"/>
  <c r="D1566" i="16"/>
  <c r="G1566" i="16"/>
  <c r="A1567" i="16"/>
  <c r="S1567" i="16"/>
  <c r="S1568" i="16" l="1"/>
  <c r="A1568" i="16"/>
  <c r="D1567" i="16"/>
  <c r="F1567" i="16"/>
  <c r="G1567" i="16"/>
  <c r="G1568" i="16" l="1"/>
  <c r="F1568" i="16"/>
  <c r="D1568" i="16"/>
  <c r="S1569" i="16"/>
  <c r="A1569" i="16"/>
  <c r="G1569" i="16" l="1"/>
  <c r="F1569" i="16"/>
  <c r="D1569" i="16"/>
  <c r="S1570" i="16"/>
  <c r="A1570" i="16"/>
  <c r="F1570" i="16" l="1"/>
  <c r="D1570" i="16"/>
  <c r="G1570" i="16"/>
  <c r="S1571" i="16"/>
  <c r="A1571" i="16"/>
  <c r="A1572" i="16" l="1"/>
  <c r="S1572" i="16"/>
  <c r="G1571" i="16"/>
  <c r="F1571" i="16"/>
  <c r="D1571" i="16"/>
  <c r="G1572" i="16" l="1"/>
  <c r="D1572" i="16"/>
  <c r="F1572" i="16"/>
  <c r="S1573" i="16"/>
  <c r="A1573" i="16"/>
  <c r="G1573" i="16" l="1"/>
  <c r="F1573" i="16"/>
  <c r="D1573" i="16"/>
  <c r="S1574" i="16"/>
  <c r="A1574" i="16"/>
  <c r="S1575" i="16" l="1"/>
  <c r="A1575" i="16"/>
  <c r="G1574" i="16"/>
  <c r="D1574" i="16"/>
  <c r="F1574" i="16"/>
  <c r="F1575" i="16" l="1"/>
  <c r="D1575" i="16"/>
  <c r="G1575" i="16"/>
  <c r="S1576" i="16"/>
  <c r="A1576" i="16"/>
  <c r="F1576" i="16" l="1"/>
  <c r="D1576" i="16"/>
  <c r="G1576" i="16"/>
  <c r="S1577" i="16"/>
  <c r="A1577" i="16"/>
  <c r="S1578" i="16" l="1"/>
  <c r="A1578" i="16"/>
  <c r="F1577" i="16"/>
  <c r="D1577" i="16"/>
  <c r="G1577" i="16"/>
  <c r="G1578" i="16" l="1"/>
  <c r="F1578" i="16"/>
  <c r="D1578" i="16"/>
  <c r="S1579" i="16"/>
  <c r="A1579" i="16"/>
  <c r="D1579" i="16" l="1"/>
  <c r="G1579" i="16"/>
  <c r="F1579" i="16"/>
  <c r="S1580" i="16"/>
  <c r="A1580" i="16"/>
  <c r="G1580" i="16" l="1"/>
  <c r="D1580" i="16"/>
  <c r="F1580" i="16"/>
  <c r="S1581" i="16"/>
  <c r="A1581" i="16"/>
  <c r="S1582" i="16" l="1"/>
  <c r="A1582" i="16"/>
  <c r="D1581" i="16"/>
  <c r="G1581" i="16"/>
  <c r="F1581" i="16"/>
  <c r="G1582" i="16" l="1"/>
  <c r="F1582" i="16"/>
  <c r="D1582" i="16"/>
  <c r="A1583" i="16"/>
  <c r="S1583" i="16"/>
  <c r="S1584" i="16" l="1"/>
  <c r="A1584" i="16"/>
  <c r="D1583" i="16"/>
  <c r="G1583" i="16"/>
  <c r="F1583" i="16"/>
  <c r="S1585" i="16" l="1"/>
  <c r="A1585" i="16"/>
  <c r="G1584" i="16"/>
  <c r="F1584" i="16"/>
  <c r="D1584" i="16"/>
  <c r="D1585" i="16" l="1"/>
  <c r="G1585" i="16"/>
  <c r="F1585" i="16"/>
  <c r="A1586" i="16"/>
  <c r="S1586" i="16"/>
  <c r="S1587" i="16" l="1"/>
  <c r="A1587" i="16"/>
  <c r="F1586" i="16"/>
  <c r="G1586" i="16"/>
  <c r="D1586" i="16"/>
  <c r="G1587" i="16" l="1"/>
  <c r="D1587" i="16"/>
  <c r="F1587" i="16"/>
  <c r="S1588" i="16"/>
  <c r="A1588" i="16"/>
  <c r="D1588" i="16" l="1"/>
  <c r="G1588" i="16"/>
  <c r="F1588" i="16"/>
  <c r="S1589" i="16"/>
  <c r="A1589" i="16"/>
  <c r="F1589" i="16" l="1"/>
  <c r="D1589" i="16"/>
  <c r="G1589" i="16"/>
  <c r="S1590" i="16"/>
  <c r="A1590" i="16"/>
  <c r="G1590" i="16" l="1"/>
  <c r="D1590" i="16"/>
  <c r="F1590" i="16"/>
  <c r="S1591" i="16"/>
  <c r="A1591" i="16"/>
  <c r="G1591" i="16" l="1"/>
  <c r="F1591" i="16"/>
  <c r="D1591" i="16"/>
  <c r="S1592" i="16"/>
  <c r="A1592" i="16"/>
  <c r="F1592" i="16" l="1"/>
  <c r="G1592" i="16"/>
  <c r="D1592" i="16"/>
  <c r="S1593" i="16"/>
  <c r="A1593" i="16"/>
  <c r="F1593" i="16" l="1"/>
  <c r="D1593" i="16"/>
  <c r="G1593" i="16"/>
  <c r="S1594" i="16"/>
  <c r="A1594" i="16"/>
  <c r="D1594" i="16" l="1"/>
  <c r="F1594" i="16"/>
  <c r="G1594" i="16"/>
  <c r="S1595" i="16"/>
  <c r="A1595" i="16"/>
  <c r="G1595" i="16" l="1"/>
  <c r="D1595" i="16"/>
  <c r="F1595" i="16"/>
  <c r="S1596" i="16"/>
  <c r="A1596" i="16"/>
  <c r="A1597" i="16" l="1"/>
  <c r="S1597" i="16"/>
  <c r="D1596" i="16"/>
  <c r="G1596" i="16"/>
  <c r="F1596" i="16"/>
  <c r="A1598" i="16" l="1"/>
  <c r="S1598" i="16"/>
  <c r="G1597" i="16"/>
  <c r="F1597" i="16"/>
  <c r="D1597" i="16"/>
  <c r="S1599" i="16" l="1"/>
  <c r="A1599" i="16"/>
  <c r="F1598" i="16"/>
  <c r="G1598" i="16"/>
  <c r="D1598" i="16"/>
  <c r="G1599" i="16" l="1"/>
  <c r="D1599" i="16"/>
  <c r="F1599" i="16"/>
  <c r="S1600" i="16"/>
  <c r="A1600" i="16"/>
  <c r="D1600" i="16" l="1"/>
  <c r="G1600" i="16"/>
  <c r="F1600" i="16"/>
  <c r="A1601" i="16"/>
  <c r="S1601" i="16"/>
  <c r="D1601" i="16" l="1"/>
  <c r="F1601" i="16"/>
  <c r="G1601" i="16"/>
  <c r="A1602" i="16"/>
  <c r="S1602" i="16"/>
  <c r="G1602" i="16" l="1"/>
  <c r="F1602" i="16"/>
  <c r="D1602" i="16"/>
  <c r="S1603" i="16"/>
  <c r="A1603" i="16"/>
  <c r="S1604" i="16" l="1"/>
  <c r="A1604" i="16"/>
  <c r="G1603" i="16"/>
  <c r="F1603" i="16"/>
  <c r="D1603" i="16"/>
  <c r="G1604" i="16" l="1"/>
  <c r="F1604" i="16"/>
  <c r="D1604" i="16"/>
  <c r="S1605" i="16"/>
  <c r="A1605" i="16"/>
  <c r="F1605" i="16" l="1"/>
  <c r="D1605" i="16"/>
  <c r="G1605" i="16"/>
  <c r="A1606" i="16"/>
  <c r="S1606" i="16"/>
  <c r="G1606" i="16" l="1"/>
  <c r="D1606" i="16"/>
  <c r="F1606" i="16"/>
  <c r="S1607" i="16"/>
  <c r="A1607" i="16"/>
  <c r="D1607" i="16" l="1"/>
  <c r="G1607" i="16"/>
  <c r="F1607" i="16"/>
  <c r="S1608" i="16"/>
  <c r="A1608" i="16"/>
  <c r="G1608" i="16" l="1"/>
  <c r="D1608" i="16"/>
  <c r="F1608" i="16"/>
  <c r="S1609" i="16"/>
  <c r="A1609" i="16"/>
  <c r="F1609" i="16" l="1"/>
  <c r="G1609" i="16"/>
  <c r="D1609" i="16"/>
  <c r="S1610" i="16"/>
  <c r="A1610" i="16"/>
  <c r="F1610" i="16" l="1"/>
  <c r="D1610" i="16"/>
  <c r="G1610" i="16"/>
  <c r="S1611" i="16"/>
  <c r="A1611" i="16"/>
  <c r="A1612" i="16" l="1"/>
  <c r="S1612" i="16"/>
  <c r="D1611" i="16"/>
  <c r="G1611" i="16"/>
  <c r="F1611" i="16"/>
  <c r="S1613" i="16" l="1"/>
  <c r="A1613" i="16"/>
  <c r="D1612" i="16"/>
  <c r="G1612" i="16"/>
  <c r="F1612" i="16"/>
  <c r="F1613" i="16" l="1"/>
  <c r="D1613" i="16"/>
  <c r="G1613" i="16"/>
  <c r="S1614" i="16"/>
  <c r="A1614" i="16"/>
  <c r="G1614" i="16" l="1"/>
  <c r="F1614" i="16"/>
  <c r="D1614" i="16"/>
  <c r="S1615" i="16"/>
  <c r="A1615" i="16"/>
  <c r="A1616" i="16" l="1"/>
  <c r="S1616" i="16"/>
  <c r="D1615" i="16"/>
  <c r="G1615" i="16"/>
  <c r="F1615" i="16"/>
  <c r="D1616" i="16" l="1"/>
  <c r="G1616" i="16"/>
  <c r="F1616" i="16"/>
  <c r="S1617" i="16"/>
  <c r="A1617" i="16"/>
  <c r="A1618" i="16" l="1"/>
  <c r="S1618" i="16"/>
  <c r="F1617" i="16"/>
  <c r="D1617" i="16"/>
  <c r="G1617" i="16"/>
  <c r="A1619" i="16" l="1"/>
  <c r="S1619" i="16"/>
  <c r="G1618" i="16"/>
  <c r="D1618" i="16"/>
  <c r="F1618" i="16"/>
  <c r="A1620" i="16" l="1"/>
  <c r="S1620" i="16"/>
  <c r="F1619" i="16"/>
  <c r="D1619" i="16"/>
  <c r="G1619" i="16"/>
  <c r="S1621" i="16" l="1"/>
  <c r="A1621" i="16"/>
  <c r="G1620" i="16"/>
  <c r="F1620" i="16"/>
  <c r="D1620" i="16"/>
  <c r="F1621" i="16" l="1"/>
  <c r="D1621" i="16"/>
  <c r="G1621" i="16"/>
  <c r="A1622" i="16"/>
  <c r="S1622" i="16"/>
  <c r="S1623" i="16" l="1"/>
  <c r="A1623" i="16"/>
  <c r="F1622" i="16"/>
  <c r="G1622" i="16"/>
  <c r="D1622" i="16"/>
  <c r="G1623" i="16" l="1"/>
  <c r="D1623" i="16"/>
  <c r="F1623" i="16"/>
  <c r="S1624" i="16"/>
  <c r="A1624" i="16"/>
  <c r="F1624" i="16" l="1"/>
  <c r="G1624" i="16"/>
  <c r="D1624" i="16"/>
  <c r="S1625" i="16"/>
  <c r="A1625" i="16"/>
  <c r="F1625" i="16" l="1"/>
  <c r="D1625" i="16"/>
  <c r="G1625" i="16"/>
  <c r="S1626" i="16"/>
  <c r="A1626" i="16"/>
  <c r="S1627" i="16" l="1"/>
  <c r="A1627" i="16"/>
  <c r="G1626" i="16"/>
  <c r="D1626" i="16"/>
  <c r="F1626" i="16"/>
  <c r="F1627" i="16" l="1"/>
  <c r="D1627" i="16"/>
  <c r="G1627" i="16"/>
  <c r="S1628" i="16"/>
  <c r="A1628" i="16"/>
  <c r="D1628" i="16" l="1"/>
  <c r="F1628" i="16"/>
  <c r="G1628" i="16"/>
  <c r="A1629" i="16"/>
  <c r="S1629" i="16"/>
  <c r="F1629" i="16" l="1"/>
  <c r="D1629" i="16"/>
  <c r="G1629" i="16"/>
  <c r="S1630" i="16"/>
  <c r="A1630" i="16"/>
  <c r="G1630" i="16" l="1"/>
  <c r="D1630" i="16"/>
  <c r="F1630" i="16"/>
  <c r="A1631" i="16"/>
  <c r="S1631" i="16"/>
  <c r="D1631" i="16" l="1"/>
  <c r="F1631" i="16"/>
  <c r="G1631" i="16"/>
  <c r="A1632" i="16"/>
  <c r="S1632" i="16"/>
  <c r="G1632" i="16" l="1"/>
  <c r="D1632" i="16"/>
  <c r="F1632" i="16"/>
  <c r="S1633" i="16"/>
  <c r="A1633" i="16"/>
  <c r="S1634" i="16" l="1"/>
  <c r="A1634" i="16"/>
  <c r="F1633" i="16"/>
  <c r="D1633" i="16"/>
  <c r="G1633" i="16"/>
  <c r="G1634" i="16" l="1"/>
  <c r="D1634" i="16"/>
  <c r="F1634" i="16"/>
  <c r="A1635" i="16"/>
  <c r="S1635" i="16"/>
  <c r="A1636" i="16" l="1"/>
  <c r="S1636" i="16"/>
  <c r="F1635" i="16"/>
  <c r="D1635" i="16"/>
  <c r="G1635" i="16"/>
  <c r="D1636" i="16" l="1"/>
  <c r="G1636" i="16"/>
  <c r="F1636" i="16"/>
  <c r="A1637" i="16"/>
  <c r="S1637" i="16"/>
  <c r="D1637" i="16" l="1"/>
  <c r="F1637" i="16"/>
  <c r="G1637" i="16"/>
  <c r="S1638" i="16"/>
  <c r="A1638" i="16"/>
  <c r="D1638" i="16" l="1"/>
  <c r="G1638" i="16"/>
  <c r="F1638" i="16"/>
  <c r="A1639" i="16"/>
  <c r="S1639" i="16"/>
  <c r="D1639" i="16" l="1"/>
  <c r="G1639" i="16"/>
  <c r="F1639" i="16"/>
  <c r="S1640" i="16"/>
  <c r="A1640" i="16"/>
  <c r="G1640" i="16" l="1"/>
  <c r="D1640" i="16"/>
  <c r="F1640" i="16"/>
  <c r="S1641" i="16"/>
  <c r="A1641" i="16"/>
  <c r="F1641" i="16" l="1"/>
  <c r="G1641" i="16"/>
  <c r="D1641" i="16"/>
  <c r="A1642" i="16"/>
  <c r="S1642" i="16"/>
  <c r="S1643" i="16" l="1"/>
  <c r="A1643" i="16"/>
  <c r="F1642" i="16"/>
  <c r="D1642" i="16"/>
  <c r="G1642" i="16"/>
  <c r="G1643" i="16" l="1"/>
  <c r="F1643" i="16"/>
  <c r="D1643" i="16"/>
  <c r="A1644" i="16"/>
  <c r="S1644" i="16"/>
  <c r="S1645" i="16" l="1"/>
  <c r="A1645" i="16"/>
  <c r="G1644" i="16"/>
  <c r="D1644" i="16"/>
  <c r="F1644" i="16"/>
  <c r="D1645" i="16" l="1"/>
  <c r="G1645" i="16"/>
  <c r="F1645" i="16"/>
  <c r="S1646" i="16"/>
  <c r="A1646" i="16"/>
  <c r="A1647" i="16" l="1"/>
  <c r="S1647" i="16"/>
  <c r="G1646" i="16"/>
  <c r="F1646" i="16"/>
  <c r="D1646" i="16"/>
  <c r="D1647" i="16" l="1"/>
  <c r="G1647" i="16"/>
  <c r="F1647" i="16"/>
  <c r="S1648" i="16"/>
  <c r="A1648" i="16"/>
  <c r="A1649" i="16" l="1"/>
  <c r="S1649" i="16"/>
  <c r="D1648" i="16"/>
  <c r="G1648" i="16"/>
  <c r="F1648" i="16"/>
  <c r="G1649" i="16" l="1"/>
  <c r="F1649" i="16"/>
  <c r="D1649" i="16"/>
  <c r="S1650" i="16"/>
  <c r="A1650" i="16"/>
  <c r="S1651" i="16" l="1"/>
  <c r="A1651" i="16"/>
  <c r="G1650" i="16"/>
  <c r="F1650" i="16"/>
  <c r="D1650" i="16"/>
  <c r="F1651" i="16" l="1"/>
  <c r="D1651" i="16"/>
  <c r="G1651" i="16"/>
  <c r="S1652" i="16"/>
  <c r="A1652" i="16"/>
  <c r="A1653" i="16" l="1"/>
  <c r="S1653" i="16"/>
  <c r="D1652" i="16"/>
  <c r="F1652" i="16"/>
  <c r="G1652" i="16"/>
  <c r="S1654" i="16" l="1"/>
  <c r="A1654" i="16"/>
  <c r="D1653" i="16"/>
  <c r="G1653" i="16"/>
  <c r="F1653" i="16"/>
  <c r="G1654" i="16" l="1"/>
  <c r="D1654" i="16"/>
  <c r="F1654" i="16"/>
  <c r="S1655" i="16"/>
  <c r="A1655" i="16"/>
  <c r="A1656" i="16" l="1"/>
  <c r="S1656" i="16"/>
  <c r="D1655" i="16"/>
  <c r="F1655" i="16"/>
  <c r="G1655" i="16"/>
  <c r="D1656" i="16" l="1"/>
  <c r="G1656" i="16"/>
  <c r="F1656" i="16"/>
  <c r="S1657" i="16"/>
  <c r="A1657" i="16"/>
  <c r="F1657" i="16" l="1"/>
  <c r="G1657" i="16"/>
  <c r="D1657" i="16"/>
  <c r="S1658" i="16"/>
  <c r="A1658" i="16"/>
  <c r="S1659" i="16" l="1"/>
  <c r="A1659" i="16"/>
  <c r="F1658" i="16"/>
  <c r="D1658" i="16"/>
  <c r="G1658" i="16"/>
  <c r="D1659" i="16" l="1"/>
  <c r="G1659" i="16"/>
  <c r="F1659" i="16"/>
  <c r="S1660" i="16"/>
  <c r="A1660" i="16"/>
  <c r="D1660" i="16" l="1"/>
  <c r="F1660" i="16"/>
  <c r="G1660" i="16"/>
  <c r="A1661" i="16"/>
  <c r="S1661" i="16"/>
  <c r="S1662" i="16" l="1"/>
  <c r="A1662" i="16"/>
  <c r="F1661" i="16"/>
  <c r="G1661" i="16"/>
  <c r="D1661" i="16"/>
  <c r="F1662" i="16" l="1"/>
  <c r="D1662" i="16"/>
  <c r="G1662" i="16"/>
  <c r="A1663" i="16"/>
  <c r="S1663" i="16"/>
  <c r="D1663" i="16" l="1"/>
  <c r="G1663" i="16"/>
  <c r="F1663" i="16"/>
  <c r="S1664" i="16"/>
  <c r="A1664" i="16"/>
  <c r="D1664" i="16" l="1"/>
  <c r="F1664" i="16"/>
  <c r="G1664" i="16"/>
  <c r="A1665" i="16"/>
  <c r="S1665" i="16"/>
  <c r="A1666" i="16" l="1"/>
  <c r="S1666" i="16"/>
  <c r="F1665" i="16"/>
  <c r="G1665" i="16"/>
  <c r="D1665" i="16"/>
  <c r="F1666" i="16" l="1"/>
  <c r="D1666" i="16"/>
  <c r="G1666" i="16"/>
  <c r="S1667" i="16"/>
  <c r="A1667" i="16"/>
  <c r="D1667" i="16" l="1"/>
  <c r="G1667" i="16"/>
  <c r="F1667" i="16"/>
  <c r="A1668" i="16"/>
  <c r="S1668" i="16"/>
  <c r="D1668" i="16" l="1"/>
  <c r="G1668" i="16"/>
  <c r="F1668" i="16"/>
  <c r="S1669" i="16"/>
  <c r="A1669" i="16"/>
  <c r="D1669" i="16" l="1"/>
  <c r="F1669" i="16"/>
  <c r="G1669" i="16"/>
  <c r="S1670" i="16"/>
  <c r="A1670" i="16"/>
  <c r="S1671" i="16" l="1"/>
  <c r="A1671" i="16"/>
  <c r="G1670" i="16"/>
  <c r="F1670" i="16"/>
  <c r="D1670" i="16"/>
  <c r="D1671" i="16" l="1"/>
  <c r="G1671" i="16"/>
  <c r="F1671" i="16"/>
  <c r="A1672" i="16"/>
  <c r="S1672" i="16"/>
  <c r="D1672" i="16" l="1"/>
  <c r="G1672" i="16"/>
  <c r="F1672" i="16"/>
  <c r="S1673" i="16"/>
  <c r="A1673" i="16"/>
  <c r="D1673" i="16" l="1"/>
  <c r="G1673" i="16"/>
  <c r="F1673" i="16"/>
  <c r="S1674" i="16"/>
  <c r="A1674" i="16"/>
  <c r="G1674" i="16" l="1"/>
  <c r="F1674" i="16"/>
  <c r="D1674" i="16"/>
  <c r="S1675" i="16"/>
  <c r="A1675" i="16"/>
  <c r="G1675" i="16" l="1"/>
  <c r="F1675" i="16"/>
  <c r="D1675" i="16"/>
  <c r="A1676" i="16"/>
  <c r="S1676" i="16"/>
  <c r="G1676" i="16" l="1"/>
  <c r="F1676" i="16"/>
  <c r="D1676" i="16"/>
  <c r="S1677" i="16"/>
  <c r="A1677" i="16"/>
  <c r="S1678" i="16" l="1"/>
  <c r="A1678" i="16"/>
  <c r="D1677" i="16"/>
  <c r="G1677" i="16"/>
  <c r="F1677" i="16"/>
  <c r="F1678" i="16" l="1"/>
  <c r="D1678" i="16"/>
  <c r="G1678" i="16"/>
  <c r="S1679" i="16"/>
  <c r="A1679" i="16"/>
  <c r="S1680" i="16" l="1"/>
  <c r="A1680" i="16"/>
  <c r="G1679" i="16"/>
  <c r="F1679" i="16"/>
  <c r="D1679" i="16"/>
  <c r="F1680" i="16" l="1"/>
  <c r="G1680" i="16"/>
  <c r="D1680" i="16"/>
  <c r="S1681" i="16"/>
  <c r="A1681" i="16"/>
  <c r="F1681" i="16" l="1"/>
  <c r="D1681" i="16"/>
  <c r="G1681" i="16"/>
  <c r="S1682" i="16"/>
  <c r="A1682" i="16"/>
  <c r="D1682" i="16" l="1"/>
  <c r="G1682" i="16"/>
  <c r="F1682" i="16"/>
  <c r="A1683" i="16"/>
  <c r="S1683" i="16"/>
  <c r="A1684" i="16" l="1"/>
  <c r="S1684" i="16"/>
  <c r="F1683" i="16"/>
  <c r="G1683" i="16"/>
  <c r="D1683" i="16"/>
  <c r="D1684" i="16" l="1"/>
  <c r="G1684" i="16"/>
  <c r="F1684" i="16"/>
  <c r="S1685" i="16"/>
  <c r="A1685" i="16"/>
  <c r="D1685" i="16" l="1"/>
  <c r="G1685" i="16"/>
  <c r="F1685" i="16"/>
  <c r="A1686" i="16"/>
  <c r="S1686" i="16"/>
  <c r="G1686" i="16" l="1"/>
  <c r="F1686" i="16"/>
  <c r="D1686" i="16"/>
  <c r="S1687" i="16"/>
  <c r="A1687" i="16"/>
  <c r="A1688" i="16" l="1"/>
  <c r="S1688" i="16"/>
  <c r="D1687" i="16"/>
  <c r="G1687" i="16"/>
  <c r="F1687" i="16"/>
  <c r="F1688" i="16" l="1"/>
  <c r="D1688" i="16"/>
  <c r="G1688" i="16"/>
  <c r="S1689" i="16"/>
  <c r="A1689" i="16"/>
  <c r="F1689" i="16" l="1"/>
  <c r="D1689" i="16"/>
  <c r="G1689" i="16"/>
  <c r="S1690" i="16"/>
  <c r="A1690" i="16"/>
  <c r="G1690" i="16" l="1"/>
  <c r="F1690" i="16"/>
  <c r="D1690" i="16"/>
  <c r="A1691" i="16"/>
  <c r="S1691" i="16"/>
  <c r="A1692" i="16" l="1"/>
  <c r="S1692" i="16"/>
  <c r="D1691" i="16"/>
  <c r="G1691" i="16"/>
  <c r="F1691" i="16"/>
  <c r="S1693" i="16" l="1"/>
  <c r="A1693" i="16"/>
  <c r="D1692" i="16"/>
  <c r="G1692" i="16"/>
  <c r="F1692" i="16"/>
  <c r="G1693" i="16" l="1"/>
  <c r="F1693" i="16"/>
  <c r="D1693" i="16"/>
  <c r="S1694" i="16"/>
  <c r="A1694" i="16"/>
  <c r="G1694" i="16" l="1"/>
  <c r="F1694" i="16"/>
  <c r="D1694" i="16"/>
  <c r="S1695" i="16"/>
  <c r="A1695" i="16"/>
  <c r="S1696" i="16" l="1"/>
  <c r="A1696" i="16"/>
  <c r="D1695" i="16"/>
  <c r="G1695" i="16"/>
  <c r="F1695" i="16"/>
  <c r="D1696" i="16" l="1"/>
  <c r="G1696" i="16"/>
  <c r="F1696" i="16"/>
  <c r="S1697" i="16"/>
  <c r="A1697" i="16"/>
  <c r="D1697" i="16" l="1"/>
  <c r="F1697" i="16"/>
  <c r="G1697" i="16"/>
  <c r="S1698" i="16"/>
  <c r="A1698" i="16"/>
  <c r="S1699" i="16" l="1"/>
  <c r="A1699" i="16"/>
  <c r="F1698" i="16"/>
  <c r="D1698" i="16"/>
  <c r="G1698" i="16"/>
  <c r="S1700" i="16" l="1"/>
  <c r="A1700" i="16"/>
  <c r="D1699" i="16"/>
  <c r="F1699" i="16"/>
  <c r="G1699" i="16"/>
  <c r="G1700" i="16" l="1"/>
  <c r="F1700" i="16"/>
  <c r="D1700" i="16"/>
  <c r="S1701" i="16"/>
  <c r="A1701" i="16"/>
  <c r="F1701" i="16" l="1"/>
  <c r="D1701" i="16"/>
  <c r="G1701" i="16"/>
  <c r="S1702" i="16"/>
  <c r="A1702" i="16"/>
  <c r="S1703" i="16" l="1"/>
  <c r="A1703" i="16"/>
  <c r="D1702" i="16"/>
  <c r="F1702" i="16"/>
  <c r="G1702" i="16"/>
  <c r="D1703" i="16" l="1"/>
  <c r="G1703" i="16"/>
  <c r="F1703" i="16"/>
  <c r="S1704" i="16"/>
  <c r="A1704" i="16"/>
  <c r="D1704" i="16" l="1"/>
  <c r="G1704" i="16"/>
  <c r="F1704" i="16"/>
  <c r="A1705" i="16"/>
  <c r="S1705" i="16"/>
  <c r="F1705" i="16" l="1"/>
  <c r="G1705" i="16"/>
  <c r="D1705" i="16"/>
  <c r="S1706" i="16"/>
  <c r="A1706" i="16"/>
  <c r="G1706" i="16" l="1"/>
  <c r="D1706" i="16"/>
  <c r="F1706" i="16"/>
  <c r="S1707" i="16"/>
  <c r="A1707" i="16"/>
  <c r="G1707" i="16" l="1"/>
  <c r="D1707" i="16"/>
  <c r="F1707" i="16"/>
  <c r="A1708" i="16"/>
  <c r="S1708" i="16"/>
  <c r="S1709" i="16" l="1"/>
  <c r="A1709" i="16"/>
  <c r="D1708" i="16"/>
  <c r="G1708" i="16"/>
  <c r="F1708" i="16"/>
  <c r="D1709" i="16" l="1"/>
  <c r="G1709" i="16"/>
  <c r="F1709" i="16"/>
  <c r="A1710" i="16"/>
  <c r="S1710" i="16"/>
  <c r="G1710" i="16" l="1"/>
  <c r="F1710" i="16"/>
  <c r="D1710" i="16"/>
  <c r="S1711" i="16"/>
  <c r="A1711" i="16"/>
  <c r="S1712" i="16" l="1"/>
  <c r="A1712" i="16"/>
  <c r="G1711" i="16"/>
  <c r="F1711" i="16"/>
  <c r="D1711" i="16"/>
  <c r="S1713" i="16" l="1"/>
  <c r="A1713" i="16"/>
  <c r="D1712" i="16"/>
  <c r="G1712" i="16"/>
  <c r="F1712" i="16"/>
  <c r="F1713" i="16" l="1"/>
  <c r="D1713" i="16"/>
  <c r="G1713" i="16"/>
  <c r="S1714" i="16"/>
  <c r="A1714" i="16"/>
  <c r="S1715" i="16" l="1"/>
  <c r="A1715" i="16"/>
  <c r="D1714" i="16"/>
  <c r="F1714" i="16"/>
  <c r="G1714" i="16"/>
  <c r="D1715" i="16" l="1"/>
  <c r="G1715" i="16"/>
  <c r="F1715" i="16"/>
  <c r="A1716" i="16"/>
  <c r="S1716" i="16"/>
  <c r="G1716" i="16" l="1"/>
  <c r="D1716" i="16"/>
  <c r="F1716" i="16"/>
  <c r="S1717" i="16"/>
  <c r="A1717" i="16"/>
  <c r="G1717" i="16" l="1"/>
  <c r="F1717" i="16"/>
  <c r="D1717" i="16"/>
  <c r="S1718" i="16"/>
  <c r="A1718" i="16"/>
  <c r="A1719" i="16" l="1"/>
  <c r="S1719" i="16"/>
  <c r="F1718" i="16"/>
  <c r="G1718" i="16"/>
  <c r="D1718" i="16"/>
  <c r="F1719" i="16" l="1"/>
  <c r="G1719" i="16"/>
  <c r="D1719" i="16"/>
  <c r="S1720" i="16"/>
  <c r="A1720" i="16"/>
  <c r="D1720" i="16" l="1"/>
  <c r="F1720" i="16"/>
  <c r="G1720" i="16"/>
  <c r="S1721" i="16"/>
  <c r="A1721" i="16"/>
  <c r="D1721" i="16" l="1"/>
  <c r="F1721" i="16"/>
  <c r="G1721" i="16"/>
  <c r="S1722" i="16"/>
  <c r="A1722" i="16"/>
  <c r="F1722" i="16" l="1"/>
  <c r="G1722" i="16"/>
  <c r="D1722" i="16"/>
  <c r="S1723" i="16"/>
  <c r="A1723" i="16"/>
  <c r="A1724" i="16" l="1"/>
  <c r="S1724" i="16"/>
  <c r="G1723" i="16"/>
  <c r="F1723" i="16"/>
  <c r="D1723" i="16"/>
  <c r="S1725" i="16" l="1"/>
  <c r="A1725" i="16"/>
  <c r="G1724" i="16"/>
  <c r="F1724" i="16"/>
  <c r="D1724" i="16"/>
  <c r="F1725" i="16" l="1"/>
  <c r="G1725" i="16"/>
  <c r="D1725" i="16"/>
  <c r="S1726" i="16"/>
  <c r="A1726" i="16"/>
  <c r="A1727" i="16" l="1"/>
  <c r="S1727" i="16"/>
  <c r="F1726" i="16"/>
  <c r="D1726" i="16"/>
  <c r="G1726" i="16"/>
  <c r="D1727" i="16" l="1"/>
  <c r="G1727" i="16"/>
  <c r="F1727" i="16"/>
  <c r="A1728" i="16"/>
  <c r="S1728" i="16"/>
  <c r="G1728" i="16" l="1"/>
  <c r="D1728" i="16"/>
  <c r="F1728" i="16"/>
  <c r="S1729" i="16"/>
  <c r="A1729" i="16"/>
  <c r="S1730" i="16" l="1"/>
  <c r="A1730" i="16"/>
  <c r="F1729" i="16"/>
  <c r="D1729" i="16"/>
  <c r="G1729" i="16"/>
  <c r="F1730" i="16" l="1"/>
  <c r="G1730" i="16"/>
  <c r="D1730" i="16"/>
  <c r="S1731" i="16"/>
  <c r="A1731" i="16"/>
  <c r="S1732" i="16" l="1"/>
  <c r="A1732" i="16"/>
  <c r="D1731" i="16"/>
  <c r="G1731" i="16"/>
  <c r="F1731" i="16"/>
  <c r="F1732" i="16" l="1"/>
  <c r="G1732" i="16"/>
  <c r="D1732" i="16"/>
  <c r="A1733" i="16"/>
  <c r="S1733" i="16"/>
  <c r="D1733" i="16" l="1"/>
  <c r="G1733" i="16"/>
  <c r="F1733" i="16"/>
  <c r="A1734" i="16"/>
  <c r="S1734" i="16"/>
  <c r="S1735" i="16" l="1"/>
  <c r="A1735" i="16"/>
  <c r="F1734" i="16"/>
  <c r="D1734" i="16"/>
  <c r="G1734" i="16"/>
  <c r="D1735" i="16" l="1"/>
  <c r="F1735" i="16"/>
  <c r="G1735" i="16"/>
  <c r="S1736" i="16"/>
  <c r="A1736" i="16"/>
  <c r="G1736" i="16" l="1"/>
  <c r="F1736" i="16"/>
  <c r="D1736" i="16"/>
  <c r="S1737" i="16"/>
  <c r="A1737" i="16"/>
  <c r="A1738" i="16" l="1"/>
  <c r="S1738" i="16"/>
  <c r="F1737" i="16"/>
  <c r="D1737" i="16"/>
  <c r="G1737" i="16"/>
  <c r="F1738" i="16" l="1"/>
  <c r="G1738" i="16"/>
  <c r="D1738" i="16"/>
  <c r="S1739" i="16"/>
  <c r="A1739" i="16"/>
  <c r="D1739" i="16" l="1"/>
  <c r="G1739" i="16"/>
  <c r="F1739" i="16"/>
  <c r="S1740" i="16"/>
  <c r="A1740" i="16"/>
  <c r="A1741" i="16" l="1"/>
  <c r="S1741" i="16"/>
  <c r="G1740" i="16"/>
  <c r="F1740" i="16"/>
  <c r="D1740" i="16"/>
  <c r="D1741" i="16" l="1"/>
  <c r="G1741" i="16"/>
  <c r="F1741" i="16"/>
  <c r="A1742" i="16"/>
  <c r="S1742" i="16"/>
  <c r="F1742" i="16" l="1"/>
  <c r="D1742" i="16"/>
  <c r="G1742" i="16"/>
  <c r="S1743" i="16"/>
  <c r="A1743" i="16"/>
  <c r="A1744" i="16" l="1"/>
  <c r="S1744" i="16"/>
  <c r="D1743" i="16"/>
  <c r="F1743" i="16"/>
  <c r="G1743" i="16"/>
  <c r="S1745" i="16" l="1"/>
  <c r="A1745" i="16"/>
  <c r="D1744" i="16"/>
  <c r="F1744" i="16"/>
  <c r="G1744" i="16"/>
  <c r="S1746" i="16" l="1"/>
  <c r="A1746" i="16"/>
  <c r="G1745" i="16"/>
  <c r="F1745" i="16"/>
  <c r="D1745" i="16"/>
  <c r="F1746" i="16" l="1"/>
  <c r="D1746" i="16"/>
  <c r="G1746" i="16"/>
  <c r="A1747" i="16"/>
  <c r="S1747" i="16"/>
  <c r="F1747" i="16" l="1"/>
  <c r="D1747" i="16"/>
  <c r="G1747" i="16"/>
  <c r="S1748" i="16"/>
  <c r="A1748" i="16"/>
  <c r="F1748" i="16" l="1"/>
  <c r="D1748" i="16"/>
  <c r="G1748" i="16"/>
  <c r="S1749" i="16"/>
  <c r="A1749" i="16"/>
  <c r="F1749" i="16" l="1"/>
  <c r="D1749" i="16"/>
  <c r="G1749" i="16"/>
  <c r="A1750" i="16"/>
  <c r="S1750" i="16"/>
  <c r="G1750" i="16" l="1"/>
  <c r="F1750" i="16"/>
  <c r="D1750" i="16"/>
  <c r="S1751" i="16"/>
  <c r="A1751" i="16"/>
  <c r="D1751" i="16" l="1"/>
  <c r="F1751" i="16"/>
  <c r="G1751" i="16"/>
  <c r="S1752" i="16"/>
  <c r="A1752" i="16"/>
  <c r="S1753" i="16" l="1"/>
  <c r="A1753" i="16"/>
  <c r="G1752" i="16"/>
  <c r="F1752" i="16"/>
  <c r="D1752" i="16"/>
  <c r="G1753" i="16" l="1"/>
  <c r="D1753" i="16"/>
  <c r="F1753" i="16"/>
  <c r="S1754" i="16"/>
  <c r="A1754" i="16"/>
  <c r="A1755" i="16" l="1"/>
  <c r="S1755" i="16"/>
  <c r="G1754" i="16"/>
  <c r="F1754" i="16"/>
  <c r="D1754" i="16"/>
  <c r="F1755" i="16" l="1"/>
  <c r="D1755" i="16"/>
  <c r="G1755" i="16"/>
  <c r="A1756" i="16"/>
  <c r="S1756" i="16"/>
  <c r="D1756" i="16" l="1"/>
  <c r="G1756" i="16"/>
  <c r="F1756" i="16"/>
  <c r="S1757" i="16"/>
  <c r="A1757" i="16"/>
  <c r="G1757" i="16" l="1"/>
  <c r="F1757" i="16"/>
  <c r="D1757" i="16"/>
  <c r="S1758" i="16"/>
  <c r="A1758" i="16"/>
  <c r="A1759" i="16" l="1"/>
  <c r="S1759" i="16"/>
  <c r="F1758" i="16"/>
  <c r="D1758" i="16"/>
  <c r="G1758" i="16"/>
  <c r="D1759" i="16" l="1"/>
  <c r="G1759" i="16"/>
  <c r="F1759" i="16"/>
  <c r="S1760" i="16"/>
  <c r="A1760" i="16"/>
  <c r="D1760" i="16" l="1"/>
  <c r="F1760" i="16"/>
  <c r="G1760" i="16"/>
  <c r="S1761" i="16"/>
  <c r="A1761" i="16"/>
  <c r="S1762" i="16" l="1"/>
  <c r="A1762" i="16"/>
  <c r="D1761" i="16"/>
  <c r="G1761" i="16"/>
  <c r="F1761" i="16"/>
  <c r="D1762" i="16" l="1"/>
  <c r="G1762" i="16"/>
  <c r="F1762" i="16"/>
  <c r="S1763" i="16"/>
  <c r="A1763" i="16"/>
  <c r="G1763" i="16" l="1"/>
  <c r="D1763" i="16"/>
  <c r="F1763" i="16"/>
  <c r="S1764" i="16"/>
  <c r="A1764" i="16"/>
  <c r="S1765" i="16" l="1"/>
  <c r="A1765" i="16"/>
  <c r="G1764" i="16"/>
  <c r="F1764" i="16"/>
  <c r="D1764" i="16"/>
  <c r="F1765" i="16" l="1"/>
  <c r="G1765" i="16"/>
  <c r="D1765" i="16"/>
  <c r="S1766" i="16"/>
  <c r="A1766" i="16"/>
  <c r="A1767" i="16" l="1"/>
  <c r="S1767" i="16"/>
  <c r="F1766" i="16"/>
  <c r="D1766" i="16"/>
  <c r="G1766" i="16"/>
  <c r="S1768" i="16" l="1"/>
  <c r="A1768" i="16"/>
  <c r="D1767" i="16"/>
  <c r="F1767" i="16"/>
  <c r="G1767" i="16"/>
  <c r="A1769" i="16" l="1"/>
  <c r="S1769" i="16"/>
  <c r="D1768" i="16"/>
  <c r="G1768" i="16"/>
  <c r="F1768" i="16"/>
  <c r="S1770" i="16" l="1"/>
  <c r="A1770" i="16"/>
  <c r="F1769" i="16"/>
  <c r="D1769" i="16"/>
  <c r="G1769" i="16"/>
  <c r="A1771" i="16" l="1"/>
  <c r="S1771" i="16"/>
  <c r="D1770" i="16"/>
  <c r="G1770" i="16"/>
  <c r="F1770" i="16"/>
  <c r="S1772" i="16" l="1"/>
  <c r="A1772" i="16"/>
  <c r="G1771" i="16"/>
  <c r="F1771" i="16"/>
  <c r="D1771" i="16"/>
  <c r="S1773" i="16" l="1"/>
  <c r="A1773" i="16"/>
  <c r="D1772" i="16"/>
  <c r="G1772" i="16"/>
  <c r="F1772" i="16"/>
  <c r="G1773" i="16" l="1"/>
  <c r="D1773" i="16"/>
  <c r="F1773" i="16"/>
  <c r="S1774" i="16"/>
  <c r="A1774" i="16"/>
  <c r="S1775" i="16" l="1"/>
  <c r="A1775" i="16"/>
  <c r="G1774" i="16"/>
  <c r="F1774" i="16"/>
  <c r="D1774" i="16"/>
  <c r="S1776" i="16" l="1"/>
  <c r="A1776" i="16"/>
  <c r="G1775" i="16"/>
  <c r="D1775" i="16"/>
  <c r="F1775" i="16"/>
  <c r="G1776" i="16" l="1"/>
  <c r="F1776" i="16"/>
  <c r="D1776" i="16"/>
  <c r="S1777" i="16"/>
  <c r="A1777" i="16"/>
  <c r="F1777" i="16" l="1"/>
  <c r="D1777" i="16"/>
  <c r="G1777" i="16"/>
  <c r="S1778" i="16"/>
  <c r="A1778" i="16"/>
  <c r="A1779" i="16" l="1"/>
  <c r="S1779" i="16"/>
  <c r="F1778" i="16"/>
  <c r="D1778" i="16"/>
  <c r="G1778" i="16"/>
  <c r="D1779" i="16" l="1"/>
  <c r="F1779" i="16"/>
  <c r="G1779" i="16"/>
  <c r="S1780" i="16"/>
  <c r="A1780" i="16"/>
  <c r="S1781" i="16" l="1"/>
  <c r="A1781" i="16"/>
  <c r="D1780" i="16"/>
  <c r="F1780" i="16"/>
  <c r="G1780" i="16"/>
  <c r="D1781" i="16" l="1"/>
  <c r="G1781" i="16"/>
  <c r="F1781" i="16"/>
  <c r="A1782" i="16"/>
  <c r="S1782" i="16"/>
  <c r="A1783" i="16" l="1"/>
  <c r="S1783" i="16"/>
  <c r="F1782" i="16"/>
  <c r="G1782" i="16"/>
  <c r="D1782" i="16"/>
  <c r="D1783" i="16" l="1"/>
  <c r="G1783" i="16"/>
  <c r="F1783" i="16"/>
  <c r="S1784" i="16"/>
  <c r="A1784" i="16"/>
  <c r="F1784" i="16" l="1"/>
  <c r="G1784" i="16"/>
  <c r="D1784" i="16"/>
  <c r="A1785" i="16"/>
  <c r="S1785" i="16"/>
  <c r="S1786" i="16" l="1"/>
  <c r="A1786" i="16"/>
  <c r="G1785" i="16"/>
  <c r="F1785" i="16"/>
  <c r="D1785" i="16"/>
  <c r="F1786" i="16" l="1"/>
  <c r="D1786" i="16"/>
  <c r="G1786" i="16"/>
  <c r="S1787" i="16"/>
  <c r="A1787" i="16"/>
  <c r="S1788" i="16" l="1"/>
  <c r="A1788" i="16"/>
  <c r="D1787" i="16"/>
  <c r="G1787" i="16"/>
  <c r="F1787" i="16"/>
  <c r="G1788" i="16" l="1"/>
  <c r="D1788" i="16"/>
  <c r="F1788" i="16"/>
  <c r="S1789" i="16"/>
  <c r="A1789" i="16"/>
  <c r="S1790" i="16" l="1"/>
  <c r="A1790" i="16"/>
  <c r="D1789" i="16"/>
  <c r="G1789" i="16"/>
  <c r="F1789" i="16"/>
  <c r="G1790" i="16" l="1"/>
  <c r="F1790" i="16"/>
  <c r="D1790" i="16"/>
  <c r="S1791" i="16"/>
  <c r="A1791" i="16"/>
  <c r="S1792" i="16" l="1"/>
  <c r="A1792" i="16"/>
  <c r="F1791" i="16"/>
  <c r="D1791" i="16"/>
  <c r="G1791" i="16"/>
  <c r="S1793" i="16" l="1"/>
  <c r="A1793" i="16"/>
  <c r="G1792" i="16"/>
  <c r="D1792" i="16"/>
  <c r="F1792" i="16"/>
  <c r="G1793" i="16" l="1"/>
  <c r="D1793" i="16"/>
  <c r="F1793" i="16"/>
  <c r="S1794" i="16"/>
  <c r="A1794" i="16"/>
  <c r="G1794" i="16" l="1"/>
  <c r="F1794" i="16"/>
  <c r="D1794" i="16"/>
  <c r="S1795" i="16"/>
  <c r="A1795" i="16"/>
  <c r="F1795" i="16" l="1"/>
  <c r="D1795" i="16"/>
  <c r="G1795" i="16"/>
  <c r="S1796" i="16"/>
  <c r="A1796" i="16"/>
  <c r="S1797" i="16" l="1"/>
  <c r="A1797" i="16"/>
  <c r="D1796" i="16"/>
  <c r="G1796" i="16"/>
  <c r="F1796" i="16"/>
  <c r="F1797" i="16" l="1"/>
  <c r="G1797" i="16"/>
  <c r="D1797" i="16"/>
  <c r="A1798" i="16"/>
  <c r="S1798" i="16"/>
  <c r="G1798" i="16" l="1"/>
  <c r="F1798" i="16"/>
  <c r="D1798" i="16"/>
  <c r="S1799" i="16"/>
  <c r="A1799" i="16"/>
  <c r="F1799" i="16" l="1"/>
  <c r="D1799" i="16"/>
  <c r="G1799" i="16"/>
  <c r="A1800" i="16"/>
  <c r="S1800" i="16"/>
  <c r="A1801" i="16" l="1"/>
  <c r="S1801" i="16"/>
  <c r="D1800" i="16"/>
  <c r="G1800" i="16"/>
  <c r="F1800" i="16"/>
  <c r="F1801" i="16" l="1"/>
  <c r="D1801" i="16"/>
  <c r="G1801" i="16"/>
  <c r="S1802" i="16"/>
  <c r="A1802" i="16"/>
  <c r="S1803" i="16" l="1"/>
  <c r="A1803" i="16"/>
  <c r="F1802" i="16"/>
  <c r="D1802" i="16"/>
  <c r="G1802" i="16"/>
  <c r="D1803" i="16" l="1"/>
  <c r="G1803" i="16"/>
  <c r="F1803" i="16"/>
  <c r="S1804" i="16"/>
  <c r="A1804" i="16"/>
  <c r="G1804" i="16" l="1"/>
  <c r="D1804" i="16"/>
  <c r="F1804" i="16"/>
  <c r="S1805" i="16"/>
  <c r="A1805" i="16"/>
  <c r="F1805" i="16" l="1"/>
  <c r="G1805" i="16"/>
  <c r="D1805" i="16"/>
  <c r="S1806" i="16"/>
  <c r="A1806" i="16"/>
  <c r="D1806" i="16" l="1"/>
  <c r="G1806" i="16"/>
  <c r="F1806" i="16"/>
  <c r="S1807" i="16"/>
  <c r="A1807" i="16"/>
  <c r="D1807" i="16" l="1"/>
  <c r="G1807" i="16"/>
  <c r="F1807" i="16"/>
  <c r="A1808" i="16"/>
  <c r="S1808" i="16"/>
  <c r="G1808" i="16" l="1"/>
  <c r="F1808" i="16"/>
  <c r="D1808" i="16"/>
  <c r="S1809" i="16"/>
  <c r="A1809" i="16"/>
  <c r="G1809" i="16" l="1"/>
  <c r="F1809" i="16"/>
  <c r="D1809" i="16"/>
  <c r="S1810" i="16"/>
  <c r="A1810" i="16"/>
  <c r="S1811" i="16" l="1"/>
  <c r="A1811" i="16"/>
  <c r="G1810" i="16"/>
  <c r="F1810" i="16"/>
  <c r="D1810" i="16"/>
  <c r="D1811" i="16" l="1"/>
  <c r="G1811" i="16"/>
  <c r="F1811" i="16"/>
  <c r="S1812" i="16"/>
  <c r="A1812" i="16"/>
  <c r="D1812" i="16" l="1"/>
  <c r="G1812" i="16"/>
  <c r="F1812" i="16"/>
  <c r="A1813" i="16"/>
  <c r="S1813" i="16"/>
  <c r="D1813" i="16" l="1"/>
  <c r="G1813" i="16"/>
  <c r="F1813" i="16"/>
  <c r="A1814" i="16"/>
  <c r="S1814" i="16"/>
  <c r="S1815" i="16" l="1"/>
  <c r="A1815" i="16"/>
  <c r="D1814" i="16"/>
  <c r="G1814" i="16"/>
  <c r="F1814" i="16"/>
  <c r="D1815" i="16" l="1"/>
  <c r="G1815" i="16"/>
  <c r="F1815" i="16"/>
  <c r="A1816" i="16"/>
  <c r="S1816" i="16"/>
  <c r="D1816" i="16" l="1"/>
  <c r="G1816" i="16"/>
  <c r="F1816" i="16"/>
  <c r="A1817" i="16"/>
  <c r="S1817" i="16"/>
  <c r="F1817" i="16" l="1"/>
  <c r="D1817" i="16"/>
  <c r="G1817" i="16"/>
  <c r="A1818" i="16"/>
  <c r="S1818" i="16"/>
  <c r="A1819" i="16" l="1"/>
  <c r="S1819" i="16"/>
  <c r="G1818" i="16"/>
  <c r="F1818" i="16"/>
  <c r="D1818" i="16"/>
  <c r="F1819" i="16" l="1"/>
  <c r="D1819" i="16"/>
  <c r="G1819" i="16"/>
  <c r="S1820" i="16"/>
  <c r="A1820" i="16"/>
  <c r="D1820" i="16" l="1"/>
  <c r="G1820" i="16"/>
  <c r="F1820" i="16"/>
  <c r="S1821" i="16"/>
  <c r="A1821" i="16"/>
  <c r="F1821" i="16" l="1"/>
  <c r="D1821" i="16"/>
  <c r="G1821" i="16"/>
  <c r="S1822" i="16"/>
  <c r="A1822" i="16"/>
  <c r="D1822" i="16" l="1"/>
  <c r="G1822" i="16"/>
  <c r="F1822" i="16"/>
  <c r="S1823" i="16"/>
  <c r="A1823" i="16"/>
  <c r="S1824" i="16" l="1"/>
  <c r="A1824" i="16"/>
  <c r="D1823" i="16"/>
  <c r="G1823" i="16"/>
  <c r="F1823" i="16"/>
  <c r="F1824" i="16" l="1"/>
  <c r="D1824" i="16"/>
  <c r="G1824" i="16"/>
  <c r="S1825" i="16"/>
  <c r="A1825" i="16"/>
  <c r="F1825" i="16" l="1"/>
  <c r="D1825" i="16"/>
  <c r="G1825" i="16"/>
  <c r="S1826" i="16"/>
  <c r="A1826" i="16"/>
  <c r="A1827" i="16" l="1"/>
  <c r="S1827" i="16"/>
  <c r="D1826" i="16"/>
  <c r="G1826" i="16"/>
  <c r="F1826" i="16"/>
  <c r="S1828" i="16" l="1"/>
  <c r="A1828" i="16"/>
  <c r="G1827" i="16"/>
  <c r="F1827" i="16"/>
  <c r="D1827" i="16"/>
  <c r="S1829" i="16" l="1"/>
  <c r="A1829" i="16"/>
  <c r="F1828" i="16"/>
  <c r="G1828" i="16"/>
  <c r="D1828" i="16"/>
  <c r="D1829" i="16" l="1"/>
  <c r="F1829" i="16"/>
  <c r="G1829" i="16"/>
  <c r="S1830" i="16"/>
  <c r="A1830" i="16"/>
  <c r="G1830" i="16" l="1"/>
  <c r="D1830" i="16"/>
  <c r="F1830" i="16"/>
  <c r="A1831" i="16"/>
  <c r="S1831" i="16"/>
  <c r="S1832" i="16" l="1"/>
  <c r="A1832" i="16"/>
  <c r="F1831" i="16"/>
  <c r="D1831" i="16"/>
  <c r="G1831" i="16"/>
  <c r="A1833" i="16" l="1"/>
  <c r="S1833" i="16"/>
  <c r="D1832" i="16"/>
  <c r="F1832" i="16"/>
  <c r="G1832" i="16"/>
  <c r="S1834" i="16" l="1"/>
  <c r="A1834" i="16"/>
  <c r="F1833" i="16"/>
  <c r="D1833" i="16"/>
  <c r="G1833" i="16"/>
  <c r="G1834" i="16" l="1"/>
  <c r="F1834" i="16"/>
  <c r="D1834" i="16"/>
  <c r="A1835" i="16"/>
  <c r="S1835" i="16"/>
  <c r="S1836" i="16" l="1"/>
  <c r="A1836" i="16"/>
  <c r="F1835" i="16"/>
  <c r="D1835" i="16"/>
  <c r="G1835" i="16"/>
  <c r="G1836" i="16" l="1"/>
  <c r="F1836" i="16"/>
  <c r="D1836" i="16"/>
  <c r="S1837" i="16"/>
  <c r="A1837" i="16"/>
  <c r="F1837" i="16" l="1"/>
  <c r="D1837" i="16"/>
  <c r="G1837" i="16"/>
  <c r="S1838" i="16"/>
  <c r="A1838" i="16"/>
  <c r="F1838" i="16" l="1"/>
  <c r="D1838" i="16"/>
  <c r="G1838" i="16"/>
  <c r="S1839" i="16"/>
  <c r="A1839" i="16"/>
  <c r="G1839" i="16" l="1"/>
  <c r="D1839" i="16"/>
  <c r="F1839" i="16"/>
  <c r="S1840" i="16"/>
  <c r="A1840" i="16"/>
  <c r="A1841" i="16" l="1"/>
  <c r="S1841" i="16"/>
  <c r="F1840" i="16"/>
  <c r="G1840" i="16"/>
  <c r="D1840" i="16"/>
  <c r="F1841" i="16" l="1"/>
  <c r="D1841" i="16"/>
  <c r="G1841" i="16"/>
  <c r="S1842" i="16"/>
  <c r="A1842" i="16"/>
  <c r="S1843" i="16" l="1"/>
  <c r="A1843" i="16"/>
  <c r="G1842" i="16"/>
  <c r="F1842" i="16"/>
  <c r="D1842" i="16"/>
  <c r="D1843" i="16" l="1"/>
  <c r="G1843" i="16"/>
  <c r="F1843" i="16"/>
  <c r="S1844" i="16"/>
  <c r="A1844" i="16"/>
  <c r="G1844" i="16" l="1"/>
  <c r="F1844" i="16"/>
  <c r="D1844" i="16"/>
  <c r="S1845" i="16"/>
  <c r="A1845" i="16"/>
  <c r="S1846" i="16" l="1"/>
  <c r="A1846" i="16"/>
  <c r="D1845" i="16"/>
  <c r="F1845" i="16"/>
  <c r="G1845" i="16"/>
  <c r="G1846" i="16" l="1"/>
  <c r="D1846" i="16"/>
  <c r="F1846" i="16"/>
  <c r="S1847" i="16"/>
  <c r="A1847" i="16"/>
  <c r="G1847" i="16" l="1"/>
  <c r="F1847" i="16"/>
  <c r="D1847" i="16"/>
  <c r="A1848" i="16"/>
  <c r="S1848" i="16"/>
  <c r="S1849" i="16" l="1"/>
  <c r="A1849" i="16"/>
  <c r="D1848" i="16"/>
  <c r="G1848" i="16"/>
  <c r="F1848" i="16"/>
  <c r="F1849" i="16" l="1"/>
  <c r="G1849" i="16"/>
  <c r="D1849" i="16"/>
  <c r="S1850" i="16"/>
  <c r="A1850" i="16"/>
  <c r="D1850" i="16" l="1"/>
  <c r="G1850" i="16"/>
  <c r="F1850" i="16"/>
  <c r="S1851" i="16"/>
  <c r="A1851" i="16"/>
  <c r="D1851" i="16" l="1"/>
  <c r="F1851" i="16"/>
  <c r="G1851" i="16"/>
  <c r="S1852" i="16"/>
  <c r="A1852" i="16"/>
  <c r="A1853" i="16" l="1"/>
  <c r="S1853" i="16"/>
  <c r="F1852" i="16"/>
  <c r="G1852" i="16"/>
  <c r="D1852" i="16"/>
  <c r="D1853" i="16" l="1"/>
  <c r="F1853" i="16"/>
  <c r="G1853" i="16"/>
  <c r="S1854" i="16"/>
  <c r="A1854" i="16"/>
  <c r="S1855" i="16" l="1"/>
  <c r="A1855" i="16"/>
  <c r="F1854" i="16"/>
  <c r="D1854" i="16"/>
  <c r="G1854" i="16"/>
  <c r="G1855" i="16" l="1"/>
  <c r="F1855" i="16"/>
  <c r="D1855" i="16"/>
  <c r="S1856" i="16"/>
  <c r="A1856" i="16"/>
  <c r="G1856" i="16" l="1"/>
  <c r="F1856" i="16"/>
  <c r="D1856" i="16"/>
  <c r="S1857" i="16"/>
  <c r="A1857" i="16"/>
  <c r="S1858" i="16" l="1"/>
  <c r="A1858" i="16"/>
  <c r="D1857" i="16"/>
  <c r="F1857" i="16"/>
  <c r="G1857" i="16"/>
  <c r="F1858" i="16" l="1"/>
  <c r="D1858" i="16"/>
  <c r="G1858" i="16"/>
  <c r="S1859" i="16"/>
  <c r="A1859" i="16"/>
  <c r="D1859" i="16" l="1"/>
  <c r="G1859" i="16"/>
  <c r="F1859" i="16"/>
  <c r="S1860" i="16"/>
  <c r="A1860" i="16"/>
  <c r="S1861" i="16" l="1"/>
  <c r="A1861" i="16"/>
  <c r="G1860" i="16"/>
  <c r="D1860" i="16"/>
  <c r="F1860" i="16"/>
  <c r="G1861" i="16" l="1"/>
  <c r="F1861" i="16"/>
  <c r="D1861" i="16"/>
  <c r="S1862" i="16"/>
  <c r="A1862" i="16"/>
  <c r="G1862" i="16" l="1"/>
  <c r="D1862" i="16"/>
  <c r="F1862" i="16"/>
  <c r="A1863" i="16"/>
  <c r="S1863" i="16"/>
  <c r="D1863" i="16" l="1"/>
  <c r="G1863" i="16"/>
  <c r="F1863" i="16"/>
  <c r="S1864" i="16"/>
  <c r="A1864" i="16"/>
  <c r="A1865" i="16" l="1"/>
  <c r="S1865" i="16"/>
  <c r="D1864" i="16"/>
  <c r="G1864" i="16"/>
  <c r="F1864" i="16"/>
  <c r="G1865" i="16" l="1"/>
  <c r="D1865" i="16"/>
  <c r="F1865" i="16"/>
  <c r="S1866" i="16"/>
  <c r="A1866" i="16"/>
  <c r="G1866" i="16" l="1"/>
  <c r="F1866" i="16"/>
  <c r="D1866" i="16"/>
  <c r="S1867" i="16"/>
  <c r="A1867" i="16"/>
  <c r="D1867" i="16" l="1"/>
  <c r="F1867" i="16"/>
  <c r="G1867" i="16"/>
  <c r="S1868" i="16"/>
  <c r="A1868" i="16"/>
  <c r="A1869" i="16" l="1"/>
  <c r="S1869" i="16"/>
  <c r="F1868" i="16"/>
  <c r="G1868" i="16"/>
  <c r="D1868" i="16"/>
  <c r="S1870" i="16" l="1"/>
  <c r="A1870" i="16"/>
  <c r="F1869" i="16"/>
  <c r="G1869" i="16"/>
  <c r="D1869" i="16"/>
  <c r="G1870" i="16" l="1"/>
  <c r="D1870" i="16"/>
  <c r="F1870" i="16"/>
  <c r="S1871" i="16"/>
  <c r="A1871" i="16"/>
  <c r="D1871" i="16" l="1"/>
  <c r="F1871" i="16"/>
  <c r="G1871" i="16"/>
  <c r="S1872" i="16"/>
  <c r="A1872" i="16"/>
  <c r="A1873" i="16" l="1"/>
  <c r="S1873" i="16"/>
  <c r="G1872" i="16"/>
  <c r="F1872" i="16"/>
  <c r="D1872" i="16"/>
  <c r="D1873" i="16" l="1"/>
  <c r="F1873" i="16"/>
  <c r="G1873" i="16"/>
  <c r="S1874" i="16"/>
  <c r="A1874" i="16"/>
  <c r="G1874" i="16" l="1"/>
  <c r="F1874" i="16"/>
  <c r="D1874" i="16"/>
  <c r="A1875" i="16"/>
  <c r="S1875" i="16"/>
  <c r="D1875" i="16" l="1"/>
  <c r="F1875" i="16"/>
  <c r="G1875" i="16"/>
  <c r="S1876" i="16"/>
  <c r="A1876" i="16"/>
  <c r="D1876" i="16" l="1"/>
  <c r="G1876" i="16"/>
  <c r="F1876" i="16"/>
  <c r="S1877" i="16"/>
  <c r="A1877" i="16"/>
  <c r="S1878" i="16" l="1"/>
  <c r="A1878" i="16"/>
  <c r="F1877" i="16"/>
  <c r="D1877" i="16"/>
  <c r="G1877" i="16"/>
  <c r="F1878" i="16" l="1"/>
  <c r="D1878" i="16"/>
  <c r="G1878" i="16"/>
  <c r="A1879" i="16"/>
  <c r="S1879" i="16"/>
  <c r="D1879" i="16" l="1"/>
  <c r="G1879" i="16"/>
  <c r="F1879" i="16"/>
  <c r="A1880" i="16"/>
  <c r="S1880" i="16"/>
  <c r="F1880" i="16" l="1"/>
  <c r="G1880" i="16"/>
  <c r="D1880" i="16"/>
  <c r="A1881" i="16"/>
  <c r="S1881" i="16"/>
  <c r="F1881" i="16" l="1"/>
  <c r="G1881" i="16"/>
  <c r="D1881" i="16"/>
  <c r="S1882" i="16"/>
  <c r="A1882" i="16"/>
  <c r="S1883" i="16" l="1"/>
  <c r="A1883" i="16"/>
  <c r="F1882" i="16"/>
  <c r="D1882" i="16"/>
  <c r="G1882" i="16"/>
  <c r="G1883" i="16" l="1"/>
  <c r="F1883" i="16"/>
  <c r="D1883" i="16"/>
  <c r="A1884" i="16"/>
  <c r="S1884" i="16"/>
  <c r="S1885" i="16" l="1"/>
  <c r="A1885" i="16"/>
  <c r="G1884" i="16"/>
  <c r="D1884" i="16"/>
  <c r="F1884" i="16"/>
  <c r="F1885" i="16" l="1"/>
  <c r="G1885" i="16"/>
  <c r="D1885" i="16"/>
  <c r="S1886" i="16"/>
  <c r="A1886" i="16"/>
  <c r="G1886" i="16" l="1"/>
  <c r="F1886" i="16"/>
  <c r="D1886" i="16"/>
  <c r="S1887" i="16"/>
  <c r="A1887" i="16"/>
  <c r="D1887" i="16" l="1"/>
  <c r="G1887" i="16"/>
  <c r="F1887" i="16"/>
  <c r="S1888" i="16"/>
  <c r="A1888" i="16"/>
  <c r="A1889" i="16" l="1"/>
  <c r="S1889" i="16"/>
  <c r="D1888" i="16"/>
  <c r="G1888" i="16"/>
  <c r="F1888" i="16"/>
  <c r="G1889" i="16" l="1"/>
  <c r="F1889" i="16"/>
  <c r="D1889" i="16"/>
  <c r="S1890" i="16"/>
  <c r="A1890" i="16"/>
  <c r="G1890" i="16" l="1"/>
  <c r="F1890" i="16"/>
  <c r="D1890" i="16"/>
  <c r="S1891" i="16"/>
  <c r="A1891" i="16"/>
  <c r="S1892" i="16" l="1"/>
  <c r="A1892" i="16"/>
  <c r="G1891" i="16"/>
  <c r="F1891" i="16"/>
  <c r="D1891" i="16"/>
  <c r="G1892" i="16" l="1"/>
  <c r="D1892" i="16"/>
  <c r="F1892" i="16"/>
  <c r="S1893" i="16"/>
  <c r="A1893" i="16"/>
  <c r="D1893" i="16" l="1"/>
  <c r="G1893" i="16"/>
  <c r="F1893" i="16"/>
  <c r="S1894" i="16"/>
  <c r="A1894" i="16"/>
  <c r="S1895" i="16" l="1"/>
  <c r="A1895" i="16"/>
  <c r="G1894" i="16"/>
  <c r="D1894" i="16"/>
  <c r="F1894" i="16"/>
  <c r="G1895" i="16" l="1"/>
  <c r="F1895" i="16"/>
  <c r="D1895" i="16"/>
  <c r="S1896" i="16"/>
  <c r="A1896" i="16"/>
  <c r="D1896" i="16" l="1"/>
  <c r="G1896" i="16"/>
  <c r="F1896" i="16"/>
  <c r="S1897" i="16"/>
  <c r="A1897" i="16"/>
  <c r="S1898" i="16" l="1"/>
  <c r="A1898" i="16"/>
  <c r="F1897" i="16"/>
  <c r="D1897" i="16"/>
  <c r="G1897" i="16"/>
  <c r="F1898" i="16" l="1"/>
  <c r="G1898" i="16"/>
  <c r="D1898" i="16"/>
  <c r="A1899" i="16"/>
  <c r="S1899" i="16"/>
  <c r="S1900" i="16" l="1"/>
  <c r="A1900" i="16"/>
  <c r="G1899" i="16"/>
  <c r="F1899" i="16"/>
  <c r="D1899" i="16"/>
  <c r="D1900" i="16" l="1"/>
  <c r="G1900" i="16"/>
  <c r="F1900" i="16"/>
  <c r="A1901" i="16"/>
  <c r="S1901" i="16"/>
  <c r="S1902" i="16" l="1"/>
  <c r="A1902" i="16"/>
  <c r="G1901" i="16"/>
  <c r="D1901" i="16"/>
  <c r="F1901" i="16"/>
  <c r="F1902" i="16" l="1"/>
  <c r="D1902" i="16"/>
  <c r="G1902" i="16"/>
  <c r="S1903" i="16"/>
  <c r="A1903" i="16"/>
  <c r="G1903" i="16" l="1"/>
  <c r="F1903" i="16"/>
  <c r="D1903" i="16"/>
  <c r="S1904" i="16"/>
  <c r="A1904" i="16"/>
  <c r="S1905" i="16" l="1"/>
  <c r="A1905" i="16"/>
  <c r="G1904" i="16"/>
  <c r="F1904" i="16"/>
  <c r="D1904" i="16"/>
  <c r="F1905" i="16" l="1"/>
  <c r="G1905" i="16"/>
  <c r="D1905" i="16"/>
  <c r="S1906" i="16"/>
  <c r="A1906" i="16"/>
  <c r="G1906" i="16" l="1"/>
  <c r="F1906" i="16"/>
  <c r="D1906" i="16"/>
  <c r="S1907" i="16"/>
  <c r="A1907" i="16"/>
  <c r="S1908" i="16" l="1"/>
  <c r="A1908" i="16"/>
  <c r="G1907" i="16"/>
  <c r="F1907" i="16"/>
  <c r="D1907" i="16"/>
  <c r="G1908" i="16" l="1"/>
  <c r="D1908" i="16"/>
  <c r="F1908" i="16"/>
  <c r="A1909" i="16"/>
  <c r="S1909" i="16"/>
  <c r="S1910" i="16" l="1"/>
  <c r="A1910" i="16"/>
  <c r="F1909" i="16"/>
  <c r="D1909" i="16"/>
  <c r="G1909" i="16"/>
  <c r="G1910" i="16" l="1"/>
  <c r="D1910" i="16"/>
  <c r="F1910" i="16"/>
  <c r="A1911" i="16"/>
  <c r="S1911" i="16"/>
  <c r="S1912" i="16" l="1"/>
  <c r="A1912" i="16"/>
  <c r="G1911" i="16"/>
  <c r="D1911" i="16"/>
  <c r="F1911" i="16"/>
  <c r="D1912" i="16" l="1"/>
  <c r="G1912" i="16"/>
  <c r="F1912" i="16"/>
  <c r="A1913" i="16"/>
  <c r="S1913" i="16"/>
  <c r="F1913" i="16" l="1"/>
  <c r="D1913" i="16"/>
  <c r="G1913" i="16"/>
  <c r="S1914" i="16"/>
  <c r="A1914" i="16"/>
  <c r="S1915" i="16" l="1"/>
  <c r="A1915" i="16"/>
  <c r="G1914" i="16"/>
  <c r="D1914" i="16"/>
  <c r="F1914" i="16"/>
  <c r="F1915" i="16" l="1"/>
  <c r="D1915" i="16"/>
  <c r="G1915" i="16"/>
  <c r="S1916" i="16"/>
  <c r="A1916" i="16"/>
  <c r="S1917" i="16" l="1"/>
  <c r="A1917" i="16"/>
  <c r="D1916" i="16"/>
  <c r="G1916" i="16"/>
  <c r="F1916" i="16"/>
  <c r="D1917" i="16" l="1"/>
  <c r="F1917" i="16"/>
  <c r="G1917" i="16"/>
  <c r="S1918" i="16"/>
  <c r="A1918" i="16"/>
  <c r="D1918" i="16" l="1"/>
  <c r="G1918" i="16"/>
  <c r="F1918" i="16"/>
  <c r="A1919" i="16"/>
  <c r="S1919" i="16"/>
  <c r="D1919" i="16" l="1"/>
  <c r="G1919" i="16"/>
  <c r="F1919" i="16"/>
  <c r="S1920" i="16"/>
  <c r="A1920" i="16"/>
  <c r="G1920" i="16" l="1"/>
  <c r="D1920" i="16"/>
  <c r="F1920" i="16"/>
  <c r="S1921" i="16"/>
  <c r="A1921" i="16"/>
  <c r="F1921" i="16" l="1"/>
  <c r="D1921" i="16"/>
  <c r="G1921" i="16"/>
  <c r="A1922" i="16"/>
  <c r="S1922" i="16"/>
  <c r="S1923" i="16" l="1"/>
  <c r="A1923" i="16"/>
  <c r="F1922" i="16"/>
  <c r="D1922" i="16"/>
  <c r="G1922" i="16"/>
  <c r="G1923" i="16" l="1"/>
  <c r="F1923" i="16"/>
  <c r="D1923" i="16"/>
  <c r="S1924" i="16"/>
  <c r="A1924" i="16"/>
  <c r="G1924" i="16" l="1"/>
  <c r="D1924" i="16"/>
  <c r="F1924" i="16"/>
  <c r="A1925" i="16"/>
  <c r="S1925" i="16"/>
  <c r="F1925" i="16" l="1"/>
  <c r="D1925" i="16"/>
  <c r="G1925" i="16"/>
  <c r="S1926" i="16"/>
  <c r="A1926" i="16"/>
  <c r="F1926" i="16" l="1"/>
  <c r="D1926" i="16"/>
  <c r="G1926" i="16"/>
  <c r="S1927" i="16"/>
  <c r="A1927" i="16"/>
  <c r="S1928" i="16" l="1"/>
  <c r="A1928" i="16"/>
  <c r="G1927" i="16"/>
  <c r="D1927" i="16"/>
  <c r="F1927" i="16"/>
  <c r="D1928" i="16" l="1"/>
  <c r="G1928" i="16"/>
  <c r="F1928" i="16"/>
  <c r="S1929" i="16"/>
  <c r="A1929" i="16"/>
  <c r="D1929" i="16" l="1"/>
  <c r="G1929" i="16"/>
  <c r="F1929" i="16"/>
  <c r="S1930" i="16"/>
  <c r="A1930" i="16"/>
  <c r="S1931" i="16" l="1"/>
  <c r="A1931" i="16"/>
  <c r="F1930" i="16"/>
  <c r="D1930" i="16"/>
  <c r="G1930" i="16"/>
  <c r="D1931" i="16" l="1"/>
  <c r="F1931" i="16"/>
  <c r="G1931" i="16"/>
  <c r="A1932" i="16"/>
  <c r="S1932" i="16"/>
  <c r="S1933" i="16" l="1"/>
  <c r="A1933" i="16"/>
  <c r="D1932" i="16"/>
  <c r="G1932" i="16"/>
  <c r="F1932" i="16"/>
  <c r="F1933" i="16" l="1"/>
  <c r="D1933" i="16"/>
  <c r="G1933" i="16"/>
  <c r="S1934" i="16"/>
  <c r="A1934" i="16"/>
  <c r="A1935" i="16" l="1"/>
  <c r="S1935" i="16"/>
  <c r="F1934" i="16"/>
  <c r="G1934" i="16"/>
  <c r="D1934" i="16"/>
  <c r="D1935" i="16" l="1"/>
  <c r="F1935" i="16"/>
  <c r="G1935" i="16"/>
  <c r="S1936" i="16"/>
  <c r="A1936" i="16"/>
  <c r="F1936" i="16" l="1"/>
  <c r="D1936" i="16"/>
  <c r="G1936" i="16"/>
  <c r="S1937" i="16"/>
  <c r="A1937" i="16"/>
  <c r="F1937" i="16" l="1"/>
  <c r="D1937" i="16"/>
  <c r="G1937" i="16"/>
  <c r="S1938" i="16"/>
  <c r="A1938" i="16"/>
  <c r="S1939" i="16" l="1"/>
  <c r="A1939" i="16"/>
  <c r="F1938" i="16"/>
  <c r="G1938" i="16"/>
  <c r="D1938" i="16"/>
  <c r="D1939" i="16" l="1"/>
  <c r="G1939" i="16"/>
  <c r="F1939" i="16"/>
  <c r="S1940" i="16"/>
  <c r="A1940" i="16"/>
  <c r="G1940" i="16" l="1"/>
  <c r="F1940" i="16"/>
  <c r="D1940" i="16"/>
  <c r="S1941" i="16"/>
  <c r="A1941" i="16"/>
  <c r="F1941" i="16" l="1"/>
  <c r="D1941" i="16"/>
  <c r="G1941" i="16"/>
  <c r="S1942" i="16"/>
  <c r="A1942" i="16"/>
  <c r="S1943" i="16" l="1"/>
  <c r="A1943" i="16"/>
  <c r="D1942" i="16"/>
  <c r="G1942" i="16"/>
  <c r="F1942" i="16"/>
  <c r="D1943" i="16" l="1"/>
  <c r="G1943" i="16"/>
  <c r="F1943" i="16"/>
  <c r="A1944" i="16"/>
  <c r="S1944" i="16"/>
  <c r="S1945" i="16" l="1"/>
  <c r="A1945" i="16"/>
  <c r="F1944" i="16"/>
  <c r="G1944" i="16"/>
  <c r="D1944" i="16"/>
  <c r="G1945" i="16" l="1"/>
  <c r="F1945" i="16"/>
  <c r="D1945" i="16"/>
  <c r="S1946" i="16"/>
  <c r="A1946" i="16"/>
  <c r="A1947" i="16" l="1"/>
  <c r="S1947" i="16"/>
  <c r="G1946" i="16"/>
  <c r="F1946" i="16"/>
  <c r="D1946" i="16"/>
  <c r="F1947" i="16" l="1"/>
  <c r="D1947" i="16"/>
  <c r="G1947" i="16"/>
  <c r="S1948" i="16"/>
  <c r="A1948" i="16"/>
  <c r="S1949" i="16" l="1"/>
  <c r="A1949" i="16"/>
  <c r="F1948" i="16"/>
  <c r="D1948" i="16"/>
  <c r="G1948" i="16"/>
  <c r="G1949" i="16" l="1"/>
  <c r="F1949" i="16"/>
  <c r="D1949" i="16"/>
  <c r="A1950" i="16"/>
  <c r="S1950" i="16"/>
  <c r="S1951" i="16" l="1"/>
  <c r="A1951" i="16"/>
  <c r="D1950" i="16"/>
  <c r="G1950" i="16"/>
  <c r="F1950" i="16"/>
  <c r="D1951" i="16" l="1"/>
  <c r="G1951" i="16"/>
  <c r="F1951" i="16"/>
  <c r="S1952" i="16"/>
  <c r="A1952" i="16"/>
  <c r="S1953" i="16" l="1"/>
  <c r="A1953" i="16"/>
  <c r="F1952" i="16"/>
  <c r="G1952" i="16"/>
  <c r="D1952" i="16"/>
  <c r="F1953" i="16" l="1"/>
  <c r="G1953" i="16"/>
  <c r="D1953" i="16"/>
  <c r="S1954" i="16"/>
  <c r="A1954" i="16"/>
  <c r="S1955" i="16" l="1"/>
  <c r="A1955" i="16"/>
  <c r="F1954" i="16"/>
  <c r="G1954" i="16"/>
  <c r="D1954" i="16"/>
  <c r="G1955" i="16" l="1"/>
  <c r="F1955" i="16"/>
  <c r="D1955" i="16"/>
  <c r="S1956" i="16"/>
  <c r="A1956" i="16"/>
  <c r="S1957" i="16" l="1"/>
  <c r="A1957" i="16"/>
  <c r="G1956" i="16"/>
  <c r="D1956" i="16"/>
  <c r="F1956" i="16"/>
  <c r="G1957" i="16" l="1"/>
  <c r="F1957" i="16"/>
  <c r="D1957" i="16"/>
  <c r="S1958" i="16"/>
  <c r="A1958" i="16"/>
  <c r="A1959" i="16" l="1"/>
  <c r="S1959" i="16"/>
  <c r="D1958" i="16"/>
  <c r="F1958" i="16"/>
  <c r="G1958" i="16"/>
  <c r="G1959" i="16" l="1"/>
  <c r="F1959" i="16"/>
  <c r="D1959" i="16"/>
  <c r="S1960" i="16"/>
  <c r="A1960" i="16"/>
  <c r="S1961" i="16" l="1"/>
  <c r="A1961" i="16"/>
  <c r="F1960" i="16"/>
  <c r="G1960" i="16"/>
  <c r="D1960" i="16"/>
  <c r="G1961" i="16" l="1"/>
  <c r="F1961" i="16"/>
  <c r="D1961" i="16"/>
  <c r="S1962" i="16"/>
  <c r="A1962" i="16"/>
  <c r="F1962" i="16" l="1"/>
  <c r="G1962" i="16"/>
  <c r="D1962" i="16"/>
  <c r="S1963" i="16"/>
  <c r="A1963" i="16"/>
  <c r="D1963" i="16" l="1"/>
  <c r="F1963" i="16"/>
  <c r="G1963" i="16"/>
  <c r="S1964" i="16"/>
  <c r="A1964" i="16"/>
  <c r="G1964" i="16" l="1"/>
  <c r="F1964" i="16"/>
  <c r="D1964" i="16"/>
  <c r="S1965" i="16"/>
  <c r="A1965" i="16"/>
  <c r="G1965" i="16" l="1"/>
  <c r="F1965" i="16"/>
  <c r="D1965" i="16"/>
  <c r="S1966" i="16"/>
  <c r="A1966" i="16"/>
  <c r="A1967" i="16" l="1"/>
  <c r="S1967" i="16"/>
  <c r="D1966" i="16"/>
  <c r="F1966" i="16"/>
  <c r="G1966" i="16"/>
  <c r="D1967" i="16" l="1"/>
  <c r="G1967" i="16"/>
  <c r="F1967" i="16"/>
  <c r="A1968" i="16"/>
  <c r="S1968" i="16"/>
  <c r="S1969" i="16" l="1"/>
  <c r="A1969" i="16"/>
  <c r="G1968" i="16"/>
  <c r="D1968" i="16"/>
  <c r="F1968" i="16"/>
  <c r="G1969" i="16" l="1"/>
  <c r="D1969" i="16"/>
  <c r="F1969" i="16"/>
  <c r="S1970" i="16"/>
  <c r="A1970" i="16"/>
  <c r="S1971" i="16" l="1"/>
  <c r="A1971" i="16"/>
  <c r="G1970" i="16"/>
  <c r="F1970" i="16"/>
  <c r="D1970" i="16"/>
  <c r="G1971" i="16" l="1"/>
  <c r="D1971" i="16"/>
  <c r="F1971" i="16"/>
  <c r="S1972" i="16"/>
  <c r="A1972" i="16"/>
  <c r="F1972" i="16" l="1"/>
  <c r="G1972" i="16"/>
  <c r="D1972" i="16"/>
  <c r="S1973" i="16"/>
  <c r="A1973" i="16"/>
  <c r="G1973" i="16" l="1"/>
  <c r="F1973" i="16"/>
  <c r="D1973" i="16"/>
  <c r="S1974" i="16"/>
  <c r="A1974" i="16"/>
  <c r="D1974" i="16" l="1"/>
  <c r="G1974" i="16"/>
  <c r="F1974" i="16"/>
  <c r="A1975" i="16"/>
  <c r="S1975" i="16"/>
  <c r="S1976" i="16" l="1"/>
  <c r="A1976" i="16"/>
  <c r="D1975" i="16"/>
  <c r="G1975" i="16"/>
  <c r="F1975" i="16"/>
  <c r="G1976" i="16" l="1"/>
  <c r="D1976" i="16"/>
  <c r="F1976" i="16"/>
  <c r="A1977" i="16"/>
  <c r="S1977" i="16"/>
  <c r="S1978" i="16" l="1"/>
  <c r="A1978" i="16"/>
  <c r="G1977" i="16"/>
  <c r="F1977" i="16"/>
  <c r="D1977" i="16"/>
  <c r="A1979" i="16" l="1"/>
  <c r="S1979" i="16"/>
  <c r="D1978" i="16"/>
  <c r="G1978" i="16"/>
  <c r="F1978" i="16"/>
  <c r="D1979" i="16" l="1"/>
  <c r="G1979" i="16"/>
  <c r="F1979" i="16"/>
  <c r="S1980" i="16"/>
  <c r="A1980" i="16"/>
  <c r="A1981" i="16" l="1"/>
  <c r="S1981" i="16"/>
  <c r="F1980" i="16"/>
  <c r="D1980" i="16"/>
  <c r="G1980" i="16"/>
  <c r="F1981" i="16" l="1"/>
  <c r="G1981" i="16"/>
  <c r="D1981" i="16"/>
  <c r="S1982" i="16"/>
  <c r="A1982" i="16"/>
  <c r="G1982" i="16" l="1"/>
  <c r="F1982" i="16"/>
  <c r="D1982" i="16"/>
  <c r="A1983" i="16"/>
  <c r="S1983" i="16"/>
  <c r="F1983" i="16" l="1"/>
  <c r="G1983" i="16"/>
  <c r="D1983" i="16"/>
  <c r="S1984" i="16"/>
  <c r="A1984" i="16"/>
  <c r="S1985" i="16" l="1"/>
  <c r="A1985" i="16"/>
  <c r="D1984" i="16"/>
  <c r="F1984" i="16"/>
  <c r="G1984" i="16"/>
  <c r="G1985" i="16" l="1"/>
  <c r="F1985" i="16"/>
  <c r="D1985" i="16"/>
  <c r="S1986" i="16"/>
  <c r="A1986" i="16"/>
  <c r="S1987" i="16" l="1"/>
  <c r="A1987" i="16"/>
  <c r="F1986" i="16"/>
  <c r="G1986" i="16"/>
  <c r="D1986" i="16"/>
  <c r="A1988" i="16" l="1"/>
  <c r="S1988" i="16"/>
  <c r="G1987" i="16"/>
  <c r="D1987" i="16"/>
  <c r="F1987" i="16"/>
  <c r="S1989" i="16" l="1"/>
  <c r="A1989" i="16"/>
  <c r="F1988" i="16"/>
  <c r="D1988" i="16"/>
  <c r="G1988" i="16"/>
  <c r="F1989" i="16" l="1"/>
  <c r="G1989" i="16"/>
  <c r="D1989" i="16"/>
  <c r="S1990" i="16"/>
  <c r="A1990" i="16"/>
  <c r="S1991" i="16" l="1"/>
  <c r="A1991" i="16"/>
  <c r="G1990" i="16"/>
  <c r="D1990" i="16"/>
  <c r="F1990" i="16"/>
  <c r="D1991" i="16" l="1"/>
  <c r="F1991" i="16"/>
  <c r="G1991" i="16"/>
  <c r="S1992" i="16"/>
  <c r="A1992" i="16"/>
  <c r="S1993" i="16" l="1"/>
  <c r="A1993" i="16"/>
  <c r="F1992" i="16"/>
  <c r="D1992" i="16"/>
  <c r="G1992" i="16"/>
  <c r="F1993" i="16" l="1"/>
  <c r="G1993" i="16"/>
  <c r="D1993" i="16"/>
  <c r="S1994" i="16"/>
  <c r="A1994" i="16"/>
  <c r="A1995" i="16" l="1"/>
  <c r="S1995" i="16"/>
  <c r="D1994" i="16"/>
  <c r="F1994" i="16"/>
  <c r="G1994" i="16"/>
  <c r="F1995" i="16" l="1"/>
  <c r="D1995" i="16"/>
  <c r="G1995" i="16"/>
  <c r="S1996" i="16"/>
  <c r="A1996" i="16"/>
  <c r="S1997" i="16" l="1"/>
  <c r="A1997" i="16"/>
  <c r="F1996" i="16"/>
  <c r="D1996" i="16"/>
  <c r="G1996" i="16"/>
  <c r="F1997" i="16" l="1"/>
  <c r="G1997" i="16"/>
  <c r="D1997" i="16"/>
  <c r="S1998" i="16"/>
  <c r="A1998" i="16"/>
  <c r="S1999" i="16" l="1"/>
  <c r="A1999" i="16"/>
  <c r="G1998" i="16"/>
  <c r="F1998" i="16"/>
  <c r="D1998" i="16"/>
  <c r="G1999" i="16" l="1"/>
  <c r="F1999" i="16"/>
  <c r="D1999" i="16"/>
  <c r="S2000" i="16"/>
  <c r="A2000" i="16"/>
  <c r="G2000" i="16" l="1"/>
  <c r="F2000" i="16"/>
  <c r="D2000" i="16"/>
  <c r="A2001" i="16"/>
  <c r="S2001" i="16"/>
  <c r="S2002" i="16" l="1"/>
  <c r="A2002" i="16"/>
  <c r="F2001" i="16"/>
  <c r="G2001" i="16"/>
  <c r="D2001" i="16"/>
  <c r="D2002" i="16" l="1"/>
  <c r="G2002" i="16"/>
  <c r="F2002" i="16"/>
  <c r="A2003" i="16"/>
  <c r="S2003" i="16"/>
  <c r="G2003" i="16" l="1"/>
  <c r="F2003" i="16"/>
  <c r="D2003" i="16"/>
  <c r="S2004" i="16"/>
  <c r="A2004" i="16"/>
  <c r="A2005" i="16" l="1"/>
  <c r="S2005" i="16"/>
  <c r="D2004" i="16"/>
  <c r="G2004" i="16"/>
  <c r="F2004" i="16"/>
  <c r="F2005" i="16" l="1"/>
  <c r="G2005" i="16"/>
  <c r="D2005" i="16"/>
  <c r="S2006" i="16"/>
  <c r="A2006" i="16"/>
  <c r="D2006" i="16" l="1"/>
  <c r="G2006" i="16"/>
  <c r="F2006" i="16"/>
  <c r="S2007" i="16"/>
  <c r="A2007" i="16"/>
  <c r="S2008" i="16" l="1"/>
  <c r="A2008" i="16"/>
  <c r="D2007" i="16"/>
  <c r="F2007" i="16"/>
  <c r="G2007" i="16"/>
  <c r="F2008" i="16" l="1"/>
  <c r="G2008" i="16"/>
  <c r="D2008" i="16"/>
  <c r="A2009" i="16"/>
  <c r="S2009" i="16"/>
  <c r="G2009" i="16" l="1"/>
  <c r="F2009" i="16"/>
  <c r="D2009" i="16"/>
  <c r="S2010" i="16"/>
  <c r="A2010" i="16"/>
  <c r="D2010" i="16" l="1"/>
  <c r="F2010" i="16"/>
  <c r="G2010" i="16"/>
  <c r="S2011" i="16"/>
  <c r="A2011" i="16"/>
  <c r="F2011" i="16" l="1"/>
  <c r="D2011" i="16"/>
  <c r="G2011" i="16"/>
  <c r="A2012" i="16"/>
  <c r="S2012" i="16"/>
  <c r="F2012" i="16" l="1"/>
  <c r="G2012" i="16"/>
  <c r="D2012" i="16"/>
  <c r="S2013" i="16"/>
  <c r="A2013" i="16"/>
  <c r="S2014" i="16" l="1"/>
  <c r="A2014" i="16"/>
  <c r="D2013" i="16"/>
  <c r="G2013" i="16"/>
  <c r="F2013" i="16"/>
  <c r="F2014" i="16" l="1"/>
  <c r="D2014" i="16"/>
  <c r="G2014" i="16"/>
  <c r="A2015" i="16"/>
  <c r="S2015" i="16"/>
  <c r="D2015" i="16" l="1"/>
  <c r="F2015" i="16"/>
  <c r="G2015" i="16"/>
  <c r="S2016" i="16"/>
  <c r="A2016" i="16"/>
  <c r="S2017" i="16" l="1"/>
  <c r="A2017" i="16"/>
  <c r="F2016" i="16"/>
  <c r="G2016" i="16"/>
  <c r="D2016" i="16"/>
  <c r="F2017" i="16" l="1"/>
  <c r="G2017" i="16"/>
  <c r="D2017" i="16"/>
  <c r="S2018" i="16"/>
  <c r="A2018" i="16"/>
  <c r="G2018" i="16" l="1"/>
  <c r="D2018" i="16"/>
  <c r="F2018" i="16"/>
  <c r="S2019" i="16"/>
  <c r="A2019" i="16"/>
  <c r="S2020" i="16" l="1"/>
  <c r="A2020" i="16"/>
  <c r="G2019" i="16"/>
  <c r="D2019" i="16"/>
  <c r="F2019" i="16"/>
  <c r="F2020" i="16" l="1"/>
  <c r="D2020" i="16"/>
  <c r="G2020" i="16"/>
  <c r="S2021" i="16"/>
  <c r="A2021" i="16"/>
  <c r="S2022" i="16" l="1"/>
  <c r="A2022" i="16"/>
  <c r="D2021" i="16"/>
  <c r="G2021" i="16"/>
  <c r="F2021" i="16"/>
  <c r="F2022" i="16" l="1"/>
  <c r="D2022" i="16"/>
  <c r="G2022" i="16"/>
  <c r="A2023" i="16"/>
  <c r="S2023" i="16"/>
  <c r="F2023" i="16" l="1"/>
  <c r="G2023" i="16"/>
  <c r="D2023" i="16"/>
  <c r="S2024" i="16"/>
  <c r="A2024" i="16"/>
  <c r="F2024" i="16" l="1"/>
  <c r="D2024" i="16"/>
  <c r="G2024" i="16"/>
  <c r="S2025" i="16"/>
  <c r="A2025" i="16"/>
  <c r="S2026" i="16" l="1"/>
  <c r="A2026" i="16"/>
  <c r="F2025" i="16"/>
  <c r="G2025" i="16"/>
  <c r="D2025" i="16"/>
  <c r="D2026" i="16" l="1"/>
  <c r="F2026" i="16"/>
  <c r="G2026" i="16"/>
  <c r="S2027" i="16"/>
  <c r="A2027" i="16"/>
  <c r="D2027" i="16" l="1"/>
  <c r="F2027" i="16"/>
  <c r="G2027" i="16"/>
  <c r="S2028" i="16"/>
  <c r="A2028" i="16"/>
  <c r="A2029" i="16" l="1"/>
  <c r="S2029" i="16"/>
  <c r="F2028" i="16"/>
  <c r="D2028" i="16"/>
  <c r="G2028" i="16"/>
  <c r="S2030" i="16" l="1"/>
  <c r="A2030" i="16"/>
  <c r="G2029" i="16"/>
  <c r="D2029" i="16"/>
  <c r="F2029" i="16"/>
  <c r="D2030" i="16" l="1"/>
  <c r="G2030" i="16"/>
  <c r="F2030" i="16"/>
  <c r="S2031" i="16"/>
  <c r="A2031" i="16"/>
  <c r="A2032" i="16" l="1"/>
  <c r="S2032" i="16"/>
  <c r="F2031" i="16"/>
  <c r="G2031" i="16"/>
  <c r="D2031" i="16"/>
  <c r="A2033" i="16" l="1"/>
  <c r="S2033" i="16"/>
  <c r="G2032" i="16"/>
  <c r="D2032" i="16"/>
  <c r="F2032" i="16"/>
  <c r="S2034" i="16" l="1"/>
  <c r="A2034" i="16"/>
  <c r="F2033" i="16"/>
  <c r="D2033" i="16"/>
  <c r="G2033" i="16"/>
  <c r="F2034" i="16" l="1"/>
  <c r="G2034" i="16"/>
  <c r="D2034" i="16"/>
  <c r="S2035" i="16"/>
  <c r="A2035" i="16"/>
  <c r="S2036" i="16" l="1"/>
  <c r="A2036" i="16"/>
  <c r="G2035" i="16"/>
  <c r="F2035" i="16"/>
  <c r="D2035" i="16"/>
  <c r="F2036" i="16" l="1"/>
  <c r="D2036" i="16"/>
  <c r="G2036" i="16"/>
  <c r="S2037" i="16"/>
  <c r="A2037" i="16"/>
  <c r="D2037" i="16" l="1"/>
  <c r="G2037" i="16"/>
  <c r="F2037" i="16"/>
  <c r="A2038" i="16"/>
  <c r="S2038" i="16"/>
  <c r="F2038" i="16" l="1"/>
  <c r="D2038" i="16"/>
  <c r="G2038" i="16"/>
  <c r="A2039" i="16"/>
  <c r="S2039" i="16"/>
  <c r="S2040" i="16" l="1"/>
  <c r="A2040" i="16"/>
  <c r="G2039" i="16"/>
  <c r="D2039" i="16"/>
  <c r="F2039" i="16"/>
  <c r="D2040" i="16" l="1"/>
  <c r="G2040" i="16"/>
  <c r="F2040" i="16"/>
  <c r="S2041" i="16"/>
  <c r="A2041" i="16"/>
  <c r="G2041" i="16" l="1"/>
  <c r="F2041" i="16"/>
  <c r="D2041" i="16"/>
  <c r="A2042" i="16"/>
  <c r="S2042" i="16"/>
  <c r="D2042" i="16" l="1"/>
  <c r="G2042" i="16"/>
  <c r="F2042" i="16"/>
  <c r="A2043" i="16"/>
  <c r="S2043" i="16"/>
  <c r="G2043" i="16" l="1"/>
  <c r="F2043" i="16"/>
  <c r="D2043" i="16"/>
  <c r="S2044" i="16"/>
  <c r="A2044" i="16"/>
  <c r="F2044" i="16" l="1"/>
  <c r="D2044" i="16"/>
  <c r="G2044" i="16"/>
  <c r="S2045" i="16"/>
  <c r="A2045" i="16"/>
  <c r="G2045" i="16" l="1"/>
  <c r="F2045" i="16"/>
  <c r="D2045" i="16"/>
  <c r="S2046" i="16"/>
  <c r="A2046" i="16"/>
  <c r="D2046" i="16" l="1"/>
  <c r="G2046" i="16"/>
  <c r="F2046" i="16"/>
  <c r="S2047" i="16"/>
  <c r="A2047" i="16"/>
  <c r="D2047" i="16" l="1"/>
  <c r="G2047" i="16"/>
  <c r="F2047" i="16"/>
  <c r="S2048" i="16"/>
  <c r="A2048" i="16"/>
  <c r="A2049" i="16" l="1"/>
  <c r="S2049" i="16"/>
  <c r="F2048" i="16"/>
  <c r="G2048" i="16"/>
  <c r="D2048" i="16"/>
  <c r="G2049" i="16" l="1"/>
  <c r="D2049" i="16"/>
  <c r="F2049" i="16"/>
  <c r="A2050" i="16"/>
  <c r="S2050" i="16"/>
  <c r="S2051" i="16" l="1"/>
  <c r="A2051" i="16"/>
  <c r="D2050" i="16"/>
  <c r="G2050" i="16"/>
  <c r="F2050" i="16"/>
  <c r="D2051" i="16" l="1"/>
  <c r="G2051" i="16"/>
  <c r="F2051" i="16"/>
  <c r="S2052" i="16"/>
  <c r="A2052" i="16"/>
  <c r="S2053" i="16" l="1"/>
  <c r="A2053" i="16"/>
  <c r="G2052" i="16"/>
  <c r="F2052" i="16"/>
  <c r="D2052" i="16"/>
  <c r="G2053" i="16" l="1"/>
  <c r="D2053" i="16"/>
  <c r="F2053" i="16"/>
  <c r="S2054" i="16"/>
  <c r="A2054" i="16"/>
  <c r="S2055" i="16" l="1"/>
  <c r="A2055" i="16"/>
  <c r="D2054" i="16"/>
  <c r="F2054" i="16"/>
  <c r="G2054" i="16"/>
  <c r="F2055" i="16" l="1"/>
  <c r="D2055" i="16"/>
  <c r="G2055" i="16"/>
  <c r="S2056" i="16"/>
  <c r="A2056" i="16"/>
  <c r="S2057" i="16" l="1"/>
  <c r="A2057" i="16"/>
  <c r="F2056" i="16"/>
  <c r="D2056" i="16"/>
  <c r="G2056" i="16"/>
  <c r="G2057" i="16" l="1"/>
  <c r="F2057" i="16"/>
  <c r="D2057" i="16"/>
  <c r="S2058" i="16"/>
  <c r="A2058" i="16"/>
  <c r="G2058" i="16" l="1"/>
  <c r="F2058" i="16"/>
  <c r="D2058" i="16"/>
  <c r="A2059" i="16"/>
  <c r="S2059" i="16"/>
  <c r="S2060" i="16" l="1"/>
  <c r="A2060" i="16"/>
  <c r="G2059" i="16"/>
  <c r="F2059" i="16"/>
  <c r="D2059" i="16"/>
  <c r="F2060" i="16" l="1"/>
  <c r="D2060" i="16"/>
  <c r="G2060" i="16"/>
  <c r="A2061" i="16"/>
  <c r="S2061" i="16"/>
  <c r="F2061" i="16" l="1"/>
  <c r="D2061" i="16"/>
  <c r="G2061" i="16"/>
  <c r="S2062" i="16"/>
  <c r="A2062" i="16"/>
  <c r="G2062" i="16" l="1"/>
  <c r="D2062" i="16"/>
  <c r="F2062" i="16"/>
  <c r="S2063" i="16"/>
  <c r="A2063" i="16"/>
  <c r="S2064" i="16" l="1"/>
  <c r="A2064" i="16"/>
  <c r="D2063" i="16"/>
  <c r="G2063" i="16"/>
  <c r="F2063" i="16"/>
  <c r="F2064" i="16" l="1"/>
  <c r="D2064" i="16"/>
  <c r="G2064" i="16"/>
  <c r="S2065" i="16"/>
  <c r="A2065" i="16"/>
  <c r="A2066" i="16" l="1"/>
  <c r="S2066" i="16"/>
  <c r="G2065" i="16"/>
  <c r="F2065" i="16"/>
  <c r="D2065" i="16"/>
  <c r="D2066" i="16" l="1"/>
  <c r="F2066" i="16"/>
  <c r="G2066" i="16"/>
  <c r="S2067" i="16"/>
  <c r="A2067" i="16"/>
  <c r="S2068" i="16" l="1"/>
  <c r="A2068" i="16"/>
  <c r="D2067" i="16"/>
  <c r="G2067" i="16"/>
  <c r="F2067" i="16"/>
  <c r="D2068" i="16" l="1"/>
  <c r="G2068" i="16"/>
  <c r="F2068" i="16"/>
  <c r="S2069" i="16"/>
  <c r="A2069" i="16"/>
  <c r="F2069" i="16" l="1"/>
  <c r="D2069" i="16"/>
  <c r="G2069" i="16"/>
  <c r="S2070" i="16"/>
  <c r="A2070" i="16"/>
  <c r="F2070" i="16" l="1"/>
  <c r="D2070" i="16"/>
  <c r="G2070" i="16"/>
  <c r="S2071" i="16"/>
  <c r="A2071" i="16"/>
  <c r="G2071" i="16" l="1"/>
  <c r="F2071" i="16"/>
  <c r="D2071" i="16"/>
  <c r="A2072" i="16"/>
  <c r="S2072" i="16"/>
  <c r="S2073" i="16" l="1"/>
  <c r="A2073" i="16"/>
  <c r="D2072" i="16"/>
  <c r="G2072" i="16"/>
  <c r="F2072" i="16"/>
  <c r="F2073" i="16" l="1"/>
  <c r="D2073" i="16"/>
  <c r="G2073" i="16"/>
  <c r="S2074" i="16"/>
  <c r="A2074" i="16"/>
  <c r="A2075" i="16" l="1"/>
  <c r="S2075" i="16"/>
  <c r="F2074" i="16"/>
  <c r="G2074" i="16"/>
  <c r="D2074" i="16"/>
  <c r="G2075" i="16" l="1"/>
  <c r="F2075" i="16"/>
  <c r="D2075" i="16"/>
  <c r="S2076" i="16"/>
  <c r="A2076" i="16"/>
  <c r="S2077" i="16" l="1"/>
  <c r="A2077" i="16"/>
  <c r="F2076" i="16"/>
  <c r="D2076" i="16"/>
  <c r="G2076" i="16"/>
  <c r="F2077" i="16" l="1"/>
  <c r="D2077" i="16"/>
  <c r="G2077" i="16"/>
  <c r="S2078" i="16"/>
  <c r="A2078" i="16"/>
  <c r="D2078" i="16" l="1"/>
  <c r="F2078" i="16"/>
  <c r="G2078" i="16"/>
  <c r="S2079" i="16"/>
  <c r="A2079" i="16"/>
  <c r="S2080" i="16" l="1"/>
  <c r="A2080" i="16"/>
  <c r="G2079" i="16"/>
  <c r="F2079" i="16"/>
  <c r="D2079" i="16"/>
  <c r="F2080" i="16" l="1"/>
  <c r="D2080" i="16"/>
  <c r="G2080" i="16"/>
  <c r="S2081" i="16"/>
  <c r="A2081" i="16"/>
  <c r="G2081" i="16" l="1"/>
  <c r="D2081" i="16"/>
  <c r="F2081" i="16"/>
  <c r="S2082" i="16"/>
  <c r="A2082" i="16"/>
  <c r="S2083" i="16" l="1"/>
  <c r="A2083" i="16"/>
  <c r="F2082" i="16"/>
  <c r="D2082" i="16"/>
  <c r="G2082" i="16"/>
  <c r="F2083" i="16" l="1"/>
  <c r="D2083" i="16"/>
  <c r="G2083" i="16"/>
  <c r="A2084" i="16"/>
  <c r="S2084" i="16"/>
  <c r="F2084" i="16" l="1"/>
  <c r="D2084" i="16"/>
  <c r="G2084" i="16"/>
  <c r="S2085" i="16"/>
  <c r="A2085" i="16"/>
  <c r="G2085" i="16" l="1"/>
  <c r="D2085" i="16"/>
  <c r="F2085" i="16"/>
  <c r="S2086" i="16"/>
  <c r="A2086" i="16"/>
  <c r="S2087" i="16" l="1"/>
  <c r="A2087" i="16"/>
  <c r="D2086" i="16"/>
  <c r="G2086" i="16"/>
  <c r="F2086" i="16"/>
  <c r="D2087" i="16" l="1"/>
  <c r="G2087" i="16"/>
  <c r="F2087" i="16"/>
  <c r="S2088" i="16"/>
  <c r="A2088" i="16"/>
  <c r="S2089" i="16" l="1"/>
  <c r="A2089" i="16"/>
  <c r="G2088" i="16"/>
  <c r="F2088" i="16"/>
  <c r="D2088" i="16"/>
  <c r="F2089" i="16" l="1"/>
  <c r="G2089" i="16"/>
  <c r="D2089" i="16"/>
  <c r="S2090" i="16"/>
  <c r="A2090" i="16"/>
  <c r="D2090" i="16" l="1"/>
  <c r="G2090" i="16"/>
  <c r="F2090" i="16"/>
  <c r="A2091" i="16"/>
  <c r="S2091" i="16"/>
  <c r="S2092" i="16" l="1"/>
  <c r="A2092" i="16"/>
  <c r="G2091" i="16"/>
  <c r="F2091" i="16"/>
  <c r="D2091" i="16"/>
  <c r="F2092" i="16" l="1"/>
  <c r="G2092" i="16"/>
  <c r="D2092" i="16"/>
  <c r="S2093" i="16"/>
  <c r="A2093" i="16"/>
  <c r="F2093" i="16" l="1"/>
  <c r="D2093" i="16"/>
  <c r="G2093" i="16"/>
  <c r="S2094" i="16"/>
  <c r="A2094" i="16"/>
  <c r="S2095" i="16" l="1"/>
  <c r="A2095" i="16"/>
  <c r="G2094" i="16"/>
  <c r="F2094" i="16"/>
  <c r="D2094" i="16"/>
  <c r="D2095" i="16" l="1"/>
  <c r="F2095" i="16"/>
  <c r="G2095" i="16"/>
  <c r="S2096" i="16"/>
  <c r="A2096" i="16"/>
  <c r="S2097" i="16" l="1"/>
  <c r="A2097" i="16"/>
  <c r="D2096" i="16"/>
  <c r="F2096" i="16"/>
  <c r="G2096" i="16"/>
  <c r="G2097" i="16" l="1"/>
  <c r="F2097" i="16"/>
  <c r="D2097" i="16"/>
  <c r="S2098" i="16"/>
  <c r="A2098" i="16"/>
  <c r="S2099" i="16" l="1"/>
  <c r="A2099" i="16"/>
  <c r="G2098" i="16"/>
  <c r="D2098" i="16"/>
  <c r="F2098" i="16"/>
  <c r="G2099" i="16" l="1"/>
  <c r="D2099" i="16"/>
  <c r="F2099" i="16"/>
  <c r="S2100" i="16"/>
  <c r="A2100" i="16"/>
  <c r="D2100" i="16" l="1"/>
  <c r="F2100" i="16"/>
  <c r="G2100" i="16"/>
  <c r="S2101" i="16"/>
  <c r="A2101" i="16"/>
  <c r="S2102" i="16" l="1"/>
  <c r="A2102" i="16"/>
  <c r="G2101" i="16"/>
  <c r="F2101" i="16"/>
  <c r="D2101" i="16"/>
  <c r="G2102" i="16" l="1"/>
  <c r="F2102" i="16"/>
  <c r="D2102" i="16"/>
  <c r="S2103" i="16"/>
  <c r="A2103" i="16"/>
  <c r="S2104" i="16" l="1"/>
  <c r="A2104" i="16"/>
  <c r="D2103" i="16"/>
  <c r="G2103" i="16"/>
  <c r="F2103" i="16"/>
  <c r="F2104" i="16" l="1"/>
  <c r="G2104" i="16"/>
  <c r="D2104" i="16"/>
  <c r="S2105" i="16"/>
  <c r="A2105" i="16"/>
  <c r="A2106" i="16" l="1"/>
  <c r="S2106" i="16"/>
  <c r="D2105" i="16"/>
  <c r="G2105" i="16"/>
  <c r="F2105" i="16"/>
  <c r="F2106" i="16" l="1"/>
  <c r="G2106" i="16"/>
  <c r="D2106" i="16"/>
  <c r="S2107" i="16"/>
  <c r="A2107" i="16"/>
  <c r="F2107" i="16" l="1"/>
  <c r="G2107" i="16"/>
  <c r="D2107" i="16"/>
  <c r="S2108" i="16"/>
  <c r="A2108" i="16"/>
  <c r="D2108" i="16" l="1"/>
  <c r="F2108" i="16"/>
  <c r="G2108" i="16"/>
  <c r="S2109" i="16"/>
  <c r="A2109" i="16"/>
  <c r="F2109" i="16" l="1"/>
  <c r="D2109" i="16"/>
  <c r="G2109" i="16"/>
  <c r="A2110" i="16"/>
  <c r="S2110" i="16"/>
  <c r="S2111" i="16" l="1"/>
  <c r="A2111" i="16"/>
  <c r="D2110" i="16"/>
  <c r="G2110" i="16"/>
  <c r="F2110" i="16"/>
  <c r="G2111" i="16" l="1"/>
  <c r="F2111" i="16"/>
  <c r="D2111" i="16"/>
  <c r="S2112" i="16"/>
  <c r="A2112" i="16"/>
  <c r="S2113" i="16" l="1"/>
  <c r="A2113" i="16"/>
  <c r="F2112" i="16"/>
  <c r="G2112" i="16"/>
  <c r="D2112" i="16"/>
  <c r="D2113" i="16" l="1"/>
  <c r="F2113" i="16"/>
  <c r="G2113" i="16"/>
  <c r="S2114" i="16"/>
  <c r="A2114" i="16"/>
  <c r="S2115" i="16" l="1"/>
  <c r="A2115" i="16"/>
  <c r="G2114" i="16"/>
  <c r="F2114" i="16"/>
  <c r="D2114" i="16"/>
  <c r="F2115" i="16" l="1"/>
  <c r="D2115" i="16"/>
  <c r="G2115" i="16"/>
  <c r="S2116" i="16"/>
  <c r="A2116" i="16"/>
  <c r="F2116" i="16" l="1"/>
  <c r="D2116" i="16"/>
  <c r="G2116" i="16"/>
  <c r="S2117" i="16"/>
  <c r="A2117" i="16"/>
  <c r="S2118" i="16" l="1"/>
  <c r="A2118" i="16"/>
  <c r="F2117" i="16"/>
  <c r="G2117" i="16"/>
  <c r="D2117" i="16"/>
  <c r="D2118" i="16" l="1"/>
  <c r="G2118" i="16"/>
  <c r="F2118" i="16"/>
  <c r="S2119" i="16"/>
  <c r="A2119" i="16"/>
  <c r="S2120" i="16" l="1"/>
  <c r="A2120" i="16"/>
  <c r="F2119" i="16"/>
  <c r="D2119" i="16"/>
  <c r="G2119" i="16"/>
  <c r="G2120" i="16" l="1"/>
  <c r="F2120" i="16"/>
  <c r="D2120" i="16"/>
  <c r="S2121" i="16"/>
  <c r="A2121" i="16"/>
  <c r="S2122" i="16" l="1"/>
  <c r="A2122" i="16"/>
  <c r="F2121" i="16"/>
  <c r="G2121" i="16"/>
  <c r="D2121" i="16"/>
  <c r="D2122" i="16" l="1"/>
  <c r="G2122" i="16"/>
  <c r="F2122" i="16"/>
  <c r="S2123" i="16"/>
  <c r="A2123" i="16"/>
  <c r="D2123" i="16" l="1"/>
  <c r="G2123" i="16"/>
  <c r="F2123" i="16"/>
  <c r="S2124" i="16"/>
  <c r="A2124" i="16"/>
  <c r="G2124" i="16" l="1"/>
  <c r="F2124" i="16"/>
  <c r="D2124" i="16"/>
  <c r="S2125" i="16"/>
  <c r="A2125" i="16"/>
  <c r="S2126" i="16" l="1"/>
  <c r="A2126" i="16"/>
  <c r="F2125" i="16"/>
  <c r="D2125" i="16"/>
  <c r="G2125" i="16"/>
  <c r="F2126" i="16" l="1"/>
  <c r="D2126" i="16"/>
  <c r="G2126" i="16"/>
  <c r="S2127" i="16"/>
  <c r="A2127" i="16"/>
  <c r="S2128" i="16" l="1"/>
  <c r="A2128" i="16"/>
  <c r="D2127" i="16"/>
  <c r="F2127" i="16"/>
  <c r="G2127" i="16"/>
  <c r="D2128" i="16" l="1"/>
  <c r="F2128" i="16"/>
  <c r="G2128" i="16"/>
  <c r="S2129" i="16"/>
  <c r="A2129" i="16"/>
  <c r="G2129" i="16" l="1"/>
  <c r="F2129" i="16"/>
  <c r="D2129" i="16"/>
  <c r="A2130" i="16"/>
  <c r="S2130" i="16"/>
  <c r="S2131" i="16" l="1"/>
  <c r="A2131" i="16"/>
  <c r="G2130" i="16"/>
  <c r="F2130" i="16"/>
  <c r="D2130" i="16"/>
  <c r="G2131" i="16" l="1"/>
  <c r="F2131" i="16"/>
  <c r="D2131" i="16"/>
  <c r="S2132" i="16"/>
  <c r="A2132" i="16"/>
  <c r="D2132" i="16" l="1"/>
  <c r="G2132" i="16"/>
  <c r="F2132" i="16"/>
  <c r="S2133" i="16"/>
  <c r="A2133" i="16"/>
  <c r="S2134" i="16" l="1"/>
  <c r="A2134" i="16"/>
  <c r="G2133" i="16"/>
  <c r="F2133" i="16"/>
  <c r="D2133" i="16"/>
  <c r="G2134" i="16" l="1"/>
  <c r="F2134" i="16"/>
  <c r="D2134" i="16"/>
  <c r="A2135" i="16"/>
  <c r="S2135" i="16"/>
  <c r="G2135" i="16" l="1"/>
  <c r="F2135" i="16"/>
  <c r="D2135" i="16"/>
  <c r="A2136" i="16"/>
  <c r="S2136" i="16"/>
  <c r="S2137" i="16" l="1"/>
  <c r="A2137" i="16"/>
  <c r="D2136" i="16"/>
  <c r="G2136" i="16"/>
  <c r="F2136" i="16"/>
  <c r="F2137" i="16" l="1"/>
  <c r="D2137" i="16"/>
  <c r="G2137" i="16"/>
  <c r="S2138" i="16"/>
  <c r="A2138" i="16"/>
  <c r="S2139" i="16" l="1"/>
  <c r="A2139" i="16"/>
  <c r="D2138" i="16"/>
  <c r="G2138" i="16"/>
  <c r="F2138" i="16"/>
  <c r="F2139" i="16" l="1"/>
  <c r="G2139" i="16"/>
  <c r="D2139" i="16"/>
  <c r="A2140" i="16"/>
  <c r="S2140" i="16"/>
  <c r="F2140" i="16" l="1"/>
  <c r="D2140" i="16"/>
  <c r="G2140" i="16"/>
  <c r="S2141" i="16"/>
  <c r="A2141" i="16"/>
  <c r="G2141" i="16" l="1"/>
  <c r="F2141" i="16"/>
  <c r="D2141" i="16"/>
  <c r="S2142" i="16"/>
  <c r="A2142" i="16"/>
  <c r="D2142" i="16" l="1"/>
  <c r="G2142" i="16"/>
  <c r="F2142" i="16"/>
  <c r="S2143" i="16"/>
  <c r="A2143" i="16"/>
  <c r="S2144" i="16" l="1"/>
  <c r="A2144" i="16"/>
  <c r="G2143" i="16"/>
  <c r="F2143" i="16"/>
  <c r="D2143" i="16"/>
  <c r="F2144" i="16" l="1"/>
  <c r="D2144" i="16"/>
  <c r="G2144" i="16"/>
  <c r="S2145" i="16"/>
  <c r="A2145" i="16"/>
  <c r="S2146" i="16" l="1"/>
  <c r="A2146" i="16"/>
  <c r="G2145" i="16"/>
  <c r="D2145" i="16"/>
  <c r="F2145" i="16"/>
  <c r="A2147" i="16" l="1"/>
  <c r="S2147" i="16"/>
  <c r="G2146" i="16"/>
  <c r="D2146" i="16"/>
  <c r="F2146" i="16"/>
  <c r="A2148" i="16" l="1"/>
  <c r="S2148" i="16"/>
  <c r="F2147" i="16"/>
  <c r="D2147" i="16"/>
  <c r="G2147" i="16"/>
  <c r="F2148" i="16" l="1"/>
  <c r="D2148" i="16"/>
  <c r="G2148" i="16"/>
  <c r="S2149" i="16"/>
  <c r="A2149" i="16"/>
  <c r="S2150" i="16" l="1"/>
  <c r="A2150" i="16"/>
  <c r="F2149" i="16"/>
  <c r="G2149" i="16"/>
  <c r="D2149" i="16"/>
  <c r="D2150" i="16" l="1"/>
  <c r="G2150" i="16"/>
  <c r="F2150" i="16"/>
  <c r="S2151" i="16"/>
  <c r="A2151" i="16"/>
  <c r="D2151" i="16" l="1"/>
  <c r="F2151" i="16"/>
  <c r="G2151" i="16"/>
  <c r="S2152" i="16"/>
  <c r="A2152" i="16"/>
  <c r="F2152" i="16" l="1"/>
  <c r="G2152" i="16"/>
  <c r="D2152" i="16"/>
  <c r="S2153" i="16"/>
  <c r="A2153" i="16"/>
  <c r="S2154" i="16" l="1"/>
  <c r="A2154" i="16"/>
  <c r="F2153" i="16"/>
  <c r="D2153" i="16"/>
  <c r="G2153" i="16"/>
  <c r="G2154" i="16" l="1"/>
  <c r="D2154" i="16"/>
  <c r="F2154" i="16"/>
  <c r="S2155" i="16"/>
  <c r="A2155" i="16"/>
  <c r="S2156" i="16" l="1"/>
  <c r="A2156" i="16"/>
  <c r="D2155" i="16"/>
  <c r="F2155" i="16"/>
  <c r="G2155" i="16"/>
  <c r="D2156" i="16" l="1"/>
  <c r="G2156" i="16"/>
  <c r="F2156" i="16"/>
  <c r="S2157" i="16"/>
  <c r="A2157" i="16"/>
  <c r="F2157" i="16" l="1"/>
  <c r="D2157" i="16"/>
  <c r="G2157" i="16"/>
  <c r="S2158" i="16"/>
  <c r="A2158" i="16"/>
  <c r="F2158" i="16" l="1"/>
  <c r="D2158" i="16"/>
  <c r="G2158" i="16"/>
  <c r="S2159" i="16"/>
  <c r="A2159" i="16"/>
  <c r="G2159" i="16" l="1"/>
  <c r="F2159" i="16"/>
  <c r="D2159" i="16"/>
  <c r="S2160" i="16"/>
  <c r="A2160" i="16"/>
  <c r="F2160" i="16" l="1"/>
  <c r="D2160" i="16"/>
  <c r="G2160" i="16"/>
  <c r="S2161" i="16"/>
  <c r="A2161" i="16"/>
  <c r="S2162" i="16" l="1"/>
  <c r="A2162" i="16"/>
  <c r="D2161" i="16"/>
  <c r="G2161" i="16"/>
  <c r="F2161" i="16"/>
  <c r="D2162" i="16" l="1"/>
  <c r="G2162" i="16"/>
  <c r="F2162" i="16"/>
  <c r="S2163" i="16"/>
  <c r="A2163" i="16"/>
  <c r="A2164" i="16" l="1"/>
  <c r="S2164" i="16"/>
  <c r="G2163" i="16"/>
  <c r="F2163" i="16"/>
  <c r="D2163" i="16"/>
  <c r="F2164" i="16" l="1"/>
  <c r="G2164" i="16"/>
  <c r="D2164" i="16"/>
  <c r="A2165" i="16"/>
  <c r="S2165" i="16"/>
  <c r="A2166" i="16" l="1"/>
  <c r="S2166" i="16"/>
  <c r="F2165" i="16"/>
  <c r="D2165" i="16"/>
  <c r="G2165" i="16"/>
  <c r="D2166" i="16" l="1"/>
  <c r="G2166" i="16"/>
  <c r="F2166" i="16"/>
  <c r="S2167" i="16"/>
  <c r="A2167" i="16"/>
  <c r="F2167" i="16" l="1"/>
  <c r="G2167" i="16"/>
  <c r="D2167" i="16"/>
  <c r="S2168" i="16"/>
  <c r="A2168" i="16"/>
  <c r="F2168" i="16" l="1"/>
  <c r="D2168" i="16"/>
  <c r="G2168" i="16"/>
  <c r="S2169" i="16"/>
  <c r="A2169" i="16"/>
  <c r="G2169" i="16" l="1"/>
  <c r="F2169" i="16"/>
  <c r="D2169" i="16"/>
  <c r="S2170" i="16"/>
  <c r="A2170" i="16"/>
  <c r="S2171" i="16" l="1"/>
  <c r="A2171" i="16"/>
  <c r="D2170" i="16"/>
  <c r="G2170" i="16"/>
  <c r="F2170" i="16"/>
  <c r="D2171" i="16" l="1"/>
  <c r="F2171" i="16"/>
  <c r="G2171" i="16"/>
  <c r="S2172" i="16"/>
  <c r="A2172" i="16"/>
  <c r="S2173" i="16" l="1"/>
  <c r="A2173" i="16"/>
  <c r="F2172" i="16"/>
  <c r="D2172" i="16"/>
  <c r="G2172" i="16"/>
  <c r="S2174" i="16" l="1"/>
  <c r="A2174" i="16"/>
  <c r="G2173" i="16"/>
  <c r="D2173" i="16"/>
  <c r="F2173" i="16"/>
  <c r="F2174" i="16" l="1"/>
  <c r="G2174" i="16"/>
  <c r="D2174" i="16"/>
  <c r="S2175" i="16"/>
  <c r="A2175" i="16"/>
  <c r="S2176" i="16" l="1"/>
  <c r="A2176" i="16"/>
  <c r="G2175" i="16"/>
  <c r="D2175" i="16"/>
  <c r="F2175" i="16"/>
  <c r="F2176" i="16" l="1"/>
  <c r="D2176" i="16"/>
  <c r="G2176" i="16"/>
  <c r="A2177" i="16"/>
  <c r="S2177" i="16"/>
  <c r="A2178" i="16" l="1"/>
  <c r="S2178" i="16"/>
  <c r="F2177" i="16"/>
  <c r="G2177" i="16"/>
  <c r="D2177" i="16"/>
  <c r="F2178" i="16" l="1"/>
  <c r="D2178" i="16"/>
  <c r="G2178" i="16"/>
  <c r="A2179" i="16"/>
  <c r="S2179" i="16"/>
  <c r="A2180" i="16" l="1"/>
  <c r="S2180" i="16"/>
  <c r="D2179" i="16"/>
  <c r="G2179" i="16"/>
  <c r="F2179" i="16"/>
  <c r="F2180" i="16" l="1"/>
  <c r="D2180" i="16"/>
  <c r="G2180" i="16"/>
  <c r="S2181" i="16"/>
  <c r="A2181" i="16"/>
  <c r="D2181" i="16" l="1"/>
  <c r="G2181" i="16"/>
  <c r="F2181" i="16"/>
  <c r="A2182" i="16"/>
  <c r="S2182" i="16"/>
  <c r="D2182" i="16" l="1"/>
  <c r="G2182" i="16"/>
  <c r="F2182" i="16"/>
  <c r="S2183" i="16"/>
  <c r="A2183" i="16"/>
  <c r="S2184" i="16" l="1"/>
  <c r="A2184" i="16"/>
  <c r="D2183" i="16"/>
  <c r="F2183" i="16"/>
  <c r="G2183" i="16"/>
  <c r="G2184" i="16" l="1"/>
  <c r="D2184" i="16"/>
  <c r="F2184" i="16"/>
  <c r="S2185" i="16"/>
  <c r="A2185" i="16"/>
  <c r="F2185" i="16" l="1"/>
  <c r="D2185" i="16"/>
  <c r="G2185" i="16"/>
  <c r="S2186" i="16"/>
  <c r="A2186" i="16"/>
  <c r="G2186" i="16" l="1"/>
  <c r="F2186" i="16"/>
  <c r="D2186" i="16"/>
  <c r="S2187" i="16"/>
  <c r="A2187" i="16"/>
  <c r="F2187" i="16" l="1"/>
  <c r="G2187" i="16"/>
  <c r="D2187" i="16"/>
  <c r="S2188" i="16"/>
  <c r="A2188" i="16"/>
  <c r="F2188" i="16" l="1"/>
  <c r="G2188" i="16"/>
  <c r="D2188" i="16"/>
  <c r="S2189" i="16"/>
  <c r="A2189" i="16"/>
  <c r="S2190" i="16" l="1"/>
  <c r="A2190" i="16"/>
  <c r="G2189" i="16"/>
  <c r="D2189" i="16"/>
  <c r="F2189" i="16"/>
  <c r="F2190" i="16" l="1"/>
  <c r="D2190" i="16"/>
  <c r="G2190" i="16"/>
  <c r="S2191" i="16"/>
  <c r="A2191" i="16"/>
  <c r="S2192" i="16" l="1"/>
  <c r="A2192" i="16"/>
  <c r="G2191" i="16"/>
  <c r="F2191" i="16"/>
  <c r="D2191" i="16"/>
  <c r="D2192" i="16" l="1"/>
  <c r="G2192" i="16"/>
  <c r="F2192" i="16"/>
  <c r="S2193" i="16"/>
  <c r="A2193" i="16"/>
  <c r="G2193" i="16" l="1"/>
  <c r="F2193" i="16"/>
  <c r="D2193" i="16"/>
  <c r="A2194" i="16"/>
  <c r="S2194" i="16"/>
  <c r="S2195" i="16" l="1"/>
  <c r="A2195" i="16"/>
  <c r="F2194" i="16"/>
  <c r="G2194" i="16"/>
  <c r="D2194" i="16"/>
  <c r="F2195" i="16" l="1"/>
  <c r="G2195" i="16"/>
  <c r="D2195" i="16"/>
  <c r="S2196" i="16"/>
  <c r="A2196" i="16"/>
  <c r="D2196" i="16" l="1"/>
  <c r="F2196" i="16"/>
  <c r="G2196" i="16"/>
  <c r="S2197" i="16"/>
  <c r="A2197" i="16"/>
  <c r="D2197" i="16" l="1"/>
  <c r="G2197" i="16"/>
  <c r="F2197" i="16"/>
  <c r="S2198" i="16"/>
  <c r="A2198" i="16"/>
  <c r="A2199" i="16" l="1"/>
  <c r="S2199" i="16"/>
  <c r="D2198" i="16"/>
  <c r="G2198" i="16"/>
  <c r="F2198" i="16"/>
  <c r="G2199" i="16" l="1"/>
  <c r="F2199" i="16"/>
  <c r="D2199" i="16"/>
  <c r="S2200" i="16"/>
  <c r="A2200" i="16"/>
  <c r="G2200" i="16" l="1"/>
  <c r="D2200" i="16"/>
  <c r="F2200" i="16"/>
  <c r="S2201" i="16"/>
  <c r="A2201" i="16"/>
  <c r="S2202" i="16" l="1"/>
  <c r="A2202" i="16"/>
  <c r="F2201" i="16"/>
  <c r="D2201" i="16"/>
  <c r="G2201" i="16"/>
  <c r="D2202" i="16" l="1"/>
  <c r="F2202" i="16"/>
  <c r="G2202" i="16"/>
  <c r="A2203" i="16"/>
  <c r="S2203" i="16"/>
  <c r="S2204" i="16" l="1"/>
  <c r="A2204" i="16"/>
  <c r="G2203" i="16"/>
  <c r="F2203" i="16"/>
  <c r="D2203" i="16"/>
  <c r="F2204" i="16" l="1"/>
  <c r="G2204" i="16"/>
  <c r="D2204" i="16"/>
  <c r="S2205" i="16"/>
  <c r="A2205" i="16"/>
  <c r="G2205" i="16" l="1"/>
  <c r="D2205" i="16"/>
  <c r="F2205" i="16"/>
  <c r="S2206" i="16"/>
  <c r="A2206" i="16"/>
  <c r="F2206" i="16" l="1"/>
  <c r="G2206" i="16"/>
  <c r="D2206" i="16"/>
  <c r="S2207" i="16"/>
  <c r="A2207" i="16"/>
  <c r="S2208" i="16" l="1"/>
  <c r="A2208" i="16"/>
  <c r="F2207" i="16"/>
  <c r="G2207" i="16"/>
  <c r="D2207" i="16"/>
  <c r="S2209" i="16" l="1"/>
  <c r="A2209" i="16"/>
  <c r="F2208" i="16"/>
  <c r="G2208" i="16"/>
  <c r="D2208" i="16"/>
  <c r="F2209" i="16" l="1"/>
  <c r="D2209" i="16"/>
  <c r="G2209" i="16"/>
  <c r="S2210" i="16"/>
  <c r="A2210" i="16"/>
  <c r="S2211" i="16" l="1"/>
  <c r="A2211" i="16"/>
  <c r="G2210" i="16"/>
  <c r="F2210" i="16"/>
  <c r="D2210" i="16"/>
  <c r="G2211" i="16" l="1"/>
  <c r="D2211" i="16"/>
  <c r="F2211" i="16"/>
  <c r="S2212" i="16"/>
  <c r="A2212" i="16"/>
  <c r="S2213" i="16" l="1"/>
  <c r="A2213" i="16"/>
  <c r="F2212" i="16"/>
  <c r="G2212" i="16"/>
  <c r="D2212" i="16"/>
  <c r="F2213" i="16" l="1"/>
  <c r="D2213" i="16"/>
  <c r="G2213" i="16"/>
  <c r="S2214" i="16"/>
  <c r="A2214" i="16"/>
  <c r="A2215" i="16" l="1"/>
  <c r="S2215" i="16"/>
  <c r="D2214" i="16"/>
  <c r="G2214" i="16"/>
  <c r="F2214" i="16"/>
  <c r="F2215" i="16" l="1"/>
  <c r="D2215" i="16"/>
  <c r="G2215" i="16"/>
  <c r="A2216" i="16"/>
  <c r="S2216" i="16"/>
  <c r="G2216" i="16" l="1"/>
  <c r="F2216" i="16"/>
  <c r="D2216" i="16"/>
  <c r="S2217" i="16"/>
  <c r="A2217" i="16"/>
  <c r="F2217" i="16" l="1"/>
  <c r="G2217" i="16"/>
  <c r="D2217" i="16"/>
  <c r="S2218" i="16"/>
  <c r="A2218" i="16"/>
  <c r="A2219" i="16" l="1"/>
  <c r="S2219" i="16"/>
  <c r="D2218" i="16"/>
  <c r="F2218" i="16"/>
  <c r="G2218" i="16"/>
  <c r="S2220" i="16" l="1"/>
  <c r="A2220" i="16"/>
  <c r="D2219" i="16"/>
  <c r="F2219" i="16"/>
  <c r="G2219" i="16"/>
  <c r="S2221" i="16" l="1"/>
  <c r="A2221" i="16"/>
  <c r="D2220" i="16"/>
  <c r="F2220" i="16"/>
  <c r="G2220" i="16"/>
  <c r="D2221" i="16" l="1"/>
  <c r="F2221" i="16"/>
  <c r="G2221" i="16"/>
  <c r="S2222" i="16"/>
  <c r="A2222" i="16"/>
  <c r="S2223" i="16" l="1"/>
  <c r="A2223" i="16"/>
  <c r="G2222" i="16"/>
  <c r="D2222" i="16"/>
  <c r="F2222" i="16"/>
  <c r="G2223" i="16" l="1"/>
  <c r="D2223" i="16"/>
  <c r="F2223" i="16"/>
  <c r="S2224" i="16"/>
  <c r="A2224" i="16"/>
  <c r="G2224" i="16" l="1"/>
  <c r="F2224" i="16"/>
  <c r="D2224" i="16"/>
  <c r="S2225" i="16"/>
  <c r="A2225" i="16"/>
  <c r="G2225" i="16" l="1"/>
  <c r="F2225" i="16"/>
  <c r="D2225" i="16"/>
  <c r="S2226" i="16"/>
  <c r="A2226" i="16"/>
  <c r="S2227" i="16" l="1"/>
  <c r="A2227" i="16"/>
  <c r="G2226" i="16"/>
  <c r="F2226" i="16"/>
  <c r="D2226" i="16"/>
  <c r="G2227" i="16" l="1"/>
  <c r="D2227" i="16"/>
  <c r="F2227" i="16"/>
  <c r="S2228" i="16"/>
  <c r="A2228" i="16"/>
  <c r="G2228" i="16" l="1"/>
  <c r="F2228" i="16"/>
  <c r="D2228" i="16"/>
  <c r="A2229" i="16"/>
  <c r="S2229" i="16"/>
  <c r="S2230" i="16" l="1"/>
  <c r="A2230" i="16"/>
  <c r="G2229" i="16"/>
  <c r="D2229" i="16"/>
  <c r="F2229" i="16"/>
  <c r="D2230" i="16" l="1"/>
  <c r="G2230" i="16"/>
  <c r="F2230" i="16"/>
  <c r="A2231" i="16"/>
  <c r="S2231" i="16"/>
  <c r="D2231" i="16" l="1"/>
  <c r="F2231" i="16"/>
  <c r="G2231" i="16"/>
  <c r="A2232" i="16"/>
  <c r="S2232" i="16"/>
  <c r="S2233" i="16" l="1"/>
  <c r="A2233" i="16"/>
  <c r="F2232" i="16"/>
  <c r="D2232" i="16"/>
  <c r="G2232" i="16"/>
  <c r="G2233" i="16" l="1"/>
  <c r="F2233" i="16"/>
  <c r="D2233" i="16"/>
  <c r="A2234" i="16"/>
  <c r="S2234" i="16"/>
  <c r="S2235" i="16" l="1"/>
  <c r="A2235" i="16"/>
  <c r="D2234" i="16"/>
  <c r="G2234" i="16"/>
  <c r="F2234" i="16"/>
  <c r="D2235" i="16" l="1"/>
  <c r="G2235" i="16"/>
  <c r="F2235" i="16"/>
  <c r="S2236" i="16"/>
  <c r="A2236" i="16"/>
  <c r="F2236" i="16" l="1"/>
  <c r="D2236" i="16"/>
  <c r="G2236" i="16"/>
  <c r="S2237" i="16"/>
  <c r="A2237" i="16"/>
  <c r="G2237" i="16" l="1"/>
  <c r="F2237" i="16"/>
  <c r="D2237" i="16"/>
  <c r="S2238" i="16"/>
  <c r="A2238" i="16"/>
  <c r="S2239" i="16" l="1"/>
  <c r="A2239" i="16"/>
  <c r="D2238" i="16"/>
  <c r="F2238" i="16"/>
  <c r="G2238" i="16"/>
  <c r="G2239" i="16" l="1"/>
  <c r="D2239" i="16"/>
  <c r="F2239" i="16"/>
  <c r="S2240" i="16"/>
  <c r="A2240" i="16"/>
  <c r="S2241" i="16" l="1"/>
  <c r="A2241" i="16"/>
  <c r="D2240" i="16"/>
  <c r="G2240" i="16"/>
  <c r="F2240" i="16"/>
  <c r="S2242" i="16" l="1"/>
  <c r="A2242" i="16"/>
  <c r="F2241" i="16"/>
  <c r="D2241" i="16"/>
  <c r="G2241" i="16"/>
  <c r="D2242" i="16" l="1"/>
  <c r="F2242" i="16"/>
  <c r="G2242" i="16"/>
  <c r="S2243" i="16"/>
  <c r="A2243" i="16"/>
  <c r="S2244" i="16" l="1"/>
  <c r="A2244" i="16"/>
  <c r="D2243" i="16"/>
  <c r="G2243" i="16"/>
  <c r="F2243" i="16"/>
  <c r="G2244" i="16" l="1"/>
  <c r="D2244" i="16"/>
  <c r="F2244" i="16"/>
  <c r="A2245" i="16"/>
  <c r="S2245" i="16"/>
  <c r="G2245" i="16" l="1"/>
  <c r="F2245" i="16"/>
  <c r="D2245" i="16"/>
  <c r="S2246" i="16"/>
  <c r="A2246" i="16"/>
  <c r="F2246" i="16" l="1"/>
  <c r="G2246" i="16"/>
  <c r="D2246" i="16"/>
  <c r="S2247" i="16"/>
  <c r="A2247" i="16"/>
  <c r="D2247" i="16" l="1"/>
  <c r="F2247" i="16"/>
  <c r="G2247" i="16"/>
  <c r="S2248" i="16"/>
  <c r="A2248" i="16"/>
  <c r="A2249" i="16" l="1"/>
  <c r="S2249" i="16"/>
  <c r="D2248" i="16"/>
  <c r="G2248" i="16"/>
  <c r="F2248" i="16"/>
  <c r="S2250" i="16" l="1"/>
  <c r="A2250" i="16"/>
  <c r="F2249" i="16"/>
  <c r="D2249" i="16"/>
  <c r="G2249" i="16"/>
  <c r="D2250" i="16" l="1"/>
  <c r="G2250" i="16"/>
  <c r="F2250" i="16"/>
  <c r="S2251" i="16"/>
  <c r="A2251" i="16"/>
  <c r="S2252" i="16" l="1"/>
  <c r="A2252" i="16"/>
  <c r="F2251" i="16"/>
  <c r="G2251" i="16"/>
  <c r="D2251" i="16"/>
  <c r="D2252" i="16" l="1"/>
  <c r="F2252" i="16"/>
  <c r="G2252" i="16"/>
  <c r="A2253" i="16"/>
  <c r="S2253" i="16"/>
  <c r="G2253" i="16" l="1"/>
  <c r="D2253" i="16"/>
  <c r="F2253" i="16"/>
  <c r="S2254" i="16"/>
  <c r="A2254" i="16"/>
  <c r="D2254" i="16" l="1"/>
  <c r="G2254" i="16"/>
  <c r="F2254" i="16"/>
  <c r="S2255" i="16"/>
  <c r="A2255" i="16"/>
  <c r="D2255" i="16" l="1"/>
  <c r="G2255" i="16"/>
  <c r="F2255" i="16"/>
  <c r="S2256" i="16"/>
  <c r="A2256" i="16"/>
  <c r="A2257" i="16" l="1"/>
  <c r="S2257" i="16"/>
  <c r="F2256" i="16"/>
  <c r="D2256" i="16"/>
  <c r="G2256" i="16"/>
  <c r="A2258" i="16" l="1"/>
  <c r="S2258" i="16"/>
  <c r="F2257" i="16"/>
  <c r="G2257" i="16"/>
  <c r="D2257" i="16"/>
  <c r="F2258" i="16" l="1"/>
  <c r="D2258" i="16"/>
  <c r="G2258" i="16"/>
  <c r="A2259" i="16"/>
  <c r="S2259" i="16"/>
  <c r="S2260" i="16" l="1"/>
  <c r="A2260" i="16"/>
  <c r="D2259" i="16"/>
  <c r="F2259" i="16"/>
  <c r="G2259" i="16"/>
  <c r="G2260" i="16" l="1"/>
  <c r="F2260" i="16"/>
  <c r="D2260" i="16"/>
  <c r="S2261" i="16"/>
  <c r="A2261" i="16"/>
  <c r="S2262" i="16" l="1"/>
  <c r="A2262" i="16"/>
  <c r="D2261" i="16"/>
  <c r="F2261" i="16"/>
  <c r="G2261" i="16"/>
  <c r="D2262" i="16" l="1"/>
  <c r="G2262" i="16"/>
  <c r="F2262" i="16"/>
  <c r="S2263" i="16"/>
  <c r="A2263" i="16"/>
  <c r="A2264" i="16" l="1"/>
  <c r="S2264" i="16"/>
  <c r="D2263" i="16"/>
  <c r="F2263" i="16"/>
  <c r="G2263" i="16"/>
  <c r="F2264" i="16" l="1"/>
  <c r="D2264" i="16"/>
  <c r="G2264" i="16"/>
  <c r="S2265" i="16"/>
  <c r="A2265" i="16"/>
  <c r="S2266" i="16" l="1"/>
  <c r="A2266" i="16"/>
  <c r="F2265" i="16"/>
  <c r="D2265" i="16"/>
  <c r="G2265" i="16"/>
  <c r="D2266" i="16" l="1"/>
  <c r="G2266" i="16"/>
  <c r="F2266" i="16"/>
  <c r="S2267" i="16"/>
  <c r="A2267" i="16"/>
  <c r="A2268" i="16" l="1"/>
  <c r="S2268" i="16"/>
  <c r="G2267" i="16"/>
  <c r="F2267" i="16"/>
  <c r="D2267" i="16"/>
  <c r="S2269" i="16" l="1"/>
  <c r="A2269" i="16"/>
  <c r="F2268" i="16"/>
  <c r="G2268" i="16"/>
  <c r="D2268" i="16"/>
  <c r="G2269" i="16" l="1"/>
  <c r="F2269" i="16"/>
  <c r="D2269" i="16"/>
  <c r="S2270" i="16"/>
  <c r="A2270" i="16"/>
  <c r="F2270" i="16" l="1"/>
  <c r="D2270" i="16"/>
  <c r="G2270" i="16"/>
  <c r="S2271" i="16"/>
  <c r="A2271" i="16"/>
  <c r="S2272" i="16" l="1"/>
  <c r="A2272" i="16"/>
  <c r="G2271" i="16"/>
  <c r="D2271" i="16"/>
  <c r="F2271" i="16"/>
  <c r="G2272" i="16" l="1"/>
  <c r="D2272" i="16"/>
  <c r="F2272" i="16"/>
  <c r="A2273" i="16"/>
  <c r="S2273" i="16"/>
  <c r="S2274" i="16" l="1"/>
  <c r="A2274" i="16"/>
  <c r="D2273" i="16"/>
  <c r="F2273" i="16"/>
  <c r="G2273" i="16"/>
  <c r="G2274" i="16" l="1"/>
  <c r="D2274" i="16"/>
  <c r="F2274" i="16"/>
  <c r="S2275" i="16"/>
  <c r="A2275" i="16"/>
  <c r="F2275" i="16" l="1"/>
  <c r="G2275" i="16"/>
  <c r="D2275" i="16"/>
  <c r="S2276" i="16"/>
  <c r="A2276" i="16"/>
  <c r="S2277" i="16" l="1"/>
  <c r="A2277" i="16"/>
  <c r="F2276" i="16"/>
  <c r="D2276" i="16"/>
  <c r="G2276" i="16"/>
  <c r="D2277" i="16" l="1"/>
  <c r="G2277" i="16"/>
  <c r="F2277" i="16"/>
  <c r="A2278" i="16"/>
  <c r="S2278" i="16"/>
  <c r="D2278" i="16" l="1"/>
  <c r="G2278" i="16"/>
  <c r="F2278" i="16"/>
  <c r="S2279" i="16"/>
  <c r="A2279" i="16"/>
  <c r="G2279" i="16" l="1"/>
  <c r="F2279" i="16"/>
  <c r="D2279" i="16"/>
  <c r="A2280" i="16"/>
  <c r="S2280" i="16"/>
  <c r="G2280" i="16" l="1"/>
  <c r="F2280" i="16"/>
  <c r="D2280" i="16"/>
  <c r="A2281" i="16"/>
  <c r="S2281" i="16"/>
  <c r="D2281" i="16" l="1"/>
  <c r="G2281" i="16"/>
  <c r="F2281" i="16"/>
  <c r="S2282" i="16"/>
  <c r="A2282" i="16"/>
  <c r="S2283" i="16" l="1"/>
  <c r="A2283" i="16"/>
  <c r="G2282" i="16"/>
  <c r="F2282" i="16"/>
  <c r="D2282" i="16"/>
  <c r="G2283" i="16" l="1"/>
  <c r="F2283" i="16"/>
  <c r="D2283" i="16"/>
  <c r="S2284" i="16"/>
  <c r="A2284" i="16"/>
  <c r="D2284" i="16" l="1"/>
  <c r="G2284" i="16"/>
  <c r="F2284" i="16"/>
  <c r="S2285" i="16"/>
  <c r="A2285" i="16"/>
  <c r="S2286" i="16" l="1"/>
  <c r="A2286" i="16"/>
  <c r="F2285" i="16"/>
  <c r="G2285" i="16"/>
  <c r="D2285" i="16"/>
  <c r="F2286" i="16" l="1"/>
  <c r="G2286" i="16"/>
  <c r="D2286" i="16"/>
  <c r="S2287" i="16"/>
  <c r="A2287" i="16"/>
  <c r="G2287" i="16" l="1"/>
  <c r="D2287" i="16"/>
  <c r="F2287" i="16"/>
  <c r="S2288" i="16"/>
  <c r="A2288" i="16"/>
  <c r="A2289" i="16" l="1"/>
  <c r="S2289" i="16"/>
  <c r="D2288" i="16"/>
  <c r="G2288" i="16"/>
  <c r="F2288" i="16"/>
  <c r="S2290" i="16" l="1"/>
  <c r="A2290" i="16"/>
  <c r="D2289" i="16"/>
  <c r="F2289" i="16"/>
  <c r="G2289" i="16"/>
  <c r="D2290" i="16" l="1"/>
  <c r="F2290" i="16"/>
  <c r="G2290" i="16"/>
  <c r="S2291" i="16"/>
  <c r="A2291" i="16"/>
  <c r="S2292" i="16" l="1"/>
  <c r="A2292" i="16"/>
  <c r="G2291" i="16"/>
  <c r="D2291" i="16"/>
  <c r="F2291" i="16"/>
  <c r="S2293" i="16" l="1"/>
  <c r="A2293" i="16"/>
  <c r="G2292" i="16"/>
  <c r="D2292" i="16"/>
  <c r="F2292" i="16"/>
  <c r="D2293" i="16" l="1"/>
  <c r="G2293" i="16"/>
  <c r="F2293" i="16"/>
  <c r="S2294" i="16"/>
  <c r="A2294" i="16"/>
  <c r="S2295" i="16" l="1"/>
  <c r="A2295" i="16"/>
  <c r="F2294" i="16"/>
  <c r="D2294" i="16"/>
  <c r="G2294" i="16"/>
  <c r="D2295" i="16" l="1"/>
  <c r="F2295" i="16"/>
  <c r="G2295" i="16"/>
  <c r="S2296" i="16"/>
  <c r="A2296" i="16"/>
  <c r="S2297" i="16" l="1"/>
  <c r="A2297" i="16"/>
  <c r="D2296" i="16"/>
  <c r="G2296" i="16"/>
  <c r="F2296" i="16"/>
  <c r="G2297" i="16" l="1"/>
  <c r="F2297" i="16"/>
  <c r="D2297" i="16"/>
  <c r="S2298" i="16"/>
  <c r="A2298" i="16"/>
  <c r="A2299" i="16" l="1"/>
  <c r="S2299" i="16"/>
  <c r="G2298" i="16"/>
  <c r="D2298" i="16"/>
  <c r="F2298" i="16"/>
  <c r="S2300" i="16" l="1"/>
  <c r="A2300" i="16"/>
  <c r="F2299" i="16"/>
  <c r="G2299" i="16"/>
  <c r="D2299" i="16"/>
  <c r="S2301" i="16" l="1"/>
  <c r="A2301" i="16"/>
  <c r="F2300" i="16"/>
  <c r="G2300" i="16"/>
  <c r="D2300" i="16"/>
  <c r="D2301" i="16" l="1"/>
  <c r="F2301" i="16"/>
  <c r="G2301" i="16"/>
  <c r="S2302" i="16"/>
  <c r="A2302" i="16"/>
  <c r="S2303" i="16" l="1"/>
  <c r="A2303" i="16"/>
  <c r="G2302" i="16"/>
  <c r="F2302" i="16"/>
  <c r="D2302" i="16"/>
  <c r="G2303" i="16" l="1"/>
  <c r="D2303" i="16"/>
  <c r="F2303" i="16"/>
  <c r="S2304" i="16"/>
  <c r="A2304" i="16"/>
  <c r="G2304" i="16" l="1"/>
  <c r="F2304" i="16"/>
  <c r="D2304" i="16"/>
  <c r="S2305" i="16"/>
  <c r="A2305" i="16"/>
  <c r="S2306" i="16" l="1"/>
  <c r="A2306" i="16"/>
  <c r="F2305" i="16"/>
  <c r="D2305" i="16"/>
  <c r="G2305" i="16"/>
  <c r="D2306" i="16" l="1"/>
  <c r="F2306" i="16"/>
  <c r="G2306" i="16"/>
  <c r="S2307" i="16"/>
  <c r="A2307" i="16"/>
  <c r="S2308" i="16" l="1"/>
  <c r="A2308" i="16"/>
  <c r="D2307" i="16"/>
  <c r="F2307" i="16"/>
  <c r="G2307" i="16"/>
  <c r="G2308" i="16" l="1"/>
  <c r="D2308" i="16"/>
  <c r="F2308" i="16"/>
  <c r="S2309" i="16"/>
  <c r="A2309" i="16"/>
  <c r="S2310" i="16" l="1"/>
  <c r="A2310" i="16"/>
  <c r="D2309" i="16"/>
  <c r="G2309" i="16"/>
  <c r="F2309" i="16"/>
  <c r="S2311" i="16" l="1"/>
  <c r="A2311" i="16"/>
  <c r="D2310" i="16"/>
  <c r="F2310" i="16"/>
  <c r="G2310" i="16"/>
  <c r="F2311" i="16" l="1"/>
  <c r="D2311" i="16"/>
  <c r="G2311" i="16"/>
  <c r="S2312" i="16"/>
  <c r="A2312" i="16"/>
  <c r="G2312" i="16" l="1"/>
  <c r="D2312" i="16"/>
  <c r="F2312" i="16"/>
  <c r="S2313" i="16"/>
  <c r="A2313" i="16"/>
  <c r="D2313" i="16" l="1"/>
  <c r="F2313" i="16"/>
  <c r="G2313" i="16"/>
  <c r="S2314" i="16"/>
  <c r="A2314" i="16"/>
  <c r="S2315" i="16" l="1"/>
  <c r="A2315" i="16"/>
  <c r="D2314" i="16"/>
  <c r="G2314" i="16"/>
  <c r="F2314" i="16"/>
  <c r="F2315" i="16" l="1"/>
  <c r="G2315" i="16"/>
  <c r="D2315" i="16"/>
  <c r="S2316" i="16"/>
  <c r="A2316" i="16"/>
  <c r="F2316" i="16" l="1"/>
  <c r="D2316" i="16"/>
  <c r="G2316" i="16"/>
  <c r="A2317" i="16"/>
  <c r="S2317" i="16"/>
  <c r="S2318" i="16" l="1"/>
  <c r="A2318" i="16"/>
  <c r="F2317" i="16"/>
  <c r="D2317" i="16"/>
  <c r="G2317" i="16"/>
  <c r="F2318" i="16" l="1"/>
  <c r="D2318" i="16"/>
  <c r="G2318" i="16"/>
  <c r="A2319" i="16"/>
  <c r="S2319" i="16"/>
  <c r="S2320" i="16" l="1"/>
  <c r="A2320" i="16"/>
  <c r="F2319" i="16"/>
  <c r="D2319" i="16"/>
  <c r="G2319" i="16"/>
  <c r="G2320" i="16" l="1"/>
  <c r="F2320" i="16"/>
  <c r="D2320" i="16"/>
  <c r="S2321" i="16"/>
  <c r="A2321" i="16"/>
  <c r="S2322" i="16" l="1"/>
  <c r="A2322" i="16"/>
  <c r="F2321" i="16"/>
  <c r="D2321" i="16"/>
  <c r="G2321" i="16"/>
  <c r="D2322" i="16" l="1"/>
  <c r="G2322" i="16"/>
  <c r="F2322" i="16"/>
  <c r="S2323" i="16"/>
  <c r="A2323" i="16"/>
  <c r="A2324" i="16" l="1"/>
  <c r="S2324" i="16"/>
  <c r="G2323" i="16"/>
  <c r="F2323" i="16"/>
  <c r="D2323" i="16"/>
  <c r="G2324" i="16" l="1"/>
  <c r="F2324" i="16"/>
  <c r="D2324" i="16"/>
  <c r="S2325" i="16"/>
  <c r="A2325" i="16"/>
  <c r="A2326" i="16" l="1"/>
  <c r="S2326" i="16"/>
  <c r="F2325" i="16"/>
  <c r="G2325" i="16"/>
  <c r="D2325" i="16"/>
  <c r="G2326" i="16" l="1"/>
  <c r="D2326" i="16"/>
  <c r="F2326" i="16"/>
  <c r="S2327" i="16"/>
  <c r="A2327" i="16"/>
  <c r="G2327" i="16" l="1"/>
  <c r="F2327" i="16"/>
  <c r="D2327" i="16"/>
  <c r="S2328" i="16"/>
  <c r="A2328" i="16"/>
  <c r="S2329" i="16" l="1"/>
  <c r="A2329" i="16"/>
  <c r="F2328" i="16"/>
  <c r="D2328" i="16"/>
  <c r="G2328" i="16"/>
  <c r="G2329" i="16" l="1"/>
  <c r="F2329" i="16"/>
  <c r="D2329" i="16"/>
  <c r="A2330" i="16"/>
  <c r="S2330" i="16"/>
  <c r="S2331" i="16" l="1"/>
  <c r="A2331" i="16"/>
  <c r="G2330" i="16"/>
  <c r="D2330" i="16"/>
  <c r="F2330" i="16"/>
  <c r="F2331" i="16" l="1"/>
  <c r="D2331" i="16"/>
  <c r="G2331" i="16"/>
  <c r="A2332" i="16"/>
  <c r="S2332" i="16"/>
  <c r="A2333" i="16" l="1"/>
  <c r="S2333" i="16"/>
  <c r="F2332" i="16"/>
  <c r="G2332" i="16"/>
  <c r="D2332" i="16"/>
  <c r="D2333" i="16" l="1"/>
  <c r="G2333" i="16"/>
  <c r="F2333" i="16"/>
  <c r="S2334" i="16"/>
  <c r="A2334" i="16"/>
  <c r="D2334" i="16" l="1"/>
  <c r="F2334" i="16"/>
  <c r="G2334" i="16"/>
  <c r="S2335" i="16"/>
  <c r="A2335" i="16"/>
  <c r="S2336" i="16" l="1"/>
  <c r="A2336" i="16"/>
  <c r="D2335" i="16"/>
  <c r="G2335" i="16"/>
  <c r="F2335" i="16"/>
  <c r="G2336" i="16" l="1"/>
  <c r="D2336" i="16"/>
  <c r="F2336" i="16"/>
  <c r="S2337" i="16"/>
  <c r="A2337" i="16"/>
  <c r="S2338" i="16" l="1"/>
  <c r="A2338" i="16"/>
  <c r="D2337" i="16"/>
  <c r="F2337" i="16"/>
  <c r="G2337" i="16"/>
  <c r="S2339" i="16" l="1"/>
  <c r="A2339" i="16"/>
  <c r="D2338" i="16"/>
  <c r="F2338" i="16"/>
  <c r="G2338" i="16"/>
  <c r="D2339" i="16" l="1"/>
  <c r="G2339" i="16"/>
  <c r="F2339" i="16"/>
  <c r="S2340" i="16"/>
  <c r="A2340" i="16"/>
  <c r="S2341" i="16" l="1"/>
  <c r="A2341" i="16"/>
  <c r="F2340" i="16"/>
  <c r="G2340" i="16"/>
  <c r="D2340" i="16"/>
  <c r="D2341" i="16" l="1"/>
  <c r="F2341" i="16"/>
  <c r="G2341" i="16"/>
  <c r="S2342" i="16"/>
  <c r="A2342" i="16"/>
  <c r="F2342" i="16" l="1"/>
  <c r="D2342" i="16"/>
  <c r="G2342" i="16"/>
  <c r="A2343" i="16"/>
  <c r="S2343" i="16"/>
  <c r="D2343" i="16" l="1"/>
  <c r="G2343" i="16"/>
  <c r="F2343" i="16"/>
  <c r="S2344" i="16"/>
  <c r="A2344" i="16"/>
  <c r="S2345" i="16" l="1"/>
  <c r="A2345" i="16"/>
  <c r="G2344" i="16"/>
  <c r="F2344" i="16"/>
  <c r="D2344" i="16"/>
  <c r="G2345" i="16" l="1"/>
  <c r="D2345" i="16"/>
  <c r="F2345" i="16"/>
  <c r="A2346" i="16"/>
  <c r="S2346" i="16"/>
  <c r="S2347" i="16" l="1"/>
  <c r="A2347" i="16"/>
  <c r="G2346" i="16"/>
  <c r="F2346" i="16"/>
  <c r="D2346" i="16"/>
  <c r="F2347" i="16" l="1"/>
  <c r="D2347" i="16"/>
  <c r="G2347" i="16"/>
  <c r="A2348" i="16"/>
  <c r="S2348" i="16"/>
  <c r="G2348" i="16" l="1"/>
  <c r="F2348" i="16"/>
  <c r="D2348" i="16"/>
  <c r="S2349" i="16"/>
  <c r="A2349" i="16"/>
  <c r="S2350" i="16" l="1"/>
  <c r="A2350" i="16"/>
  <c r="F2349" i="16"/>
  <c r="D2349" i="16"/>
  <c r="G2349" i="16"/>
  <c r="D2350" i="16" l="1"/>
  <c r="F2350" i="16"/>
  <c r="G2350" i="16"/>
  <c r="S2351" i="16"/>
  <c r="A2351" i="16"/>
  <c r="A2352" i="16" l="1"/>
  <c r="S2352" i="16"/>
  <c r="G2351" i="16"/>
  <c r="D2351" i="16"/>
  <c r="F2351" i="16"/>
  <c r="F2352" i="16" l="1"/>
  <c r="D2352" i="16"/>
  <c r="G2352" i="16"/>
  <c r="S2353" i="16"/>
  <c r="A2353" i="16"/>
  <c r="G2353" i="16" l="1"/>
  <c r="F2353" i="16"/>
  <c r="D2353" i="16"/>
  <c r="A2354" i="16"/>
  <c r="S2354" i="16"/>
  <c r="S2355" i="16" l="1"/>
  <c r="A2355" i="16"/>
  <c r="D2354" i="16"/>
  <c r="G2354" i="16"/>
  <c r="F2354" i="16"/>
  <c r="G2355" i="16" l="1"/>
  <c r="F2355" i="16"/>
  <c r="D2355" i="16"/>
  <c r="S2356" i="16"/>
  <c r="A2356" i="16"/>
  <c r="A2357" i="16" l="1"/>
  <c r="S2357" i="16"/>
  <c r="G2356" i="16"/>
  <c r="F2356" i="16"/>
  <c r="D2356" i="16"/>
  <c r="S2358" i="16" l="1"/>
  <c r="A2358" i="16"/>
  <c r="D2357" i="16"/>
  <c r="F2357" i="16"/>
  <c r="G2357" i="16"/>
  <c r="S2359" i="16" l="1"/>
  <c r="A2359" i="16"/>
  <c r="D2358" i="16"/>
  <c r="F2358" i="16"/>
  <c r="G2358" i="16"/>
  <c r="F2359" i="16" l="1"/>
  <c r="D2359" i="16"/>
  <c r="G2359" i="16"/>
  <c r="S2360" i="16"/>
  <c r="A2360" i="16"/>
  <c r="A2361" i="16" l="1"/>
  <c r="S2361" i="16"/>
  <c r="G2360" i="16"/>
  <c r="F2360" i="16"/>
  <c r="D2360" i="16"/>
  <c r="S2362" i="16" l="1"/>
  <c r="A2362" i="16"/>
  <c r="D2361" i="16"/>
  <c r="G2361" i="16"/>
  <c r="F2361" i="16"/>
  <c r="D2362" i="16" l="1"/>
  <c r="F2362" i="16"/>
  <c r="G2362" i="16"/>
  <c r="S2363" i="16"/>
  <c r="A2363" i="16"/>
  <c r="S2364" i="16" l="1"/>
  <c r="A2364" i="16"/>
  <c r="D2363" i="16"/>
  <c r="G2363" i="16"/>
  <c r="F2363" i="16"/>
  <c r="S2365" i="16" l="1"/>
  <c r="A2365" i="16"/>
  <c r="D2364" i="16"/>
  <c r="F2364" i="16"/>
  <c r="G2364" i="16"/>
  <c r="G2365" i="16" l="1"/>
  <c r="F2365" i="16"/>
  <c r="D2365" i="16"/>
  <c r="S2366" i="16"/>
  <c r="A2366" i="16"/>
  <c r="G2366" i="16" l="1"/>
  <c r="F2366" i="16"/>
  <c r="D2366" i="16"/>
  <c r="S2367" i="16"/>
  <c r="A2367" i="16"/>
  <c r="S2368" i="16" l="1"/>
  <c r="A2368" i="16"/>
  <c r="F2367" i="16"/>
  <c r="G2367" i="16"/>
  <c r="D2367" i="16"/>
  <c r="G2368" i="16" l="1"/>
  <c r="D2368" i="16"/>
  <c r="F2368" i="16"/>
  <c r="S2369" i="16"/>
  <c r="A2369" i="16"/>
  <c r="D2369" i="16" l="1"/>
  <c r="G2369" i="16"/>
  <c r="F2369" i="16"/>
  <c r="S2370" i="16"/>
  <c r="A2370" i="16"/>
  <c r="F2370" i="16" l="1"/>
  <c r="G2370" i="16"/>
  <c r="D2370" i="16"/>
  <c r="S2371" i="16"/>
  <c r="A2371" i="16"/>
  <c r="S2372" i="16" l="1"/>
  <c r="A2372" i="16"/>
  <c r="F2371" i="16"/>
  <c r="G2371" i="16"/>
  <c r="D2371" i="16"/>
  <c r="G2372" i="16" l="1"/>
  <c r="D2372" i="16"/>
  <c r="F2372" i="16"/>
  <c r="S2373" i="16"/>
  <c r="A2373" i="16"/>
  <c r="G2373" i="16" l="1"/>
  <c r="F2373" i="16"/>
  <c r="D2373" i="16"/>
  <c r="A2374" i="16"/>
  <c r="S2374" i="16"/>
  <c r="S2375" i="16" l="1"/>
  <c r="A2375" i="16"/>
  <c r="F2374" i="16"/>
  <c r="G2374" i="16"/>
  <c r="D2374" i="16"/>
  <c r="D2375" i="16" l="1"/>
  <c r="G2375" i="16"/>
  <c r="F2375" i="16"/>
  <c r="S2376" i="16"/>
  <c r="A2376" i="16"/>
  <c r="S2377" i="16" l="1"/>
  <c r="A2377" i="16"/>
  <c r="G2376" i="16"/>
  <c r="F2376" i="16"/>
  <c r="D2376" i="16"/>
  <c r="D2377" i="16" l="1"/>
  <c r="F2377" i="16"/>
  <c r="G2377" i="16"/>
  <c r="A2378" i="16"/>
  <c r="S2378" i="16"/>
  <c r="S2379" i="16" l="1"/>
  <c r="A2379" i="16"/>
  <c r="F2378" i="16"/>
  <c r="G2378" i="16"/>
  <c r="D2378" i="16"/>
  <c r="D2379" i="16" l="1"/>
  <c r="F2379" i="16"/>
  <c r="G2379" i="16"/>
  <c r="S2380" i="16"/>
  <c r="A2380" i="16"/>
  <c r="D2380" i="16" l="1"/>
  <c r="G2380" i="16"/>
  <c r="F2380" i="16"/>
  <c r="S2381" i="16"/>
  <c r="A2381" i="16"/>
  <c r="F2381" i="16" l="1"/>
  <c r="D2381" i="16"/>
  <c r="G2381" i="16"/>
  <c r="A2382" i="16"/>
  <c r="S2382" i="16"/>
  <c r="S2383" i="16" l="1"/>
  <c r="A2383" i="16"/>
  <c r="D2382" i="16"/>
  <c r="G2382" i="16"/>
  <c r="F2382" i="16"/>
  <c r="F2383" i="16" l="1"/>
  <c r="D2383" i="16"/>
  <c r="G2383" i="16"/>
  <c r="S2384" i="16"/>
  <c r="A2384" i="16"/>
  <c r="D2384" i="16" l="1"/>
  <c r="G2384" i="16"/>
  <c r="F2384" i="16"/>
  <c r="S2385" i="16"/>
  <c r="A2385" i="16"/>
  <c r="S2386" i="16" l="1"/>
  <c r="A2386" i="16"/>
  <c r="D2385" i="16"/>
  <c r="F2385" i="16"/>
  <c r="G2385" i="16"/>
  <c r="G2386" i="16" l="1"/>
  <c r="F2386" i="16"/>
  <c r="D2386" i="16"/>
  <c r="S2387" i="16"/>
  <c r="A2387" i="16"/>
  <c r="D2387" i="16" l="1"/>
  <c r="F2387" i="16"/>
  <c r="G2387" i="16"/>
  <c r="S2388" i="16"/>
  <c r="A2388" i="16"/>
  <c r="F2388" i="16" l="1"/>
  <c r="D2388" i="16"/>
  <c r="G2388" i="16"/>
  <c r="S2389" i="16"/>
  <c r="A2389" i="16"/>
  <c r="S2390" i="16" l="1"/>
  <c r="A2390" i="16"/>
  <c r="F2389" i="16"/>
  <c r="G2389" i="16"/>
  <c r="D2389" i="16"/>
  <c r="D2390" i="16" l="1"/>
  <c r="G2390" i="16"/>
  <c r="F2390" i="16"/>
  <c r="S2391" i="16"/>
  <c r="A2391" i="16"/>
  <c r="F2391" i="16" l="1"/>
  <c r="D2391" i="16"/>
  <c r="G2391" i="16"/>
  <c r="S2392" i="16"/>
  <c r="A2392" i="16"/>
  <c r="D2392" i="16" l="1"/>
  <c r="F2392" i="16"/>
  <c r="G2392" i="16"/>
  <c r="A2393" i="16"/>
  <c r="S2393" i="16"/>
  <c r="D2393" i="16" l="1"/>
  <c r="G2393" i="16"/>
  <c r="F2393" i="16"/>
  <c r="S2394" i="16"/>
  <c r="A2394" i="16"/>
  <c r="G2394" i="16" l="1"/>
  <c r="F2394" i="16"/>
  <c r="D2394" i="16"/>
  <c r="S2395" i="16"/>
  <c r="A2395" i="16"/>
  <c r="S2396" i="16" l="1"/>
  <c r="A2396" i="16"/>
  <c r="F2395" i="16"/>
  <c r="D2395" i="16"/>
  <c r="G2395" i="16"/>
  <c r="G2396" i="16" l="1"/>
  <c r="F2396" i="16"/>
  <c r="D2396" i="16"/>
  <c r="S2397" i="16"/>
  <c r="A2397" i="16"/>
  <c r="G2397" i="16" l="1"/>
  <c r="D2397" i="16"/>
  <c r="F2397" i="16"/>
  <c r="S2398" i="16"/>
  <c r="A2398" i="16"/>
  <c r="F2398" i="16" l="1"/>
  <c r="D2398" i="16"/>
  <c r="G2398" i="16"/>
  <c r="S2399" i="16"/>
  <c r="A2399" i="16"/>
  <c r="S2400" i="16" l="1"/>
  <c r="A2400" i="16"/>
  <c r="G2399" i="16"/>
  <c r="D2399" i="16"/>
  <c r="F2399" i="16"/>
  <c r="G2400" i="16" l="1"/>
  <c r="F2400" i="16"/>
  <c r="D2400" i="16"/>
  <c r="S2401" i="16"/>
  <c r="A2401" i="16"/>
  <c r="D2401" i="16" l="1"/>
  <c r="G2401" i="16"/>
  <c r="F2401" i="16"/>
  <c r="S2402" i="16"/>
  <c r="A2402" i="16"/>
  <c r="F2402" i="16" l="1"/>
  <c r="D2402" i="16"/>
  <c r="G2402" i="16"/>
  <c r="S2403" i="16"/>
  <c r="A2403" i="16"/>
  <c r="S2404" i="16" l="1"/>
  <c r="A2404" i="16"/>
  <c r="G2403" i="16"/>
  <c r="F2403" i="16"/>
  <c r="D2403" i="16"/>
  <c r="D2404" i="16" l="1"/>
  <c r="F2404" i="16"/>
  <c r="G2404" i="16"/>
  <c r="S2405" i="16"/>
  <c r="A2405" i="16"/>
  <c r="A2406" i="16" l="1"/>
  <c r="S2406" i="16"/>
  <c r="F2405" i="16"/>
  <c r="G2405" i="16"/>
  <c r="D2405" i="16"/>
  <c r="A2407" i="16" l="1"/>
  <c r="S2407" i="16"/>
  <c r="G2406" i="16"/>
  <c r="F2406" i="16"/>
  <c r="D2406" i="16"/>
  <c r="G2407" i="16" l="1"/>
  <c r="F2407" i="16"/>
  <c r="D2407" i="16"/>
  <c r="S2408" i="16"/>
  <c r="A2408" i="16"/>
  <c r="G2408" i="16" l="1"/>
  <c r="D2408" i="16"/>
  <c r="F2408" i="16"/>
  <c r="S2409" i="16"/>
  <c r="A2409" i="16"/>
  <c r="S2410" i="16" l="1"/>
  <c r="A2410" i="16"/>
  <c r="G2409" i="16"/>
  <c r="F2409" i="16"/>
  <c r="D2409" i="16"/>
  <c r="D2410" i="16" l="1"/>
  <c r="F2410" i="16"/>
  <c r="G2410" i="16"/>
  <c r="S2411" i="16"/>
  <c r="A2411" i="16"/>
  <c r="S2412" i="16" l="1"/>
  <c r="A2412" i="16"/>
  <c r="D2411" i="16"/>
  <c r="G2411" i="16"/>
  <c r="F2411" i="16"/>
  <c r="D2412" i="16" l="1"/>
  <c r="F2412" i="16"/>
  <c r="G2412" i="16"/>
  <c r="S2413" i="16"/>
  <c r="A2413" i="16"/>
  <c r="S2414" i="16" l="1"/>
  <c r="A2414" i="16"/>
  <c r="F2413" i="16"/>
  <c r="D2413" i="16"/>
  <c r="G2413" i="16"/>
  <c r="D2414" i="16" l="1"/>
  <c r="G2414" i="16"/>
  <c r="F2414" i="16"/>
  <c r="S2415" i="16"/>
  <c r="A2415" i="16"/>
  <c r="S2416" i="16" l="1"/>
  <c r="A2416" i="16"/>
  <c r="F2415" i="16"/>
  <c r="D2415" i="16"/>
  <c r="G2415" i="16"/>
  <c r="F2416" i="16" l="1"/>
  <c r="D2416" i="16"/>
  <c r="G2416" i="16"/>
  <c r="S2417" i="16"/>
  <c r="A2417" i="16"/>
  <c r="F2417" i="16" l="1"/>
  <c r="G2417" i="16"/>
  <c r="D2417" i="16"/>
  <c r="S2418" i="16"/>
  <c r="A2418" i="16"/>
  <c r="D2418" i="16" l="1"/>
  <c r="G2418" i="16"/>
  <c r="F2418" i="16"/>
  <c r="S2419" i="16"/>
  <c r="A2419" i="16"/>
  <c r="A2420" i="16" l="1"/>
  <c r="S2420" i="16"/>
  <c r="D2419" i="16"/>
  <c r="F2419" i="16"/>
  <c r="G2419" i="16"/>
  <c r="S2421" i="16" l="1"/>
  <c r="A2421" i="16"/>
  <c r="G2420" i="16"/>
  <c r="F2420" i="16"/>
  <c r="D2420" i="16"/>
  <c r="D2421" i="16" l="1"/>
  <c r="G2421" i="16"/>
  <c r="F2421" i="16"/>
  <c r="S2422" i="16"/>
  <c r="A2422" i="16"/>
  <c r="A2423" i="16" l="1"/>
  <c r="S2423" i="16"/>
  <c r="F2422" i="16"/>
  <c r="D2422" i="16"/>
  <c r="G2422" i="16"/>
  <c r="G2423" i="16" l="1"/>
  <c r="F2423" i="16"/>
  <c r="D2423" i="16"/>
  <c r="S2424" i="16"/>
  <c r="A2424" i="16"/>
  <c r="S2425" i="16" l="1"/>
  <c r="A2425" i="16"/>
  <c r="D2424" i="16"/>
  <c r="F2424" i="16"/>
  <c r="G2424" i="16"/>
  <c r="F2425" i="16" l="1"/>
  <c r="D2425" i="16"/>
  <c r="G2425" i="16"/>
  <c r="S2426" i="16"/>
  <c r="A2426" i="16"/>
  <c r="F2426" i="16" l="1"/>
  <c r="G2426" i="16"/>
  <c r="D2426" i="16"/>
  <c r="S2427" i="16"/>
  <c r="A2427" i="16"/>
  <c r="D2427" i="16" l="1"/>
  <c r="F2427" i="16"/>
  <c r="G2427" i="16"/>
  <c r="A2428" i="16"/>
  <c r="S2428" i="16"/>
  <c r="D2428" i="16" l="1"/>
  <c r="G2428" i="16"/>
  <c r="F2428" i="16"/>
  <c r="A2429" i="16"/>
  <c r="S2429" i="16"/>
  <c r="D2429" i="16" l="1"/>
  <c r="G2429" i="16"/>
  <c r="F2429" i="16"/>
  <c r="S2430" i="16"/>
  <c r="A2430" i="16"/>
  <c r="S2431" i="16" l="1"/>
  <c r="A2431" i="16"/>
  <c r="D2430" i="16"/>
  <c r="G2430" i="16"/>
  <c r="F2430" i="16"/>
  <c r="S2432" i="16" l="1"/>
  <c r="A2432" i="16"/>
  <c r="F2431" i="16"/>
  <c r="G2431" i="16"/>
  <c r="D2431" i="16"/>
  <c r="G2432" i="16" l="1"/>
  <c r="D2432" i="16"/>
  <c r="F2432" i="16"/>
  <c r="S2433" i="16"/>
  <c r="A2433" i="16"/>
  <c r="F2433" i="16" l="1"/>
  <c r="D2433" i="16"/>
  <c r="G2433" i="16"/>
  <c r="S2434" i="16"/>
  <c r="A2434" i="16"/>
  <c r="F2434" i="16" l="1"/>
  <c r="D2434" i="16"/>
  <c r="G2434" i="16"/>
  <c r="S2435" i="16"/>
  <c r="A2435" i="16"/>
  <c r="G2435" i="16" l="1"/>
  <c r="D2435" i="16"/>
  <c r="F2435" i="16"/>
  <c r="S2436" i="16"/>
  <c r="A2436" i="16"/>
  <c r="S2437" i="16" l="1"/>
  <c r="A2437" i="16"/>
  <c r="D2436" i="16"/>
  <c r="G2436" i="16"/>
  <c r="F2436" i="16"/>
  <c r="F2437" i="16" l="1"/>
  <c r="D2437" i="16"/>
  <c r="G2437" i="16"/>
  <c r="S2438" i="16"/>
  <c r="A2438" i="16"/>
  <c r="S2439" i="16" l="1"/>
  <c r="A2439" i="16"/>
  <c r="F2438" i="16"/>
  <c r="D2438" i="16"/>
  <c r="G2438" i="16"/>
  <c r="A2440" i="16" l="1"/>
  <c r="S2440" i="16"/>
  <c r="F2439" i="16"/>
  <c r="D2439" i="16"/>
  <c r="G2439" i="16"/>
  <c r="F2440" i="16" l="1"/>
  <c r="G2440" i="16"/>
  <c r="D2440" i="16"/>
  <c r="S2441" i="16"/>
  <c r="A2441" i="16"/>
  <c r="G2441" i="16" l="1"/>
  <c r="D2441" i="16"/>
  <c r="F2441" i="16"/>
  <c r="S2442" i="16"/>
  <c r="A2442" i="16"/>
  <c r="S2443" i="16" l="1"/>
  <c r="A2443" i="16"/>
  <c r="G2442" i="16"/>
  <c r="F2442" i="16"/>
  <c r="D2442" i="16"/>
  <c r="D2443" i="16" l="1"/>
  <c r="G2443" i="16"/>
  <c r="F2443" i="16"/>
  <c r="S2444" i="16"/>
  <c r="A2444" i="16"/>
  <c r="D2444" i="16" l="1"/>
  <c r="G2444" i="16"/>
  <c r="F2444" i="16"/>
  <c r="S2445" i="16"/>
  <c r="A2445" i="16"/>
  <c r="S2446" i="16" l="1"/>
  <c r="A2446" i="16"/>
  <c r="D2445" i="16"/>
  <c r="F2445" i="16"/>
  <c r="G2445" i="16"/>
  <c r="F2446" i="16" l="1"/>
  <c r="G2446" i="16"/>
  <c r="D2446" i="16"/>
  <c r="S2447" i="16"/>
  <c r="A2447" i="16"/>
  <c r="F2447" i="16" l="1"/>
  <c r="G2447" i="16"/>
  <c r="D2447" i="16"/>
  <c r="S2448" i="16"/>
  <c r="A2448" i="16"/>
  <c r="D2448" i="16" l="1"/>
  <c r="F2448" i="16"/>
  <c r="G2448" i="16"/>
  <c r="S2449" i="16"/>
  <c r="A2449" i="16"/>
  <c r="F2449" i="16" l="1"/>
  <c r="D2449" i="16"/>
  <c r="G2449" i="16"/>
  <c r="S2450" i="16"/>
  <c r="A2450" i="16"/>
  <c r="S2451" i="16" l="1"/>
  <c r="A2451" i="16"/>
  <c r="D2450" i="16"/>
  <c r="F2450" i="16"/>
  <c r="G2450" i="16"/>
  <c r="F2451" i="16" l="1"/>
  <c r="D2451" i="16"/>
  <c r="G2451" i="16"/>
  <c r="S2452" i="16"/>
  <c r="A2452" i="16"/>
  <c r="A2453" i="16" l="1"/>
  <c r="S2453" i="16"/>
  <c r="D2452" i="16"/>
  <c r="F2452" i="16"/>
  <c r="G2452" i="16"/>
  <c r="S2454" i="16" l="1"/>
  <c r="A2454" i="16"/>
  <c r="G2453" i="16"/>
  <c r="D2453" i="16"/>
  <c r="F2453" i="16"/>
  <c r="F2454" i="16" l="1"/>
  <c r="D2454" i="16"/>
  <c r="G2454" i="16"/>
  <c r="A2455" i="16"/>
  <c r="S2455" i="16"/>
  <c r="S2456" i="16" l="1"/>
  <c r="A2456" i="16"/>
  <c r="F2455" i="16"/>
  <c r="D2455" i="16"/>
  <c r="G2455" i="16"/>
  <c r="F2456" i="16" l="1"/>
  <c r="D2456" i="16"/>
  <c r="G2456" i="16"/>
  <c r="A2457" i="16"/>
  <c r="S2457" i="16"/>
  <c r="S2458" i="16" l="1"/>
  <c r="A2458" i="16"/>
  <c r="G2457" i="16"/>
  <c r="D2457" i="16"/>
  <c r="F2457" i="16"/>
  <c r="G2458" i="16" l="1"/>
  <c r="F2458" i="16"/>
  <c r="D2458" i="16"/>
  <c r="S2459" i="16"/>
  <c r="A2459" i="16"/>
  <c r="S2460" i="16" l="1"/>
  <c r="A2460" i="16"/>
  <c r="D2459" i="16"/>
  <c r="F2459" i="16"/>
  <c r="G2459" i="16"/>
  <c r="G2460" i="16" l="1"/>
  <c r="F2460" i="16"/>
  <c r="D2460" i="16"/>
  <c r="S2461" i="16"/>
  <c r="A2461" i="16"/>
  <c r="G2461" i="16" l="1"/>
  <c r="F2461" i="16"/>
  <c r="D2461" i="16"/>
  <c r="A2462" i="16"/>
  <c r="S2462" i="16"/>
  <c r="D2462" i="16" l="1"/>
  <c r="G2462" i="16"/>
  <c r="F2462" i="16"/>
  <c r="S2463" i="16"/>
  <c r="A2463" i="16"/>
  <c r="G2463" i="16" l="1"/>
  <c r="D2463" i="16"/>
  <c r="F2463" i="16"/>
  <c r="A2464" i="16"/>
  <c r="S2464" i="16"/>
  <c r="D2464" i="16" l="1"/>
  <c r="G2464" i="16"/>
  <c r="F2464" i="16"/>
  <c r="A2465" i="16"/>
  <c r="S2465" i="16"/>
  <c r="G2465" i="16" l="1"/>
  <c r="F2465" i="16"/>
  <c r="D2465" i="16"/>
  <c r="A2466" i="16"/>
  <c r="S2466" i="16"/>
  <c r="S2467" i="16" l="1"/>
  <c r="A2467" i="16"/>
  <c r="G2466" i="16"/>
  <c r="F2466" i="16"/>
  <c r="D2466" i="16"/>
  <c r="D2467" i="16" l="1"/>
  <c r="F2467" i="16"/>
  <c r="G2467" i="16"/>
  <c r="S2468" i="16"/>
  <c r="A2468" i="16"/>
  <c r="S2469" i="16" l="1"/>
  <c r="A2469" i="16"/>
  <c r="G2468" i="16"/>
  <c r="F2468" i="16"/>
  <c r="D2468" i="16"/>
  <c r="G2469" i="16" l="1"/>
  <c r="F2469" i="16"/>
  <c r="D2469" i="16"/>
  <c r="A2470" i="16"/>
  <c r="S2470" i="16"/>
  <c r="A2471" i="16" l="1"/>
  <c r="S2471" i="16"/>
  <c r="G2470" i="16"/>
  <c r="F2470" i="16"/>
  <c r="D2470" i="16"/>
  <c r="D2471" i="16" l="1"/>
  <c r="G2471" i="16"/>
  <c r="F2471" i="16"/>
  <c r="S2472" i="16"/>
  <c r="A2472" i="16"/>
  <c r="G2472" i="16" l="1"/>
  <c r="D2472" i="16"/>
  <c r="F2472" i="16"/>
  <c r="A2473" i="16"/>
  <c r="S2473" i="16"/>
  <c r="F2473" i="16" l="1"/>
  <c r="D2473" i="16"/>
  <c r="G2473" i="16"/>
  <c r="A2474" i="16"/>
  <c r="S2474" i="16"/>
  <c r="G2474" i="16" l="1"/>
  <c r="F2474" i="16"/>
  <c r="D2474" i="16"/>
  <c r="A2475" i="16"/>
  <c r="S2475" i="16"/>
  <c r="F2475" i="16" l="1"/>
  <c r="D2475" i="16"/>
  <c r="G2475" i="16"/>
  <c r="S2476" i="16"/>
  <c r="A2476" i="16"/>
  <c r="D2476" i="16" l="1"/>
  <c r="F2476" i="16"/>
  <c r="G2476" i="16"/>
  <c r="S2477" i="16"/>
  <c r="A2477" i="16"/>
  <c r="F2477" i="16" l="1"/>
  <c r="G2477" i="16"/>
  <c r="D2477" i="16"/>
  <c r="S2478" i="16"/>
  <c r="A2478" i="16"/>
  <c r="F2478" i="16" l="1"/>
  <c r="D2478" i="16"/>
  <c r="G2478" i="16"/>
  <c r="S2479" i="16"/>
  <c r="A2479" i="16"/>
  <c r="D2479" i="16" l="1"/>
  <c r="F2479" i="16"/>
  <c r="G2479" i="16"/>
  <c r="S2480" i="16"/>
  <c r="A2480" i="16"/>
  <c r="F2480" i="16" l="1"/>
  <c r="D2480" i="16"/>
  <c r="G2480" i="16"/>
  <c r="S2481" i="16"/>
  <c r="A2481" i="16"/>
  <c r="D2481" i="16" l="1"/>
  <c r="G2481" i="16"/>
  <c r="F2481" i="16"/>
  <c r="S2482" i="16"/>
  <c r="A2482" i="16"/>
  <c r="S2483" i="16" l="1"/>
  <c r="A2483" i="16"/>
  <c r="F2482" i="16"/>
  <c r="D2482" i="16"/>
  <c r="G2482" i="16"/>
  <c r="D2483" i="16" l="1"/>
  <c r="F2483" i="16"/>
  <c r="G2483" i="16"/>
  <c r="S2484" i="16"/>
  <c r="A2484" i="16"/>
  <c r="S2485" i="16" l="1"/>
  <c r="A2485" i="16"/>
  <c r="D2484" i="16"/>
  <c r="F2484" i="16"/>
  <c r="G2484" i="16"/>
  <c r="S2486" i="16" l="1"/>
  <c r="A2486" i="16"/>
  <c r="F2485" i="16"/>
  <c r="G2485" i="16"/>
  <c r="D2485" i="16"/>
  <c r="F2486" i="16" l="1"/>
  <c r="D2486" i="16"/>
  <c r="G2486" i="16"/>
  <c r="S2487" i="16"/>
  <c r="A2487" i="16"/>
  <c r="G2487" i="16" l="1"/>
  <c r="F2487" i="16"/>
  <c r="D2487" i="16"/>
  <c r="S2488" i="16"/>
  <c r="A2488" i="16"/>
  <c r="S2489" i="16" l="1"/>
  <c r="A2489" i="16"/>
  <c r="D2488" i="16"/>
  <c r="F2488" i="16"/>
  <c r="G2488" i="16"/>
  <c r="D2489" i="16" l="1"/>
  <c r="F2489" i="16"/>
  <c r="G2489" i="16"/>
  <c r="S2490" i="16"/>
  <c r="A2490" i="16"/>
  <c r="G2490" i="16" l="1"/>
  <c r="F2490" i="16"/>
  <c r="D2490" i="16"/>
  <c r="S2491" i="16"/>
  <c r="A2491" i="16"/>
  <c r="D2491" i="16" l="1"/>
  <c r="G2491" i="16"/>
  <c r="F2491" i="16"/>
  <c r="S2492" i="16"/>
  <c r="A2492" i="16"/>
  <c r="S2493" i="16" l="1"/>
  <c r="A2493" i="16"/>
  <c r="G2492" i="16"/>
  <c r="D2492" i="16"/>
  <c r="F2492" i="16"/>
  <c r="G2493" i="16" l="1"/>
  <c r="F2493" i="16"/>
  <c r="D2493" i="16"/>
  <c r="S2494" i="16"/>
  <c r="A2494" i="16"/>
  <c r="D2494" i="16" l="1"/>
  <c r="G2494" i="16"/>
  <c r="F2494" i="16"/>
  <c r="S2495" i="16"/>
  <c r="A2495" i="16"/>
  <c r="F2495" i="16" l="1"/>
  <c r="D2495" i="16"/>
  <c r="G2495" i="16"/>
  <c r="S2496" i="16"/>
  <c r="A2496" i="16"/>
  <c r="D2496" i="16" l="1"/>
  <c r="F2496" i="16"/>
  <c r="G2496" i="16"/>
  <c r="A2497" i="16"/>
  <c r="S2497" i="16"/>
  <c r="S2498" i="16" l="1"/>
  <c r="A2498" i="16"/>
  <c r="F2497" i="16"/>
  <c r="D2497" i="16"/>
  <c r="G2497" i="16"/>
  <c r="D2498" i="16" l="1"/>
  <c r="G2498" i="16"/>
  <c r="F2498" i="16"/>
  <c r="S2499" i="16"/>
  <c r="A2499" i="16"/>
  <c r="G2499" i="16" l="1"/>
  <c r="D2499" i="16"/>
  <c r="F2499" i="16"/>
  <c r="S2500" i="16"/>
  <c r="A2500" i="16"/>
  <c r="F2500" i="16" l="1"/>
  <c r="D2500" i="16"/>
  <c r="G2500" i="16"/>
  <c r="S2501" i="16"/>
  <c r="A2501" i="16"/>
  <c r="G2501" i="16" l="1"/>
  <c r="D2501" i="16"/>
  <c r="F2501" i="16"/>
  <c r="S2502" i="16"/>
  <c r="A2502" i="16"/>
  <c r="S2503" i="16" l="1"/>
  <c r="A2503" i="16"/>
  <c r="D2502" i="16"/>
  <c r="G2502" i="16"/>
  <c r="F2502" i="16"/>
  <c r="G2503" i="16" l="1"/>
  <c r="F2503" i="16"/>
  <c r="D2503" i="16"/>
  <c r="S2504" i="16"/>
  <c r="A2504" i="16"/>
  <c r="S2505" i="16" l="1"/>
  <c r="A2505" i="16"/>
  <c r="D2504" i="16"/>
  <c r="G2504" i="16"/>
  <c r="F2504" i="16"/>
  <c r="D2505" i="16" l="1"/>
  <c r="G2505" i="16"/>
  <c r="F2505" i="16"/>
  <c r="A2506" i="16"/>
  <c r="S2506" i="16"/>
  <c r="S2507" i="16" l="1"/>
  <c r="A2507" i="16"/>
  <c r="F2506" i="16"/>
  <c r="D2506" i="16"/>
  <c r="G2506" i="16"/>
  <c r="G2507" i="16" l="1"/>
  <c r="D2507" i="16"/>
  <c r="F2507" i="16"/>
  <c r="S2508" i="16"/>
  <c r="A2508" i="16"/>
  <c r="S2509" i="16" l="1"/>
  <c r="A2509" i="16"/>
  <c r="D2508" i="16"/>
  <c r="G2508" i="16"/>
  <c r="F2508" i="16"/>
  <c r="F2509" i="16" l="1"/>
  <c r="D2509" i="16"/>
  <c r="G2509" i="16"/>
  <c r="S2510" i="16"/>
  <c r="A2510" i="16"/>
  <c r="S2511" i="16" l="1"/>
  <c r="A2511" i="16"/>
  <c r="F2510" i="16"/>
  <c r="G2510" i="16"/>
  <c r="D2510" i="16"/>
  <c r="F2511" i="16" l="1"/>
  <c r="D2511" i="16"/>
  <c r="G2511" i="16"/>
  <c r="S2512" i="16"/>
  <c r="A2512" i="16"/>
  <c r="S2513" i="16" l="1"/>
  <c r="A2513" i="16"/>
  <c r="D2512" i="16"/>
  <c r="F2512" i="16"/>
  <c r="G2512" i="16"/>
  <c r="G2513" i="16" l="1"/>
  <c r="F2513" i="16"/>
  <c r="D2513" i="16"/>
  <c r="S2514" i="16"/>
  <c r="A2514" i="16"/>
  <c r="S2515" i="16" l="1"/>
  <c r="A2515" i="16"/>
  <c r="F2514" i="16"/>
  <c r="D2514" i="16"/>
  <c r="G2514" i="16"/>
  <c r="D2515" i="16" l="1"/>
  <c r="G2515" i="16"/>
  <c r="F2515" i="16"/>
  <c r="S2516" i="16"/>
  <c r="A2516" i="16"/>
  <c r="A2517" i="16" l="1"/>
  <c r="S2517" i="16"/>
  <c r="D2516" i="16"/>
  <c r="G2516" i="16"/>
  <c r="F2516" i="16"/>
  <c r="S2518" i="16" l="1"/>
  <c r="A2518" i="16"/>
  <c r="F2517" i="16"/>
  <c r="D2517" i="16"/>
  <c r="G2517" i="16"/>
  <c r="F2518" i="16" l="1"/>
  <c r="D2518" i="16"/>
  <c r="G2518" i="16"/>
  <c r="S2519" i="16"/>
  <c r="A2519" i="16"/>
  <c r="F2519" i="16" l="1"/>
  <c r="G2519" i="16"/>
  <c r="D2519" i="16"/>
  <c r="S2520" i="16"/>
  <c r="A2520" i="16"/>
  <c r="F2520" i="16" l="1"/>
  <c r="D2520" i="16"/>
  <c r="G2520" i="16"/>
  <c r="A2521" i="16"/>
  <c r="S2521" i="16"/>
  <c r="D2521" i="16" l="1"/>
  <c r="F2521" i="16"/>
  <c r="G2521" i="16"/>
  <c r="S2522" i="16"/>
  <c r="A2522" i="16"/>
  <c r="F2522" i="16" l="1"/>
  <c r="G2522" i="16"/>
  <c r="D2522" i="16"/>
  <c r="S2523" i="16"/>
  <c r="A2523" i="16"/>
  <c r="S2524" i="16" l="1"/>
  <c r="A2524" i="16"/>
  <c r="D2523" i="16"/>
  <c r="F2523" i="16"/>
  <c r="G2523" i="16"/>
  <c r="D2524" i="16" l="1"/>
  <c r="F2524" i="16"/>
  <c r="G2524" i="16"/>
  <c r="S2525" i="16"/>
  <c r="A2525" i="16"/>
  <c r="G2525" i="16" l="1"/>
  <c r="F2525" i="16"/>
  <c r="D2525" i="16"/>
  <c r="A2526" i="16"/>
  <c r="S2526" i="16"/>
  <c r="G2526" i="16" l="1"/>
  <c r="D2526" i="16"/>
  <c r="F2526" i="16"/>
  <c r="A2527" i="16"/>
  <c r="S2527" i="16"/>
  <c r="G2527" i="16" l="1"/>
  <c r="F2527" i="16"/>
  <c r="D2527" i="16"/>
  <c r="S2528" i="16"/>
  <c r="A2528" i="16"/>
  <c r="F2528" i="16" l="1"/>
  <c r="G2528" i="16"/>
  <c r="D2528" i="16"/>
  <c r="S2529" i="16"/>
  <c r="A2529" i="16"/>
  <c r="F2529" i="16" l="1"/>
  <c r="G2529" i="16"/>
  <c r="D2529" i="16"/>
  <c r="S2530" i="16"/>
  <c r="A2530" i="16"/>
  <c r="D2530" i="16" l="1"/>
  <c r="G2530" i="16"/>
  <c r="F2530" i="16"/>
  <c r="S2531" i="16"/>
  <c r="A2531" i="16"/>
  <c r="G2531" i="16" l="1"/>
  <c r="D2531" i="16"/>
  <c r="F2531" i="16"/>
  <c r="S2532" i="16"/>
  <c r="A2532" i="16"/>
  <c r="S2533" i="16" l="1"/>
  <c r="A2533" i="16"/>
  <c r="G2532" i="16"/>
  <c r="F2532" i="16"/>
  <c r="D2532" i="16"/>
  <c r="D2533" i="16" l="1"/>
  <c r="G2533" i="16"/>
  <c r="F2533" i="16"/>
  <c r="A2534" i="16"/>
  <c r="S2534" i="16"/>
  <c r="F2534" i="16" l="1"/>
  <c r="G2534" i="16"/>
  <c r="D2534" i="16"/>
  <c r="S2535" i="16"/>
  <c r="A2535" i="16"/>
  <c r="D2535" i="16" l="1"/>
  <c r="F2535" i="16"/>
  <c r="G2535" i="16"/>
  <c r="S2536" i="16"/>
  <c r="A2536" i="16"/>
  <c r="D2536" i="16" l="1"/>
  <c r="F2536" i="16"/>
  <c r="G2536" i="16"/>
  <c r="S2537" i="16"/>
  <c r="A2537" i="16"/>
  <c r="D2537" i="16" l="1"/>
  <c r="G2537" i="16"/>
  <c r="F2537" i="16"/>
  <c r="S2538" i="16"/>
  <c r="A2538" i="16"/>
  <c r="A2539" i="16" l="1"/>
  <c r="S2539" i="16"/>
  <c r="F2538" i="16"/>
  <c r="D2538" i="16"/>
  <c r="G2538" i="16"/>
  <c r="D2539" i="16" l="1"/>
  <c r="F2539" i="16"/>
  <c r="G2539" i="16"/>
  <c r="S2540" i="16"/>
  <c r="A2540" i="16"/>
  <c r="F2540" i="16" l="1"/>
  <c r="G2540" i="16"/>
  <c r="D2540" i="16"/>
  <c r="S2541" i="16"/>
  <c r="A2541" i="16"/>
  <c r="G2541" i="16" l="1"/>
  <c r="F2541" i="16"/>
  <c r="D2541" i="16"/>
  <c r="A2542" i="16"/>
  <c r="S2542" i="16"/>
  <c r="F2542" i="16" l="1"/>
  <c r="D2542" i="16"/>
  <c r="G2542" i="16"/>
  <c r="A2543" i="16"/>
  <c r="S2543" i="16"/>
  <c r="S2544" i="16" l="1"/>
  <c r="A2544" i="16"/>
  <c r="G2543" i="16"/>
  <c r="F2543" i="16"/>
  <c r="D2543" i="16"/>
  <c r="D2544" i="16" l="1"/>
  <c r="G2544" i="16"/>
  <c r="F2544" i="16"/>
  <c r="S2545" i="16"/>
  <c r="A2545" i="16"/>
  <c r="G2545" i="16" l="1"/>
  <c r="F2545" i="16"/>
  <c r="D2545" i="16"/>
  <c r="A2546" i="16"/>
  <c r="S2546" i="16"/>
  <c r="D2546" i="16" l="1"/>
  <c r="F2546" i="16"/>
  <c r="G2546" i="16"/>
  <c r="S2547" i="16"/>
  <c r="A2547" i="16"/>
  <c r="A2548" i="16" l="1"/>
  <c r="S2548" i="16"/>
  <c r="F2547" i="16"/>
  <c r="G2547" i="16"/>
  <c r="D2547" i="16"/>
  <c r="D2548" i="16" l="1"/>
  <c r="F2548" i="16"/>
  <c r="G2548" i="16"/>
  <c r="S2549" i="16"/>
  <c r="A2549" i="16"/>
  <c r="S2550" i="16" l="1"/>
  <c r="A2550" i="16"/>
  <c r="D2549" i="16"/>
  <c r="F2549" i="16"/>
  <c r="G2549" i="16"/>
  <c r="S2551" i="16" l="1"/>
  <c r="A2551" i="16"/>
  <c r="F2550" i="16"/>
  <c r="D2550" i="16"/>
  <c r="G2550" i="16"/>
  <c r="G2551" i="16" l="1"/>
  <c r="D2551" i="16"/>
  <c r="F2551" i="16"/>
  <c r="S2552" i="16"/>
  <c r="A2552" i="16"/>
  <c r="G2552" i="16" l="1"/>
  <c r="D2552" i="16"/>
  <c r="F2552" i="16"/>
  <c r="A2553" i="16"/>
  <c r="S2553" i="16"/>
  <c r="S2554" i="16" l="1"/>
  <c r="A2554" i="16"/>
  <c r="F2553" i="16"/>
  <c r="D2553" i="16"/>
  <c r="G2553" i="16"/>
  <c r="G2554" i="16" l="1"/>
  <c r="F2554" i="16"/>
  <c r="D2554" i="16"/>
  <c r="S2555" i="16"/>
  <c r="A2555" i="16"/>
  <c r="S2556" i="16" l="1"/>
  <c r="A2556" i="16"/>
  <c r="G2555" i="16"/>
  <c r="D2555" i="16"/>
  <c r="F2555" i="16"/>
  <c r="F2556" i="16" l="1"/>
  <c r="D2556" i="16"/>
  <c r="G2556" i="16"/>
  <c r="S2557" i="16"/>
  <c r="A2557" i="16"/>
  <c r="G2557" i="16" l="1"/>
  <c r="F2557" i="16"/>
  <c r="D2557" i="16"/>
  <c r="S2558" i="16"/>
  <c r="A2558" i="16"/>
  <c r="S2559" i="16" l="1"/>
  <c r="A2559" i="16"/>
  <c r="G2558" i="16"/>
  <c r="F2558" i="16"/>
  <c r="D2558" i="16"/>
  <c r="F2559" i="16" l="1"/>
  <c r="G2559" i="16"/>
  <c r="D2559" i="16"/>
  <c r="S2560" i="16"/>
  <c r="A2560" i="16"/>
  <c r="S2561" i="16" l="1"/>
  <c r="A2561" i="16"/>
  <c r="F2560" i="16"/>
  <c r="G2560" i="16"/>
  <c r="D2560" i="16"/>
  <c r="S2562" i="16" l="1"/>
  <c r="A2562" i="16"/>
  <c r="F2561" i="16"/>
  <c r="D2561" i="16"/>
  <c r="G2561" i="16"/>
  <c r="F2562" i="16" l="1"/>
  <c r="G2562" i="16"/>
  <c r="D2562" i="16"/>
  <c r="S2563" i="16"/>
  <c r="A2563" i="16"/>
  <c r="F2563" i="16" l="1"/>
  <c r="G2563" i="16"/>
  <c r="D2563" i="16"/>
  <c r="A2564" i="16"/>
  <c r="S2564" i="16"/>
  <c r="S2565" i="16" l="1"/>
  <c r="A2565" i="16"/>
  <c r="F2564" i="16"/>
  <c r="G2564" i="16"/>
  <c r="D2564" i="16"/>
  <c r="D2565" i="16" l="1"/>
  <c r="G2565" i="16"/>
  <c r="F2565" i="16"/>
  <c r="S2566" i="16"/>
  <c r="A2566" i="16"/>
  <c r="F2566" i="16" l="1"/>
  <c r="D2566" i="16"/>
  <c r="G2566" i="16"/>
  <c r="S2567" i="16"/>
  <c r="A2567" i="16"/>
  <c r="S2568" i="16" l="1"/>
  <c r="A2568" i="16"/>
  <c r="F2567" i="16"/>
  <c r="D2567" i="16"/>
  <c r="G2567" i="16"/>
  <c r="S2569" i="16" l="1"/>
  <c r="A2569" i="16"/>
  <c r="G2568" i="16"/>
  <c r="D2568" i="16"/>
  <c r="F2568" i="16"/>
  <c r="F2569" i="16" l="1"/>
  <c r="G2569" i="16"/>
  <c r="D2569" i="16"/>
  <c r="S2570" i="16"/>
  <c r="A2570" i="16"/>
  <c r="S2571" i="16" l="1"/>
  <c r="A2571" i="16"/>
  <c r="G2570" i="16"/>
  <c r="F2570" i="16"/>
  <c r="D2570" i="16"/>
  <c r="D2571" i="16" l="1"/>
  <c r="F2571" i="16"/>
  <c r="G2571" i="16"/>
  <c r="S2572" i="16"/>
  <c r="A2572" i="16"/>
  <c r="S2573" i="16" l="1"/>
  <c r="A2573" i="16"/>
  <c r="G2572" i="16"/>
  <c r="D2572" i="16"/>
  <c r="F2572" i="16"/>
  <c r="F2573" i="16" l="1"/>
  <c r="G2573" i="16"/>
  <c r="D2573" i="16"/>
  <c r="S2574" i="16"/>
  <c r="A2574" i="16"/>
  <c r="S2575" i="16" l="1"/>
  <c r="A2575" i="16"/>
  <c r="D2574" i="16"/>
  <c r="G2574" i="16"/>
  <c r="F2574" i="16"/>
  <c r="S2576" i="16" l="1"/>
  <c r="A2576" i="16"/>
  <c r="F2575" i="16"/>
  <c r="D2575" i="16"/>
  <c r="G2575" i="16"/>
  <c r="D2576" i="16" l="1"/>
  <c r="F2576" i="16"/>
  <c r="G2576" i="16"/>
  <c r="A2577" i="16"/>
  <c r="S2577" i="16"/>
  <c r="G2577" i="16" l="1"/>
  <c r="F2577" i="16"/>
  <c r="D2577" i="16"/>
  <c r="S2578" i="16"/>
  <c r="A2578" i="16"/>
  <c r="S2579" i="16" l="1"/>
  <c r="A2579" i="16"/>
  <c r="D2578" i="16"/>
  <c r="F2578" i="16"/>
  <c r="G2578" i="16"/>
  <c r="A2580" i="16" l="1"/>
  <c r="S2580" i="16"/>
  <c r="D2579" i="16"/>
  <c r="F2579" i="16"/>
  <c r="G2579" i="16"/>
  <c r="A2581" i="16" l="1"/>
  <c r="S2581" i="16"/>
  <c r="G2580" i="16"/>
  <c r="D2580" i="16"/>
  <c r="F2580" i="16"/>
  <c r="G2581" i="16" l="1"/>
  <c r="D2581" i="16"/>
  <c r="F2581" i="16"/>
  <c r="S2582" i="16"/>
  <c r="A2582" i="16"/>
  <c r="D2582" i="16" l="1"/>
  <c r="F2582" i="16"/>
  <c r="G2582" i="16"/>
  <c r="A2583" i="16"/>
  <c r="S2583" i="16"/>
  <c r="S2584" i="16" l="1"/>
  <c r="A2584" i="16"/>
  <c r="F2583" i="16"/>
  <c r="D2583" i="16"/>
  <c r="G2583" i="16"/>
  <c r="D2584" i="16" l="1"/>
  <c r="F2584" i="16"/>
  <c r="G2584" i="16"/>
  <c r="A2585" i="16"/>
  <c r="S2585" i="16"/>
  <c r="S2586" i="16" l="1"/>
  <c r="A2586" i="16"/>
  <c r="F2585" i="16"/>
  <c r="D2585" i="16"/>
  <c r="G2585" i="16"/>
  <c r="S2587" i="16" l="1"/>
  <c r="A2587" i="16"/>
  <c r="G2586" i="16"/>
  <c r="D2586" i="16"/>
  <c r="F2586" i="16"/>
  <c r="D2587" i="16" l="1"/>
  <c r="F2587" i="16"/>
  <c r="G2587" i="16"/>
  <c r="S2588" i="16"/>
  <c r="A2588" i="16"/>
  <c r="S2589" i="16" l="1"/>
  <c r="A2589" i="16"/>
  <c r="F2588" i="16"/>
  <c r="G2588" i="16"/>
  <c r="D2588" i="16"/>
  <c r="G2589" i="16" l="1"/>
  <c r="F2589" i="16"/>
  <c r="D2589" i="16"/>
  <c r="A2590" i="16"/>
  <c r="S2590" i="16"/>
  <c r="S2591" i="16" l="1"/>
  <c r="A2591" i="16"/>
  <c r="G2590" i="16"/>
  <c r="D2590" i="16"/>
  <c r="F2590" i="16"/>
  <c r="G2591" i="16" l="1"/>
  <c r="F2591" i="16"/>
  <c r="D2591" i="16"/>
  <c r="A2592" i="16"/>
  <c r="S2592" i="16"/>
  <c r="S2593" i="16" l="1"/>
  <c r="A2593" i="16"/>
  <c r="D2592" i="16"/>
  <c r="F2592" i="16"/>
  <c r="G2592" i="16"/>
  <c r="D2593" i="16" l="1"/>
  <c r="G2593" i="16"/>
  <c r="F2593" i="16"/>
  <c r="S2594" i="16"/>
  <c r="A2594" i="16"/>
  <c r="S2595" i="16" l="1"/>
  <c r="A2595" i="16"/>
  <c r="D2594" i="16"/>
  <c r="F2594" i="16"/>
  <c r="G2594" i="16"/>
  <c r="F2595" i="16" l="1"/>
  <c r="G2595" i="16"/>
  <c r="D2595" i="16"/>
  <c r="S2596" i="16"/>
  <c r="A2596" i="16"/>
  <c r="G2596" i="16" l="1"/>
  <c r="D2596" i="16"/>
  <c r="F2596" i="16"/>
  <c r="S2597" i="16"/>
  <c r="A2597" i="16"/>
  <c r="G2597" i="16" l="1"/>
  <c r="D2597" i="16"/>
  <c r="F2597" i="16"/>
  <c r="S2598" i="16"/>
  <c r="A2598" i="16"/>
  <c r="S2599" i="16" l="1"/>
  <c r="A2599" i="16"/>
  <c r="D2598" i="16"/>
  <c r="F2598" i="16"/>
  <c r="G2598" i="16"/>
  <c r="G2599" i="16" l="1"/>
  <c r="F2599" i="16"/>
  <c r="D2599" i="16"/>
  <c r="S2600" i="16"/>
  <c r="A2600" i="16"/>
  <c r="S2601" i="16" l="1"/>
  <c r="A2601" i="16"/>
  <c r="D2600" i="16"/>
  <c r="G2600" i="16"/>
  <c r="F2600" i="16"/>
  <c r="D2601" i="16" l="1"/>
  <c r="F2601" i="16"/>
  <c r="G2601" i="16"/>
  <c r="S2602" i="16"/>
  <c r="A2602" i="16"/>
  <c r="A2603" i="16" l="1"/>
  <c r="S2603" i="16"/>
  <c r="D2602" i="16"/>
  <c r="F2602" i="16"/>
  <c r="G2602" i="16"/>
  <c r="F2603" i="16" l="1"/>
  <c r="D2603" i="16"/>
  <c r="G2603" i="16"/>
  <c r="A2604" i="16"/>
  <c r="S2604" i="16"/>
  <c r="F2604" i="16" l="1"/>
  <c r="D2604" i="16"/>
  <c r="G2604" i="16"/>
  <c r="S2605" i="16"/>
  <c r="A2605" i="16"/>
  <c r="D2605" i="16" l="1"/>
  <c r="F2605" i="16"/>
  <c r="G2605" i="16"/>
  <c r="S2606" i="16"/>
  <c r="A2606" i="16"/>
  <c r="F2606" i="16" l="1"/>
  <c r="G2606" i="16"/>
  <c r="D2606" i="16"/>
  <c r="S2607" i="16"/>
  <c r="A2607" i="16"/>
  <c r="F2607" i="16" l="1"/>
  <c r="D2607" i="16"/>
  <c r="G2607" i="16"/>
  <c r="S2608" i="16"/>
  <c r="A2608" i="16"/>
  <c r="F2608" i="16" l="1"/>
  <c r="G2608" i="16"/>
  <c r="D2608" i="16"/>
  <c r="S2609" i="16"/>
  <c r="A2609" i="16"/>
  <c r="F2609" i="16" l="1"/>
  <c r="D2609" i="16"/>
  <c r="G2609" i="16"/>
  <c r="A2610" i="16"/>
  <c r="S2610" i="16"/>
  <c r="S2611" i="16" l="1"/>
  <c r="A2611" i="16"/>
  <c r="F2610" i="16"/>
  <c r="D2610" i="16"/>
  <c r="G2610" i="16"/>
  <c r="G2611" i="16" l="1"/>
  <c r="D2611" i="16"/>
  <c r="F2611" i="16"/>
  <c r="S2612" i="16"/>
  <c r="A2612" i="16"/>
  <c r="S2613" i="16" l="1"/>
  <c r="A2613" i="16"/>
  <c r="D2612" i="16"/>
  <c r="F2612" i="16"/>
  <c r="G2612" i="16"/>
  <c r="G2613" i="16" l="1"/>
  <c r="F2613" i="16"/>
  <c r="D2613" i="16"/>
  <c r="A2614" i="16"/>
  <c r="S2614" i="16"/>
  <c r="D2614" i="16" l="1"/>
  <c r="F2614" i="16"/>
  <c r="G2614" i="16"/>
  <c r="A2615" i="16"/>
  <c r="S2615" i="16"/>
  <c r="G2615" i="16" l="1"/>
  <c r="F2615" i="16"/>
  <c r="D2615" i="16"/>
  <c r="S2616" i="16"/>
  <c r="A2616" i="16"/>
  <c r="G2616" i="16" l="1"/>
  <c r="D2616" i="16"/>
  <c r="F2616" i="16"/>
  <c r="A2617" i="16"/>
  <c r="S2617" i="16"/>
  <c r="F2617" i="16" l="1"/>
  <c r="D2617" i="16"/>
  <c r="G2617" i="16"/>
  <c r="S2618" i="16"/>
  <c r="A2618" i="16"/>
  <c r="G2618" i="16" l="1"/>
  <c r="D2618" i="16"/>
  <c r="F2618" i="16"/>
  <c r="S2619" i="16"/>
  <c r="A2619" i="16"/>
  <c r="G2619" i="16" l="1"/>
  <c r="D2619" i="16"/>
  <c r="F2619" i="16"/>
  <c r="S2620" i="16"/>
  <c r="A2620" i="16"/>
  <c r="G2620" i="16" l="1"/>
  <c r="F2620" i="16"/>
  <c r="D2620" i="16"/>
  <c r="A2621" i="16"/>
  <c r="S2621" i="16"/>
  <c r="A2622" i="16" l="1"/>
  <c r="S2622" i="16"/>
  <c r="D2621" i="16"/>
  <c r="G2621" i="16"/>
  <c r="F2621" i="16"/>
  <c r="S2623" i="16" l="1"/>
  <c r="A2623" i="16"/>
  <c r="D2622" i="16"/>
  <c r="G2622" i="16"/>
  <c r="F2622" i="16"/>
  <c r="D2623" i="16" l="1"/>
  <c r="F2623" i="16"/>
  <c r="G2623" i="16"/>
  <c r="S2624" i="16"/>
  <c r="A2624" i="16"/>
  <c r="D2624" i="16" l="1"/>
  <c r="F2624" i="16"/>
  <c r="G2624" i="16"/>
  <c r="A2625" i="16"/>
  <c r="S2625" i="16"/>
  <c r="D2625" i="16" l="1"/>
  <c r="F2625" i="16"/>
  <c r="G2625" i="16"/>
  <c r="A2626" i="16"/>
  <c r="S2626" i="16"/>
  <c r="G2626" i="16" l="1"/>
  <c r="F2626" i="16"/>
  <c r="D2626" i="16"/>
  <c r="S2627" i="16"/>
  <c r="A2627" i="16"/>
  <c r="D2627" i="16" l="1"/>
  <c r="G2627" i="16"/>
  <c r="F2627" i="16"/>
  <c r="S2628" i="16"/>
  <c r="A2628" i="16"/>
  <c r="S2629" i="16" l="1"/>
  <c r="A2629" i="16"/>
  <c r="F2628" i="16"/>
  <c r="D2628" i="16"/>
  <c r="G2628" i="16"/>
  <c r="D2629" i="16" l="1"/>
  <c r="G2629" i="16"/>
  <c r="F2629" i="16"/>
  <c r="S2630" i="16"/>
  <c r="A2630" i="16"/>
  <c r="A2631" i="16" l="1"/>
  <c r="S2631" i="16"/>
  <c r="G2630" i="16"/>
  <c r="D2630" i="16"/>
  <c r="F2630" i="16"/>
  <c r="S2632" i="16" l="1"/>
  <c r="A2632" i="16"/>
  <c r="G2631" i="16"/>
  <c r="F2631" i="16"/>
  <c r="D2631" i="16"/>
  <c r="G2632" i="16" l="1"/>
  <c r="D2632" i="16"/>
  <c r="F2632" i="16"/>
  <c r="S2633" i="16"/>
  <c r="A2633" i="16"/>
  <c r="D2633" i="16" l="1"/>
  <c r="G2633" i="16"/>
  <c r="F2633" i="16"/>
  <c r="S2634" i="16"/>
  <c r="A2634" i="16"/>
  <c r="F2634" i="16" l="1"/>
  <c r="G2634" i="16"/>
  <c r="D2634" i="16"/>
  <c r="S2635" i="16"/>
  <c r="A2635" i="16"/>
  <c r="S2636" i="16" l="1"/>
  <c r="A2636" i="16"/>
  <c r="F2635" i="16"/>
  <c r="G2635" i="16"/>
  <c r="D2635" i="16"/>
  <c r="D2636" i="16" l="1"/>
  <c r="G2636" i="16"/>
  <c r="F2636" i="16"/>
  <c r="S2637" i="16"/>
  <c r="A2637" i="16"/>
  <c r="A2638" i="16" l="1"/>
  <c r="S2638" i="16"/>
  <c r="F2637" i="16"/>
  <c r="D2637" i="16"/>
  <c r="G2637" i="16"/>
  <c r="S2639" i="16" l="1"/>
  <c r="A2639" i="16"/>
  <c r="D2638" i="16"/>
  <c r="F2638" i="16"/>
  <c r="G2638" i="16"/>
  <c r="D2639" i="16" l="1"/>
  <c r="G2639" i="16"/>
  <c r="F2639" i="16"/>
  <c r="S2640" i="16"/>
  <c r="A2640" i="16"/>
  <c r="S2641" i="16" l="1"/>
  <c r="A2641" i="16"/>
  <c r="G2640" i="16"/>
  <c r="F2640" i="16"/>
  <c r="D2640" i="16"/>
  <c r="G2641" i="16" l="1"/>
  <c r="D2641" i="16"/>
  <c r="F2641" i="16"/>
  <c r="S2642" i="16"/>
  <c r="A2642" i="16"/>
  <c r="G2642" i="16" l="1"/>
  <c r="D2642" i="16"/>
  <c r="F2642" i="16"/>
  <c r="S2643" i="16"/>
  <c r="A2643" i="16"/>
  <c r="G2643" i="16" l="1"/>
  <c r="F2643" i="16"/>
  <c r="D2643" i="16"/>
  <c r="S2644" i="16"/>
  <c r="A2644" i="16"/>
  <c r="A2645" i="16" l="1"/>
  <c r="S2645" i="16"/>
  <c r="D2644" i="16"/>
  <c r="G2644" i="16"/>
  <c r="F2644" i="16"/>
  <c r="F2645" i="16" l="1"/>
  <c r="D2645" i="16"/>
  <c r="G2645" i="16"/>
  <c r="S2646" i="16"/>
  <c r="A2646" i="16"/>
  <c r="S2647" i="16" l="1"/>
  <c r="A2647" i="16"/>
  <c r="F2646" i="16"/>
  <c r="G2646" i="16"/>
  <c r="D2646" i="16"/>
  <c r="G2647" i="16" l="1"/>
  <c r="D2647" i="16"/>
  <c r="F2647" i="16"/>
  <c r="S2648" i="16"/>
  <c r="A2648" i="16"/>
  <c r="S2649" i="16" l="1"/>
  <c r="A2649" i="16"/>
  <c r="D2648" i="16"/>
  <c r="F2648" i="16"/>
  <c r="G2648" i="16"/>
  <c r="D2649" i="16" l="1"/>
  <c r="G2649" i="16"/>
  <c r="F2649" i="16"/>
  <c r="S2650" i="16"/>
  <c r="A2650" i="16"/>
  <c r="S2651" i="16" l="1"/>
  <c r="A2651" i="16"/>
  <c r="F2650" i="16"/>
  <c r="G2650" i="16"/>
  <c r="D2650" i="16"/>
  <c r="D2651" i="16" l="1"/>
  <c r="F2651" i="16"/>
  <c r="G2651" i="16"/>
  <c r="S2652" i="16"/>
  <c r="A2652" i="16"/>
  <c r="A2653" i="16" l="1"/>
  <c r="S2653" i="16"/>
  <c r="G2652" i="16"/>
  <c r="F2652" i="16"/>
  <c r="D2652" i="16"/>
  <c r="G2653" i="16" l="1"/>
  <c r="F2653" i="16"/>
  <c r="D2653" i="16"/>
  <c r="S2654" i="16"/>
  <c r="A2654" i="16"/>
  <c r="S2655" i="16" l="1"/>
  <c r="A2655" i="16"/>
  <c r="D2654" i="16"/>
  <c r="G2654" i="16"/>
  <c r="F2654" i="16"/>
  <c r="G2655" i="16" l="1"/>
  <c r="D2655" i="16"/>
  <c r="F2655" i="16"/>
  <c r="S2656" i="16"/>
  <c r="A2656" i="16"/>
  <c r="S2657" i="16" l="1"/>
  <c r="A2657" i="16"/>
  <c r="G2656" i="16"/>
  <c r="D2656" i="16"/>
  <c r="F2656" i="16"/>
  <c r="D2657" i="16" l="1"/>
  <c r="F2657" i="16"/>
  <c r="G2657" i="16"/>
  <c r="S2658" i="16"/>
  <c r="A2658" i="16"/>
  <c r="G2658" i="16" l="1"/>
  <c r="F2658" i="16"/>
  <c r="D2658" i="16"/>
  <c r="A2659" i="16"/>
  <c r="S2659" i="16"/>
  <c r="G2659" i="16" l="1"/>
  <c r="D2659" i="16"/>
  <c r="F2659" i="16"/>
  <c r="S2660" i="16"/>
  <c r="A2660" i="16"/>
  <c r="S2661" i="16" l="1"/>
  <c r="A2661" i="16"/>
  <c r="G2660" i="16"/>
  <c r="D2660" i="16"/>
  <c r="F2660" i="16"/>
  <c r="D2661" i="16" l="1"/>
  <c r="G2661" i="16"/>
  <c r="F2661" i="16"/>
  <c r="S2662" i="16"/>
  <c r="A2662" i="16"/>
  <c r="F2662" i="16" l="1"/>
  <c r="G2662" i="16"/>
  <c r="D2662" i="16"/>
  <c r="S2663" i="16"/>
  <c r="A2663" i="16"/>
  <c r="G2663" i="16" l="1"/>
  <c r="F2663" i="16"/>
  <c r="D2663" i="16"/>
  <c r="A2664" i="16"/>
  <c r="S2664" i="16"/>
  <c r="S2665" i="16" l="1"/>
  <c r="A2665" i="16"/>
  <c r="D2664" i="16"/>
  <c r="G2664" i="16"/>
  <c r="F2664" i="16"/>
  <c r="D2665" i="16" l="1"/>
  <c r="G2665" i="16"/>
  <c r="F2665" i="16"/>
  <c r="S2666" i="16"/>
  <c r="A2666" i="16"/>
  <c r="S2667" i="16" l="1"/>
  <c r="A2667" i="16"/>
  <c r="F2666" i="16"/>
  <c r="G2666" i="16"/>
  <c r="D2666" i="16"/>
  <c r="F2667" i="16" l="1"/>
  <c r="D2667" i="16"/>
  <c r="G2667" i="16"/>
  <c r="A2668" i="16"/>
  <c r="S2668" i="16"/>
  <c r="D2668" i="16" l="1"/>
  <c r="F2668" i="16"/>
  <c r="G2668" i="16"/>
  <c r="S2669" i="16"/>
  <c r="A2669" i="16"/>
  <c r="G2669" i="16" l="1"/>
  <c r="F2669" i="16"/>
  <c r="D2669" i="16"/>
  <c r="S2670" i="16"/>
  <c r="A2670" i="16"/>
  <c r="S2671" i="16" l="1"/>
  <c r="A2671" i="16"/>
  <c r="D2670" i="16"/>
  <c r="G2670" i="16"/>
  <c r="F2670" i="16"/>
  <c r="F2671" i="16" l="1"/>
  <c r="D2671" i="16"/>
  <c r="G2671" i="16"/>
  <c r="S2672" i="16"/>
  <c r="A2672" i="16"/>
  <c r="S2673" i="16" l="1"/>
  <c r="A2673" i="16"/>
  <c r="F2672" i="16"/>
  <c r="G2672" i="16"/>
  <c r="D2672" i="16"/>
  <c r="F2673" i="16" l="1"/>
  <c r="D2673" i="16"/>
  <c r="G2673" i="16"/>
  <c r="S2674" i="16"/>
  <c r="A2674" i="16"/>
  <c r="F2674" i="16" l="1"/>
  <c r="D2674" i="16"/>
  <c r="G2674" i="16"/>
  <c r="A2675" i="16"/>
  <c r="S2675" i="16"/>
  <c r="D2675" i="16" l="1"/>
  <c r="G2675" i="16"/>
  <c r="F2675" i="16"/>
  <c r="A2676" i="16"/>
  <c r="S2676" i="16"/>
  <c r="F2676" i="16" l="1"/>
  <c r="G2676" i="16"/>
  <c r="D2676" i="16"/>
  <c r="S2677" i="16"/>
  <c r="A2677" i="16"/>
  <c r="D2677" i="16" l="1"/>
  <c r="F2677" i="16"/>
  <c r="G2677" i="16"/>
  <c r="A2678" i="16"/>
  <c r="S2678" i="16"/>
  <c r="F2678" i="16" l="1"/>
  <c r="D2678" i="16"/>
  <c r="G2678" i="16"/>
  <c r="S2679" i="16"/>
  <c r="A2679" i="16"/>
  <c r="S2680" i="16" l="1"/>
  <c r="A2680" i="16"/>
  <c r="F2679" i="16"/>
  <c r="G2679" i="16"/>
  <c r="D2679" i="16"/>
  <c r="D2680" i="16" l="1"/>
  <c r="G2680" i="16"/>
  <c r="F2680" i="16"/>
  <c r="S2681" i="16"/>
  <c r="A2681" i="16"/>
  <c r="S2682" i="16" l="1"/>
  <c r="A2682" i="16"/>
  <c r="G2681" i="16"/>
  <c r="F2681" i="16"/>
  <c r="D2681" i="16"/>
  <c r="F2682" i="16" l="1"/>
  <c r="D2682" i="16"/>
  <c r="G2682" i="16"/>
  <c r="S2683" i="16"/>
  <c r="A2683" i="16"/>
  <c r="G2683" i="16" l="1"/>
  <c r="D2683" i="16"/>
  <c r="F2683" i="16"/>
  <c r="S2684" i="16"/>
  <c r="A2684" i="16"/>
  <c r="F2684" i="16" l="1"/>
  <c r="G2684" i="16"/>
  <c r="D2684" i="16"/>
  <c r="S2685" i="16"/>
  <c r="A2685" i="16"/>
  <c r="G2685" i="16" l="1"/>
  <c r="F2685" i="16"/>
  <c r="D2685" i="16"/>
  <c r="S2686" i="16"/>
  <c r="A2686" i="16"/>
  <c r="F2686" i="16" l="1"/>
  <c r="D2686" i="16"/>
  <c r="G2686" i="16"/>
  <c r="S2687" i="16"/>
  <c r="A2687" i="16"/>
  <c r="S2688" i="16" l="1"/>
  <c r="A2688" i="16"/>
  <c r="G2687" i="16"/>
  <c r="D2687" i="16"/>
  <c r="F2687" i="16"/>
  <c r="F2688" i="16" l="1"/>
  <c r="D2688" i="16"/>
  <c r="G2688" i="16"/>
  <c r="A2689" i="16"/>
  <c r="S2689" i="16"/>
  <c r="S2690" i="16" l="1"/>
  <c r="A2690" i="16"/>
  <c r="D2689" i="16"/>
  <c r="F2689" i="16"/>
  <c r="G2689" i="16"/>
  <c r="G2690" i="16" l="1"/>
  <c r="D2690" i="16"/>
  <c r="F2690" i="16"/>
  <c r="A2691" i="16"/>
  <c r="S2691" i="16"/>
  <c r="F2691" i="16" l="1"/>
  <c r="G2691" i="16"/>
  <c r="D2691" i="16"/>
  <c r="S2692" i="16"/>
  <c r="A2692" i="16"/>
  <c r="S2693" i="16" l="1"/>
  <c r="A2693" i="16"/>
  <c r="G2692" i="16"/>
  <c r="F2692" i="16"/>
  <c r="D2692" i="16"/>
  <c r="F2693" i="16" l="1"/>
  <c r="G2693" i="16"/>
  <c r="D2693" i="16"/>
  <c r="S2694" i="16"/>
  <c r="A2694" i="16"/>
  <c r="S2695" i="16" l="1"/>
  <c r="A2695" i="16"/>
  <c r="G2694" i="16"/>
  <c r="D2694" i="16"/>
  <c r="F2694" i="16"/>
  <c r="G2695" i="16" l="1"/>
  <c r="D2695" i="16"/>
  <c r="F2695" i="16"/>
  <c r="S2696" i="16"/>
  <c r="A2696" i="16"/>
  <c r="D2696" i="16" l="1"/>
  <c r="F2696" i="16"/>
  <c r="G2696" i="16"/>
  <c r="S2697" i="16"/>
  <c r="A2697" i="16"/>
  <c r="S2698" i="16" l="1"/>
  <c r="A2698" i="16"/>
  <c r="G2697" i="16"/>
  <c r="F2697" i="16"/>
  <c r="D2697" i="16"/>
  <c r="D2698" i="16" l="1"/>
  <c r="G2698" i="16"/>
  <c r="F2698" i="16"/>
  <c r="S2699" i="16"/>
  <c r="A2699" i="16"/>
  <c r="D2699" i="16" l="1"/>
  <c r="G2699" i="16"/>
  <c r="F2699" i="16"/>
  <c r="S2700" i="16"/>
  <c r="A2700" i="16"/>
  <c r="D2700" i="16" l="1"/>
  <c r="F2700" i="16"/>
  <c r="G2700" i="16"/>
  <c r="S2701" i="16"/>
  <c r="A2701" i="16"/>
  <c r="F2701" i="16" l="1"/>
  <c r="D2701" i="16"/>
  <c r="G2701" i="16"/>
  <c r="S2702" i="16"/>
  <c r="A2702" i="16"/>
  <c r="F2702" i="16" l="1"/>
  <c r="G2702" i="16"/>
  <c r="D2702" i="16"/>
  <c r="S2703" i="16"/>
  <c r="A2703" i="16"/>
  <c r="G2703" i="16" l="1"/>
  <c r="D2703" i="16"/>
  <c r="F2703" i="16"/>
  <c r="S2704" i="16"/>
  <c r="A2704" i="16"/>
  <c r="F2704" i="16" l="1"/>
  <c r="D2704" i="16"/>
  <c r="G2704" i="16"/>
  <c r="S2705" i="16"/>
  <c r="A2705" i="16"/>
  <c r="D2705" i="16" l="1"/>
  <c r="G2705" i="16"/>
  <c r="F2705" i="16"/>
  <c r="A2706" i="16"/>
  <c r="S2706" i="16"/>
  <c r="A2707" i="16" l="1"/>
  <c r="S2707" i="16"/>
  <c r="D2706" i="16"/>
  <c r="G2706" i="16"/>
  <c r="F2706" i="16"/>
  <c r="S2708" i="16" l="1"/>
  <c r="A2708" i="16"/>
  <c r="G2707" i="16"/>
  <c r="F2707" i="16"/>
  <c r="D2707" i="16"/>
  <c r="D2708" i="16" l="1"/>
  <c r="F2708" i="16"/>
  <c r="G2708" i="16"/>
  <c r="S2709" i="16"/>
  <c r="A2709" i="16"/>
  <c r="S2710" i="16" l="1"/>
  <c r="A2710" i="16"/>
  <c r="G2709" i="16"/>
  <c r="D2709" i="16"/>
  <c r="F2709" i="16"/>
  <c r="A2711" i="16" l="1"/>
  <c r="S2711" i="16"/>
  <c r="D2710" i="16"/>
  <c r="G2710" i="16"/>
  <c r="F2710" i="16"/>
  <c r="D2711" i="16" l="1"/>
  <c r="G2711" i="16"/>
  <c r="F2711" i="16"/>
  <c r="A2712" i="16"/>
  <c r="S2712" i="16"/>
  <c r="S2713" i="16" l="1"/>
  <c r="A2713" i="16"/>
  <c r="D2712" i="16"/>
  <c r="F2712" i="16"/>
  <c r="G2712" i="16"/>
  <c r="D2713" i="16" l="1"/>
  <c r="G2713" i="16"/>
  <c r="F2713" i="16"/>
  <c r="S2714" i="16"/>
  <c r="A2714" i="16"/>
  <c r="S2715" i="16" l="1"/>
  <c r="A2715" i="16"/>
  <c r="F2714" i="16"/>
  <c r="G2714" i="16"/>
  <c r="D2714" i="16"/>
  <c r="D2715" i="16" l="1"/>
  <c r="F2715" i="16"/>
  <c r="G2715" i="16"/>
  <c r="S2716" i="16"/>
  <c r="A2716" i="16"/>
  <c r="D2716" i="16" l="1"/>
  <c r="G2716" i="16"/>
  <c r="F2716" i="16"/>
  <c r="S2717" i="16"/>
  <c r="A2717" i="16"/>
  <c r="A2718" i="16" l="1"/>
  <c r="S2718" i="16"/>
  <c r="D2717" i="16"/>
  <c r="G2717" i="16"/>
  <c r="F2717" i="16"/>
  <c r="F2718" i="16" l="1"/>
  <c r="D2718" i="16"/>
  <c r="G2718" i="16"/>
  <c r="S2719" i="16"/>
  <c r="A2719" i="16"/>
  <c r="S2720" i="16" l="1"/>
  <c r="A2720" i="16"/>
  <c r="G2719" i="16"/>
  <c r="F2719" i="16"/>
  <c r="D2719" i="16"/>
  <c r="S2721" i="16" l="1"/>
  <c r="A2721" i="16"/>
  <c r="D2720" i="16"/>
  <c r="F2720" i="16"/>
  <c r="G2720" i="16"/>
  <c r="D2721" i="16" l="1"/>
  <c r="G2721" i="16"/>
  <c r="F2721" i="16"/>
  <c r="A2722" i="16"/>
  <c r="S2722" i="16"/>
  <c r="S2723" i="16" l="1"/>
  <c r="A2723" i="16"/>
  <c r="G2722" i="16"/>
  <c r="F2722" i="16"/>
  <c r="D2722" i="16"/>
  <c r="G2723" i="16" l="1"/>
  <c r="D2723" i="16"/>
  <c r="F2723" i="16"/>
  <c r="S2724" i="16"/>
  <c r="A2724" i="16"/>
  <c r="G2724" i="16" l="1"/>
  <c r="D2724" i="16"/>
  <c r="F2724" i="16"/>
  <c r="A2725" i="16"/>
  <c r="S2725" i="16"/>
  <c r="S2726" i="16" l="1"/>
  <c r="A2726" i="16"/>
  <c r="F2725" i="16"/>
  <c r="G2725" i="16"/>
  <c r="D2725" i="16"/>
  <c r="G2726" i="16" l="1"/>
  <c r="D2726" i="16"/>
  <c r="F2726" i="16"/>
  <c r="S2727" i="16"/>
  <c r="A2727" i="16"/>
  <c r="S2728" i="16" l="1"/>
  <c r="A2728" i="16"/>
  <c r="G2727" i="16"/>
  <c r="F2727" i="16"/>
  <c r="D2727" i="16"/>
  <c r="D2728" i="16" l="1"/>
  <c r="F2728" i="16"/>
  <c r="G2728" i="16"/>
  <c r="S2729" i="16"/>
  <c r="A2729" i="16"/>
  <c r="A2730" i="16" l="1"/>
  <c r="S2730" i="16"/>
  <c r="F2729" i="16"/>
  <c r="D2729" i="16"/>
  <c r="G2729" i="16"/>
  <c r="A2731" i="16" l="1"/>
  <c r="S2731" i="16"/>
  <c r="D2730" i="16"/>
  <c r="F2730" i="16"/>
  <c r="G2730" i="16"/>
  <c r="S2732" i="16" l="1"/>
  <c r="A2732" i="16"/>
  <c r="G2731" i="16"/>
  <c r="D2731" i="16"/>
  <c r="F2731" i="16"/>
  <c r="F2732" i="16" l="1"/>
  <c r="D2732" i="16"/>
  <c r="G2732" i="16"/>
  <c r="A2733" i="16"/>
  <c r="S2733" i="16"/>
  <c r="G2733" i="16" l="1"/>
  <c r="D2733" i="16"/>
  <c r="F2733" i="16"/>
  <c r="S2734" i="16"/>
  <c r="A2734" i="16"/>
  <c r="S2735" i="16" l="1"/>
  <c r="A2735" i="16"/>
  <c r="D2734" i="16"/>
  <c r="F2734" i="16"/>
  <c r="G2734" i="16"/>
  <c r="D2735" i="16" l="1"/>
  <c r="F2735" i="16"/>
  <c r="G2735" i="16"/>
  <c r="A2736" i="16"/>
  <c r="S2736" i="16"/>
  <c r="S2737" i="16" l="1"/>
  <c r="A2737" i="16"/>
  <c r="D2736" i="16"/>
  <c r="G2736" i="16"/>
  <c r="F2736" i="16"/>
  <c r="D2737" i="16" l="1"/>
  <c r="G2737" i="16"/>
  <c r="F2737" i="16"/>
  <c r="S2738" i="16"/>
  <c r="A2738" i="16"/>
  <c r="G2738" i="16" l="1"/>
  <c r="D2738" i="16"/>
  <c r="F2738" i="16"/>
  <c r="S2739" i="16"/>
  <c r="A2739" i="16"/>
  <c r="S2740" i="16" l="1"/>
  <c r="A2740" i="16"/>
  <c r="G2739" i="16"/>
  <c r="D2739" i="16"/>
  <c r="F2739" i="16"/>
  <c r="S2741" i="16" l="1"/>
  <c r="A2741" i="16"/>
  <c r="G2740" i="16"/>
  <c r="F2740" i="16"/>
  <c r="D2740" i="16"/>
  <c r="F2741" i="16" l="1"/>
  <c r="D2741" i="16"/>
  <c r="G2741" i="16"/>
  <c r="S2742" i="16"/>
  <c r="A2742" i="16"/>
  <c r="S2743" i="16" l="1"/>
  <c r="A2743" i="16"/>
  <c r="D2742" i="16"/>
  <c r="G2742" i="16"/>
  <c r="F2742" i="16"/>
  <c r="G2743" i="16" l="1"/>
  <c r="F2743" i="16"/>
  <c r="D2743" i="16"/>
  <c r="S2744" i="16"/>
  <c r="A2744" i="16"/>
  <c r="S2745" i="16" l="1"/>
  <c r="A2745" i="16"/>
  <c r="G2744" i="16"/>
  <c r="F2744" i="16"/>
  <c r="D2744" i="16"/>
  <c r="G2745" i="16" l="1"/>
  <c r="D2745" i="16"/>
  <c r="F2745" i="16"/>
  <c r="S2746" i="16"/>
  <c r="A2746" i="16"/>
  <c r="D2746" i="16" l="1"/>
  <c r="G2746" i="16"/>
  <c r="F2746" i="16"/>
  <c r="S2747" i="16"/>
  <c r="A2747" i="16"/>
  <c r="S2748" i="16" l="1"/>
  <c r="A2748" i="16"/>
  <c r="F2747" i="16"/>
  <c r="D2747" i="16"/>
  <c r="G2747" i="16"/>
  <c r="F2748" i="16" l="1"/>
  <c r="D2748" i="16"/>
  <c r="G2748" i="16"/>
  <c r="S2749" i="16"/>
  <c r="A2749" i="16"/>
  <c r="D2749" i="16" l="1"/>
  <c r="G2749" i="16"/>
  <c r="F2749" i="16"/>
  <c r="S2750" i="16"/>
  <c r="A2750" i="16"/>
  <c r="S2751" i="16" l="1"/>
  <c r="A2751" i="16"/>
  <c r="D2750" i="16"/>
  <c r="F2750" i="16"/>
  <c r="G2750" i="16"/>
  <c r="D2751" i="16" l="1"/>
  <c r="G2751" i="16"/>
  <c r="F2751" i="16"/>
  <c r="S2752" i="16"/>
  <c r="A2752" i="16"/>
  <c r="F2752" i="16" l="1"/>
  <c r="D2752" i="16"/>
  <c r="G2752" i="16"/>
  <c r="S2753" i="16"/>
  <c r="A2753" i="16"/>
  <c r="S2754" i="16" l="1"/>
  <c r="A2754" i="16"/>
  <c r="D2753" i="16"/>
  <c r="G2753" i="16"/>
  <c r="F2753" i="16"/>
  <c r="D2754" i="16" l="1"/>
  <c r="G2754" i="16"/>
  <c r="F2754" i="16"/>
  <c r="S2755" i="16"/>
  <c r="A2755" i="16"/>
  <c r="F2755" i="16" l="1"/>
  <c r="D2755" i="16"/>
  <c r="G2755" i="16"/>
  <c r="S2756" i="16"/>
  <c r="A2756" i="16"/>
  <c r="S2757" i="16" l="1"/>
  <c r="A2757" i="16"/>
  <c r="F2756" i="16"/>
  <c r="G2756" i="16"/>
  <c r="D2756" i="16"/>
  <c r="A2758" i="16" l="1"/>
  <c r="S2758" i="16"/>
  <c r="D2757" i="16"/>
  <c r="G2757" i="16"/>
  <c r="F2757" i="16"/>
  <c r="S2759" i="16" l="1"/>
  <c r="A2759" i="16"/>
  <c r="F2758" i="16"/>
  <c r="D2758" i="16"/>
  <c r="G2758" i="16"/>
  <c r="S2760" i="16" l="1"/>
  <c r="A2760" i="16"/>
  <c r="F2759" i="16"/>
  <c r="G2759" i="16"/>
  <c r="D2759" i="16"/>
  <c r="D2760" i="16" l="1"/>
  <c r="G2760" i="16"/>
  <c r="F2760" i="16"/>
  <c r="S2761" i="16"/>
  <c r="A2761" i="16"/>
  <c r="S2762" i="16" l="1"/>
  <c r="A2762" i="16"/>
  <c r="G2761" i="16"/>
  <c r="F2761" i="16"/>
  <c r="D2761" i="16"/>
  <c r="G2762" i="16" l="1"/>
  <c r="F2762" i="16"/>
  <c r="D2762" i="16"/>
  <c r="S2763" i="16"/>
  <c r="A2763" i="16"/>
  <c r="S2764" i="16" l="1"/>
  <c r="A2764" i="16"/>
  <c r="F2763" i="16"/>
  <c r="G2763" i="16"/>
  <c r="D2763" i="16"/>
  <c r="D2764" i="16" l="1"/>
  <c r="G2764" i="16"/>
  <c r="F2764" i="16"/>
  <c r="S2765" i="16"/>
  <c r="A2765" i="16"/>
  <c r="S2766" i="16" l="1"/>
  <c r="A2766" i="16"/>
  <c r="D2765" i="16"/>
  <c r="G2765" i="16"/>
  <c r="F2765" i="16"/>
  <c r="F2766" i="16" l="1"/>
  <c r="D2766" i="16"/>
  <c r="G2766" i="16"/>
  <c r="S2767" i="16"/>
  <c r="A2767" i="16"/>
  <c r="F2767" i="16" l="1"/>
  <c r="D2767" i="16"/>
  <c r="G2767" i="16"/>
  <c r="A2768" i="16"/>
  <c r="S2768" i="16"/>
  <c r="D2768" i="16" l="1"/>
  <c r="G2768" i="16"/>
  <c r="F2768" i="16"/>
  <c r="S2769" i="16"/>
  <c r="A2769" i="16"/>
  <c r="F2769" i="16" l="1"/>
  <c r="D2769" i="16"/>
  <c r="G2769" i="16"/>
  <c r="A2770" i="16"/>
  <c r="S2770" i="16"/>
  <c r="S2771" i="16" l="1"/>
  <c r="A2771" i="16"/>
  <c r="F2770" i="16"/>
  <c r="D2770" i="16"/>
  <c r="G2770" i="16"/>
  <c r="F2771" i="16" l="1"/>
  <c r="D2771" i="16"/>
  <c r="G2771" i="16"/>
  <c r="S2772" i="16"/>
  <c r="A2772" i="16"/>
  <c r="D2772" i="16" l="1"/>
  <c r="F2772" i="16"/>
  <c r="G2772" i="16"/>
  <c r="S2773" i="16"/>
  <c r="A2773" i="16"/>
  <c r="S2774" i="16" l="1"/>
  <c r="A2774" i="16"/>
  <c r="F2773" i="16"/>
  <c r="G2773" i="16"/>
  <c r="D2773" i="16"/>
  <c r="A2775" i="16" l="1"/>
  <c r="S2775" i="16"/>
  <c r="F2774" i="16"/>
  <c r="D2774" i="16"/>
  <c r="G2774" i="16"/>
  <c r="S2776" i="16" l="1"/>
  <c r="A2776" i="16"/>
  <c r="G2775" i="16"/>
  <c r="D2775" i="16"/>
  <c r="F2775" i="16"/>
  <c r="D2776" i="16" l="1"/>
  <c r="G2776" i="16"/>
  <c r="F2776" i="16"/>
  <c r="S2777" i="16"/>
  <c r="A2777" i="16"/>
  <c r="G2777" i="16" l="1"/>
  <c r="D2777" i="16"/>
  <c r="F2777" i="16"/>
  <c r="S2778" i="16"/>
  <c r="A2778" i="16"/>
  <c r="S2779" i="16" l="1"/>
  <c r="A2779" i="16"/>
  <c r="D2778" i="16"/>
  <c r="G2778" i="16"/>
  <c r="F2778" i="16"/>
  <c r="D2779" i="16" l="1"/>
  <c r="G2779" i="16"/>
  <c r="F2779" i="16"/>
  <c r="S2780" i="16"/>
  <c r="A2780" i="16"/>
  <c r="S2781" i="16" l="1"/>
  <c r="A2781" i="16"/>
  <c r="D2780" i="16"/>
  <c r="G2780" i="16"/>
  <c r="F2780" i="16"/>
  <c r="G2781" i="16" l="1"/>
  <c r="D2781" i="16"/>
  <c r="F2781" i="16"/>
  <c r="S2782" i="16"/>
  <c r="A2782" i="16"/>
  <c r="F2782" i="16" l="1"/>
  <c r="G2782" i="16"/>
  <c r="D2782" i="16"/>
  <c r="S2783" i="16"/>
  <c r="A2783" i="16"/>
  <c r="S2784" i="16" l="1"/>
  <c r="A2784" i="16"/>
  <c r="D2783" i="16"/>
  <c r="G2783" i="16"/>
  <c r="F2783" i="16"/>
  <c r="F2784" i="16" l="1"/>
  <c r="G2784" i="16"/>
  <c r="D2784" i="16"/>
  <c r="S2785" i="16"/>
  <c r="A2785" i="16"/>
  <c r="D2785" i="16" l="1"/>
  <c r="F2785" i="16"/>
  <c r="G2785" i="16"/>
  <c r="S2786" i="16"/>
  <c r="A2786" i="16"/>
  <c r="D2786" i="16" l="1"/>
  <c r="G2786" i="16"/>
  <c r="F2786" i="16"/>
  <c r="S2787" i="16"/>
  <c r="A2787" i="16"/>
  <c r="D2787" i="16" l="1"/>
  <c r="F2787" i="16"/>
  <c r="G2787" i="16"/>
  <c r="A2788" i="16"/>
  <c r="S2788" i="16"/>
  <c r="D2788" i="16" l="1"/>
  <c r="G2788" i="16"/>
  <c r="F2788" i="16"/>
  <c r="S2789" i="16"/>
  <c r="A2789" i="16"/>
  <c r="A2790" i="16" l="1"/>
  <c r="S2790" i="16"/>
  <c r="D2789" i="16"/>
  <c r="F2789" i="16"/>
  <c r="G2789" i="16"/>
  <c r="F2790" i="16" l="1"/>
  <c r="D2790" i="16"/>
  <c r="G2790" i="16"/>
  <c r="A2791" i="16"/>
  <c r="S2791" i="16"/>
  <c r="S2792" i="16" l="1"/>
  <c r="A2792" i="16"/>
  <c r="G2791" i="16"/>
  <c r="F2791" i="16"/>
  <c r="D2791" i="16"/>
  <c r="S2793" i="16" l="1"/>
  <c r="A2793" i="16"/>
  <c r="G2792" i="16"/>
  <c r="D2792" i="16"/>
  <c r="F2792" i="16"/>
  <c r="S2794" i="16" l="1"/>
  <c r="A2794" i="16"/>
  <c r="D2793" i="16"/>
  <c r="G2793" i="16"/>
  <c r="F2793" i="16"/>
  <c r="G2794" i="16" l="1"/>
  <c r="D2794" i="16"/>
  <c r="F2794" i="16"/>
  <c r="S2795" i="16"/>
  <c r="A2795" i="16"/>
  <c r="D2795" i="16" l="1"/>
  <c r="G2795" i="16"/>
  <c r="F2795" i="16"/>
  <c r="S2796" i="16"/>
  <c r="A2796" i="16"/>
  <c r="D2796" i="16" l="1"/>
  <c r="G2796" i="16"/>
  <c r="F2796" i="16"/>
  <c r="S2797" i="16"/>
  <c r="A2797" i="16"/>
  <c r="D2797" i="16" l="1"/>
  <c r="G2797" i="16"/>
  <c r="F2797" i="16"/>
  <c r="S2798" i="16"/>
  <c r="A2798" i="16"/>
  <c r="F2798" i="16" l="1"/>
  <c r="G2798" i="16"/>
  <c r="D2798" i="16"/>
  <c r="S2799" i="16"/>
  <c r="A2799" i="16"/>
  <c r="F2799" i="16" l="1"/>
  <c r="D2799" i="16"/>
  <c r="G2799" i="16"/>
  <c r="S2800" i="16"/>
  <c r="A2800" i="16"/>
  <c r="S2801" i="16" l="1"/>
  <c r="A2801" i="16"/>
  <c r="D2800" i="16"/>
  <c r="G2800" i="16"/>
  <c r="F2800" i="16"/>
  <c r="G2801" i="16" l="1"/>
  <c r="D2801" i="16"/>
  <c r="F2801" i="16"/>
  <c r="S2802" i="16"/>
  <c r="A2802" i="16"/>
  <c r="S2803" i="16" l="1"/>
  <c r="A2803" i="16"/>
  <c r="D2802" i="16"/>
  <c r="F2802" i="16"/>
  <c r="G2802" i="16"/>
  <c r="F2803" i="16" l="1"/>
  <c r="G2803" i="16"/>
  <c r="D2803" i="16"/>
  <c r="S2804" i="16"/>
  <c r="A2804" i="16"/>
  <c r="A2805" i="16" l="1"/>
  <c r="S2805" i="16"/>
  <c r="G2804" i="16"/>
  <c r="D2804" i="16"/>
  <c r="F2804" i="16"/>
  <c r="D2805" i="16" l="1"/>
  <c r="G2805" i="16"/>
  <c r="F2805" i="16"/>
  <c r="S2806" i="16"/>
  <c r="A2806" i="16"/>
  <c r="F2806" i="16" l="1"/>
  <c r="G2806" i="16"/>
  <c r="D2806" i="16"/>
  <c r="S2807" i="16"/>
  <c r="A2807" i="16"/>
  <c r="D2807" i="16" l="1"/>
  <c r="G2807" i="16"/>
  <c r="F2807" i="16"/>
  <c r="S2808" i="16"/>
  <c r="A2808" i="16"/>
  <c r="D2808" i="16" l="1"/>
  <c r="G2808" i="16"/>
  <c r="F2808" i="16"/>
  <c r="A2809" i="16"/>
  <c r="S2809" i="16"/>
  <c r="S2810" i="16" l="1"/>
  <c r="A2810" i="16"/>
  <c r="F2809" i="16"/>
  <c r="D2809" i="16"/>
  <c r="G2809" i="16"/>
  <c r="D2810" i="16" l="1"/>
  <c r="G2810" i="16"/>
  <c r="F2810" i="16"/>
  <c r="S2811" i="16"/>
  <c r="A2811" i="16"/>
  <c r="F2811" i="16" l="1"/>
  <c r="D2811" i="16"/>
  <c r="G2811" i="16"/>
  <c r="S2812" i="16"/>
  <c r="A2812" i="16"/>
  <c r="S2813" i="16" l="1"/>
  <c r="A2813" i="16"/>
  <c r="F2812" i="16"/>
  <c r="D2812" i="16"/>
  <c r="G2812" i="16"/>
  <c r="F2813" i="16" l="1"/>
  <c r="D2813" i="16"/>
  <c r="G2813" i="16"/>
  <c r="A2814" i="16"/>
  <c r="S2814" i="16"/>
  <c r="S2815" i="16" l="1"/>
  <c r="A2815" i="16"/>
  <c r="G2814" i="16"/>
  <c r="D2814" i="16"/>
  <c r="F2814" i="16"/>
  <c r="G2815" i="16" l="1"/>
  <c r="F2815" i="16"/>
  <c r="D2815" i="16"/>
  <c r="S2816" i="16"/>
  <c r="A2816" i="16"/>
  <c r="G2816" i="16" l="1"/>
  <c r="F2816" i="16"/>
  <c r="D2816" i="16"/>
  <c r="A2817" i="16"/>
  <c r="S2817" i="16"/>
  <c r="G2817" i="16" l="1"/>
  <c r="F2817" i="16"/>
  <c r="D2817" i="16"/>
  <c r="S2818" i="16"/>
  <c r="A2818" i="16"/>
  <c r="A2819" i="16" l="1"/>
  <c r="S2819" i="16"/>
  <c r="D2818" i="16"/>
  <c r="F2818" i="16"/>
  <c r="G2818" i="16"/>
  <c r="S2820" i="16" l="1"/>
  <c r="A2820" i="16"/>
  <c r="G2819" i="16"/>
  <c r="F2819" i="16"/>
  <c r="D2819" i="16"/>
  <c r="S2821" i="16" l="1"/>
  <c r="A2821" i="16"/>
  <c r="G2820" i="16"/>
  <c r="D2820" i="16"/>
  <c r="F2820" i="16"/>
  <c r="D2821" i="16" l="1"/>
  <c r="G2821" i="16"/>
  <c r="F2821" i="16"/>
  <c r="A2822" i="16"/>
  <c r="S2822" i="16"/>
  <c r="S2823" i="16" l="1"/>
  <c r="A2823" i="16"/>
  <c r="D2822" i="16"/>
  <c r="G2822" i="16"/>
  <c r="F2822" i="16"/>
  <c r="S2824" i="16" l="1"/>
  <c r="A2824" i="16"/>
  <c r="G2823" i="16"/>
  <c r="D2823" i="16"/>
  <c r="F2823" i="16"/>
  <c r="D2824" i="16" l="1"/>
  <c r="G2824" i="16"/>
  <c r="F2824" i="16"/>
  <c r="S2825" i="16"/>
  <c r="A2825" i="16"/>
  <c r="D2825" i="16" l="1"/>
  <c r="G2825" i="16"/>
  <c r="F2825" i="16"/>
  <c r="S2826" i="16"/>
  <c r="A2826" i="16"/>
  <c r="F2826" i="16" l="1"/>
  <c r="D2826" i="16"/>
  <c r="G2826" i="16"/>
  <c r="S2827" i="16"/>
  <c r="A2827" i="16"/>
  <c r="S2828" i="16" l="1"/>
  <c r="A2828" i="16"/>
  <c r="F2827" i="16"/>
  <c r="D2827" i="16"/>
  <c r="G2827" i="16"/>
  <c r="D2828" i="16" l="1"/>
  <c r="F2828" i="16"/>
  <c r="G2828" i="16"/>
  <c r="S2829" i="16"/>
  <c r="A2829" i="16"/>
  <c r="G2829" i="16" l="1"/>
  <c r="F2829" i="16"/>
  <c r="D2829" i="16"/>
  <c r="A2830" i="16"/>
  <c r="S2830" i="16"/>
  <c r="G2830" i="16" l="1"/>
  <c r="F2830" i="16"/>
  <c r="D2830" i="16"/>
  <c r="S2831" i="16"/>
  <c r="A2831" i="16"/>
  <c r="A2832" i="16" l="1"/>
  <c r="S2832" i="16"/>
  <c r="D2831" i="16"/>
  <c r="F2831" i="16"/>
  <c r="G2831" i="16"/>
  <c r="D2832" i="16" l="1"/>
  <c r="G2832" i="16"/>
  <c r="F2832" i="16"/>
  <c r="S2833" i="16"/>
  <c r="A2833" i="16"/>
  <c r="A2834" i="16" l="1"/>
  <c r="S2834" i="16"/>
  <c r="G2833" i="16"/>
  <c r="F2833" i="16"/>
  <c r="D2833" i="16"/>
  <c r="S2835" i="16" l="1"/>
  <c r="A2835" i="16"/>
  <c r="F2834" i="16"/>
  <c r="D2834" i="16"/>
  <c r="G2834" i="16"/>
  <c r="S2836" i="16" l="1"/>
  <c r="A2836" i="16"/>
  <c r="G2835" i="16"/>
  <c r="F2835" i="16"/>
  <c r="D2835" i="16"/>
  <c r="F2836" i="16" l="1"/>
  <c r="G2836" i="16"/>
  <c r="D2836" i="16"/>
  <c r="S2837" i="16"/>
  <c r="A2837" i="16"/>
  <c r="S2838" i="16" l="1"/>
  <c r="A2838" i="16"/>
  <c r="D2837" i="16"/>
  <c r="F2837" i="16"/>
  <c r="G2837" i="16"/>
  <c r="F2838" i="16" l="1"/>
  <c r="G2838" i="16"/>
  <c r="D2838" i="16"/>
  <c r="A2839" i="16"/>
  <c r="S2839" i="16"/>
  <c r="D2839" i="16" l="1"/>
  <c r="F2839" i="16"/>
  <c r="G2839" i="16"/>
  <c r="A2840" i="16"/>
  <c r="S2840" i="16"/>
  <c r="S2841" i="16" l="1"/>
  <c r="A2841" i="16"/>
  <c r="G2840" i="16"/>
  <c r="F2840" i="16"/>
  <c r="D2840" i="16"/>
  <c r="F2841" i="16" l="1"/>
  <c r="G2841" i="16"/>
  <c r="D2841" i="16"/>
  <c r="A2842" i="16"/>
  <c r="S2842" i="16"/>
  <c r="G2842" i="16" l="1"/>
  <c r="F2842" i="16"/>
  <c r="D2842" i="16"/>
  <c r="A2843" i="16"/>
  <c r="S2843" i="16"/>
  <c r="S2844" i="16" l="1"/>
  <c r="A2844" i="16"/>
  <c r="D2843" i="16"/>
  <c r="G2843" i="16"/>
  <c r="F2843" i="16"/>
  <c r="D2844" i="16" l="1"/>
  <c r="G2844" i="16"/>
  <c r="F2844" i="16"/>
  <c r="A2845" i="16"/>
  <c r="S2845" i="16"/>
  <c r="G2845" i="16" l="1"/>
  <c r="F2845" i="16"/>
  <c r="D2845" i="16"/>
  <c r="S2846" i="16"/>
  <c r="A2846" i="16"/>
  <c r="S2847" i="16" l="1"/>
  <c r="A2847" i="16"/>
  <c r="G2846" i="16"/>
  <c r="F2846" i="16"/>
  <c r="D2846" i="16"/>
  <c r="S2848" i="16" l="1"/>
  <c r="A2848" i="16"/>
  <c r="D2847" i="16"/>
  <c r="G2847" i="16"/>
  <c r="F2847" i="16"/>
  <c r="G2848" i="16" l="1"/>
  <c r="F2848" i="16"/>
  <c r="D2848" i="16"/>
  <c r="S2849" i="16"/>
  <c r="A2849" i="16"/>
  <c r="G2849" i="16" l="1"/>
  <c r="F2849" i="16"/>
  <c r="D2849" i="16"/>
  <c r="S2850" i="16"/>
  <c r="A2850" i="16"/>
  <c r="F2850" i="16" l="1"/>
  <c r="D2850" i="16"/>
  <c r="G2850" i="16"/>
  <c r="S2851" i="16"/>
  <c r="A2851" i="16"/>
  <c r="F2851" i="16" l="1"/>
  <c r="D2851" i="16"/>
  <c r="G2851" i="16"/>
  <c r="S2852" i="16"/>
  <c r="A2852" i="16"/>
  <c r="G2852" i="16" l="1"/>
  <c r="F2852" i="16"/>
  <c r="D2852" i="16"/>
  <c r="A2853" i="16"/>
  <c r="S2853" i="16"/>
  <c r="A2854" i="16" l="1"/>
  <c r="S2854" i="16"/>
  <c r="D2853" i="16"/>
  <c r="F2853" i="16"/>
  <c r="G2853" i="16"/>
  <c r="G2854" i="16" l="1"/>
  <c r="D2854" i="16"/>
  <c r="F2854" i="16"/>
  <c r="S2855" i="16"/>
  <c r="A2855" i="16"/>
  <c r="S2856" i="16" l="1"/>
  <c r="A2856" i="16"/>
  <c r="G2855" i="16"/>
  <c r="F2855" i="16"/>
  <c r="D2855" i="16"/>
  <c r="F2856" i="16" l="1"/>
  <c r="D2856" i="16"/>
  <c r="G2856" i="16"/>
  <c r="A2857" i="16"/>
  <c r="S2857" i="16"/>
  <c r="A2858" i="16" l="1"/>
  <c r="S2858" i="16"/>
  <c r="D2857" i="16"/>
  <c r="G2857" i="16"/>
  <c r="F2857" i="16"/>
  <c r="S2859" i="16" l="1"/>
  <c r="A2859" i="16"/>
  <c r="F2858" i="16"/>
  <c r="D2858" i="16"/>
  <c r="G2858" i="16"/>
  <c r="F2859" i="16" l="1"/>
  <c r="D2859" i="16"/>
  <c r="G2859" i="16"/>
  <c r="A2860" i="16"/>
  <c r="S2860" i="16"/>
  <c r="S2861" i="16" l="1"/>
  <c r="A2861" i="16"/>
  <c r="D2860" i="16"/>
  <c r="F2860" i="16"/>
  <c r="G2860" i="16"/>
  <c r="F2861" i="16" l="1"/>
  <c r="D2861" i="16"/>
  <c r="G2861" i="16"/>
  <c r="S2862" i="16"/>
  <c r="A2862" i="16"/>
  <c r="S2863" i="16" l="1"/>
  <c r="A2863" i="16"/>
  <c r="G2862" i="16"/>
  <c r="F2862" i="16"/>
  <c r="D2862" i="16"/>
  <c r="F2863" i="16" l="1"/>
  <c r="D2863" i="16"/>
  <c r="G2863" i="16"/>
  <c r="S2864" i="16"/>
  <c r="A2864" i="16"/>
  <c r="F2864" i="16" l="1"/>
  <c r="G2864" i="16"/>
  <c r="D2864" i="16"/>
  <c r="S2865" i="16"/>
  <c r="A2865" i="16"/>
  <c r="D2865" i="16" l="1"/>
  <c r="G2865" i="16"/>
  <c r="F2865" i="16"/>
  <c r="S2866" i="16"/>
  <c r="A2866" i="16"/>
  <c r="F2866" i="16" l="1"/>
  <c r="D2866" i="16"/>
  <c r="G2866" i="16"/>
  <c r="S2867" i="16"/>
  <c r="A2867" i="16"/>
  <c r="S2868" i="16" l="1"/>
  <c r="A2868" i="16"/>
  <c r="G2867" i="16"/>
  <c r="F2867" i="16"/>
  <c r="D2867" i="16"/>
  <c r="F2868" i="16" l="1"/>
  <c r="D2868" i="16"/>
  <c r="G2868" i="16"/>
  <c r="S2869" i="16"/>
  <c r="A2869" i="16"/>
  <c r="G2869" i="16" l="1"/>
  <c r="D2869" i="16"/>
  <c r="F2869" i="16"/>
  <c r="S2870" i="16"/>
  <c r="A2870" i="16"/>
  <c r="A2871" i="16" l="1"/>
  <c r="S2871" i="16"/>
  <c r="G2870" i="16"/>
  <c r="F2870" i="16"/>
  <c r="D2870" i="16"/>
  <c r="S2872" i="16" l="1"/>
  <c r="A2872" i="16"/>
  <c r="D2871" i="16"/>
  <c r="G2871" i="16"/>
  <c r="F2871" i="16"/>
  <c r="D2872" i="16" l="1"/>
  <c r="G2872" i="16"/>
  <c r="F2872" i="16"/>
  <c r="S2873" i="16"/>
  <c r="A2873" i="16"/>
  <c r="D2873" i="16" l="1"/>
  <c r="G2873" i="16"/>
  <c r="F2873" i="16"/>
  <c r="S2874" i="16"/>
  <c r="A2874" i="16"/>
  <c r="G2874" i="16" l="1"/>
  <c r="F2874" i="16"/>
  <c r="D2874" i="16"/>
  <c r="S2875" i="16"/>
  <c r="A2875" i="16"/>
  <c r="A2876" i="16" l="1"/>
  <c r="S2876" i="16"/>
  <c r="D2875" i="16"/>
  <c r="G2875" i="16"/>
  <c r="F2875" i="16"/>
  <c r="S2877" i="16" l="1"/>
  <c r="A2877" i="16"/>
  <c r="F2876" i="16"/>
  <c r="G2876" i="16"/>
  <c r="D2876" i="16"/>
  <c r="D2877" i="16" l="1"/>
  <c r="F2877" i="16"/>
  <c r="G2877" i="16"/>
  <c r="A2878" i="16"/>
  <c r="S2878" i="16"/>
  <c r="S2879" i="16" l="1"/>
  <c r="A2879" i="16"/>
  <c r="D2878" i="16"/>
  <c r="F2878" i="16"/>
  <c r="G2878" i="16"/>
  <c r="F2879" i="16" l="1"/>
  <c r="G2879" i="16"/>
  <c r="D2879" i="16"/>
  <c r="A2880" i="16"/>
  <c r="S2880" i="16"/>
  <c r="D2880" i="16" l="1"/>
  <c r="F2880" i="16"/>
  <c r="G2880" i="16"/>
  <c r="S2881" i="16"/>
  <c r="A2881" i="16"/>
  <c r="S2882" i="16" l="1"/>
  <c r="A2882" i="16"/>
  <c r="D2881" i="16"/>
  <c r="G2881" i="16"/>
  <c r="F2881" i="16"/>
  <c r="D2882" i="16" l="1"/>
  <c r="F2882" i="16"/>
  <c r="G2882" i="16"/>
  <c r="A2883" i="16"/>
  <c r="S2883" i="16"/>
  <c r="D2883" i="16" l="1"/>
  <c r="G2883" i="16"/>
  <c r="F2883" i="16"/>
  <c r="A2884" i="16"/>
  <c r="S2884" i="16"/>
  <c r="F2884" i="16" l="1"/>
  <c r="D2884" i="16"/>
  <c r="G2884" i="16"/>
  <c r="S2885" i="16"/>
  <c r="A2885" i="16"/>
  <c r="F2885" i="16" l="1"/>
  <c r="G2885" i="16"/>
  <c r="D2885" i="16"/>
  <c r="A2886" i="16"/>
  <c r="S2886" i="16"/>
  <c r="F2886" i="16" l="1"/>
  <c r="G2886" i="16"/>
  <c r="D2886" i="16"/>
  <c r="S2887" i="16"/>
  <c r="A2887" i="16"/>
  <c r="G2887" i="16" l="1"/>
  <c r="D2887" i="16"/>
  <c r="F2887" i="16"/>
  <c r="S2888" i="16"/>
  <c r="A2888" i="16"/>
  <c r="G2888" i="16" l="1"/>
  <c r="D2888" i="16"/>
  <c r="F2888" i="16"/>
  <c r="S2889" i="16"/>
  <c r="A2889" i="16"/>
  <c r="F2889" i="16" l="1"/>
  <c r="D2889" i="16"/>
  <c r="G2889" i="16"/>
  <c r="A2890" i="16"/>
  <c r="S2890" i="16"/>
  <c r="A2891" i="16" l="1"/>
  <c r="S2891" i="16"/>
  <c r="D2890" i="16"/>
  <c r="G2890" i="16"/>
  <c r="F2890" i="16"/>
  <c r="A2892" i="16" l="1"/>
  <c r="S2892" i="16"/>
  <c r="D2891" i="16"/>
  <c r="G2891" i="16"/>
  <c r="F2891" i="16"/>
  <c r="G2892" i="16" l="1"/>
  <c r="D2892" i="16"/>
  <c r="F2892" i="16"/>
  <c r="S2893" i="16"/>
  <c r="A2893" i="16"/>
  <c r="D2893" i="16" l="1"/>
  <c r="G2893" i="16"/>
  <c r="F2893" i="16"/>
  <c r="S2894" i="16"/>
  <c r="A2894" i="16"/>
  <c r="A2895" i="16" l="1"/>
  <c r="S2895" i="16"/>
  <c r="F2894" i="16"/>
  <c r="D2894" i="16"/>
  <c r="G2894" i="16"/>
  <c r="G2895" i="16" l="1"/>
  <c r="F2895" i="16"/>
  <c r="D2895" i="16"/>
  <c r="S2896" i="16"/>
  <c r="A2896" i="16"/>
  <c r="S2897" i="16" l="1"/>
  <c r="A2897" i="16"/>
  <c r="D2896" i="16"/>
  <c r="G2896" i="16"/>
  <c r="F2896" i="16"/>
  <c r="D2897" i="16" l="1"/>
  <c r="G2897" i="16"/>
  <c r="F2897" i="16"/>
  <c r="S2898" i="16"/>
  <c r="A2898" i="16"/>
  <c r="S2899" i="16" l="1"/>
  <c r="A2899" i="16"/>
  <c r="F2898" i="16"/>
  <c r="D2898" i="16"/>
  <c r="G2898" i="16"/>
  <c r="D2899" i="16" l="1"/>
  <c r="G2899" i="16"/>
  <c r="F2899" i="16"/>
  <c r="A2900" i="16"/>
  <c r="S2900" i="16"/>
  <c r="S2901" i="16" l="1"/>
  <c r="A2901" i="16"/>
  <c r="D2900" i="16"/>
  <c r="F2900" i="16"/>
  <c r="G2900" i="16"/>
  <c r="F2901" i="16" l="1"/>
  <c r="D2901" i="16"/>
  <c r="G2901" i="16"/>
  <c r="S2902" i="16"/>
  <c r="A2902" i="16"/>
  <c r="A2903" i="16" l="1"/>
  <c r="S2903" i="16"/>
  <c r="G2902" i="16"/>
  <c r="F2902" i="16"/>
  <c r="D2902" i="16"/>
  <c r="S2904" i="16" l="1"/>
  <c r="A2904" i="16"/>
  <c r="D2903" i="16"/>
  <c r="G2903" i="16"/>
  <c r="F2903" i="16"/>
  <c r="A2905" i="16" l="1"/>
  <c r="S2905" i="16"/>
  <c r="D2904" i="16"/>
  <c r="G2904" i="16"/>
  <c r="F2904" i="16"/>
  <c r="S2906" i="16" l="1"/>
  <c r="A2906" i="16"/>
  <c r="G2905" i="16"/>
  <c r="D2905" i="16"/>
  <c r="F2905" i="16"/>
  <c r="G2906" i="16" l="1"/>
  <c r="D2906" i="16"/>
  <c r="F2906" i="16"/>
  <c r="A2907" i="16"/>
  <c r="S2907" i="16"/>
  <c r="D2907" i="16" l="1"/>
  <c r="G2907" i="16"/>
  <c r="F2907" i="16"/>
  <c r="S2908" i="16"/>
  <c r="A2908" i="16"/>
  <c r="F2908" i="16" l="1"/>
  <c r="G2908" i="16"/>
  <c r="D2908" i="16"/>
  <c r="A2909" i="16"/>
  <c r="S2909" i="16"/>
  <c r="G2909" i="16" l="1"/>
  <c r="D2909" i="16"/>
  <c r="F2909" i="16"/>
  <c r="S2910" i="16"/>
  <c r="A2910" i="16"/>
  <c r="F2910" i="16" l="1"/>
  <c r="G2910" i="16"/>
  <c r="D2910" i="16"/>
  <c r="S2911" i="16"/>
  <c r="A2911" i="16"/>
  <c r="S2912" i="16" l="1"/>
  <c r="A2912" i="16"/>
  <c r="G2911" i="16"/>
  <c r="F2911" i="16"/>
  <c r="D2911" i="16"/>
  <c r="F2912" i="16" l="1"/>
  <c r="D2912" i="16"/>
  <c r="G2912" i="16"/>
  <c r="S2913" i="16"/>
  <c r="A2913" i="16"/>
  <c r="A2914" i="16" l="1"/>
  <c r="S2914" i="16"/>
  <c r="D2913" i="16"/>
  <c r="G2913" i="16"/>
  <c r="F2913" i="16"/>
  <c r="D2914" i="16" l="1"/>
  <c r="F2914" i="16"/>
  <c r="G2914" i="16"/>
  <c r="S2915" i="16"/>
  <c r="A2915" i="16"/>
  <c r="S2916" i="16" l="1"/>
  <c r="A2916" i="16"/>
  <c r="G2915" i="16"/>
  <c r="F2915" i="16"/>
  <c r="D2915" i="16"/>
  <c r="F2916" i="16" l="1"/>
  <c r="D2916" i="16"/>
  <c r="G2916" i="16"/>
  <c r="S2917" i="16"/>
  <c r="A2917" i="16"/>
  <c r="S2918" i="16" l="1"/>
  <c r="A2918" i="16"/>
  <c r="F2917" i="16"/>
  <c r="D2917" i="16"/>
  <c r="G2917" i="16"/>
  <c r="D2918" i="16" l="1"/>
  <c r="G2918" i="16"/>
  <c r="F2918" i="16"/>
  <c r="S2919" i="16"/>
  <c r="A2919" i="16"/>
  <c r="G2919" i="16" l="1"/>
  <c r="D2919" i="16"/>
  <c r="F2919" i="16"/>
  <c r="A2920" i="16"/>
  <c r="S2920" i="16"/>
  <c r="G2920" i="16" l="1"/>
  <c r="F2920" i="16"/>
  <c r="D2920" i="16"/>
  <c r="S2921" i="16"/>
  <c r="A2921" i="16"/>
  <c r="A2922" i="16" l="1"/>
  <c r="S2922" i="16"/>
  <c r="F2921" i="16"/>
  <c r="D2921" i="16"/>
  <c r="G2921" i="16"/>
  <c r="G2922" i="16" l="1"/>
  <c r="F2922" i="16"/>
  <c r="D2922" i="16"/>
  <c r="S2923" i="16"/>
  <c r="A2923" i="16"/>
  <c r="S2924" i="16" l="1"/>
  <c r="A2924" i="16"/>
  <c r="G2923" i="16"/>
  <c r="F2923" i="16"/>
  <c r="D2923" i="16"/>
  <c r="F2924" i="16" l="1"/>
  <c r="G2924" i="16"/>
  <c r="D2924" i="16"/>
  <c r="S2925" i="16"/>
  <c r="A2925" i="16"/>
  <c r="G2925" i="16" l="1"/>
  <c r="F2925" i="16"/>
  <c r="D2925" i="16"/>
  <c r="A2926" i="16"/>
  <c r="S2926" i="16"/>
  <c r="D2926" i="16" l="1"/>
  <c r="F2926" i="16"/>
  <c r="G2926" i="16"/>
  <c r="S2927" i="16"/>
  <c r="A2927" i="16"/>
  <c r="S2928" i="16" l="1"/>
  <c r="A2928" i="16"/>
  <c r="D2927" i="16"/>
  <c r="G2927" i="16"/>
  <c r="F2927" i="16"/>
  <c r="G2928" i="16" l="1"/>
  <c r="D2928" i="16"/>
  <c r="F2928" i="16"/>
  <c r="A2929" i="16"/>
  <c r="S2929" i="16"/>
  <c r="S2930" i="16" l="1"/>
  <c r="A2930" i="16"/>
  <c r="F2929" i="16"/>
  <c r="D2929" i="16"/>
  <c r="G2929" i="16"/>
  <c r="G2930" i="16" l="1"/>
  <c r="F2930" i="16"/>
  <c r="D2930" i="16"/>
  <c r="S2931" i="16"/>
  <c r="A2931" i="16"/>
  <c r="A2932" i="16" l="1"/>
  <c r="S2932" i="16"/>
  <c r="D2931" i="16"/>
  <c r="F2931" i="16"/>
  <c r="G2931" i="16"/>
  <c r="D2932" i="16" l="1"/>
  <c r="G2932" i="16"/>
  <c r="F2932" i="16"/>
  <c r="S2933" i="16"/>
  <c r="A2933" i="16"/>
  <c r="F2933" i="16" l="1"/>
  <c r="D2933" i="16"/>
  <c r="G2933" i="16"/>
  <c r="S2934" i="16"/>
  <c r="A2934" i="16"/>
  <c r="D2934" i="16" l="1"/>
  <c r="G2934" i="16"/>
  <c r="F2934" i="16"/>
  <c r="A2935" i="16"/>
  <c r="S2935" i="16"/>
  <c r="G2935" i="16" l="1"/>
  <c r="F2935" i="16"/>
  <c r="D2935" i="16"/>
  <c r="S2936" i="16"/>
  <c r="A2936" i="16"/>
  <c r="S2937" i="16" l="1"/>
  <c r="A2937" i="16"/>
  <c r="G2936" i="16"/>
  <c r="F2936" i="16"/>
  <c r="D2936" i="16"/>
  <c r="F2937" i="16" l="1"/>
  <c r="D2937" i="16"/>
  <c r="G2937" i="16"/>
  <c r="S2938" i="16"/>
  <c r="A2938" i="16"/>
  <c r="D2938" i="16" l="1"/>
  <c r="G2938" i="16"/>
  <c r="F2938" i="16"/>
  <c r="S2939" i="16"/>
  <c r="A2939" i="16"/>
  <c r="D2939" i="16" l="1"/>
  <c r="G2939" i="16"/>
  <c r="F2939" i="16"/>
  <c r="A2940" i="16"/>
  <c r="S2940" i="16"/>
  <c r="D2940" i="16" l="1"/>
  <c r="G2940" i="16"/>
  <c r="F2940" i="16"/>
  <c r="S2941" i="16"/>
  <c r="A2941" i="16"/>
  <c r="D2941" i="16" l="1"/>
  <c r="G2941" i="16"/>
  <c r="F2941" i="16"/>
  <c r="A2942" i="16"/>
  <c r="S2942" i="16"/>
  <c r="G2942" i="16" l="1"/>
  <c r="D2942" i="16"/>
  <c r="F2942" i="16"/>
  <c r="S2943" i="16"/>
  <c r="A2943" i="16"/>
  <c r="G2943" i="16" l="1"/>
  <c r="F2943" i="16"/>
  <c r="D2943" i="16"/>
  <c r="A2944" i="16"/>
  <c r="S2944" i="16"/>
  <c r="D2944" i="16" l="1"/>
  <c r="F2944" i="16"/>
  <c r="G2944" i="16"/>
  <c r="S2945" i="16"/>
  <c r="A2945" i="16"/>
  <c r="F2945" i="16" l="1"/>
  <c r="D2945" i="16"/>
  <c r="G2945" i="16"/>
  <c r="S2946" i="16"/>
  <c r="A2946" i="16"/>
  <c r="S2947" i="16" l="1"/>
  <c r="A2947" i="16"/>
  <c r="F2946" i="16"/>
  <c r="G2946" i="16"/>
  <c r="D2946" i="16"/>
  <c r="D2947" i="16" l="1"/>
  <c r="G2947" i="16"/>
  <c r="F2947" i="16"/>
  <c r="S2948" i="16"/>
  <c r="A2948" i="16"/>
  <c r="S2949" i="16" l="1"/>
  <c r="A2949" i="16"/>
  <c r="D2948" i="16"/>
  <c r="F2948" i="16"/>
  <c r="G2948" i="16"/>
  <c r="D2949" i="16" l="1"/>
  <c r="G2949" i="16"/>
  <c r="F2949" i="16"/>
  <c r="S2950" i="16"/>
  <c r="A2950" i="16"/>
  <c r="G2950" i="16" l="1"/>
  <c r="F2950" i="16"/>
  <c r="D2950" i="16"/>
  <c r="S2951" i="16"/>
  <c r="A2951" i="16"/>
  <c r="S2952" i="16" l="1"/>
  <c r="A2952" i="16"/>
  <c r="G2951" i="16"/>
  <c r="F2951" i="16"/>
  <c r="D2951" i="16"/>
  <c r="D2952" i="16" l="1"/>
  <c r="G2952" i="16"/>
  <c r="F2952" i="16"/>
  <c r="A2953" i="16"/>
  <c r="S2953" i="16"/>
  <c r="F2953" i="16" l="1"/>
  <c r="G2953" i="16"/>
  <c r="D2953" i="16"/>
  <c r="S2954" i="16"/>
  <c r="A2954" i="16"/>
  <c r="G2954" i="16" l="1"/>
  <c r="F2954" i="16"/>
  <c r="D2954" i="16"/>
  <c r="S2955" i="16"/>
  <c r="A2955" i="16"/>
  <c r="G2955" i="16" l="1"/>
  <c r="F2955" i="16"/>
  <c r="D2955" i="16"/>
  <c r="A2956" i="16"/>
  <c r="S2956" i="16"/>
  <c r="S2957" i="16" l="1"/>
  <c r="A2957" i="16"/>
  <c r="F2956" i="16"/>
  <c r="G2956" i="16"/>
  <c r="D2956" i="16"/>
  <c r="F2957" i="16" l="1"/>
  <c r="G2957" i="16"/>
  <c r="D2957" i="16"/>
  <c r="S2958" i="16"/>
  <c r="A2958" i="16"/>
  <c r="F2958" i="16" l="1"/>
  <c r="D2958" i="16"/>
  <c r="G2958" i="16"/>
  <c r="A2959" i="16"/>
  <c r="S2959" i="16"/>
  <c r="A2960" i="16" l="1"/>
  <c r="S2960" i="16"/>
  <c r="D2959" i="16"/>
  <c r="G2959" i="16"/>
  <c r="F2959" i="16"/>
  <c r="S2961" i="16" l="1"/>
  <c r="A2961" i="16"/>
  <c r="F2960" i="16"/>
  <c r="D2960" i="16"/>
  <c r="G2960" i="16"/>
  <c r="S2962" i="16" l="1"/>
  <c r="A2962" i="16"/>
  <c r="D2961" i="16"/>
  <c r="G2961" i="16"/>
  <c r="F2961" i="16"/>
  <c r="G2962" i="16" l="1"/>
  <c r="D2962" i="16"/>
  <c r="F2962" i="16"/>
  <c r="S2963" i="16"/>
  <c r="A2963" i="16"/>
  <c r="G2963" i="16" l="1"/>
  <c r="F2963" i="16"/>
  <c r="D2963" i="16"/>
  <c r="S2964" i="16"/>
  <c r="A2964" i="16"/>
  <c r="S2965" i="16" l="1"/>
  <c r="A2965" i="16"/>
  <c r="D2964" i="16"/>
  <c r="F2964" i="16"/>
  <c r="G2964" i="16"/>
  <c r="G2965" i="16" l="1"/>
  <c r="F2965" i="16"/>
  <c r="D2965" i="16"/>
  <c r="A2966" i="16"/>
  <c r="S2966" i="16"/>
  <c r="D2966" i="16" l="1"/>
  <c r="G2966" i="16"/>
  <c r="F2966" i="16"/>
  <c r="S2967" i="16"/>
  <c r="A2967" i="16"/>
  <c r="F2967" i="16" l="1"/>
  <c r="G2967" i="16"/>
  <c r="D2967" i="16"/>
  <c r="S2968" i="16"/>
  <c r="A2968" i="16"/>
  <c r="D2968" i="16" l="1"/>
  <c r="F2968" i="16"/>
  <c r="G2968" i="16"/>
  <c r="S2969" i="16"/>
  <c r="A2969" i="16"/>
  <c r="S2970" i="16" l="1"/>
  <c r="A2970" i="16"/>
  <c r="D2969" i="16"/>
  <c r="G2969" i="16"/>
  <c r="F2969" i="16"/>
  <c r="D2970" i="16" l="1"/>
  <c r="G2970" i="16"/>
  <c r="F2970" i="16"/>
  <c r="S2971" i="16"/>
  <c r="A2971" i="16"/>
  <c r="D2971" i="16" l="1"/>
  <c r="G2971" i="16"/>
  <c r="F2971" i="16"/>
  <c r="S2972" i="16"/>
  <c r="A2972" i="16"/>
  <c r="G2972" i="16" l="1"/>
  <c r="F2972" i="16"/>
  <c r="D2972" i="16"/>
  <c r="S2973" i="16"/>
  <c r="A2973" i="16"/>
  <c r="S2974" i="16" l="1"/>
  <c r="A2974" i="16"/>
  <c r="D2973" i="16"/>
  <c r="G2973" i="16"/>
  <c r="F2973" i="16"/>
  <c r="G2974" i="16" l="1"/>
  <c r="F2974" i="16"/>
  <c r="D2974" i="16"/>
  <c r="S2975" i="16"/>
  <c r="A2975" i="16"/>
  <c r="G2975" i="16" l="1"/>
  <c r="D2975" i="16"/>
  <c r="F2975" i="16"/>
  <c r="A2976" i="16"/>
  <c r="S2976" i="16"/>
  <c r="S2977" i="16" l="1"/>
  <c r="A2977" i="16"/>
  <c r="D2976" i="16"/>
  <c r="F2976" i="16"/>
  <c r="G2976" i="16"/>
  <c r="F2977" i="16" l="1"/>
  <c r="G2977" i="16"/>
  <c r="D2977" i="16"/>
  <c r="S2978" i="16"/>
  <c r="A2978" i="16"/>
  <c r="D2978" i="16" l="1"/>
  <c r="G2978" i="16"/>
  <c r="F2978" i="16"/>
  <c r="S2979" i="16"/>
  <c r="A2979" i="16"/>
  <c r="F2979" i="16" l="1"/>
  <c r="D2979" i="16"/>
  <c r="G2979" i="16"/>
  <c r="S2980" i="16"/>
  <c r="A2980" i="16"/>
  <c r="S2981" i="16" l="1"/>
  <c r="A2981" i="16"/>
  <c r="F2980" i="16"/>
  <c r="D2980" i="16"/>
  <c r="G2980" i="16"/>
  <c r="D2981" i="16" l="1"/>
  <c r="F2981" i="16"/>
  <c r="G2981" i="16"/>
  <c r="S2982" i="16"/>
  <c r="A2982" i="16"/>
  <c r="S2983" i="16" l="1"/>
  <c r="A2983" i="16"/>
  <c r="G2982" i="16"/>
  <c r="F2982" i="16"/>
  <c r="D2982" i="16"/>
  <c r="F2983" i="16" l="1"/>
  <c r="D2983" i="16"/>
  <c r="G2983" i="16"/>
  <c r="S2984" i="16"/>
  <c r="A2984" i="16"/>
  <c r="D2984" i="16" l="1"/>
  <c r="G2984" i="16"/>
  <c r="F2984" i="16"/>
  <c r="S2985" i="16"/>
  <c r="A2985" i="16"/>
  <c r="F2985" i="16" l="1"/>
  <c r="D2985" i="16"/>
  <c r="G2985" i="16"/>
  <c r="S2986" i="16"/>
  <c r="A2986" i="16"/>
  <c r="F2986" i="16" l="1"/>
  <c r="D2986" i="16"/>
  <c r="G2986" i="16"/>
  <c r="A2987" i="16"/>
  <c r="S2987" i="16"/>
  <c r="D2987" i="16" l="1"/>
  <c r="G2987" i="16"/>
  <c r="F2987" i="16"/>
  <c r="S2988" i="16"/>
  <c r="A2988" i="16"/>
  <c r="D2988" i="16" l="1"/>
  <c r="F2988" i="16"/>
  <c r="G2988" i="16"/>
  <c r="A2989" i="16"/>
  <c r="S2989" i="16"/>
  <c r="F2989" i="16" l="1"/>
  <c r="D2989" i="16"/>
  <c r="G2989" i="16"/>
  <c r="S2990" i="16"/>
  <c r="A2990" i="16"/>
  <c r="S2991" i="16" l="1"/>
  <c r="A2991" i="16"/>
  <c r="G2990" i="16"/>
  <c r="F2990" i="16"/>
  <c r="D2990" i="16"/>
  <c r="D2991" i="16" l="1"/>
  <c r="G2991" i="16"/>
  <c r="F2991" i="16"/>
  <c r="S2992" i="16"/>
  <c r="A2992" i="16"/>
  <c r="G2992" i="16" l="1"/>
  <c r="F2992" i="16"/>
  <c r="D2992" i="16"/>
  <c r="S2993" i="16"/>
  <c r="A2993" i="16"/>
  <c r="F2993" i="16" l="1"/>
  <c r="D2993" i="16"/>
  <c r="G2993" i="16"/>
  <c r="S2994" i="16"/>
  <c r="A2994" i="16"/>
  <c r="D2994" i="16" l="1"/>
  <c r="G2994" i="16"/>
  <c r="F2994" i="16"/>
  <c r="S2995" i="16"/>
  <c r="A2995" i="16"/>
  <c r="D2995" i="16" l="1"/>
  <c r="F2995" i="16"/>
  <c r="G2995" i="16"/>
  <c r="S2996" i="16"/>
  <c r="A2996" i="16"/>
  <c r="F2996" i="16" l="1"/>
  <c r="G2996" i="16"/>
  <c r="D2996" i="16"/>
  <c r="S2997" i="16"/>
  <c r="A2997" i="16"/>
  <c r="F2997" i="16" l="1"/>
  <c r="D2997" i="16"/>
  <c r="G2997" i="16"/>
  <c r="S2998" i="16"/>
  <c r="A2998" i="16"/>
  <c r="G2998" i="16" l="1"/>
  <c r="F2998" i="16"/>
  <c r="D2998" i="16"/>
  <c r="A2999" i="16"/>
  <c r="S2999" i="16"/>
  <c r="S3000" i="16" l="1"/>
  <c r="A3000" i="16"/>
  <c r="D2999" i="16"/>
  <c r="F2999" i="16"/>
  <c r="G2999" i="16"/>
  <c r="F3000" i="16" l="1"/>
  <c r="D3000" i="16"/>
  <c r="G3000" i="16"/>
  <c r="S3001" i="16"/>
  <c r="A3001" i="16"/>
  <c r="F3001" i="16" l="1"/>
  <c r="D3001" i="16"/>
  <c r="G3001" i="16"/>
  <c r="S3002" i="16"/>
  <c r="A3002" i="16"/>
  <c r="S3003" i="16" l="1"/>
  <c r="A3003" i="16"/>
  <c r="D3002" i="16"/>
  <c r="F3002" i="16"/>
  <c r="G3002" i="16"/>
  <c r="G3003" i="16" l="1"/>
  <c r="D3003" i="16"/>
  <c r="F3003" i="16"/>
  <c r="S3004" i="16"/>
  <c r="A3004" i="16"/>
  <c r="D3004" i="16" l="1"/>
  <c r="G3004" i="16"/>
  <c r="F3004" i="16"/>
  <c r="S3005" i="16"/>
  <c r="A3005" i="16"/>
  <c r="F3005" i="16" l="1"/>
  <c r="G3005" i="16"/>
  <c r="D3005" i="16"/>
  <c r="S3006" i="16"/>
  <c r="A3006" i="16"/>
  <c r="A3007" i="16" l="1"/>
  <c r="S3007" i="16"/>
  <c r="G3006" i="16"/>
  <c r="D3006" i="16"/>
  <c r="F3006" i="16"/>
  <c r="F3007" i="16" l="1"/>
  <c r="D3007" i="16"/>
  <c r="G3007" i="16"/>
  <c r="S3008" i="16"/>
  <c r="A3008" i="16"/>
  <c r="D3008" i="16" l="1"/>
  <c r="F3008" i="16"/>
  <c r="G3008" i="16"/>
  <c r="S3009" i="16"/>
  <c r="A3009" i="16"/>
  <c r="D3009" i="16" l="1"/>
  <c r="F3009" i="16"/>
  <c r="G3009" i="16"/>
  <c r="S3010" i="16"/>
  <c r="A3010" i="16"/>
  <c r="F3010" i="16" l="1"/>
  <c r="G3010" i="16"/>
  <c r="D3010" i="16"/>
  <c r="A3011" i="16"/>
  <c r="S3011" i="16"/>
  <c r="D3011" i="16" l="1"/>
  <c r="F3011" i="16"/>
  <c r="G3011" i="16"/>
  <c r="S3012" i="16"/>
  <c r="A3012" i="16"/>
  <c r="A3013" i="16" l="1"/>
  <c r="S3013" i="16"/>
  <c r="D3012" i="16"/>
  <c r="G3012" i="16"/>
  <c r="F3012" i="16"/>
  <c r="S3014" i="16" l="1"/>
  <c r="A3014" i="16"/>
  <c r="G3013" i="16"/>
  <c r="D3013" i="16"/>
  <c r="F3013" i="16"/>
  <c r="G3014" i="16" l="1"/>
  <c r="F3014" i="16"/>
  <c r="D3014" i="16"/>
  <c r="S3015" i="16"/>
  <c r="A3015" i="16"/>
  <c r="D3015" i="16" l="1"/>
  <c r="G3015" i="16"/>
  <c r="F3015" i="16"/>
  <c r="S3016" i="16"/>
  <c r="A3016" i="16"/>
  <c r="D3016" i="16" l="1"/>
  <c r="G3016" i="16"/>
  <c r="F3016" i="16"/>
  <c r="S3017" i="16"/>
  <c r="A3017" i="16"/>
  <c r="D3017" i="16" l="1"/>
  <c r="G3017" i="16"/>
  <c r="F3017" i="16"/>
  <c r="S3018" i="16"/>
  <c r="A3018" i="16"/>
  <c r="F3018" i="16" l="1"/>
  <c r="D3018" i="16"/>
  <c r="G3018" i="16"/>
  <c r="A3019" i="16"/>
  <c r="S3019" i="16"/>
  <c r="S3020" i="16" l="1"/>
  <c r="A3020" i="16"/>
  <c r="F3019" i="16"/>
  <c r="D3019" i="16"/>
  <c r="G3019" i="16"/>
  <c r="F3020" i="16" l="1"/>
  <c r="D3020" i="16"/>
  <c r="G3020" i="16"/>
  <c r="S3021" i="16"/>
  <c r="A3021" i="16"/>
  <c r="S3022" i="16" l="1"/>
  <c r="A3022" i="16"/>
  <c r="D3021" i="16"/>
  <c r="F3021" i="16"/>
  <c r="G3021" i="16"/>
  <c r="G3022" i="16" l="1"/>
  <c r="F3022" i="16"/>
  <c r="D3022" i="16"/>
  <c r="S3023" i="16"/>
  <c r="A3023" i="16"/>
  <c r="S3024" i="16" l="1"/>
  <c r="A3024" i="16"/>
  <c r="F3023" i="16"/>
  <c r="D3023" i="16"/>
  <c r="G3023" i="16"/>
  <c r="G3024" i="16" l="1"/>
  <c r="F3024" i="16"/>
  <c r="D3024" i="16"/>
  <c r="S3025" i="16"/>
  <c r="A3025" i="16"/>
  <c r="S3026" i="16" l="1"/>
  <c r="A3026" i="16"/>
  <c r="D3025" i="16"/>
  <c r="G3025" i="16"/>
  <c r="F3025" i="16"/>
  <c r="G3026" i="16" l="1"/>
  <c r="D3026" i="16"/>
  <c r="F3026" i="16"/>
  <c r="S3027" i="16"/>
  <c r="A3027" i="16"/>
  <c r="F3027" i="16" l="1"/>
  <c r="D3027" i="16"/>
  <c r="G3027" i="16"/>
  <c r="S3028" i="16"/>
  <c r="A3028" i="16"/>
  <c r="G3028" i="16" l="1"/>
  <c r="D3028" i="16"/>
  <c r="F3028" i="16"/>
  <c r="S3029" i="16"/>
  <c r="A3029" i="16"/>
  <c r="A3030" i="16" l="1"/>
  <c r="S3030" i="16"/>
  <c r="G3029" i="16"/>
  <c r="F3029" i="16"/>
  <c r="D3029" i="16"/>
  <c r="F3030" i="16" l="1"/>
  <c r="G3030" i="16"/>
  <c r="D3030" i="16"/>
  <c r="S3031" i="16"/>
  <c r="A3031" i="16"/>
  <c r="S3032" i="16" l="1"/>
  <c r="A3032" i="16"/>
  <c r="G3031" i="16"/>
  <c r="F3031" i="16"/>
  <c r="D3031" i="16"/>
  <c r="G3032" i="16" l="1"/>
  <c r="F3032" i="16"/>
  <c r="D3032" i="16"/>
  <c r="S3033" i="16"/>
  <c r="A3033" i="16"/>
  <c r="G3033" i="16" l="1"/>
  <c r="F3033" i="16"/>
  <c r="D3033" i="16"/>
  <c r="A3034" i="16"/>
  <c r="S3034" i="16"/>
  <c r="G3034" i="16" l="1"/>
  <c r="F3034" i="16"/>
  <c r="D3034" i="16"/>
  <c r="A3035" i="16"/>
  <c r="S3035" i="16"/>
  <c r="S3036" i="16" l="1"/>
  <c r="A3036" i="16"/>
  <c r="F3035" i="16"/>
  <c r="G3035" i="16"/>
  <c r="D3035" i="16"/>
  <c r="G3036" i="16" l="1"/>
  <c r="D3036" i="16"/>
  <c r="F3036" i="16"/>
  <c r="S3037" i="16"/>
  <c r="A3037" i="16"/>
  <c r="D3037" i="16" l="1"/>
  <c r="G3037" i="16"/>
  <c r="F3037" i="16"/>
  <c r="S3038" i="16"/>
  <c r="A3038" i="16"/>
  <c r="A3039" i="16" l="1"/>
  <c r="S3039" i="16"/>
  <c r="F3038" i="16"/>
  <c r="D3038" i="16"/>
  <c r="G3038" i="16"/>
  <c r="A3040" i="16" l="1"/>
  <c r="S3040" i="16"/>
  <c r="D3039" i="16"/>
  <c r="F3039" i="16"/>
  <c r="G3039" i="16"/>
  <c r="S3041" i="16" l="1"/>
  <c r="A3041" i="16"/>
  <c r="F3040" i="16"/>
  <c r="D3040" i="16"/>
  <c r="G3040" i="16"/>
  <c r="D3041" i="16" l="1"/>
  <c r="F3041" i="16"/>
  <c r="G3041" i="16"/>
  <c r="S3042" i="16"/>
  <c r="A3042" i="16"/>
  <c r="F3042" i="16" l="1"/>
  <c r="G3042" i="16"/>
  <c r="D3042" i="16"/>
  <c r="A3043" i="16"/>
  <c r="S3043" i="16"/>
  <c r="F3043" i="16" l="1"/>
  <c r="D3043" i="16"/>
  <c r="G3043" i="16"/>
  <c r="S3044" i="16"/>
  <c r="A3044" i="16"/>
  <c r="S3045" i="16" l="1"/>
  <c r="A3045" i="16"/>
  <c r="D3044" i="16"/>
  <c r="F3044" i="16"/>
  <c r="G3044" i="16"/>
  <c r="D3045" i="16" l="1"/>
  <c r="G3045" i="16"/>
  <c r="F3045" i="16"/>
  <c r="S3046" i="16"/>
  <c r="A3046" i="16"/>
  <c r="G3046" i="16" l="1"/>
  <c r="D3046" i="16"/>
  <c r="F3046" i="16"/>
  <c r="S3047" i="16"/>
  <c r="A3047" i="16"/>
  <c r="D3047" i="16" l="1"/>
  <c r="G3047" i="16"/>
  <c r="F3047" i="16"/>
  <c r="A3048" i="16"/>
  <c r="S3048" i="16"/>
  <c r="D3048" i="16" l="1"/>
  <c r="G3048" i="16"/>
  <c r="F3048" i="16"/>
  <c r="S3049" i="16"/>
  <c r="A3049" i="16"/>
  <c r="S3050" i="16" l="1"/>
  <c r="A3050" i="16"/>
  <c r="G3049" i="16"/>
  <c r="F3049" i="16"/>
  <c r="D3049" i="16"/>
  <c r="G3050" i="16" l="1"/>
  <c r="F3050" i="16"/>
  <c r="D3050" i="16"/>
  <c r="S3051" i="16"/>
  <c r="A3051" i="16"/>
  <c r="S3052" i="16" l="1"/>
  <c r="A3052" i="16"/>
  <c r="F3051" i="16"/>
  <c r="G3051" i="16"/>
  <c r="D3051" i="16"/>
  <c r="G3052" i="16" l="1"/>
  <c r="F3052" i="16"/>
  <c r="D3052" i="16"/>
  <c r="S3053" i="16"/>
  <c r="A3053" i="16"/>
  <c r="S3054" i="16" l="1"/>
  <c r="A3054" i="16"/>
  <c r="F3053" i="16"/>
  <c r="G3053" i="16"/>
  <c r="D3053" i="16"/>
  <c r="G3054" i="16" l="1"/>
  <c r="F3054" i="16"/>
  <c r="D3054" i="16"/>
  <c r="S3055" i="16"/>
  <c r="A3055" i="16"/>
  <c r="S3056" i="16" l="1"/>
  <c r="A3056" i="16"/>
  <c r="F3055" i="16"/>
  <c r="D3055" i="16"/>
  <c r="G3055" i="16"/>
  <c r="F3056" i="16" l="1"/>
  <c r="D3056" i="16"/>
  <c r="G3056" i="16"/>
  <c r="S3057" i="16"/>
  <c r="A3057" i="16"/>
  <c r="F3057" i="16" l="1"/>
  <c r="G3057" i="16"/>
  <c r="D3057" i="16"/>
  <c r="S3058" i="16"/>
  <c r="A3058" i="16"/>
  <c r="S3059" i="16" l="1"/>
  <c r="A3059" i="16"/>
  <c r="G3058" i="16"/>
  <c r="D3058" i="16"/>
  <c r="F3058" i="16"/>
  <c r="G3059" i="16" l="1"/>
  <c r="D3059" i="16"/>
  <c r="F3059" i="16"/>
  <c r="A3060" i="16"/>
  <c r="S3060" i="16"/>
  <c r="D3060" i="16" l="1"/>
  <c r="F3060" i="16"/>
  <c r="G3060" i="16"/>
  <c r="S3061" i="16"/>
  <c r="A3061" i="16"/>
  <c r="S3062" i="16" l="1"/>
  <c r="A3062" i="16"/>
  <c r="D3061" i="16"/>
  <c r="F3061" i="16"/>
  <c r="G3061" i="16"/>
  <c r="G3062" i="16" l="1"/>
  <c r="F3062" i="16"/>
  <c r="D3062" i="16"/>
  <c r="S3063" i="16"/>
  <c r="A3063" i="16"/>
  <c r="S3064" i="16" l="1"/>
  <c r="A3064" i="16"/>
  <c r="G3063" i="16"/>
  <c r="F3063" i="16"/>
  <c r="D3063" i="16"/>
  <c r="D3064" i="16" l="1"/>
  <c r="G3064" i="16"/>
  <c r="F3064" i="16"/>
  <c r="S3065" i="16"/>
  <c r="A3065" i="16"/>
  <c r="F3065" i="16" l="1"/>
  <c r="G3065" i="16"/>
  <c r="D3065" i="16"/>
  <c r="S3066" i="16"/>
  <c r="A3066" i="16"/>
  <c r="G3066" i="16" l="1"/>
  <c r="D3066" i="16"/>
  <c r="F3066" i="16"/>
  <c r="S3067" i="16"/>
  <c r="A3067" i="16"/>
  <c r="F3067" i="16" l="1"/>
  <c r="G3067" i="16"/>
  <c r="D3067" i="16"/>
  <c r="A3068" i="16"/>
  <c r="S3068" i="16"/>
  <c r="D3068" i="16" l="1"/>
  <c r="G3068" i="16"/>
  <c r="F3068" i="16"/>
  <c r="S3069" i="16"/>
  <c r="A3069" i="16"/>
  <c r="A3070" i="16" l="1"/>
  <c r="S3070" i="16"/>
  <c r="F3069" i="16"/>
  <c r="G3069" i="16"/>
  <c r="D3069" i="16"/>
  <c r="S3071" i="16" l="1"/>
  <c r="A3071" i="16"/>
  <c r="F3070" i="16"/>
  <c r="D3070" i="16"/>
  <c r="G3070" i="16"/>
  <c r="S3072" i="16" l="1"/>
  <c r="A3072" i="16"/>
  <c r="G3071" i="16"/>
  <c r="D3071" i="16"/>
  <c r="F3071" i="16"/>
  <c r="D3072" i="16" l="1"/>
  <c r="F3072" i="16"/>
  <c r="G3072" i="16"/>
  <c r="S3073" i="16"/>
  <c r="A3073" i="16"/>
  <c r="S3074" i="16" l="1"/>
  <c r="A3074" i="16"/>
  <c r="F3073" i="16"/>
  <c r="G3073" i="16"/>
  <c r="D3073" i="16"/>
  <c r="G3074" i="16" l="1"/>
  <c r="D3074" i="16"/>
  <c r="F3074" i="16"/>
  <c r="S3075" i="16"/>
  <c r="A3075" i="16"/>
  <c r="G3075" i="16" l="1"/>
  <c r="F3075" i="16"/>
  <c r="D3075" i="16"/>
  <c r="S3076" i="16"/>
  <c r="A3076" i="16"/>
  <c r="S3077" i="16" l="1"/>
  <c r="A3077" i="16"/>
  <c r="D3076" i="16"/>
  <c r="G3076" i="16"/>
  <c r="F3076" i="16"/>
  <c r="F3077" i="16" l="1"/>
  <c r="D3077" i="16"/>
  <c r="G3077" i="16"/>
  <c r="S3078" i="16"/>
  <c r="A3078" i="16"/>
  <c r="S3079" i="16" l="1"/>
  <c r="A3079" i="16"/>
  <c r="G3078" i="16"/>
  <c r="D3078" i="16"/>
  <c r="F3078" i="16"/>
  <c r="G3079" i="16" l="1"/>
  <c r="D3079" i="16"/>
  <c r="F3079" i="16"/>
  <c r="S3080" i="16"/>
  <c r="A3080" i="16"/>
  <c r="D3080" i="16" l="1"/>
  <c r="G3080" i="16"/>
  <c r="F3080" i="16"/>
  <c r="A3081" i="16"/>
  <c r="S3081" i="16"/>
  <c r="S3082" i="16" l="1"/>
  <c r="A3082" i="16"/>
  <c r="D3081" i="16"/>
  <c r="F3081" i="16"/>
  <c r="G3081" i="16"/>
  <c r="G3082" i="16" l="1"/>
  <c r="F3082" i="16"/>
  <c r="D3082" i="16"/>
  <c r="S3083" i="16"/>
  <c r="A3083" i="16"/>
  <c r="D3083" i="16" l="1"/>
  <c r="F3083" i="16"/>
  <c r="G3083" i="16"/>
  <c r="S3084" i="16"/>
  <c r="A3084" i="16"/>
  <c r="F3084" i="16" l="1"/>
  <c r="D3084" i="16"/>
  <c r="G3084" i="16"/>
  <c r="S3085" i="16"/>
  <c r="A3085" i="16"/>
  <c r="D3085" i="16" l="1"/>
  <c r="F3085" i="16"/>
  <c r="G3085" i="16"/>
  <c r="A3086" i="16"/>
  <c r="S3086" i="16"/>
  <c r="S3087" i="16" l="1"/>
  <c r="A3087" i="16"/>
  <c r="D3086" i="16"/>
  <c r="F3086" i="16"/>
  <c r="G3086" i="16"/>
  <c r="D3087" i="16" l="1"/>
  <c r="G3087" i="16"/>
  <c r="F3087" i="16"/>
  <c r="S3088" i="16"/>
  <c r="A3088" i="16"/>
  <c r="F3088" i="16" l="1"/>
  <c r="D3088" i="16"/>
  <c r="G3088" i="16"/>
  <c r="A3089" i="16"/>
  <c r="S3089" i="16"/>
  <c r="S3090" i="16" l="1"/>
  <c r="A3090" i="16"/>
  <c r="D3089" i="16"/>
  <c r="G3089" i="16"/>
  <c r="F3089" i="16"/>
  <c r="G3090" i="16" l="1"/>
  <c r="F3090" i="16"/>
  <c r="D3090" i="16"/>
  <c r="S3091" i="16"/>
  <c r="A3091" i="16"/>
  <c r="S3092" i="16" l="1"/>
  <c r="A3092" i="16"/>
  <c r="G3091" i="16"/>
  <c r="F3091" i="16"/>
  <c r="D3091" i="16"/>
  <c r="D3092" i="16" l="1"/>
  <c r="G3092" i="16"/>
  <c r="F3092" i="16"/>
  <c r="S3093" i="16"/>
  <c r="A3093" i="16"/>
  <c r="G3093" i="16" l="1"/>
  <c r="F3093" i="16"/>
  <c r="D3093" i="16"/>
  <c r="S3094" i="16"/>
  <c r="A3094" i="16"/>
  <c r="S3095" i="16" l="1"/>
  <c r="A3095" i="16"/>
  <c r="G3094" i="16"/>
  <c r="F3094" i="16"/>
  <c r="D3094" i="16"/>
  <c r="G3095" i="16" l="1"/>
  <c r="F3095" i="16"/>
  <c r="D3095" i="16"/>
  <c r="S3096" i="16"/>
  <c r="A3096" i="16"/>
  <c r="D3096" i="16" l="1"/>
  <c r="G3096" i="16"/>
  <c r="F3096" i="16"/>
  <c r="S3097" i="16"/>
  <c r="A3097" i="16"/>
  <c r="F3097" i="16" l="1"/>
  <c r="G3097" i="16"/>
  <c r="D3097" i="16"/>
  <c r="A3098" i="16"/>
  <c r="S3098" i="16"/>
  <c r="S3099" i="16" l="1"/>
  <c r="A3099" i="16"/>
  <c r="D3098" i="16"/>
  <c r="F3098" i="16"/>
  <c r="G3098" i="16"/>
  <c r="F3099" i="16" l="1"/>
  <c r="G3099" i="16"/>
  <c r="D3099" i="16"/>
  <c r="S3100" i="16"/>
  <c r="A3100" i="16"/>
  <c r="S3101" i="16" l="1"/>
  <c r="A3101" i="16"/>
  <c r="F3100" i="16"/>
  <c r="G3100" i="16"/>
  <c r="D3100" i="16"/>
  <c r="F3101" i="16" l="1"/>
  <c r="D3101" i="16"/>
  <c r="G3101" i="16"/>
  <c r="S3102" i="16"/>
  <c r="A3102" i="16"/>
  <c r="S3103" i="16" l="1"/>
  <c r="A3103" i="16"/>
  <c r="G3102" i="16"/>
  <c r="F3102" i="16"/>
  <c r="D3102" i="16"/>
  <c r="G3103" i="16" l="1"/>
  <c r="F3103" i="16"/>
  <c r="D3103" i="16"/>
  <c r="S3104" i="16"/>
  <c r="A3104" i="16"/>
  <c r="G3104" i="16" l="1"/>
  <c r="D3104" i="16"/>
  <c r="F3104" i="16"/>
  <c r="S3105" i="16"/>
  <c r="A3105" i="16"/>
  <c r="F3105" i="16" l="1"/>
  <c r="D3105" i="16"/>
  <c r="G3105" i="16"/>
  <c r="A3106" i="16"/>
  <c r="S3106" i="16"/>
  <c r="F3106" i="16" l="1"/>
  <c r="G3106" i="16"/>
  <c r="D3106" i="16"/>
  <c r="A3107" i="16"/>
  <c r="S3107" i="16"/>
  <c r="S3108" i="16" l="1"/>
  <c r="A3108" i="16"/>
  <c r="G3107" i="16"/>
  <c r="F3107" i="16"/>
  <c r="D3107" i="16"/>
  <c r="G3108" i="16" l="1"/>
  <c r="D3108" i="16"/>
  <c r="F3108" i="16"/>
  <c r="S3109" i="16"/>
  <c r="A3109" i="16"/>
  <c r="F3109" i="16" l="1"/>
  <c r="D3109" i="16"/>
  <c r="G3109" i="16"/>
  <c r="A3110" i="16"/>
  <c r="S3110" i="16"/>
  <c r="G3110" i="16" l="1"/>
  <c r="F3110" i="16"/>
  <c r="D3110" i="16"/>
  <c r="S3111" i="16"/>
  <c r="A3111" i="16"/>
  <c r="S3112" i="16" l="1"/>
  <c r="A3112" i="16"/>
  <c r="D3111" i="16"/>
  <c r="G3111" i="16"/>
  <c r="F3111" i="16"/>
  <c r="D3112" i="16" l="1"/>
  <c r="G3112" i="16"/>
  <c r="F3112" i="16"/>
  <c r="S3113" i="16"/>
  <c r="A3113" i="16"/>
  <c r="D3113" i="16" l="1"/>
  <c r="G3113" i="16"/>
  <c r="F3113" i="16"/>
  <c r="S3114" i="16"/>
  <c r="A3114" i="16"/>
  <c r="D3114" i="16" l="1"/>
  <c r="F3114" i="16"/>
  <c r="G3114" i="16"/>
  <c r="S3115" i="16"/>
  <c r="A3115" i="16"/>
  <c r="A3116" i="16" l="1"/>
  <c r="S3116" i="16"/>
  <c r="F3115" i="16"/>
  <c r="G3115" i="16"/>
  <c r="D3115" i="16"/>
  <c r="S3117" i="16" l="1"/>
  <c r="A3117" i="16"/>
  <c r="D3116" i="16"/>
  <c r="G3116" i="16"/>
  <c r="F3116" i="16"/>
  <c r="F3117" i="16" l="1"/>
  <c r="D3117" i="16"/>
  <c r="G3117" i="16"/>
  <c r="S3118" i="16"/>
  <c r="A3118" i="16"/>
  <c r="D3118" i="16" l="1"/>
  <c r="G3118" i="16"/>
  <c r="F3118" i="16"/>
  <c r="A3119" i="16"/>
  <c r="S3119" i="16"/>
  <c r="D3119" i="16" l="1"/>
  <c r="F3119" i="16"/>
  <c r="G3119" i="16"/>
  <c r="S3120" i="16"/>
  <c r="A3120" i="16"/>
  <c r="S3121" i="16" l="1"/>
  <c r="A3121" i="16"/>
  <c r="G3120" i="16"/>
  <c r="F3120" i="16"/>
  <c r="D3120" i="16"/>
  <c r="F3121" i="16" l="1"/>
  <c r="D3121" i="16"/>
  <c r="G3121" i="16"/>
  <c r="S3122" i="16"/>
  <c r="A3122" i="16"/>
  <c r="F3122" i="16" l="1"/>
  <c r="D3122" i="16"/>
  <c r="G3122" i="16"/>
  <c r="S3123" i="16"/>
  <c r="A3123" i="16"/>
  <c r="F3123" i="16" l="1"/>
  <c r="G3123" i="16"/>
  <c r="D3123" i="16"/>
  <c r="S3124" i="16"/>
  <c r="A3124" i="16"/>
  <c r="G3124" i="16" l="1"/>
  <c r="F3124" i="16"/>
  <c r="D3124" i="16"/>
  <c r="S3125" i="16"/>
  <c r="A3125" i="16"/>
  <c r="S3126" i="16" l="1"/>
  <c r="A3126" i="16"/>
  <c r="F3125" i="16"/>
  <c r="D3125" i="16"/>
  <c r="G3125" i="16"/>
  <c r="S3127" i="16" l="1"/>
  <c r="A3127" i="16"/>
  <c r="F3126" i="16"/>
  <c r="D3126" i="16"/>
  <c r="G3126" i="16"/>
  <c r="F3127" i="16" l="1"/>
  <c r="G3127" i="16"/>
  <c r="D3127" i="16"/>
  <c r="S3128" i="16"/>
  <c r="A3128" i="16"/>
  <c r="S3129" i="16" l="1"/>
  <c r="A3129" i="16"/>
  <c r="G3128" i="16"/>
  <c r="F3128" i="16"/>
  <c r="D3128" i="16"/>
  <c r="F3129" i="16" l="1"/>
  <c r="D3129" i="16"/>
  <c r="G3129" i="16"/>
  <c r="S3130" i="16"/>
  <c r="A3130" i="16"/>
  <c r="F3130" i="16" l="1"/>
  <c r="G3130" i="16"/>
  <c r="D3130" i="16"/>
  <c r="S3131" i="16"/>
  <c r="A3131" i="16"/>
  <c r="D3131" i="16" l="1"/>
  <c r="G3131" i="16"/>
  <c r="F3131" i="16"/>
  <c r="S3132" i="16"/>
  <c r="A3132" i="16"/>
  <c r="S3133" i="16" l="1"/>
  <c r="A3133" i="16"/>
  <c r="F3132" i="16"/>
  <c r="G3132" i="16"/>
  <c r="D3132" i="16"/>
  <c r="F3133" i="16" l="1"/>
  <c r="D3133" i="16"/>
  <c r="G3133" i="16"/>
  <c r="S3134" i="16"/>
  <c r="A3134" i="16"/>
  <c r="G3134" i="16" l="1"/>
  <c r="D3134" i="16"/>
  <c r="F3134" i="16"/>
  <c r="S3135" i="16"/>
  <c r="A3135" i="16"/>
  <c r="F3135" i="16" l="1"/>
  <c r="G3135" i="16"/>
  <c r="D3135" i="16"/>
  <c r="S3136" i="16"/>
  <c r="A3136" i="16"/>
  <c r="A3137" i="16" l="1"/>
  <c r="S3137" i="16"/>
  <c r="G3136" i="16"/>
  <c r="D3136" i="16"/>
  <c r="F3136" i="16"/>
  <c r="S3138" i="16" l="1"/>
  <c r="A3138" i="16"/>
  <c r="D3137" i="16"/>
  <c r="F3137" i="16"/>
  <c r="G3137" i="16"/>
  <c r="S3139" i="16" l="1"/>
  <c r="A3139" i="16"/>
  <c r="G3138" i="16"/>
  <c r="D3138" i="16"/>
  <c r="F3138" i="16"/>
  <c r="D3139" i="16" l="1"/>
  <c r="F3139" i="16"/>
  <c r="G3139" i="16"/>
  <c r="S3140" i="16"/>
  <c r="A3140" i="16"/>
  <c r="G3140" i="16" l="1"/>
  <c r="F3140" i="16"/>
  <c r="D3140" i="16"/>
  <c r="S3141" i="16"/>
  <c r="A3141" i="16"/>
  <c r="F3141" i="16" l="1"/>
  <c r="D3141" i="16"/>
  <c r="G3141" i="16"/>
  <c r="S3142" i="16"/>
  <c r="A3142" i="16"/>
  <c r="G3142" i="16" l="1"/>
  <c r="D3142" i="16"/>
  <c r="F3142" i="16"/>
  <c r="S3143" i="16"/>
  <c r="A3143" i="16"/>
  <c r="G3143" i="16" l="1"/>
  <c r="F3143" i="16"/>
  <c r="D3143" i="16"/>
  <c r="S3144" i="16"/>
  <c r="A3144" i="16"/>
  <c r="D3144" i="16" l="1"/>
  <c r="F3144" i="16"/>
  <c r="G3144" i="16"/>
  <c r="S3145" i="16"/>
  <c r="A3145" i="16"/>
  <c r="G3145" i="16" l="1"/>
  <c r="F3145" i="16"/>
  <c r="D3145" i="16"/>
  <c r="A3146" i="16"/>
  <c r="S3146" i="16"/>
  <c r="D3146" i="16" l="1"/>
  <c r="F3146" i="16"/>
  <c r="G3146" i="16"/>
  <c r="A3147" i="16"/>
  <c r="S3147" i="16"/>
  <c r="D3147" i="16" l="1"/>
  <c r="F3147" i="16"/>
  <c r="G3147" i="16"/>
  <c r="S3148" i="16"/>
  <c r="A3148" i="16"/>
  <c r="G3148" i="16" l="1"/>
  <c r="F3148" i="16"/>
  <c r="D3148" i="16"/>
  <c r="S3149" i="16"/>
  <c r="A3149" i="16"/>
  <c r="S3150" i="16" l="1"/>
  <c r="A3150" i="16"/>
  <c r="G3149" i="16"/>
  <c r="F3149" i="16"/>
  <c r="D3149" i="16"/>
  <c r="G3150" i="16" l="1"/>
  <c r="F3150" i="16"/>
  <c r="D3150" i="16"/>
  <c r="S3151" i="16"/>
  <c r="A3151" i="16"/>
  <c r="S3152" i="16" l="1"/>
  <c r="A3152" i="16"/>
  <c r="F3151" i="16"/>
  <c r="G3151" i="16"/>
  <c r="D3151" i="16"/>
  <c r="D3152" i="16" l="1"/>
  <c r="G3152" i="16"/>
  <c r="F3152" i="16"/>
  <c r="A3153" i="16"/>
  <c r="S3153" i="16"/>
  <c r="S3154" i="16" l="1"/>
  <c r="A3154" i="16"/>
  <c r="D3153" i="16"/>
  <c r="F3153" i="16"/>
  <c r="G3153" i="16"/>
  <c r="G3154" i="16" l="1"/>
  <c r="F3154" i="16"/>
  <c r="D3154" i="16"/>
  <c r="S3155" i="16"/>
  <c r="A3155" i="16"/>
  <c r="D3155" i="16" l="1"/>
  <c r="G3155" i="16"/>
  <c r="F3155" i="16"/>
  <c r="A3156" i="16"/>
  <c r="S3156" i="16"/>
  <c r="S3157" i="16" l="1"/>
  <c r="A3157" i="16"/>
  <c r="D3156" i="16"/>
  <c r="G3156" i="16"/>
  <c r="F3156" i="16"/>
  <c r="F3157" i="16" l="1"/>
  <c r="G3157" i="16"/>
  <c r="D3157" i="16"/>
  <c r="A3158" i="16"/>
  <c r="S3158" i="16"/>
  <c r="D3158" i="16" l="1"/>
  <c r="G3158" i="16"/>
  <c r="F3158" i="16"/>
  <c r="S3159" i="16"/>
  <c r="A3159" i="16"/>
  <c r="S3160" i="16" l="1"/>
  <c r="A3160" i="16"/>
  <c r="D3159" i="16"/>
  <c r="G3159" i="16"/>
  <c r="F3159" i="16"/>
  <c r="D3160" i="16" l="1"/>
  <c r="F3160" i="16"/>
  <c r="G3160" i="16"/>
  <c r="S3161" i="16"/>
  <c r="A3161" i="16"/>
  <c r="G3161" i="16" l="1"/>
  <c r="F3161" i="16"/>
  <c r="D3161" i="16"/>
  <c r="S3162" i="16"/>
  <c r="A3162" i="16"/>
  <c r="G3162" i="16" l="1"/>
  <c r="F3162" i="16"/>
  <c r="D3162" i="16"/>
  <c r="S3163" i="16"/>
  <c r="A3163" i="16"/>
  <c r="S3164" i="16" l="1"/>
  <c r="A3164" i="16"/>
  <c r="D3163" i="16"/>
  <c r="G3163" i="16"/>
  <c r="F3163" i="16"/>
  <c r="D3164" i="16" l="1"/>
  <c r="F3164" i="16"/>
  <c r="G3164" i="16"/>
  <c r="S3165" i="16"/>
  <c r="A3165" i="16"/>
  <c r="S3166" i="16" l="1"/>
  <c r="A3166" i="16"/>
  <c r="G3165" i="16"/>
  <c r="F3165" i="16"/>
  <c r="D3165" i="16"/>
  <c r="G3166" i="16" l="1"/>
  <c r="F3166" i="16"/>
  <c r="D3166" i="16"/>
  <c r="A3167" i="16"/>
  <c r="S3167" i="16"/>
  <c r="S3168" i="16" l="1"/>
  <c r="A3168" i="16"/>
  <c r="D3167" i="16"/>
  <c r="G3167" i="16"/>
  <c r="F3167" i="16"/>
  <c r="G3168" i="16" l="1"/>
  <c r="D3168" i="16"/>
  <c r="F3168" i="16"/>
  <c r="A3169" i="16"/>
  <c r="S3169" i="16"/>
  <c r="S3170" i="16" l="1"/>
  <c r="A3170" i="16"/>
  <c r="F3169" i="16"/>
  <c r="G3169" i="16"/>
  <c r="D3169" i="16"/>
  <c r="G3170" i="16" l="1"/>
  <c r="F3170" i="16"/>
  <c r="D3170" i="16"/>
  <c r="S3171" i="16"/>
  <c r="A3171" i="16"/>
  <c r="A3172" i="16" l="1"/>
  <c r="S3172" i="16"/>
  <c r="G3171" i="16"/>
  <c r="D3171" i="16"/>
  <c r="F3171" i="16"/>
  <c r="D3172" i="16" l="1"/>
  <c r="G3172" i="16"/>
  <c r="F3172" i="16"/>
  <c r="S3173" i="16"/>
  <c r="A3173" i="16"/>
  <c r="F3173" i="16" l="1"/>
  <c r="D3173" i="16"/>
  <c r="G3173" i="16"/>
  <c r="S3174" i="16"/>
  <c r="A3174" i="16"/>
  <c r="D3174" i="16" l="1"/>
  <c r="G3174" i="16"/>
  <c r="F3174" i="16"/>
  <c r="S3175" i="16"/>
  <c r="A3175" i="16"/>
  <c r="D3175" i="16" l="1"/>
  <c r="G3175" i="16"/>
  <c r="F3175" i="16"/>
  <c r="S3176" i="16"/>
  <c r="A3176" i="16"/>
  <c r="S3177" i="16" l="1"/>
  <c r="A3177" i="16"/>
  <c r="D3176" i="16"/>
  <c r="F3176" i="16"/>
  <c r="G3176" i="16"/>
  <c r="A3178" i="16" l="1"/>
  <c r="S3178" i="16"/>
  <c r="F3177" i="16"/>
  <c r="G3177" i="16"/>
  <c r="D3177" i="16"/>
  <c r="S3179" i="16" l="1"/>
  <c r="A3179" i="16"/>
  <c r="G3178" i="16"/>
  <c r="F3178" i="16"/>
  <c r="D3178" i="16"/>
  <c r="D3179" i="16" l="1"/>
  <c r="F3179" i="16"/>
  <c r="G3179" i="16"/>
  <c r="A3180" i="16"/>
  <c r="S3180" i="16"/>
  <c r="F3180" i="16" l="1"/>
  <c r="D3180" i="16"/>
  <c r="G3180" i="16"/>
  <c r="S3181" i="16"/>
  <c r="A3181" i="16"/>
  <c r="D3181" i="16" l="1"/>
  <c r="G3181" i="16"/>
  <c r="F3181" i="16"/>
  <c r="S3182" i="16"/>
  <c r="A3182" i="16"/>
  <c r="A3183" i="16" l="1"/>
  <c r="S3183" i="16"/>
  <c r="F3182" i="16"/>
  <c r="G3182" i="16"/>
  <c r="D3182" i="16"/>
  <c r="D3183" i="16" l="1"/>
  <c r="G3183" i="16"/>
  <c r="F3183" i="16"/>
  <c r="S3184" i="16"/>
  <c r="A3184" i="16"/>
  <c r="S3185" i="16" l="1"/>
  <c r="A3185" i="16"/>
  <c r="G3184" i="16"/>
  <c r="F3184" i="16"/>
  <c r="D3184" i="16"/>
  <c r="F3185" i="16" l="1"/>
  <c r="D3185" i="16"/>
  <c r="G3185" i="16"/>
  <c r="A3186" i="16"/>
  <c r="S3186" i="16"/>
  <c r="S3187" i="16" l="1"/>
  <c r="A3187" i="16"/>
  <c r="G3186" i="16"/>
  <c r="D3186" i="16"/>
  <c r="F3186" i="16"/>
  <c r="G3187" i="16" l="1"/>
  <c r="F3187" i="16"/>
  <c r="D3187" i="16"/>
  <c r="A3188" i="16"/>
  <c r="S3188" i="16"/>
  <c r="D3188" i="16" l="1"/>
  <c r="G3188" i="16"/>
  <c r="F3188" i="16"/>
  <c r="S3189" i="16"/>
  <c r="A3189" i="16"/>
  <c r="G3189" i="16" l="1"/>
  <c r="F3189" i="16"/>
  <c r="D3189" i="16"/>
  <c r="A3190" i="16"/>
  <c r="S3190" i="16"/>
  <c r="D3190" i="16" l="1"/>
  <c r="G3190" i="16"/>
  <c r="F3190" i="16"/>
  <c r="S3191" i="16"/>
  <c r="A3191" i="16"/>
  <c r="A3192" i="16" l="1"/>
  <c r="S3192" i="16"/>
  <c r="D3191" i="16"/>
  <c r="G3191" i="16"/>
  <c r="F3191" i="16"/>
  <c r="S3193" i="16" l="1"/>
  <c r="A3193" i="16"/>
  <c r="D3192" i="16"/>
  <c r="G3192" i="16"/>
  <c r="F3192" i="16"/>
  <c r="S3194" i="16" l="1"/>
  <c r="A3194" i="16"/>
  <c r="G3193" i="16"/>
  <c r="D3193" i="16"/>
  <c r="F3193" i="16"/>
  <c r="S3195" i="16" l="1"/>
  <c r="A3195" i="16"/>
  <c r="F3194" i="16"/>
  <c r="D3194" i="16"/>
  <c r="G3194" i="16"/>
  <c r="D3195" i="16" l="1"/>
  <c r="F3195" i="16"/>
  <c r="G3195" i="16"/>
  <c r="S3196" i="16"/>
  <c r="A3196" i="16"/>
  <c r="S3197" i="16" l="1"/>
  <c r="A3197" i="16"/>
  <c r="F3196" i="16"/>
  <c r="D3196" i="16"/>
  <c r="G3196" i="16"/>
  <c r="D3197" i="16" l="1"/>
  <c r="G3197" i="16"/>
  <c r="F3197" i="16"/>
  <c r="A3198" i="16"/>
  <c r="S3198" i="16"/>
  <c r="S3199" i="16" l="1"/>
  <c r="A3199" i="16"/>
  <c r="G3198" i="16"/>
  <c r="F3198" i="16"/>
  <c r="D3198" i="16"/>
  <c r="F3199" i="16" l="1"/>
  <c r="G3199" i="16"/>
  <c r="D3199" i="16"/>
  <c r="S3200" i="16"/>
  <c r="A3200" i="16"/>
  <c r="A3201" i="16" l="1"/>
  <c r="S3201" i="16"/>
  <c r="F3200" i="16"/>
  <c r="G3200" i="16"/>
  <c r="D3200" i="16"/>
  <c r="D3201" i="16" l="1"/>
  <c r="G3201" i="16"/>
  <c r="F3201" i="16"/>
  <c r="S3202" i="16"/>
  <c r="A3202" i="16"/>
  <c r="D3202" i="16" l="1"/>
  <c r="G3202" i="16"/>
  <c r="F3202" i="16"/>
  <c r="S3203" i="16"/>
  <c r="A3203" i="16"/>
  <c r="D3203" i="16" l="1"/>
  <c r="F3203" i="16"/>
  <c r="G3203" i="16"/>
  <c r="S3204" i="16"/>
  <c r="A3204" i="16"/>
  <c r="D3204" i="16" l="1"/>
  <c r="F3204" i="16"/>
  <c r="G3204" i="16"/>
  <c r="S3205" i="16"/>
  <c r="A3205" i="16"/>
  <c r="S3206" i="16" l="1"/>
  <c r="A3206" i="16"/>
  <c r="D3205" i="16"/>
  <c r="G3205" i="16"/>
  <c r="F3205" i="16"/>
  <c r="F3206" i="16" l="1"/>
  <c r="D3206" i="16"/>
  <c r="G3206" i="16"/>
  <c r="A3207" i="16"/>
  <c r="S3207" i="16"/>
  <c r="F3207" i="16" l="1"/>
  <c r="D3207" i="16"/>
  <c r="G3207" i="16"/>
  <c r="S3208" i="16"/>
  <c r="A3208" i="16"/>
  <c r="S3209" i="16" l="1"/>
  <c r="A3209" i="16"/>
  <c r="F3208" i="16"/>
  <c r="G3208" i="16"/>
  <c r="D3208" i="16"/>
  <c r="F3209" i="16" l="1"/>
  <c r="G3209" i="16"/>
  <c r="D3209" i="16"/>
  <c r="S3210" i="16"/>
  <c r="A3210" i="16"/>
  <c r="S3211" i="16" l="1"/>
  <c r="A3211" i="16"/>
  <c r="F3210" i="16"/>
  <c r="D3210" i="16"/>
  <c r="G3210" i="16"/>
  <c r="F3211" i="16" l="1"/>
  <c r="G3211" i="16"/>
  <c r="D3211" i="16"/>
  <c r="S3212" i="16"/>
  <c r="A3212" i="16"/>
  <c r="S3213" i="16" l="1"/>
  <c r="A3213" i="16"/>
  <c r="D3212" i="16"/>
  <c r="F3212" i="16"/>
  <c r="G3212" i="16"/>
  <c r="D3213" i="16" l="1"/>
  <c r="F3213" i="16"/>
  <c r="G3213" i="16"/>
  <c r="A3214" i="16"/>
  <c r="S3214" i="16"/>
  <c r="A3215" i="16" l="1"/>
  <c r="S3215" i="16"/>
  <c r="D3214" i="16"/>
  <c r="G3214" i="16"/>
  <c r="F3214" i="16"/>
  <c r="A3216" i="16" l="1"/>
  <c r="S3216" i="16"/>
  <c r="F3215" i="16"/>
  <c r="D3215" i="16"/>
  <c r="G3215" i="16"/>
  <c r="F3216" i="16" l="1"/>
  <c r="D3216" i="16"/>
  <c r="G3216" i="16"/>
  <c r="S3217" i="16"/>
  <c r="A3217" i="16"/>
  <c r="A3218" i="16" l="1"/>
  <c r="S3218" i="16"/>
  <c r="G3217" i="16"/>
  <c r="F3217" i="16"/>
  <c r="D3217" i="16"/>
  <c r="S3219" i="16" l="1"/>
  <c r="A3219" i="16"/>
  <c r="D3218" i="16"/>
  <c r="G3218" i="16"/>
  <c r="F3218" i="16"/>
  <c r="F3219" i="16" l="1"/>
  <c r="G3219" i="16"/>
  <c r="D3219" i="16"/>
  <c r="S3220" i="16"/>
  <c r="A3220" i="16"/>
  <c r="D3220" i="16" l="1"/>
  <c r="G3220" i="16"/>
  <c r="F3220" i="16"/>
  <c r="S3221" i="16"/>
  <c r="A3221" i="16"/>
  <c r="S3222" i="16" l="1"/>
  <c r="A3222" i="16"/>
  <c r="F3221" i="16"/>
  <c r="G3221" i="16"/>
  <c r="D3221" i="16"/>
  <c r="F3222" i="16" l="1"/>
  <c r="D3222" i="16"/>
  <c r="G3222" i="16"/>
  <c r="S3223" i="16"/>
  <c r="A3223" i="16"/>
  <c r="S3224" i="16" l="1"/>
  <c r="A3224" i="16"/>
  <c r="G3223" i="16"/>
  <c r="F3223" i="16"/>
  <c r="D3223" i="16"/>
  <c r="G3224" i="16" l="1"/>
  <c r="D3224" i="16"/>
  <c r="F3224" i="16"/>
  <c r="S3225" i="16"/>
  <c r="A3225" i="16"/>
  <c r="S3226" i="16" l="1"/>
  <c r="A3226" i="16"/>
  <c r="D3225" i="16"/>
  <c r="F3225" i="16"/>
  <c r="G3225" i="16"/>
  <c r="G3226" i="16" l="1"/>
  <c r="F3226" i="16"/>
  <c r="D3226" i="16"/>
  <c r="S3227" i="16"/>
  <c r="A3227" i="16"/>
  <c r="S3228" i="16" l="1"/>
  <c r="A3228" i="16"/>
  <c r="F3227" i="16"/>
  <c r="G3227" i="16"/>
  <c r="D3227" i="16"/>
  <c r="S3229" i="16" l="1"/>
  <c r="A3229" i="16"/>
  <c r="G3228" i="16"/>
  <c r="D3228" i="16"/>
  <c r="F3228" i="16"/>
  <c r="S3230" i="16" l="1"/>
  <c r="A3230" i="16"/>
  <c r="D3229" i="16"/>
  <c r="G3229" i="16"/>
  <c r="F3229" i="16"/>
  <c r="F3230" i="16" l="1"/>
  <c r="D3230" i="16"/>
  <c r="G3230" i="16"/>
  <c r="S3231" i="16"/>
  <c r="A3231" i="16"/>
  <c r="G3231" i="16" l="1"/>
  <c r="F3231" i="16"/>
  <c r="D3231" i="16"/>
  <c r="A3232" i="16"/>
  <c r="S3232" i="16"/>
  <c r="F3232" i="16" l="1"/>
  <c r="G3232" i="16"/>
  <c r="D3232" i="16"/>
  <c r="S3233" i="16"/>
  <c r="A3233" i="16"/>
  <c r="G3233" i="16" l="1"/>
  <c r="D3233" i="16"/>
  <c r="F3233" i="16"/>
  <c r="S3234" i="16"/>
  <c r="A3234" i="16"/>
  <c r="S3235" i="16" l="1"/>
  <c r="A3235" i="16"/>
  <c r="F3234" i="16"/>
  <c r="D3234" i="16"/>
  <c r="G3234" i="16"/>
  <c r="F3235" i="16" l="1"/>
  <c r="D3235" i="16"/>
  <c r="G3235" i="16"/>
  <c r="A3236" i="16"/>
  <c r="S3236" i="16"/>
  <c r="A3237" i="16" l="1"/>
  <c r="S3237" i="16"/>
  <c r="G3236" i="16"/>
  <c r="F3236" i="16"/>
  <c r="D3236" i="16"/>
  <c r="S3238" i="16" l="1"/>
  <c r="A3238" i="16"/>
  <c r="G3237" i="16"/>
  <c r="F3237" i="16"/>
  <c r="D3237" i="16"/>
  <c r="S3239" i="16" l="1"/>
  <c r="A3239" i="16"/>
  <c r="D3238" i="16"/>
  <c r="G3238" i="16"/>
  <c r="F3238" i="16"/>
  <c r="F3239" i="16" l="1"/>
  <c r="G3239" i="16"/>
  <c r="D3239" i="16"/>
  <c r="S3240" i="16"/>
  <c r="A3240" i="16"/>
  <c r="G3240" i="16" l="1"/>
  <c r="F3240" i="16"/>
  <c r="D3240" i="16"/>
  <c r="A3241" i="16"/>
  <c r="S3241" i="16"/>
  <c r="G3241" i="16" l="1"/>
  <c r="D3241" i="16"/>
  <c r="F3241" i="16"/>
  <c r="S3242" i="16"/>
  <c r="A3242" i="16"/>
  <c r="G3242" i="16" l="1"/>
  <c r="F3242" i="16"/>
  <c r="D3242" i="16"/>
  <c r="S3243" i="16"/>
  <c r="A3243" i="16"/>
  <c r="S3244" i="16" l="1"/>
  <c r="A3244" i="16"/>
  <c r="D3243" i="16"/>
  <c r="G3243" i="16"/>
  <c r="F3243" i="16"/>
  <c r="D3244" i="16" l="1"/>
  <c r="F3244" i="16"/>
  <c r="G3244" i="16"/>
  <c r="A3245" i="16"/>
  <c r="S3245" i="16"/>
  <c r="D3245" i="16" l="1"/>
  <c r="G3245" i="16"/>
  <c r="F3245" i="16"/>
  <c r="S3246" i="16"/>
  <c r="A3246" i="16"/>
  <c r="D3246" i="16" l="1"/>
  <c r="G3246" i="16"/>
  <c r="F3246" i="16"/>
  <c r="S3247" i="16"/>
  <c r="A3247" i="16"/>
  <c r="S3248" i="16" l="1"/>
  <c r="A3248" i="16"/>
  <c r="D3247" i="16"/>
  <c r="F3247" i="16"/>
  <c r="G3247" i="16"/>
  <c r="F3248" i="16" l="1"/>
  <c r="D3248" i="16"/>
  <c r="G3248" i="16"/>
  <c r="S3249" i="16"/>
  <c r="A3249" i="16"/>
  <c r="S3250" i="16" l="1"/>
  <c r="A3250" i="16"/>
  <c r="D3249" i="16"/>
  <c r="F3249" i="16"/>
  <c r="G3249" i="16"/>
  <c r="D3250" i="16" l="1"/>
  <c r="G3250" i="16"/>
  <c r="F3250" i="16"/>
  <c r="S3251" i="16"/>
  <c r="A3251" i="16"/>
  <c r="A3252" i="16" l="1"/>
  <c r="S3252" i="16"/>
  <c r="D3251" i="16"/>
  <c r="G3251" i="16"/>
  <c r="F3251" i="16"/>
  <c r="S3253" i="16" l="1"/>
  <c r="A3253" i="16"/>
  <c r="F3252" i="16"/>
  <c r="G3252" i="16"/>
  <c r="D3252" i="16"/>
  <c r="D3253" i="16" l="1"/>
  <c r="F3253" i="16"/>
  <c r="G3253" i="16"/>
  <c r="S3254" i="16"/>
  <c r="A3254" i="16"/>
  <c r="F3254" i="16" l="1"/>
  <c r="G3254" i="16"/>
  <c r="D3254" i="16"/>
  <c r="S3255" i="16"/>
  <c r="A3255" i="16"/>
  <c r="A3256" i="16" l="1"/>
  <c r="S3256" i="16"/>
  <c r="D3255" i="16"/>
  <c r="G3255" i="16"/>
  <c r="F3255" i="16"/>
  <c r="S3257" i="16" l="1"/>
  <c r="A3257" i="16"/>
  <c r="G3256" i="16"/>
  <c r="F3256" i="16"/>
  <c r="D3256" i="16"/>
  <c r="D3257" i="16" l="1"/>
  <c r="G3257" i="16"/>
  <c r="F3257" i="16"/>
  <c r="S3258" i="16"/>
  <c r="A3258" i="16"/>
  <c r="D3258" i="16" l="1"/>
  <c r="G3258" i="16"/>
  <c r="F3258" i="16"/>
  <c r="S3259" i="16"/>
  <c r="A3259" i="16"/>
  <c r="D3259" i="16" l="1"/>
  <c r="F3259" i="16"/>
  <c r="G3259" i="16"/>
  <c r="A3260" i="16"/>
  <c r="S3260" i="16"/>
  <c r="S3261" i="16" l="1"/>
  <c r="A3261" i="16"/>
  <c r="F3260" i="16"/>
  <c r="D3260" i="16"/>
  <c r="G3260" i="16"/>
  <c r="D3261" i="16" l="1"/>
  <c r="G3261" i="16"/>
  <c r="F3261" i="16"/>
  <c r="S3262" i="16"/>
  <c r="A3262" i="16"/>
  <c r="G3262" i="16" l="1"/>
  <c r="D3262" i="16"/>
  <c r="F3262" i="16"/>
  <c r="S3263" i="16"/>
  <c r="A3263" i="16"/>
  <c r="F3263" i="16" l="1"/>
  <c r="D3263" i="16"/>
  <c r="G3263" i="16"/>
  <c r="S3264" i="16"/>
  <c r="A3264" i="16"/>
  <c r="D3264" i="16" l="1"/>
  <c r="F3264" i="16"/>
  <c r="G3264" i="16"/>
  <c r="S3265" i="16"/>
  <c r="A3265" i="16"/>
  <c r="G3265" i="16" l="1"/>
  <c r="D3265" i="16"/>
  <c r="F3265" i="16"/>
  <c r="S3266" i="16"/>
  <c r="A3266" i="16"/>
  <c r="S3267" i="16" l="1"/>
  <c r="A3267" i="16"/>
  <c r="D3266" i="16"/>
  <c r="G3266" i="16"/>
  <c r="F3266" i="16"/>
  <c r="F3267" i="16" l="1"/>
  <c r="G3267" i="16"/>
  <c r="D3267" i="16"/>
  <c r="S3268" i="16"/>
  <c r="A3268" i="16"/>
  <c r="S3269" i="16" l="1"/>
  <c r="A3269" i="16"/>
  <c r="D3268" i="16"/>
  <c r="F3268" i="16"/>
  <c r="G3268" i="16"/>
  <c r="G3269" i="16" l="1"/>
  <c r="F3269" i="16"/>
  <c r="D3269" i="16"/>
  <c r="S3270" i="16"/>
  <c r="A3270" i="16"/>
  <c r="F3270" i="16" l="1"/>
  <c r="D3270" i="16"/>
  <c r="G3270" i="16"/>
  <c r="A3271" i="16"/>
  <c r="S3271" i="16"/>
  <c r="S3272" i="16" l="1"/>
  <c r="A3272" i="16"/>
  <c r="D3271" i="16"/>
  <c r="G3271" i="16"/>
  <c r="F3271" i="16"/>
  <c r="F3272" i="16" l="1"/>
  <c r="D3272" i="16"/>
  <c r="G3272" i="16"/>
  <c r="S3273" i="16"/>
  <c r="A3273" i="16"/>
  <c r="S3274" i="16" l="1"/>
  <c r="A3274" i="16"/>
  <c r="G3273" i="16"/>
  <c r="D3273" i="16"/>
  <c r="F3273" i="16"/>
  <c r="F3274" i="16" l="1"/>
  <c r="D3274" i="16"/>
  <c r="G3274" i="16"/>
  <c r="A3275" i="16"/>
  <c r="S3275" i="16"/>
  <c r="D3275" i="16" l="1"/>
  <c r="G3275" i="16"/>
  <c r="F3275" i="16"/>
  <c r="S3276" i="16"/>
  <c r="A3276" i="16"/>
  <c r="F3276" i="16" l="1"/>
  <c r="G3276" i="16"/>
  <c r="D3276" i="16"/>
  <c r="S3277" i="16"/>
  <c r="A3277" i="16"/>
  <c r="D3277" i="16" l="1"/>
  <c r="G3277" i="16"/>
  <c r="F3277" i="16"/>
  <c r="S3278" i="16"/>
  <c r="A3278" i="16"/>
  <c r="D3278" i="16" l="1"/>
  <c r="F3278" i="16"/>
  <c r="G3278" i="16"/>
  <c r="A3279" i="16"/>
  <c r="S3279" i="16"/>
  <c r="S3280" i="16" l="1"/>
  <c r="A3280" i="16"/>
  <c r="D3279" i="16"/>
  <c r="G3279" i="16"/>
  <c r="F3279" i="16"/>
  <c r="S3281" i="16" l="1"/>
  <c r="A3281" i="16"/>
  <c r="G3280" i="16"/>
  <c r="F3280" i="16"/>
  <c r="D3280" i="16"/>
  <c r="S3282" i="16" l="1"/>
  <c r="A3282" i="16"/>
  <c r="D3281" i="16"/>
  <c r="G3281" i="16"/>
  <c r="F3281" i="16"/>
  <c r="G3282" i="16" l="1"/>
  <c r="D3282" i="16"/>
  <c r="F3282" i="16"/>
  <c r="S3283" i="16"/>
  <c r="A3283" i="16"/>
  <c r="F3283" i="16" l="1"/>
  <c r="D3283" i="16"/>
  <c r="G3283" i="16"/>
  <c r="A3284" i="16"/>
  <c r="S3284" i="16"/>
  <c r="G3284" i="16" l="1"/>
  <c r="F3284" i="16"/>
  <c r="D3284" i="16"/>
  <c r="S3285" i="16"/>
  <c r="A3285" i="16"/>
  <c r="F3285" i="16" l="1"/>
  <c r="D3285" i="16"/>
  <c r="G3285" i="16"/>
  <c r="A3286" i="16"/>
  <c r="S3286" i="16"/>
  <c r="S3287" i="16" l="1"/>
  <c r="A3287" i="16"/>
  <c r="G3286" i="16"/>
  <c r="F3286" i="16"/>
  <c r="D3286" i="16"/>
  <c r="F3287" i="16" l="1"/>
  <c r="G3287" i="16"/>
  <c r="D3287" i="16"/>
  <c r="A3288" i="16"/>
  <c r="S3288" i="16"/>
  <c r="G3288" i="16" l="1"/>
  <c r="F3288" i="16"/>
  <c r="D3288" i="16"/>
  <c r="S3289" i="16"/>
  <c r="A3289" i="16"/>
  <c r="S3290" i="16" l="1"/>
  <c r="A3290" i="16"/>
  <c r="D3289" i="16"/>
  <c r="G3289" i="16"/>
  <c r="F3289" i="16"/>
  <c r="D3290" i="16" l="1"/>
  <c r="G3290" i="16"/>
  <c r="F3290" i="16"/>
  <c r="S3291" i="16"/>
  <c r="A3291" i="16"/>
  <c r="D3291" i="16" l="1"/>
  <c r="G3291" i="16"/>
  <c r="F3291" i="16"/>
  <c r="S3292" i="16"/>
  <c r="A3292" i="16"/>
  <c r="S3293" i="16" l="1"/>
  <c r="A3293" i="16"/>
  <c r="F3292" i="16"/>
  <c r="D3292" i="16"/>
  <c r="G3292" i="16"/>
  <c r="D3293" i="16" l="1"/>
  <c r="F3293" i="16"/>
  <c r="G3293" i="16"/>
  <c r="S3294" i="16"/>
  <c r="A3294" i="16"/>
  <c r="F3294" i="16" l="1"/>
  <c r="G3294" i="16"/>
  <c r="D3294" i="16"/>
  <c r="S3295" i="16"/>
  <c r="A3295" i="16"/>
  <c r="S3296" i="16" l="1"/>
  <c r="A3296" i="16"/>
  <c r="D3295" i="16"/>
  <c r="F3295" i="16"/>
  <c r="G3295" i="16"/>
  <c r="F3296" i="16" l="1"/>
  <c r="G3296" i="16"/>
  <c r="D3296" i="16"/>
  <c r="S3297" i="16"/>
  <c r="A3297" i="16"/>
  <c r="S3298" i="16" l="1"/>
  <c r="A3298" i="16"/>
  <c r="F3297" i="16"/>
  <c r="D3297" i="16"/>
  <c r="G3297" i="16"/>
  <c r="D3298" i="16" l="1"/>
  <c r="G3298" i="16"/>
  <c r="F3298" i="16"/>
  <c r="S3299" i="16"/>
  <c r="A3299" i="16"/>
  <c r="S3300" i="16" l="1"/>
  <c r="A3300" i="16"/>
  <c r="G3299" i="16"/>
  <c r="F3299" i="16"/>
  <c r="D3299" i="16"/>
  <c r="G3300" i="16" l="1"/>
  <c r="F3300" i="16"/>
  <c r="D3300" i="16"/>
  <c r="S3301" i="16"/>
  <c r="A3301" i="16"/>
  <c r="F3301" i="16" l="1"/>
  <c r="D3301" i="16"/>
  <c r="G3301" i="16"/>
  <c r="S3302" i="16"/>
  <c r="A3302" i="16"/>
  <c r="D3302" i="16" l="1"/>
  <c r="F3302" i="16"/>
  <c r="G3302" i="16"/>
  <c r="S3303" i="16"/>
  <c r="A3303" i="16"/>
  <c r="D3303" i="16" l="1"/>
  <c r="G3303" i="16"/>
  <c r="F3303" i="16"/>
  <c r="S3304" i="16"/>
  <c r="A3304" i="16"/>
  <c r="S3305" i="16" l="1"/>
  <c r="A3305" i="16"/>
  <c r="D3304" i="16"/>
  <c r="G3304" i="16"/>
  <c r="F3304" i="16"/>
  <c r="G3305" i="16" l="1"/>
  <c r="F3305" i="16"/>
  <c r="D3305" i="16"/>
  <c r="S3306" i="16"/>
  <c r="A3306" i="16"/>
  <c r="F3306" i="16" l="1"/>
  <c r="G3306" i="16"/>
  <c r="D3306" i="16"/>
  <c r="S3307" i="16"/>
  <c r="A3307" i="16"/>
  <c r="S3308" i="16" l="1"/>
  <c r="A3308" i="16"/>
  <c r="F3307" i="16"/>
  <c r="D3307" i="16"/>
  <c r="G3307" i="16"/>
  <c r="F3308" i="16" l="1"/>
  <c r="G3308" i="16"/>
  <c r="D3308" i="16"/>
  <c r="S3309" i="16"/>
  <c r="A3309" i="16"/>
  <c r="A3310" i="16" l="1"/>
  <c r="S3310" i="16"/>
  <c r="D3309" i="16"/>
  <c r="G3309" i="16"/>
  <c r="F3309" i="16"/>
  <c r="S3311" i="16" l="1"/>
  <c r="A3311" i="16"/>
  <c r="G3310" i="16"/>
  <c r="F3310" i="16"/>
  <c r="D3310" i="16"/>
  <c r="F3311" i="16" l="1"/>
  <c r="D3311" i="16"/>
  <c r="G3311" i="16"/>
  <c r="S3312" i="16"/>
  <c r="A3312" i="16"/>
  <c r="G3312" i="16" l="1"/>
  <c r="F3312" i="16"/>
  <c r="D3312" i="16"/>
  <c r="S3313" i="16"/>
  <c r="A3313" i="16"/>
  <c r="S3314" i="16" l="1"/>
  <c r="A3314" i="16"/>
  <c r="G3313" i="16"/>
  <c r="D3313" i="16"/>
  <c r="F3313" i="16"/>
  <c r="F3314" i="16" l="1"/>
  <c r="D3314" i="16"/>
  <c r="G3314" i="16"/>
  <c r="S3315" i="16"/>
  <c r="A3315" i="16"/>
  <c r="D3315" i="16" l="1"/>
  <c r="F3315" i="16"/>
  <c r="G3315" i="16"/>
  <c r="S3316" i="16"/>
  <c r="A3316" i="16"/>
  <c r="G3316" i="16" l="1"/>
  <c r="F3316" i="16"/>
  <c r="D3316" i="16"/>
  <c r="S3317" i="16"/>
  <c r="A3317" i="16"/>
  <c r="D3317" i="16" l="1"/>
  <c r="F3317" i="16"/>
  <c r="G3317" i="16"/>
  <c r="S3318" i="16"/>
  <c r="A3318" i="16"/>
  <c r="S3319" i="16" l="1"/>
  <c r="A3319" i="16"/>
  <c r="D3318" i="16"/>
  <c r="G3318" i="16"/>
  <c r="F3318" i="16"/>
  <c r="D3319" i="16" l="1"/>
  <c r="G3319" i="16"/>
  <c r="F3319" i="16"/>
  <c r="S3320" i="16"/>
  <c r="A3320" i="16"/>
  <c r="G3320" i="16" l="1"/>
  <c r="D3320" i="16"/>
  <c r="F3320" i="16"/>
  <c r="S3321" i="16"/>
  <c r="A3321" i="16"/>
  <c r="A3322" i="16" l="1"/>
  <c r="S3322" i="16"/>
  <c r="D3321" i="16"/>
  <c r="G3321" i="16"/>
  <c r="F3321" i="16"/>
  <c r="S3323" i="16" l="1"/>
  <c r="A3323" i="16"/>
  <c r="D3322" i="16"/>
  <c r="G3322" i="16"/>
  <c r="F3322" i="16"/>
  <c r="D3323" i="16" l="1"/>
  <c r="G3323" i="16"/>
  <c r="F3323" i="16"/>
  <c r="S3324" i="16"/>
  <c r="A3324" i="16"/>
  <c r="F3324" i="16" l="1"/>
  <c r="D3324" i="16"/>
  <c r="G3324" i="16"/>
  <c r="S3325" i="16"/>
  <c r="A3325" i="16"/>
  <c r="G3325" i="16" l="1"/>
  <c r="F3325" i="16"/>
  <c r="D3325" i="16"/>
  <c r="A3326" i="16"/>
  <c r="S3326" i="16"/>
  <c r="G3326" i="16" l="1"/>
  <c r="D3326" i="16"/>
  <c r="F3326" i="16"/>
  <c r="S3327" i="16"/>
  <c r="A3327" i="16"/>
  <c r="D3327" i="16" l="1"/>
  <c r="F3327" i="16"/>
  <c r="G3327" i="16"/>
  <c r="S3328" i="16"/>
  <c r="A3328" i="16"/>
  <c r="G3328" i="16" l="1"/>
  <c r="F3328" i="16"/>
  <c r="D3328" i="16"/>
  <c r="S3329" i="16"/>
  <c r="A3329" i="16"/>
  <c r="D3329" i="16" l="1"/>
  <c r="G3329" i="16"/>
  <c r="F3329" i="16"/>
  <c r="S3330" i="16"/>
  <c r="A3330" i="16"/>
  <c r="G3330" i="16" l="1"/>
  <c r="D3330" i="16"/>
  <c r="F3330" i="16"/>
  <c r="A3331" i="16"/>
  <c r="S3331" i="16"/>
  <c r="S3332" i="16" l="1"/>
  <c r="A3332" i="16"/>
  <c r="F3331" i="16"/>
  <c r="D3331" i="16"/>
  <c r="G3331" i="16"/>
  <c r="S3333" i="16" l="1"/>
  <c r="A3333" i="16"/>
  <c r="D3332" i="16"/>
  <c r="F3332" i="16"/>
  <c r="G3332" i="16"/>
  <c r="F3333" i="16" l="1"/>
  <c r="G3333" i="16"/>
  <c r="D3333" i="16"/>
  <c r="A3334" i="16"/>
  <c r="S3334" i="16"/>
  <c r="D3334" i="16" l="1"/>
  <c r="G3334" i="16"/>
  <c r="F3334" i="16"/>
  <c r="A3335" i="16"/>
  <c r="S3335" i="16"/>
  <c r="S3336" i="16" l="1"/>
  <c r="A3336" i="16"/>
  <c r="D3335" i="16"/>
  <c r="G3335" i="16"/>
  <c r="F3335" i="16"/>
  <c r="G3336" i="16" l="1"/>
  <c r="F3336" i="16"/>
  <c r="D3336" i="16"/>
  <c r="S3337" i="16"/>
  <c r="A3337" i="16"/>
  <c r="D3337" i="16" l="1"/>
  <c r="G3337" i="16"/>
  <c r="F3337" i="16"/>
  <c r="S3338" i="16"/>
  <c r="A3338" i="16"/>
  <c r="S3339" i="16" l="1"/>
  <c r="A3339" i="16"/>
  <c r="G3338" i="16"/>
  <c r="D3338" i="16"/>
  <c r="F3338" i="16"/>
  <c r="G3339" i="16" l="1"/>
  <c r="F3339" i="16"/>
  <c r="D3339" i="16"/>
  <c r="A3340" i="16"/>
  <c r="S3340" i="16"/>
  <c r="D3340" i="16" l="1"/>
  <c r="G3340" i="16"/>
  <c r="F3340" i="16"/>
  <c r="S3341" i="16"/>
  <c r="A3341" i="16"/>
  <c r="F3341" i="16" l="1"/>
  <c r="D3341" i="16"/>
  <c r="G3341" i="16"/>
  <c r="A3342" i="16"/>
  <c r="S3342" i="16"/>
  <c r="A3343" i="16" l="1"/>
  <c r="S3343" i="16"/>
  <c r="F3342" i="16"/>
  <c r="G3342" i="16"/>
  <c r="D3342" i="16"/>
  <c r="S3344" i="16" l="1"/>
  <c r="A3344" i="16"/>
  <c r="D3343" i="16"/>
  <c r="G3343" i="16"/>
  <c r="F3343" i="16"/>
  <c r="G3344" i="16" l="1"/>
  <c r="F3344" i="16"/>
  <c r="D3344" i="16"/>
  <c r="A3345" i="16"/>
  <c r="S3345" i="16"/>
  <c r="S3346" i="16" l="1"/>
  <c r="A3346" i="16"/>
  <c r="D3345" i="16"/>
  <c r="G3345" i="16"/>
  <c r="F3345" i="16"/>
  <c r="S3347" i="16" l="1"/>
  <c r="A3347" i="16"/>
  <c r="F3346" i="16"/>
  <c r="G3346" i="16"/>
  <c r="D3346" i="16"/>
  <c r="S3348" i="16" l="1"/>
  <c r="A3348" i="16"/>
  <c r="F3347" i="16"/>
  <c r="G3347" i="16"/>
  <c r="D3347" i="16"/>
  <c r="D3348" i="16" l="1"/>
  <c r="F3348" i="16"/>
  <c r="G3348" i="16"/>
  <c r="S3349" i="16"/>
  <c r="A3349" i="16"/>
  <c r="S3350" i="16" l="1"/>
  <c r="A3350" i="16"/>
  <c r="G3349" i="16"/>
  <c r="F3349" i="16"/>
  <c r="D3349" i="16"/>
  <c r="F3350" i="16" l="1"/>
  <c r="D3350" i="16"/>
  <c r="G3350" i="16"/>
  <c r="S3351" i="16"/>
  <c r="A3351" i="16"/>
  <c r="D3351" i="16" l="1"/>
  <c r="G3351" i="16"/>
  <c r="F3351" i="16"/>
  <c r="A3352" i="16"/>
  <c r="S3352" i="16"/>
  <c r="F3352" i="16" l="1"/>
  <c r="D3352" i="16"/>
  <c r="G3352" i="16"/>
  <c r="S3353" i="16"/>
  <c r="A3353" i="16"/>
  <c r="A3354" i="16" l="1"/>
  <c r="S3354" i="16"/>
  <c r="F3353" i="16"/>
  <c r="G3353" i="16"/>
  <c r="D3353" i="16"/>
  <c r="D3354" i="16" l="1"/>
  <c r="F3354" i="16"/>
  <c r="G3354" i="16"/>
  <c r="S3355" i="16"/>
  <c r="A3355" i="16"/>
  <c r="S3356" i="16" l="1"/>
  <c r="A3356" i="16"/>
  <c r="G3355" i="16"/>
  <c r="F3355" i="16"/>
  <c r="D3355" i="16"/>
  <c r="G3356" i="16" l="1"/>
  <c r="F3356" i="16"/>
  <c r="D3356" i="16"/>
  <c r="S3357" i="16"/>
  <c r="A3357" i="16"/>
  <c r="F3357" i="16" l="1"/>
  <c r="D3357" i="16"/>
  <c r="G3357" i="16"/>
  <c r="A3358" i="16"/>
  <c r="S3358" i="16"/>
  <c r="F3358" i="16" l="1"/>
  <c r="D3358" i="16"/>
  <c r="G3358" i="16"/>
  <c r="S3359" i="16"/>
  <c r="A3359" i="16"/>
  <c r="G3359" i="16" l="1"/>
  <c r="F3359" i="16"/>
  <c r="D3359" i="16"/>
  <c r="S3360" i="16"/>
  <c r="A3360" i="16"/>
  <c r="A3361" i="16" l="1"/>
  <c r="S3361" i="16"/>
  <c r="G3360" i="16"/>
  <c r="F3360" i="16"/>
  <c r="D3360" i="16"/>
  <c r="G3361" i="16" l="1"/>
  <c r="F3361" i="16"/>
  <c r="D3361" i="16"/>
  <c r="S3362" i="16"/>
  <c r="A3362" i="16"/>
  <c r="S3363" i="16" l="1"/>
  <c r="A3363" i="16"/>
  <c r="G3362" i="16"/>
  <c r="D3362" i="16"/>
  <c r="F3362" i="16"/>
  <c r="F3363" i="16" l="1"/>
  <c r="D3363" i="16"/>
  <c r="G3363" i="16"/>
  <c r="S3364" i="16"/>
  <c r="A3364" i="16"/>
  <c r="G3364" i="16" l="1"/>
  <c r="F3364" i="16"/>
  <c r="D3364" i="16"/>
  <c r="S3365" i="16"/>
  <c r="A3365" i="16"/>
  <c r="S3366" i="16" l="1"/>
  <c r="A3366" i="16"/>
  <c r="D3365" i="16"/>
  <c r="G3365" i="16"/>
  <c r="F3365" i="16"/>
  <c r="F3366" i="16" l="1"/>
  <c r="D3366" i="16"/>
  <c r="G3366" i="16"/>
  <c r="S3367" i="16"/>
  <c r="A3367" i="16"/>
  <c r="D3367" i="16" l="1"/>
  <c r="F3367" i="16"/>
  <c r="G3367" i="16"/>
  <c r="S3368" i="16"/>
  <c r="A3368" i="16"/>
  <c r="A3369" i="16" l="1"/>
  <c r="S3369" i="16"/>
  <c r="G3368" i="16"/>
  <c r="D3368" i="16"/>
  <c r="F3368" i="16"/>
  <c r="S3370" i="16" l="1"/>
  <c r="A3370" i="16"/>
  <c r="G3369" i="16"/>
  <c r="F3369" i="16"/>
  <c r="D3369" i="16"/>
  <c r="G3370" i="16" l="1"/>
  <c r="D3370" i="16"/>
  <c r="F3370" i="16"/>
  <c r="S3371" i="16"/>
  <c r="A3371" i="16"/>
  <c r="S3372" i="16" l="1"/>
  <c r="A3372" i="16"/>
  <c r="G3371" i="16"/>
  <c r="F3371" i="16"/>
  <c r="D3371" i="16"/>
  <c r="D3372" i="16" l="1"/>
  <c r="F3372" i="16"/>
  <c r="G3372" i="16"/>
  <c r="S3373" i="16"/>
  <c r="A3373" i="16"/>
  <c r="F3373" i="16" l="1"/>
  <c r="G3373" i="16"/>
  <c r="D3373" i="16"/>
  <c r="S3374" i="16"/>
  <c r="A3374" i="16"/>
  <c r="S3375" i="16" l="1"/>
  <c r="A3375" i="16"/>
  <c r="F3374" i="16"/>
  <c r="G3374" i="16"/>
  <c r="D3374" i="16"/>
  <c r="F3375" i="16" l="1"/>
  <c r="G3375" i="16"/>
  <c r="D3375" i="16"/>
  <c r="S3376" i="16"/>
  <c r="A3376" i="16"/>
  <c r="G3376" i="16" l="1"/>
  <c r="D3376" i="16"/>
  <c r="F3376" i="16"/>
  <c r="S3377" i="16"/>
  <c r="A3377" i="16"/>
  <c r="S3378" i="16" l="1"/>
  <c r="A3378" i="16"/>
  <c r="F3377" i="16"/>
  <c r="D3377" i="16"/>
  <c r="G3377" i="16"/>
  <c r="G3378" i="16" l="1"/>
  <c r="F3378" i="16"/>
  <c r="D3378" i="16"/>
  <c r="A3379" i="16"/>
  <c r="S3379" i="16"/>
  <c r="D3379" i="16" l="1"/>
  <c r="G3379" i="16"/>
  <c r="F3379" i="16"/>
  <c r="S3380" i="16"/>
  <c r="A3380" i="16"/>
  <c r="A3381" i="16" l="1"/>
  <c r="S3381" i="16"/>
  <c r="D3380" i="16"/>
  <c r="G3380" i="16"/>
  <c r="F3380" i="16"/>
  <c r="A3382" i="16" l="1"/>
  <c r="S3382" i="16"/>
  <c r="D3381" i="16"/>
  <c r="G3381" i="16"/>
  <c r="F3381" i="16"/>
  <c r="S3383" i="16" l="1"/>
  <c r="A3383" i="16"/>
  <c r="D3382" i="16"/>
  <c r="G3382" i="16"/>
  <c r="F3382" i="16"/>
  <c r="G3383" i="16" l="1"/>
  <c r="D3383" i="16"/>
  <c r="F3383" i="16"/>
  <c r="S3384" i="16"/>
  <c r="A3384" i="16"/>
  <c r="S3385" i="16" l="1"/>
  <c r="A3385" i="16"/>
  <c r="G3384" i="16"/>
  <c r="F3384" i="16"/>
  <c r="D3384" i="16"/>
  <c r="D3385" i="16" l="1"/>
  <c r="F3385" i="16"/>
  <c r="G3385" i="16"/>
  <c r="S3386" i="16"/>
  <c r="A3386" i="16"/>
  <c r="A3387" i="16" l="1"/>
  <c r="S3387" i="16"/>
  <c r="D3386" i="16"/>
  <c r="F3386" i="16"/>
  <c r="G3386" i="16"/>
  <c r="S3388" i="16" l="1"/>
  <c r="A3388" i="16"/>
  <c r="G3387" i="16"/>
  <c r="D3387" i="16"/>
  <c r="F3387" i="16"/>
  <c r="F3388" i="16" l="1"/>
  <c r="G3388" i="16"/>
  <c r="D3388" i="16"/>
  <c r="S3389" i="16"/>
  <c r="A3389" i="16"/>
  <c r="F3389" i="16" l="1"/>
  <c r="D3389" i="16"/>
  <c r="G3389" i="16"/>
  <c r="S3390" i="16"/>
  <c r="A3390" i="16"/>
  <c r="G3390" i="16" l="1"/>
  <c r="D3390" i="16"/>
  <c r="F3390" i="16"/>
  <c r="A3391" i="16"/>
  <c r="S3391" i="16"/>
  <c r="D3391" i="16" l="1"/>
  <c r="G3391" i="16"/>
  <c r="F3391" i="16"/>
  <c r="S3392" i="16"/>
  <c r="A3392" i="16"/>
  <c r="S3393" i="16" l="1"/>
  <c r="A3393" i="16"/>
  <c r="D3392" i="16"/>
  <c r="F3392" i="16"/>
  <c r="G3392" i="16"/>
  <c r="F3393" i="16" l="1"/>
  <c r="D3393" i="16"/>
  <c r="G3393" i="16"/>
  <c r="S3394" i="16"/>
  <c r="A3394" i="16"/>
  <c r="S3395" i="16" l="1"/>
  <c r="A3395" i="16"/>
  <c r="G3394" i="16"/>
  <c r="D3394" i="16"/>
  <c r="F3394" i="16"/>
  <c r="G3395" i="16" l="1"/>
  <c r="F3395" i="16"/>
  <c r="D3395" i="16"/>
  <c r="S3396" i="16"/>
  <c r="A3396" i="16"/>
  <c r="F3396" i="16" l="1"/>
  <c r="G3396" i="16"/>
  <c r="D3396" i="16"/>
  <c r="S3397" i="16"/>
  <c r="A3397" i="16"/>
  <c r="S3398" i="16" l="1"/>
  <c r="A3398" i="16"/>
  <c r="F3397" i="16"/>
  <c r="G3397" i="16"/>
  <c r="D3397" i="16"/>
  <c r="F3398" i="16" l="1"/>
  <c r="D3398" i="16"/>
  <c r="G3398" i="16"/>
  <c r="S3399" i="16"/>
  <c r="A3399" i="16"/>
  <c r="F3399" i="16" l="1"/>
  <c r="D3399" i="16"/>
  <c r="G3399" i="16"/>
  <c r="S3400" i="16"/>
  <c r="A3400" i="16"/>
  <c r="S3401" i="16" l="1"/>
  <c r="A3401" i="16"/>
  <c r="F3400" i="16"/>
  <c r="G3400" i="16"/>
  <c r="D3400" i="16"/>
  <c r="G3401" i="16" l="1"/>
  <c r="F3401" i="16"/>
  <c r="D3401" i="16"/>
  <c r="A3402" i="16"/>
  <c r="S3402" i="16"/>
  <c r="D3402" i="16" l="1"/>
  <c r="G3402" i="16"/>
  <c r="F3402" i="16"/>
  <c r="S3403" i="16"/>
  <c r="A3403" i="16"/>
  <c r="G3403" i="16" l="1"/>
  <c r="D3403" i="16"/>
  <c r="F3403" i="16"/>
  <c r="A3404" i="16"/>
  <c r="S3404" i="16"/>
  <c r="S3405" i="16" l="1"/>
  <c r="A3405" i="16"/>
  <c r="G3404" i="16"/>
  <c r="F3404" i="16"/>
  <c r="D3404" i="16"/>
  <c r="S3406" i="16" l="1"/>
  <c r="A3406" i="16"/>
  <c r="F3405" i="16"/>
  <c r="D3405" i="16"/>
  <c r="G3405" i="16"/>
  <c r="G3406" i="16" l="1"/>
  <c r="F3406" i="16"/>
  <c r="D3406" i="16"/>
  <c r="S3407" i="16"/>
  <c r="A3407" i="16"/>
  <c r="D3407" i="16" l="1"/>
  <c r="G3407" i="16"/>
  <c r="F3407" i="16"/>
  <c r="S3408" i="16"/>
  <c r="A3408" i="16"/>
  <c r="F3408" i="16" l="1"/>
  <c r="D3408" i="16"/>
  <c r="G3408" i="16"/>
  <c r="S3409" i="16"/>
  <c r="A3409" i="16"/>
  <c r="S3410" i="16" l="1"/>
  <c r="A3410" i="16"/>
  <c r="G3409" i="16"/>
  <c r="F3409" i="16"/>
  <c r="D3409" i="16"/>
  <c r="F3410" i="16" l="1"/>
  <c r="D3410" i="16"/>
  <c r="G3410" i="16"/>
  <c r="S3411" i="16"/>
  <c r="A3411" i="16"/>
  <c r="D3411" i="16" l="1"/>
  <c r="F3411" i="16"/>
  <c r="G3411" i="16"/>
  <c r="A3412" i="16"/>
  <c r="S3412" i="16"/>
  <c r="S3413" i="16" l="1"/>
  <c r="A3413" i="16"/>
  <c r="F3412" i="16"/>
  <c r="D3412" i="16"/>
  <c r="G3412" i="16"/>
  <c r="F3413" i="16" l="1"/>
  <c r="G3413" i="16"/>
  <c r="D3413" i="16"/>
  <c r="A3414" i="16"/>
  <c r="S3414" i="16"/>
  <c r="S3415" i="16" l="1"/>
  <c r="A3415" i="16"/>
  <c r="G3414" i="16"/>
  <c r="F3414" i="16"/>
  <c r="D3414" i="16"/>
  <c r="G3415" i="16" l="1"/>
  <c r="F3415" i="16"/>
  <c r="D3415" i="16"/>
  <c r="S3416" i="16"/>
  <c r="A3416" i="16"/>
  <c r="S3417" i="16" l="1"/>
  <c r="A3417" i="16"/>
  <c r="D3416" i="16"/>
  <c r="G3416" i="16"/>
  <c r="F3416" i="16"/>
  <c r="G3417" i="16" l="1"/>
  <c r="F3417" i="16"/>
  <c r="D3417" i="16"/>
  <c r="S3418" i="16"/>
  <c r="A3418" i="16"/>
  <c r="S3419" i="16" l="1"/>
  <c r="A3419" i="16"/>
  <c r="G3418" i="16"/>
  <c r="D3418" i="16"/>
  <c r="F3418" i="16"/>
  <c r="D3419" i="16" l="1"/>
  <c r="G3419" i="16"/>
  <c r="F3419" i="16"/>
  <c r="S3420" i="16"/>
  <c r="A3420" i="16"/>
  <c r="S3421" i="16" l="1"/>
  <c r="A3421" i="16"/>
  <c r="F3420" i="16"/>
  <c r="G3420" i="16"/>
  <c r="D3420" i="16"/>
  <c r="G3421" i="16" l="1"/>
  <c r="F3421" i="16"/>
  <c r="D3421" i="16"/>
  <c r="S3422" i="16"/>
  <c r="A3422" i="16"/>
  <c r="D3422" i="16" l="1"/>
  <c r="F3422" i="16"/>
  <c r="G3422" i="16"/>
  <c r="S3423" i="16"/>
  <c r="A3423" i="16"/>
  <c r="D3423" i="16" l="1"/>
  <c r="G3423" i="16"/>
  <c r="F3423" i="16"/>
  <c r="S3424" i="16"/>
  <c r="A3424" i="16"/>
  <c r="D3424" i="16" l="1"/>
  <c r="F3424" i="16"/>
  <c r="G3424" i="16"/>
  <c r="A3425" i="16"/>
  <c r="S3425" i="16"/>
  <c r="S3426" i="16" l="1"/>
  <c r="A3426" i="16"/>
  <c r="D3425" i="16"/>
  <c r="F3425" i="16"/>
  <c r="G3425" i="16"/>
  <c r="F3426" i="16" l="1"/>
  <c r="G3426" i="16"/>
  <c r="D3426" i="16"/>
  <c r="S3427" i="16"/>
  <c r="A3427" i="16"/>
  <c r="D3427" i="16" l="1"/>
  <c r="F3427" i="16"/>
  <c r="G3427" i="16"/>
  <c r="S3428" i="16"/>
  <c r="A3428" i="16"/>
  <c r="G3428" i="16" l="1"/>
  <c r="F3428" i="16"/>
  <c r="D3428" i="16"/>
  <c r="S3429" i="16"/>
  <c r="A3429" i="16"/>
  <c r="S3430" i="16" l="1"/>
  <c r="A3430" i="16"/>
  <c r="F3429" i="16"/>
  <c r="G3429" i="16"/>
  <c r="D3429" i="16"/>
  <c r="D3430" i="16" l="1"/>
  <c r="F3430" i="16"/>
  <c r="G3430" i="16"/>
  <c r="A3431" i="16"/>
  <c r="S3431" i="16"/>
  <c r="D3431" i="16" l="1"/>
  <c r="G3431" i="16"/>
  <c r="F3431" i="16"/>
  <c r="S3432" i="16"/>
  <c r="A3432" i="16"/>
  <c r="G3432" i="16" l="1"/>
  <c r="F3432" i="16"/>
  <c r="D3432" i="16"/>
  <c r="S3433" i="16"/>
  <c r="A3433" i="16"/>
  <c r="G3433" i="16" l="1"/>
  <c r="D3433" i="16"/>
  <c r="F3433" i="16"/>
  <c r="S3434" i="16"/>
  <c r="A3434" i="16"/>
  <c r="G3434" i="16" l="1"/>
  <c r="D3434" i="16"/>
  <c r="F3434" i="16"/>
  <c r="S3435" i="16"/>
  <c r="A3435" i="16"/>
  <c r="S3436" i="16" l="1"/>
  <c r="A3436" i="16"/>
  <c r="G3435" i="16"/>
  <c r="F3435" i="16"/>
  <c r="D3435" i="16"/>
  <c r="F3436" i="16" l="1"/>
  <c r="D3436" i="16"/>
  <c r="G3436" i="16"/>
  <c r="A3437" i="16"/>
  <c r="S3437" i="16"/>
  <c r="S3438" i="16" l="1"/>
  <c r="A3438" i="16"/>
  <c r="D3437" i="16"/>
  <c r="G3437" i="16"/>
  <c r="F3437" i="16"/>
  <c r="S3439" i="16" l="1"/>
  <c r="A3439" i="16"/>
  <c r="G3438" i="16"/>
  <c r="F3438" i="16"/>
  <c r="D3438" i="16"/>
  <c r="A3440" i="16" l="1"/>
  <c r="S3440" i="16"/>
  <c r="G3439" i="16"/>
  <c r="F3439" i="16"/>
  <c r="D3439" i="16"/>
  <c r="G3440" i="16" l="1"/>
  <c r="F3440" i="16"/>
  <c r="D3440" i="16"/>
  <c r="S3441" i="16"/>
  <c r="A3441" i="16"/>
  <c r="G3441" i="16" l="1"/>
  <c r="F3441" i="16"/>
  <c r="D3441" i="16"/>
  <c r="A3442" i="16"/>
  <c r="S3442" i="16"/>
  <c r="F3442" i="16" l="1"/>
  <c r="D3442" i="16"/>
  <c r="G3442" i="16"/>
  <c r="S3443" i="16"/>
  <c r="A3443" i="16"/>
  <c r="G3443" i="16" l="1"/>
  <c r="F3443" i="16"/>
  <c r="D3443" i="16"/>
  <c r="S3444" i="16"/>
  <c r="A3444" i="16"/>
  <c r="F3444" i="16" l="1"/>
  <c r="D3444" i="16"/>
  <c r="G3444" i="16"/>
  <c r="S3445" i="16"/>
  <c r="A3445" i="16"/>
  <c r="F3445" i="16" l="1"/>
  <c r="D3445" i="16"/>
  <c r="G3445" i="16"/>
  <c r="A3446" i="16"/>
  <c r="S3446" i="16"/>
  <c r="F3446" i="16" l="1"/>
  <c r="D3446" i="16"/>
  <c r="G3446" i="16"/>
  <c r="S3447" i="16"/>
  <c r="A3447" i="16"/>
  <c r="S3448" i="16" l="1"/>
  <c r="A3448" i="16"/>
  <c r="G3447" i="16"/>
  <c r="F3447" i="16"/>
  <c r="D3447" i="16"/>
  <c r="D3448" i="16" l="1"/>
  <c r="G3448" i="16"/>
  <c r="F3448" i="16"/>
  <c r="A3449" i="16"/>
  <c r="S3449" i="16"/>
  <c r="D3449" i="16" l="1"/>
  <c r="G3449" i="16"/>
  <c r="F3449" i="16"/>
  <c r="S3450" i="16"/>
  <c r="A3450" i="16"/>
  <c r="F3450" i="16" l="1"/>
  <c r="G3450" i="16"/>
  <c r="D3450" i="16"/>
  <c r="S3451" i="16"/>
  <c r="A3451" i="16"/>
  <c r="A3452" i="16" l="1"/>
  <c r="S3452" i="16"/>
  <c r="D3451" i="16"/>
  <c r="F3451" i="16"/>
  <c r="G3451" i="16"/>
  <c r="G3452" i="16" l="1"/>
  <c r="F3452" i="16"/>
  <c r="D3452" i="16"/>
  <c r="S3453" i="16"/>
  <c r="A3453" i="16"/>
  <c r="S3454" i="16" l="1"/>
  <c r="A3454" i="16"/>
  <c r="G3453" i="16"/>
  <c r="D3453" i="16"/>
  <c r="F3453" i="16"/>
  <c r="G3454" i="16" l="1"/>
  <c r="D3454" i="16"/>
  <c r="F3454" i="16"/>
  <c r="S3455" i="16"/>
  <c r="A3455" i="16"/>
  <c r="G3455" i="16" l="1"/>
  <c r="D3455" i="16"/>
  <c r="F3455" i="16"/>
  <c r="A3456" i="16"/>
  <c r="S3456" i="16"/>
  <c r="G3456" i="16" l="1"/>
  <c r="F3456" i="16"/>
  <c r="D3456" i="16"/>
  <c r="S3457" i="16"/>
  <c r="A3457" i="16"/>
  <c r="S3458" i="16" l="1"/>
  <c r="A3458" i="16"/>
  <c r="F3457" i="16"/>
  <c r="G3457" i="16"/>
  <c r="D3457" i="16"/>
  <c r="F3458" i="16" l="1"/>
  <c r="D3458" i="16"/>
  <c r="G3458" i="16"/>
  <c r="S3459" i="16"/>
  <c r="A3459" i="16"/>
  <c r="G3459" i="16" l="1"/>
  <c r="F3459" i="16"/>
  <c r="D3459" i="16"/>
  <c r="S3460" i="16"/>
  <c r="A3460" i="16"/>
  <c r="A3461" i="16" l="1"/>
  <c r="S3461" i="16"/>
  <c r="D3460" i="16"/>
  <c r="G3460" i="16"/>
  <c r="F3460" i="16"/>
  <c r="D3461" i="16" l="1"/>
  <c r="G3461" i="16"/>
  <c r="F3461" i="16"/>
  <c r="A3462" i="16"/>
  <c r="S3462" i="16"/>
  <c r="S3463" i="16" l="1"/>
  <c r="A3463" i="16"/>
  <c r="G3462" i="16"/>
  <c r="F3462" i="16"/>
  <c r="D3462" i="16"/>
  <c r="G3463" i="16" l="1"/>
  <c r="F3463" i="16"/>
  <c r="D3463" i="16"/>
  <c r="S3464" i="16"/>
  <c r="A3464" i="16"/>
  <c r="G3464" i="16" l="1"/>
  <c r="D3464" i="16"/>
  <c r="F3464" i="16"/>
  <c r="S3465" i="16"/>
  <c r="A3465" i="16"/>
  <c r="S3466" i="16" l="1"/>
  <c r="A3466" i="16"/>
  <c r="G3465" i="16"/>
  <c r="F3465" i="16"/>
  <c r="D3465" i="16"/>
  <c r="G3466" i="16" l="1"/>
  <c r="F3466" i="16"/>
  <c r="D3466" i="16"/>
  <c r="S3467" i="16"/>
  <c r="A3467" i="16"/>
  <c r="G3467" i="16" l="1"/>
  <c r="D3467" i="16"/>
  <c r="F3467" i="16"/>
  <c r="S3468" i="16"/>
  <c r="A3468" i="16"/>
  <c r="S3469" i="16" l="1"/>
  <c r="A3469" i="16"/>
  <c r="D3468" i="16"/>
  <c r="G3468" i="16"/>
  <c r="F3468" i="16"/>
  <c r="F3469" i="16" l="1"/>
  <c r="D3469" i="16"/>
  <c r="G3469" i="16"/>
  <c r="S3470" i="16"/>
  <c r="A3470" i="16"/>
  <c r="D3470" i="16" l="1"/>
  <c r="G3470" i="16"/>
  <c r="F3470" i="16"/>
  <c r="S3471" i="16"/>
  <c r="A3471" i="16"/>
  <c r="S3472" i="16" l="1"/>
  <c r="A3472" i="16"/>
  <c r="G3471" i="16"/>
  <c r="F3471" i="16"/>
  <c r="D3471" i="16"/>
  <c r="G3472" i="16" l="1"/>
  <c r="D3472" i="16"/>
  <c r="F3472" i="16"/>
  <c r="A3473" i="16"/>
  <c r="S3473" i="16"/>
  <c r="S3474" i="16" l="1"/>
  <c r="A3474" i="16"/>
  <c r="D3473" i="16"/>
  <c r="G3473" i="16"/>
  <c r="F3473" i="16"/>
  <c r="S3475" i="16" l="1"/>
  <c r="A3475" i="16"/>
  <c r="F3474" i="16"/>
  <c r="D3474" i="16"/>
  <c r="G3474" i="16"/>
  <c r="G3475" i="16" l="1"/>
  <c r="F3475" i="16"/>
  <c r="D3475" i="16"/>
  <c r="A3476" i="16"/>
  <c r="S3476" i="16"/>
  <c r="D3476" i="16" l="1"/>
  <c r="G3476" i="16"/>
  <c r="F3476" i="16"/>
  <c r="S3477" i="16"/>
  <c r="A3477" i="16"/>
  <c r="G3477" i="16" l="1"/>
  <c r="F3477" i="16"/>
  <c r="D3477" i="16"/>
  <c r="A3478" i="16"/>
  <c r="S3478" i="16"/>
  <c r="S3479" i="16" l="1"/>
  <c r="A3479" i="16"/>
  <c r="F3478" i="16"/>
  <c r="D3478" i="16"/>
  <c r="G3478" i="16"/>
  <c r="D3479" i="16" l="1"/>
  <c r="F3479" i="16"/>
  <c r="G3479" i="16"/>
  <c r="S3480" i="16"/>
  <c r="A3480" i="16"/>
  <c r="A3481" i="16" l="1"/>
  <c r="S3481" i="16"/>
  <c r="G3480" i="16"/>
  <c r="D3480" i="16"/>
  <c r="F3480" i="16"/>
  <c r="S3482" i="16" l="1"/>
  <c r="A3482" i="16"/>
  <c r="D3481" i="16"/>
  <c r="G3481" i="16"/>
  <c r="F3481" i="16"/>
  <c r="D3482" i="16" l="1"/>
  <c r="F3482" i="16"/>
  <c r="G3482" i="16"/>
  <c r="A3483" i="16"/>
  <c r="S3483" i="16"/>
  <c r="D3483" i="16" l="1"/>
  <c r="F3483" i="16"/>
  <c r="G3483" i="16"/>
  <c r="S3484" i="16"/>
  <c r="A3484" i="16"/>
  <c r="S3485" i="16" l="1"/>
  <c r="A3485" i="16"/>
  <c r="D3484" i="16"/>
  <c r="F3484" i="16"/>
  <c r="G3484" i="16"/>
  <c r="S3486" i="16" l="1"/>
  <c r="A3486" i="16"/>
  <c r="F3485" i="16"/>
  <c r="D3485" i="16"/>
  <c r="G3485" i="16"/>
  <c r="G3486" i="16" l="1"/>
  <c r="D3486" i="16"/>
  <c r="F3486" i="16"/>
  <c r="S3487" i="16"/>
  <c r="A3487" i="16"/>
  <c r="F3487" i="16" l="1"/>
  <c r="D3487" i="16"/>
  <c r="G3487" i="16"/>
  <c r="S3488" i="16"/>
  <c r="A3488" i="16"/>
  <c r="G3488" i="16" l="1"/>
  <c r="F3488" i="16"/>
  <c r="D3488" i="16"/>
  <c r="S3489" i="16"/>
  <c r="A3489" i="16"/>
  <c r="A3490" i="16" l="1"/>
  <c r="S3490" i="16"/>
  <c r="D3489" i="16"/>
  <c r="F3489" i="16"/>
  <c r="G3489" i="16"/>
  <c r="G3490" i="16" l="1"/>
  <c r="D3490" i="16"/>
  <c r="F3490" i="16"/>
  <c r="S3491" i="16"/>
  <c r="A3491" i="16"/>
  <c r="D3491" i="16" l="1"/>
  <c r="G3491" i="16"/>
  <c r="F3491" i="16"/>
  <c r="S3492" i="16"/>
  <c r="A3492" i="16"/>
  <c r="S3493" i="16" l="1"/>
  <c r="A3493" i="16"/>
  <c r="F3492" i="16"/>
  <c r="G3492" i="16"/>
  <c r="D3492" i="16"/>
  <c r="G3493" i="16" l="1"/>
  <c r="F3493" i="16"/>
  <c r="D3493" i="16"/>
  <c r="S3494" i="16"/>
  <c r="A3494" i="16"/>
  <c r="D3494" i="16" l="1"/>
  <c r="G3494" i="16"/>
  <c r="F3494" i="16"/>
  <c r="S3495" i="16"/>
  <c r="A3495" i="16"/>
  <c r="F3495" i="16" l="1"/>
  <c r="D3495" i="16"/>
  <c r="G3495" i="16"/>
  <c r="S3496" i="16"/>
  <c r="A3496" i="16"/>
  <c r="F3496" i="16" l="1"/>
  <c r="G3496" i="16"/>
  <c r="D3496" i="16"/>
  <c r="S3497" i="16"/>
  <c r="A3497" i="16"/>
  <c r="G3497" i="16" l="1"/>
  <c r="F3497" i="16"/>
  <c r="D3497" i="16"/>
  <c r="S3498" i="16"/>
  <c r="A3498" i="16"/>
  <c r="G3498" i="16" l="1"/>
  <c r="D3498" i="16"/>
  <c r="F3498" i="16"/>
  <c r="A3499" i="16"/>
  <c r="S3499" i="16"/>
  <c r="S3500" i="16" l="1"/>
  <c r="A3500" i="16"/>
  <c r="F3499" i="16"/>
  <c r="D3499" i="16"/>
  <c r="G3499" i="16"/>
  <c r="G3500" i="16" l="1"/>
  <c r="F3500" i="16"/>
  <c r="D3500" i="16"/>
  <c r="S3501" i="16"/>
  <c r="A3501" i="16"/>
  <c r="G3501" i="16" l="1"/>
  <c r="D3501" i="16"/>
  <c r="F3501" i="16"/>
  <c r="S3502" i="16"/>
  <c r="A3502" i="16"/>
  <c r="S3503" i="16" l="1"/>
  <c r="A3503" i="16"/>
  <c r="G3502" i="16"/>
  <c r="F3502" i="16"/>
  <c r="D3502" i="16"/>
  <c r="D3503" i="16" l="1"/>
  <c r="G3503" i="16"/>
  <c r="F3503" i="16"/>
  <c r="S3504" i="16"/>
  <c r="A3504" i="16"/>
  <c r="S3505" i="16" l="1"/>
  <c r="A3505" i="16"/>
  <c r="F3504" i="16"/>
  <c r="D3504" i="16"/>
  <c r="G3504" i="16"/>
  <c r="F3505" i="16" l="1"/>
  <c r="D3505" i="16"/>
  <c r="G3505" i="16"/>
  <c r="S3506" i="16"/>
  <c r="A3506" i="16"/>
  <c r="F3506" i="16" l="1"/>
  <c r="G3506" i="16"/>
  <c r="D3506" i="16"/>
  <c r="A3507" i="16"/>
  <c r="S3507" i="16"/>
  <c r="S3508" i="16" l="1"/>
  <c r="A3508" i="16"/>
  <c r="D3507" i="16"/>
  <c r="G3507" i="16"/>
  <c r="F3507" i="16"/>
  <c r="D3508" i="16" l="1"/>
  <c r="F3508" i="16"/>
  <c r="G3508" i="16"/>
  <c r="S3509" i="16"/>
  <c r="A3509" i="16"/>
  <c r="S3510" i="16" l="1"/>
  <c r="A3510" i="16"/>
  <c r="G3509" i="16"/>
  <c r="F3509" i="16"/>
  <c r="D3509" i="16"/>
  <c r="D3510" i="16" l="1"/>
  <c r="G3510" i="16"/>
  <c r="F3510" i="16"/>
  <c r="S3511" i="16"/>
  <c r="A3511" i="16"/>
  <c r="S3512" i="16" l="1"/>
  <c r="A3512" i="16"/>
  <c r="D3511" i="16"/>
  <c r="G3511" i="16"/>
  <c r="F3511" i="16"/>
  <c r="F3512" i="16" l="1"/>
  <c r="G3512" i="16"/>
  <c r="D3512" i="16"/>
  <c r="S3513" i="16"/>
  <c r="A3513" i="16"/>
  <c r="G3513" i="16" l="1"/>
  <c r="D3513" i="16"/>
  <c r="F3513" i="16"/>
  <c r="S3514" i="16"/>
  <c r="A3514" i="16"/>
  <c r="S3515" i="16" l="1"/>
  <c r="A3515" i="16"/>
  <c r="F3514" i="16"/>
  <c r="G3514" i="16"/>
  <c r="D3514" i="16"/>
  <c r="G3515" i="16" l="1"/>
  <c r="D3515" i="16"/>
  <c r="F3515" i="16"/>
  <c r="S3516" i="16"/>
  <c r="A3516" i="16"/>
  <c r="S3517" i="16" l="1"/>
  <c r="A3517" i="16"/>
  <c r="D3516" i="16"/>
  <c r="G3516" i="16"/>
  <c r="F3516" i="16"/>
  <c r="F3517" i="16" l="1"/>
  <c r="D3517" i="16"/>
  <c r="G3517" i="16"/>
  <c r="S3518" i="16"/>
  <c r="A3518" i="16"/>
  <c r="S3519" i="16" l="1"/>
  <c r="A3519" i="16"/>
  <c r="D3518" i="16"/>
  <c r="G3518" i="16"/>
  <c r="F3518" i="16"/>
  <c r="F3519" i="16" l="1"/>
  <c r="D3519" i="16"/>
  <c r="G3519" i="16"/>
  <c r="S3520" i="16"/>
  <c r="A3520" i="16"/>
  <c r="G3520" i="16" l="1"/>
  <c r="F3520" i="16"/>
  <c r="D3520" i="16"/>
  <c r="S3521" i="16"/>
  <c r="A3521" i="16"/>
  <c r="A3522" i="16" l="1"/>
  <c r="S3522" i="16"/>
  <c r="D3521" i="16"/>
  <c r="F3521" i="16"/>
  <c r="G3521" i="16"/>
  <c r="G3522" i="16" l="1"/>
  <c r="F3522" i="16"/>
  <c r="D3522" i="16"/>
  <c r="S3523" i="16"/>
  <c r="A3523" i="16"/>
  <c r="S3524" i="16" l="1"/>
  <c r="A3524" i="16"/>
  <c r="D3523" i="16"/>
  <c r="F3523" i="16"/>
  <c r="G3523" i="16"/>
  <c r="S3525" i="16" l="1"/>
  <c r="A3525" i="16"/>
  <c r="G3524" i="16"/>
  <c r="D3524" i="16"/>
  <c r="F3524" i="16"/>
  <c r="S3526" i="16" l="1"/>
  <c r="A3526" i="16"/>
  <c r="G3525" i="16"/>
  <c r="F3525" i="16"/>
  <c r="D3525" i="16"/>
  <c r="G3526" i="16" l="1"/>
  <c r="F3526" i="16"/>
  <c r="D3526" i="16"/>
  <c r="S3527" i="16"/>
  <c r="A3527" i="16"/>
  <c r="A3528" i="16" l="1"/>
  <c r="S3528" i="16"/>
  <c r="F3527" i="16"/>
  <c r="G3527" i="16"/>
  <c r="D3527" i="16"/>
  <c r="D3528" i="16" l="1"/>
  <c r="G3528" i="16"/>
  <c r="F3528" i="16"/>
  <c r="A3529" i="16"/>
  <c r="S3529" i="16"/>
  <c r="A3530" i="16" l="1"/>
  <c r="S3530" i="16"/>
  <c r="F3529" i="16"/>
  <c r="G3529" i="16"/>
  <c r="D3529" i="16"/>
  <c r="G3530" i="16" l="1"/>
  <c r="F3530" i="16"/>
  <c r="D3530" i="16"/>
  <c r="S3531" i="16"/>
  <c r="A3531" i="16"/>
  <c r="S3532" i="16" l="1"/>
  <c r="A3532" i="16"/>
  <c r="G3531" i="16"/>
  <c r="F3531" i="16"/>
  <c r="D3531" i="16"/>
  <c r="D3532" i="16" l="1"/>
  <c r="G3532" i="16"/>
  <c r="F3532" i="16"/>
  <c r="S3533" i="16"/>
  <c r="A3533" i="16"/>
  <c r="G3533" i="16" l="1"/>
  <c r="D3533" i="16"/>
  <c r="F3533" i="16"/>
  <c r="S3534" i="16"/>
  <c r="A3534" i="16"/>
  <c r="S3535" i="16" l="1"/>
  <c r="A3535" i="16"/>
  <c r="G3534" i="16"/>
  <c r="F3534" i="16"/>
  <c r="D3534" i="16"/>
  <c r="D3535" i="16" l="1"/>
  <c r="G3535" i="16"/>
  <c r="F3535" i="16"/>
  <c r="S3536" i="16"/>
  <c r="A3536" i="16"/>
  <c r="F3536" i="16" l="1"/>
  <c r="G3536" i="16"/>
  <c r="D3536" i="16"/>
  <c r="S3537" i="16"/>
  <c r="A3537" i="16"/>
  <c r="S3538" i="16" l="1"/>
  <c r="A3538" i="16"/>
  <c r="G3537" i="16"/>
  <c r="F3537" i="16"/>
  <c r="D3537" i="16"/>
  <c r="F3538" i="16" l="1"/>
  <c r="G3538" i="16"/>
  <c r="D3538" i="16"/>
  <c r="S3539" i="16"/>
  <c r="A3539" i="16"/>
  <c r="A3540" i="16" l="1"/>
  <c r="S3540" i="16"/>
  <c r="G3539" i="16"/>
  <c r="D3539" i="16"/>
  <c r="F3539" i="16"/>
  <c r="F3540" i="16" l="1"/>
  <c r="G3540" i="16"/>
  <c r="D3540" i="16"/>
  <c r="S3541" i="16"/>
  <c r="A3541" i="16"/>
  <c r="D3541" i="16" l="1"/>
  <c r="F3541" i="16"/>
  <c r="G3541" i="16"/>
  <c r="S3542" i="16"/>
  <c r="A3542" i="16"/>
  <c r="F3542" i="16" l="1"/>
  <c r="D3542" i="16"/>
  <c r="G3542" i="16"/>
  <c r="A3543" i="16"/>
  <c r="S3543" i="16"/>
  <c r="A3544" i="16" l="1"/>
  <c r="S3544" i="16"/>
  <c r="G3543" i="16"/>
  <c r="D3543" i="16"/>
  <c r="F3543" i="16"/>
  <c r="D3544" i="16" l="1"/>
  <c r="G3544" i="16"/>
  <c r="F3544" i="16"/>
  <c r="S3545" i="16"/>
  <c r="A3545" i="16"/>
  <c r="G3545" i="16" l="1"/>
  <c r="D3545" i="16"/>
  <c r="F3545" i="16"/>
  <c r="A3546" i="16"/>
  <c r="S3546" i="16"/>
  <c r="F3546" i="16" l="1"/>
  <c r="D3546" i="16"/>
  <c r="G3546" i="16"/>
  <c r="S3547" i="16"/>
  <c r="A3547" i="16"/>
  <c r="S3548" i="16" l="1"/>
  <c r="A3548" i="16"/>
  <c r="D3547" i="16"/>
  <c r="G3547" i="16"/>
  <c r="F3547" i="16"/>
  <c r="F3548" i="16" l="1"/>
  <c r="D3548" i="16"/>
  <c r="G3548" i="16"/>
  <c r="S3549" i="16"/>
  <c r="A3549" i="16"/>
  <c r="G3549" i="16" l="1"/>
  <c r="F3549" i="16"/>
  <c r="D3549" i="16"/>
  <c r="S3550" i="16"/>
  <c r="A3550" i="16"/>
  <c r="S3551" i="16" l="1"/>
  <c r="A3551" i="16"/>
  <c r="G3550" i="16"/>
  <c r="D3550" i="16"/>
  <c r="F3550" i="16"/>
  <c r="F3551" i="16" l="1"/>
  <c r="D3551" i="16"/>
  <c r="G3551" i="16"/>
  <c r="S3552" i="16"/>
  <c r="A3552" i="16"/>
  <c r="S3553" i="16" l="1"/>
  <c r="A3553" i="16"/>
  <c r="F3552" i="16"/>
  <c r="D3552" i="16"/>
  <c r="G3552" i="16"/>
  <c r="F3553" i="16" l="1"/>
  <c r="D3553" i="16"/>
  <c r="G3553" i="16"/>
  <c r="S3554" i="16"/>
  <c r="A3554" i="16"/>
  <c r="S3555" i="16" l="1"/>
  <c r="A3555" i="16"/>
  <c r="G3554" i="16"/>
  <c r="F3554" i="16"/>
  <c r="D3554" i="16"/>
  <c r="G3555" i="16" l="1"/>
  <c r="F3555" i="16"/>
  <c r="D3555" i="16"/>
  <c r="S3556" i="16"/>
  <c r="A3556" i="16"/>
  <c r="S3557" i="16" l="1"/>
  <c r="A3557" i="16"/>
  <c r="D3556" i="16"/>
  <c r="G3556" i="16"/>
  <c r="F3556" i="16"/>
  <c r="D3557" i="16" l="1"/>
  <c r="G3557" i="16"/>
  <c r="F3557" i="16"/>
  <c r="S3558" i="16"/>
  <c r="A3558" i="16"/>
  <c r="D3558" i="16" l="1"/>
  <c r="F3558" i="16"/>
  <c r="G3558" i="16"/>
  <c r="A3559" i="16"/>
  <c r="S3559" i="16"/>
  <c r="S3560" i="16" l="1"/>
  <c r="A3560" i="16"/>
  <c r="F3559" i="16"/>
  <c r="D3559" i="16"/>
  <c r="G3559" i="16"/>
  <c r="F3560" i="16" l="1"/>
  <c r="D3560" i="16"/>
  <c r="G3560" i="16"/>
  <c r="S3561" i="16"/>
  <c r="A3561" i="16"/>
  <c r="G3561" i="16" l="1"/>
  <c r="F3561" i="16"/>
  <c r="D3561" i="16"/>
  <c r="S3562" i="16"/>
  <c r="A3562" i="16"/>
  <c r="G3562" i="16" l="1"/>
  <c r="D3562" i="16"/>
  <c r="F3562" i="16"/>
  <c r="S3563" i="16"/>
  <c r="A3563" i="16"/>
  <c r="D3563" i="16" l="1"/>
  <c r="G3563" i="16"/>
  <c r="F3563" i="16"/>
  <c r="A3564" i="16"/>
  <c r="S3564" i="16"/>
  <c r="A3565" i="16" l="1"/>
  <c r="S3565" i="16"/>
  <c r="F3564" i="16"/>
  <c r="D3564" i="16"/>
  <c r="G3564" i="16"/>
  <c r="S3566" i="16" l="1"/>
  <c r="A3566" i="16"/>
  <c r="G3565" i="16"/>
  <c r="F3565" i="16"/>
  <c r="D3565" i="16"/>
  <c r="F3566" i="16" l="1"/>
  <c r="D3566" i="16"/>
  <c r="G3566" i="16"/>
  <c r="A3567" i="16"/>
  <c r="S3567" i="16"/>
  <c r="G3567" i="16" l="1"/>
  <c r="D3567" i="16"/>
  <c r="F3567" i="16"/>
  <c r="S3568" i="16"/>
  <c r="A3568" i="16"/>
  <c r="D3568" i="16" l="1"/>
  <c r="G3568" i="16"/>
  <c r="F3568" i="16"/>
  <c r="A3569" i="16"/>
  <c r="S3569" i="16"/>
  <c r="G3569" i="16" l="1"/>
  <c r="D3569" i="16"/>
  <c r="F3569" i="16"/>
  <c r="S3570" i="16"/>
  <c r="A3570" i="16"/>
  <c r="G3570" i="16" l="1"/>
  <c r="F3570" i="16"/>
  <c r="D3570" i="16"/>
  <c r="S3571" i="16"/>
  <c r="A3571" i="16"/>
  <c r="S3572" i="16" l="1"/>
  <c r="A3572" i="16"/>
  <c r="G3571" i="16"/>
  <c r="F3571" i="16"/>
  <c r="D3571" i="16"/>
  <c r="F3572" i="16" l="1"/>
  <c r="D3572" i="16"/>
  <c r="G3572" i="16"/>
  <c r="S3573" i="16"/>
  <c r="A3573" i="16"/>
  <c r="A3574" i="16" l="1"/>
  <c r="S3574" i="16"/>
  <c r="G3573" i="16"/>
  <c r="F3573" i="16"/>
  <c r="D3573" i="16"/>
  <c r="S3575" i="16" l="1"/>
  <c r="A3575" i="16"/>
  <c r="D3574" i="16"/>
  <c r="F3574" i="16"/>
  <c r="G3574" i="16"/>
  <c r="F3575" i="16" l="1"/>
  <c r="G3575" i="16"/>
  <c r="D3575" i="16"/>
  <c r="S3576" i="16"/>
  <c r="A3576" i="16"/>
  <c r="D3576" i="16" l="1"/>
  <c r="F3576" i="16"/>
  <c r="G3576" i="16"/>
  <c r="S3577" i="16"/>
  <c r="A3577" i="16"/>
  <c r="A3578" i="16" l="1"/>
  <c r="S3578" i="16"/>
  <c r="G3577" i="16"/>
  <c r="F3577" i="16"/>
  <c r="D3577" i="16"/>
  <c r="D3578" i="16" l="1"/>
  <c r="F3578" i="16"/>
  <c r="G3578" i="16"/>
  <c r="S3579" i="16"/>
  <c r="A3579" i="16"/>
  <c r="F3579" i="16" l="1"/>
  <c r="D3579" i="16"/>
  <c r="G3579" i="16"/>
  <c r="S3580" i="16"/>
  <c r="A3580" i="16"/>
  <c r="F3580" i="16" l="1"/>
  <c r="D3580" i="16"/>
  <c r="G3580" i="16"/>
  <c r="S3581" i="16"/>
  <c r="A3581" i="16"/>
  <c r="F3581" i="16" l="1"/>
  <c r="D3581" i="16"/>
  <c r="G3581" i="16"/>
  <c r="S3582" i="16"/>
  <c r="A3582" i="16"/>
  <c r="S3583" i="16" l="1"/>
  <c r="A3583" i="16"/>
  <c r="G3582" i="16"/>
  <c r="D3582" i="16"/>
  <c r="F3582" i="16"/>
  <c r="G3583" i="16" l="1"/>
  <c r="F3583" i="16"/>
  <c r="D3583" i="16"/>
  <c r="A3584" i="16"/>
  <c r="S3584" i="16"/>
  <c r="F3584" i="16" l="1"/>
  <c r="D3584" i="16"/>
  <c r="G3584" i="16"/>
  <c r="S3585" i="16"/>
  <c r="A3585" i="16"/>
  <c r="S3586" i="16" l="1"/>
  <c r="A3586" i="16"/>
  <c r="G3585" i="16"/>
  <c r="F3585" i="16"/>
  <c r="D3585" i="16"/>
  <c r="D3586" i="16" l="1"/>
  <c r="G3586" i="16"/>
  <c r="F3586" i="16"/>
  <c r="S3587" i="16"/>
  <c r="A3587" i="16"/>
  <c r="S3588" i="16" l="1"/>
  <c r="A3588" i="16"/>
  <c r="D3587" i="16"/>
  <c r="F3587" i="16"/>
  <c r="G3587" i="16"/>
  <c r="D3588" i="16" l="1"/>
  <c r="G3588" i="16"/>
  <c r="F3588" i="16"/>
  <c r="A3589" i="16"/>
  <c r="S3589" i="16"/>
  <c r="G3589" i="16" l="1"/>
  <c r="F3589" i="16"/>
  <c r="D3589" i="16"/>
  <c r="S3590" i="16"/>
  <c r="A3590" i="16"/>
  <c r="S3591" i="16" l="1"/>
  <c r="A3591" i="16"/>
  <c r="D3590" i="16"/>
  <c r="G3590" i="16"/>
  <c r="F3590" i="16"/>
  <c r="F3591" i="16" l="1"/>
  <c r="G3591" i="16"/>
  <c r="D3591" i="16"/>
  <c r="S3592" i="16"/>
  <c r="A3592" i="16"/>
  <c r="S3593" i="16" l="1"/>
  <c r="A3593" i="16"/>
  <c r="D3592" i="16"/>
  <c r="G3592" i="16"/>
  <c r="F3592" i="16"/>
  <c r="F3593" i="16" l="1"/>
  <c r="D3593" i="16"/>
  <c r="G3593" i="16"/>
  <c r="S3594" i="16"/>
  <c r="A3594" i="16"/>
  <c r="F3594" i="16" l="1"/>
  <c r="G3594" i="16"/>
  <c r="D3594" i="16"/>
  <c r="A3595" i="16"/>
  <c r="S3595" i="16"/>
  <c r="S3596" i="16" l="1"/>
  <c r="A3596" i="16"/>
  <c r="F3595" i="16"/>
  <c r="D3595" i="16"/>
  <c r="G3595" i="16"/>
  <c r="D3596" i="16" l="1"/>
  <c r="F3596" i="16"/>
  <c r="G3596" i="16"/>
  <c r="A3597" i="16"/>
  <c r="S3597" i="16"/>
  <c r="G3597" i="16" l="1"/>
  <c r="F3597" i="16"/>
  <c r="D3597" i="16"/>
  <c r="S3598" i="16"/>
  <c r="A3598" i="16"/>
  <c r="S3599" i="16" l="1"/>
  <c r="A3599" i="16"/>
  <c r="F3598" i="16"/>
  <c r="D3598" i="16"/>
  <c r="G3598" i="16"/>
  <c r="F3599" i="16" l="1"/>
  <c r="D3599" i="16"/>
  <c r="G3599" i="16"/>
  <c r="S3600" i="16"/>
  <c r="A3600" i="16"/>
  <c r="G3600" i="16" l="1"/>
  <c r="F3600" i="16"/>
  <c r="D3600" i="16"/>
  <c r="S3601" i="16"/>
  <c r="A3601" i="16"/>
  <c r="G3601" i="16" l="1"/>
  <c r="F3601" i="16"/>
  <c r="D3601" i="16"/>
  <c r="S3602" i="16"/>
  <c r="A3602" i="16"/>
  <c r="G3602" i="16" l="1"/>
  <c r="F3602" i="16"/>
  <c r="D3602" i="16"/>
  <c r="A3603" i="16"/>
  <c r="S3603" i="16"/>
  <c r="G3603" i="16" l="1"/>
  <c r="F3603" i="16"/>
  <c r="D3603" i="16"/>
  <c r="S3604" i="16"/>
  <c r="A3604" i="16"/>
  <c r="A3605" i="16" l="1"/>
  <c r="S3605" i="16"/>
  <c r="F3604" i="16"/>
  <c r="D3604" i="16"/>
  <c r="G3604" i="16"/>
  <c r="S3606" i="16" l="1"/>
  <c r="A3606" i="16"/>
  <c r="G3605" i="16"/>
  <c r="F3605" i="16"/>
  <c r="D3605" i="16"/>
  <c r="F3606" i="16" l="1"/>
  <c r="D3606" i="16"/>
  <c r="G3606" i="16"/>
  <c r="A3607" i="16"/>
  <c r="S3607" i="16"/>
  <c r="S3608" i="16" l="1"/>
  <c r="A3608" i="16"/>
  <c r="D3607" i="16"/>
  <c r="G3607" i="16"/>
  <c r="F3607" i="16"/>
  <c r="D3608" i="16" l="1"/>
  <c r="F3608" i="16"/>
  <c r="G3608" i="16"/>
  <c r="A3609" i="16"/>
  <c r="S3609" i="16"/>
  <c r="D3609" i="16" l="1"/>
  <c r="G3609" i="16"/>
  <c r="F3609" i="16"/>
  <c r="S3610" i="16"/>
  <c r="A3610" i="16"/>
  <c r="G3610" i="16" l="1"/>
  <c r="F3610" i="16"/>
  <c r="D3610" i="16"/>
  <c r="S3611" i="16"/>
  <c r="A3611" i="16"/>
  <c r="S3612" i="16" l="1"/>
  <c r="A3612" i="16"/>
  <c r="F3611" i="16"/>
  <c r="G3611" i="16"/>
  <c r="D3611" i="16"/>
  <c r="F3612" i="16" l="1"/>
  <c r="D3612" i="16"/>
  <c r="G3612" i="16"/>
  <c r="S3613" i="16"/>
  <c r="A3613" i="16"/>
  <c r="S3614" i="16" l="1"/>
  <c r="A3614" i="16"/>
  <c r="D3613" i="16"/>
  <c r="G3613" i="16"/>
  <c r="F3613" i="16"/>
  <c r="S3615" i="16" l="1"/>
  <c r="A3615" i="16"/>
  <c r="G3614" i="16"/>
  <c r="D3614" i="16"/>
  <c r="F3614" i="16"/>
  <c r="S3616" i="16" l="1"/>
  <c r="A3616" i="16"/>
  <c r="G3615" i="16"/>
  <c r="F3615" i="16"/>
  <c r="D3615" i="16"/>
  <c r="F3616" i="16" l="1"/>
  <c r="D3616" i="16"/>
  <c r="G3616" i="16"/>
  <c r="S3617" i="16"/>
  <c r="A3617" i="16"/>
  <c r="D3617" i="16" l="1"/>
  <c r="F3617" i="16"/>
  <c r="G3617" i="16"/>
  <c r="S3618" i="16"/>
  <c r="A3618" i="16"/>
  <c r="D3618" i="16" l="1"/>
  <c r="F3618" i="16"/>
  <c r="G3618" i="16"/>
  <c r="S3619" i="16"/>
  <c r="A3619" i="16"/>
  <c r="S3620" i="16" l="1"/>
  <c r="A3620" i="16"/>
  <c r="D3619" i="16"/>
  <c r="G3619" i="16"/>
  <c r="F3619" i="16"/>
  <c r="F3620" i="16" l="1"/>
  <c r="D3620" i="16"/>
  <c r="G3620" i="16"/>
  <c r="A3621" i="16"/>
  <c r="S3621" i="16"/>
  <c r="G3621" i="16" l="1"/>
  <c r="D3621" i="16"/>
  <c r="F3621" i="16"/>
  <c r="S3622" i="16"/>
  <c r="A3622" i="16"/>
  <c r="S3623" i="16" l="1"/>
  <c r="A3623" i="16"/>
  <c r="D3622" i="16"/>
  <c r="F3622" i="16"/>
  <c r="G3622" i="16"/>
  <c r="D3623" i="16" l="1"/>
  <c r="G3623" i="16"/>
  <c r="F3623" i="16"/>
  <c r="S3624" i="16"/>
  <c r="A3624" i="16"/>
  <c r="D3624" i="16" l="1"/>
  <c r="F3624" i="16"/>
  <c r="G3624" i="16"/>
  <c r="S3625" i="16"/>
  <c r="A3625" i="16"/>
  <c r="F3625" i="16" l="1"/>
  <c r="G3625" i="16"/>
  <c r="D3625" i="16"/>
  <c r="S3626" i="16"/>
  <c r="A3626" i="16"/>
  <c r="A3627" i="16" l="1"/>
  <c r="S3627" i="16"/>
  <c r="G3626" i="16"/>
  <c r="D3626" i="16"/>
  <c r="F3626" i="16"/>
  <c r="S3628" i="16" l="1"/>
  <c r="A3628" i="16"/>
  <c r="D3627" i="16"/>
  <c r="G3627" i="16"/>
  <c r="F3627" i="16"/>
  <c r="F3628" i="16" l="1"/>
  <c r="D3628" i="16"/>
  <c r="G3628" i="16"/>
  <c r="S3629" i="16"/>
  <c r="A3629" i="16"/>
  <c r="S3630" i="16" l="1"/>
  <c r="A3630" i="16"/>
  <c r="F3629" i="16"/>
  <c r="D3629" i="16"/>
  <c r="G3629" i="16"/>
  <c r="G3630" i="16" l="1"/>
  <c r="F3630" i="16"/>
  <c r="D3630" i="16"/>
  <c r="A3631" i="16"/>
  <c r="S3631" i="16"/>
  <c r="S3632" i="16" l="1"/>
  <c r="A3632" i="16"/>
  <c r="D3631" i="16"/>
  <c r="G3631" i="16"/>
  <c r="F3631" i="16"/>
  <c r="D3632" i="16" l="1"/>
  <c r="G3632" i="16"/>
  <c r="F3632" i="16"/>
  <c r="S3633" i="16"/>
  <c r="A3633" i="16"/>
  <c r="D3633" i="16" l="1"/>
  <c r="G3633" i="16"/>
  <c r="F3633" i="16"/>
  <c r="S3634" i="16"/>
  <c r="A3634" i="16"/>
  <c r="S3635" i="16" l="1"/>
  <c r="A3635" i="16"/>
  <c r="F3634" i="16"/>
  <c r="G3634" i="16"/>
  <c r="D3634" i="16"/>
  <c r="D3635" i="16" l="1"/>
  <c r="G3635" i="16"/>
  <c r="F3635" i="16"/>
  <c r="S3636" i="16"/>
  <c r="A3636" i="16"/>
  <c r="D3636" i="16" l="1"/>
  <c r="G3636" i="16"/>
  <c r="F3636" i="16"/>
  <c r="S3637" i="16"/>
  <c r="A3637" i="16"/>
  <c r="F3637" i="16" l="1"/>
  <c r="D3637" i="16"/>
  <c r="G3637" i="16"/>
  <c r="S3638" i="16"/>
  <c r="A3638" i="16"/>
  <c r="S3639" i="16" l="1"/>
  <c r="A3639" i="16"/>
  <c r="F3638" i="16"/>
  <c r="D3638" i="16"/>
  <c r="G3638" i="16"/>
  <c r="A3640" i="16" l="1"/>
  <c r="S3640" i="16"/>
  <c r="D3639" i="16"/>
  <c r="F3639" i="16"/>
  <c r="G3639" i="16"/>
  <c r="S3641" i="16" l="1"/>
  <c r="A3641" i="16"/>
  <c r="D3640" i="16"/>
  <c r="G3640" i="16"/>
  <c r="F3640" i="16"/>
  <c r="D3641" i="16" l="1"/>
  <c r="F3641" i="16"/>
  <c r="G3641" i="16"/>
  <c r="S3642" i="16"/>
  <c r="A3642" i="16"/>
  <c r="A3643" i="16" l="1"/>
  <c r="S3643" i="16"/>
  <c r="D3642" i="16"/>
  <c r="F3642" i="16"/>
  <c r="G3642" i="16"/>
  <c r="G3643" i="16" l="1"/>
  <c r="D3643" i="16"/>
  <c r="F3643" i="16"/>
  <c r="S3644" i="16"/>
  <c r="A3644" i="16"/>
  <c r="G3644" i="16" l="1"/>
  <c r="F3644" i="16"/>
  <c r="D3644" i="16"/>
  <c r="A3645" i="16"/>
  <c r="S3645" i="16"/>
  <c r="S3646" i="16" l="1"/>
  <c r="A3646" i="16"/>
  <c r="D3645" i="16"/>
  <c r="G3645" i="16"/>
  <c r="F3645" i="16"/>
  <c r="D3646" i="16" l="1"/>
  <c r="G3646" i="16"/>
  <c r="F3646" i="16"/>
  <c r="S3647" i="16"/>
  <c r="A3647" i="16"/>
  <c r="G3647" i="16" l="1"/>
  <c r="F3647" i="16"/>
  <c r="D3647" i="16"/>
  <c r="S3648" i="16"/>
  <c r="A3648" i="16"/>
  <c r="S3649" i="16" l="1"/>
  <c r="A3649" i="16"/>
  <c r="G3648" i="16"/>
  <c r="D3648" i="16"/>
  <c r="F3648" i="16"/>
  <c r="D3649" i="16" l="1"/>
  <c r="G3649" i="16"/>
  <c r="F3649" i="16"/>
  <c r="S3650" i="16"/>
  <c r="A3650" i="16"/>
  <c r="A3651" i="16" l="1"/>
  <c r="S3651" i="16"/>
  <c r="F3650" i="16"/>
  <c r="D3650" i="16"/>
  <c r="G3650" i="16"/>
  <c r="G3651" i="16" l="1"/>
  <c r="F3651" i="16"/>
  <c r="D3651" i="16"/>
  <c r="S3652" i="16"/>
  <c r="A3652" i="16"/>
  <c r="G3652" i="16" l="1"/>
  <c r="D3652" i="16"/>
  <c r="F3652" i="16"/>
  <c r="A3653" i="16"/>
  <c r="S3653" i="16"/>
  <c r="S3654" i="16" l="1"/>
  <c r="A3654" i="16"/>
  <c r="D3653" i="16"/>
  <c r="G3653" i="16"/>
  <c r="F3653" i="16"/>
  <c r="D3654" i="16" l="1"/>
  <c r="G3654" i="16"/>
  <c r="F3654" i="16"/>
  <c r="S3655" i="16"/>
  <c r="A3655" i="16"/>
  <c r="F3655" i="16" l="1"/>
  <c r="D3655" i="16"/>
  <c r="G3655" i="16"/>
  <c r="S3656" i="16"/>
  <c r="A3656" i="16"/>
  <c r="G3656" i="16" l="1"/>
  <c r="D3656" i="16"/>
  <c r="F3656" i="16"/>
  <c r="S3657" i="16"/>
  <c r="A3657" i="16"/>
  <c r="F3657" i="16" l="1"/>
  <c r="G3657" i="16"/>
  <c r="D3657" i="16"/>
  <c r="S3658" i="16"/>
  <c r="A3658" i="16"/>
  <c r="S3659" i="16" l="1"/>
  <c r="A3659" i="16"/>
  <c r="G3658" i="16"/>
  <c r="D3658" i="16"/>
  <c r="F3658" i="16"/>
  <c r="F3659" i="16" l="1"/>
  <c r="G3659" i="16"/>
  <c r="D3659" i="16"/>
  <c r="S3660" i="16"/>
  <c r="A3660" i="16"/>
  <c r="S3661" i="16" l="1"/>
  <c r="A3661" i="16"/>
  <c r="F3660" i="16"/>
  <c r="D3660" i="16"/>
  <c r="G3660" i="16"/>
  <c r="S3662" i="16" l="1"/>
  <c r="A3662" i="16"/>
  <c r="F3661" i="16"/>
  <c r="D3661" i="16"/>
  <c r="G3661" i="16"/>
  <c r="S3663" i="16" l="1"/>
  <c r="A3663" i="16"/>
  <c r="D3662" i="16"/>
  <c r="G3662" i="16"/>
  <c r="F3662" i="16"/>
  <c r="D3663" i="16" l="1"/>
  <c r="F3663" i="16"/>
  <c r="G3663" i="16"/>
  <c r="S3664" i="16"/>
  <c r="A3664" i="16"/>
  <c r="F3664" i="16" l="1"/>
  <c r="G3664" i="16"/>
  <c r="D3664" i="16"/>
  <c r="A3665" i="16"/>
  <c r="S3665" i="16"/>
  <c r="S3666" i="16" l="1"/>
  <c r="A3666" i="16"/>
  <c r="G3665" i="16"/>
  <c r="F3665" i="16"/>
  <c r="D3665" i="16"/>
  <c r="D3666" i="16" l="1"/>
  <c r="G3666" i="16"/>
  <c r="F3666" i="16"/>
  <c r="S3667" i="16"/>
  <c r="A3667" i="16"/>
  <c r="S3668" i="16" l="1"/>
  <c r="A3668" i="16"/>
  <c r="F3667" i="16"/>
  <c r="D3667" i="16"/>
  <c r="G3667" i="16"/>
  <c r="G3668" i="16" l="1"/>
  <c r="D3668" i="16"/>
  <c r="F3668" i="16"/>
  <c r="S3669" i="16"/>
  <c r="A3669" i="16"/>
  <c r="D3669" i="16" l="1"/>
  <c r="G3669" i="16"/>
  <c r="F3669" i="16"/>
  <c r="S3670" i="16"/>
  <c r="A3670" i="16"/>
  <c r="F3670" i="16" l="1"/>
  <c r="G3670" i="16"/>
  <c r="D3670" i="16"/>
  <c r="S3671" i="16"/>
  <c r="A3671" i="16"/>
  <c r="F3671" i="16" l="1"/>
  <c r="D3671" i="16"/>
  <c r="G3671" i="16"/>
  <c r="S3672" i="16"/>
  <c r="A3672" i="16"/>
  <c r="G3672" i="16" l="1"/>
  <c r="D3672" i="16"/>
  <c r="F3672" i="16"/>
  <c r="S3673" i="16"/>
  <c r="A3673" i="16"/>
  <c r="G3673" i="16" l="1"/>
  <c r="F3673" i="16"/>
  <c r="D3673" i="16"/>
  <c r="S3674" i="16"/>
  <c r="A3674" i="16"/>
  <c r="G3674" i="16" l="1"/>
  <c r="D3674" i="16"/>
  <c r="F3674" i="16"/>
  <c r="S3675" i="16"/>
  <c r="A3675" i="16"/>
  <c r="S3676" i="16" l="1"/>
  <c r="A3676" i="16"/>
  <c r="D3675" i="16"/>
  <c r="G3675" i="16"/>
  <c r="F3675" i="16"/>
  <c r="G3676" i="16" l="1"/>
  <c r="F3676" i="16"/>
  <c r="D3676" i="16"/>
  <c r="S3677" i="16"/>
  <c r="A3677" i="16"/>
  <c r="S3678" i="16" l="1"/>
  <c r="A3678" i="16"/>
  <c r="F3677" i="16"/>
  <c r="D3677" i="16"/>
  <c r="G3677" i="16"/>
  <c r="F3678" i="16" l="1"/>
  <c r="D3678" i="16"/>
  <c r="G3678" i="16"/>
  <c r="S3679" i="16"/>
  <c r="A3679" i="16"/>
  <c r="S3680" i="16" l="1"/>
  <c r="A3680" i="16"/>
  <c r="G3679" i="16"/>
  <c r="D3679" i="16"/>
  <c r="F3679" i="16"/>
  <c r="F3680" i="16" l="1"/>
  <c r="D3680" i="16"/>
  <c r="G3680" i="16"/>
  <c r="S3681" i="16"/>
  <c r="A3681" i="16"/>
  <c r="D3681" i="16" l="1"/>
  <c r="G3681" i="16"/>
  <c r="F3681" i="16"/>
  <c r="S3682" i="16"/>
  <c r="A3682" i="16"/>
  <c r="S3683" i="16" l="1"/>
  <c r="A3683" i="16"/>
  <c r="G3682" i="16"/>
  <c r="F3682" i="16"/>
  <c r="D3682" i="16"/>
  <c r="D3683" i="16" l="1"/>
  <c r="F3683" i="16"/>
  <c r="G3683" i="16"/>
  <c r="S3684" i="16"/>
  <c r="A3684" i="16"/>
  <c r="F3684" i="16" l="1"/>
  <c r="G3684" i="16"/>
  <c r="D3684" i="16"/>
  <c r="S3685" i="16"/>
  <c r="A3685" i="16"/>
  <c r="S3686" i="16" l="1"/>
  <c r="A3686" i="16"/>
  <c r="G3685" i="16"/>
  <c r="D3685" i="16"/>
  <c r="F3685" i="16"/>
  <c r="G3686" i="16" l="1"/>
  <c r="D3686" i="16"/>
  <c r="F3686" i="16"/>
  <c r="S3687" i="16"/>
  <c r="A3687" i="16"/>
  <c r="G3687" i="16" l="1"/>
  <c r="F3687" i="16"/>
  <c r="D3687" i="16"/>
  <c r="A3688" i="16"/>
  <c r="S3688" i="16"/>
  <c r="D3688" i="16" l="1"/>
  <c r="G3688" i="16"/>
  <c r="F3688" i="16"/>
  <c r="S3689" i="16"/>
  <c r="A3689" i="16"/>
  <c r="S3690" i="16" l="1"/>
  <c r="A3690" i="16"/>
  <c r="D3689" i="16"/>
  <c r="G3689" i="16"/>
  <c r="F3689" i="16"/>
  <c r="F3690" i="16" l="1"/>
  <c r="D3690" i="16"/>
  <c r="G3690" i="16"/>
  <c r="S3691" i="16"/>
  <c r="A3691" i="16"/>
  <c r="S3692" i="16" l="1"/>
  <c r="A3692" i="16"/>
  <c r="D3691" i="16"/>
  <c r="G3691" i="16"/>
  <c r="F3691" i="16"/>
  <c r="F3692" i="16" l="1"/>
  <c r="G3692" i="16"/>
  <c r="D3692" i="16"/>
  <c r="S3693" i="16"/>
  <c r="A3693" i="16"/>
  <c r="A3694" i="16" l="1"/>
  <c r="S3694" i="16"/>
  <c r="D3693" i="16"/>
  <c r="F3693" i="16"/>
  <c r="G3693" i="16"/>
  <c r="S3695" i="16" l="1"/>
  <c r="A3695" i="16"/>
  <c r="D3694" i="16"/>
  <c r="G3694" i="16"/>
  <c r="F3694" i="16"/>
  <c r="D3695" i="16" l="1"/>
  <c r="G3695" i="16"/>
  <c r="F3695" i="16"/>
  <c r="S3696" i="16"/>
  <c r="A3696" i="16"/>
  <c r="S3697" i="16" l="1"/>
  <c r="A3697" i="16"/>
  <c r="D3696" i="16"/>
  <c r="G3696" i="16"/>
  <c r="F3696" i="16"/>
  <c r="G3697" i="16" l="1"/>
  <c r="D3697" i="16"/>
  <c r="F3697" i="16"/>
  <c r="S3698" i="16"/>
  <c r="A3698" i="16"/>
  <c r="G3698" i="16" l="1"/>
  <c r="D3698" i="16"/>
  <c r="F3698" i="16"/>
  <c r="S3699" i="16"/>
  <c r="A3699" i="16"/>
  <c r="F3699" i="16" l="1"/>
  <c r="D3699" i="16"/>
  <c r="G3699" i="16"/>
  <c r="S3700" i="16"/>
  <c r="A3700" i="16"/>
  <c r="S3701" i="16" l="1"/>
  <c r="A3701" i="16"/>
  <c r="F3700" i="16"/>
  <c r="G3700" i="16"/>
  <c r="D3700" i="16"/>
  <c r="G3701" i="16" l="1"/>
  <c r="F3701" i="16"/>
  <c r="D3701" i="16"/>
  <c r="S3702" i="16"/>
  <c r="A3702" i="16"/>
  <c r="G3702" i="16" l="1"/>
  <c r="D3702" i="16"/>
  <c r="F3702" i="16"/>
  <c r="S3703" i="16"/>
  <c r="A3703" i="16"/>
  <c r="S3704" i="16" l="1"/>
  <c r="A3704" i="16"/>
  <c r="G3703" i="16"/>
  <c r="F3703" i="16"/>
  <c r="D3703" i="16"/>
  <c r="F3704" i="16" l="1"/>
  <c r="G3704" i="16"/>
  <c r="D3704" i="16"/>
  <c r="S3705" i="16"/>
  <c r="A3705" i="16"/>
  <c r="D3705" i="16" l="1"/>
  <c r="G3705" i="16"/>
  <c r="F3705" i="16"/>
  <c r="S3706" i="16"/>
  <c r="A3706" i="16"/>
  <c r="D3706" i="16" l="1"/>
  <c r="G3706" i="16"/>
  <c r="F3706" i="16"/>
  <c r="A3707" i="16"/>
  <c r="S3707" i="16"/>
  <c r="D3707" i="16" l="1"/>
  <c r="G3707" i="16"/>
  <c r="F3707" i="16"/>
  <c r="A3708" i="16"/>
  <c r="S3708" i="16"/>
  <c r="S3709" i="16" l="1"/>
  <c r="A3709" i="16"/>
  <c r="G3708" i="16"/>
  <c r="F3708" i="16"/>
  <c r="D3708" i="16"/>
  <c r="F3709" i="16" l="1"/>
  <c r="D3709" i="16"/>
  <c r="G3709" i="16"/>
  <c r="A3710" i="16"/>
  <c r="S3710" i="16"/>
  <c r="D3710" i="16" l="1"/>
  <c r="G3710" i="16"/>
  <c r="F3710" i="16"/>
  <c r="S3711" i="16"/>
  <c r="A3711" i="16"/>
  <c r="G3711" i="16" l="1"/>
  <c r="F3711" i="16"/>
  <c r="D3711" i="16"/>
  <c r="S3712" i="16"/>
  <c r="A3712" i="16"/>
  <c r="A3713" i="16" l="1"/>
  <c r="S3713" i="16"/>
  <c r="F3712" i="16"/>
  <c r="G3712" i="16"/>
  <c r="D3712" i="16"/>
  <c r="G3713" i="16" l="1"/>
  <c r="D3713" i="16"/>
  <c r="F3713" i="16"/>
  <c r="S3714" i="16"/>
  <c r="A3714" i="16"/>
  <c r="F3714" i="16" l="1"/>
  <c r="D3714" i="16"/>
  <c r="G3714" i="16"/>
  <c r="S3715" i="16"/>
  <c r="A3715" i="16"/>
  <c r="F3715" i="16" l="1"/>
  <c r="D3715" i="16"/>
  <c r="G3715" i="16"/>
  <c r="S3716" i="16"/>
  <c r="A3716" i="16"/>
  <c r="A3717" i="16" l="1"/>
  <c r="S3717" i="16"/>
  <c r="F3716" i="16"/>
  <c r="G3716" i="16"/>
  <c r="D3716" i="16"/>
  <c r="F3717" i="16" l="1"/>
  <c r="D3717" i="16"/>
  <c r="G3717" i="16"/>
  <c r="S3718" i="16"/>
  <c r="A3718" i="16"/>
  <c r="D3718" i="16" l="1"/>
  <c r="F3718" i="16"/>
  <c r="G3718" i="16"/>
  <c r="S3719" i="16"/>
  <c r="A3719" i="16"/>
  <c r="S3720" i="16" l="1"/>
  <c r="A3720" i="16"/>
  <c r="G3719" i="16"/>
  <c r="F3719" i="16"/>
  <c r="D3719" i="16"/>
  <c r="G3720" i="16" l="1"/>
  <c r="F3720" i="16"/>
  <c r="D3720" i="16"/>
  <c r="S3721" i="16"/>
  <c r="A3721" i="16"/>
  <c r="G3721" i="16" l="1"/>
  <c r="F3721" i="16"/>
  <c r="D3721" i="16"/>
  <c r="S3722" i="16"/>
  <c r="A3722" i="16"/>
  <c r="S3723" i="16" l="1"/>
  <c r="A3723" i="16"/>
  <c r="F3722" i="16"/>
  <c r="D3722" i="16"/>
  <c r="G3722" i="16"/>
  <c r="D3723" i="16" l="1"/>
  <c r="G3723" i="16"/>
  <c r="F3723" i="16"/>
  <c r="A3724" i="16"/>
  <c r="S3724" i="16"/>
  <c r="S3725" i="16" l="1"/>
  <c r="A3725" i="16"/>
  <c r="D3724" i="16"/>
  <c r="F3724" i="16"/>
  <c r="G3724" i="16"/>
  <c r="D3725" i="16" l="1"/>
  <c r="G3725" i="16"/>
  <c r="F3725" i="16"/>
  <c r="S3726" i="16"/>
  <c r="A3726" i="16"/>
  <c r="D3726" i="16" l="1"/>
  <c r="G3726" i="16"/>
  <c r="F3726" i="16"/>
  <c r="S3727" i="16"/>
  <c r="A3727" i="16"/>
  <c r="S3728" i="16" l="1"/>
  <c r="A3728" i="16"/>
  <c r="F3727" i="16"/>
  <c r="D3727" i="16"/>
  <c r="G3727" i="16"/>
  <c r="F3728" i="16" l="1"/>
  <c r="D3728" i="16"/>
  <c r="G3728" i="16"/>
  <c r="S3729" i="16"/>
  <c r="A3729" i="16"/>
  <c r="G3729" i="16" l="1"/>
  <c r="F3729" i="16"/>
  <c r="D3729" i="16"/>
  <c r="S3730" i="16"/>
  <c r="A3730" i="16"/>
  <c r="A3731" i="16" l="1"/>
  <c r="S3731" i="16"/>
  <c r="G3730" i="16"/>
  <c r="F3730" i="16"/>
  <c r="D3730" i="16"/>
  <c r="D3731" i="16" l="1"/>
  <c r="F3731" i="16"/>
  <c r="G3731" i="16"/>
  <c r="S3732" i="16"/>
  <c r="A3732" i="16"/>
  <c r="D3732" i="16" l="1"/>
  <c r="F3732" i="16"/>
  <c r="G3732" i="16"/>
  <c r="S3733" i="16"/>
  <c r="A3733" i="16"/>
  <c r="G3733" i="16" l="1"/>
  <c r="F3733" i="16"/>
  <c r="D3733" i="16"/>
  <c r="A3734" i="16"/>
  <c r="S3734" i="16"/>
  <c r="G3734" i="16" l="1"/>
  <c r="F3734" i="16"/>
  <c r="D3734" i="16"/>
  <c r="S3735" i="16"/>
  <c r="A3735" i="16"/>
  <c r="D3735" i="16" l="1"/>
  <c r="F3735" i="16"/>
  <c r="G3735" i="16"/>
  <c r="S3736" i="16"/>
  <c r="A3736" i="16"/>
  <c r="D3736" i="16" l="1"/>
  <c r="G3736" i="16"/>
  <c r="F3736" i="16"/>
  <c r="S3737" i="16"/>
  <c r="A3737" i="16"/>
  <c r="F3737" i="16" l="1"/>
  <c r="G3737" i="16"/>
  <c r="D3737" i="16"/>
  <c r="S3738" i="16"/>
  <c r="A3738" i="16"/>
  <c r="F3738" i="16" l="1"/>
  <c r="D3738" i="16"/>
  <c r="G3738" i="16"/>
  <c r="A3739" i="16"/>
  <c r="S3739" i="16"/>
  <c r="D3739" i="16" l="1"/>
  <c r="F3739" i="16"/>
  <c r="G3739" i="16"/>
  <c r="A3740" i="16"/>
  <c r="S3740" i="16"/>
  <c r="A3741" i="16" l="1"/>
  <c r="S3741" i="16"/>
  <c r="F3740" i="16"/>
  <c r="D3740" i="16"/>
  <c r="G3740" i="16"/>
  <c r="G3741" i="16" l="1"/>
  <c r="F3741" i="16"/>
  <c r="D3741" i="16"/>
  <c r="A3742" i="16"/>
  <c r="S3742" i="16"/>
  <c r="A3743" i="16" l="1"/>
  <c r="S3743" i="16"/>
  <c r="G3742" i="16"/>
  <c r="F3742" i="16"/>
  <c r="D3742" i="16"/>
  <c r="G3743" i="16" l="1"/>
  <c r="F3743" i="16"/>
  <c r="D3743" i="16"/>
  <c r="S3744" i="16"/>
  <c r="A3744" i="16"/>
  <c r="D3744" i="16" l="1"/>
  <c r="F3744" i="16"/>
  <c r="G3744" i="16"/>
  <c r="S3745" i="16"/>
  <c r="A3745" i="16"/>
  <c r="G3745" i="16" l="1"/>
  <c r="F3745" i="16"/>
  <c r="D3745" i="16"/>
  <c r="S3746" i="16"/>
  <c r="A3746" i="16"/>
  <c r="F3746" i="16" l="1"/>
  <c r="G3746" i="16"/>
  <c r="D3746" i="16"/>
  <c r="S3747" i="16"/>
  <c r="A3747" i="16"/>
  <c r="F3747" i="16" l="1"/>
  <c r="D3747" i="16"/>
  <c r="G3747" i="16"/>
  <c r="S3748" i="16"/>
  <c r="A3748" i="16"/>
  <c r="S3749" i="16" l="1"/>
  <c r="A3749" i="16"/>
  <c r="D3748" i="16"/>
  <c r="G3748" i="16"/>
  <c r="F3748" i="16"/>
  <c r="F3749" i="16" l="1"/>
  <c r="D3749" i="16"/>
  <c r="G3749" i="16"/>
  <c r="A3750" i="16"/>
  <c r="S3750" i="16"/>
  <c r="S3751" i="16" l="1"/>
  <c r="A3751" i="16"/>
  <c r="G3750" i="16"/>
  <c r="D3750" i="16"/>
  <c r="F3750" i="16"/>
  <c r="F3751" i="16" l="1"/>
  <c r="D3751" i="16"/>
  <c r="G3751" i="16"/>
  <c r="S3752" i="16"/>
  <c r="A3752" i="16"/>
  <c r="D3752" i="16" l="1"/>
  <c r="F3752" i="16"/>
  <c r="G3752" i="16"/>
  <c r="S3753" i="16"/>
  <c r="A3753" i="16"/>
  <c r="F3753" i="16" l="1"/>
  <c r="G3753" i="16"/>
  <c r="D3753" i="16"/>
  <c r="S3754" i="16"/>
  <c r="A3754" i="16"/>
  <c r="D3754" i="16" l="1"/>
  <c r="F3754" i="16"/>
  <c r="G3754" i="16"/>
  <c r="S3755" i="16"/>
  <c r="A3755" i="16"/>
  <c r="S3756" i="16" l="1"/>
  <c r="A3756" i="16"/>
  <c r="D3755" i="16"/>
  <c r="F3755" i="16"/>
  <c r="G3755" i="16"/>
  <c r="D3756" i="16" l="1"/>
  <c r="G3756" i="16"/>
  <c r="F3756" i="16"/>
  <c r="A3757" i="16"/>
  <c r="S3757" i="16"/>
  <c r="S3758" i="16" l="1"/>
  <c r="A3758" i="16"/>
  <c r="F3757" i="16"/>
  <c r="G3757" i="16"/>
  <c r="D3757" i="16"/>
  <c r="D3758" i="16" l="1"/>
  <c r="F3758" i="16"/>
  <c r="G3758" i="16"/>
  <c r="S3759" i="16"/>
  <c r="A3759" i="16"/>
  <c r="S3760" i="16" l="1"/>
  <c r="A3760" i="16"/>
  <c r="D3759" i="16"/>
  <c r="F3759" i="16"/>
  <c r="G3759" i="16"/>
  <c r="D3760" i="16" l="1"/>
  <c r="G3760" i="16"/>
  <c r="F3760" i="16"/>
  <c r="S3761" i="16"/>
  <c r="A3761" i="16"/>
  <c r="S3762" i="16" l="1"/>
  <c r="A3762" i="16"/>
  <c r="F3761" i="16"/>
  <c r="D3761" i="16"/>
  <c r="G3761" i="16"/>
  <c r="F3762" i="16" l="1"/>
  <c r="G3762" i="16"/>
  <c r="D3762" i="16"/>
  <c r="S3763" i="16"/>
  <c r="A3763" i="16"/>
  <c r="S3764" i="16" l="1"/>
  <c r="A3764" i="16"/>
  <c r="G3763" i="16"/>
  <c r="F3763" i="16"/>
  <c r="D3763" i="16"/>
  <c r="F3764" i="16" l="1"/>
  <c r="D3764" i="16"/>
  <c r="G3764" i="16"/>
  <c r="S3765" i="16"/>
  <c r="A3765" i="16"/>
  <c r="D3765" i="16" l="1"/>
  <c r="G3765" i="16"/>
  <c r="F3765" i="16"/>
  <c r="S3766" i="16"/>
  <c r="A3766" i="16"/>
  <c r="A3767" i="16" l="1"/>
  <c r="S3767" i="16"/>
  <c r="G3766" i="16"/>
  <c r="F3766" i="16"/>
  <c r="D3766" i="16"/>
  <c r="S3768" i="16" l="1"/>
  <c r="A3768" i="16"/>
  <c r="G3767" i="16"/>
  <c r="F3767" i="16"/>
  <c r="D3767" i="16"/>
  <c r="G3768" i="16" l="1"/>
  <c r="F3768" i="16"/>
  <c r="D3768" i="16"/>
  <c r="S3769" i="16"/>
  <c r="A3769" i="16"/>
  <c r="S3770" i="16" l="1"/>
  <c r="A3770" i="16"/>
  <c r="F3769" i="16"/>
  <c r="D3769" i="16"/>
  <c r="G3769" i="16"/>
  <c r="D3770" i="16" l="1"/>
  <c r="G3770" i="16"/>
  <c r="F3770" i="16"/>
  <c r="S3771" i="16"/>
  <c r="A3771" i="16"/>
  <c r="G3771" i="16" l="1"/>
  <c r="D3771" i="16"/>
  <c r="F3771" i="16"/>
  <c r="A3772" i="16"/>
  <c r="S3772" i="16"/>
  <c r="A3773" i="16" l="1"/>
  <c r="S3773" i="16"/>
  <c r="G3772" i="16"/>
  <c r="F3772" i="16"/>
  <c r="D3772" i="16"/>
  <c r="G3773" i="16" l="1"/>
  <c r="F3773" i="16"/>
  <c r="D3773" i="16"/>
  <c r="S3774" i="16"/>
  <c r="A3774" i="16"/>
  <c r="F3774" i="16" l="1"/>
  <c r="D3774" i="16"/>
  <c r="G3774" i="16"/>
  <c r="S3775" i="16"/>
  <c r="A3775" i="16"/>
  <c r="G3775" i="16" l="1"/>
  <c r="D3775" i="16"/>
  <c r="F3775" i="16"/>
  <c r="A3776" i="16"/>
  <c r="S3776" i="16"/>
  <c r="S3777" i="16" l="1"/>
  <c r="A3777" i="16"/>
  <c r="G3776" i="16"/>
  <c r="D3776" i="16"/>
  <c r="F3776" i="16"/>
  <c r="F3777" i="16" l="1"/>
  <c r="D3777" i="16"/>
  <c r="G3777" i="16"/>
  <c r="S3778" i="16"/>
  <c r="A3778" i="16"/>
  <c r="F3778" i="16" l="1"/>
  <c r="D3778" i="16"/>
  <c r="G3778" i="16"/>
  <c r="S3779" i="16"/>
  <c r="A3779" i="16"/>
  <c r="G3779" i="16" l="1"/>
  <c r="D3779" i="16"/>
  <c r="F3779" i="16"/>
  <c r="S3780" i="16"/>
  <c r="A3780" i="16"/>
  <c r="A3781" i="16" l="1"/>
  <c r="S3781" i="16"/>
  <c r="F3780" i="16"/>
  <c r="G3780" i="16"/>
  <c r="D3780" i="16"/>
  <c r="D3781" i="16" l="1"/>
  <c r="G3781" i="16"/>
  <c r="F3781" i="16"/>
  <c r="S3782" i="16"/>
  <c r="A3782" i="16"/>
  <c r="S3783" i="16" l="1"/>
  <c r="A3783" i="16"/>
  <c r="D3782" i="16"/>
  <c r="G3782" i="16"/>
  <c r="F3782" i="16"/>
  <c r="F3783" i="16" l="1"/>
  <c r="D3783" i="16"/>
  <c r="G3783" i="16"/>
  <c r="S3784" i="16"/>
  <c r="A3784" i="16"/>
  <c r="S3785" i="16" l="1"/>
  <c r="A3785" i="16"/>
  <c r="F3784" i="16"/>
  <c r="G3784" i="16"/>
  <c r="D3784" i="16"/>
  <c r="F3785" i="16" l="1"/>
  <c r="D3785" i="16"/>
  <c r="G3785" i="16"/>
  <c r="S3786" i="16"/>
  <c r="A3786" i="16"/>
  <c r="A3787" i="16" l="1"/>
  <c r="S3787" i="16"/>
  <c r="D3786" i="16"/>
  <c r="G3786" i="16"/>
  <c r="F3786" i="16"/>
  <c r="D3787" i="16" l="1"/>
  <c r="G3787" i="16"/>
  <c r="F3787" i="16"/>
  <c r="A3788" i="16"/>
  <c r="S3788" i="16"/>
  <c r="G3788" i="16" l="1"/>
  <c r="F3788" i="16"/>
  <c r="D3788" i="16"/>
  <c r="A3789" i="16"/>
  <c r="S3789" i="16"/>
  <c r="D3789" i="16" l="1"/>
  <c r="G3789" i="16"/>
  <c r="F3789" i="16"/>
  <c r="S3790" i="16"/>
  <c r="A3790" i="16"/>
  <c r="G3790" i="16" l="1"/>
  <c r="F3790" i="16"/>
  <c r="D3790" i="16"/>
  <c r="S3791" i="16"/>
  <c r="A3791" i="16"/>
  <c r="G3791" i="16" l="1"/>
  <c r="D3791" i="16"/>
  <c r="F3791" i="16"/>
  <c r="S3792" i="16"/>
  <c r="A3792" i="16"/>
  <c r="S3793" i="16" l="1"/>
  <c r="A3793" i="16"/>
  <c r="F3792" i="16"/>
  <c r="D3792" i="16"/>
  <c r="G3792" i="16"/>
  <c r="F3793" i="16" l="1"/>
  <c r="D3793" i="16"/>
  <c r="G3793" i="16"/>
  <c r="A3794" i="16"/>
  <c r="S3794" i="16"/>
  <c r="A3795" i="16" l="1"/>
  <c r="S3795" i="16"/>
  <c r="F3794" i="16"/>
  <c r="D3794" i="16"/>
  <c r="G3794" i="16"/>
  <c r="S3796" i="16" l="1"/>
  <c r="A3796" i="16"/>
  <c r="F3795" i="16"/>
  <c r="D3795" i="16"/>
  <c r="G3795" i="16"/>
  <c r="S3797" i="16" l="1"/>
  <c r="A3797" i="16"/>
  <c r="D3796" i="16"/>
  <c r="F3796" i="16"/>
  <c r="G3796" i="16"/>
  <c r="D3797" i="16" l="1"/>
  <c r="G3797" i="16"/>
  <c r="F3797" i="16"/>
  <c r="A3798" i="16"/>
  <c r="S3798" i="16"/>
  <c r="S3799" i="16" l="1"/>
  <c r="A3799" i="16"/>
  <c r="D3798" i="16"/>
  <c r="G3798" i="16"/>
  <c r="F3798" i="16"/>
  <c r="D3799" i="16" l="1"/>
  <c r="F3799" i="16"/>
  <c r="G3799" i="16"/>
  <c r="S3800" i="16"/>
  <c r="A3800" i="16"/>
  <c r="F3800" i="16" l="1"/>
  <c r="D3800" i="16"/>
  <c r="G3800" i="16"/>
  <c r="S3801" i="16"/>
  <c r="A3801" i="16"/>
  <c r="F3801" i="16" l="1"/>
  <c r="G3801" i="16"/>
  <c r="D3801" i="16"/>
  <c r="S3802" i="16"/>
  <c r="A3802" i="16"/>
  <c r="S3803" i="16" l="1"/>
  <c r="A3803" i="16"/>
  <c r="F3802" i="16"/>
  <c r="D3802" i="16"/>
  <c r="G3802" i="16"/>
  <c r="F3803" i="16" l="1"/>
  <c r="G3803" i="16"/>
  <c r="D3803" i="16"/>
  <c r="S3804" i="16"/>
  <c r="A3804" i="16"/>
  <c r="S3805" i="16" l="1"/>
  <c r="A3805" i="16"/>
  <c r="F3804" i="16"/>
  <c r="D3804" i="16"/>
  <c r="G3804" i="16"/>
  <c r="D3805" i="16" l="1"/>
  <c r="F3805" i="16"/>
  <c r="G3805" i="16"/>
  <c r="A3806" i="16"/>
  <c r="S3806" i="16"/>
  <c r="G3806" i="16" l="1"/>
  <c r="F3806" i="16"/>
  <c r="D3806" i="16"/>
  <c r="S3807" i="16"/>
  <c r="A3807" i="16"/>
  <c r="D3807" i="16" l="1"/>
  <c r="G3807" i="16"/>
  <c r="F3807" i="16"/>
  <c r="S3808" i="16"/>
  <c r="A3808" i="16"/>
  <c r="G3808" i="16" l="1"/>
  <c r="F3808" i="16"/>
  <c r="D3808" i="16"/>
  <c r="S3809" i="16"/>
  <c r="A3809" i="16"/>
  <c r="D3809" i="16" l="1"/>
  <c r="F3809" i="16"/>
  <c r="G3809" i="16"/>
  <c r="S3810" i="16"/>
  <c r="A3810" i="16"/>
  <c r="A3811" i="16" l="1"/>
  <c r="S3811" i="16"/>
  <c r="F3810" i="16"/>
  <c r="G3810" i="16"/>
  <c r="D3810" i="16"/>
  <c r="D3811" i="16" l="1"/>
  <c r="F3811" i="16"/>
  <c r="G3811" i="16"/>
  <c r="S3812" i="16"/>
  <c r="A3812" i="16"/>
  <c r="G3812" i="16" l="1"/>
  <c r="F3812" i="16"/>
  <c r="D3812" i="16"/>
  <c r="S3813" i="16"/>
  <c r="A3813" i="16"/>
  <c r="F3813" i="16" l="1"/>
  <c r="G3813" i="16"/>
  <c r="D3813" i="16"/>
  <c r="S3814" i="16"/>
  <c r="A3814" i="16"/>
  <c r="F3814" i="16" l="1"/>
  <c r="G3814" i="16"/>
  <c r="D3814" i="16"/>
  <c r="S3815" i="16"/>
  <c r="A3815" i="16"/>
  <c r="F3815" i="16" l="1"/>
  <c r="D3815" i="16"/>
  <c r="G3815" i="16"/>
  <c r="S3816" i="16"/>
  <c r="A3816" i="16"/>
  <c r="S3817" i="16" l="1"/>
  <c r="A3817" i="16"/>
  <c r="D3816" i="16"/>
  <c r="F3816" i="16"/>
  <c r="G3816" i="16"/>
  <c r="D3817" i="16" l="1"/>
  <c r="F3817" i="16"/>
  <c r="G3817" i="16"/>
  <c r="A3818" i="16"/>
  <c r="S3818" i="16"/>
  <c r="G3818" i="16" l="1"/>
  <c r="F3818" i="16"/>
  <c r="D3818" i="16"/>
  <c r="S3819" i="16"/>
  <c r="A3819" i="16"/>
  <c r="A3820" i="16" l="1"/>
  <c r="S3820" i="16"/>
  <c r="G3819" i="16"/>
  <c r="D3819" i="16"/>
  <c r="F3819" i="16"/>
  <c r="S3821" i="16" l="1"/>
  <c r="A3821" i="16"/>
  <c r="F3820" i="16"/>
  <c r="D3820" i="16"/>
  <c r="G3820" i="16"/>
  <c r="D3821" i="16" l="1"/>
  <c r="G3821" i="16"/>
  <c r="F3821" i="16"/>
  <c r="A3822" i="16"/>
  <c r="S3822" i="16"/>
  <c r="S3823" i="16" l="1"/>
  <c r="A3823" i="16"/>
  <c r="F3822" i="16"/>
  <c r="D3822" i="16"/>
  <c r="G3822" i="16"/>
  <c r="F3823" i="16" l="1"/>
  <c r="D3823" i="16"/>
  <c r="G3823" i="16"/>
  <c r="A3824" i="16"/>
  <c r="S3824" i="16"/>
  <c r="S3825" i="16" l="1"/>
  <c r="A3825" i="16"/>
  <c r="D3824" i="16"/>
  <c r="F3824" i="16"/>
  <c r="G3824" i="16"/>
  <c r="D3825" i="16" l="1"/>
  <c r="G3825" i="16"/>
  <c r="F3825" i="16"/>
  <c r="S3826" i="16"/>
  <c r="A3826" i="16"/>
  <c r="S3827" i="16" l="1"/>
  <c r="A3827" i="16"/>
  <c r="G3826" i="16"/>
  <c r="D3826" i="16"/>
  <c r="F3826" i="16"/>
  <c r="G3827" i="16" l="1"/>
  <c r="F3827" i="16"/>
  <c r="D3827" i="16"/>
  <c r="S3828" i="16"/>
  <c r="A3828" i="16"/>
  <c r="D3828" i="16" l="1"/>
  <c r="G3828" i="16"/>
  <c r="F3828" i="16"/>
  <c r="A3829" i="16"/>
  <c r="S3829" i="16"/>
  <c r="G3829" i="16" l="1"/>
  <c r="D3829" i="16"/>
  <c r="F3829" i="16"/>
  <c r="S3830" i="16"/>
  <c r="A3830" i="16"/>
  <c r="F3830" i="16" l="1"/>
  <c r="D3830" i="16"/>
  <c r="G3830" i="16"/>
  <c r="A3831" i="16"/>
  <c r="S3831" i="16"/>
  <c r="S3832" i="16" l="1"/>
  <c r="A3832" i="16"/>
  <c r="G3831" i="16"/>
  <c r="D3831" i="16"/>
  <c r="F3831" i="16"/>
  <c r="D3832" i="16" l="1"/>
  <c r="G3832" i="16"/>
  <c r="F3832" i="16"/>
  <c r="S3833" i="16"/>
  <c r="A3833" i="16"/>
  <c r="A3834" i="16" l="1"/>
  <c r="S3834" i="16"/>
  <c r="D3833" i="16"/>
  <c r="F3833" i="16"/>
  <c r="G3833" i="16"/>
  <c r="F3834" i="16" l="1"/>
  <c r="G3834" i="16"/>
  <c r="D3834" i="16"/>
  <c r="A3835" i="16"/>
  <c r="S3835" i="16"/>
  <c r="D3835" i="16" l="1"/>
  <c r="G3835" i="16"/>
  <c r="F3835" i="16"/>
  <c r="S3836" i="16"/>
  <c r="A3836" i="16"/>
  <c r="S3837" i="16" l="1"/>
  <c r="A3837" i="16"/>
  <c r="G3836" i="16"/>
  <c r="F3836" i="16"/>
  <c r="D3836" i="16"/>
  <c r="F3837" i="16" l="1"/>
  <c r="G3837" i="16"/>
  <c r="D3837" i="16"/>
  <c r="S3838" i="16"/>
  <c r="A3838" i="16"/>
  <c r="D3838" i="16" l="1"/>
  <c r="F3838" i="16"/>
  <c r="G3838" i="16"/>
  <c r="S3839" i="16"/>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F3839" i="16"/>
  <c r="G3839" i="16"/>
  <c r="D3839"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G3840" i="16"/>
  <c r="D3840" i="16"/>
  <c r="F3840" i="16"/>
  <c r="F36" i="13"/>
  <c r="H20" i="13"/>
  <c r="D18" i="13"/>
  <c r="G18" i="13" s="1"/>
  <c r="C15" i="13"/>
  <c r="F47" i="13"/>
  <c r="D50" i="6"/>
  <c r="D38" i="6"/>
  <c r="D26" i="6"/>
  <c r="S3842" i="16" l="1"/>
  <c r="A3842" i="16"/>
  <c r="F3841" i="16"/>
  <c r="G3841" i="16"/>
  <c r="D3841" i="16"/>
  <c r="D19" i="13"/>
  <c r="G19" i="13" s="1"/>
  <c r="E19" i="13"/>
  <c r="H19" i="13" s="1"/>
  <c r="B142" i="3"/>
  <c r="B141" i="3"/>
  <c r="B140" i="3"/>
  <c r="B139" i="3"/>
  <c r="B138" i="3"/>
  <c r="B137" i="3"/>
  <c r="B136" i="3"/>
  <c r="B135" i="3"/>
  <c r="B134" i="3"/>
  <c r="F80" i="3"/>
  <c r="F79" i="3"/>
  <c r="M9" i="6"/>
  <c r="M7" i="6"/>
  <c r="D3842" i="16" l="1"/>
  <c r="G3842" i="16"/>
  <c r="F3842" i="16"/>
  <c r="S3843" i="16"/>
  <c r="A3843" i="16"/>
  <c r="AE7" i="8"/>
  <c r="AE2" i="8"/>
  <c r="AE6" i="8"/>
  <c r="AE4" i="8"/>
  <c r="AE3" i="8"/>
  <c r="AE5" i="8"/>
  <c r="D113" i="3"/>
  <c r="F3843" i="16" l="1"/>
  <c r="D3843" i="16"/>
  <c r="G3843" i="16"/>
  <c r="S3844" i="16"/>
  <c r="A3844" i="16"/>
  <c r="A42" i="16" l="1"/>
  <c r="S3845" i="16"/>
  <c r="A3845" i="16"/>
  <c r="G3844" i="16"/>
  <c r="D3844" i="16"/>
  <c r="F3844" i="16"/>
  <c r="C13" i="3"/>
  <c r="F25" i="3"/>
  <c r="C28" i="16" s="1"/>
  <c r="F47" i="3"/>
  <c r="C20" i="16" s="1"/>
  <c r="L3844" i="16" s="1"/>
  <c r="F38" i="3"/>
  <c r="C24" i="16" s="1"/>
  <c r="M3844" i="16" s="1"/>
  <c r="C2" i="6"/>
  <c r="M47" i="16" l="1"/>
  <c r="M44" i="16"/>
  <c r="M46" i="16"/>
  <c r="M45"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L46" i="16"/>
  <c r="K46" i="16" s="1"/>
  <c r="L44" i="16"/>
  <c r="K44" i="16" s="1"/>
  <c r="L45" i="16"/>
  <c r="K45" i="16" s="1"/>
  <c r="L47" i="16"/>
  <c r="K47" i="16" s="1"/>
  <c r="L48" i="16"/>
  <c r="L49" i="16"/>
  <c r="K49" i="16" s="1"/>
  <c r="L50" i="16"/>
  <c r="K50" i="16" s="1"/>
  <c r="L51" i="16"/>
  <c r="K51" i="16" s="1"/>
  <c r="H51" i="16" s="1"/>
  <c r="L52" i="16"/>
  <c r="K52" i="16" s="1"/>
  <c r="L53" i="16"/>
  <c r="K53" i="16" s="1"/>
  <c r="L54" i="16"/>
  <c r="K54" i="16" s="1"/>
  <c r="L55" i="16"/>
  <c r="K55" i="16" s="1"/>
  <c r="L56" i="16"/>
  <c r="K56" i="16" s="1"/>
  <c r="L57" i="16"/>
  <c r="K57" i="16" s="1"/>
  <c r="L58" i="16"/>
  <c r="K58" i="16" s="1"/>
  <c r="L59" i="16"/>
  <c r="K59" i="16" s="1"/>
  <c r="H59" i="16" s="1"/>
  <c r="L60" i="16"/>
  <c r="K60" i="16" s="1"/>
  <c r="L61" i="16"/>
  <c r="K61" i="16" s="1"/>
  <c r="L62" i="16"/>
  <c r="K62" i="16" s="1"/>
  <c r="L63" i="16"/>
  <c r="K63" i="16" s="1"/>
  <c r="L64" i="16"/>
  <c r="K64" i="16" s="1"/>
  <c r="L65" i="16"/>
  <c r="K65" i="16" s="1"/>
  <c r="L66" i="16"/>
  <c r="K66" i="16" s="1"/>
  <c r="L67" i="16"/>
  <c r="K67" i="16" s="1"/>
  <c r="H67" i="16" s="1"/>
  <c r="L68" i="16"/>
  <c r="K68" i="16" s="1"/>
  <c r="L69" i="16"/>
  <c r="K69" i="16" s="1"/>
  <c r="L70" i="16"/>
  <c r="K70" i="16" s="1"/>
  <c r="L71" i="16"/>
  <c r="K71" i="16" s="1"/>
  <c r="L72" i="16"/>
  <c r="K72" i="16" s="1"/>
  <c r="L73" i="16"/>
  <c r="K73" i="16" s="1"/>
  <c r="L74" i="16"/>
  <c r="K74" i="16" s="1"/>
  <c r="L75" i="16"/>
  <c r="K75" i="16" s="1"/>
  <c r="H75" i="16" s="1"/>
  <c r="L76" i="16"/>
  <c r="K76" i="16" s="1"/>
  <c r="L77" i="16"/>
  <c r="K77" i="16" s="1"/>
  <c r="L78" i="16"/>
  <c r="K78" i="16" s="1"/>
  <c r="L79" i="16"/>
  <c r="K79" i="16" s="1"/>
  <c r="L80" i="16"/>
  <c r="K80" i="16" s="1"/>
  <c r="L81" i="16"/>
  <c r="K81" i="16" s="1"/>
  <c r="L82" i="16"/>
  <c r="K82" i="16" s="1"/>
  <c r="L83" i="16"/>
  <c r="K83" i="16" s="1"/>
  <c r="H83" i="16" s="1"/>
  <c r="L84" i="16"/>
  <c r="K84" i="16" s="1"/>
  <c r="L85" i="16"/>
  <c r="K85" i="16" s="1"/>
  <c r="L86" i="16"/>
  <c r="K86" i="16" s="1"/>
  <c r="L87" i="16"/>
  <c r="K87" i="16" s="1"/>
  <c r="L88" i="16"/>
  <c r="K88" i="16" s="1"/>
  <c r="L89" i="16"/>
  <c r="K89" i="16" s="1"/>
  <c r="L90" i="16"/>
  <c r="K90" i="16" s="1"/>
  <c r="L91" i="16"/>
  <c r="K91" i="16" s="1"/>
  <c r="H91" i="16" s="1"/>
  <c r="L92" i="16"/>
  <c r="K92" i="16" s="1"/>
  <c r="L93" i="16"/>
  <c r="K93" i="16" s="1"/>
  <c r="L94" i="16"/>
  <c r="K94" i="16" s="1"/>
  <c r="L95" i="16"/>
  <c r="K95" i="16" s="1"/>
  <c r="L96" i="16"/>
  <c r="K96" i="16" s="1"/>
  <c r="L97" i="16"/>
  <c r="K97" i="16" s="1"/>
  <c r="L98" i="16"/>
  <c r="K98" i="16" s="1"/>
  <c r="L99" i="16"/>
  <c r="K99" i="16" s="1"/>
  <c r="H99" i="16" s="1"/>
  <c r="L100" i="16"/>
  <c r="K100" i="16" s="1"/>
  <c r="L101" i="16"/>
  <c r="K101" i="16" s="1"/>
  <c r="L102" i="16"/>
  <c r="K102" i="16" s="1"/>
  <c r="L103" i="16"/>
  <c r="K103" i="16" s="1"/>
  <c r="L104" i="16"/>
  <c r="K104" i="16" s="1"/>
  <c r="L105" i="16"/>
  <c r="K105" i="16" s="1"/>
  <c r="L106" i="16"/>
  <c r="K106" i="16" s="1"/>
  <c r="L107" i="16"/>
  <c r="K107" i="16" s="1"/>
  <c r="H107" i="16" s="1"/>
  <c r="L108" i="16"/>
  <c r="K108" i="16" s="1"/>
  <c r="L109" i="16"/>
  <c r="K109" i="16" s="1"/>
  <c r="L110" i="16"/>
  <c r="K110" i="16" s="1"/>
  <c r="L111" i="16"/>
  <c r="K111" i="16" s="1"/>
  <c r="L112" i="16"/>
  <c r="K112" i="16" s="1"/>
  <c r="L113" i="16"/>
  <c r="K113" i="16" s="1"/>
  <c r="L114" i="16"/>
  <c r="K114" i="16" s="1"/>
  <c r="L115" i="16"/>
  <c r="K115" i="16" s="1"/>
  <c r="H115" i="16" s="1"/>
  <c r="L116" i="16"/>
  <c r="K116" i="16" s="1"/>
  <c r="L117" i="16"/>
  <c r="K117" i="16" s="1"/>
  <c r="L118" i="16"/>
  <c r="K118" i="16" s="1"/>
  <c r="L119" i="16"/>
  <c r="K119" i="16" s="1"/>
  <c r="L120" i="16"/>
  <c r="K120" i="16" s="1"/>
  <c r="L121" i="16"/>
  <c r="K121" i="16" s="1"/>
  <c r="L122" i="16"/>
  <c r="K122" i="16" s="1"/>
  <c r="L123" i="16"/>
  <c r="K123" i="16" s="1"/>
  <c r="H123" i="16" s="1"/>
  <c r="L124" i="16"/>
  <c r="K124" i="16" s="1"/>
  <c r="L125" i="16"/>
  <c r="K125" i="16" s="1"/>
  <c r="L126" i="16"/>
  <c r="K126" i="16" s="1"/>
  <c r="L127" i="16"/>
  <c r="K127" i="16" s="1"/>
  <c r="L128" i="16"/>
  <c r="K128" i="16" s="1"/>
  <c r="L129" i="16"/>
  <c r="K129" i="16" s="1"/>
  <c r="L130" i="16"/>
  <c r="K130" i="16" s="1"/>
  <c r="L131" i="16"/>
  <c r="K131" i="16" s="1"/>
  <c r="H131" i="16" s="1"/>
  <c r="L132" i="16"/>
  <c r="K132" i="16" s="1"/>
  <c r="L133" i="16"/>
  <c r="K133" i="16" s="1"/>
  <c r="L134" i="16"/>
  <c r="K134" i="16" s="1"/>
  <c r="L135" i="16"/>
  <c r="K135" i="16" s="1"/>
  <c r="L136" i="16"/>
  <c r="K136" i="16" s="1"/>
  <c r="L137" i="16"/>
  <c r="K137" i="16" s="1"/>
  <c r="L138" i="16"/>
  <c r="K138" i="16" s="1"/>
  <c r="L139" i="16"/>
  <c r="K139" i="16" s="1"/>
  <c r="H139" i="16" s="1"/>
  <c r="L140" i="16"/>
  <c r="K140" i="16" s="1"/>
  <c r="L141" i="16"/>
  <c r="K141" i="16" s="1"/>
  <c r="L142" i="16"/>
  <c r="K142" i="16" s="1"/>
  <c r="L143" i="16"/>
  <c r="K143" i="16" s="1"/>
  <c r="L144" i="16"/>
  <c r="K144" i="16" s="1"/>
  <c r="L145" i="16"/>
  <c r="K145" i="16" s="1"/>
  <c r="L146" i="16"/>
  <c r="K146" i="16" s="1"/>
  <c r="L147" i="16"/>
  <c r="K147" i="16" s="1"/>
  <c r="H147" i="16" s="1"/>
  <c r="L148" i="16"/>
  <c r="K148" i="16" s="1"/>
  <c r="L149" i="16"/>
  <c r="K149" i="16" s="1"/>
  <c r="L150" i="16"/>
  <c r="K150" i="16" s="1"/>
  <c r="L151" i="16"/>
  <c r="K151" i="16" s="1"/>
  <c r="L152" i="16"/>
  <c r="K152" i="16" s="1"/>
  <c r="L153" i="16"/>
  <c r="K153" i="16" s="1"/>
  <c r="L154" i="16"/>
  <c r="K154" i="16" s="1"/>
  <c r="L155" i="16"/>
  <c r="K155" i="16" s="1"/>
  <c r="H155" i="16" s="1"/>
  <c r="L156" i="16"/>
  <c r="K156" i="16" s="1"/>
  <c r="L157" i="16"/>
  <c r="K157" i="16" s="1"/>
  <c r="L158" i="16"/>
  <c r="K158" i="16" s="1"/>
  <c r="L159" i="16"/>
  <c r="K159" i="16" s="1"/>
  <c r="L160" i="16"/>
  <c r="K160" i="16" s="1"/>
  <c r="L161" i="16"/>
  <c r="K161" i="16" s="1"/>
  <c r="L162" i="16"/>
  <c r="K162" i="16" s="1"/>
  <c r="L163" i="16"/>
  <c r="K163" i="16" s="1"/>
  <c r="H163" i="16" s="1"/>
  <c r="L164" i="16"/>
  <c r="K164" i="16" s="1"/>
  <c r="L165" i="16"/>
  <c r="K165" i="16" s="1"/>
  <c r="L166" i="16"/>
  <c r="K166" i="16" s="1"/>
  <c r="L167" i="16"/>
  <c r="K167" i="16" s="1"/>
  <c r="L168" i="16"/>
  <c r="K168" i="16" s="1"/>
  <c r="L169" i="16"/>
  <c r="K169" i="16" s="1"/>
  <c r="L170" i="16"/>
  <c r="K170" i="16" s="1"/>
  <c r="L171" i="16"/>
  <c r="K171" i="16" s="1"/>
  <c r="L172" i="16"/>
  <c r="K172" i="16" s="1"/>
  <c r="L173" i="16"/>
  <c r="K173" i="16" s="1"/>
  <c r="L174" i="16"/>
  <c r="K174" i="16" s="1"/>
  <c r="L175" i="16"/>
  <c r="K175" i="16" s="1"/>
  <c r="L176" i="16"/>
  <c r="K176" i="16" s="1"/>
  <c r="L177" i="16"/>
  <c r="K177" i="16" s="1"/>
  <c r="L178" i="16"/>
  <c r="K178" i="16" s="1"/>
  <c r="L179" i="16"/>
  <c r="K179" i="16" s="1"/>
  <c r="H179" i="16" s="1"/>
  <c r="L180" i="16"/>
  <c r="K180" i="16" s="1"/>
  <c r="L181" i="16"/>
  <c r="K181" i="16" s="1"/>
  <c r="L182" i="16"/>
  <c r="K182" i="16" s="1"/>
  <c r="L183" i="16"/>
  <c r="K183" i="16" s="1"/>
  <c r="L184" i="16"/>
  <c r="K184" i="16" s="1"/>
  <c r="L185" i="16"/>
  <c r="K185" i="16" s="1"/>
  <c r="L186" i="16"/>
  <c r="K186" i="16" s="1"/>
  <c r="L187" i="16"/>
  <c r="K187" i="16" s="1"/>
  <c r="H187" i="16" s="1"/>
  <c r="L188" i="16"/>
  <c r="K188" i="16" s="1"/>
  <c r="L189" i="16"/>
  <c r="K189" i="16" s="1"/>
  <c r="L190" i="16"/>
  <c r="K190" i="16" s="1"/>
  <c r="L191" i="16"/>
  <c r="K191" i="16" s="1"/>
  <c r="L192" i="16"/>
  <c r="K192" i="16" s="1"/>
  <c r="L193" i="16"/>
  <c r="K193" i="16" s="1"/>
  <c r="L194" i="16"/>
  <c r="K194" i="16" s="1"/>
  <c r="L195" i="16"/>
  <c r="K195" i="16" s="1"/>
  <c r="H195" i="16" s="1"/>
  <c r="L196" i="16"/>
  <c r="K196" i="16" s="1"/>
  <c r="L197" i="16"/>
  <c r="K197" i="16" s="1"/>
  <c r="L198" i="16"/>
  <c r="K198" i="16" s="1"/>
  <c r="L199" i="16"/>
  <c r="K199" i="16" s="1"/>
  <c r="L200" i="16"/>
  <c r="K200" i="16" s="1"/>
  <c r="L201" i="16"/>
  <c r="K201" i="16" s="1"/>
  <c r="L202" i="16"/>
  <c r="K202" i="16" s="1"/>
  <c r="L203" i="16"/>
  <c r="K203" i="16" s="1"/>
  <c r="H203" i="16" s="1"/>
  <c r="L204" i="16"/>
  <c r="K204" i="16" s="1"/>
  <c r="L205" i="16"/>
  <c r="K205" i="16" s="1"/>
  <c r="L206" i="16"/>
  <c r="K206" i="16" s="1"/>
  <c r="L207" i="16"/>
  <c r="K207" i="16" s="1"/>
  <c r="L208" i="16"/>
  <c r="K208" i="16" s="1"/>
  <c r="L209" i="16"/>
  <c r="K209" i="16" s="1"/>
  <c r="L210" i="16"/>
  <c r="K210" i="16" s="1"/>
  <c r="L211" i="16"/>
  <c r="K211" i="16" s="1"/>
  <c r="H211" i="16" s="1"/>
  <c r="L212" i="16"/>
  <c r="K212" i="16" s="1"/>
  <c r="L213" i="16"/>
  <c r="K213" i="16" s="1"/>
  <c r="L214" i="16"/>
  <c r="K214" i="16" s="1"/>
  <c r="L215" i="16"/>
  <c r="K215" i="16" s="1"/>
  <c r="L216" i="16"/>
  <c r="K216" i="16" s="1"/>
  <c r="L217" i="16"/>
  <c r="K217" i="16" s="1"/>
  <c r="L218" i="16"/>
  <c r="K218" i="16" s="1"/>
  <c r="L219" i="16"/>
  <c r="K219" i="16" s="1"/>
  <c r="H219" i="16" s="1"/>
  <c r="L220" i="16"/>
  <c r="K220" i="16" s="1"/>
  <c r="L221" i="16"/>
  <c r="K221" i="16" s="1"/>
  <c r="L222" i="16"/>
  <c r="K222" i="16" s="1"/>
  <c r="L223" i="16"/>
  <c r="K223" i="16" s="1"/>
  <c r="L224" i="16"/>
  <c r="K224" i="16" s="1"/>
  <c r="L225" i="16"/>
  <c r="K225" i="16" s="1"/>
  <c r="L226" i="16"/>
  <c r="K226" i="16" s="1"/>
  <c r="L227" i="16"/>
  <c r="K227" i="16" s="1"/>
  <c r="H227" i="16" s="1"/>
  <c r="L228" i="16"/>
  <c r="K228" i="16" s="1"/>
  <c r="L229" i="16"/>
  <c r="K229" i="16" s="1"/>
  <c r="L230" i="16"/>
  <c r="K230" i="16" s="1"/>
  <c r="L231" i="16"/>
  <c r="K231" i="16" s="1"/>
  <c r="L232" i="16"/>
  <c r="K232" i="16" s="1"/>
  <c r="L233" i="16"/>
  <c r="K233" i="16" s="1"/>
  <c r="L234" i="16"/>
  <c r="K234" i="16" s="1"/>
  <c r="L235" i="16"/>
  <c r="K235" i="16" s="1"/>
  <c r="H235" i="16" s="1"/>
  <c r="L236" i="16"/>
  <c r="K236" i="16" s="1"/>
  <c r="L237" i="16"/>
  <c r="K237" i="16" s="1"/>
  <c r="L238" i="16"/>
  <c r="K238" i="16" s="1"/>
  <c r="L239" i="16"/>
  <c r="K239" i="16" s="1"/>
  <c r="L240" i="16"/>
  <c r="K240" i="16" s="1"/>
  <c r="L241" i="16"/>
  <c r="K241" i="16" s="1"/>
  <c r="L242" i="16"/>
  <c r="K242" i="16" s="1"/>
  <c r="L243" i="16"/>
  <c r="K243" i="16" s="1"/>
  <c r="H243" i="16" s="1"/>
  <c r="L244" i="16"/>
  <c r="K244" i="16" s="1"/>
  <c r="L245" i="16"/>
  <c r="K245" i="16" s="1"/>
  <c r="L246" i="16"/>
  <c r="K246" i="16" s="1"/>
  <c r="L247" i="16"/>
  <c r="K247" i="16" s="1"/>
  <c r="L248" i="16"/>
  <c r="K248" i="16" s="1"/>
  <c r="L249" i="16"/>
  <c r="K249" i="16" s="1"/>
  <c r="L250" i="16"/>
  <c r="K250" i="16" s="1"/>
  <c r="L251" i="16"/>
  <c r="K251" i="16" s="1"/>
  <c r="H251" i="16" s="1"/>
  <c r="L252" i="16"/>
  <c r="K252" i="16" s="1"/>
  <c r="L253" i="16"/>
  <c r="K253" i="16" s="1"/>
  <c r="L254" i="16"/>
  <c r="K254" i="16" s="1"/>
  <c r="L255" i="16"/>
  <c r="K255" i="16" s="1"/>
  <c r="L256" i="16"/>
  <c r="K256" i="16" s="1"/>
  <c r="L257" i="16"/>
  <c r="K257" i="16" s="1"/>
  <c r="L258" i="16"/>
  <c r="K258" i="16" s="1"/>
  <c r="L259" i="16"/>
  <c r="K259" i="16" s="1"/>
  <c r="H259" i="16" s="1"/>
  <c r="L260" i="16"/>
  <c r="K260" i="16" s="1"/>
  <c r="L261" i="16"/>
  <c r="K261" i="16" s="1"/>
  <c r="L262" i="16"/>
  <c r="K262" i="16" s="1"/>
  <c r="L263" i="16"/>
  <c r="K263" i="16" s="1"/>
  <c r="L264" i="16"/>
  <c r="K264" i="16" s="1"/>
  <c r="L265" i="16"/>
  <c r="K265" i="16" s="1"/>
  <c r="L266" i="16"/>
  <c r="K266" i="16" s="1"/>
  <c r="L267" i="16"/>
  <c r="K267" i="16" s="1"/>
  <c r="H267" i="16" s="1"/>
  <c r="L268" i="16"/>
  <c r="K268" i="16" s="1"/>
  <c r="L269" i="16"/>
  <c r="K269" i="16" s="1"/>
  <c r="L270" i="16"/>
  <c r="K270" i="16" s="1"/>
  <c r="L271" i="16"/>
  <c r="K271" i="16" s="1"/>
  <c r="L272" i="16"/>
  <c r="K272" i="16" s="1"/>
  <c r="L273" i="16"/>
  <c r="K273" i="16" s="1"/>
  <c r="L274" i="16"/>
  <c r="K274" i="16" s="1"/>
  <c r="L275" i="16"/>
  <c r="K275" i="16" s="1"/>
  <c r="H275" i="16" s="1"/>
  <c r="L276" i="16"/>
  <c r="K276" i="16" s="1"/>
  <c r="L277" i="16"/>
  <c r="K277" i="16" s="1"/>
  <c r="L278" i="16"/>
  <c r="K278" i="16" s="1"/>
  <c r="L279" i="16"/>
  <c r="K279" i="16" s="1"/>
  <c r="L280" i="16"/>
  <c r="K280" i="16" s="1"/>
  <c r="L281" i="16"/>
  <c r="K281" i="16" s="1"/>
  <c r="L282" i="16"/>
  <c r="K282" i="16" s="1"/>
  <c r="L283" i="16"/>
  <c r="K283" i="16" s="1"/>
  <c r="H283" i="16" s="1"/>
  <c r="L284" i="16"/>
  <c r="K284" i="16" s="1"/>
  <c r="L285" i="16"/>
  <c r="K285" i="16" s="1"/>
  <c r="L286" i="16"/>
  <c r="K286" i="16" s="1"/>
  <c r="L287" i="16"/>
  <c r="K287" i="16" s="1"/>
  <c r="L288" i="16"/>
  <c r="K288" i="16" s="1"/>
  <c r="L289" i="16"/>
  <c r="K289" i="16" s="1"/>
  <c r="L290" i="16"/>
  <c r="K290" i="16" s="1"/>
  <c r="L291" i="16"/>
  <c r="K291" i="16" s="1"/>
  <c r="H291" i="16" s="1"/>
  <c r="L292" i="16"/>
  <c r="K292" i="16" s="1"/>
  <c r="L293" i="16"/>
  <c r="K293" i="16" s="1"/>
  <c r="L294" i="16"/>
  <c r="K294" i="16" s="1"/>
  <c r="L295" i="16"/>
  <c r="K295" i="16" s="1"/>
  <c r="L296" i="16"/>
  <c r="K296" i="16" s="1"/>
  <c r="L297" i="16"/>
  <c r="K297" i="16" s="1"/>
  <c r="L298" i="16"/>
  <c r="K298" i="16" s="1"/>
  <c r="L299" i="16"/>
  <c r="K299" i="16" s="1"/>
  <c r="H299" i="16" s="1"/>
  <c r="L300" i="16"/>
  <c r="K300" i="16" s="1"/>
  <c r="L301" i="16"/>
  <c r="K301" i="16" s="1"/>
  <c r="L302" i="16"/>
  <c r="K302" i="16" s="1"/>
  <c r="L303" i="16"/>
  <c r="K303" i="16" s="1"/>
  <c r="L304" i="16"/>
  <c r="K304" i="16" s="1"/>
  <c r="L305" i="16"/>
  <c r="K305" i="16" s="1"/>
  <c r="L306" i="16"/>
  <c r="K306" i="16" s="1"/>
  <c r="L307" i="16"/>
  <c r="K307" i="16" s="1"/>
  <c r="H307" i="16" s="1"/>
  <c r="L308" i="16"/>
  <c r="K308" i="16" s="1"/>
  <c r="L309" i="16"/>
  <c r="K309" i="16" s="1"/>
  <c r="L310" i="16"/>
  <c r="K310" i="16" s="1"/>
  <c r="L311" i="16"/>
  <c r="K311" i="16" s="1"/>
  <c r="L312" i="16"/>
  <c r="K312" i="16" s="1"/>
  <c r="L313" i="16"/>
  <c r="K313" i="16" s="1"/>
  <c r="L314" i="16"/>
  <c r="K314" i="16" s="1"/>
  <c r="L315" i="16"/>
  <c r="K315" i="16" s="1"/>
  <c r="H315" i="16" s="1"/>
  <c r="L316" i="16"/>
  <c r="K316" i="16" s="1"/>
  <c r="L317" i="16"/>
  <c r="K317" i="16" s="1"/>
  <c r="L318" i="16"/>
  <c r="K318" i="16" s="1"/>
  <c r="L319" i="16"/>
  <c r="K319" i="16" s="1"/>
  <c r="L320" i="16"/>
  <c r="K320" i="16" s="1"/>
  <c r="L321" i="16"/>
  <c r="K321" i="16" s="1"/>
  <c r="L322" i="16"/>
  <c r="K322" i="16" s="1"/>
  <c r="L323" i="16"/>
  <c r="K323" i="16" s="1"/>
  <c r="H323" i="16" s="1"/>
  <c r="L324" i="16"/>
  <c r="K324" i="16" s="1"/>
  <c r="L325" i="16"/>
  <c r="K325" i="16" s="1"/>
  <c r="L326" i="16"/>
  <c r="K326" i="16" s="1"/>
  <c r="L327" i="16"/>
  <c r="K327" i="16" s="1"/>
  <c r="L328" i="16"/>
  <c r="K328" i="16" s="1"/>
  <c r="L329" i="16"/>
  <c r="K329" i="16" s="1"/>
  <c r="L330" i="16"/>
  <c r="K330" i="16" s="1"/>
  <c r="L331" i="16"/>
  <c r="K331" i="16" s="1"/>
  <c r="H331" i="16" s="1"/>
  <c r="L332" i="16"/>
  <c r="K332" i="16" s="1"/>
  <c r="L333" i="16"/>
  <c r="K333" i="16" s="1"/>
  <c r="L334" i="16"/>
  <c r="K334" i="16" s="1"/>
  <c r="L335" i="16"/>
  <c r="K335" i="16" s="1"/>
  <c r="L336" i="16"/>
  <c r="K336" i="16" s="1"/>
  <c r="L337" i="16"/>
  <c r="K337" i="16" s="1"/>
  <c r="L338" i="16"/>
  <c r="K338" i="16" s="1"/>
  <c r="L339" i="16"/>
  <c r="K339" i="16" s="1"/>
  <c r="H339" i="16" s="1"/>
  <c r="L340" i="16"/>
  <c r="K340" i="16" s="1"/>
  <c r="L341" i="16"/>
  <c r="K341" i="16" s="1"/>
  <c r="L342" i="16"/>
  <c r="K342" i="16" s="1"/>
  <c r="L343" i="16"/>
  <c r="K343" i="16" s="1"/>
  <c r="L344" i="16"/>
  <c r="K344" i="16" s="1"/>
  <c r="L345" i="16"/>
  <c r="K345" i="16" s="1"/>
  <c r="L346" i="16"/>
  <c r="K346" i="16" s="1"/>
  <c r="L347" i="16"/>
  <c r="K347" i="16" s="1"/>
  <c r="H347" i="16" s="1"/>
  <c r="L348" i="16"/>
  <c r="K348" i="16" s="1"/>
  <c r="L349" i="16"/>
  <c r="K349" i="16" s="1"/>
  <c r="L350" i="16"/>
  <c r="K350" i="16" s="1"/>
  <c r="L351" i="16"/>
  <c r="K351" i="16" s="1"/>
  <c r="L352" i="16"/>
  <c r="K352" i="16" s="1"/>
  <c r="L353" i="16"/>
  <c r="K353" i="16" s="1"/>
  <c r="L354" i="16"/>
  <c r="K354" i="16" s="1"/>
  <c r="L355" i="16"/>
  <c r="K355" i="16" s="1"/>
  <c r="H355" i="16" s="1"/>
  <c r="L356" i="16"/>
  <c r="K356" i="16" s="1"/>
  <c r="L357" i="16"/>
  <c r="K357" i="16" s="1"/>
  <c r="L358" i="16"/>
  <c r="K358" i="16" s="1"/>
  <c r="L359" i="16"/>
  <c r="K359" i="16" s="1"/>
  <c r="L360" i="16"/>
  <c r="K360" i="16" s="1"/>
  <c r="L361" i="16"/>
  <c r="K361" i="16" s="1"/>
  <c r="L362" i="16"/>
  <c r="K362" i="16" s="1"/>
  <c r="L363" i="16"/>
  <c r="K363" i="16" s="1"/>
  <c r="H363" i="16" s="1"/>
  <c r="L364" i="16"/>
  <c r="K364" i="16" s="1"/>
  <c r="L365" i="16"/>
  <c r="K365" i="16" s="1"/>
  <c r="L366" i="16"/>
  <c r="K366" i="16" s="1"/>
  <c r="L367" i="16"/>
  <c r="K367" i="16" s="1"/>
  <c r="L368" i="16"/>
  <c r="K368" i="16" s="1"/>
  <c r="L369" i="16"/>
  <c r="K369" i="16" s="1"/>
  <c r="L370" i="16"/>
  <c r="K370" i="16" s="1"/>
  <c r="L371" i="16"/>
  <c r="K371" i="16" s="1"/>
  <c r="H371" i="16" s="1"/>
  <c r="L372" i="16"/>
  <c r="K372" i="16" s="1"/>
  <c r="L373" i="16"/>
  <c r="K373" i="16" s="1"/>
  <c r="L374" i="16"/>
  <c r="K374" i="16" s="1"/>
  <c r="L375" i="16"/>
  <c r="K375" i="16" s="1"/>
  <c r="L376" i="16"/>
  <c r="K376" i="16" s="1"/>
  <c r="L377" i="16"/>
  <c r="K377" i="16" s="1"/>
  <c r="L378" i="16"/>
  <c r="K378" i="16" s="1"/>
  <c r="L379" i="16"/>
  <c r="K379" i="16" s="1"/>
  <c r="H379" i="16" s="1"/>
  <c r="L380" i="16"/>
  <c r="K380" i="16" s="1"/>
  <c r="L381" i="16"/>
  <c r="K381" i="16" s="1"/>
  <c r="L382" i="16"/>
  <c r="K382" i="16" s="1"/>
  <c r="L383" i="16"/>
  <c r="K383" i="16" s="1"/>
  <c r="L384" i="16"/>
  <c r="K384" i="16" s="1"/>
  <c r="L385" i="16"/>
  <c r="K385" i="16" s="1"/>
  <c r="L386" i="16"/>
  <c r="K386" i="16" s="1"/>
  <c r="L387" i="16"/>
  <c r="K387" i="16" s="1"/>
  <c r="H387" i="16" s="1"/>
  <c r="L388" i="16"/>
  <c r="K388" i="16" s="1"/>
  <c r="L389" i="16"/>
  <c r="K389" i="16" s="1"/>
  <c r="L390" i="16"/>
  <c r="K390" i="16" s="1"/>
  <c r="L391" i="16"/>
  <c r="K391" i="16" s="1"/>
  <c r="L392" i="16"/>
  <c r="K392" i="16" s="1"/>
  <c r="L393" i="16"/>
  <c r="K393" i="16" s="1"/>
  <c r="L394" i="16"/>
  <c r="K394" i="16" s="1"/>
  <c r="L395" i="16"/>
  <c r="K395" i="16" s="1"/>
  <c r="H395" i="16" s="1"/>
  <c r="L396" i="16"/>
  <c r="K396" i="16" s="1"/>
  <c r="L397" i="16"/>
  <c r="K397" i="16" s="1"/>
  <c r="L398" i="16"/>
  <c r="K398" i="16" s="1"/>
  <c r="L399" i="16"/>
  <c r="K399" i="16" s="1"/>
  <c r="L400" i="16"/>
  <c r="K400" i="16" s="1"/>
  <c r="L401" i="16"/>
  <c r="K401" i="16" s="1"/>
  <c r="L402" i="16"/>
  <c r="K402" i="16" s="1"/>
  <c r="L403" i="16"/>
  <c r="K403" i="16" s="1"/>
  <c r="H403" i="16" s="1"/>
  <c r="L404" i="16"/>
  <c r="K404" i="16" s="1"/>
  <c r="L405" i="16"/>
  <c r="K405" i="16" s="1"/>
  <c r="L406" i="16"/>
  <c r="K406" i="16" s="1"/>
  <c r="L407" i="16"/>
  <c r="K407" i="16" s="1"/>
  <c r="L408" i="16"/>
  <c r="K408" i="16" s="1"/>
  <c r="L409" i="16"/>
  <c r="K409" i="16" s="1"/>
  <c r="L410" i="16"/>
  <c r="K410" i="16" s="1"/>
  <c r="L411" i="16"/>
  <c r="K411" i="16" s="1"/>
  <c r="H411" i="16" s="1"/>
  <c r="L412" i="16"/>
  <c r="K412" i="16" s="1"/>
  <c r="L413" i="16"/>
  <c r="K413" i="16" s="1"/>
  <c r="L414" i="16"/>
  <c r="K414" i="16" s="1"/>
  <c r="L415" i="16"/>
  <c r="K415" i="16" s="1"/>
  <c r="L416" i="16"/>
  <c r="K416" i="16" s="1"/>
  <c r="L417" i="16"/>
  <c r="K417" i="16" s="1"/>
  <c r="L418" i="16"/>
  <c r="K418" i="16" s="1"/>
  <c r="L419" i="16"/>
  <c r="K419" i="16" s="1"/>
  <c r="H419" i="16" s="1"/>
  <c r="L420" i="16"/>
  <c r="K420" i="16" s="1"/>
  <c r="L421" i="16"/>
  <c r="K421" i="16" s="1"/>
  <c r="L422" i="16"/>
  <c r="K422" i="16" s="1"/>
  <c r="L423" i="16"/>
  <c r="K423" i="16" s="1"/>
  <c r="L424" i="16"/>
  <c r="K424" i="16" s="1"/>
  <c r="L425" i="16"/>
  <c r="K425" i="16" s="1"/>
  <c r="L426" i="16"/>
  <c r="K426" i="16" s="1"/>
  <c r="L427" i="16"/>
  <c r="K427" i="16" s="1"/>
  <c r="H427" i="16" s="1"/>
  <c r="L428" i="16"/>
  <c r="K428" i="16" s="1"/>
  <c r="L429" i="16"/>
  <c r="K429" i="16" s="1"/>
  <c r="L430" i="16"/>
  <c r="K430" i="16" s="1"/>
  <c r="L431" i="16"/>
  <c r="K431" i="16" s="1"/>
  <c r="L432" i="16"/>
  <c r="K432" i="16" s="1"/>
  <c r="L433" i="16"/>
  <c r="K433" i="16" s="1"/>
  <c r="L434" i="16"/>
  <c r="K434" i="16" s="1"/>
  <c r="L435" i="16"/>
  <c r="K435" i="16" s="1"/>
  <c r="H435" i="16" s="1"/>
  <c r="L436" i="16"/>
  <c r="K436" i="16" s="1"/>
  <c r="L437" i="16"/>
  <c r="K437" i="16" s="1"/>
  <c r="L438" i="16"/>
  <c r="K438" i="16" s="1"/>
  <c r="L439" i="16"/>
  <c r="K439" i="16" s="1"/>
  <c r="L440" i="16"/>
  <c r="K440" i="16" s="1"/>
  <c r="L441" i="16"/>
  <c r="K441" i="16" s="1"/>
  <c r="L442" i="16"/>
  <c r="K442" i="16" s="1"/>
  <c r="L443" i="16"/>
  <c r="K443" i="16" s="1"/>
  <c r="H443" i="16" s="1"/>
  <c r="L444" i="16"/>
  <c r="K444" i="16" s="1"/>
  <c r="L445" i="16"/>
  <c r="K445" i="16" s="1"/>
  <c r="L446" i="16"/>
  <c r="K446" i="16" s="1"/>
  <c r="L447" i="16"/>
  <c r="K447" i="16" s="1"/>
  <c r="L448" i="16"/>
  <c r="K448" i="16" s="1"/>
  <c r="L449" i="16"/>
  <c r="K449" i="16" s="1"/>
  <c r="L450" i="16"/>
  <c r="K450" i="16" s="1"/>
  <c r="L451" i="16"/>
  <c r="K451" i="16" s="1"/>
  <c r="H451" i="16" s="1"/>
  <c r="L452" i="16"/>
  <c r="K452" i="16" s="1"/>
  <c r="L453" i="16"/>
  <c r="K453" i="16" s="1"/>
  <c r="L454" i="16"/>
  <c r="K454" i="16" s="1"/>
  <c r="L455" i="16"/>
  <c r="K455" i="16" s="1"/>
  <c r="L456" i="16"/>
  <c r="K456" i="16" s="1"/>
  <c r="L457" i="16"/>
  <c r="K457" i="16" s="1"/>
  <c r="L458" i="16"/>
  <c r="K458" i="16" s="1"/>
  <c r="L459" i="16"/>
  <c r="K459" i="16" s="1"/>
  <c r="H459" i="16" s="1"/>
  <c r="L460" i="16"/>
  <c r="K460" i="16" s="1"/>
  <c r="L461" i="16"/>
  <c r="K461" i="16" s="1"/>
  <c r="L462" i="16"/>
  <c r="K462" i="16" s="1"/>
  <c r="L463" i="16"/>
  <c r="K463" i="16" s="1"/>
  <c r="L464" i="16"/>
  <c r="K464" i="16" s="1"/>
  <c r="L465" i="16"/>
  <c r="K465" i="16" s="1"/>
  <c r="L466" i="16"/>
  <c r="K466" i="16" s="1"/>
  <c r="L467" i="16"/>
  <c r="K467" i="16" s="1"/>
  <c r="H467" i="16" s="1"/>
  <c r="L468" i="16"/>
  <c r="K468" i="16" s="1"/>
  <c r="L469" i="16"/>
  <c r="K469" i="16" s="1"/>
  <c r="L470" i="16"/>
  <c r="K470" i="16" s="1"/>
  <c r="L471" i="16"/>
  <c r="K471" i="16" s="1"/>
  <c r="L472" i="16"/>
  <c r="K472" i="16" s="1"/>
  <c r="L473" i="16"/>
  <c r="K473" i="16" s="1"/>
  <c r="L474" i="16"/>
  <c r="K474" i="16" s="1"/>
  <c r="L475" i="16"/>
  <c r="K475" i="16" s="1"/>
  <c r="H475" i="16" s="1"/>
  <c r="L476" i="16"/>
  <c r="K476" i="16" s="1"/>
  <c r="L477" i="16"/>
  <c r="K477" i="16" s="1"/>
  <c r="L478" i="16"/>
  <c r="K478" i="16" s="1"/>
  <c r="L479" i="16"/>
  <c r="K479" i="16" s="1"/>
  <c r="L480" i="16"/>
  <c r="K480" i="16" s="1"/>
  <c r="L481" i="16"/>
  <c r="K481" i="16" s="1"/>
  <c r="L482" i="16"/>
  <c r="K482" i="16" s="1"/>
  <c r="L483" i="16"/>
  <c r="K483" i="16" s="1"/>
  <c r="H483" i="16" s="1"/>
  <c r="L484" i="16"/>
  <c r="K484" i="16" s="1"/>
  <c r="L485" i="16"/>
  <c r="K485" i="16" s="1"/>
  <c r="L486" i="16"/>
  <c r="K486" i="16" s="1"/>
  <c r="L487" i="16"/>
  <c r="K487" i="16" s="1"/>
  <c r="L488" i="16"/>
  <c r="K488" i="16" s="1"/>
  <c r="L489" i="16"/>
  <c r="K489" i="16" s="1"/>
  <c r="L490" i="16"/>
  <c r="K490" i="16" s="1"/>
  <c r="L491" i="16"/>
  <c r="K491" i="16" s="1"/>
  <c r="H491" i="16" s="1"/>
  <c r="L492" i="16"/>
  <c r="K492" i="16" s="1"/>
  <c r="L493" i="16"/>
  <c r="K493" i="16" s="1"/>
  <c r="L494" i="16"/>
  <c r="K494" i="16" s="1"/>
  <c r="L495" i="16"/>
  <c r="K495" i="16" s="1"/>
  <c r="L496" i="16"/>
  <c r="K496" i="16" s="1"/>
  <c r="L497" i="16"/>
  <c r="K497" i="16" s="1"/>
  <c r="L498" i="16"/>
  <c r="K498" i="16" s="1"/>
  <c r="L499" i="16"/>
  <c r="K499" i="16" s="1"/>
  <c r="H499" i="16" s="1"/>
  <c r="L500" i="16"/>
  <c r="K500" i="16" s="1"/>
  <c r="L501" i="16"/>
  <c r="K501" i="16" s="1"/>
  <c r="L502" i="16"/>
  <c r="K502" i="16" s="1"/>
  <c r="L503" i="16"/>
  <c r="K503" i="16" s="1"/>
  <c r="L504" i="16"/>
  <c r="K504" i="16" s="1"/>
  <c r="L505" i="16"/>
  <c r="K505" i="16" s="1"/>
  <c r="L506" i="16"/>
  <c r="K506" i="16" s="1"/>
  <c r="L507" i="16"/>
  <c r="K507" i="16" s="1"/>
  <c r="H507" i="16" s="1"/>
  <c r="L508" i="16"/>
  <c r="K508" i="16" s="1"/>
  <c r="L509" i="16"/>
  <c r="K509" i="16" s="1"/>
  <c r="L510" i="16"/>
  <c r="K510" i="16" s="1"/>
  <c r="L511" i="16"/>
  <c r="K511" i="16" s="1"/>
  <c r="L512" i="16"/>
  <c r="K512" i="16" s="1"/>
  <c r="L513" i="16"/>
  <c r="K513" i="16" s="1"/>
  <c r="L514" i="16"/>
  <c r="K514" i="16" s="1"/>
  <c r="L515" i="16"/>
  <c r="K515" i="16" s="1"/>
  <c r="H515" i="16" s="1"/>
  <c r="L516" i="16"/>
  <c r="K516" i="16" s="1"/>
  <c r="L517" i="16"/>
  <c r="K517" i="16" s="1"/>
  <c r="L518" i="16"/>
  <c r="K518" i="16" s="1"/>
  <c r="L519" i="16"/>
  <c r="K519" i="16" s="1"/>
  <c r="L520" i="16"/>
  <c r="K520" i="16" s="1"/>
  <c r="L521" i="16"/>
  <c r="K521" i="16" s="1"/>
  <c r="L522" i="16"/>
  <c r="K522" i="16" s="1"/>
  <c r="L523" i="16"/>
  <c r="K523" i="16" s="1"/>
  <c r="H523" i="16" s="1"/>
  <c r="L524" i="16"/>
  <c r="K524" i="16" s="1"/>
  <c r="L525" i="16"/>
  <c r="K525" i="16" s="1"/>
  <c r="L526" i="16"/>
  <c r="K526" i="16" s="1"/>
  <c r="L527" i="16"/>
  <c r="K527" i="16" s="1"/>
  <c r="L528" i="16"/>
  <c r="K528" i="16" s="1"/>
  <c r="L529" i="16"/>
  <c r="K529" i="16" s="1"/>
  <c r="L530" i="16"/>
  <c r="K530" i="16" s="1"/>
  <c r="L531" i="16"/>
  <c r="K531" i="16" s="1"/>
  <c r="H531" i="16" s="1"/>
  <c r="L532" i="16"/>
  <c r="K532" i="16" s="1"/>
  <c r="L533" i="16"/>
  <c r="K533" i="16" s="1"/>
  <c r="L534" i="16"/>
  <c r="K534" i="16" s="1"/>
  <c r="L535" i="16"/>
  <c r="K535" i="16" s="1"/>
  <c r="L536" i="16"/>
  <c r="K536" i="16" s="1"/>
  <c r="L537" i="16"/>
  <c r="K537" i="16" s="1"/>
  <c r="L538" i="16"/>
  <c r="K538" i="16" s="1"/>
  <c r="L539" i="16"/>
  <c r="K539" i="16" s="1"/>
  <c r="H539" i="16" s="1"/>
  <c r="L540" i="16"/>
  <c r="K540" i="16" s="1"/>
  <c r="L541" i="16"/>
  <c r="K541" i="16" s="1"/>
  <c r="L542" i="16"/>
  <c r="K542" i="16" s="1"/>
  <c r="L543" i="16"/>
  <c r="K543" i="16" s="1"/>
  <c r="L544" i="16"/>
  <c r="K544" i="16" s="1"/>
  <c r="L545" i="16"/>
  <c r="K545" i="16" s="1"/>
  <c r="L546" i="16"/>
  <c r="K546" i="16" s="1"/>
  <c r="L547" i="16"/>
  <c r="K547" i="16" s="1"/>
  <c r="H547" i="16" s="1"/>
  <c r="L548" i="16"/>
  <c r="K548" i="16" s="1"/>
  <c r="L549" i="16"/>
  <c r="K549" i="16" s="1"/>
  <c r="L550" i="16"/>
  <c r="K550" i="16" s="1"/>
  <c r="L551" i="16"/>
  <c r="K551" i="16" s="1"/>
  <c r="L552" i="16"/>
  <c r="K552" i="16" s="1"/>
  <c r="L553" i="16"/>
  <c r="K553" i="16" s="1"/>
  <c r="L554" i="16"/>
  <c r="K554" i="16" s="1"/>
  <c r="L555" i="16"/>
  <c r="K555" i="16" s="1"/>
  <c r="H555" i="16" s="1"/>
  <c r="L556" i="16"/>
  <c r="K556" i="16" s="1"/>
  <c r="L557" i="16"/>
  <c r="K557" i="16" s="1"/>
  <c r="L558" i="16"/>
  <c r="K558" i="16" s="1"/>
  <c r="L559" i="16"/>
  <c r="K559" i="16" s="1"/>
  <c r="L560" i="16"/>
  <c r="K560" i="16" s="1"/>
  <c r="L561" i="16"/>
  <c r="K561" i="16" s="1"/>
  <c r="L562" i="16"/>
  <c r="K562" i="16" s="1"/>
  <c r="L563" i="16"/>
  <c r="K563" i="16" s="1"/>
  <c r="H563" i="16" s="1"/>
  <c r="L564" i="16"/>
  <c r="K564" i="16" s="1"/>
  <c r="L565" i="16"/>
  <c r="K565" i="16" s="1"/>
  <c r="L566" i="16"/>
  <c r="K566" i="16" s="1"/>
  <c r="L567" i="16"/>
  <c r="K567" i="16" s="1"/>
  <c r="L568" i="16"/>
  <c r="K568" i="16" s="1"/>
  <c r="L569" i="16"/>
  <c r="K569" i="16" s="1"/>
  <c r="L570" i="16"/>
  <c r="K570" i="16" s="1"/>
  <c r="L571" i="16"/>
  <c r="K571" i="16" s="1"/>
  <c r="H571" i="16" s="1"/>
  <c r="L572" i="16"/>
  <c r="K572" i="16" s="1"/>
  <c r="L573" i="16"/>
  <c r="K573" i="16" s="1"/>
  <c r="L574" i="16"/>
  <c r="K574" i="16" s="1"/>
  <c r="L575" i="16"/>
  <c r="K575" i="16" s="1"/>
  <c r="L576" i="16"/>
  <c r="K576" i="16" s="1"/>
  <c r="L577" i="16"/>
  <c r="K577" i="16" s="1"/>
  <c r="L578" i="16"/>
  <c r="K578" i="16" s="1"/>
  <c r="L579" i="16"/>
  <c r="K579" i="16" s="1"/>
  <c r="H579" i="16" s="1"/>
  <c r="L580" i="16"/>
  <c r="K580" i="16" s="1"/>
  <c r="L581" i="16"/>
  <c r="K581" i="16" s="1"/>
  <c r="L582" i="16"/>
  <c r="K582" i="16" s="1"/>
  <c r="L583" i="16"/>
  <c r="K583" i="16" s="1"/>
  <c r="L584" i="16"/>
  <c r="K584" i="16" s="1"/>
  <c r="L585" i="16"/>
  <c r="K585" i="16" s="1"/>
  <c r="L586" i="16"/>
  <c r="K586" i="16" s="1"/>
  <c r="L587" i="16"/>
  <c r="K587" i="16" s="1"/>
  <c r="H587" i="16" s="1"/>
  <c r="L588" i="16"/>
  <c r="K588" i="16" s="1"/>
  <c r="L589" i="16"/>
  <c r="K589" i="16" s="1"/>
  <c r="L590" i="16"/>
  <c r="K590" i="16" s="1"/>
  <c r="L591" i="16"/>
  <c r="K591" i="16" s="1"/>
  <c r="L592" i="16"/>
  <c r="K592" i="16" s="1"/>
  <c r="L593" i="16"/>
  <c r="K593" i="16" s="1"/>
  <c r="L594" i="16"/>
  <c r="K594" i="16" s="1"/>
  <c r="L595" i="16"/>
  <c r="K595" i="16" s="1"/>
  <c r="H595" i="16" s="1"/>
  <c r="L596" i="16"/>
  <c r="K596" i="16" s="1"/>
  <c r="L597" i="16"/>
  <c r="K597" i="16" s="1"/>
  <c r="L598" i="16"/>
  <c r="K598" i="16" s="1"/>
  <c r="L599" i="16"/>
  <c r="K599" i="16" s="1"/>
  <c r="L600" i="16"/>
  <c r="K600" i="16" s="1"/>
  <c r="L601" i="16"/>
  <c r="K601" i="16" s="1"/>
  <c r="L602" i="16"/>
  <c r="K602" i="16" s="1"/>
  <c r="L603" i="16"/>
  <c r="K603" i="16" s="1"/>
  <c r="H603" i="16" s="1"/>
  <c r="L604" i="16"/>
  <c r="K604" i="16" s="1"/>
  <c r="L605" i="16"/>
  <c r="K605" i="16" s="1"/>
  <c r="L606" i="16"/>
  <c r="K606" i="16" s="1"/>
  <c r="L607" i="16"/>
  <c r="K607" i="16" s="1"/>
  <c r="L608" i="16"/>
  <c r="K608" i="16" s="1"/>
  <c r="L609" i="16"/>
  <c r="K609" i="16" s="1"/>
  <c r="L610" i="16"/>
  <c r="K610" i="16" s="1"/>
  <c r="L611" i="16"/>
  <c r="K611" i="16" s="1"/>
  <c r="H611" i="16" s="1"/>
  <c r="L612" i="16"/>
  <c r="K612" i="16" s="1"/>
  <c r="L613" i="16"/>
  <c r="K613" i="16" s="1"/>
  <c r="L614" i="16"/>
  <c r="K614" i="16" s="1"/>
  <c r="L615" i="16"/>
  <c r="K615" i="16" s="1"/>
  <c r="L616" i="16"/>
  <c r="K616" i="16" s="1"/>
  <c r="L617" i="16"/>
  <c r="K617" i="16" s="1"/>
  <c r="L618" i="16"/>
  <c r="K618" i="16" s="1"/>
  <c r="L619" i="16"/>
  <c r="K619" i="16" s="1"/>
  <c r="H619" i="16" s="1"/>
  <c r="L620" i="16"/>
  <c r="K620" i="16" s="1"/>
  <c r="L621" i="16"/>
  <c r="K621" i="16" s="1"/>
  <c r="L622" i="16"/>
  <c r="K622" i="16" s="1"/>
  <c r="L623" i="16"/>
  <c r="K623" i="16" s="1"/>
  <c r="L624" i="16"/>
  <c r="K624" i="16" s="1"/>
  <c r="L625" i="16"/>
  <c r="K625" i="16" s="1"/>
  <c r="L626" i="16"/>
  <c r="K626" i="16" s="1"/>
  <c r="L627" i="16"/>
  <c r="K627" i="16" s="1"/>
  <c r="H627" i="16" s="1"/>
  <c r="L628" i="16"/>
  <c r="K628" i="16" s="1"/>
  <c r="L629" i="16"/>
  <c r="K629" i="16" s="1"/>
  <c r="L630" i="16"/>
  <c r="K630" i="16" s="1"/>
  <c r="L631" i="16"/>
  <c r="K631" i="16" s="1"/>
  <c r="L632" i="16"/>
  <c r="K632" i="16" s="1"/>
  <c r="L633" i="16"/>
  <c r="K633" i="16" s="1"/>
  <c r="L634" i="16"/>
  <c r="K634" i="16" s="1"/>
  <c r="L635" i="16"/>
  <c r="K635" i="16" s="1"/>
  <c r="H635" i="16" s="1"/>
  <c r="L636" i="16"/>
  <c r="K636" i="16" s="1"/>
  <c r="L637" i="16"/>
  <c r="K637" i="16" s="1"/>
  <c r="L638" i="16"/>
  <c r="K638" i="16" s="1"/>
  <c r="L639" i="16"/>
  <c r="K639" i="16" s="1"/>
  <c r="L640" i="16"/>
  <c r="K640" i="16" s="1"/>
  <c r="L641" i="16"/>
  <c r="K641" i="16" s="1"/>
  <c r="L642" i="16"/>
  <c r="K642" i="16" s="1"/>
  <c r="L643" i="16"/>
  <c r="K643" i="16" s="1"/>
  <c r="H643" i="16" s="1"/>
  <c r="L644" i="16"/>
  <c r="K644" i="16" s="1"/>
  <c r="L645" i="16"/>
  <c r="K645" i="16" s="1"/>
  <c r="L646" i="16"/>
  <c r="K646" i="16" s="1"/>
  <c r="L647" i="16"/>
  <c r="K647" i="16" s="1"/>
  <c r="L648" i="16"/>
  <c r="K648" i="16" s="1"/>
  <c r="L649" i="16"/>
  <c r="K649" i="16" s="1"/>
  <c r="L650" i="16"/>
  <c r="K650" i="16" s="1"/>
  <c r="L651" i="16"/>
  <c r="K651" i="16" s="1"/>
  <c r="H651" i="16" s="1"/>
  <c r="L652" i="16"/>
  <c r="K652" i="16" s="1"/>
  <c r="L653" i="16"/>
  <c r="K653" i="16" s="1"/>
  <c r="L654" i="16"/>
  <c r="K654" i="16" s="1"/>
  <c r="L655" i="16"/>
  <c r="K655" i="16" s="1"/>
  <c r="L656" i="16"/>
  <c r="K656" i="16" s="1"/>
  <c r="L657" i="16"/>
  <c r="K657" i="16" s="1"/>
  <c r="L658" i="16"/>
  <c r="K658" i="16" s="1"/>
  <c r="L659" i="16"/>
  <c r="K659" i="16" s="1"/>
  <c r="H659" i="16" s="1"/>
  <c r="L660" i="16"/>
  <c r="K660" i="16" s="1"/>
  <c r="L661" i="16"/>
  <c r="K661" i="16" s="1"/>
  <c r="L662" i="16"/>
  <c r="K662" i="16" s="1"/>
  <c r="L663" i="16"/>
  <c r="K663" i="16" s="1"/>
  <c r="L664" i="16"/>
  <c r="K664" i="16" s="1"/>
  <c r="L665" i="16"/>
  <c r="K665" i="16" s="1"/>
  <c r="L666" i="16"/>
  <c r="K666" i="16" s="1"/>
  <c r="L667" i="16"/>
  <c r="K667" i="16" s="1"/>
  <c r="H667" i="16" s="1"/>
  <c r="L668" i="16"/>
  <c r="K668" i="16" s="1"/>
  <c r="L669" i="16"/>
  <c r="K669" i="16" s="1"/>
  <c r="L670" i="16"/>
  <c r="K670" i="16" s="1"/>
  <c r="L671" i="16"/>
  <c r="K671" i="16" s="1"/>
  <c r="L672" i="16"/>
  <c r="K672" i="16" s="1"/>
  <c r="L673" i="16"/>
  <c r="K673" i="16" s="1"/>
  <c r="L674" i="16"/>
  <c r="K674" i="16" s="1"/>
  <c r="L675" i="16"/>
  <c r="K675" i="16" s="1"/>
  <c r="H675" i="16" s="1"/>
  <c r="L676" i="16"/>
  <c r="K676" i="16" s="1"/>
  <c r="L677" i="16"/>
  <c r="K677" i="16" s="1"/>
  <c r="L678" i="16"/>
  <c r="K678" i="16" s="1"/>
  <c r="L679" i="16"/>
  <c r="K679" i="16" s="1"/>
  <c r="L680" i="16"/>
  <c r="K680" i="16" s="1"/>
  <c r="L681" i="16"/>
  <c r="K681" i="16" s="1"/>
  <c r="L682" i="16"/>
  <c r="K682" i="16" s="1"/>
  <c r="L683" i="16"/>
  <c r="K683" i="16" s="1"/>
  <c r="H683" i="16" s="1"/>
  <c r="L684" i="16"/>
  <c r="K684" i="16" s="1"/>
  <c r="L685" i="16"/>
  <c r="K685" i="16" s="1"/>
  <c r="L686" i="16"/>
  <c r="K686" i="16" s="1"/>
  <c r="L687" i="16"/>
  <c r="K687" i="16" s="1"/>
  <c r="L688" i="16"/>
  <c r="K688" i="16" s="1"/>
  <c r="L689" i="16"/>
  <c r="K689" i="16" s="1"/>
  <c r="L690" i="16"/>
  <c r="K690" i="16" s="1"/>
  <c r="L691" i="16"/>
  <c r="K691" i="16" s="1"/>
  <c r="H691" i="16" s="1"/>
  <c r="L692" i="16"/>
  <c r="K692" i="16" s="1"/>
  <c r="L693" i="16"/>
  <c r="K693" i="16" s="1"/>
  <c r="L694" i="16"/>
  <c r="K694" i="16" s="1"/>
  <c r="L695" i="16"/>
  <c r="K695" i="16" s="1"/>
  <c r="L696" i="16"/>
  <c r="K696" i="16" s="1"/>
  <c r="L697" i="16"/>
  <c r="K697" i="16" s="1"/>
  <c r="L698" i="16"/>
  <c r="K698" i="16" s="1"/>
  <c r="L699" i="16"/>
  <c r="K699" i="16" s="1"/>
  <c r="H699" i="16" s="1"/>
  <c r="L700" i="16"/>
  <c r="K700" i="16" s="1"/>
  <c r="L701" i="16"/>
  <c r="K701" i="16" s="1"/>
  <c r="L702" i="16"/>
  <c r="K702" i="16" s="1"/>
  <c r="L703" i="16"/>
  <c r="K703" i="16" s="1"/>
  <c r="L704" i="16"/>
  <c r="K704" i="16" s="1"/>
  <c r="L705" i="16"/>
  <c r="K705" i="16" s="1"/>
  <c r="L706" i="16"/>
  <c r="K706" i="16" s="1"/>
  <c r="L707" i="16"/>
  <c r="K707" i="16" s="1"/>
  <c r="H707" i="16" s="1"/>
  <c r="L708" i="16"/>
  <c r="K708" i="16" s="1"/>
  <c r="L709" i="16"/>
  <c r="K709" i="16" s="1"/>
  <c r="L710" i="16"/>
  <c r="K710" i="16" s="1"/>
  <c r="L711" i="16"/>
  <c r="K711" i="16" s="1"/>
  <c r="L712" i="16"/>
  <c r="K712" i="16" s="1"/>
  <c r="L713" i="16"/>
  <c r="K713" i="16" s="1"/>
  <c r="L714" i="16"/>
  <c r="K714" i="16" s="1"/>
  <c r="L715" i="16"/>
  <c r="K715" i="16" s="1"/>
  <c r="H715" i="16" s="1"/>
  <c r="L716" i="16"/>
  <c r="K716" i="16" s="1"/>
  <c r="L717" i="16"/>
  <c r="K717" i="16" s="1"/>
  <c r="L718" i="16"/>
  <c r="K718" i="16" s="1"/>
  <c r="L719" i="16"/>
  <c r="K719" i="16" s="1"/>
  <c r="L720" i="16"/>
  <c r="K720" i="16" s="1"/>
  <c r="L721" i="16"/>
  <c r="K721" i="16" s="1"/>
  <c r="L722" i="16"/>
  <c r="K722" i="16" s="1"/>
  <c r="L723" i="16"/>
  <c r="K723" i="16" s="1"/>
  <c r="H723" i="16" s="1"/>
  <c r="L724" i="16"/>
  <c r="K724" i="16" s="1"/>
  <c r="L725" i="16"/>
  <c r="K725" i="16" s="1"/>
  <c r="L726" i="16"/>
  <c r="K726" i="16" s="1"/>
  <c r="L727" i="16"/>
  <c r="K727" i="16" s="1"/>
  <c r="L728" i="16"/>
  <c r="K728" i="16" s="1"/>
  <c r="L729" i="16"/>
  <c r="K729" i="16" s="1"/>
  <c r="L730" i="16"/>
  <c r="K730" i="16" s="1"/>
  <c r="L731" i="16"/>
  <c r="K731" i="16" s="1"/>
  <c r="H731" i="16" s="1"/>
  <c r="L732" i="16"/>
  <c r="K732" i="16" s="1"/>
  <c r="L733" i="16"/>
  <c r="K733" i="16" s="1"/>
  <c r="L734" i="16"/>
  <c r="K734" i="16" s="1"/>
  <c r="L735" i="16"/>
  <c r="K735" i="16" s="1"/>
  <c r="L736" i="16"/>
  <c r="K736" i="16" s="1"/>
  <c r="L737" i="16"/>
  <c r="K737" i="16" s="1"/>
  <c r="L738" i="16"/>
  <c r="K738" i="16" s="1"/>
  <c r="L739" i="16"/>
  <c r="K739" i="16" s="1"/>
  <c r="H739" i="16" s="1"/>
  <c r="L740" i="16"/>
  <c r="K740" i="16" s="1"/>
  <c r="L741" i="16"/>
  <c r="K741" i="16" s="1"/>
  <c r="L742" i="16"/>
  <c r="K742" i="16" s="1"/>
  <c r="L743" i="16"/>
  <c r="K743" i="16" s="1"/>
  <c r="L744" i="16"/>
  <c r="K744" i="16" s="1"/>
  <c r="L745" i="16"/>
  <c r="K745" i="16" s="1"/>
  <c r="L746" i="16"/>
  <c r="K746" i="16" s="1"/>
  <c r="L747" i="16"/>
  <c r="K747" i="16" s="1"/>
  <c r="H747" i="16" s="1"/>
  <c r="L748" i="16"/>
  <c r="K748" i="16" s="1"/>
  <c r="L749" i="16"/>
  <c r="K749" i="16" s="1"/>
  <c r="L750" i="16"/>
  <c r="K750" i="16" s="1"/>
  <c r="L751" i="16"/>
  <c r="K751" i="16" s="1"/>
  <c r="L752" i="16"/>
  <c r="K752" i="16" s="1"/>
  <c r="L753" i="16"/>
  <c r="K753" i="16" s="1"/>
  <c r="L754" i="16"/>
  <c r="K754" i="16" s="1"/>
  <c r="L755" i="16"/>
  <c r="K755" i="16" s="1"/>
  <c r="H755" i="16" s="1"/>
  <c r="L756" i="16"/>
  <c r="K756" i="16" s="1"/>
  <c r="L757" i="16"/>
  <c r="K757" i="16" s="1"/>
  <c r="L758" i="16"/>
  <c r="K758" i="16" s="1"/>
  <c r="L759" i="16"/>
  <c r="K759" i="16" s="1"/>
  <c r="L760" i="16"/>
  <c r="K760" i="16" s="1"/>
  <c r="L761" i="16"/>
  <c r="K761" i="16" s="1"/>
  <c r="L762" i="16"/>
  <c r="K762" i="16" s="1"/>
  <c r="L763" i="16"/>
  <c r="K763" i="16" s="1"/>
  <c r="H763" i="16" s="1"/>
  <c r="L764" i="16"/>
  <c r="K764" i="16" s="1"/>
  <c r="L765" i="16"/>
  <c r="K765" i="16" s="1"/>
  <c r="L766" i="16"/>
  <c r="K766" i="16" s="1"/>
  <c r="L767" i="16"/>
  <c r="K767" i="16" s="1"/>
  <c r="L768" i="16"/>
  <c r="K768" i="16" s="1"/>
  <c r="L769" i="16"/>
  <c r="K769" i="16" s="1"/>
  <c r="L770" i="16"/>
  <c r="K770" i="16" s="1"/>
  <c r="L771" i="16"/>
  <c r="K771" i="16" s="1"/>
  <c r="H771" i="16" s="1"/>
  <c r="L772" i="16"/>
  <c r="K772" i="16" s="1"/>
  <c r="L773" i="16"/>
  <c r="K773" i="16" s="1"/>
  <c r="L774" i="16"/>
  <c r="K774" i="16" s="1"/>
  <c r="L775" i="16"/>
  <c r="K775" i="16" s="1"/>
  <c r="L776" i="16"/>
  <c r="K776" i="16" s="1"/>
  <c r="L777" i="16"/>
  <c r="K777" i="16" s="1"/>
  <c r="L778" i="16"/>
  <c r="K778" i="16" s="1"/>
  <c r="L779" i="16"/>
  <c r="K779" i="16" s="1"/>
  <c r="H779" i="16" s="1"/>
  <c r="L780" i="16"/>
  <c r="K780" i="16" s="1"/>
  <c r="L781" i="16"/>
  <c r="K781" i="16" s="1"/>
  <c r="L782" i="16"/>
  <c r="K782" i="16" s="1"/>
  <c r="L783" i="16"/>
  <c r="K783" i="16" s="1"/>
  <c r="L784" i="16"/>
  <c r="K784" i="16" s="1"/>
  <c r="L785" i="16"/>
  <c r="K785" i="16" s="1"/>
  <c r="L786" i="16"/>
  <c r="K786" i="16" s="1"/>
  <c r="L787" i="16"/>
  <c r="K787" i="16" s="1"/>
  <c r="H787" i="16" s="1"/>
  <c r="L788" i="16"/>
  <c r="K788" i="16" s="1"/>
  <c r="L789" i="16"/>
  <c r="K789" i="16" s="1"/>
  <c r="L790" i="16"/>
  <c r="K790" i="16" s="1"/>
  <c r="L791" i="16"/>
  <c r="K791" i="16" s="1"/>
  <c r="L792" i="16"/>
  <c r="K792" i="16" s="1"/>
  <c r="L793" i="16"/>
  <c r="K793" i="16" s="1"/>
  <c r="L794" i="16"/>
  <c r="K794" i="16" s="1"/>
  <c r="L795" i="16"/>
  <c r="K795" i="16" s="1"/>
  <c r="H795" i="16" s="1"/>
  <c r="L796" i="16"/>
  <c r="K796" i="16" s="1"/>
  <c r="L797" i="16"/>
  <c r="K797" i="16" s="1"/>
  <c r="L798" i="16"/>
  <c r="K798" i="16" s="1"/>
  <c r="L799" i="16"/>
  <c r="K799" i="16" s="1"/>
  <c r="L800" i="16"/>
  <c r="K800" i="16" s="1"/>
  <c r="L801" i="16"/>
  <c r="K801" i="16" s="1"/>
  <c r="L802" i="16"/>
  <c r="K802" i="16" s="1"/>
  <c r="L803" i="16"/>
  <c r="K803" i="16" s="1"/>
  <c r="H803" i="16" s="1"/>
  <c r="L804" i="16"/>
  <c r="K804" i="16" s="1"/>
  <c r="L805" i="16"/>
  <c r="K805" i="16" s="1"/>
  <c r="L806" i="16"/>
  <c r="K806" i="16" s="1"/>
  <c r="L807" i="16"/>
  <c r="K807" i="16" s="1"/>
  <c r="L808" i="16"/>
  <c r="K808" i="16" s="1"/>
  <c r="L809" i="16"/>
  <c r="K809" i="16" s="1"/>
  <c r="L810" i="16"/>
  <c r="K810" i="16" s="1"/>
  <c r="L811" i="16"/>
  <c r="K811" i="16" s="1"/>
  <c r="H811" i="16" s="1"/>
  <c r="L812" i="16"/>
  <c r="K812" i="16" s="1"/>
  <c r="L813" i="16"/>
  <c r="K813" i="16" s="1"/>
  <c r="L814" i="16"/>
  <c r="K814" i="16" s="1"/>
  <c r="L815" i="16"/>
  <c r="K815" i="16" s="1"/>
  <c r="L816" i="16"/>
  <c r="K816" i="16" s="1"/>
  <c r="L817" i="16"/>
  <c r="K817" i="16" s="1"/>
  <c r="L818" i="16"/>
  <c r="K818" i="16" s="1"/>
  <c r="L819" i="16"/>
  <c r="K819" i="16" s="1"/>
  <c r="H819" i="16" s="1"/>
  <c r="L820" i="16"/>
  <c r="K820" i="16" s="1"/>
  <c r="L821" i="16"/>
  <c r="K821" i="16" s="1"/>
  <c r="L822" i="16"/>
  <c r="K822" i="16" s="1"/>
  <c r="L823" i="16"/>
  <c r="K823" i="16" s="1"/>
  <c r="L824" i="16"/>
  <c r="K824" i="16" s="1"/>
  <c r="L825" i="16"/>
  <c r="K825" i="16" s="1"/>
  <c r="L826" i="16"/>
  <c r="K826" i="16" s="1"/>
  <c r="L827" i="16"/>
  <c r="K827" i="16" s="1"/>
  <c r="H827" i="16" s="1"/>
  <c r="L828" i="16"/>
  <c r="K828" i="16" s="1"/>
  <c r="L829" i="16"/>
  <c r="K829" i="16" s="1"/>
  <c r="L830" i="16"/>
  <c r="K830" i="16" s="1"/>
  <c r="L831" i="16"/>
  <c r="K831" i="16" s="1"/>
  <c r="L832" i="16"/>
  <c r="K832" i="16" s="1"/>
  <c r="L833" i="16"/>
  <c r="K833" i="16" s="1"/>
  <c r="L834" i="16"/>
  <c r="K834" i="16" s="1"/>
  <c r="L835" i="16"/>
  <c r="K835" i="16" s="1"/>
  <c r="H835" i="16" s="1"/>
  <c r="L836" i="16"/>
  <c r="K836" i="16" s="1"/>
  <c r="L837" i="16"/>
  <c r="K837" i="16" s="1"/>
  <c r="L838" i="16"/>
  <c r="K838" i="16" s="1"/>
  <c r="L839" i="16"/>
  <c r="K839" i="16" s="1"/>
  <c r="L840" i="16"/>
  <c r="K840" i="16" s="1"/>
  <c r="L841" i="16"/>
  <c r="K841" i="16" s="1"/>
  <c r="L842" i="16"/>
  <c r="K842" i="16" s="1"/>
  <c r="L843" i="16"/>
  <c r="K843" i="16" s="1"/>
  <c r="H843" i="16" s="1"/>
  <c r="L844" i="16"/>
  <c r="K844" i="16" s="1"/>
  <c r="L845" i="16"/>
  <c r="K845" i="16" s="1"/>
  <c r="L846" i="16"/>
  <c r="K846" i="16" s="1"/>
  <c r="L847" i="16"/>
  <c r="K847" i="16" s="1"/>
  <c r="L848" i="16"/>
  <c r="K848" i="16" s="1"/>
  <c r="L849" i="16"/>
  <c r="K849" i="16" s="1"/>
  <c r="L850" i="16"/>
  <c r="K850" i="16" s="1"/>
  <c r="L851" i="16"/>
  <c r="K851" i="16" s="1"/>
  <c r="H851" i="16" s="1"/>
  <c r="L852" i="16"/>
  <c r="K852" i="16" s="1"/>
  <c r="L853" i="16"/>
  <c r="K853" i="16" s="1"/>
  <c r="L854" i="16"/>
  <c r="K854" i="16" s="1"/>
  <c r="L855" i="16"/>
  <c r="K855" i="16" s="1"/>
  <c r="L856" i="16"/>
  <c r="K856" i="16" s="1"/>
  <c r="L857" i="16"/>
  <c r="K857" i="16" s="1"/>
  <c r="L858" i="16"/>
  <c r="K858" i="16" s="1"/>
  <c r="L859" i="16"/>
  <c r="K859" i="16" s="1"/>
  <c r="H859" i="16" s="1"/>
  <c r="L860" i="16"/>
  <c r="K860" i="16" s="1"/>
  <c r="L861" i="16"/>
  <c r="K861" i="16" s="1"/>
  <c r="L862" i="16"/>
  <c r="K862" i="16" s="1"/>
  <c r="L863" i="16"/>
  <c r="K863" i="16" s="1"/>
  <c r="L864" i="16"/>
  <c r="K864" i="16" s="1"/>
  <c r="L865" i="16"/>
  <c r="K865" i="16" s="1"/>
  <c r="L866" i="16"/>
  <c r="K866" i="16" s="1"/>
  <c r="L867" i="16"/>
  <c r="K867" i="16" s="1"/>
  <c r="H867" i="16" s="1"/>
  <c r="L868" i="16"/>
  <c r="K868" i="16" s="1"/>
  <c r="L869" i="16"/>
  <c r="K869" i="16" s="1"/>
  <c r="L870" i="16"/>
  <c r="K870" i="16" s="1"/>
  <c r="L871" i="16"/>
  <c r="K871" i="16" s="1"/>
  <c r="L872" i="16"/>
  <c r="K872" i="16" s="1"/>
  <c r="L873" i="16"/>
  <c r="K873" i="16" s="1"/>
  <c r="L874" i="16"/>
  <c r="K874" i="16" s="1"/>
  <c r="L875" i="16"/>
  <c r="K875" i="16" s="1"/>
  <c r="H875" i="16" s="1"/>
  <c r="L876" i="16"/>
  <c r="K876" i="16" s="1"/>
  <c r="L877" i="16"/>
  <c r="K877" i="16" s="1"/>
  <c r="L878" i="16"/>
  <c r="K878" i="16" s="1"/>
  <c r="L879" i="16"/>
  <c r="K879" i="16" s="1"/>
  <c r="L880" i="16"/>
  <c r="K880" i="16" s="1"/>
  <c r="L881" i="16"/>
  <c r="K881" i="16" s="1"/>
  <c r="L882" i="16"/>
  <c r="K882" i="16" s="1"/>
  <c r="L883" i="16"/>
  <c r="K883" i="16" s="1"/>
  <c r="H883" i="16" s="1"/>
  <c r="L884" i="16"/>
  <c r="K884" i="16" s="1"/>
  <c r="L885" i="16"/>
  <c r="K885" i="16" s="1"/>
  <c r="L886" i="16"/>
  <c r="K886" i="16" s="1"/>
  <c r="L887" i="16"/>
  <c r="K887" i="16" s="1"/>
  <c r="L888" i="16"/>
  <c r="K888" i="16" s="1"/>
  <c r="L889" i="16"/>
  <c r="K889" i="16" s="1"/>
  <c r="L890" i="16"/>
  <c r="K890" i="16" s="1"/>
  <c r="L891" i="16"/>
  <c r="K891" i="16" s="1"/>
  <c r="H891" i="16" s="1"/>
  <c r="L892" i="16"/>
  <c r="K892" i="16" s="1"/>
  <c r="L893" i="16"/>
  <c r="K893" i="16" s="1"/>
  <c r="L894" i="16"/>
  <c r="K894" i="16" s="1"/>
  <c r="L895" i="16"/>
  <c r="K895" i="16" s="1"/>
  <c r="L896" i="16"/>
  <c r="K896" i="16" s="1"/>
  <c r="L897" i="16"/>
  <c r="K897" i="16" s="1"/>
  <c r="L898" i="16"/>
  <c r="K898" i="16" s="1"/>
  <c r="L899" i="16"/>
  <c r="K899" i="16" s="1"/>
  <c r="H899" i="16" s="1"/>
  <c r="L900" i="16"/>
  <c r="K900" i="16" s="1"/>
  <c r="L901" i="16"/>
  <c r="K901" i="16" s="1"/>
  <c r="L902" i="16"/>
  <c r="K902" i="16" s="1"/>
  <c r="L903" i="16"/>
  <c r="K903" i="16" s="1"/>
  <c r="L904" i="16"/>
  <c r="K904" i="16" s="1"/>
  <c r="L905" i="16"/>
  <c r="K905" i="16" s="1"/>
  <c r="L906" i="16"/>
  <c r="K906" i="16" s="1"/>
  <c r="L907" i="16"/>
  <c r="K907" i="16" s="1"/>
  <c r="H907" i="16" s="1"/>
  <c r="L908" i="16"/>
  <c r="K908" i="16" s="1"/>
  <c r="L909" i="16"/>
  <c r="K909" i="16" s="1"/>
  <c r="L910" i="16"/>
  <c r="K910" i="16" s="1"/>
  <c r="L911" i="16"/>
  <c r="K911" i="16" s="1"/>
  <c r="L912" i="16"/>
  <c r="K912" i="16" s="1"/>
  <c r="L913" i="16"/>
  <c r="K913" i="16" s="1"/>
  <c r="L914" i="16"/>
  <c r="K914" i="16" s="1"/>
  <c r="L915" i="16"/>
  <c r="K915" i="16" s="1"/>
  <c r="H915" i="16" s="1"/>
  <c r="L916" i="16"/>
  <c r="K916" i="16" s="1"/>
  <c r="L917" i="16"/>
  <c r="K917" i="16" s="1"/>
  <c r="L918" i="16"/>
  <c r="K918" i="16" s="1"/>
  <c r="L919" i="16"/>
  <c r="K919" i="16" s="1"/>
  <c r="L920" i="16"/>
  <c r="K920" i="16" s="1"/>
  <c r="L921" i="16"/>
  <c r="K921" i="16" s="1"/>
  <c r="L922" i="16"/>
  <c r="K922" i="16" s="1"/>
  <c r="L923" i="16"/>
  <c r="K923" i="16" s="1"/>
  <c r="H923" i="16" s="1"/>
  <c r="L924" i="16"/>
  <c r="K924" i="16" s="1"/>
  <c r="L925" i="16"/>
  <c r="K925" i="16" s="1"/>
  <c r="L926" i="16"/>
  <c r="K926" i="16" s="1"/>
  <c r="L927" i="16"/>
  <c r="K927" i="16" s="1"/>
  <c r="L928" i="16"/>
  <c r="K928" i="16" s="1"/>
  <c r="L929" i="16"/>
  <c r="K929" i="16" s="1"/>
  <c r="L930" i="16"/>
  <c r="K930" i="16" s="1"/>
  <c r="L931" i="16"/>
  <c r="K931" i="16" s="1"/>
  <c r="H931" i="16" s="1"/>
  <c r="L932" i="16"/>
  <c r="K932" i="16" s="1"/>
  <c r="L933" i="16"/>
  <c r="K933" i="16" s="1"/>
  <c r="L934" i="16"/>
  <c r="K934" i="16" s="1"/>
  <c r="L935" i="16"/>
  <c r="K935" i="16" s="1"/>
  <c r="L936" i="16"/>
  <c r="K936" i="16" s="1"/>
  <c r="L937" i="16"/>
  <c r="K937" i="16" s="1"/>
  <c r="L938" i="16"/>
  <c r="K938" i="16" s="1"/>
  <c r="L939" i="16"/>
  <c r="K939" i="16" s="1"/>
  <c r="H939" i="16" s="1"/>
  <c r="L940" i="16"/>
  <c r="K940" i="16" s="1"/>
  <c r="L941" i="16"/>
  <c r="K941" i="16" s="1"/>
  <c r="L942" i="16"/>
  <c r="K942" i="16" s="1"/>
  <c r="L943" i="16"/>
  <c r="K943" i="16" s="1"/>
  <c r="L944" i="16"/>
  <c r="K944" i="16" s="1"/>
  <c r="L945" i="16"/>
  <c r="K945" i="16" s="1"/>
  <c r="L946" i="16"/>
  <c r="K946" i="16" s="1"/>
  <c r="L947" i="16"/>
  <c r="K947" i="16" s="1"/>
  <c r="H947" i="16" s="1"/>
  <c r="L948" i="16"/>
  <c r="K948" i="16" s="1"/>
  <c r="L949" i="16"/>
  <c r="K949" i="16" s="1"/>
  <c r="L950" i="16"/>
  <c r="K950" i="16" s="1"/>
  <c r="L951" i="16"/>
  <c r="K951" i="16" s="1"/>
  <c r="L952" i="16"/>
  <c r="K952" i="16" s="1"/>
  <c r="L953" i="16"/>
  <c r="K953" i="16" s="1"/>
  <c r="L954" i="16"/>
  <c r="K954" i="16" s="1"/>
  <c r="L955" i="16"/>
  <c r="K955" i="16" s="1"/>
  <c r="H955" i="16" s="1"/>
  <c r="L956" i="16"/>
  <c r="K956" i="16" s="1"/>
  <c r="L957" i="16"/>
  <c r="K957" i="16" s="1"/>
  <c r="L958" i="16"/>
  <c r="K958" i="16" s="1"/>
  <c r="L959" i="16"/>
  <c r="K959" i="16" s="1"/>
  <c r="L960" i="16"/>
  <c r="K960" i="16" s="1"/>
  <c r="L961" i="16"/>
  <c r="K961" i="16" s="1"/>
  <c r="L962" i="16"/>
  <c r="K962" i="16" s="1"/>
  <c r="L963" i="16"/>
  <c r="K963" i="16" s="1"/>
  <c r="H963" i="16" s="1"/>
  <c r="L964" i="16"/>
  <c r="K964" i="16" s="1"/>
  <c r="L965" i="16"/>
  <c r="K965" i="16" s="1"/>
  <c r="L966" i="16"/>
  <c r="K966" i="16" s="1"/>
  <c r="L967" i="16"/>
  <c r="K967" i="16" s="1"/>
  <c r="L968" i="16"/>
  <c r="K968" i="16" s="1"/>
  <c r="L969" i="16"/>
  <c r="K969" i="16" s="1"/>
  <c r="L970" i="16"/>
  <c r="K970" i="16" s="1"/>
  <c r="L971" i="16"/>
  <c r="K971" i="16" s="1"/>
  <c r="H971" i="16" s="1"/>
  <c r="L972" i="16"/>
  <c r="K972" i="16" s="1"/>
  <c r="L973" i="16"/>
  <c r="K973" i="16" s="1"/>
  <c r="L974" i="16"/>
  <c r="K974" i="16" s="1"/>
  <c r="L975" i="16"/>
  <c r="K975" i="16" s="1"/>
  <c r="L976" i="16"/>
  <c r="K976" i="16" s="1"/>
  <c r="L977" i="16"/>
  <c r="K977" i="16" s="1"/>
  <c r="L978" i="16"/>
  <c r="K978" i="16" s="1"/>
  <c r="L979" i="16"/>
  <c r="K979" i="16" s="1"/>
  <c r="H979" i="16" s="1"/>
  <c r="L980" i="16"/>
  <c r="K980" i="16" s="1"/>
  <c r="L981" i="16"/>
  <c r="K981" i="16" s="1"/>
  <c r="L982" i="16"/>
  <c r="K982" i="16" s="1"/>
  <c r="L983" i="16"/>
  <c r="K983" i="16" s="1"/>
  <c r="L984" i="16"/>
  <c r="K984" i="16" s="1"/>
  <c r="L985" i="16"/>
  <c r="K985" i="16" s="1"/>
  <c r="L986" i="16"/>
  <c r="K986" i="16" s="1"/>
  <c r="L987" i="16"/>
  <c r="K987" i="16" s="1"/>
  <c r="H987" i="16" s="1"/>
  <c r="L988" i="16"/>
  <c r="K988" i="16" s="1"/>
  <c r="L989" i="16"/>
  <c r="K989" i="16" s="1"/>
  <c r="L990" i="16"/>
  <c r="K990" i="16" s="1"/>
  <c r="L991" i="16"/>
  <c r="K991" i="16" s="1"/>
  <c r="L992" i="16"/>
  <c r="K992" i="16" s="1"/>
  <c r="L993" i="16"/>
  <c r="K993" i="16" s="1"/>
  <c r="L994" i="16"/>
  <c r="K994" i="16" s="1"/>
  <c r="L995" i="16"/>
  <c r="K995" i="16" s="1"/>
  <c r="H995" i="16" s="1"/>
  <c r="L996" i="16"/>
  <c r="K996" i="16" s="1"/>
  <c r="L997" i="16"/>
  <c r="K997" i="16" s="1"/>
  <c r="L998" i="16"/>
  <c r="K998" i="16" s="1"/>
  <c r="L999" i="16"/>
  <c r="K999" i="16" s="1"/>
  <c r="L1000" i="16"/>
  <c r="K1000" i="16" s="1"/>
  <c r="L1001" i="16"/>
  <c r="K1001" i="16" s="1"/>
  <c r="L1002" i="16"/>
  <c r="K1002" i="16" s="1"/>
  <c r="L1003" i="16"/>
  <c r="K1003" i="16" s="1"/>
  <c r="H1003" i="16" s="1"/>
  <c r="L1004" i="16"/>
  <c r="K1004" i="16" s="1"/>
  <c r="L1005" i="16"/>
  <c r="K1005" i="16" s="1"/>
  <c r="L1006" i="16"/>
  <c r="K1006" i="16" s="1"/>
  <c r="L1007" i="16"/>
  <c r="K1007" i="16" s="1"/>
  <c r="L1008" i="16"/>
  <c r="K1008" i="16" s="1"/>
  <c r="L1009" i="16"/>
  <c r="K1009" i="16" s="1"/>
  <c r="L1010" i="16"/>
  <c r="K1010" i="16" s="1"/>
  <c r="L1011" i="16"/>
  <c r="K1011" i="16" s="1"/>
  <c r="H1011" i="16" s="1"/>
  <c r="L1012" i="16"/>
  <c r="K1012" i="16" s="1"/>
  <c r="L1013" i="16"/>
  <c r="K1013" i="16" s="1"/>
  <c r="L1014" i="16"/>
  <c r="K1014" i="16" s="1"/>
  <c r="L1015" i="16"/>
  <c r="K1015" i="16" s="1"/>
  <c r="L1016" i="16"/>
  <c r="K1016" i="16" s="1"/>
  <c r="L1017" i="16"/>
  <c r="K1017" i="16" s="1"/>
  <c r="L1018" i="16"/>
  <c r="K1018" i="16" s="1"/>
  <c r="L1019" i="16"/>
  <c r="K1019" i="16" s="1"/>
  <c r="H1019" i="16" s="1"/>
  <c r="L1020" i="16"/>
  <c r="K1020" i="16" s="1"/>
  <c r="L1021" i="16"/>
  <c r="K1021" i="16" s="1"/>
  <c r="L1022" i="16"/>
  <c r="K1022" i="16" s="1"/>
  <c r="L1023" i="16"/>
  <c r="K1023" i="16" s="1"/>
  <c r="L1024" i="16"/>
  <c r="K1024" i="16" s="1"/>
  <c r="L1025" i="16"/>
  <c r="K1025" i="16" s="1"/>
  <c r="L1026" i="16"/>
  <c r="K1026" i="16" s="1"/>
  <c r="L1027" i="16"/>
  <c r="K1027" i="16" s="1"/>
  <c r="H1027" i="16" s="1"/>
  <c r="L1028" i="16"/>
  <c r="K1028" i="16" s="1"/>
  <c r="L1029" i="16"/>
  <c r="K1029" i="16" s="1"/>
  <c r="L1030" i="16"/>
  <c r="K1030" i="16" s="1"/>
  <c r="L1031" i="16"/>
  <c r="K1031" i="16" s="1"/>
  <c r="L1032" i="16"/>
  <c r="K1032" i="16" s="1"/>
  <c r="L1033" i="16"/>
  <c r="K1033" i="16" s="1"/>
  <c r="L1034" i="16"/>
  <c r="K1034" i="16" s="1"/>
  <c r="L1035" i="16"/>
  <c r="K1035" i="16" s="1"/>
  <c r="H1035" i="16" s="1"/>
  <c r="L1036" i="16"/>
  <c r="K1036" i="16" s="1"/>
  <c r="L1037" i="16"/>
  <c r="K1037" i="16" s="1"/>
  <c r="L1038" i="16"/>
  <c r="K1038" i="16" s="1"/>
  <c r="L1039" i="16"/>
  <c r="K1039" i="16" s="1"/>
  <c r="L1040" i="16"/>
  <c r="K1040" i="16" s="1"/>
  <c r="L1041" i="16"/>
  <c r="K1041" i="16" s="1"/>
  <c r="L1042" i="16"/>
  <c r="K1042" i="16" s="1"/>
  <c r="L1043" i="16"/>
  <c r="K1043" i="16" s="1"/>
  <c r="H1043" i="16" s="1"/>
  <c r="L1044" i="16"/>
  <c r="K1044" i="16" s="1"/>
  <c r="L1045" i="16"/>
  <c r="K1045" i="16" s="1"/>
  <c r="L1046" i="16"/>
  <c r="K1046" i="16" s="1"/>
  <c r="L1047" i="16"/>
  <c r="K1047" i="16" s="1"/>
  <c r="L1048" i="16"/>
  <c r="K1048" i="16" s="1"/>
  <c r="L1049" i="16"/>
  <c r="K1049" i="16" s="1"/>
  <c r="L1050" i="16"/>
  <c r="K1050" i="16" s="1"/>
  <c r="L1051" i="16"/>
  <c r="K1051" i="16" s="1"/>
  <c r="H1051" i="16" s="1"/>
  <c r="L1052" i="16"/>
  <c r="K1052" i="16" s="1"/>
  <c r="L1053" i="16"/>
  <c r="K1053" i="16" s="1"/>
  <c r="L1054" i="16"/>
  <c r="K1054" i="16" s="1"/>
  <c r="L1055" i="16"/>
  <c r="K1055" i="16" s="1"/>
  <c r="L1056" i="16"/>
  <c r="K1056" i="16" s="1"/>
  <c r="L1057" i="16"/>
  <c r="K1057" i="16" s="1"/>
  <c r="L1058" i="16"/>
  <c r="K1058" i="16" s="1"/>
  <c r="L1059" i="16"/>
  <c r="K1059" i="16" s="1"/>
  <c r="H1059" i="16" s="1"/>
  <c r="L1060" i="16"/>
  <c r="K1060" i="16" s="1"/>
  <c r="L1061" i="16"/>
  <c r="K1061" i="16" s="1"/>
  <c r="L1062" i="16"/>
  <c r="K1062" i="16" s="1"/>
  <c r="L1063" i="16"/>
  <c r="K1063" i="16" s="1"/>
  <c r="L1064" i="16"/>
  <c r="K1064" i="16" s="1"/>
  <c r="L1065" i="16"/>
  <c r="K1065" i="16" s="1"/>
  <c r="L1066" i="16"/>
  <c r="K1066" i="16" s="1"/>
  <c r="L1067" i="16"/>
  <c r="K1067" i="16" s="1"/>
  <c r="H1067" i="16" s="1"/>
  <c r="L1068" i="16"/>
  <c r="K1068" i="16" s="1"/>
  <c r="L1069" i="16"/>
  <c r="K1069" i="16" s="1"/>
  <c r="L1070" i="16"/>
  <c r="K1070" i="16" s="1"/>
  <c r="L1071" i="16"/>
  <c r="K1071" i="16" s="1"/>
  <c r="L1072" i="16"/>
  <c r="K1072" i="16" s="1"/>
  <c r="L1073" i="16"/>
  <c r="K1073" i="16" s="1"/>
  <c r="L1074" i="16"/>
  <c r="K1074" i="16" s="1"/>
  <c r="L1075" i="16"/>
  <c r="K1075" i="16" s="1"/>
  <c r="H1075" i="16" s="1"/>
  <c r="L1076" i="16"/>
  <c r="K1076" i="16" s="1"/>
  <c r="L1077" i="16"/>
  <c r="K1077" i="16" s="1"/>
  <c r="L1078" i="16"/>
  <c r="K1078" i="16" s="1"/>
  <c r="L1079" i="16"/>
  <c r="K1079" i="16" s="1"/>
  <c r="L1080" i="16"/>
  <c r="K1080" i="16" s="1"/>
  <c r="L1081" i="16"/>
  <c r="K1081" i="16" s="1"/>
  <c r="L1082" i="16"/>
  <c r="K1082" i="16" s="1"/>
  <c r="L1083" i="16"/>
  <c r="K1083" i="16" s="1"/>
  <c r="H1083" i="16" s="1"/>
  <c r="L1084" i="16"/>
  <c r="K1084" i="16" s="1"/>
  <c r="L1085" i="16"/>
  <c r="K1085" i="16" s="1"/>
  <c r="L1086" i="16"/>
  <c r="K1086" i="16" s="1"/>
  <c r="L1087" i="16"/>
  <c r="K1087" i="16" s="1"/>
  <c r="L1088" i="16"/>
  <c r="K1088" i="16" s="1"/>
  <c r="L1089" i="16"/>
  <c r="K1089" i="16" s="1"/>
  <c r="L1090" i="16"/>
  <c r="K1090" i="16" s="1"/>
  <c r="L1091" i="16"/>
  <c r="K1091" i="16" s="1"/>
  <c r="H1091" i="16" s="1"/>
  <c r="L1092" i="16"/>
  <c r="K1092" i="16" s="1"/>
  <c r="L1093" i="16"/>
  <c r="K1093" i="16" s="1"/>
  <c r="L1094" i="16"/>
  <c r="K1094" i="16" s="1"/>
  <c r="L1095" i="16"/>
  <c r="K1095" i="16" s="1"/>
  <c r="L1096" i="16"/>
  <c r="K1096" i="16" s="1"/>
  <c r="L1097" i="16"/>
  <c r="K1097" i="16" s="1"/>
  <c r="L1098" i="16"/>
  <c r="K1098" i="16" s="1"/>
  <c r="L1099" i="16"/>
  <c r="K1099" i="16" s="1"/>
  <c r="H1099" i="16" s="1"/>
  <c r="L1100" i="16"/>
  <c r="K1100" i="16" s="1"/>
  <c r="L1101" i="16"/>
  <c r="K1101" i="16" s="1"/>
  <c r="L1102" i="16"/>
  <c r="K1102" i="16" s="1"/>
  <c r="L1103" i="16"/>
  <c r="K1103" i="16" s="1"/>
  <c r="L1104" i="16"/>
  <c r="K1104" i="16" s="1"/>
  <c r="L1105" i="16"/>
  <c r="K1105" i="16" s="1"/>
  <c r="L1106" i="16"/>
  <c r="K1106" i="16" s="1"/>
  <c r="L1107" i="16"/>
  <c r="K1107" i="16" s="1"/>
  <c r="H1107" i="16" s="1"/>
  <c r="L1108" i="16"/>
  <c r="K1108" i="16" s="1"/>
  <c r="L1109" i="16"/>
  <c r="K1109" i="16" s="1"/>
  <c r="L1110" i="16"/>
  <c r="K1110" i="16" s="1"/>
  <c r="L1111" i="16"/>
  <c r="K1111" i="16" s="1"/>
  <c r="L1112" i="16"/>
  <c r="K1112" i="16" s="1"/>
  <c r="L1113" i="16"/>
  <c r="K1113" i="16" s="1"/>
  <c r="L1114" i="16"/>
  <c r="K1114" i="16" s="1"/>
  <c r="L1115" i="16"/>
  <c r="K1115" i="16" s="1"/>
  <c r="H1115" i="16" s="1"/>
  <c r="L1116" i="16"/>
  <c r="K1116" i="16" s="1"/>
  <c r="L1117" i="16"/>
  <c r="K1117" i="16" s="1"/>
  <c r="L1118" i="16"/>
  <c r="K1118" i="16" s="1"/>
  <c r="L1119" i="16"/>
  <c r="K1119" i="16" s="1"/>
  <c r="L1120" i="16"/>
  <c r="K1120" i="16" s="1"/>
  <c r="L1121" i="16"/>
  <c r="K1121" i="16" s="1"/>
  <c r="L1122" i="16"/>
  <c r="K1122" i="16" s="1"/>
  <c r="L1123" i="16"/>
  <c r="K1123" i="16" s="1"/>
  <c r="H1123" i="16" s="1"/>
  <c r="L1124" i="16"/>
  <c r="K1124" i="16" s="1"/>
  <c r="L1125" i="16"/>
  <c r="K1125" i="16" s="1"/>
  <c r="L1126" i="16"/>
  <c r="K1126" i="16" s="1"/>
  <c r="L1127" i="16"/>
  <c r="K1127" i="16" s="1"/>
  <c r="L1128" i="16"/>
  <c r="K1128" i="16" s="1"/>
  <c r="L1129" i="16"/>
  <c r="K1129" i="16" s="1"/>
  <c r="L1130" i="16"/>
  <c r="K1130" i="16" s="1"/>
  <c r="L1131" i="16"/>
  <c r="K1131" i="16" s="1"/>
  <c r="H1131" i="16" s="1"/>
  <c r="L1132" i="16"/>
  <c r="K1132" i="16" s="1"/>
  <c r="L1133" i="16"/>
  <c r="K1133" i="16" s="1"/>
  <c r="L1134" i="16"/>
  <c r="K1134" i="16" s="1"/>
  <c r="L1135" i="16"/>
  <c r="K1135" i="16" s="1"/>
  <c r="L1136" i="16"/>
  <c r="K1136" i="16" s="1"/>
  <c r="L1137" i="16"/>
  <c r="K1137" i="16" s="1"/>
  <c r="L1138" i="16"/>
  <c r="K1138" i="16" s="1"/>
  <c r="L1139" i="16"/>
  <c r="K1139" i="16" s="1"/>
  <c r="H1139" i="16" s="1"/>
  <c r="L1140" i="16"/>
  <c r="K1140" i="16" s="1"/>
  <c r="L1141" i="16"/>
  <c r="K1141" i="16" s="1"/>
  <c r="L1142" i="16"/>
  <c r="K1142" i="16" s="1"/>
  <c r="L1143" i="16"/>
  <c r="K1143" i="16" s="1"/>
  <c r="L1144" i="16"/>
  <c r="K1144" i="16" s="1"/>
  <c r="L1145" i="16"/>
  <c r="K1145" i="16" s="1"/>
  <c r="L1146" i="16"/>
  <c r="K1146" i="16" s="1"/>
  <c r="L1147" i="16"/>
  <c r="K1147" i="16" s="1"/>
  <c r="H1147" i="16" s="1"/>
  <c r="L1148" i="16"/>
  <c r="K1148" i="16" s="1"/>
  <c r="L1149" i="16"/>
  <c r="K1149" i="16" s="1"/>
  <c r="L1150" i="16"/>
  <c r="K1150" i="16" s="1"/>
  <c r="L1151" i="16"/>
  <c r="K1151" i="16" s="1"/>
  <c r="L1152" i="16"/>
  <c r="K1152" i="16" s="1"/>
  <c r="L1153" i="16"/>
  <c r="K1153" i="16" s="1"/>
  <c r="L1154" i="16"/>
  <c r="K1154" i="16" s="1"/>
  <c r="L1155" i="16"/>
  <c r="K1155" i="16" s="1"/>
  <c r="H1155" i="16" s="1"/>
  <c r="L1156" i="16"/>
  <c r="K1156" i="16" s="1"/>
  <c r="L1157" i="16"/>
  <c r="K1157" i="16" s="1"/>
  <c r="L1158" i="16"/>
  <c r="K1158" i="16" s="1"/>
  <c r="L1159" i="16"/>
  <c r="K1159" i="16" s="1"/>
  <c r="L1160" i="16"/>
  <c r="K1160" i="16" s="1"/>
  <c r="L1161" i="16"/>
  <c r="K1161" i="16" s="1"/>
  <c r="L1162" i="16"/>
  <c r="K1162" i="16" s="1"/>
  <c r="L1163" i="16"/>
  <c r="K1163" i="16" s="1"/>
  <c r="H1163" i="16" s="1"/>
  <c r="L1164" i="16"/>
  <c r="K1164" i="16" s="1"/>
  <c r="L1165" i="16"/>
  <c r="K1165" i="16" s="1"/>
  <c r="L1166" i="16"/>
  <c r="K1166" i="16" s="1"/>
  <c r="L1167" i="16"/>
  <c r="K1167" i="16" s="1"/>
  <c r="L1168" i="16"/>
  <c r="K1168" i="16" s="1"/>
  <c r="L1169" i="16"/>
  <c r="K1169" i="16" s="1"/>
  <c r="L1170" i="16"/>
  <c r="K1170" i="16" s="1"/>
  <c r="L1171" i="16"/>
  <c r="K1171" i="16" s="1"/>
  <c r="H1171" i="16" s="1"/>
  <c r="L1172" i="16"/>
  <c r="K1172" i="16" s="1"/>
  <c r="L1173" i="16"/>
  <c r="K1173" i="16" s="1"/>
  <c r="L1174" i="16"/>
  <c r="K1174" i="16" s="1"/>
  <c r="L1175" i="16"/>
  <c r="K1175" i="16" s="1"/>
  <c r="L1176" i="16"/>
  <c r="K1176" i="16" s="1"/>
  <c r="L1177" i="16"/>
  <c r="K1177" i="16" s="1"/>
  <c r="L1178" i="16"/>
  <c r="K1178" i="16" s="1"/>
  <c r="L1179" i="16"/>
  <c r="K1179" i="16" s="1"/>
  <c r="H1179" i="16" s="1"/>
  <c r="L1180" i="16"/>
  <c r="K1180" i="16" s="1"/>
  <c r="L1181" i="16"/>
  <c r="K1181" i="16" s="1"/>
  <c r="L1182" i="16"/>
  <c r="K1182" i="16" s="1"/>
  <c r="L1183" i="16"/>
  <c r="K1183" i="16" s="1"/>
  <c r="L1184" i="16"/>
  <c r="K1184" i="16" s="1"/>
  <c r="L1185" i="16"/>
  <c r="K1185" i="16" s="1"/>
  <c r="L1186" i="16"/>
  <c r="K1186" i="16" s="1"/>
  <c r="L1187" i="16"/>
  <c r="K1187" i="16" s="1"/>
  <c r="H1187" i="16" s="1"/>
  <c r="L1188" i="16"/>
  <c r="K1188" i="16" s="1"/>
  <c r="L1189" i="16"/>
  <c r="K1189" i="16" s="1"/>
  <c r="L1190" i="16"/>
  <c r="K1190" i="16" s="1"/>
  <c r="L1191" i="16"/>
  <c r="K1191" i="16" s="1"/>
  <c r="L1192" i="16"/>
  <c r="K1192" i="16" s="1"/>
  <c r="L1193" i="16"/>
  <c r="K1193" i="16" s="1"/>
  <c r="L1194" i="16"/>
  <c r="K1194" i="16" s="1"/>
  <c r="L1195" i="16"/>
  <c r="K1195" i="16" s="1"/>
  <c r="H1195" i="16" s="1"/>
  <c r="L1196" i="16"/>
  <c r="K1196" i="16" s="1"/>
  <c r="L1197" i="16"/>
  <c r="K1197" i="16" s="1"/>
  <c r="L1198" i="16"/>
  <c r="K1198" i="16" s="1"/>
  <c r="L1199" i="16"/>
  <c r="K1199" i="16" s="1"/>
  <c r="L1200" i="16"/>
  <c r="K1200" i="16" s="1"/>
  <c r="L1201" i="16"/>
  <c r="K1201" i="16" s="1"/>
  <c r="L1202" i="16"/>
  <c r="K1202" i="16" s="1"/>
  <c r="L1203" i="16"/>
  <c r="K1203" i="16" s="1"/>
  <c r="H1203" i="16" s="1"/>
  <c r="L1204" i="16"/>
  <c r="K1204" i="16" s="1"/>
  <c r="L1205" i="16"/>
  <c r="K1205" i="16" s="1"/>
  <c r="L1206" i="16"/>
  <c r="K1206" i="16" s="1"/>
  <c r="L1207" i="16"/>
  <c r="K1207" i="16" s="1"/>
  <c r="L1208" i="16"/>
  <c r="K1208" i="16" s="1"/>
  <c r="L1209" i="16"/>
  <c r="K1209" i="16" s="1"/>
  <c r="L1210" i="16"/>
  <c r="K1210" i="16" s="1"/>
  <c r="L1211" i="16"/>
  <c r="K1211" i="16" s="1"/>
  <c r="H1211" i="16" s="1"/>
  <c r="L1212" i="16"/>
  <c r="K1212" i="16" s="1"/>
  <c r="L1213" i="16"/>
  <c r="K1213" i="16" s="1"/>
  <c r="L1214" i="16"/>
  <c r="K1214" i="16" s="1"/>
  <c r="L1215" i="16"/>
  <c r="K1215" i="16" s="1"/>
  <c r="L1216" i="16"/>
  <c r="K1216" i="16" s="1"/>
  <c r="L1217" i="16"/>
  <c r="K1217" i="16" s="1"/>
  <c r="L1218" i="16"/>
  <c r="K1218" i="16" s="1"/>
  <c r="L1219" i="16"/>
  <c r="K1219" i="16" s="1"/>
  <c r="H1219" i="16" s="1"/>
  <c r="L1220" i="16"/>
  <c r="K1220" i="16" s="1"/>
  <c r="L1221" i="16"/>
  <c r="K1221" i="16" s="1"/>
  <c r="L1222" i="16"/>
  <c r="K1222" i="16" s="1"/>
  <c r="L1223" i="16"/>
  <c r="K1223" i="16" s="1"/>
  <c r="L1224" i="16"/>
  <c r="K1224" i="16" s="1"/>
  <c r="L1225" i="16"/>
  <c r="K1225" i="16" s="1"/>
  <c r="L1226" i="16"/>
  <c r="K1226" i="16" s="1"/>
  <c r="L1227" i="16"/>
  <c r="K1227" i="16" s="1"/>
  <c r="H1227" i="16" s="1"/>
  <c r="L1228" i="16"/>
  <c r="K1228" i="16" s="1"/>
  <c r="L1229" i="16"/>
  <c r="K1229" i="16" s="1"/>
  <c r="L1230" i="16"/>
  <c r="K1230" i="16" s="1"/>
  <c r="L1231" i="16"/>
  <c r="K1231" i="16" s="1"/>
  <c r="L1232" i="16"/>
  <c r="K1232" i="16" s="1"/>
  <c r="L1233" i="16"/>
  <c r="K1233" i="16" s="1"/>
  <c r="L1234" i="16"/>
  <c r="K1234" i="16" s="1"/>
  <c r="L1235" i="16"/>
  <c r="K1235" i="16" s="1"/>
  <c r="H1235" i="16" s="1"/>
  <c r="L1236" i="16"/>
  <c r="K1236" i="16" s="1"/>
  <c r="L1237" i="16"/>
  <c r="K1237" i="16" s="1"/>
  <c r="L1238" i="16"/>
  <c r="K1238" i="16" s="1"/>
  <c r="L1239" i="16"/>
  <c r="K1239" i="16" s="1"/>
  <c r="L1240" i="16"/>
  <c r="K1240" i="16" s="1"/>
  <c r="L1241" i="16"/>
  <c r="K1241" i="16" s="1"/>
  <c r="L1242" i="16"/>
  <c r="K1242" i="16" s="1"/>
  <c r="L1243" i="16"/>
  <c r="K1243" i="16" s="1"/>
  <c r="H1243" i="16" s="1"/>
  <c r="L1244" i="16"/>
  <c r="K1244" i="16" s="1"/>
  <c r="L1245" i="16"/>
  <c r="K1245" i="16" s="1"/>
  <c r="L1246" i="16"/>
  <c r="K1246" i="16" s="1"/>
  <c r="L1247" i="16"/>
  <c r="K1247" i="16" s="1"/>
  <c r="L1248" i="16"/>
  <c r="K1248" i="16" s="1"/>
  <c r="L1249" i="16"/>
  <c r="K1249" i="16" s="1"/>
  <c r="L1250" i="16"/>
  <c r="K1250" i="16" s="1"/>
  <c r="L1251" i="16"/>
  <c r="K1251" i="16" s="1"/>
  <c r="H1251" i="16" s="1"/>
  <c r="L1252" i="16"/>
  <c r="K1252" i="16" s="1"/>
  <c r="L1253" i="16"/>
  <c r="K1253" i="16" s="1"/>
  <c r="L1254" i="16"/>
  <c r="K1254" i="16" s="1"/>
  <c r="L1255" i="16"/>
  <c r="K1255" i="16" s="1"/>
  <c r="L1256" i="16"/>
  <c r="K1256" i="16" s="1"/>
  <c r="L1257" i="16"/>
  <c r="K1257" i="16" s="1"/>
  <c r="L1258" i="16"/>
  <c r="K1258" i="16" s="1"/>
  <c r="L1259" i="16"/>
  <c r="K1259" i="16" s="1"/>
  <c r="H1259" i="16" s="1"/>
  <c r="L1260" i="16"/>
  <c r="K1260" i="16" s="1"/>
  <c r="L1261" i="16"/>
  <c r="K1261" i="16" s="1"/>
  <c r="L1262" i="16"/>
  <c r="K1262" i="16" s="1"/>
  <c r="L1263" i="16"/>
  <c r="K1263" i="16" s="1"/>
  <c r="L1264" i="16"/>
  <c r="K1264" i="16" s="1"/>
  <c r="L1265" i="16"/>
  <c r="K1265" i="16" s="1"/>
  <c r="L1266" i="16"/>
  <c r="K1266" i="16" s="1"/>
  <c r="L1267" i="16"/>
  <c r="K1267" i="16" s="1"/>
  <c r="H1267" i="16" s="1"/>
  <c r="L1268" i="16"/>
  <c r="K1268" i="16" s="1"/>
  <c r="L1269" i="16"/>
  <c r="K1269" i="16" s="1"/>
  <c r="L1270" i="16"/>
  <c r="K1270" i="16" s="1"/>
  <c r="L1271" i="16"/>
  <c r="K1271" i="16" s="1"/>
  <c r="L1272" i="16"/>
  <c r="K1272" i="16" s="1"/>
  <c r="L1273" i="16"/>
  <c r="K1273" i="16" s="1"/>
  <c r="L1274" i="16"/>
  <c r="K1274" i="16" s="1"/>
  <c r="L1275" i="16"/>
  <c r="K1275" i="16" s="1"/>
  <c r="H1275" i="16" s="1"/>
  <c r="L1276" i="16"/>
  <c r="K1276" i="16" s="1"/>
  <c r="L1277" i="16"/>
  <c r="K1277" i="16" s="1"/>
  <c r="L1278" i="16"/>
  <c r="K1278" i="16" s="1"/>
  <c r="L1279" i="16"/>
  <c r="K1279" i="16" s="1"/>
  <c r="L1280" i="16"/>
  <c r="K1280" i="16" s="1"/>
  <c r="L1281" i="16"/>
  <c r="K1281" i="16" s="1"/>
  <c r="L1282" i="16"/>
  <c r="K1282" i="16" s="1"/>
  <c r="L1283" i="16"/>
  <c r="K1283" i="16" s="1"/>
  <c r="H1283" i="16" s="1"/>
  <c r="L1284" i="16"/>
  <c r="K1284" i="16" s="1"/>
  <c r="L1285" i="16"/>
  <c r="K1285" i="16" s="1"/>
  <c r="L1286" i="16"/>
  <c r="K1286" i="16" s="1"/>
  <c r="L1287" i="16"/>
  <c r="K1287" i="16" s="1"/>
  <c r="L1288" i="16"/>
  <c r="K1288" i="16" s="1"/>
  <c r="L1289" i="16"/>
  <c r="K1289" i="16" s="1"/>
  <c r="L1290" i="16"/>
  <c r="K1290" i="16" s="1"/>
  <c r="L1291" i="16"/>
  <c r="K1291" i="16" s="1"/>
  <c r="H1291" i="16" s="1"/>
  <c r="L1292" i="16"/>
  <c r="K1292" i="16" s="1"/>
  <c r="L1293" i="16"/>
  <c r="K1293" i="16" s="1"/>
  <c r="L1294" i="16"/>
  <c r="K1294" i="16" s="1"/>
  <c r="L1295" i="16"/>
  <c r="K1295" i="16" s="1"/>
  <c r="L1296" i="16"/>
  <c r="K1296" i="16" s="1"/>
  <c r="L1297" i="16"/>
  <c r="K1297" i="16" s="1"/>
  <c r="L1298" i="16"/>
  <c r="K1298" i="16" s="1"/>
  <c r="L1299" i="16"/>
  <c r="K1299" i="16" s="1"/>
  <c r="H1299" i="16" s="1"/>
  <c r="L1300" i="16"/>
  <c r="K1300" i="16" s="1"/>
  <c r="L1301" i="16"/>
  <c r="K1301" i="16" s="1"/>
  <c r="L1302" i="16"/>
  <c r="K1302" i="16" s="1"/>
  <c r="L1303" i="16"/>
  <c r="K1303" i="16" s="1"/>
  <c r="L1304" i="16"/>
  <c r="K1304" i="16" s="1"/>
  <c r="L1305" i="16"/>
  <c r="K1305" i="16" s="1"/>
  <c r="L1306" i="16"/>
  <c r="K1306" i="16" s="1"/>
  <c r="L1307" i="16"/>
  <c r="K1307" i="16" s="1"/>
  <c r="H1307" i="16" s="1"/>
  <c r="L1308" i="16"/>
  <c r="K1308" i="16" s="1"/>
  <c r="L1309" i="16"/>
  <c r="K1309" i="16" s="1"/>
  <c r="L1310" i="16"/>
  <c r="K1310" i="16" s="1"/>
  <c r="L1311" i="16"/>
  <c r="K1311" i="16" s="1"/>
  <c r="L1312" i="16"/>
  <c r="K1312" i="16" s="1"/>
  <c r="L1313" i="16"/>
  <c r="K1313" i="16" s="1"/>
  <c r="L1314" i="16"/>
  <c r="K1314" i="16" s="1"/>
  <c r="L1315" i="16"/>
  <c r="K1315" i="16" s="1"/>
  <c r="H1315" i="16" s="1"/>
  <c r="L1316" i="16"/>
  <c r="K1316" i="16" s="1"/>
  <c r="L1317" i="16"/>
  <c r="K1317" i="16" s="1"/>
  <c r="L1318" i="16"/>
  <c r="K1318" i="16" s="1"/>
  <c r="L1319" i="16"/>
  <c r="K1319" i="16" s="1"/>
  <c r="L1320" i="16"/>
  <c r="K1320" i="16" s="1"/>
  <c r="L1321" i="16"/>
  <c r="K1321" i="16" s="1"/>
  <c r="L1322" i="16"/>
  <c r="K1322" i="16" s="1"/>
  <c r="L1323" i="16"/>
  <c r="K1323" i="16" s="1"/>
  <c r="H1323" i="16" s="1"/>
  <c r="L1324" i="16"/>
  <c r="K1324" i="16" s="1"/>
  <c r="L1325" i="16"/>
  <c r="K1325" i="16" s="1"/>
  <c r="L1326" i="16"/>
  <c r="K1326" i="16" s="1"/>
  <c r="L1327" i="16"/>
  <c r="K1327" i="16" s="1"/>
  <c r="L1328" i="16"/>
  <c r="K1328" i="16" s="1"/>
  <c r="L1329" i="16"/>
  <c r="K1329" i="16" s="1"/>
  <c r="L1330" i="16"/>
  <c r="K1330" i="16" s="1"/>
  <c r="L1331" i="16"/>
  <c r="K1331" i="16" s="1"/>
  <c r="H1331" i="16" s="1"/>
  <c r="L1332" i="16"/>
  <c r="K1332" i="16" s="1"/>
  <c r="L1333" i="16"/>
  <c r="K1333" i="16" s="1"/>
  <c r="L1334" i="16"/>
  <c r="K1334" i="16" s="1"/>
  <c r="L1335" i="16"/>
  <c r="K1335" i="16" s="1"/>
  <c r="L1336" i="16"/>
  <c r="K1336" i="16" s="1"/>
  <c r="L1337" i="16"/>
  <c r="K1337" i="16" s="1"/>
  <c r="L1338" i="16"/>
  <c r="K1338" i="16" s="1"/>
  <c r="L1339" i="16"/>
  <c r="K1339" i="16" s="1"/>
  <c r="H1339" i="16" s="1"/>
  <c r="L1340" i="16"/>
  <c r="K1340" i="16" s="1"/>
  <c r="L1341" i="16"/>
  <c r="K1341" i="16" s="1"/>
  <c r="L1342" i="16"/>
  <c r="K1342" i="16" s="1"/>
  <c r="L1343" i="16"/>
  <c r="K1343" i="16" s="1"/>
  <c r="L1344" i="16"/>
  <c r="K1344" i="16" s="1"/>
  <c r="L1345" i="16"/>
  <c r="K1345" i="16" s="1"/>
  <c r="L1346" i="16"/>
  <c r="K1346" i="16" s="1"/>
  <c r="L1347" i="16"/>
  <c r="K1347" i="16" s="1"/>
  <c r="H1347" i="16" s="1"/>
  <c r="L1348" i="16"/>
  <c r="K1348" i="16" s="1"/>
  <c r="L1349" i="16"/>
  <c r="K1349" i="16" s="1"/>
  <c r="L1350" i="16"/>
  <c r="K1350" i="16" s="1"/>
  <c r="L1351" i="16"/>
  <c r="K1351" i="16" s="1"/>
  <c r="L1352" i="16"/>
  <c r="K1352" i="16" s="1"/>
  <c r="L1353" i="16"/>
  <c r="K1353" i="16" s="1"/>
  <c r="L1354" i="16"/>
  <c r="K1354" i="16" s="1"/>
  <c r="L1355" i="16"/>
  <c r="K1355" i="16" s="1"/>
  <c r="H1355" i="16" s="1"/>
  <c r="L1356" i="16"/>
  <c r="K1356" i="16" s="1"/>
  <c r="L1357" i="16"/>
  <c r="K1357" i="16" s="1"/>
  <c r="L1358" i="16"/>
  <c r="K1358" i="16" s="1"/>
  <c r="L1359" i="16"/>
  <c r="K1359" i="16" s="1"/>
  <c r="L1360" i="16"/>
  <c r="K1360" i="16" s="1"/>
  <c r="L1361" i="16"/>
  <c r="K1361" i="16" s="1"/>
  <c r="L1362" i="16"/>
  <c r="K1362" i="16" s="1"/>
  <c r="L1363" i="16"/>
  <c r="K1363" i="16" s="1"/>
  <c r="H1363" i="16" s="1"/>
  <c r="L1364" i="16"/>
  <c r="K1364" i="16" s="1"/>
  <c r="L1365" i="16"/>
  <c r="K1365" i="16" s="1"/>
  <c r="L1366" i="16"/>
  <c r="K1366" i="16" s="1"/>
  <c r="L1367" i="16"/>
  <c r="K1367" i="16" s="1"/>
  <c r="L1368" i="16"/>
  <c r="K1368" i="16" s="1"/>
  <c r="L1369" i="16"/>
  <c r="K1369" i="16" s="1"/>
  <c r="L1370" i="16"/>
  <c r="K1370" i="16" s="1"/>
  <c r="L1371" i="16"/>
  <c r="K1371" i="16" s="1"/>
  <c r="H1371" i="16" s="1"/>
  <c r="L1372" i="16"/>
  <c r="K1372" i="16" s="1"/>
  <c r="L1373" i="16"/>
  <c r="K1373" i="16" s="1"/>
  <c r="L1374" i="16"/>
  <c r="K1374" i="16" s="1"/>
  <c r="L1375" i="16"/>
  <c r="K1375" i="16" s="1"/>
  <c r="L1376" i="16"/>
  <c r="K1376" i="16" s="1"/>
  <c r="L1377" i="16"/>
  <c r="K1377" i="16" s="1"/>
  <c r="L1378" i="16"/>
  <c r="K1378" i="16" s="1"/>
  <c r="L1379" i="16"/>
  <c r="K1379" i="16" s="1"/>
  <c r="H1379" i="16" s="1"/>
  <c r="L1380" i="16"/>
  <c r="K1380" i="16" s="1"/>
  <c r="L1381" i="16"/>
  <c r="K1381" i="16" s="1"/>
  <c r="L1382" i="16"/>
  <c r="K1382" i="16" s="1"/>
  <c r="L1383" i="16"/>
  <c r="K1383" i="16" s="1"/>
  <c r="L1384" i="16"/>
  <c r="K1384" i="16" s="1"/>
  <c r="L1385" i="16"/>
  <c r="K1385" i="16" s="1"/>
  <c r="L1386" i="16"/>
  <c r="K1386" i="16" s="1"/>
  <c r="L1387" i="16"/>
  <c r="K1387" i="16" s="1"/>
  <c r="H1387" i="16" s="1"/>
  <c r="L1388" i="16"/>
  <c r="K1388" i="16" s="1"/>
  <c r="L1389" i="16"/>
  <c r="K1389" i="16" s="1"/>
  <c r="L1390" i="16"/>
  <c r="K1390" i="16" s="1"/>
  <c r="L1391" i="16"/>
  <c r="K1391" i="16" s="1"/>
  <c r="L1392" i="16"/>
  <c r="K1392" i="16" s="1"/>
  <c r="L1393" i="16"/>
  <c r="K1393" i="16" s="1"/>
  <c r="L1394" i="16"/>
  <c r="K1394" i="16" s="1"/>
  <c r="L1395" i="16"/>
  <c r="K1395" i="16" s="1"/>
  <c r="H1395" i="16" s="1"/>
  <c r="L1396" i="16"/>
  <c r="K1396" i="16" s="1"/>
  <c r="L1397" i="16"/>
  <c r="K1397" i="16" s="1"/>
  <c r="L1398" i="16"/>
  <c r="K1398" i="16" s="1"/>
  <c r="L1399" i="16"/>
  <c r="K1399" i="16" s="1"/>
  <c r="L1400" i="16"/>
  <c r="K1400" i="16" s="1"/>
  <c r="L1401" i="16"/>
  <c r="K1401" i="16" s="1"/>
  <c r="L1402" i="16"/>
  <c r="K1402" i="16" s="1"/>
  <c r="L1403" i="16"/>
  <c r="K1403" i="16" s="1"/>
  <c r="H1403" i="16" s="1"/>
  <c r="L1404" i="16"/>
  <c r="K1404" i="16" s="1"/>
  <c r="L1405" i="16"/>
  <c r="K1405" i="16" s="1"/>
  <c r="L1406" i="16"/>
  <c r="K1406" i="16" s="1"/>
  <c r="L1407" i="16"/>
  <c r="K1407" i="16" s="1"/>
  <c r="L1408" i="16"/>
  <c r="K1408" i="16" s="1"/>
  <c r="L1409" i="16"/>
  <c r="K1409" i="16" s="1"/>
  <c r="L1410" i="16"/>
  <c r="K1410" i="16" s="1"/>
  <c r="L1411" i="16"/>
  <c r="K1411" i="16" s="1"/>
  <c r="H1411" i="16" s="1"/>
  <c r="L1412" i="16"/>
  <c r="K1412" i="16" s="1"/>
  <c r="L1413" i="16"/>
  <c r="K1413" i="16" s="1"/>
  <c r="L1414" i="16"/>
  <c r="K1414" i="16" s="1"/>
  <c r="L1415" i="16"/>
  <c r="K1415" i="16" s="1"/>
  <c r="L1416" i="16"/>
  <c r="K1416" i="16" s="1"/>
  <c r="L1417" i="16"/>
  <c r="K1417" i="16" s="1"/>
  <c r="L1418" i="16"/>
  <c r="K1418" i="16" s="1"/>
  <c r="L1419" i="16"/>
  <c r="K1419" i="16" s="1"/>
  <c r="H1419" i="16" s="1"/>
  <c r="L1420" i="16"/>
  <c r="K1420" i="16" s="1"/>
  <c r="L1421" i="16"/>
  <c r="K1421" i="16" s="1"/>
  <c r="L1422" i="16"/>
  <c r="K1422" i="16" s="1"/>
  <c r="L1423" i="16"/>
  <c r="K1423" i="16" s="1"/>
  <c r="L1424" i="16"/>
  <c r="K1424" i="16" s="1"/>
  <c r="L1425" i="16"/>
  <c r="K1425" i="16" s="1"/>
  <c r="L1426" i="16"/>
  <c r="K1426" i="16" s="1"/>
  <c r="L1427" i="16"/>
  <c r="K1427" i="16" s="1"/>
  <c r="H1427" i="16" s="1"/>
  <c r="L1428" i="16"/>
  <c r="K1428" i="16" s="1"/>
  <c r="L1429" i="16"/>
  <c r="K1429" i="16" s="1"/>
  <c r="L1430" i="16"/>
  <c r="K1430" i="16" s="1"/>
  <c r="L1431" i="16"/>
  <c r="K1431" i="16" s="1"/>
  <c r="L1432" i="16"/>
  <c r="K1432" i="16" s="1"/>
  <c r="L1433" i="16"/>
  <c r="K1433" i="16" s="1"/>
  <c r="L1434" i="16"/>
  <c r="K1434" i="16" s="1"/>
  <c r="L1435" i="16"/>
  <c r="K1435" i="16" s="1"/>
  <c r="H1435" i="16" s="1"/>
  <c r="L1436" i="16"/>
  <c r="K1436" i="16" s="1"/>
  <c r="L1437" i="16"/>
  <c r="K1437" i="16" s="1"/>
  <c r="L1438" i="16"/>
  <c r="K1438" i="16" s="1"/>
  <c r="L1439" i="16"/>
  <c r="K1439" i="16" s="1"/>
  <c r="L1440" i="16"/>
  <c r="K1440" i="16" s="1"/>
  <c r="L1441" i="16"/>
  <c r="K1441" i="16" s="1"/>
  <c r="L1442" i="16"/>
  <c r="K1442" i="16" s="1"/>
  <c r="L1443" i="16"/>
  <c r="K1443" i="16" s="1"/>
  <c r="H1443" i="16" s="1"/>
  <c r="L1444" i="16"/>
  <c r="K1444" i="16" s="1"/>
  <c r="L1445" i="16"/>
  <c r="K1445" i="16" s="1"/>
  <c r="L1446" i="16"/>
  <c r="K1446" i="16" s="1"/>
  <c r="L1447" i="16"/>
  <c r="K1447" i="16" s="1"/>
  <c r="L1448" i="16"/>
  <c r="K1448" i="16" s="1"/>
  <c r="L1449" i="16"/>
  <c r="K1449" i="16" s="1"/>
  <c r="L1450" i="16"/>
  <c r="K1450" i="16" s="1"/>
  <c r="L1451" i="16"/>
  <c r="K1451" i="16" s="1"/>
  <c r="H1451" i="16" s="1"/>
  <c r="L1452" i="16"/>
  <c r="K1452" i="16" s="1"/>
  <c r="L1453" i="16"/>
  <c r="K1453" i="16" s="1"/>
  <c r="L1454" i="16"/>
  <c r="K1454" i="16" s="1"/>
  <c r="L1455" i="16"/>
  <c r="K1455" i="16" s="1"/>
  <c r="L1456" i="16"/>
  <c r="K1456" i="16" s="1"/>
  <c r="L1457" i="16"/>
  <c r="K1457" i="16" s="1"/>
  <c r="L1458" i="16"/>
  <c r="K1458" i="16" s="1"/>
  <c r="L1459" i="16"/>
  <c r="K1459" i="16" s="1"/>
  <c r="H1459" i="16" s="1"/>
  <c r="L1460" i="16"/>
  <c r="K1460" i="16" s="1"/>
  <c r="L1461" i="16"/>
  <c r="K1461" i="16" s="1"/>
  <c r="L1462" i="16"/>
  <c r="K1462" i="16" s="1"/>
  <c r="L1463" i="16"/>
  <c r="K1463" i="16" s="1"/>
  <c r="L1464" i="16"/>
  <c r="K1464" i="16" s="1"/>
  <c r="L1465" i="16"/>
  <c r="K1465" i="16" s="1"/>
  <c r="L1466" i="16"/>
  <c r="K1466" i="16" s="1"/>
  <c r="L1467" i="16"/>
  <c r="K1467" i="16" s="1"/>
  <c r="H1467" i="16" s="1"/>
  <c r="L1468" i="16"/>
  <c r="K1468" i="16" s="1"/>
  <c r="L1469" i="16"/>
  <c r="K1469" i="16" s="1"/>
  <c r="L1470" i="16"/>
  <c r="K1470" i="16" s="1"/>
  <c r="L1471" i="16"/>
  <c r="K1471" i="16" s="1"/>
  <c r="L1472" i="16"/>
  <c r="K1472" i="16" s="1"/>
  <c r="L1473" i="16"/>
  <c r="K1473" i="16" s="1"/>
  <c r="L1474" i="16"/>
  <c r="K1474" i="16" s="1"/>
  <c r="L1475" i="16"/>
  <c r="K1475" i="16" s="1"/>
  <c r="H1475" i="16" s="1"/>
  <c r="L1476" i="16"/>
  <c r="K1476" i="16" s="1"/>
  <c r="L1477" i="16"/>
  <c r="K1477" i="16" s="1"/>
  <c r="L1478" i="16"/>
  <c r="K1478" i="16" s="1"/>
  <c r="L1479" i="16"/>
  <c r="K1479" i="16" s="1"/>
  <c r="L1480" i="16"/>
  <c r="K1480" i="16" s="1"/>
  <c r="L1481" i="16"/>
  <c r="K1481" i="16" s="1"/>
  <c r="L1482" i="16"/>
  <c r="K1482" i="16" s="1"/>
  <c r="L1483" i="16"/>
  <c r="K1483" i="16" s="1"/>
  <c r="H1483" i="16" s="1"/>
  <c r="L1484" i="16"/>
  <c r="K1484" i="16" s="1"/>
  <c r="L1485" i="16"/>
  <c r="K1485" i="16" s="1"/>
  <c r="L1486" i="16"/>
  <c r="K1486" i="16" s="1"/>
  <c r="L1487" i="16"/>
  <c r="K1487" i="16" s="1"/>
  <c r="L1488" i="16"/>
  <c r="K1488" i="16" s="1"/>
  <c r="L1489" i="16"/>
  <c r="K1489" i="16" s="1"/>
  <c r="L1490" i="16"/>
  <c r="K1490" i="16" s="1"/>
  <c r="L1491" i="16"/>
  <c r="K1491" i="16" s="1"/>
  <c r="H1491" i="16" s="1"/>
  <c r="L1492" i="16"/>
  <c r="K1492" i="16" s="1"/>
  <c r="L1493" i="16"/>
  <c r="K1493" i="16" s="1"/>
  <c r="L1494" i="16"/>
  <c r="K1494" i="16" s="1"/>
  <c r="L1495" i="16"/>
  <c r="K1495" i="16" s="1"/>
  <c r="L1496" i="16"/>
  <c r="K1496" i="16" s="1"/>
  <c r="L1497" i="16"/>
  <c r="K1497" i="16" s="1"/>
  <c r="L1498" i="16"/>
  <c r="K1498" i="16" s="1"/>
  <c r="L1499" i="16"/>
  <c r="K1499" i="16" s="1"/>
  <c r="H1499" i="16" s="1"/>
  <c r="L1500" i="16"/>
  <c r="K1500" i="16" s="1"/>
  <c r="L1501" i="16"/>
  <c r="K1501" i="16" s="1"/>
  <c r="L1502" i="16"/>
  <c r="K1502" i="16" s="1"/>
  <c r="L1503" i="16"/>
  <c r="K1503" i="16" s="1"/>
  <c r="L1504" i="16"/>
  <c r="K1504" i="16" s="1"/>
  <c r="L1505" i="16"/>
  <c r="K1505" i="16" s="1"/>
  <c r="L1506" i="16"/>
  <c r="K1506" i="16" s="1"/>
  <c r="L1507" i="16"/>
  <c r="K1507" i="16" s="1"/>
  <c r="H1507" i="16" s="1"/>
  <c r="L1508" i="16"/>
  <c r="K1508" i="16" s="1"/>
  <c r="L1509" i="16"/>
  <c r="K1509" i="16" s="1"/>
  <c r="L1510" i="16"/>
  <c r="K1510" i="16" s="1"/>
  <c r="L1511" i="16"/>
  <c r="K1511" i="16" s="1"/>
  <c r="L1512" i="16"/>
  <c r="K1512" i="16" s="1"/>
  <c r="L1513" i="16"/>
  <c r="K1513" i="16" s="1"/>
  <c r="L1514" i="16"/>
  <c r="K1514" i="16" s="1"/>
  <c r="L1515" i="16"/>
  <c r="K1515" i="16" s="1"/>
  <c r="H1515" i="16" s="1"/>
  <c r="L1516" i="16"/>
  <c r="K1516" i="16" s="1"/>
  <c r="L1517" i="16"/>
  <c r="K1517" i="16" s="1"/>
  <c r="L1518" i="16"/>
  <c r="K1518" i="16" s="1"/>
  <c r="L1519" i="16"/>
  <c r="K1519" i="16" s="1"/>
  <c r="L1520" i="16"/>
  <c r="K1520" i="16" s="1"/>
  <c r="L1521" i="16"/>
  <c r="K1521" i="16" s="1"/>
  <c r="L1522" i="16"/>
  <c r="K1522" i="16" s="1"/>
  <c r="L1523" i="16"/>
  <c r="K1523" i="16" s="1"/>
  <c r="H1523" i="16" s="1"/>
  <c r="L1524" i="16"/>
  <c r="K1524" i="16" s="1"/>
  <c r="L1525" i="16"/>
  <c r="K1525" i="16" s="1"/>
  <c r="L1526" i="16"/>
  <c r="K1526" i="16" s="1"/>
  <c r="L1527" i="16"/>
  <c r="K1527" i="16" s="1"/>
  <c r="L1528" i="16"/>
  <c r="K1528" i="16" s="1"/>
  <c r="L1529" i="16"/>
  <c r="K1529" i="16" s="1"/>
  <c r="L1530" i="16"/>
  <c r="K1530" i="16" s="1"/>
  <c r="L1531" i="16"/>
  <c r="K1531" i="16" s="1"/>
  <c r="H1531" i="16" s="1"/>
  <c r="L1532" i="16"/>
  <c r="K1532" i="16" s="1"/>
  <c r="L1533" i="16"/>
  <c r="K1533" i="16" s="1"/>
  <c r="L1534" i="16"/>
  <c r="K1534" i="16" s="1"/>
  <c r="L1535" i="16"/>
  <c r="K1535" i="16" s="1"/>
  <c r="L1536" i="16"/>
  <c r="K1536" i="16" s="1"/>
  <c r="L1537" i="16"/>
  <c r="K1537" i="16" s="1"/>
  <c r="L1538" i="16"/>
  <c r="K1538" i="16" s="1"/>
  <c r="L1539" i="16"/>
  <c r="K1539" i="16" s="1"/>
  <c r="H1539" i="16" s="1"/>
  <c r="L1540" i="16"/>
  <c r="K1540" i="16" s="1"/>
  <c r="L1541" i="16"/>
  <c r="K1541" i="16" s="1"/>
  <c r="L1542" i="16"/>
  <c r="K1542" i="16" s="1"/>
  <c r="L1543" i="16"/>
  <c r="K1543" i="16" s="1"/>
  <c r="L1544" i="16"/>
  <c r="K1544" i="16" s="1"/>
  <c r="L1545" i="16"/>
  <c r="K1545" i="16" s="1"/>
  <c r="L1546" i="16"/>
  <c r="K1546" i="16" s="1"/>
  <c r="L1547" i="16"/>
  <c r="K1547" i="16" s="1"/>
  <c r="H1547" i="16" s="1"/>
  <c r="L1548" i="16"/>
  <c r="K1548" i="16" s="1"/>
  <c r="L1549" i="16"/>
  <c r="K1549" i="16" s="1"/>
  <c r="L1550" i="16"/>
  <c r="K1550" i="16" s="1"/>
  <c r="L1551" i="16"/>
  <c r="K1551" i="16" s="1"/>
  <c r="L1552" i="16"/>
  <c r="K1552" i="16" s="1"/>
  <c r="L1553" i="16"/>
  <c r="K1553" i="16" s="1"/>
  <c r="L1554" i="16"/>
  <c r="K1554" i="16" s="1"/>
  <c r="L1555" i="16"/>
  <c r="K1555" i="16" s="1"/>
  <c r="H1555" i="16" s="1"/>
  <c r="L1556" i="16"/>
  <c r="K1556" i="16" s="1"/>
  <c r="L1557" i="16"/>
  <c r="K1557" i="16" s="1"/>
  <c r="L1558" i="16"/>
  <c r="K1558" i="16" s="1"/>
  <c r="L1559" i="16"/>
  <c r="K1559" i="16" s="1"/>
  <c r="L1560" i="16"/>
  <c r="K1560" i="16" s="1"/>
  <c r="L1561" i="16"/>
  <c r="K1561" i="16" s="1"/>
  <c r="L1562" i="16"/>
  <c r="K1562" i="16" s="1"/>
  <c r="L1563" i="16"/>
  <c r="K1563" i="16" s="1"/>
  <c r="H1563" i="16" s="1"/>
  <c r="L1564" i="16"/>
  <c r="K1564" i="16" s="1"/>
  <c r="L1565" i="16"/>
  <c r="K1565" i="16" s="1"/>
  <c r="L1566" i="16"/>
  <c r="K1566" i="16" s="1"/>
  <c r="L1567" i="16"/>
  <c r="K1567" i="16" s="1"/>
  <c r="L1568" i="16"/>
  <c r="K1568" i="16" s="1"/>
  <c r="L1569" i="16"/>
  <c r="K1569" i="16" s="1"/>
  <c r="L1570" i="16"/>
  <c r="K1570" i="16" s="1"/>
  <c r="L1571" i="16"/>
  <c r="K1571" i="16" s="1"/>
  <c r="H1571" i="16" s="1"/>
  <c r="L1572" i="16"/>
  <c r="K1572" i="16" s="1"/>
  <c r="L1573" i="16"/>
  <c r="K1573" i="16" s="1"/>
  <c r="L1574" i="16"/>
  <c r="K1574" i="16" s="1"/>
  <c r="L1575" i="16"/>
  <c r="K1575" i="16" s="1"/>
  <c r="L1576" i="16"/>
  <c r="K1576" i="16" s="1"/>
  <c r="L1577" i="16"/>
  <c r="K1577" i="16" s="1"/>
  <c r="L1578" i="16"/>
  <c r="K1578" i="16" s="1"/>
  <c r="L1579" i="16"/>
  <c r="K1579" i="16" s="1"/>
  <c r="H1579" i="16" s="1"/>
  <c r="L1580" i="16"/>
  <c r="K1580" i="16" s="1"/>
  <c r="L1581" i="16"/>
  <c r="K1581" i="16" s="1"/>
  <c r="L1582" i="16"/>
  <c r="K1582" i="16" s="1"/>
  <c r="L1583" i="16"/>
  <c r="K1583" i="16" s="1"/>
  <c r="L1584" i="16"/>
  <c r="K1584" i="16" s="1"/>
  <c r="L1585" i="16"/>
  <c r="K1585" i="16" s="1"/>
  <c r="L1586" i="16"/>
  <c r="K1586" i="16" s="1"/>
  <c r="L1587" i="16"/>
  <c r="K1587" i="16" s="1"/>
  <c r="H1587" i="16" s="1"/>
  <c r="L1588" i="16"/>
  <c r="K1588" i="16" s="1"/>
  <c r="L1589" i="16"/>
  <c r="K1589" i="16" s="1"/>
  <c r="L1590" i="16"/>
  <c r="K1590" i="16" s="1"/>
  <c r="L1591" i="16"/>
  <c r="K1591" i="16" s="1"/>
  <c r="L1592" i="16"/>
  <c r="K1592" i="16" s="1"/>
  <c r="L1593" i="16"/>
  <c r="K1593" i="16" s="1"/>
  <c r="L1594" i="16"/>
  <c r="K1594" i="16" s="1"/>
  <c r="L1595" i="16"/>
  <c r="K1595" i="16" s="1"/>
  <c r="H1595" i="16" s="1"/>
  <c r="L1596" i="16"/>
  <c r="K1596" i="16" s="1"/>
  <c r="L1597" i="16"/>
  <c r="K1597" i="16" s="1"/>
  <c r="L1598" i="16"/>
  <c r="K1598" i="16" s="1"/>
  <c r="L1599" i="16"/>
  <c r="K1599" i="16" s="1"/>
  <c r="L1600" i="16"/>
  <c r="K1600" i="16" s="1"/>
  <c r="L1601" i="16"/>
  <c r="K1601" i="16" s="1"/>
  <c r="L1602" i="16"/>
  <c r="K1602" i="16" s="1"/>
  <c r="L1603" i="16"/>
  <c r="K1603" i="16" s="1"/>
  <c r="H1603" i="16" s="1"/>
  <c r="L1604" i="16"/>
  <c r="K1604" i="16" s="1"/>
  <c r="L1605" i="16"/>
  <c r="K1605" i="16" s="1"/>
  <c r="L1606" i="16"/>
  <c r="K1606" i="16" s="1"/>
  <c r="L1607" i="16"/>
  <c r="K1607" i="16" s="1"/>
  <c r="L1608" i="16"/>
  <c r="K1608" i="16" s="1"/>
  <c r="L1609" i="16"/>
  <c r="K1609" i="16" s="1"/>
  <c r="L1610" i="16"/>
  <c r="K1610" i="16" s="1"/>
  <c r="L1611" i="16"/>
  <c r="K1611" i="16" s="1"/>
  <c r="H1611" i="16" s="1"/>
  <c r="L1612" i="16"/>
  <c r="K1612" i="16" s="1"/>
  <c r="L1613" i="16"/>
  <c r="K1613" i="16" s="1"/>
  <c r="L1614" i="16"/>
  <c r="K1614" i="16" s="1"/>
  <c r="L1615" i="16"/>
  <c r="K1615" i="16" s="1"/>
  <c r="L1616" i="16"/>
  <c r="K1616" i="16" s="1"/>
  <c r="L1617" i="16"/>
  <c r="K1617" i="16" s="1"/>
  <c r="L1618" i="16"/>
  <c r="K1618" i="16" s="1"/>
  <c r="L1619" i="16"/>
  <c r="K1619" i="16" s="1"/>
  <c r="H1619" i="16" s="1"/>
  <c r="L1620" i="16"/>
  <c r="K1620" i="16" s="1"/>
  <c r="L1621" i="16"/>
  <c r="K1621" i="16" s="1"/>
  <c r="L1622" i="16"/>
  <c r="K1622" i="16" s="1"/>
  <c r="L1623" i="16"/>
  <c r="K1623" i="16" s="1"/>
  <c r="L1624" i="16"/>
  <c r="K1624" i="16" s="1"/>
  <c r="L1625" i="16"/>
  <c r="K1625" i="16" s="1"/>
  <c r="L1626" i="16"/>
  <c r="K1626" i="16" s="1"/>
  <c r="L1627" i="16"/>
  <c r="K1627" i="16" s="1"/>
  <c r="H1627" i="16" s="1"/>
  <c r="L1628" i="16"/>
  <c r="K1628" i="16" s="1"/>
  <c r="L1629" i="16"/>
  <c r="K1629" i="16" s="1"/>
  <c r="L1630" i="16"/>
  <c r="K1630" i="16" s="1"/>
  <c r="L1631" i="16"/>
  <c r="K1631" i="16" s="1"/>
  <c r="L1632" i="16"/>
  <c r="K1632" i="16" s="1"/>
  <c r="L1633" i="16"/>
  <c r="K1633" i="16" s="1"/>
  <c r="L1634" i="16"/>
  <c r="K1634" i="16" s="1"/>
  <c r="L1635" i="16"/>
  <c r="K1635" i="16" s="1"/>
  <c r="H1635" i="16" s="1"/>
  <c r="L1636" i="16"/>
  <c r="K1636" i="16" s="1"/>
  <c r="L1637" i="16"/>
  <c r="K1637" i="16" s="1"/>
  <c r="L1638" i="16"/>
  <c r="K1638" i="16" s="1"/>
  <c r="L1639" i="16"/>
  <c r="K1639" i="16" s="1"/>
  <c r="L1640" i="16"/>
  <c r="K1640" i="16" s="1"/>
  <c r="L1641" i="16"/>
  <c r="K1641" i="16" s="1"/>
  <c r="L1642" i="16"/>
  <c r="K1642" i="16" s="1"/>
  <c r="L1643" i="16"/>
  <c r="K1643" i="16" s="1"/>
  <c r="H1643" i="16" s="1"/>
  <c r="L1644" i="16"/>
  <c r="K1644" i="16" s="1"/>
  <c r="L1645" i="16"/>
  <c r="K1645" i="16" s="1"/>
  <c r="L1646" i="16"/>
  <c r="K1646" i="16" s="1"/>
  <c r="L1647" i="16"/>
  <c r="K1647" i="16" s="1"/>
  <c r="L1648" i="16"/>
  <c r="K1648" i="16" s="1"/>
  <c r="L1649" i="16"/>
  <c r="K1649" i="16" s="1"/>
  <c r="L1650" i="16"/>
  <c r="K1650" i="16" s="1"/>
  <c r="L1651" i="16"/>
  <c r="K1651" i="16" s="1"/>
  <c r="H1651" i="16" s="1"/>
  <c r="L1652" i="16"/>
  <c r="K1652" i="16" s="1"/>
  <c r="L1653" i="16"/>
  <c r="K1653" i="16" s="1"/>
  <c r="L1654" i="16"/>
  <c r="K1654" i="16" s="1"/>
  <c r="L1655" i="16"/>
  <c r="K1655" i="16" s="1"/>
  <c r="L1656" i="16"/>
  <c r="K1656" i="16" s="1"/>
  <c r="L1657" i="16"/>
  <c r="K1657" i="16" s="1"/>
  <c r="L1658" i="16"/>
  <c r="K1658" i="16" s="1"/>
  <c r="L1659" i="16"/>
  <c r="K1659" i="16" s="1"/>
  <c r="H1659" i="16" s="1"/>
  <c r="L1660" i="16"/>
  <c r="K1660" i="16" s="1"/>
  <c r="L1661" i="16"/>
  <c r="K1661" i="16" s="1"/>
  <c r="L1662" i="16"/>
  <c r="K1662" i="16" s="1"/>
  <c r="L1663" i="16"/>
  <c r="K1663" i="16" s="1"/>
  <c r="L1664" i="16"/>
  <c r="K1664" i="16" s="1"/>
  <c r="L1665" i="16"/>
  <c r="K1665" i="16" s="1"/>
  <c r="L1666" i="16"/>
  <c r="K1666" i="16" s="1"/>
  <c r="L1667" i="16"/>
  <c r="K1667" i="16" s="1"/>
  <c r="H1667" i="16" s="1"/>
  <c r="L1668" i="16"/>
  <c r="K1668" i="16" s="1"/>
  <c r="L1669" i="16"/>
  <c r="K1669" i="16" s="1"/>
  <c r="L1670" i="16"/>
  <c r="K1670" i="16" s="1"/>
  <c r="L1671" i="16"/>
  <c r="K1671" i="16" s="1"/>
  <c r="L1672" i="16"/>
  <c r="K1672" i="16" s="1"/>
  <c r="L1673" i="16"/>
  <c r="K1673" i="16" s="1"/>
  <c r="L1674" i="16"/>
  <c r="K1674" i="16" s="1"/>
  <c r="L1675" i="16"/>
  <c r="K1675" i="16" s="1"/>
  <c r="H1675" i="16" s="1"/>
  <c r="L1676" i="16"/>
  <c r="K1676" i="16" s="1"/>
  <c r="L1677" i="16"/>
  <c r="K1677" i="16" s="1"/>
  <c r="L1678" i="16"/>
  <c r="K1678" i="16" s="1"/>
  <c r="L1679" i="16"/>
  <c r="K1679" i="16" s="1"/>
  <c r="L1680" i="16"/>
  <c r="K1680" i="16" s="1"/>
  <c r="L1681" i="16"/>
  <c r="K1681" i="16" s="1"/>
  <c r="L1682" i="16"/>
  <c r="K1682" i="16" s="1"/>
  <c r="L1683" i="16"/>
  <c r="K1683" i="16" s="1"/>
  <c r="H1683" i="16" s="1"/>
  <c r="L1684" i="16"/>
  <c r="K1684" i="16" s="1"/>
  <c r="L1685" i="16"/>
  <c r="K1685" i="16" s="1"/>
  <c r="L1686" i="16"/>
  <c r="K1686" i="16" s="1"/>
  <c r="L1687" i="16"/>
  <c r="K1687" i="16" s="1"/>
  <c r="L1688" i="16"/>
  <c r="K1688" i="16" s="1"/>
  <c r="L1689" i="16"/>
  <c r="K1689" i="16" s="1"/>
  <c r="L1690" i="16"/>
  <c r="K1690" i="16" s="1"/>
  <c r="L1691" i="16"/>
  <c r="K1691" i="16" s="1"/>
  <c r="H1691" i="16" s="1"/>
  <c r="L1692" i="16"/>
  <c r="K1692" i="16" s="1"/>
  <c r="L1693" i="16"/>
  <c r="K1693" i="16" s="1"/>
  <c r="L1694" i="16"/>
  <c r="K1694" i="16" s="1"/>
  <c r="L1695" i="16"/>
  <c r="K1695" i="16" s="1"/>
  <c r="L1696" i="16"/>
  <c r="K1696" i="16" s="1"/>
  <c r="L1697" i="16"/>
  <c r="K1697" i="16" s="1"/>
  <c r="L1698" i="16"/>
  <c r="K1698" i="16" s="1"/>
  <c r="L1699" i="16"/>
  <c r="K1699" i="16" s="1"/>
  <c r="H1699" i="16" s="1"/>
  <c r="L1700" i="16"/>
  <c r="K1700" i="16" s="1"/>
  <c r="L1701" i="16"/>
  <c r="K1701" i="16" s="1"/>
  <c r="L1702" i="16"/>
  <c r="K1702" i="16" s="1"/>
  <c r="L1703" i="16"/>
  <c r="K1703" i="16" s="1"/>
  <c r="L1704" i="16"/>
  <c r="K1704" i="16" s="1"/>
  <c r="L1705" i="16"/>
  <c r="K1705" i="16" s="1"/>
  <c r="L1706" i="16"/>
  <c r="K1706" i="16" s="1"/>
  <c r="L1707" i="16"/>
  <c r="K1707" i="16" s="1"/>
  <c r="H1707" i="16" s="1"/>
  <c r="L1708" i="16"/>
  <c r="K1708" i="16" s="1"/>
  <c r="L1709" i="16"/>
  <c r="K1709" i="16" s="1"/>
  <c r="L1710" i="16"/>
  <c r="K1710" i="16" s="1"/>
  <c r="L1711" i="16"/>
  <c r="K1711" i="16" s="1"/>
  <c r="L1712" i="16"/>
  <c r="K1712" i="16" s="1"/>
  <c r="L1713" i="16"/>
  <c r="K1713" i="16" s="1"/>
  <c r="L1714" i="16"/>
  <c r="K1714" i="16" s="1"/>
  <c r="L1715" i="16"/>
  <c r="K1715" i="16" s="1"/>
  <c r="H1715" i="16" s="1"/>
  <c r="L1716" i="16"/>
  <c r="K1716" i="16" s="1"/>
  <c r="L1717" i="16"/>
  <c r="K1717" i="16" s="1"/>
  <c r="L1718" i="16"/>
  <c r="K1718" i="16" s="1"/>
  <c r="L1719" i="16"/>
  <c r="K1719" i="16" s="1"/>
  <c r="L1720" i="16"/>
  <c r="K1720" i="16" s="1"/>
  <c r="L1721" i="16"/>
  <c r="K1721" i="16" s="1"/>
  <c r="L1722" i="16"/>
  <c r="K1722" i="16" s="1"/>
  <c r="L1723" i="16"/>
  <c r="K1723" i="16" s="1"/>
  <c r="H1723" i="16" s="1"/>
  <c r="L1724" i="16"/>
  <c r="K1724" i="16" s="1"/>
  <c r="L1725" i="16"/>
  <c r="K1725" i="16" s="1"/>
  <c r="L1726" i="16"/>
  <c r="K1726" i="16" s="1"/>
  <c r="L1727" i="16"/>
  <c r="K1727" i="16" s="1"/>
  <c r="L1728" i="16"/>
  <c r="K1728" i="16" s="1"/>
  <c r="L1729" i="16"/>
  <c r="K1729" i="16" s="1"/>
  <c r="L1730" i="16"/>
  <c r="K1730" i="16" s="1"/>
  <c r="L1731" i="16"/>
  <c r="K1731" i="16" s="1"/>
  <c r="H1731" i="16" s="1"/>
  <c r="L1732" i="16"/>
  <c r="K1732" i="16" s="1"/>
  <c r="L1733" i="16"/>
  <c r="K1733" i="16" s="1"/>
  <c r="L1734" i="16"/>
  <c r="K1734" i="16" s="1"/>
  <c r="L1735" i="16"/>
  <c r="K1735" i="16" s="1"/>
  <c r="L1736" i="16"/>
  <c r="K1736" i="16" s="1"/>
  <c r="L1737" i="16"/>
  <c r="K1737" i="16" s="1"/>
  <c r="L1738" i="16"/>
  <c r="K1738" i="16" s="1"/>
  <c r="L1739" i="16"/>
  <c r="K1739" i="16" s="1"/>
  <c r="H1739" i="16" s="1"/>
  <c r="L1740" i="16"/>
  <c r="K1740" i="16" s="1"/>
  <c r="L1741" i="16"/>
  <c r="K1741" i="16" s="1"/>
  <c r="L1742" i="16"/>
  <c r="K1742" i="16" s="1"/>
  <c r="L1743" i="16"/>
  <c r="K1743" i="16" s="1"/>
  <c r="L1744" i="16"/>
  <c r="K1744" i="16" s="1"/>
  <c r="L1745" i="16"/>
  <c r="K1745" i="16" s="1"/>
  <c r="L1746" i="16"/>
  <c r="K1746" i="16" s="1"/>
  <c r="L1747" i="16"/>
  <c r="K1747" i="16" s="1"/>
  <c r="H1747" i="16" s="1"/>
  <c r="L1748" i="16"/>
  <c r="K1748" i="16" s="1"/>
  <c r="L1749" i="16"/>
  <c r="K1749" i="16" s="1"/>
  <c r="L1750" i="16"/>
  <c r="K1750" i="16" s="1"/>
  <c r="L1751" i="16"/>
  <c r="K1751" i="16" s="1"/>
  <c r="L1752" i="16"/>
  <c r="K1752" i="16" s="1"/>
  <c r="L1753" i="16"/>
  <c r="K1753" i="16" s="1"/>
  <c r="L1754" i="16"/>
  <c r="K1754" i="16" s="1"/>
  <c r="L1755" i="16"/>
  <c r="K1755" i="16" s="1"/>
  <c r="H1755" i="16" s="1"/>
  <c r="L1756" i="16"/>
  <c r="K1756" i="16" s="1"/>
  <c r="L1757" i="16"/>
  <c r="K1757" i="16" s="1"/>
  <c r="L1758" i="16"/>
  <c r="K1758" i="16" s="1"/>
  <c r="L1759" i="16"/>
  <c r="K1759" i="16" s="1"/>
  <c r="L1760" i="16"/>
  <c r="K1760" i="16" s="1"/>
  <c r="L1761" i="16"/>
  <c r="K1761" i="16" s="1"/>
  <c r="L1762" i="16"/>
  <c r="K1762" i="16" s="1"/>
  <c r="L1763" i="16"/>
  <c r="K1763" i="16" s="1"/>
  <c r="H1763" i="16" s="1"/>
  <c r="L1764" i="16"/>
  <c r="K1764" i="16" s="1"/>
  <c r="L1765" i="16"/>
  <c r="K1765" i="16" s="1"/>
  <c r="L1766" i="16"/>
  <c r="K1766" i="16" s="1"/>
  <c r="L1767" i="16"/>
  <c r="K1767" i="16" s="1"/>
  <c r="L1768" i="16"/>
  <c r="K1768" i="16" s="1"/>
  <c r="L1769" i="16"/>
  <c r="K1769" i="16" s="1"/>
  <c r="L1770" i="16"/>
  <c r="K1770" i="16" s="1"/>
  <c r="L1771" i="16"/>
  <c r="K1771" i="16" s="1"/>
  <c r="H1771" i="16" s="1"/>
  <c r="L1772" i="16"/>
  <c r="K1772" i="16" s="1"/>
  <c r="L1773" i="16"/>
  <c r="K1773" i="16" s="1"/>
  <c r="L1774" i="16"/>
  <c r="K1774" i="16" s="1"/>
  <c r="L1775" i="16"/>
  <c r="K1775" i="16" s="1"/>
  <c r="L1776" i="16"/>
  <c r="K1776" i="16" s="1"/>
  <c r="L1777" i="16"/>
  <c r="K1777" i="16" s="1"/>
  <c r="L1778" i="16"/>
  <c r="K1778" i="16" s="1"/>
  <c r="L1779" i="16"/>
  <c r="K1779" i="16" s="1"/>
  <c r="H1779" i="16" s="1"/>
  <c r="L1780" i="16"/>
  <c r="K1780" i="16" s="1"/>
  <c r="L1781" i="16"/>
  <c r="K1781" i="16" s="1"/>
  <c r="L1782" i="16"/>
  <c r="K1782" i="16" s="1"/>
  <c r="L1783" i="16"/>
  <c r="K1783" i="16" s="1"/>
  <c r="L1784" i="16"/>
  <c r="K1784" i="16" s="1"/>
  <c r="L1785" i="16"/>
  <c r="K1785" i="16" s="1"/>
  <c r="L1786" i="16"/>
  <c r="K1786" i="16" s="1"/>
  <c r="L1787" i="16"/>
  <c r="K1787" i="16" s="1"/>
  <c r="H1787" i="16" s="1"/>
  <c r="L1788" i="16"/>
  <c r="K1788" i="16" s="1"/>
  <c r="L1789" i="16"/>
  <c r="K1789" i="16" s="1"/>
  <c r="L1790" i="16"/>
  <c r="K1790" i="16" s="1"/>
  <c r="L1791" i="16"/>
  <c r="K1791" i="16" s="1"/>
  <c r="L1792" i="16"/>
  <c r="K1792" i="16" s="1"/>
  <c r="L1793" i="16"/>
  <c r="K1793" i="16" s="1"/>
  <c r="L1794" i="16"/>
  <c r="K1794" i="16" s="1"/>
  <c r="L1795" i="16"/>
  <c r="K1795" i="16" s="1"/>
  <c r="H1795" i="16" s="1"/>
  <c r="L1796" i="16"/>
  <c r="K1796" i="16" s="1"/>
  <c r="L1797" i="16"/>
  <c r="K1797" i="16" s="1"/>
  <c r="L1798" i="16"/>
  <c r="K1798" i="16" s="1"/>
  <c r="L1799" i="16"/>
  <c r="K1799" i="16" s="1"/>
  <c r="L1800" i="16"/>
  <c r="K1800" i="16" s="1"/>
  <c r="L1801" i="16"/>
  <c r="K1801" i="16" s="1"/>
  <c r="L1802" i="16"/>
  <c r="K1802" i="16" s="1"/>
  <c r="L1803" i="16"/>
  <c r="K1803" i="16" s="1"/>
  <c r="H1803" i="16" s="1"/>
  <c r="L1804" i="16"/>
  <c r="K1804" i="16" s="1"/>
  <c r="L1805" i="16"/>
  <c r="K1805" i="16" s="1"/>
  <c r="L1806" i="16"/>
  <c r="K1806" i="16" s="1"/>
  <c r="L1807" i="16"/>
  <c r="K1807" i="16" s="1"/>
  <c r="L1808" i="16"/>
  <c r="K1808" i="16" s="1"/>
  <c r="L1809" i="16"/>
  <c r="K1809" i="16" s="1"/>
  <c r="L1810" i="16"/>
  <c r="K1810" i="16" s="1"/>
  <c r="L1811" i="16"/>
  <c r="K1811" i="16" s="1"/>
  <c r="H1811" i="16" s="1"/>
  <c r="L1812" i="16"/>
  <c r="K1812" i="16" s="1"/>
  <c r="L1813" i="16"/>
  <c r="K1813" i="16" s="1"/>
  <c r="L1814" i="16"/>
  <c r="K1814" i="16" s="1"/>
  <c r="L1815" i="16"/>
  <c r="K1815" i="16" s="1"/>
  <c r="L1816" i="16"/>
  <c r="K1816" i="16" s="1"/>
  <c r="L1817" i="16"/>
  <c r="K1817" i="16" s="1"/>
  <c r="L1818" i="16"/>
  <c r="K1818" i="16" s="1"/>
  <c r="L1819" i="16"/>
  <c r="K1819" i="16" s="1"/>
  <c r="H1819" i="16" s="1"/>
  <c r="L1820" i="16"/>
  <c r="K1820" i="16" s="1"/>
  <c r="L1821" i="16"/>
  <c r="K1821" i="16" s="1"/>
  <c r="L1822" i="16"/>
  <c r="K1822" i="16" s="1"/>
  <c r="L1823" i="16"/>
  <c r="K1823" i="16" s="1"/>
  <c r="L1824" i="16"/>
  <c r="K1824" i="16" s="1"/>
  <c r="L1825" i="16"/>
  <c r="K1825" i="16" s="1"/>
  <c r="L1826" i="16"/>
  <c r="K1826" i="16" s="1"/>
  <c r="L1827" i="16"/>
  <c r="K1827" i="16" s="1"/>
  <c r="H1827" i="16" s="1"/>
  <c r="L1828" i="16"/>
  <c r="K1828" i="16" s="1"/>
  <c r="L1829" i="16"/>
  <c r="K1829" i="16" s="1"/>
  <c r="L1830" i="16"/>
  <c r="K1830" i="16" s="1"/>
  <c r="L1831" i="16"/>
  <c r="K1831" i="16" s="1"/>
  <c r="L1832" i="16"/>
  <c r="K1832" i="16" s="1"/>
  <c r="L1833" i="16"/>
  <c r="K1833" i="16" s="1"/>
  <c r="L1834" i="16"/>
  <c r="K1834" i="16" s="1"/>
  <c r="L1835" i="16"/>
  <c r="K1835" i="16" s="1"/>
  <c r="H1835" i="16" s="1"/>
  <c r="L1836" i="16"/>
  <c r="K1836" i="16" s="1"/>
  <c r="L1837" i="16"/>
  <c r="K1837" i="16" s="1"/>
  <c r="L1838" i="16"/>
  <c r="K1838" i="16" s="1"/>
  <c r="L1839" i="16"/>
  <c r="K1839" i="16" s="1"/>
  <c r="L1840" i="16"/>
  <c r="K1840" i="16" s="1"/>
  <c r="L1841" i="16"/>
  <c r="K1841" i="16" s="1"/>
  <c r="L1842" i="16"/>
  <c r="K1842" i="16" s="1"/>
  <c r="L1843" i="16"/>
  <c r="K1843" i="16" s="1"/>
  <c r="H1843" i="16" s="1"/>
  <c r="L1844" i="16"/>
  <c r="K1844" i="16" s="1"/>
  <c r="L1845" i="16"/>
  <c r="K1845" i="16" s="1"/>
  <c r="L1846" i="16"/>
  <c r="K1846" i="16" s="1"/>
  <c r="L1847" i="16"/>
  <c r="K1847" i="16" s="1"/>
  <c r="L1848" i="16"/>
  <c r="K1848" i="16" s="1"/>
  <c r="L1849" i="16"/>
  <c r="K1849" i="16" s="1"/>
  <c r="L1850" i="16"/>
  <c r="K1850" i="16" s="1"/>
  <c r="L1851" i="16"/>
  <c r="K1851" i="16" s="1"/>
  <c r="H1851" i="16" s="1"/>
  <c r="L1852" i="16"/>
  <c r="K1852" i="16" s="1"/>
  <c r="L1853" i="16"/>
  <c r="K1853" i="16" s="1"/>
  <c r="L1854" i="16"/>
  <c r="K1854" i="16" s="1"/>
  <c r="L1855" i="16"/>
  <c r="K1855" i="16" s="1"/>
  <c r="L1856" i="16"/>
  <c r="K1856" i="16" s="1"/>
  <c r="L1857" i="16"/>
  <c r="K1857" i="16" s="1"/>
  <c r="L1858" i="16"/>
  <c r="K1858" i="16" s="1"/>
  <c r="L1859" i="16"/>
  <c r="K1859" i="16" s="1"/>
  <c r="H1859" i="16" s="1"/>
  <c r="L1860" i="16"/>
  <c r="K1860" i="16" s="1"/>
  <c r="L1861" i="16"/>
  <c r="K1861" i="16" s="1"/>
  <c r="L1862" i="16"/>
  <c r="K1862" i="16" s="1"/>
  <c r="L1863" i="16"/>
  <c r="K1863" i="16" s="1"/>
  <c r="L1864" i="16"/>
  <c r="K1864" i="16" s="1"/>
  <c r="L1865" i="16"/>
  <c r="K1865" i="16" s="1"/>
  <c r="L1866" i="16"/>
  <c r="K1866" i="16" s="1"/>
  <c r="L1867" i="16"/>
  <c r="K1867" i="16" s="1"/>
  <c r="H1867" i="16" s="1"/>
  <c r="L1868" i="16"/>
  <c r="K1868" i="16" s="1"/>
  <c r="L1869" i="16"/>
  <c r="K1869" i="16" s="1"/>
  <c r="L1870" i="16"/>
  <c r="K1870" i="16" s="1"/>
  <c r="L1871" i="16"/>
  <c r="K1871" i="16" s="1"/>
  <c r="L1872" i="16"/>
  <c r="K1872" i="16" s="1"/>
  <c r="L1873" i="16"/>
  <c r="K1873" i="16" s="1"/>
  <c r="L1874" i="16"/>
  <c r="K1874" i="16" s="1"/>
  <c r="L1875" i="16"/>
  <c r="K1875" i="16" s="1"/>
  <c r="H1875" i="16" s="1"/>
  <c r="L1876" i="16"/>
  <c r="K1876" i="16" s="1"/>
  <c r="L1877" i="16"/>
  <c r="K1877" i="16" s="1"/>
  <c r="L1878" i="16"/>
  <c r="K1878" i="16" s="1"/>
  <c r="L1879" i="16"/>
  <c r="K1879" i="16" s="1"/>
  <c r="L1880" i="16"/>
  <c r="K1880" i="16" s="1"/>
  <c r="L1881" i="16"/>
  <c r="K1881" i="16" s="1"/>
  <c r="L1882" i="16"/>
  <c r="K1882" i="16" s="1"/>
  <c r="L1883" i="16"/>
  <c r="K1883" i="16" s="1"/>
  <c r="H1883" i="16" s="1"/>
  <c r="L1884" i="16"/>
  <c r="K1884" i="16" s="1"/>
  <c r="L1885" i="16"/>
  <c r="K1885" i="16" s="1"/>
  <c r="L1886" i="16"/>
  <c r="K1886" i="16" s="1"/>
  <c r="L1887" i="16"/>
  <c r="K1887" i="16" s="1"/>
  <c r="L1888" i="16"/>
  <c r="K1888" i="16" s="1"/>
  <c r="L1889" i="16"/>
  <c r="K1889" i="16" s="1"/>
  <c r="L1890" i="16"/>
  <c r="K1890" i="16" s="1"/>
  <c r="L1891" i="16"/>
  <c r="K1891" i="16" s="1"/>
  <c r="H1891" i="16" s="1"/>
  <c r="L1892" i="16"/>
  <c r="K1892" i="16" s="1"/>
  <c r="L1893" i="16"/>
  <c r="K1893" i="16" s="1"/>
  <c r="L1894" i="16"/>
  <c r="K1894" i="16" s="1"/>
  <c r="L1895" i="16"/>
  <c r="K1895" i="16" s="1"/>
  <c r="L1896" i="16"/>
  <c r="K1896" i="16" s="1"/>
  <c r="L1897" i="16"/>
  <c r="K1897" i="16" s="1"/>
  <c r="L1898" i="16"/>
  <c r="K1898" i="16" s="1"/>
  <c r="L1899" i="16"/>
  <c r="K1899" i="16" s="1"/>
  <c r="H1899" i="16" s="1"/>
  <c r="L1900" i="16"/>
  <c r="K1900" i="16" s="1"/>
  <c r="L1901" i="16"/>
  <c r="K1901" i="16" s="1"/>
  <c r="L1902" i="16"/>
  <c r="K1902" i="16" s="1"/>
  <c r="L1903" i="16"/>
  <c r="K1903" i="16" s="1"/>
  <c r="L1904" i="16"/>
  <c r="K1904" i="16" s="1"/>
  <c r="L1905" i="16"/>
  <c r="K1905" i="16" s="1"/>
  <c r="L1906" i="16"/>
  <c r="K1906" i="16" s="1"/>
  <c r="L1907" i="16"/>
  <c r="K1907" i="16" s="1"/>
  <c r="H1907" i="16" s="1"/>
  <c r="L1908" i="16"/>
  <c r="K1908" i="16" s="1"/>
  <c r="L1909" i="16"/>
  <c r="K1909" i="16" s="1"/>
  <c r="L1910" i="16"/>
  <c r="K1910" i="16" s="1"/>
  <c r="L1911" i="16"/>
  <c r="K1911" i="16" s="1"/>
  <c r="L1912" i="16"/>
  <c r="K1912" i="16" s="1"/>
  <c r="L1913" i="16"/>
  <c r="K1913" i="16" s="1"/>
  <c r="L1914" i="16"/>
  <c r="K1914" i="16" s="1"/>
  <c r="L1915" i="16"/>
  <c r="K1915" i="16" s="1"/>
  <c r="H1915" i="16" s="1"/>
  <c r="L1916" i="16"/>
  <c r="K1916" i="16" s="1"/>
  <c r="L1917" i="16"/>
  <c r="K1917" i="16" s="1"/>
  <c r="L1918" i="16"/>
  <c r="K1918" i="16" s="1"/>
  <c r="L1919" i="16"/>
  <c r="K1919" i="16" s="1"/>
  <c r="L1920" i="16"/>
  <c r="K1920" i="16" s="1"/>
  <c r="L1921" i="16"/>
  <c r="K1921" i="16" s="1"/>
  <c r="L1922" i="16"/>
  <c r="K1922" i="16" s="1"/>
  <c r="L1923" i="16"/>
  <c r="K1923" i="16" s="1"/>
  <c r="H1923" i="16" s="1"/>
  <c r="L1924" i="16"/>
  <c r="K1924" i="16" s="1"/>
  <c r="L1925" i="16"/>
  <c r="K1925" i="16" s="1"/>
  <c r="L1926" i="16"/>
  <c r="K1926" i="16" s="1"/>
  <c r="L1927" i="16"/>
  <c r="K1927" i="16" s="1"/>
  <c r="L1928" i="16"/>
  <c r="K1928" i="16" s="1"/>
  <c r="L1929" i="16"/>
  <c r="K1929" i="16" s="1"/>
  <c r="L1930" i="16"/>
  <c r="K1930" i="16" s="1"/>
  <c r="L1931" i="16"/>
  <c r="K1931" i="16" s="1"/>
  <c r="H1931" i="16" s="1"/>
  <c r="L1932" i="16"/>
  <c r="K1932" i="16" s="1"/>
  <c r="L1933" i="16"/>
  <c r="K1933" i="16" s="1"/>
  <c r="L1934" i="16"/>
  <c r="K1934" i="16" s="1"/>
  <c r="L1935" i="16"/>
  <c r="K1935" i="16" s="1"/>
  <c r="L1936" i="16"/>
  <c r="K1936" i="16" s="1"/>
  <c r="L1937" i="16"/>
  <c r="K1937" i="16" s="1"/>
  <c r="L1938" i="16"/>
  <c r="K1938" i="16" s="1"/>
  <c r="L1939" i="16"/>
  <c r="K1939" i="16" s="1"/>
  <c r="H1939" i="16" s="1"/>
  <c r="L1940" i="16"/>
  <c r="K1940" i="16" s="1"/>
  <c r="L1941" i="16"/>
  <c r="K1941" i="16" s="1"/>
  <c r="L1942" i="16"/>
  <c r="K1942" i="16" s="1"/>
  <c r="L1943" i="16"/>
  <c r="K1943" i="16" s="1"/>
  <c r="L1944" i="16"/>
  <c r="K1944" i="16" s="1"/>
  <c r="L1945" i="16"/>
  <c r="K1945" i="16" s="1"/>
  <c r="L1946" i="16"/>
  <c r="K1946" i="16" s="1"/>
  <c r="L1947" i="16"/>
  <c r="K1947" i="16" s="1"/>
  <c r="H1947" i="16" s="1"/>
  <c r="L1948" i="16"/>
  <c r="K1948" i="16" s="1"/>
  <c r="L1949" i="16"/>
  <c r="K1949" i="16" s="1"/>
  <c r="L1950" i="16"/>
  <c r="K1950" i="16" s="1"/>
  <c r="L1951" i="16"/>
  <c r="K1951" i="16" s="1"/>
  <c r="L1952" i="16"/>
  <c r="K1952" i="16" s="1"/>
  <c r="L1953" i="16"/>
  <c r="K1953" i="16" s="1"/>
  <c r="L1954" i="16"/>
  <c r="K1954" i="16" s="1"/>
  <c r="L1955" i="16"/>
  <c r="K1955" i="16" s="1"/>
  <c r="H1955" i="16" s="1"/>
  <c r="L1956" i="16"/>
  <c r="K1956" i="16" s="1"/>
  <c r="L1957" i="16"/>
  <c r="K1957" i="16" s="1"/>
  <c r="L1958" i="16"/>
  <c r="K1958" i="16" s="1"/>
  <c r="L1959" i="16"/>
  <c r="K1959" i="16" s="1"/>
  <c r="L1960" i="16"/>
  <c r="K1960" i="16" s="1"/>
  <c r="L1961" i="16"/>
  <c r="K1961" i="16" s="1"/>
  <c r="L1962" i="16"/>
  <c r="K1962" i="16" s="1"/>
  <c r="L1963" i="16"/>
  <c r="K1963" i="16" s="1"/>
  <c r="L1964" i="16"/>
  <c r="K1964" i="16" s="1"/>
  <c r="L1965" i="16"/>
  <c r="K1965" i="16" s="1"/>
  <c r="L1966" i="16"/>
  <c r="K1966" i="16" s="1"/>
  <c r="L1967" i="16"/>
  <c r="K1967" i="16" s="1"/>
  <c r="L1968" i="16"/>
  <c r="K1968" i="16" s="1"/>
  <c r="L1969" i="16"/>
  <c r="K1969" i="16" s="1"/>
  <c r="L1970" i="16"/>
  <c r="K1970" i="16" s="1"/>
  <c r="L1971" i="16"/>
  <c r="K1971" i="16" s="1"/>
  <c r="H1971" i="16" s="1"/>
  <c r="L1972" i="16"/>
  <c r="K1972" i="16" s="1"/>
  <c r="L1973" i="16"/>
  <c r="K1973" i="16" s="1"/>
  <c r="L1974" i="16"/>
  <c r="K1974" i="16" s="1"/>
  <c r="L1975" i="16"/>
  <c r="K1975" i="16" s="1"/>
  <c r="L1976" i="16"/>
  <c r="K1976" i="16" s="1"/>
  <c r="L1977" i="16"/>
  <c r="K1977" i="16" s="1"/>
  <c r="L1978" i="16"/>
  <c r="K1978" i="16" s="1"/>
  <c r="L1979" i="16"/>
  <c r="K1979" i="16" s="1"/>
  <c r="H1979" i="16" s="1"/>
  <c r="L1980" i="16"/>
  <c r="K1980" i="16" s="1"/>
  <c r="L1981" i="16"/>
  <c r="K1981" i="16" s="1"/>
  <c r="L1982" i="16"/>
  <c r="K1982" i="16" s="1"/>
  <c r="L1983" i="16"/>
  <c r="K1983" i="16" s="1"/>
  <c r="L1984" i="16"/>
  <c r="K1984" i="16" s="1"/>
  <c r="L1985" i="16"/>
  <c r="K1985" i="16" s="1"/>
  <c r="L1986" i="16"/>
  <c r="K1986" i="16" s="1"/>
  <c r="L1987" i="16"/>
  <c r="K1987" i="16" s="1"/>
  <c r="H1987" i="16" s="1"/>
  <c r="L1988" i="16"/>
  <c r="K1988" i="16" s="1"/>
  <c r="L1989" i="16"/>
  <c r="K1989" i="16" s="1"/>
  <c r="L1990" i="16"/>
  <c r="K1990" i="16" s="1"/>
  <c r="L1991" i="16"/>
  <c r="K1991" i="16" s="1"/>
  <c r="L1992" i="16"/>
  <c r="K1992" i="16" s="1"/>
  <c r="L1993" i="16"/>
  <c r="K1993" i="16" s="1"/>
  <c r="L1994" i="16"/>
  <c r="K1994" i="16" s="1"/>
  <c r="L1995" i="16"/>
  <c r="K1995" i="16" s="1"/>
  <c r="H1995" i="16" s="1"/>
  <c r="L1996" i="16"/>
  <c r="K1996" i="16" s="1"/>
  <c r="L1997" i="16"/>
  <c r="K1997" i="16" s="1"/>
  <c r="L1998" i="16"/>
  <c r="K1998" i="16" s="1"/>
  <c r="L1999" i="16"/>
  <c r="K1999" i="16" s="1"/>
  <c r="L2000" i="16"/>
  <c r="K2000" i="16" s="1"/>
  <c r="L2001" i="16"/>
  <c r="K2001" i="16" s="1"/>
  <c r="L2002" i="16"/>
  <c r="K2002" i="16" s="1"/>
  <c r="L2003" i="16"/>
  <c r="K2003" i="16" s="1"/>
  <c r="H2003" i="16" s="1"/>
  <c r="L2004" i="16"/>
  <c r="K2004" i="16" s="1"/>
  <c r="L2005" i="16"/>
  <c r="K2005" i="16" s="1"/>
  <c r="L2006" i="16"/>
  <c r="K2006" i="16" s="1"/>
  <c r="L2007" i="16"/>
  <c r="K2007" i="16" s="1"/>
  <c r="L2008" i="16"/>
  <c r="K2008" i="16" s="1"/>
  <c r="L2009" i="16"/>
  <c r="K2009" i="16" s="1"/>
  <c r="L2010" i="16"/>
  <c r="K2010" i="16" s="1"/>
  <c r="L2011" i="16"/>
  <c r="K2011" i="16" s="1"/>
  <c r="H2011" i="16" s="1"/>
  <c r="L2012" i="16"/>
  <c r="K2012" i="16" s="1"/>
  <c r="L2013" i="16"/>
  <c r="K2013" i="16" s="1"/>
  <c r="L2014" i="16"/>
  <c r="K2014" i="16" s="1"/>
  <c r="L2015" i="16"/>
  <c r="K2015" i="16" s="1"/>
  <c r="L2016" i="16"/>
  <c r="K2016" i="16" s="1"/>
  <c r="L2017" i="16"/>
  <c r="K2017" i="16" s="1"/>
  <c r="L2018" i="16"/>
  <c r="K2018" i="16" s="1"/>
  <c r="L2019" i="16"/>
  <c r="K2019" i="16" s="1"/>
  <c r="H2019" i="16" s="1"/>
  <c r="L2020" i="16"/>
  <c r="K2020" i="16" s="1"/>
  <c r="L2021" i="16"/>
  <c r="K2021" i="16" s="1"/>
  <c r="L2022" i="16"/>
  <c r="K2022" i="16" s="1"/>
  <c r="L2023" i="16"/>
  <c r="K2023" i="16" s="1"/>
  <c r="L2024" i="16"/>
  <c r="K2024" i="16" s="1"/>
  <c r="L2025" i="16"/>
  <c r="K2025" i="16" s="1"/>
  <c r="L2026" i="16"/>
  <c r="K2026" i="16" s="1"/>
  <c r="L2027" i="16"/>
  <c r="K2027" i="16" s="1"/>
  <c r="H2027" i="16" s="1"/>
  <c r="L2028" i="16"/>
  <c r="K2028" i="16" s="1"/>
  <c r="L2029" i="16"/>
  <c r="K2029" i="16" s="1"/>
  <c r="L2030" i="16"/>
  <c r="K2030" i="16" s="1"/>
  <c r="L2031" i="16"/>
  <c r="K2031" i="16" s="1"/>
  <c r="L2032" i="16"/>
  <c r="K2032" i="16" s="1"/>
  <c r="L2033" i="16"/>
  <c r="K2033" i="16" s="1"/>
  <c r="L2034" i="16"/>
  <c r="K2034" i="16" s="1"/>
  <c r="L2035" i="16"/>
  <c r="K2035" i="16" s="1"/>
  <c r="H2035" i="16" s="1"/>
  <c r="L2036" i="16"/>
  <c r="K2036" i="16" s="1"/>
  <c r="L2037" i="16"/>
  <c r="K2037" i="16" s="1"/>
  <c r="L2038" i="16"/>
  <c r="K2038" i="16" s="1"/>
  <c r="L2039" i="16"/>
  <c r="K2039" i="16" s="1"/>
  <c r="L2040" i="16"/>
  <c r="K2040" i="16" s="1"/>
  <c r="L2041" i="16"/>
  <c r="K2041" i="16" s="1"/>
  <c r="L2042" i="16"/>
  <c r="K2042" i="16" s="1"/>
  <c r="L2043" i="16"/>
  <c r="K2043" i="16" s="1"/>
  <c r="H2043" i="16" s="1"/>
  <c r="L2044" i="16"/>
  <c r="K2044" i="16" s="1"/>
  <c r="L2045" i="16"/>
  <c r="K2045" i="16" s="1"/>
  <c r="L2046" i="16"/>
  <c r="K2046" i="16" s="1"/>
  <c r="L2047" i="16"/>
  <c r="K2047" i="16" s="1"/>
  <c r="L2048" i="16"/>
  <c r="K2048" i="16" s="1"/>
  <c r="L2049" i="16"/>
  <c r="K2049" i="16" s="1"/>
  <c r="L2050" i="16"/>
  <c r="K2050" i="16" s="1"/>
  <c r="L2051" i="16"/>
  <c r="K2051" i="16" s="1"/>
  <c r="H2051" i="16" s="1"/>
  <c r="L2052" i="16"/>
  <c r="K2052" i="16" s="1"/>
  <c r="L2053" i="16"/>
  <c r="K2053" i="16" s="1"/>
  <c r="L2054" i="16"/>
  <c r="K2054" i="16" s="1"/>
  <c r="L2055" i="16"/>
  <c r="K2055" i="16" s="1"/>
  <c r="L2056" i="16"/>
  <c r="K2056" i="16" s="1"/>
  <c r="L2057" i="16"/>
  <c r="K2057" i="16" s="1"/>
  <c r="L2058" i="16"/>
  <c r="K2058" i="16" s="1"/>
  <c r="L2059" i="16"/>
  <c r="K2059" i="16" s="1"/>
  <c r="H2059" i="16" s="1"/>
  <c r="L2060" i="16"/>
  <c r="K2060" i="16" s="1"/>
  <c r="L2061" i="16"/>
  <c r="K2061" i="16" s="1"/>
  <c r="L2062" i="16"/>
  <c r="K2062" i="16" s="1"/>
  <c r="L2063" i="16"/>
  <c r="K2063" i="16" s="1"/>
  <c r="L2064" i="16"/>
  <c r="K2064" i="16" s="1"/>
  <c r="L2065" i="16"/>
  <c r="K2065" i="16" s="1"/>
  <c r="L2066" i="16"/>
  <c r="K2066" i="16" s="1"/>
  <c r="L2067" i="16"/>
  <c r="K2067" i="16" s="1"/>
  <c r="H2067" i="16" s="1"/>
  <c r="L2068" i="16"/>
  <c r="K2068" i="16" s="1"/>
  <c r="L2069" i="16"/>
  <c r="K2069" i="16" s="1"/>
  <c r="L2070" i="16"/>
  <c r="K2070" i="16" s="1"/>
  <c r="L2071" i="16"/>
  <c r="K2071" i="16" s="1"/>
  <c r="L2072" i="16"/>
  <c r="K2072" i="16" s="1"/>
  <c r="L2073" i="16"/>
  <c r="K2073" i="16" s="1"/>
  <c r="L2074" i="16"/>
  <c r="K2074" i="16" s="1"/>
  <c r="L2075" i="16"/>
  <c r="K2075" i="16" s="1"/>
  <c r="H2075" i="16" s="1"/>
  <c r="L2076" i="16"/>
  <c r="K2076" i="16" s="1"/>
  <c r="L2077" i="16"/>
  <c r="K2077" i="16" s="1"/>
  <c r="L2078" i="16"/>
  <c r="K2078" i="16" s="1"/>
  <c r="L2079" i="16"/>
  <c r="K2079" i="16" s="1"/>
  <c r="L2080" i="16"/>
  <c r="K2080" i="16" s="1"/>
  <c r="L2081" i="16"/>
  <c r="K2081" i="16" s="1"/>
  <c r="L2082" i="16"/>
  <c r="K2082" i="16" s="1"/>
  <c r="L2083" i="16"/>
  <c r="K2083" i="16" s="1"/>
  <c r="H2083" i="16" s="1"/>
  <c r="L2084" i="16"/>
  <c r="K2084" i="16" s="1"/>
  <c r="L2085" i="16"/>
  <c r="K2085" i="16" s="1"/>
  <c r="L2086" i="16"/>
  <c r="K2086" i="16" s="1"/>
  <c r="L2087" i="16"/>
  <c r="K2087" i="16" s="1"/>
  <c r="L2088" i="16"/>
  <c r="K2088" i="16" s="1"/>
  <c r="L2089" i="16"/>
  <c r="K2089" i="16" s="1"/>
  <c r="L2090" i="16"/>
  <c r="K2090" i="16" s="1"/>
  <c r="L2091" i="16"/>
  <c r="K2091" i="16" s="1"/>
  <c r="H2091" i="16" s="1"/>
  <c r="L2092" i="16"/>
  <c r="K2092" i="16" s="1"/>
  <c r="L2093" i="16"/>
  <c r="K2093" i="16" s="1"/>
  <c r="L2094" i="16"/>
  <c r="K2094" i="16" s="1"/>
  <c r="L2095" i="16"/>
  <c r="K2095" i="16" s="1"/>
  <c r="L2096" i="16"/>
  <c r="K2096" i="16" s="1"/>
  <c r="L2097" i="16"/>
  <c r="K2097" i="16" s="1"/>
  <c r="L2098" i="16"/>
  <c r="K2098" i="16" s="1"/>
  <c r="L2099" i="16"/>
  <c r="K2099" i="16" s="1"/>
  <c r="H2099" i="16" s="1"/>
  <c r="L2100" i="16"/>
  <c r="K2100" i="16" s="1"/>
  <c r="L2101" i="16"/>
  <c r="K2101" i="16" s="1"/>
  <c r="L2102" i="16"/>
  <c r="K2102" i="16" s="1"/>
  <c r="L2103" i="16"/>
  <c r="K2103" i="16" s="1"/>
  <c r="L2104" i="16"/>
  <c r="K2104" i="16" s="1"/>
  <c r="L2105" i="16"/>
  <c r="K2105" i="16" s="1"/>
  <c r="L2106" i="16"/>
  <c r="K2106" i="16" s="1"/>
  <c r="L2107" i="16"/>
  <c r="K2107" i="16" s="1"/>
  <c r="H2107" i="16" s="1"/>
  <c r="L2108" i="16"/>
  <c r="K2108" i="16" s="1"/>
  <c r="L2109" i="16"/>
  <c r="K2109" i="16" s="1"/>
  <c r="L2110" i="16"/>
  <c r="K2110" i="16" s="1"/>
  <c r="L2111" i="16"/>
  <c r="K2111" i="16" s="1"/>
  <c r="L2112" i="16"/>
  <c r="K2112" i="16" s="1"/>
  <c r="L2113" i="16"/>
  <c r="K2113" i="16" s="1"/>
  <c r="L2114" i="16"/>
  <c r="K2114" i="16" s="1"/>
  <c r="L2115" i="16"/>
  <c r="K2115" i="16" s="1"/>
  <c r="H2115" i="16" s="1"/>
  <c r="L2116" i="16"/>
  <c r="K2116" i="16" s="1"/>
  <c r="L2117" i="16"/>
  <c r="K2117" i="16" s="1"/>
  <c r="L2118" i="16"/>
  <c r="K2118" i="16" s="1"/>
  <c r="L2119" i="16"/>
  <c r="K2119" i="16" s="1"/>
  <c r="L2120" i="16"/>
  <c r="K2120" i="16" s="1"/>
  <c r="L2121" i="16"/>
  <c r="K2121" i="16" s="1"/>
  <c r="L2122" i="16"/>
  <c r="K2122" i="16" s="1"/>
  <c r="L2123" i="16"/>
  <c r="K2123" i="16" s="1"/>
  <c r="H2123" i="16" s="1"/>
  <c r="L2124" i="16"/>
  <c r="K2124" i="16" s="1"/>
  <c r="L2125" i="16"/>
  <c r="K2125" i="16" s="1"/>
  <c r="L2126" i="16"/>
  <c r="K2126" i="16" s="1"/>
  <c r="L2127" i="16"/>
  <c r="K2127" i="16" s="1"/>
  <c r="L2128" i="16"/>
  <c r="K2128" i="16" s="1"/>
  <c r="L2129" i="16"/>
  <c r="K2129" i="16" s="1"/>
  <c r="L2130" i="16"/>
  <c r="K2130" i="16" s="1"/>
  <c r="L2131" i="16"/>
  <c r="K2131" i="16" s="1"/>
  <c r="H2131" i="16" s="1"/>
  <c r="L2132" i="16"/>
  <c r="K2132" i="16" s="1"/>
  <c r="L2133" i="16"/>
  <c r="K2133" i="16" s="1"/>
  <c r="L2134" i="16"/>
  <c r="K2134" i="16" s="1"/>
  <c r="L2135" i="16"/>
  <c r="K2135" i="16" s="1"/>
  <c r="L2136" i="16"/>
  <c r="K2136" i="16" s="1"/>
  <c r="L2137" i="16"/>
  <c r="K2137" i="16" s="1"/>
  <c r="L2138" i="16"/>
  <c r="K2138" i="16" s="1"/>
  <c r="L2139" i="16"/>
  <c r="K2139" i="16" s="1"/>
  <c r="H2139" i="16" s="1"/>
  <c r="L2140" i="16"/>
  <c r="K2140" i="16" s="1"/>
  <c r="L2141" i="16"/>
  <c r="K2141" i="16" s="1"/>
  <c r="L2142" i="16"/>
  <c r="K2142" i="16" s="1"/>
  <c r="L2143" i="16"/>
  <c r="K2143" i="16" s="1"/>
  <c r="L2144" i="16"/>
  <c r="K2144" i="16" s="1"/>
  <c r="L2145" i="16"/>
  <c r="K2145" i="16" s="1"/>
  <c r="L2146" i="16"/>
  <c r="K2146" i="16" s="1"/>
  <c r="L2147" i="16"/>
  <c r="K2147" i="16" s="1"/>
  <c r="H2147" i="16" s="1"/>
  <c r="L2148" i="16"/>
  <c r="K2148" i="16" s="1"/>
  <c r="L2149" i="16"/>
  <c r="K2149" i="16" s="1"/>
  <c r="L2150" i="16"/>
  <c r="K2150" i="16" s="1"/>
  <c r="L2151" i="16"/>
  <c r="K2151" i="16" s="1"/>
  <c r="L2152" i="16"/>
  <c r="K2152" i="16" s="1"/>
  <c r="L2153" i="16"/>
  <c r="K2153" i="16" s="1"/>
  <c r="L2154" i="16"/>
  <c r="K2154" i="16" s="1"/>
  <c r="L2155" i="16"/>
  <c r="K2155" i="16" s="1"/>
  <c r="H2155" i="16" s="1"/>
  <c r="L2156" i="16"/>
  <c r="K2156" i="16" s="1"/>
  <c r="L2157" i="16"/>
  <c r="K2157" i="16" s="1"/>
  <c r="L2158" i="16"/>
  <c r="K2158" i="16" s="1"/>
  <c r="L2159" i="16"/>
  <c r="K2159" i="16" s="1"/>
  <c r="L2160" i="16"/>
  <c r="K2160" i="16" s="1"/>
  <c r="L2161" i="16"/>
  <c r="K2161" i="16" s="1"/>
  <c r="L2162" i="16"/>
  <c r="K2162" i="16" s="1"/>
  <c r="L2163" i="16"/>
  <c r="K2163" i="16" s="1"/>
  <c r="H2163" i="16" s="1"/>
  <c r="L2164" i="16"/>
  <c r="K2164" i="16" s="1"/>
  <c r="L2165" i="16"/>
  <c r="K2165" i="16" s="1"/>
  <c r="L2166" i="16"/>
  <c r="K2166" i="16" s="1"/>
  <c r="L2167" i="16"/>
  <c r="K2167" i="16" s="1"/>
  <c r="L2168" i="16"/>
  <c r="K2168" i="16" s="1"/>
  <c r="L2169" i="16"/>
  <c r="K2169" i="16" s="1"/>
  <c r="L2170" i="16"/>
  <c r="K2170" i="16" s="1"/>
  <c r="L2171" i="16"/>
  <c r="K2171" i="16" s="1"/>
  <c r="H2171" i="16" s="1"/>
  <c r="L2172" i="16"/>
  <c r="K2172" i="16" s="1"/>
  <c r="L2173" i="16"/>
  <c r="K2173" i="16" s="1"/>
  <c r="L2174" i="16"/>
  <c r="K2174" i="16" s="1"/>
  <c r="L2175" i="16"/>
  <c r="K2175" i="16" s="1"/>
  <c r="L2176" i="16"/>
  <c r="K2176" i="16" s="1"/>
  <c r="L2177" i="16"/>
  <c r="K2177" i="16" s="1"/>
  <c r="L2178" i="16"/>
  <c r="K2178" i="16" s="1"/>
  <c r="L2179" i="16"/>
  <c r="K2179" i="16" s="1"/>
  <c r="H2179" i="16" s="1"/>
  <c r="L2180" i="16"/>
  <c r="K2180" i="16" s="1"/>
  <c r="L2181" i="16"/>
  <c r="K2181" i="16" s="1"/>
  <c r="L2182" i="16"/>
  <c r="K2182" i="16" s="1"/>
  <c r="L2183" i="16"/>
  <c r="K2183" i="16" s="1"/>
  <c r="L2184" i="16"/>
  <c r="K2184" i="16" s="1"/>
  <c r="L2185" i="16"/>
  <c r="K2185" i="16" s="1"/>
  <c r="L2186" i="16"/>
  <c r="K2186" i="16" s="1"/>
  <c r="L2187" i="16"/>
  <c r="K2187" i="16" s="1"/>
  <c r="H2187" i="16" s="1"/>
  <c r="L2188" i="16"/>
  <c r="K2188" i="16" s="1"/>
  <c r="L2189" i="16"/>
  <c r="K2189" i="16" s="1"/>
  <c r="L2190" i="16"/>
  <c r="K2190" i="16" s="1"/>
  <c r="L2191" i="16"/>
  <c r="K2191" i="16" s="1"/>
  <c r="L2192" i="16"/>
  <c r="K2192" i="16" s="1"/>
  <c r="L2193" i="16"/>
  <c r="K2193" i="16" s="1"/>
  <c r="L2194" i="16"/>
  <c r="K2194" i="16" s="1"/>
  <c r="L2195" i="16"/>
  <c r="K2195" i="16" s="1"/>
  <c r="H2195" i="16" s="1"/>
  <c r="L2196" i="16"/>
  <c r="K2196" i="16" s="1"/>
  <c r="L2197" i="16"/>
  <c r="K2197" i="16" s="1"/>
  <c r="L2198" i="16"/>
  <c r="K2198" i="16" s="1"/>
  <c r="L2199" i="16"/>
  <c r="K2199" i="16" s="1"/>
  <c r="L2200" i="16"/>
  <c r="K2200" i="16" s="1"/>
  <c r="L2201" i="16"/>
  <c r="K2201" i="16" s="1"/>
  <c r="L2202" i="16"/>
  <c r="K2202" i="16" s="1"/>
  <c r="L2203" i="16"/>
  <c r="K2203" i="16" s="1"/>
  <c r="H2203" i="16" s="1"/>
  <c r="L2204" i="16"/>
  <c r="K2204" i="16" s="1"/>
  <c r="L2205" i="16"/>
  <c r="K2205" i="16" s="1"/>
  <c r="L2206" i="16"/>
  <c r="K2206" i="16" s="1"/>
  <c r="L2207" i="16"/>
  <c r="K2207" i="16" s="1"/>
  <c r="L2208" i="16"/>
  <c r="K2208" i="16" s="1"/>
  <c r="L2209" i="16"/>
  <c r="K2209" i="16" s="1"/>
  <c r="L2210" i="16"/>
  <c r="K2210" i="16" s="1"/>
  <c r="L2211" i="16"/>
  <c r="K2211" i="16" s="1"/>
  <c r="H2211" i="16" s="1"/>
  <c r="L2212" i="16"/>
  <c r="K2212" i="16" s="1"/>
  <c r="L2213" i="16"/>
  <c r="K2213" i="16" s="1"/>
  <c r="L2214" i="16"/>
  <c r="K2214" i="16" s="1"/>
  <c r="L2215" i="16"/>
  <c r="K2215" i="16" s="1"/>
  <c r="L2216" i="16"/>
  <c r="K2216" i="16" s="1"/>
  <c r="L2217" i="16"/>
  <c r="K2217" i="16" s="1"/>
  <c r="L2218" i="16"/>
  <c r="K2218" i="16" s="1"/>
  <c r="L2219" i="16"/>
  <c r="K2219" i="16" s="1"/>
  <c r="H2219" i="16" s="1"/>
  <c r="L2220" i="16"/>
  <c r="K2220" i="16" s="1"/>
  <c r="L2221" i="16"/>
  <c r="K2221" i="16" s="1"/>
  <c r="L2222" i="16"/>
  <c r="K2222" i="16" s="1"/>
  <c r="L2223" i="16"/>
  <c r="K2223" i="16" s="1"/>
  <c r="L2224" i="16"/>
  <c r="K2224" i="16" s="1"/>
  <c r="L2225" i="16"/>
  <c r="K2225" i="16" s="1"/>
  <c r="L2226" i="16"/>
  <c r="K2226" i="16" s="1"/>
  <c r="L2227" i="16"/>
  <c r="K2227" i="16" s="1"/>
  <c r="H2227" i="16" s="1"/>
  <c r="L2228" i="16"/>
  <c r="K2228" i="16" s="1"/>
  <c r="L2229" i="16"/>
  <c r="K2229" i="16" s="1"/>
  <c r="L2230" i="16"/>
  <c r="K2230" i="16" s="1"/>
  <c r="L2231" i="16"/>
  <c r="K2231" i="16" s="1"/>
  <c r="L2232" i="16"/>
  <c r="K2232" i="16" s="1"/>
  <c r="L2233" i="16"/>
  <c r="K2233" i="16" s="1"/>
  <c r="L2234" i="16"/>
  <c r="K2234" i="16" s="1"/>
  <c r="L2235" i="16"/>
  <c r="K2235" i="16" s="1"/>
  <c r="H2235" i="16" s="1"/>
  <c r="L2236" i="16"/>
  <c r="K2236" i="16" s="1"/>
  <c r="L2237" i="16"/>
  <c r="K2237" i="16" s="1"/>
  <c r="L2238" i="16"/>
  <c r="K2238" i="16" s="1"/>
  <c r="L2239" i="16"/>
  <c r="K2239" i="16" s="1"/>
  <c r="L2240" i="16"/>
  <c r="K2240" i="16" s="1"/>
  <c r="L2241" i="16"/>
  <c r="K2241" i="16" s="1"/>
  <c r="L2242" i="16"/>
  <c r="K2242" i="16" s="1"/>
  <c r="L2243" i="16"/>
  <c r="K2243" i="16" s="1"/>
  <c r="H2243" i="16" s="1"/>
  <c r="L2244" i="16"/>
  <c r="K2244" i="16" s="1"/>
  <c r="L2245" i="16"/>
  <c r="K2245" i="16" s="1"/>
  <c r="L2246" i="16"/>
  <c r="K2246" i="16" s="1"/>
  <c r="L2247" i="16"/>
  <c r="K2247" i="16" s="1"/>
  <c r="L2248" i="16"/>
  <c r="K2248" i="16" s="1"/>
  <c r="L2249" i="16"/>
  <c r="K2249" i="16" s="1"/>
  <c r="L2250" i="16"/>
  <c r="K2250" i="16" s="1"/>
  <c r="L2251" i="16"/>
  <c r="K2251" i="16" s="1"/>
  <c r="H2251" i="16" s="1"/>
  <c r="L2252" i="16"/>
  <c r="K2252" i="16" s="1"/>
  <c r="L2253" i="16"/>
  <c r="K2253" i="16" s="1"/>
  <c r="L2254" i="16"/>
  <c r="K2254" i="16" s="1"/>
  <c r="L2255" i="16"/>
  <c r="K2255" i="16" s="1"/>
  <c r="L2256" i="16"/>
  <c r="K2256" i="16" s="1"/>
  <c r="L2257" i="16"/>
  <c r="K2257" i="16" s="1"/>
  <c r="L2258" i="16"/>
  <c r="K2258" i="16" s="1"/>
  <c r="L2259" i="16"/>
  <c r="K2259" i="16" s="1"/>
  <c r="H2259" i="16" s="1"/>
  <c r="L2260" i="16"/>
  <c r="K2260" i="16" s="1"/>
  <c r="L2261" i="16"/>
  <c r="K2261" i="16" s="1"/>
  <c r="L2262" i="16"/>
  <c r="K2262" i="16" s="1"/>
  <c r="L2263" i="16"/>
  <c r="K2263" i="16" s="1"/>
  <c r="L2264" i="16"/>
  <c r="K2264" i="16" s="1"/>
  <c r="L2265" i="16"/>
  <c r="K2265" i="16" s="1"/>
  <c r="L2266" i="16"/>
  <c r="K2266" i="16" s="1"/>
  <c r="L2267" i="16"/>
  <c r="K2267" i="16" s="1"/>
  <c r="H2267" i="16" s="1"/>
  <c r="L2268" i="16"/>
  <c r="K2268" i="16" s="1"/>
  <c r="L2269" i="16"/>
  <c r="K2269" i="16" s="1"/>
  <c r="L2270" i="16"/>
  <c r="K2270" i="16" s="1"/>
  <c r="L2271" i="16"/>
  <c r="K2271" i="16" s="1"/>
  <c r="L2272" i="16"/>
  <c r="K2272" i="16" s="1"/>
  <c r="L2273" i="16"/>
  <c r="K2273" i="16" s="1"/>
  <c r="L2274" i="16"/>
  <c r="K2274" i="16" s="1"/>
  <c r="L2275" i="16"/>
  <c r="K2275" i="16" s="1"/>
  <c r="H2275" i="16" s="1"/>
  <c r="L2276" i="16"/>
  <c r="K2276" i="16" s="1"/>
  <c r="L2277" i="16"/>
  <c r="K2277" i="16" s="1"/>
  <c r="L2278" i="16"/>
  <c r="K2278" i="16" s="1"/>
  <c r="L2279" i="16"/>
  <c r="K2279" i="16" s="1"/>
  <c r="L2280" i="16"/>
  <c r="K2280" i="16" s="1"/>
  <c r="L2281" i="16"/>
  <c r="K2281" i="16" s="1"/>
  <c r="L2282" i="16"/>
  <c r="K2282" i="16" s="1"/>
  <c r="L2283" i="16"/>
  <c r="K2283" i="16" s="1"/>
  <c r="H2283" i="16" s="1"/>
  <c r="L2284" i="16"/>
  <c r="K2284" i="16" s="1"/>
  <c r="L2285" i="16"/>
  <c r="K2285" i="16" s="1"/>
  <c r="L2286" i="16"/>
  <c r="K2286" i="16" s="1"/>
  <c r="L2287" i="16"/>
  <c r="K2287" i="16" s="1"/>
  <c r="L2288" i="16"/>
  <c r="K2288" i="16" s="1"/>
  <c r="L2289" i="16"/>
  <c r="K2289" i="16" s="1"/>
  <c r="L2290" i="16"/>
  <c r="K2290" i="16" s="1"/>
  <c r="L2291" i="16"/>
  <c r="K2291" i="16" s="1"/>
  <c r="H2291" i="16" s="1"/>
  <c r="L2292" i="16"/>
  <c r="K2292" i="16" s="1"/>
  <c r="L2293" i="16"/>
  <c r="K2293" i="16" s="1"/>
  <c r="L2294" i="16"/>
  <c r="K2294" i="16" s="1"/>
  <c r="L2295" i="16"/>
  <c r="K2295" i="16" s="1"/>
  <c r="L2296" i="16"/>
  <c r="K2296" i="16" s="1"/>
  <c r="L2297" i="16"/>
  <c r="K2297" i="16" s="1"/>
  <c r="L2298" i="16"/>
  <c r="K2298" i="16" s="1"/>
  <c r="L2299" i="16"/>
  <c r="K2299" i="16" s="1"/>
  <c r="H2299" i="16" s="1"/>
  <c r="L2300" i="16"/>
  <c r="K2300" i="16" s="1"/>
  <c r="L2301" i="16"/>
  <c r="K2301" i="16" s="1"/>
  <c r="L2302" i="16"/>
  <c r="K2302" i="16" s="1"/>
  <c r="L2303" i="16"/>
  <c r="K2303" i="16" s="1"/>
  <c r="L2304" i="16"/>
  <c r="K2304" i="16" s="1"/>
  <c r="L2305" i="16"/>
  <c r="K2305" i="16" s="1"/>
  <c r="L2306" i="16"/>
  <c r="K2306" i="16" s="1"/>
  <c r="L2307" i="16"/>
  <c r="K2307" i="16" s="1"/>
  <c r="H2307" i="16" s="1"/>
  <c r="L2308" i="16"/>
  <c r="K2308" i="16" s="1"/>
  <c r="L2309" i="16"/>
  <c r="K2309" i="16" s="1"/>
  <c r="L2310" i="16"/>
  <c r="K2310" i="16" s="1"/>
  <c r="L2311" i="16"/>
  <c r="K2311" i="16" s="1"/>
  <c r="L2312" i="16"/>
  <c r="K2312" i="16" s="1"/>
  <c r="L2313" i="16"/>
  <c r="K2313" i="16" s="1"/>
  <c r="L2314" i="16"/>
  <c r="K2314" i="16" s="1"/>
  <c r="L2315" i="16"/>
  <c r="K2315" i="16" s="1"/>
  <c r="H2315" i="16" s="1"/>
  <c r="L2316" i="16"/>
  <c r="K2316" i="16" s="1"/>
  <c r="L2317" i="16"/>
  <c r="K2317" i="16" s="1"/>
  <c r="L2318" i="16"/>
  <c r="K2318" i="16" s="1"/>
  <c r="L2319" i="16"/>
  <c r="K2319" i="16" s="1"/>
  <c r="L2320" i="16"/>
  <c r="K2320" i="16" s="1"/>
  <c r="L2321" i="16"/>
  <c r="K2321" i="16" s="1"/>
  <c r="L2322" i="16"/>
  <c r="K2322" i="16" s="1"/>
  <c r="L2323" i="16"/>
  <c r="K2323" i="16" s="1"/>
  <c r="H2323" i="16" s="1"/>
  <c r="L2324" i="16"/>
  <c r="K2324" i="16" s="1"/>
  <c r="L2325" i="16"/>
  <c r="K2325" i="16" s="1"/>
  <c r="L2326" i="16"/>
  <c r="K2326" i="16" s="1"/>
  <c r="L2327" i="16"/>
  <c r="K2327" i="16" s="1"/>
  <c r="L2328" i="16"/>
  <c r="K2328" i="16" s="1"/>
  <c r="L2329" i="16"/>
  <c r="K2329" i="16" s="1"/>
  <c r="L2330" i="16"/>
  <c r="K2330" i="16" s="1"/>
  <c r="L2331" i="16"/>
  <c r="K2331" i="16" s="1"/>
  <c r="H2331" i="16" s="1"/>
  <c r="L2332" i="16"/>
  <c r="K2332" i="16" s="1"/>
  <c r="L2333" i="16"/>
  <c r="K2333" i="16" s="1"/>
  <c r="L2334" i="16"/>
  <c r="K2334" i="16" s="1"/>
  <c r="L2335" i="16"/>
  <c r="K2335" i="16" s="1"/>
  <c r="L2336" i="16"/>
  <c r="K2336" i="16" s="1"/>
  <c r="L2337" i="16"/>
  <c r="K2337" i="16" s="1"/>
  <c r="L2338" i="16"/>
  <c r="K2338" i="16" s="1"/>
  <c r="L2339" i="16"/>
  <c r="K2339" i="16" s="1"/>
  <c r="H2339" i="16" s="1"/>
  <c r="L2340" i="16"/>
  <c r="K2340" i="16" s="1"/>
  <c r="L2341" i="16"/>
  <c r="K2341" i="16" s="1"/>
  <c r="L2342" i="16"/>
  <c r="K2342" i="16" s="1"/>
  <c r="L2343" i="16"/>
  <c r="K2343" i="16" s="1"/>
  <c r="L2344" i="16"/>
  <c r="K2344" i="16" s="1"/>
  <c r="L2345" i="16"/>
  <c r="K2345" i="16" s="1"/>
  <c r="L2346" i="16"/>
  <c r="K2346" i="16" s="1"/>
  <c r="L2347" i="16"/>
  <c r="K2347" i="16" s="1"/>
  <c r="H2347" i="16" s="1"/>
  <c r="L2348" i="16"/>
  <c r="K2348" i="16" s="1"/>
  <c r="L2349" i="16"/>
  <c r="K2349" i="16" s="1"/>
  <c r="L2350" i="16"/>
  <c r="K2350" i="16" s="1"/>
  <c r="L2351" i="16"/>
  <c r="K2351" i="16" s="1"/>
  <c r="L2352" i="16"/>
  <c r="K2352" i="16" s="1"/>
  <c r="L2353" i="16"/>
  <c r="K2353" i="16" s="1"/>
  <c r="L2354" i="16"/>
  <c r="K2354" i="16" s="1"/>
  <c r="L2355" i="16"/>
  <c r="K2355" i="16" s="1"/>
  <c r="H2355" i="16" s="1"/>
  <c r="L2356" i="16"/>
  <c r="K2356" i="16" s="1"/>
  <c r="L2357" i="16"/>
  <c r="K2357" i="16" s="1"/>
  <c r="L2358" i="16"/>
  <c r="K2358" i="16" s="1"/>
  <c r="L2359" i="16"/>
  <c r="K2359" i="16" s="1"/>
  <c r="L2360" i="16"/>
  <c r="K2360" i="16" s="1"/>
  <c r="L2361" i="16"/>
  <c r="K2361" i="16" s="1"/>
  <c r="L2362" i="16"/>
  <c r="K2362" i="16" s="1"/>
  <c r="L2363" i="16"/>
  <c r="K2363" i="16" s="1"/>
  <c r="H2363" i="16" s="1"/>
  <c r="L2364" i="16"/>
  <c r="K2364" i="16" s="1"/>
  <c r="L2365" i="16"/>
  <c r="K2365" i="16" s="1"/>
  <c r="L2366" i="16"/>
  <c r="K2366" i="16" s="1"/>
  <c r="L2367" i="16"/>
  <c r="K2367" i="16" s="1"/>
  <c r="L2368" i="16"/>
  <c r="K2368" i="16" s="1"/>
  <c r="L2369" i="16"/>
  <c r="K2369" i="16" s="1"/>
  <c r="L2370" i="16"/>
  <c r="K2370" i="16" s="1"/>
  <c r="L2371" i="16"/>
  <c r="K2371" i="16" s="1"/>
  <c r="H2371" i="16" s="1"/>
  <c r="L2372" i="16"/>
  <c r="K2372" i="16" s="1"/>
  <c r="L2373" i="16"/>
  <c r="K2373" i="16" s="1"/>
  <c r="L2374" i="16"/>
  <c r="K2374" i="16" s="1"/>
  <c r="L2375" i="16"/>
  <c r="K2375" i="16" s="1"/>
  <c r="L2376" i="16"/>
  <c r="K2376" i="16" s="1"/>
  <c r="L2377" i="16"/>
  <c r="K2377" i="16" s="1"/>
  <c r="L2378" i="16"/>
  <c r="K2378" i="16" s="1"/>
  <c r="L2379" i="16"/>
  <c r="K2379" i="16" s="1"/>
  <c r="H2379" i="16" s="1"/>
  <c r="L2380" i="16"/>
  <c r="K2380" i="16" s="1"/>
  <c r="L2381" i="16"/>
  <c r="K2381" i="16" s="1"/>
  <c r="L2382" i="16"/>
  <c r="K2382" i="16" s="1"/>
  <c r="L2383" i="16"/>
  <c r="K2383" i="16" s="1"/>
  <c r="L2384" i="16"/>
  <c r="K2384" i="16" s="1"/>
  <c r="L2385" i="16"/>
  <c r="K2385" i="16" s="1"/>
  <c r="L2386" i="16"/>
  <c r="K2386" i="16" s="1"/>
  <c r="L2387" i="16"/>
  <c r="K2387" i="16" s="1"/>
  <c r="H2387" i="16" s="1"/>
  <c r="L2388" i="16"/>
  <c r="K2388" i="16" s="1"/>
  <c r="L2389" i="16"/>
  <c r="K2389" i="16" s="1"/>
  <c r="L2390" i="16"/>
  <c r="K2390" i="16" s="1"/>
  <c r="L2391" i="16"/>
  <c r="K2391" i="16" s="1"/>
  <c r="L2392" i="16"/>
  <c r="K2392" i="16" s="1"/>
  <c r="L2393" i="16"/>
  <c r="K2393" i="16" s="1"/>
  <c r="L2394" i="16"/>
  <c r="K2394" i="16" s="1"/>
  <c r="L2395" i="16"/>
  <c r="K2395" i="16" s="1"/>
  <c r="H2395" i="16" s="1"/>
  <c r="L2396" i="16"/>
  <c r="K2396" i="16" s="1"/>
  <c r="L2397" i="16"/>
  <c r="K2397" i="16" s="1"/>
  <c r="L2398" i="16"/>
  <c r="K2398" i="16" s="1"/>
  <c r="L2399" i="16"/>
  <c r="K2399" i="16" s="1"/>
  <c r="L2400" i="16"/>
  <c r="K2400" i="16" s="1"/>
  <c r="L2401" i="16"/>
  <c r="K2401" i="16" s="1"/>
  <c r="L2402" i="16"/>
  <c r="K2402" i="16" s="1"/>
  <c r="L2403" i="16"/>
  <c r="K2403" i="16" s="1"/>
  <c r="H2403" i="16" s="1"/>
  <c r="L2404" i="16"/>
  <c r="K2404" i="16" s="1"/>
  <c r="L2405" i="16"/>
  <c r="K2405" i="16" s="1"/>
  <c r="L2406" i="16"/>
  <c r="K2406" i="16" s="1"/>
  <c r="L2407" i="16"/>
  <c r="K2407" i="16" s="1"/>
  <c r="L2408" i="16"/>
  <c r="K2408" i="16" s="1"/>
  <c r="L2409" i="16"/>
  <c r="K2409" i="16" s="1"/>
  <c r="L2410" i="16"/>
  <c r="K2410" i="16" s="1"/>
  <c r="L2411" i="16"/>
  <c r="K2411" i="16" s="1"/>
  <c r="H2411" i="16" s="1"/>
  <c r="L2412" i="16"/>
  <c r="K2412" i="16" s="1"/>
  <c r="L2413" i="16"/>
  <c r="K2413" i="16" s="1"/>
  <c r="L2414" i="16"/>
  <c r="K2414" i="16" s="1"/>
  <c r="L2415" i="16"/>
  <c r="K2415" i="16" s="1"/>
  <c r="L2416" i="16"/>
  <c r="K2416" i="16" s="1"/>
  <c r="L2417" i="16"/>
  <c r="K2417" i="16" s="1"/>
  <c r="L2418" i="16"/>
  <c r="K2418" i="16" s="1"/>
  <c r="L2419" i="16"/>
  <c r="K2419" i="16" s="1"/>
  <c r="H2419" i="16" s="1"/>
  <c r="L2420" i="16"/>
  <c r="K2420" i="16" s="1"/>
  <c r="L2421" i="16"/>
  <c r="K2421" i="16" s="1"/>
  <c r="L2422" i="16"/>
  <c r="K2422" i="16" s="1"/>
  <c r="L2423" i="16"/>
  <c r="K2423" i="16" s="1"/>
  <c r="L2424" i="16"/>
  <c r="K2424" i="16" s="1"/>
  <c r="L2425" i="16"/>
  <c r="K2425" i="16" s="1"/>
  <c r="L2426" i="16"/>
  <c r="K2426" i="16" s="1"/>
  <c r="L2427" i="16"/>
  <c r="K2427" i="16" s="1"/>
  <c r="H2427" i="16" s="1"/>
  <c r="L2428" i="16"/>
  <c r="K2428" i="16" s="1"/>
  <c r="L2429" i="16"/>
  <c r="K2429" i="16" s="1"/>
  <c r="L2430" i="16"/>
  <c r="K2430" i="16" s="1"/>
  <c r="L2431" i="16"/>
  <c r="K2431" i="16" s="1"/>
  <c r="L2432" i="16"/>
  <c r="K2432" i="16" s="1"/>
  <c r="L2433" i="16"/>
  <c r="K2433" i="16" s="1"/>
  <c r="L2434" i="16"/>
  <c r="K2434" i="16" s="1"/>
  <c r="L2435" i="16"/>
  <c r="K2435" i="16" s="1"/>
  <c r="H2435" i="16" s="1"/>
  <c r="L2436" i="16"/>
  <c r="K2436" i="16" s="1"/>
  <c r="L2437" i="16"/>
  <c r="K2437" i="16" s="1"/>
  <c r="L2438" i="16"/>
  <c r="K2438" i="16" s="1"/>
  <c r="L2439" i="16"/>
  <c r="K2439" i="16" s="1"/>
  <c r="L2440" i="16"/>
  <c r="K2440" i="16" s="1"/>
  <c r="L2441" i="16"/>
  <c r="K2441" i="16" s="1"/>
  <c r="L2442" i="16"/>
  <c r="K2442" i="16" s="1"/>
  <c r="L2443" i="16"/>
  <c r="K2443" i="16" s="1"/>
  <c r="H2443" i="16" s="1"/>
  <c r="L2444" i="16"/>
  <c r="K2444" i="16" s="1"/>
  <c r="L2445" i="16"/>
  <c r="K2445" i="16" s="1"/>
  <c r="L2446" i="16"/>
  <c r="K2446" i="16" s="1"/>
  <c r="L2447" i="16"/>
  <c r="K2447" i="16" s="1"/>
  <c r="L2448" i="16"/>
  <c r="K2448" i="16" s="1"/>
  <c r="L2449" i="16"/>
  <c r="K2449" i="16" s="1"/>
  <c r="L2450" i="16"/>
  <c r="K2450" i="16" s="1"/>
  <c r="L2451" i="16"/>
  <c r="K2451" i="16" s="1"/>
  <c r="H2451" i="16" s="1"/>
  <c r="L2452" i="16"/>
  <c r="K2452" i="16" s="1"/>
  <c r="L2453" i="16"/>
  <c r="K2453" i="16" s="1"/>
  <c r="L2454" i="16"/>
  <c r="K2454" i="16" s="1"/>
  <c r="L2455" i="16"/>
  <c r="K2455" i="16" s="1"/>
  <c r="L2456" i="16"/>
  <c r="K2456" i="16" s="1"/>
  <c r="L2457" i="16"/>
  <c r="K2457" i="16" s="1"/>
  <c r="L2458" i="16"/>
  <c r="K2458" i="16" s="1"/>
  <c r="L2459" i="16"/>
  <c r="K2459" i="16" s="1"/>
  <c r="H2459" i="16" s="1"/>
  <c r="L2460" i="16"/>
  <c r="K2460" i="16" s="1"/>
  <c r="L2461" i="16"/>
  <c r="K2461" i="16" s="1"/>
  <c r="L2462" i="16"/>
  <c r="K2462" i="16" s="1"/>
  <c r="L2463" i="16"/>
  <c r="K2463" i="16" s="1"/>
  <c r="L2464" i="16"/>
  <c r="K2464" i="16" s="1"/>
  <c r="L2465" i="16"/>
  <c r="K2465" i="16" s="1"/>
  <c r="L2466" i="16"/>
  <c r="K2466" i="16" s="1"/>
  <c r="L2467" i="16"/>
  <c r="K2467" i="16" s="1"/>
  <c r="H2467" i="16" s="1"/>
  <c r="L2468" i="16"/>
  <c r="K2468" i="16" s="1"/>
  <c r="L2469" i="16"/>
  <c r="K2469" i="16" s="1"/>
  <c r="L2470" i="16"/>
  <c r="K2470" i="16" s="1"/>
  <c r="L2471" i="16"/>
  <c r="K2471" i="16" s="1"/>
  <c r="L2472" i="16"/>
  <c r="K2472" i="16" s="1"/>
  <c r="L2473" i="16"/>
  <c r="K2473" i="16" s="1"/>
  <c r="L2474" i="16"/>
  <c r="K2474" i="16" s="1"/>
  <c r="L2475" i="16"/>
  <c r="K2475" i="16" s="1"/>
  <c r="H2475" i="16" s="1"/>
  <c r="L2476" i="16"/>
  <c r="K2476" i="16" s="1"/>
  <c r="L2477" i="16"/>
  <c r="K2477" i="16" s="1"/>
  <c r="L2478" i="16"/>
  <c r="K2478" i="16" s="1"/>
  <c r="L2479" i="16"/>
  <c r="K2479" i="16" s="1"/>
  <c r="L2480" i="16"/>
  <c r="K2480" i="16" s="1"/>
  <c r="L2481" i="16"/>
  <c r="K2481" i="16" s="1"/>
  <c r="L2482" i="16"/>
  <c r="K2482" i="16" s="1"/>
  <c r="L2483" i="16"/>
  <c r="K2483" i="16" s="1"/>
  <c r="H2483" i="16" s="1"/>
  <c r="L2484" i="16"/>
  <c r="K2484" i="16" s="1"/>
  <c r="L2485" i="16"/>
  <c r="K2485" i="16" s="1"/>
  <c r="L2486" i="16"/>
  <c r="K2486" i="16" s="1"/>
  <c r="L2487" i="16"/>
  <c r="K2487" i="16" s="1"/>
  <c r="L2488" i="16"/>
  <c r="K2488" i="16" s="1"/>
  <c r="L2489" i="16"/>
  <c r="K2489" i="16" s="1"/>
  <c r="L2490" i="16"/>
  <c r="K2490" i="16" s="1"/>
  <c r="L2491" i="16"/>
  <c r="K2491" i="16" s="1"/>
  <c r="H2491" i="16" s="1"/>
  <c r="L2492" i="16"/>
  <c r="K2492" i="16" s="1"/>
  <c r="L2493" i="16"/>
  <c r="K2493" i="16" s="1"/>
  <c r="L2494" i="16"/>
  <c r="K2494" i="16" s="1"/>
  <c r="L2495" i="16"/>
  <c r="K2495" i="16" s="1"/>
  <c r="L2496" i="16"/>
  <c r="K2496" i="16" s="1"/>
  <c r="L2497" i="16"/>
  <c r="K2497" i="16" s="1"/>
  <c r="L2498" i="16"/>
  <c r="K2498" i="16" s="1"/>
  <c r="L2499" i="16"/>
  <c r="K2499" i="16" s="1"/>
  <c r="H2499" i="16" s="1"/>
  <c r="L2500" i="16"/>
  <c r="K2500" i="16" s="1"/>
  <c r="L2501" i="16"/>
  <c r="K2501" i="16" s="1"/>
  <c r="L2502" i="16"/>
  <c r="K2502" i="16" s="1"/>
  <c r="L2503" i="16"/>
  <c r="K2503" i="16" s="1"/>
  <c r="L2504" i="16"/>
  <c r="K2504" i="16" s="1"/>
  <c r="L2505" i="16"/>
  <c r="K2505" i="16" s="1"/>
  <c r="L2506" i="16"/>
  <c r="K2506" i="16" s="1"/>
  <c r="L2507" i="16"/>
  <c r="K2507" i="16" s="1"/>
  <c r="H2507" i="16" s="1"/>
  <c r="L2508" i="16"/>
  <c r="K2508" i="16" s="1"/>
  <c r="L2509" i="16"/>
  <c r="K2509" i="16" s="1"/>
  <c r="L2510" i="16"/>
  <c r="K2510" i="16" s="1"/>
  <c r="L2511" i="16"/>
  <c r="K2511" i="16" s="1"/>
  <c r="L2512" i="16"/>
  <c r="K2512" i="16" s="1"/>
  <c r="L2513" i="16"/>
  <c r="K2513" i="16" s="1"/>
  <c r="L2514" i="16"/>
  <c r="K2514" i="16" s="1"/>
  <c r="L2515" i="16"/>
  <c r="K2515" i="16" s="1"/>
  <c r="H2515" i="16" s="1"/>
  <c r="L2516" i="16"/>
  <c r="K2516" i="16" s="1"/>
  <c r="L2517" i="16"/>
  <c r="K2517" i="16" s="1"/>
  <c r="L2518" i="16"/>
  <c r="K2518" i="16" s="1"/>
  <c r="L2519" i="16"/>
  <c r="K2519" i="16" s="1"/>
  <c r="L2520" i="16"/>
  <c r="K2520" i="16" s="1"/>
  <c r="L2521" i="16"/>
  <c r="K2521" i="16" s="1"/>
  <c r="L2522" i="16"/>
  <c r="K2522" i="16" s="1"/>
  <c r="L2523" i="16"/>
  <c r="K2523" i="16" s="1"/>
  <c r="H2523" i="16" s="1"/>
  <c r="L2524" i="16"/>
  <c r="K2524" i="16" s="1"/>
  <c r="L2525" i="16"/>
  <c r="K2525" i="16" s="1"/>
  <c r="L2526" i="16"/>
  <c r="K2526" i="16" s="1"/>
  <c r="L2527" i="16"/>
  <c r="K2527" i="16" s="1"/>
  <c r="L2528" i="16"/>
  <c r="K2528" i="16" s="1"/>
  <c r="L2529" i="16"/>
  <c r="K2529" i="16" s="1"/>
  <c r="L2530" i="16"/>
  <c r="K2530" i="16" s="1"/>
  <c r="L2531" i="16"/>
  <c r="K2531" i="16" s="1"/>
  <c r="H2531" i="16" s="1"/>
  <c r="L2532" i="16"/>
  <c r="K2532" i="16" s="1"/>
  <c r="L2533" i="16"/>
  <c r="K2533" i="16" s="1"/>
  <c r="L2534" i="16"/>
  <c r="K2534" i="16" s="1"/>
  <c r="L2535" i="16"/>
  <c r="K2535" i="16" s="1"/>
  <c r="L2536" i="16"/>
  <c r="K2536" i="16" s="1"/>
  <c r="L2537" i="16"/>
  <c r="K2537" i="16" s="1"/>
  <c r="L2538" i="16"/>
  <c r="K2538" i="16" s="1"/>
  <c r="L2539" i="16"/>
  <c r="K2539" i="16" s="1"/>
  <c r="H2539" i="16" s="1"/>
  <c r="L2540" i="16"/>
  <c r="K2540" i="16" s="1"/>
  <c r="L2541" i="16"/>
  <c r="K2541" i="16" s="1"/>
  <c r="L2542" i="16"/>
  <c r="K2542" i="16" s="1"/>
  <c r="L2543" i="16"/>
  <c r="K2543" i="16" s="1"/>
  <c r="L2544" i="16"/>
  <c r="K2544" i="16" s="1"/>
  <c r="L2545" i="16"/>
  <c r="K2545" i="16" s="1"/>
  <c r="L2546" i="16"/>
  <c r="K2546" i="16" s="1"/>
  <c r="L2547" i="16"/>
  <c r="K2547" i="16" s="1"/>
  <c r="H2547" i="16" s="1"/>
  <c r="L2548" i="16"/>
  <c r="K2548" i="16" s="1"/>
  <c r="L2549" i="16"/>
  <c r="K2549" i="16" s="1"/>
  <c r="L2550" i="16"/>
  <c r="K2550" i="16" s="1"/>
  <c r="L2551" i="16"/>
  <c r="K2551" i="16" s="1"/>
  <c r="L2552" i="16"/>
  <c r="K2552" i="16" s="1"/>
  <c r="L2553" i="16"/>
  <c r="K2553" i="16" s="1"/>
  <c r="L2554" i="16"/>
  <c r="K2554" i="16" s="1"/>
  <c r="L2555" i="16"/>
  <c r="K2555" i="16" s="1"/>
  <c r="H2555" i="16" s="1"/>
  <c r="L2556" i="16"/>
  <c r="K2556" i="16" s="1"/>
  <c r="L2557" i="16"/>
  <c r="K2557" i="16" s="1"/>
  <c r="L2558" i="16"/>
  <c r="K2558" i="16" s="1"/>
  <c r="L2559" i="16"/>
  <c r="K2559" i="16" s="1"/>
  <c r="L2560" i="16"/>
  <c r="K2560" i="16" s="1"/>
  <c r="L2561" i="16"/>
  <c r="K2561" i="16" s="1"/>
  <c r="L2562" i="16"/>
  <c r="K2562" i="16" s="1"/>
  <c r="L2563" i="16"/>
  <c r="K2563" i="16" s="1"/>
  <c r="H2563" i="16" s="1"/>
  <c r="L2564" i="16"/>
  <c r="K2564" i="16" s="1"/>
  <c r="L2565" i="16"/>
  <c r="K2565" i="16" s="1"/>
  <c r="L2566" i="16"/>
  <c r="K2566" i="16" s="1"/>
  <c r="L2567" i="16"/>
  <c r="K2567" i="16" s="1"/>
  <c r="L2568" i="16"/>
  <c r="K2568" i="16" s="1"/>
  <c r="L2569" i="16"/>
  <c r="K2569" i="16" s="1"/>
  <c r="L2570" i="16"/>
  <c r="K2570" i="16" s="1"/>
  <c r="L2571" i="16"/>
  <c r="K2571" i="16" s="1"/>
  <c r="H2571" i="16" s="1"/>
  <c r="L2572" i="16"/>
  <c r="K2572" i="16" s="1"/>
  <c r="L2573" i="16"/>
  <c r="K2573" i="16" s="1"/>
  <c r="L2574" i="16"/>
  <c r="K2574" i="16" s="1"/>
  <c r="L2575" i="16"/>
  <c r="K2575" i="16" s="1"/>
  <c r="L2576" i="16"/>
  <c r="K2576" i="16" s="1"/>
  <c r="L2577" i="16"/>
  <c r="K2577" i="16" s="1"/>
  <c r="L2578" i="16"/>
  <c r="K2578" i="16" s="1"/>
  <c r="L2579" i="16"/>
  <c r="K2579" i="16" s="1"/>
  <c r="H2579" i="16" s="1"/>
  <c r="L2580" i="16"/>
  <c r="K2580" i="16" s="1"/>
  <c r="L2581" i="16"/>
  <c r="K2581" i="16" s="1"/>
  <c r="L2582" i="16"/>
  <c r="K2582" i="16" s="1"/>
  <c r="L2583" i="16"/>
  <c r="K2583" i="16" s="1"/>
  <c r="L2584" i="16"/>
  <c r="K2584" i="16" s="1"/>
  <c r="L2585" i="16"/>
  <c r="K2585" i="16" s="1"/>
  <c r="L2586" i="16"/>
  <c r="K2586" i="16" s="1"/>
  <c r="L2587" i="16"/>
  <c r="K2587" i="16" s="1"/>
  <c r="H2587" i="16" s="1"/>
  <c r="L2588" i="16"/>
  <c r="K2588" i="16" s="1"/>
  <c r="L2589" i="16"/>
  <c r="K2589" i="16" s="1"/>
  <c r="L2590" i="16"/>
  <c r="K2590" i="16" s="1"/>
  <c r="L2591" i="16"/>
  <c r="K2591" i="16" s="1"/>
  <c r="L2592" i="16"/>
  <c r="K2592" i="16" s="1"/>
  <c r="L2593" i="16"/>
  <c r="K2593" i="16" s="1"/>
  <c r="L2594" i="16"/>
  <c r="K2594" i="16" s="1"/>
  <c r="L2595" i="16"/>
  <c r="K2595" i="16" s="1"/>
  <c r="H2595" i="16" s="1"/>
  <c r="L2596" i="16"/>
  <c r="K2596" i="16" s="1"/>
  <c r="L2597" i="16"/>
  <c r="K2597" i="16" s="1"/>
  <c r="L2598" i="16"/>
  <c r="K2598" i="16" s="1"/>
  <c r="L2599" i="16"/>
  <c r="K2599" i="16" s="1"/>
  <c r="L2600" i="16"/>
  <c r="K2600" i="16" s="1"/>
  <c r="L2601" i="16"/>
  <c r="K2601" i="16" s="1"/>
  <c r="L2602" i="16"/>
  <c r="K2602" i="16" s="1"/>
  <c r="L2603" i="16"/>
  <c r="K2603" i="16" s="1"/>
  <c r="H2603" i="16" s="1"/>
  <c r="L2604" i="16"/>
  <c r="K2604" i="16" s="1"/>
  <c r="L2605" i="16"/>
  <c r="K2605" i="16" s="1"/>
  <c r="L2606" i="16"/>
  <c r="K2606" i="16" s="1"/>
  <c r="L2607" i="16"/>
  <c r="K2607" i="16" s="1"/>
  <c r="L2608" i="16"/>
  <c r="K2608" i="16" s="1"/>
  <c r="L2609" i="16"/>
  <c r="K2609" i="16" s="1"/>
  <c r="L2610" i="16"/>
  <c r="K2610" i="16" s="1"/>
  <c r="L2611" i="16"/>
  <c r="K2611" i="16" s="1"/>
  <c r="H2611" i="16" s="1"/>
  <c r="L2612" i="16"/>
  <c r="K2612" i="16" s="1"/>
  <c r="L2613" i="16"/>
  <c r="K2613" i="16" s="1"/>
  <c r="L2614" i="16"/>
  <c r="K2614" i="16" s="1"/>
  <c r="L2615" i="16"/>
  <c r="K2615" i="16" s="1"/>
  <c r="L2616" i="16"/>
  <c r="K2616" i="16" s="1"/>
  <c r="L2617" i="16"/>
  <c r="K2617" i="16" s="1"/>
  <c r="L2618" i="16"/>
  <c r="K2618" i="16" s="1"/>
  <c r="L2619" i="16"/>
  <c r="K2619" i="16" s="1"/>
  <c r="H2619" i="16" s="1"/>
  <c r="L2620" i="16"/>
  <c r="K2620" i="16" s="1"/>
  <c r="L2621" i="16"/>
  <c r="K2621" i="16" s="1"/>
  <c r="L2622" i="16"/>
  <c r="K2622" i="16" s="1"/>
  <c r="L2623" i="16"/>
  <c r="K2623" i="16" s="1"/>
  <c r="L2624" i="16"/>
  <c r="K2624" i="16" s="1"/>
  <c r="L2625" i="16"/>
  <c r="K2625" i="16" s="1"/>
  <c r="L2626" i="16"/>
  <c r="K2626" i="16" s="1"/>
  <c r="L2627" i="16"/>
  <c r="K2627" i="16" s="1"/>
  <c r="H2627" i="16" s="1"/>
  <c r="L2628" i="16"/>
  <c r="K2628" i="16" s="1"/>
  <c r="L2629" i="16"/>
  <c r="K2629" i="16" s="1"/>
  <c r="L2630" i="16"/>
  <c r="K2630" i="16" s="1"/>
  <c r="L2631" i="16"/>
  <c r="K2631" i="16" s="1"/>
  <c r="L2632" i="16"/>
  <c r="K2632" i="16" s="1"/>
  <c r="L2633" i="16"/>
  <c r="K2633" i="16" s="1"/>
  <c r="L2634" i="16"/>
  <c r="K2634" i="16" s="1"/>
  <c r="L2635" i="16"/>
  <c r="K2635" i="16" s="1"/>
  <c r="H2635" i="16" s="1"/>
  <c r="L2636" i="16"/>
  <c r="K2636" i="16" s="1"/>
  <c r="L2637" i="16"/>
  <c r="K2637" i="16" s="1"/>
  <c r="L2638" i="16"/>
  <c r="K2638" i="16" s="1"/>
  <c r="L2639" i="16"/>
  <c r="K2639" i="16" s="1"/>
  <c r="L2640" i="16"/>
  <c r="K2640" i="16" s="1"/>
  <c r="L2641" i="16"/>
  <c r="K2641" i="16" s="1"/>
  <c r="L2642" i="16"/>
  <c r="K2642" i="16" s="1"/>
  <c r="L2643" i="16"/>
  <c r="K2643" i="16" s="1"/>
  <c r="H2643" i="16" s="1"/>
  <c r="L2644" i="16"/>
  <c r="K2644" i="16" s="1"/>
  <c r="L2645" i="16"/>
  <c r="K2645" i="16" s="1"/>
  <c r="L2646" i="16"/>
  <c r="K2646" i="16" s="1"/>
  <c r="L2647" i="16"/>
  <c r="K2647" i="16" s="1"/>
  <c r="L2648" i="16"/>
  <c r="K2648" i="16" s="1"/>
  <c r="L2649" i="16"/>
  <c r="K2649" i="16" s="1"/>
  <c r="L2650" i="16"/>
  <c r="K2650" i="16" s="1"/>
  <c r="L2651" i="16"/>
  <c r="K2651" i="16" s="1"/>
  <c r="H2651" i="16" s="1"/>
  <c r="L2652" i="16"/>
  <c r="K2652" i="16" s="1"/>
  <c r="L2653" i="16"/>
  <c r="K2653" i="16" s="1"/>
  <c r="L2654" i="16"/>
  <c r="K2654" i="16" s="1"/>
  <c r="L2655" i="16"/>
  <c r="K2655" i="16" s="1"/>
  <c r="L2656" i="16"/>
  <c r="K2656" i="16" s="1"/>
  <c r="L2657" i="16"/>
  <c r="K2657" i="16" s="1"/>
  <c r="L2658" i="16"/>
  <c r="K2658" i="16" s="1"/>
  <c r="L2659" i="16"/>
  <c r="K2659" i="16" s="1"/>
  <c r="H2659" i="16" s="1"/>
  <c r="L2660" i="16"/>
  <c r="K2660" i="16" s="1"/>
  <c r="L2661" i="16"/>
  <c r="K2661" i="16" s="1"/>
  <c r="L2662" i="16"/>
  <c r="K2662" i="16" s="1"/>
  <c r="L2663" i="16"/>
  <c r="K2663" i="16" s="1"/>
  <c r="L2664" i="16"/>
  <c r="K2664" i="16" s="1"/>
  <c r="L2665" i="16"/>
  <c r="K2665" i="16" s="1"/>
  <c r="L2666" i="16"/>
  <c r="K2666" i="16" s="1"/>
  <c r="L2667" i="16"/>
  <c r="K2667" i="16" s="1"/>
  <c r="H2667" i="16" s="1"/>
  <c r="L2668" i="16"/>
  <c r="K2668" i="16" s="1"/>
  <c r="L2669" i="16"/>
  <c r="K2669" i="16" s="1"/>
  <c r="L2670" i="16"/>
  <c r="K2670" i="16" s="1"/>
  <c r="L2671" i="16"/>
  <c r="K2671" i="16" s="1"/>
  <c r="L2672" i="16"/>
  <c r="K2672" i="16" s="1"/>
  <c r="L2673" i="16"/>
  <c r="K2673" i="16" s="1"/>
  <c r="L2674" i="16"/>
  <c r="K2674" i="16" s="1"/>
  <c r="L2675" i="16"/>
  <c r="K2675" i="16" s="1"/>
  <c r="H2675" i="16" s="1"/>
  <c r="L2676" i="16"/>
  <c r="K2676" i="16" s="1"/>
  <c r="L2677" i="16"/>
  <c r="K2677" i="16" s="1"/>
  <c r="L2678" i="16"/>
  <c r="K2678" i="16" s="1"/>
  <c r="L2679" i="16"/>
  <c r="K2679" i="16" s="1"/>
  <c r="L2680" i="16"/>
  <c r="K2680" i="16" s="1"/>
  <c r="L2681" i="16"/>
  <c r="K2681" i="16" s="1"/>
  <c r="L2682" i="16"/>
  <c r="K2682" i="16" s="1"/>
  <c r="L2683" i="16"/>
  <c r="K2683" i="16" s="1"/>
  <c r="H2683" i="16" s="1"/>
  <c r="L2684" i="16"/>
  <c r="K2684" i="16" s="1"/>
  <c r="L2685" i="16"/>
  <c r="K2685" i="16" s="1"/>
  <c r="L2686" i="16"/>
  <c r="K2686" i="16" s="1"/>
  <c r="L2687" i="16"/>
  <c r="K2687" i="16" s="1"/>
  <c r="L2688" i="16"/>
  <c r="K2688" i="16" s="1"/>
  <c r="L2689" i="16"/>
  <c r="K2689" i="16" s="1"/>
  <c r="L2690" i="16"/>
  <c r="K2690" i="16" s="1"/>
  <c r="L2691" i="16"/>
  <c r="K2691" i="16" s="1"/>
  <c r="H2691" i="16" s="1"/>
  <c r="L2692" i="16"/>
  <c r="K2692" i="16" s="1"/>
  <c r="L2693" i="16"/>
  <c r="K2693" i="16" s="1"/>
  <c r="L2694" i="16"/>
  <c r="K2694" i="16" s="1"/>
  <c r="L2695" i="16"/>
  <c r="K2695" i="16" s="1"/>
  <c r="L2696" i="16"/>
  <c r="K2696" i="16" s="1"/>
  <c r="L2697" i="16"/>
  <c r="K2697" i="16" s="1"/>
  <c r="L2698" i="16"/>
  <c r="K2698" i="16" s="1"/>
  <c r="L2699" i="16"/>
  <c r="K2699" i="16" s="1"/>
  <c r="H2699" i="16" s="1"/>
  <c r="L2700" i="16"/>
  <c r="K2700" i="16" s="1"/>
  <c r="L2701" i="16"/>
  <c r="K2701" i="16" s="1"/>
  <c r="L2702" i="16"/>
  <c r="K2702" i="16" s="1"/>
  <c r="L2703" i="16"/>
  <c r="K2703" i="16" s="1"/>
  <c r="L2704" i="16"/>
  <c r="K2704" i="16" s="1"/>
  <c r="L2705" i="16"/>
  <c r="K2705" i="16" s="1"/>
  <c r="L2706" i="16"/>
  <c r="K2706" i="16" s="1"/>
  <c r="L2707" i="16"/>
  <c r="K2707" i="16" s="1"/>
  <c r="H2707" i="16" s="1"/>
  <c r="L2708" i="16"/>
  <c r="K2708" i="16" s="1"/>
  <c r="L2709" i="16"/>
  <c r="K2709" i="16" s="1"/>
  <c r="L2710" i="16"/>
  <c r="K2710" i="16" s="1"/>
  <c r="L2711" i="16"/>
  <c r="K2711" i="16" s="1"/>
  <c r="L2712" i="16"/>
  <c r="K2712" i="16" s="1"/>
  <c r="L2713" i="16"/>
  <c r="K2713" i="16" s="1"/>
  <c r="L2714" i="16"/>
  <c r="K2714" i="16" s="1"/>
  <c r="L2715" i="16"/>
  <c r="K2715" i="16" s="1"/>
  <c r="H2715" i="16" s="1"/>
  <c r="L2716" i="16"/>
  <c r="K2716" i="16" s="1"/>
  <c r="L2717" i="16"/>
  <c r="K2717" i="16" s="1"/>
  <c r="L2718" i="16"/>
  <c r="K2718" i="16" s="1"/>
  <c r="L2719" i="16"/>
  <c r="K2719" i="16" s="1"/>
  <c r="L2720" i="16"/>
  <c r="K2720" i="16" s="1"/>
  <c r="L2721" i="16"/>
  <c r="K2721" i="16" s="1"/>
  <c r="L2722" i="16"/>
  <c r="K2722" i="16" s="1"/>
  <c r="L2723" i="16"/>
  <c r="K2723" i="16" s="1"/>
  <c r="H2723" i="16" s="1"/>
  <c r="L2724" i="16"/>
  <c r="K2724" i="16" s="1"/>
  <c r="L2725" i="16"/>
  <c r="K2725" i="16" s="1"/>
  <c r="L2726" i="16"/>
  <c r="K2726" i="16" s="1"/>
  <c r="L2727" i="16"/>
  <c r="K2727" i="16" s="1"/>
  <c r="L2728" i="16"/>
  <c r="K2728" i="16" s="1"/>
  <c r="L2729" i="16"/>
  <c r="K2729" i="16" s="1"/>
  <c r="L2730" i="16"/>
  <c r="K2730" i="16" s="1"/>
  <c r="L2731" i="16"/>
  <c r="K2731" i="16" s="1"/>
  <c r="H2731" i="16" s="1"/>
  <c r="L2732" i="16"/>
  <c r="K2732" i="16" s="1"/>
  <c r="L2733" i="16"/>
  <c r="K2733" i="16" s="1"/>
  <c r="L2734" i="16"/>
  <c r="K2734" i="16" s="1"/>
  <c r="L2735" i="16"/>
  <c r="K2735" i="16" s="1"/>
  <c r="L2736" i="16"/>
  <c r="K2736" i="16" s="1"/>
  <c r="L2737" i="16"/>
  <c r="K2737" i="16" s="1"/>
  <c r="L2738" i="16"/>
  <c r="K2738" i="16" s="1"/>
  <c r="L2739" i="16"/>
  <c r="K2739" i="16" s="1"/>
  <c r="H2739" i="16" s="1"/>
  <c r="L2740" i="16"/>
  <c r="K2740" i="16" s="1"/>
  <c r="L2741" i="16"/>
  <c r="K2741" i="16" s="1"/>
  <c r="L2742" i="16"/>
  <c r="K2742" i="16" s="1"/>
  <c r="L2743" i="16"/>
  <c r="K2743" i="16" s="1"/>
  <c r="L2744" i="16"/>
  <c r="K2744" i="16" s="1"/>
  <c r="L2745" i="16"/>
  <c r="K2745" i="16" s="1"/>
  <c r="L2746" i="16"/>
  <c r="K2746" i="16" s="1"/>
  <c r="L2747" i="16"/>
  <c r="K2747" i="16" s="1"/>
  <c r="H2747" i="16" s="1"/>
  <c r="L2748" i="16"/>
  <c r="K2748" i="16" s="1"/>
  <c r="L2749" i="16"/>
  <c r="K2749" i="16" s="1"/>
  <c r="L2750" i="16"/>
  <c r="K2750" i="16" s="1"/>
  <c r="L2751" i="16"/>
  <c r="K2751" i="16" s="1"/>
  <c r="L2752" i="16"/>
  <c r="K2752" i="16" s="1"/>
  <c r="L2753" i="16"/>
  <c r="K2753" i="16" s="1"/>
  <c r="L2754" i="16"/>
  <c r="K2754" i="16" s="1"/>
  <c r="L2755" i="16"/>
  <c r="K2755" i="16" s="1"/>
  <c r="H2755" i="16" s="1"/>
  <c r="L2756" i="16"/>
  <c r="K2756" i="16" s="1"/>
  <c r="L2757" i="16"/>
  <c r="K2757" i="16" s="1"/>
  <c r="L2758" i="16"/>
  <c r="K2758" i="16" s="1"/>
  <c r="L2759" i="16"/>
  <c r="K2759" i="16" s="1"/>
  <c r="L2760" i="16"/>
  <c r="K2760" i="16" s="1"/>
  <c r="L2761" i="16"/>
  <c r="K2761" i="16" s="1"/>
  <c r="L2762" i="16"/>
  <c r="K2762" i="16" s="1"/>
  <c r="L2763" i="16"/>
  <c r="K2763" i="16" s="1"/>
  <c r="H2763" i="16" s="1"/>
  <c r="L2764" i="16"/>
  <c r="K2764" i="16" s="1"/>
  <c r="L2765" i="16"/>
  <c r="K2765" i="16" s="1"/>
  <c r="L2766" i="16"/>
  <c r="K2766" i="16" s="1"/>
  <c r="L2767" i="16"/>
  <c r="K2767" i="16" s="1"/>
  <c r="L2768" i="16"/>
  <c r="K2768" i="16" s="1"/>
  <c r="L2769" i="16"/>
  <c r="K2769" i="16" s="1"/>
  <c r="L2770" i="16"/>
  <c r="K2770" i="16" s="1"/>
  <c r="L2771" i="16"/>
  <c r="K2771" i="16" s="1"/>
  <c r="H2771" i="16" s="1"/>
  <c r="L2772" i="16"/>
  <c r="K2772" i="16" s="1"/>
  <c r="L2773" i="16"/>
  <c r="K2773" i="16" s="1"/>
  <c r="L2774" i="16"/>
  <c r="K2774" i="16" s="1"/>
  <c r="L2775" i="16"/>
  <c r="K2775" i="16" s="1"/>
  <c r="L2776" i="16"/>
  <c r="K2776" i="16" s="1"/>
  <c r="L2777" i="16"/>
  <c r="K2777" i="16" s="1"/>
  <c r="L2778" i="16"/>
  <c r="K2778" i="16" s="1"/>
  <c r="L2779" i="16"/>
  <c r="K2779" i="16" s="1"/>
  <c r="H2779" i="16" s="1"/>
  <c r="L2780" i="16"/>
  <c r="K2780" i="16" s="1"/>
  <c r="L2781" i="16"/>
  <c r="K2781" i="16" s="1"/>
  <c r="L2782" i="16"/>
  <c r="K2782" i="16" s="1"/>
  <c r="L2783" i="16"/>
  <c r="K2783" i="16" s="1"/>
  <c r="L2784" i="16"/>
  <c r="K2784" i="16" s="1"/>
  <c r="L2785" i="16"/>
  <c r="K2785" i="16" s="1"/>
  <c r="L2786" i="16"/>
  <c r="K2786" i="16" s="1"/>
  <c r="L2787" i="16"/>
  <c r="K2787" i="16" s="1"/>
  <c r="H2787" i="16" s="1"/>
  <c r="L2788" i="16"/>
  <c r="K2788" i="16" s="1"/>
  <c r="L2789" i="16"/>
  <c r="K2789" i="16" s="1"/>
  <c r="L2790" i="16"/>
  <c r="K2790" i="16" s="1"/>
  <c r="L2791" i="16"/>
  <c r="K2791" i="16" s="1"/>
  <c r="L2792" i="16"/>
  <c r="K2792" i="16" s="1"/>
  <c r="L2793" i="16"/>
  <c r="K2793" i="16" s="1"/>
  <c r="L2794" i="16"/>
  <c r="K2794" i="16" s="1"/>
  <c r="L2795" i="16"/>
  <c r="K2795" i="16" s="1"/>
  <c r="H2795" i="16" s="1"/>
  <c r="L2796" i="16"/>
  <c r="K2796" i="16" s="1"/>
  <c r="L2797" i="16"/>
  <c r="K2797" i="16" s="1"/>
  <c r="L2798" i="16"/>
  <c r="K2798" i="16" s="1"/>
  <c r="L2799" i="16"/>
  <c r="K2799" i="16" s="1"/>
  <c r="L2800" i="16"/>
  <c r="K2800" i="16" s="1"/>
  <c r="L2801" i="16"/>
  <c r="K2801" i="16" s="1"/>
  <c r="L2802" i="16"/>
  <c r="K2802" i="16" s="1"/>
  <c r="L2803" i="16"/>
  <c r="K2803" i="16" s="1"/>
  <c r="H2803" i="16" s="1"/>
  <c r="L2804" i="16"/>
  <c r="K2804" i="16" s="1"/>
  <c r="L2805" i="16"/>
  <c r="K2805" i="16" s="1"/>
  <c r="L2806" i="16"/>
  <c r="K2806" i="16" s="1"/>
  <c r="L2807" i="16"/>
  <c r="K2807" i="16" s="1"/>
  <c r="L2808" i="16"/>
  <c r="K2808" i="16" s="1"/>
  <c r="L2809" i="16"/>
  <c r="K2809" i="16" s="1"/>
  <c r="L2810" i="16"/>
  <c r="K2810" i="16" s="1"/>
  <c r="L2811" i="16"/>
  <c r="K2811" i="16" s="1"/>
  <c r="H2811" i="16" s="1"/>
  <c r="L2812" i="16"/>
  <c r="K2812" i="16" s="1"/>
  <c r="L2813" i="16"/>
  <c r="K2813" i="16" s="1"/>
  <c r="L2814" i="16"/>
  <c r="K2814" i="16" s="1"/>
  <c r="L2815" i="16"/>
  <c r="K2815" i="16" s="1"/>
  <c r="L2816" i="16"/>
  <c r="K2816" i="16" s="1"/>
  <c r="L2817" i="16"/>
  <c r="K2817" i="16" s="1"/>
  <c r="L2818" i="16"/>
  <c r="K2818" i="16" s="1"/>
  <c r="L2819" i="16"/>
  <c r="K2819" i="16" s="1"/>
  <c r="H2819" i="16" s="1"/>
  <c r="L2820" i="16"/>
  <c r="K2820" i="16" s="1"/>
  <c r="L2821" i="16"/>
  <c r="K2821" i="16" s="1"/>
  <c r="L2822" i="16"/>
  <c r="K2822" i="16" s="1"/>
  <c r="L2823" i="16"/>
  <c r="K2823" i="16" s="1"/>
  <c r="L2824" i="16"/>
  <c r="K2824" i="16" s="1"/>
  <c r="L2825" i="16"/>
  <c r="K2825" i="16" s="1"/>
  <c r="L2826" i="16"/>
  <c r="K2826" i="16" s="1"/>
  <c r="L2827" i="16"/>
  <c r="K2827" i="16" s="1"/>
  <c r="H2827" i="16" s="1"/>
  <c r="L2828" i="16"/>
  <c r="K2828" i="16" s="1"/>
  <c r="L2829" i="16"/>
  <c r="K2829" i="16" s="1"/>
  <c r="L2830" i="16"/>
  <c r="K2830" i="16" s="1"/>
  <c r="L2831" i="16"/>
  <c r="K2831" i="16" s="1"/>
  <c r="L2832" i="16"/>
  <c r="K2832" i="16" s="1"/>
  <c r="L2833" i="16"/>
  <c r="K2833" i="16" s="1"/>
  <c r="L2834" i="16"/>
  <c r="K2834" i="16" s="1"/>
  <c r="L2835" i="16"/>
  <c r="K2835" i="16" s="1"/>
  <c r="H2835" i="16" s="1"/>
  <c r="L2836" i="16"/>
  <c r="K2836" i="16" s="1"/>
  <c r="L2837" i="16"/>
  <c r="K2837" i="16" s="1"/>
  <c r="L2838" i="16"/>
  <c r="K2838" i="16" s="1"/>
  <c r="L2839" i="16"/>
  <c r="K2839" i="16" s="1"/>
  <c r="L2840" i="16"/>
  <c r="K2840" i="16" s="1"/>
  <c r="L2841" i="16"/>
  <c r="K2841" i="16" s="1"/>
  <c r="L2842" i="16"/>
  <c r="K2842" i="16" s="1"/>
  <c r="L2843" i="16"/>
  <c r="K2843" i="16" s="1"/>
  <c r="H2843" i="16" s="1"/>
  <c r="L2844" i="16"/>
  <c r="K2844" i="16" s="1"/>
  <c r="L2845" i="16"/>
  <c r="K2845" i="16" s="1"/>
  <c r="L2846" i="16"/>
  <c r="K2846" i="16" s="1"/>
  <c r="L2847" i="16"/>
  <c r="K2847" i="16" s="1"/>
  <c r="L2848" i="16"/>
  <c r="K2848" i="16" s="1"/>
  <c r="L2849" i="16"/>
  <c r="K2849" i="16" s="1"/>
  <c r="L2850" i="16"/>
  <c r="K2850" i="16" s="1"/>
  <c r="L2851" i="16"/>
  <c r="K2851" i="16" s="1"/>
  <c r="H2851" i="16" s="1"/>
  <c r="L2852" i="16"/>
  <c r="K2852" i="16" s="1"/>
  <c r="L2853" i="16"/>
  <c r="K2853" i="16" s="1"/>
  <c r="L2854" i="16"/>
  <c r="K2854" i="16" s="1"/>
  <c r="L2855" i="16"/>
  <c r="K2855" i="16" s="1"/>
  <c r="L2856" i="16"/>
  <c r="K2856" i="16" s="1"/>
  <c r="L2857" i="16"/>
  <c r="K2857" i="16" s="1"/>
  <c r="L2858" i="16"/>
  <c r="K2858" i="16" s="1"/>
  <c r="L2859" i="16"/>
  <c r="K2859" i="16" s="1"/>
  <c r="H2859" i="16" s="1"/>
  <c r="L2860" i="16"/>
  <c r="K2860" i="16" s="1"/>
  <c r="L2861" i="16"/>
  <c r="K2861" i="16" s="1"/>
  <c r="L2862" i="16"/>
  <c r="K2862" i="16" s="1"/>
  <c r="L2863" i="16"/>
  <c r="K2863" i="16" s="1"/>
  <c r="L2864" i="16"/>
  <c r="K2864" i="16" s="1"/>
  <c r="L2865" i="16"/>
  <c r="K2865" i="16" s="1"/>
  <c r="L2866" i="16"/>
  <c r="K2866" i="16" s="1"/>
  <c r="L2867" i="16"/>
  <c r="K2867" i="16" s="1"/>
  <c r="H2867" i="16" s="1"/>
  <c r="L2868" i="16"/>
  <c r="K2868" i="16" s="1"/>
  <c r="L2869" i="16"/>
  <c r="K2869" i="16" s="1"/>
  <c r="L2870" i="16"/>
  <c r="K2870" i="16" s="1"/>
  <c r="L2871" i="16"/>
  <c r="K2871" i="16" s="1"/>
  <c r="L2872" i="16"/>
  <c r="K2872" i="16" s="1"/>
  <c r="L2873" i="16"/>
  <c r="K2873" i="16" s="1"/>
  <c r="L2874" i="16"/>
  <c r="K2874" i="16" s="1"/>
  <c r="L2875" i="16"/>
  <c r="K2875" i="16" s="1"/>
  <c r="H2875" i="16" s="1"/>
  <c r="L2876" i="16"/>
  <c r="K2876" i="16" s="1"/>
  <c r="L2877" i="16"/>
  <c r="K2877" i="16" s="1"/>
  <c r="L2878" i="16"/>
  <c r="K2878" i="16" s="1"/>
  <c r="L2879" i="16"/>
  <c r="K2879" i="16" s="1"/>
  <c r="L2880" i="16"/>
  <c r="K2880" i="16" s="1"/>
  <c r="L2881" i="16"/>
  <c r="K2881" i="16" s="1"/>
  <c r="L2882" i="16"/>
  <c r="K2882" i="16" s="1"/>
  <c r="L2883" i="16"/>
  <c r="K2883" i="16" s="1"/>
  <c r="H2883" i="16" s="1"/>
  <c r="L2884" i="16"/>
  <c r="K2884" i="16" s="1"/>
  <c r="L2885" i="16"/>
  <c r="K2885" i="16" s="1"/>
  <c r="L2886" i="16"/>
  <c r="K2886" i="16" s="1"/>
  <c r="L2887" i="16"/>
  <c r="K2887" i="16" s="1"/>
  <c r="L2888" i="16"/>
  <c r="K2888" i="16" s="1"/>
  <c r="L2889" i="16"/>
  <c r="K2889" i="16" s="1"/>
  <c r="L2890" i="16"/>
  <c r="K2890" i="16" s="1"/>
  <c r="L2891" i="16"/>
  <c r="K2891" i="16" s="1"/>
  <c r="H2891" i="16" s="1"/>
  <c r="L2892" i="16"/>
  <c r="K2892" i="16" s="1"/>
  <c r="L2893" i="16"/>
  <c r="K2893" i="16" s="1"/>
  <c r="L2894" i="16"/>
  <c r="K2894" i="16" s="1"/>
  <c r="L2895" i="16"/>
  <c r="K2895" i="16" s="1"/>
  <c r="L2896" i="16"/>
  <c r="K2896" i="16" s="1"/>
  <c r="L2897" i="16"/>
  <c r="K2897" i="16" s="1"/>
  <c r="L2898" i="16"/>
  <c r="K2898" i="16" s="1"/>
  <c r="L2899" i="16"/>
  <c r="K2899" i="16" s="1"/>
  <c r="H2899" i="16" s="1"/>
  <c r="L2900" i="16"/>
  <c r="K2900" i="16" s="1"/>
  <c r="L2901" i="16"/>
  <c r="K2901" i="16" s="1"/>
  <c r="L2902" i="16"/>
  <c r="K2902" i="16" s="1"/>
  <c r="L2903" i="16"/>
  <c r="K2903" i="16" s="1"/>
  <c r="L2904" i="16"/>
  <c r="K2904" i="16" s="1"/>
  <c r="L2905" i="16"/>
  <c r="K2905" i="16" s="1"/>
  <c r="L2906" i="16"/>
  <c r="K2906" i="16" s="1"/>
  <c r="L2907" i="16"/>
  <c r="K2907" i="16" s="1"/>
  <c r="H2907" i="16" s="1"/>
  <c r="L2908" i="16"/>
  <c r="K2908" i="16" s="1"/>
  <c r="L2909" i="16"/>
  <c r="K2909" i="16" s="1"/>
  <c r="L2910" i="16"/>
  <c r="K2910" i="16" s="1"/>
  <c r="L2911" i="16"/>
  <c r="K2911" i="16" s="1"/>
  <c r="L2912" i="16"/>
  <c r="K2912" i="16" s="1"/>
  <c r="L2913" i="16"/>
  <c r="K2913" i="16" s="1"/>
  <c r="L2914" i="16"/>
  <c r="K2914" i="16" s="1"/>
  <c r="L2915" i="16"/>
  <c r="K2915" i="16" s="1"/>
  <c r="H2915" i="16" s="1"/>
  <c r="L2916" i="16"/>
  <c r="K2916" i="16" s="1"/>
  <c r="L2917" i="16"/>
  <c r="K2917" i="16" s="1"/>
  <c r="L2918" i="16"/>
  <c r="K2918" i="16" s="1"/>
  <c r="L2919" i="16"/>
  <c r="K2919" i="16" s="1"/>
  <c r="L2920" i="16"/>
  <c r="K2920" i="16" s="1"/>
  <c r="L2921" i="16"/>
  <c r="K2921" i="16" s="1"/>
  <c r="L2922" i="16"/>
  <c r="K2922" i="16" s="1"/>
  <c r="L2923" i="16"/>
  <c r="K2923" i="16" s="1"/>
  <c r="H2923" i="16" s="1"/>
  <c r="L2924" i="16"/>
  <c r="K2924" i="16" s="1"/>
  <c r="L2925" i="16"/>
  <c r="K2925" i="16" s="1"/>
  <c r="L2926" i="16"/>
  <c r="K2926" i="16" s="1"/>
  <c r="L2927" i="16"/>
  <c r="K2927" i="16" s="1"/>
  <c r="L2928" i="16"/>
  <c r="K2928" i="16" s="1"/>
  <c r="L2929" i="16"/>
  <c r="K2929" i="16" s="1"/>
  <c r="L2930" i="16"/>
  <c r="K2930" i="16" s="1"/>
  <c r="L2931" i="16"/>
  <c r="K2931" i="16" s="1"/>
  <c r="H2931" i="16" s="1"/>
  <c r="L2932" i="16"/>
  <c r="K2932" i="16" s="1"/>
  <c r="L2933" i="16"/>
  <c r="K2933" i="16" s="1"/>
  <c r="L2934" i="16"/>
  <c r="K2934" i="16" s="1"/>
  <c r="L2935" i="16"/>
  <c r="K2935" i="16" s="1"/>
  <c r="L2936" i="16"/>
  <c r="K2936" i="16" s="1"/>
  <c r="L2937" i="16"/>
  <c r="K2937" i="16" s="1"/>
  <c r="L2938" i="16"/>
  <c r="K2938" i="16" s="1"/>
  <c r="L2939" i="16"/>
  <c r="K2939" i="16" s="1"/>
  <c r="H2939" i="16" s="1"/>
  <c r="L2940" i="16"/>
  <c r="K2940" i="16" s="1"/>
  <c r="L2941" i="16"/>
  <c r="K2941" i="16" s="1"/>
  <c r="L2942" i="16"/>
  <c r="K2942" i="16" s="1"/>
  <c r="L2943" i="16"/>
  <c r="K2943" i="16" s="1"/>
  <c r="L2944" i="16"/>
  <c r="K2944" i="16" s="1"/>
  <c r="L2945" i="16"/>
  <c r="K2945" i="16" s="1"/>
  <c r="L2946" i="16"/>
  <c r="K2946" i="16" s="1"/>
  <c r="L2947" i="16"/>
  <c r="K2947" i="16" s="1"/>
  <c r="H2947" i="16" s="1"/>
  <c r="L2948" i="16"/>
  <c r="K2948" i="16" s="1"/>
  <c r="L2949" i="16"/>
  <c r="K2949" i="16" s="1"/>
  <c r="L2950" i="16"/>
  <c r="K2950" i="16" s="1"/>
  <c r="L2951" i="16"/>
  <c r="K2951" i="16" s="1"/>
  <c r="L2952" i="16"/>
  <c r="K2952" i="16" s="1"/>
  <c r="L2953" i="16"/>
  <c r="K2953" i="16" s="1"/>
  <c r="L2954" i="16"/>
  <c r="K2954" i="16" s="1"/>
  <c r="L2955" i="16"/>
  <c r="K2955" i="16" s="1"/>
  <c r="H2955" i="16" s="1"/>
  <c r="L2956" i="16"/>
  <c r="K2956" i="16" s="1"/>
  <c r="L2957" i="16"/>
  <c r="K2957" i="16" s="1"/>
  <c r="L2958" i="16"/>
  <c r="K2958" i="16" s="1"/>
  <c r="L2959" i="16"/>
  <c r="K2959" i="16" s="1"/>
  <c r="L2960" i="16"/>
  <c r="K2960" i="16" s="1"/>
  <c r="L2961" i="16"/>
  <c r="K2961" i="16" s="1"/>
  <c r="L2962" i="16"/>
  <c r="K2962" i="16" s="1"/>
  <c r="L2963" i="16"/>
  <c r="K2963" i="16" s="1"/>
  <c r="H2963" i="16" s="1"/>
  <c r="L2964" i="16"/>
  <c r="K2964" i="16" s="1"/>
  <c r="L2965" i="16"/>
  <c r="K2965" i="16" s="1"/>
  <c r="L2966" i="16"/>
  <c r="K2966" i="16" s="1"/>
  <c r="L2967" i="16"/>
  <c r="K2967" i="16" s="1"/>
  <c r="L2968" i="16"/>
  <c r="K2968" i="16" s="1"/>
  <c r="L2969" i="16"/>
  <c r="K2969" i="16" s="1"/>
  <c r="L2970" i="16"/>
  <c r="K2970" i="16" s="1"/>
  <c r="L2971" i="16"/>
  <c r="K2971" i="16" s="1"/>
  <c r="H2971" i="16" s="1"/>
  <c r="L2972" i="16"/>
  <c r="K2972" i="16" s="1"/>
  <c r="L2973" i="16"/>
  <c r="K2973" i="16" s="1"/>
  <c r="L2974" i="16"/>
  <c r="K2974" i="16" s="1"/>
  <c r="L2975" i="16"/>
  <c r="K2975" i="16" s="1"/>
  <c r="L2976" i="16"/>
  <c r="K2976" i="16" s="1"/>
  <c r="L2977" i="16"/>
  <c r="K2977" i="16" s="1"/>
  <c r="L2978" i="16"/>
  <c r="K2978" i="16" s="1"/>
  <c r="L2979" i="16"/>
  <c r="K2979" i="16" s="1"/>
  <c r="H2979" i="16" s="1"/>
  <c r="L2980" i="16"/>
  <c r="K2980" i="16" s="1"/>
  <c r="L2981" i="16"/>
  <c r="K2981" i="16" s="1"/>
  <c r="L2982" i="16"/>
  <c r="K2982" i="16" s="1"/>
  <c r="L2983" i="16"/>
  <c r="K2983" i="16" s="1"/>
  <c r="L2984" i="16"/>
  <c r="K2984" i="16" s="1"/>
  <c r="L2985" i="16"/>
  <c r="K2985" i="16" s="1"/>
  <c r="L2986" i="16"/>
  <c r="K2986" i="16" s="1"/>
  <c r="L2987" i="16"/>
  <c r="K2987" i="16" s="1"/>
  <c r="H2987" i="16" s="1"/>
  <c r="L2988" i="16"/>
  <c r="K2988" i="16" s="1"/>
  <c r="L2989" i="16"/>
  <c r="K2989" i="16" s="1"/>
  <c r="L2990" i="16"/>
  <c r="K2990" i="16" s="1"/>
  <c r="L2991" i="16"/>
  <c r="K2991" i="16" s="1"/>
  <c r="L2992" i="16"/>
  <c r="K2992" i="16" s="1"/>
  <c r="L2993" i="16"/>
  <c r="K2993" i="16" s="1"/>
  <c r="L2994" i="16"/>
  <c r="K2994" i="16" s="1"/>
  <c r="L2995" i="16"/>
  <c r="K2995" i="16" s="1"/>
  <c r="H2995" i="16" s="1"/>
  <c r="L2996" i="16"/>
  <c r="K2996" i="16" s="1"/>
  <c r="L2997" i="16"/>
  <c r="K2997" i="16" s="1"/>
  <c r="L2998" i="16"/>
  <c r="K2998" i="16" s="1"/>
  <c r="L2999" i="16"/>
  <c r="K2999" i="16" s="1"/>
  <c r="L3000" i="16"/>
  <c r="K3000" i="16" s="1"/>
  <c r="L3001" i="16"/>
  <c r="K3001" i="16" s="1"/>
  <c r="L3002" i="16"/>
  <c r="K3002" i="16" s="1"/>
  <c r="L3003" i="16"/>
  <c r="K3003" i="16" s="1"/>
  <c r="H3003" i="16" s="1"/>
  <c r="L3004" i="16"/>
  <c r="K3004" i="16" s="1"/>
  <c r="L3005" i="16"/>
  <c r="K3005" i="16" s="1"/>
  <c r="L3006" i="16"/>
  <c r="K3006" i="16" s="1"/>
  <c r="L3007" i="16"/>
  <c r="K3007" i="16" s="1"/>
  <c r="L3008" i="16"/>
  <c r="K3008" i="16" s="1"/>
  <c r="L3009" i="16"/>
  <c r="K3009" i="16" s="1"/>
  <c r="L3010" i="16"/>
  <c r="K3010" i="16" s="1"/>
  <c r="L3011" i="16"/>
  <c r="K3011" i="16" s="1"/>
  <c r="H3011" i="16" s="1"/>
  <c r="L3012" i="16"/>
  <c r="K3012" i="16" s="1"/>
  <c r="L3013" i="16"/>
  <c r="K3013" i="16" s="1"/>
  <c r="L3014" i="16"/>
  <c r="K3014" i="16" s="1"/>
  <c r="L3015" i="16"/>
  <c r="K3015" i="16" s="1"/>
  <c r="L3016" i="16"/>
  <c r="K3016" i="16" s="1"/>
  <c r="L3017" i="16"/>
  <c r="K3017" i="16" s="1"/>
  <c r="L3018" i="16"/>
  <c r="K3018" i="16" s="1"/>
  <c r="L3019" i="16"/>
  <c r="K3019" i="16" s="1"/>
  <c r="H3019" i="16" s="1"/>
  <c r="L3020" i="16"/>
  <c r="K3020" i="16" s="1"/>
  <c r="L3021" i="16"/>
  <c r="K3021" i="16" s="1"/>
  <c r="L3022" i="16"/>
  <c r="K3022" i="16" s="1"/>
  <c r="L3023" i="16"/>
  <c r="K3023" i="16" s="1"/>
  <c r="L3024" i="16"/>
  <c r="K3024" i="16" s="1"/>
  <c r="L3025" i="16"/>
  <c r="K3025" i="16" s="1"/>
  <c r="L3026" i="16"/>
  <c r="K3026" i="16" s="1"/>
  <c r="L3027" i="16"/>
  <c r="K3027" i="16" s="1"/>
  <c r="H3027" i="16" s="1"/>
  <c r="L3028" i="16"/>
  <c r="K3028" i="16" s="1"/>
  <c r="L3029" i="16"/>
  <c r="K3029" i="16" s="1"/>
  <c r="L3030" i="16"/>
  <c r="K3030" i="16" s="1"/>
  <c r="L3031" i="16"/>
  <c r="K3031" i="16" s="1"/>
  <c r="L3032" i="16"/>
  <c r="K3032" i="16" s="1"/>
  <c r="L3033" i="16"/>
  <c r="K3033" i="16" s="1"/>
  <c r="L3034" i="16"/>
  <c r="K3034" i="16" s="1"/>
  <c r="L3035" i="16"/>
  <c r="K3035" i="16" s="1"/>
  <c r="H3035" i="16" s="1"/>
  <c r="L3036" i="16"/>
  <c r="K3036" i="16" s="1"/>
  <c r="L3037" i="16"/>
  <c r="K3037" i="16" s="1"/>
  <c r="L3038" i="16"/>
  <c r="K3038" i="16" s="1"/>
  <c r="L3039" i="16"/>
  <c r="K3039" i="16" s="1"/>
  <c r="L3040" i="16"/>
  <c r="K3040" i="16" s="1"/>
  <c r="L3041" i="16"/>
  <c r="K3041" i="16" s="1"/>
  <c r="L3042" i="16"/>
  <c r="K3042" i="16" s="1"/>
  <c r="L3043" i="16"/>
  <c r="K3043" i="16" s="1"/>
  <c r="H3043" i="16" s="1"/>
  <c r="L3044" i="16"/>
  <c r="K3044" i="16" s="1"/>
  <c r="L3045" i="16"/>
  <c r="K3045" i="16" s="1"/>
  <c r="L3046" i="16"/>
  <c r="K3046" i="16" s="1"/>
  <c r="L3047" i="16"/>
  <c r="K3047" i="16" s="1"/>
  <c r="L3048" i="16"/>
  <c r="K3048" i="16" s="1"/>
  <c r="L3049" i="16"/>
  <c r="K3049" i="16" s="1"/>
  <c r="L3050" i="16"/>
  <c r="K3050" i="16" s="1"/>
  <c r="L3051" i="16"/>
  <c r="K3051" i="16" s="1"/>
  <c r="H3051" i="16" s="1"/>
  <c r="L3052" i="16"/>
  <c r="K3052" i="16" s="1"/>
  <c r="L3053" i="16"/>
  <c r="K3053" i="16" s="1"/>
  <c r="L3054" i="16"/>
  <c r="K3054" i="16" s="1"/>
  <c r="L3055" i="16"/>
  <c r="K3055" i="16" s="1"/>
  <c r="L3056" i="16"/>
  <c r="K3056" i="16" s="1"/>
  <c r="L3057" i="16"/>
  <c r="K3057" i="16" s="1"/>
  <c r="L3058" i="16"/>
  <c r="K3058" i="16" s="1"/>
  <c r="L3059" i="16"/>
  <c r="K3059" i="16" s="1"/>
  <c r="H3059" i="16" s="1"/>
  <c r="L3060" i="16"/>
  <c r="K3060" i="16" s="1"/>
  <c r="L3061" i="16"/>
  <c r="K3061" i="16" s="1"/>
  <c r="L3062" i="16"/>
  <c r="K3062" i="16" s="1"/>
  <c r="L3063" i="16"/>
  <c r="K3063" i="16" s="1"/>
  <c r="L3064" i="16"/>
  <c r="K3064" i="16" s="1"/>
  <c r="L3065" i="16"/>
  <c r="K3065" i="16" s="1"/>
  <c r="L3066" i="16"/>
  <c r="K3066" i="16" s="1"/>
  <c r="L3067" i="16"/>
  <c r="K3067" i="16" s="1"/>
  <c r="H3067" i="16" s="1"/>
  <c r="L3068" i="16"/>
  <c r="K3068" i="16" s="1"/>
  <c r="L3069" i="16"/>
  <c r="K3069" i="16" s="1"/>
  <c r="L3070" i="16"/>
  <c r="K3070" i="16" s="1"/>
  <c r="L3071" i="16"/>
  <c r="K3071" i="16" s="1"/>
  <c r="L3072" i="16"/>
  <c r="K3072" i="16" s="1"/>
  <c r="L3073" i="16"/>
  <c r="K3073" i="16" s="1"/>
  <c r="L3074" i="16"/>
  <c r="K3074" i="16" s="1"/>
  <c r="L3075" i="16"/>
  <c r="K3075" i="16" s="1"/>
  <c r="H3075" i="16" s="1"/>
  <c r="L3076" i="16"/>
  <c r="K3076" i="16" s="1"/>
  <c r="L3077" i="16"/>
  <c r="K3077" i="16" s="1"/>
  <c r="L3078" i="16"/>
  <c r="K3078" i="16" s="1"/>
  <c r="L3079" i="16"/>
  <c r="K3079" i="16" s="1"/>
  <c r="L3080" i="16"/>
  <c r="K3080" i="16" s="1"/>
  <c r="L3081" i="16"/>
  <c r="K3081" i="16" s="1"/>
  <c r="L3082" i="16"/>
  <c r="K3082" i="16" s="1"/>
  <c r="L3083" i="16"/>
  <c r="K3083" i="16" s="1"/>
  <c r="H3083" i="16" s="1"/>
  <c r="L3084" i="16"/>
  <c r="K3084" i="16" s="1"/>
  <c r="L3085" i="16"/>
  <c r="K3085" i="16" s="1"/>
  <c r="L3086" i="16"/>
  <c r="K3086" i="16" s="1"/>
  <c r="L3087" i="16"/>
  <c r="K3087" i="16" s="1"/>
  <c r="L3088" i="16"/>
  <c r="K3088" i="16" s="1"/>
  <c r="L3089" i="16"/>
  <c r="K3089" i="16" s="1"/>
  <c r="L3090" i="16"/>
  <c r="K3090" i="16" s="1"/>
  <c r="L3091" i="16"/>
  <c r="K3091" i="16" s="1"/>
  <c r="H3091" i="16" s="1"/>
  <c r="L3092" i="16"/>
  <c r="K3092" i="16" s="1"/>
  <c r="L3093" i="16"/>
  <c r="K3093" i="16" s="1"/>
  <c r="L3094" i="16"/>
  <c r="K3094" i="16" s="1"/>
  <c r="L3095" i="16"/>
  <c r="K3095" i="16" s="1"/>
  <c r="L3096" i="16"/>
  <c r="K3096" i="16" s="1"/>
  <c r="L3097" i="16"/>
  <c r="K3097" i="16" s="1"/>
  <c r="L3098" i="16"/>
  <c r="K3098" i="16" s="1"/>
  <c r="L3099" i="16"/>
  <c r="K3099" i="16" s="1"/>
  <c r="H3099" i="16" s="1"/>
  <c r="L3100" i="16"/>
  <c r="K3100" i="16" s="1"/>
  <c r="L3101" i="16"/>
  <c r="K3101" i="16" s="1"/>
  <c r="L3102" i="16"/>
  <c r="K3102" i="16" s="1"/>
  <c r="L3103" i="16"/>
  <c r="K3103" i="16" s="1"/>
  <c r="L3104" i="16"/>
  <c r="K3104" i="16" s="1"/>
  <c r="L3105" i="16"/>
  <c r="K3105" i="16" s="1"/>
  <c r="L3106" i="16"/>
  <c r="K3106" i="16" s="1"/>
  <c r="L3107" i="16"/>
  <c r="K3107" i="16" s="1"/>
  <c r="H3107" i="16" s="1"/>
  <c r="L3108" i="16"/>
  <c r="K3108" i="16" s="1"/>
  <c r="L3109" i="16"/>
  <c r="K3109" i="16" s="1"/>
  <c r="L3110" i="16"/>
  <c r="K3110" i="16" s="1"/>
  <c r="L3111" i="16"/>
  <c r="K3111" i="16" s="1"/>
  <c r="L3112" i="16"/>
  <c r="K3112" i="16" s="1"/>
  <c r="L3113" i="16"/>
  <c r="K3113" i="16" s="1"/>
  <c r="L3114" i="16"/>
  <c r="K3114" i="16" s="1"/>
  <c r="L3115" i="16"/>
  <c r="K3115" i="16" s="1"/>
  <c r="H3115" i="16" s="1"/>
  <c r="L3116" i="16"/>
  <c r="K3116" i="16" s="1"/>
  <c r="L3117" i="16"/>
  <c r="K3117" i="16" s="1"/>
  <c r="L3118" i="16"/>
  <c r="K3118" i="16" s="1"/>
  <c r="L3119" i="16"/>
  <c r="K3119" i="16" s="1"/>
  <c r="L3120" i="16"/>
  <c r="K3120" i="16" s="1"/>
  <c r="L3121" i="16"/>
  <c r="K3121" i="16" s="1"/>
  <c r="L3122" i="16"/>
  <c r="K3122" i="16" s="1"/>
  <c r="L3123" i="16"/>
  <c r="K3123" i="16" s="1"/>
  <c r="H3123" i="16" s="1"/>
  <c r="L3124" i="16"/>
  <c r="K3124" i="16" s="1"/>
  <c r="L3125" i="16"/>
  <c r="K3125" i="16" s="1"/>
  <c r="L3126" i="16"/>
  <c r="K3126" i="16" s="1"/>
  <c r="L3127" i="16"/>
  <c r="K3127" i="16" s="1"/>
  <c r="L3128" i="16"/>
  <c r="K3128" i="16" s="1"/>
  <c r="L3129" i="16"/>
  <c r="K3129" i="16" s="1"/>
  <c r="L3130" i="16"/>
  <c r="K3130" i="16" s="1"/>
  <c r="L3131" i="16"/>
  <c r="K3131" i="16" s="1"/>
  <c r="H3131" i="16" s="1"/>
  <c r="L3132" i="16"/>
  <c r="K3132" i="16" s="1"/>
  <c r="L3133" i="16"/>
  <c r="K3133" i="16" s="1"/>
  <c r="L3134" i="16"/>
  <c r="K3134" i="16" s="1"/>
  <c r="L3135" i="16"/>
  <c r="K3135" i="16" s="1"/>
  <c r="L3136" i="16"/>
  <c r="K3136" i="16" s="1"/>
  <c r="L3137" i="16"/>
  <c r="K3137" i="16" s="1"/>
  <c r="L3138" i="16"/>
  <c r="K3138" i="16" s="1"/>
  <c r="L3139" i="16"/>
  <c r="K3139" i="16" s="1"/>
  <c r="H3139" i="16" s="1"/>
  <c r="L3140" i="16"/>
  <c r="K3140" i="16" s="1"/>
  <c r="L3141" i="16"/>
  <c r="K3141" i="16" s="1"/>
  <c r="L3142" i="16"/>
  <c r="K3142" i="16" s="1"/>
  <c r="L3143" i="16"/>
  <c r="K3143" i="16" s="1"/>
  <c r="L3144" i="16"/>
  <c r="K3144" i="16" s="1"/>
  <c r="L3145" i="16"/>
  <c r="K3145" i="16" s="1"/>
  <c r="L3146" i="16"/>
  <c r="K3146" i="16" s="1"/>
  <c r="L3147" i="16"/>
  <c r="K3147" i="16" s="1"/>
  <c r="H3147" i="16" s="1"/>
  <c r="L3148" i="16"/>
  <c r="K3148" i="16" s="1"/>
  <c r="L3149" i="16"/>
  <c r="K3149" i="16" s="1"/>
  <c r="L3150" i="16"/>
  <c r="K3150" i="16" s="1"/>
  <c r="L3151" i="16"/>
  <c r="K3151" i="16" s="1"/>
  <c r="L3152" i="16"/>
  <c r="K3152" i="16" s="1"/>
  <c r="L3153" i="16"/>
  <c r="K3153" i="16" s="1"/>
  <c r="L3154" i="16"/>
  <c r="K3154" i="16" s="1"/>
  <c r="L3155" i="16"/>
  <c r="K3155" i="16" s="1"/>
  <c r="H3155" i="16" s="1"/>
  <c r="L3156" i="16"/>
  <c r="K3156" i="16" s="1"/>
  <c r="L3157" i="16"/>
  <c r="K3157" i="16" s="1"/>
  <c r="L3158" i="16"/>
  <c r="K3158" i="16" s="1"/>
  <c r="L3159" i="16"/>
  <c r="K3159" i="16" s="1"/>
  <c r="L3160" i="16"/>
  <c r="K3160" i="16" s="1"/>
  <c r="L3161" i="16"/>
  <c r="K3161" i="16" s="1"/>
  <c r="L3162" i="16"/>
  <c r="K3162" i="16" s="1"/>
  <c r="L3163" i="16"/>
  <c r="K3163" i="16" s="1"/>
  <c r="H3163" i="16" s="1"/>
  <c r="L3164" i="16"/>
  <c r="K3164" i="16" s="1"/>
  <c r="L3165" i="16"/>
  <c r="K3165" i="16" s="1"/>
  <c r="L3166" i="16"/>
  <c r="K3166" i="16" s="1"/>
  <c r="L3167" i="16"/>
  <c r="K3167" i="16" s="1"/>
  <c r="L3168" i="16"/>
  <c r="K3168" i="16" s="1"/>
  <c r="L3169" i="16"/>
  <c r="K3169" i="16" s="1"/>
  <c r="L3170" i="16"/>
  <c r="K3170" i="16" s="1"/>
  <c r="L3171" i="16"/>
  <c r="K3171" i="16" s="1"/>
  <c r="H3171" i="16" s="1"/>
  <c r="L3172" i="16"/>
  <c r="K3172" i="16" s="1"/>
  <c r="L3173" i="16"/>
  <c r="K3173" i="16" s="1"/>
  <c r="L3174" i="16"/>
  <c r="K3174" i="16" s="1"/>
  <c r="L3175" i="16"/>
  <c r="K3175" i="16" s="1"/>
  <c r="L3176" i="16"/>
  <c r="K3176" i="16" s="1"/>
  <c r="L3177" i="16"/>
  <c r="K3177" i="16" s="1"/>
  <c r="L3178" i="16"/>
  <c r="K3178" i="16" s="1"/>
  <c r="L3179" i="16"/>
  <c r="K3179" i="16" s="1"/>
  <c r="H3179" i="16" s="1"/>
  <c r="L3180" i="16"/>
  <c r="K3180" i="16" s="1"/>
  <c r="L3181" i="16"/>
  <c r="K3181" i="16" s="1"/>
  <c r="L3182" i="16"/>
  <c r="K3182" i="16" s="1"/>
  <c r="L3183" i="16"/>
  <c r="K3183" i="16" s="1"/>
  <c r="L3184" i="16"/>
  <c r="K3184" i="16" s="1"/>
  <c r="L3185" i="16"/>
  <c r="K3185" i="16" s="1"/>
  <c r="L3186" i="16"/>
  <c r="K3186" i="16" s="1"/>
  <c r="L3187" i="16"/>
  <c r="K3187" i="16" s="1"/>
  <c r="H3187" i="16" s="1"/>
  <c r="L3188" i="16"/>
  <c r="K3188" i="16" s="1"/>
  <c r="L3189" i="16"/>
  <c r="K3189" i="16" s="1"/>
  <c r="L3190" i="16"/>
  <c r="K3190" i="16" s="1"/>
  <c r="L3191" i="16"/>
  <c r="K3191" i="16" s="1"/>
  <c r="L3192" i="16"/>
  <c r="K3192" i="16" s="1"/>
  <c r="L3193" i="16"/>
  <c r="K3193" i="16" s="1"/>
  <c r="L3194" i="16"/>
  <c r="K3194" i="16" s="1"/>
  <c r="L3195" i="16"/>
  <c r="K3195" i="16" s="1"/>
  <c r="H3195" i="16" s="1"/>
  <c r="L3196" i="16"/>
  <c r="K3196" i="16" s="1"/>
  <c r="L3197" i="16"/>
  <c r="K3197" i="16" s="1"/>
  <c r="L3198" i="16"/>
  <c r="K3198" i="16" s="1"/>
  <c r="L3199" i="16"/>
  <c r="K3199" i="16" s="1"/>
  <c r="L3200" i="16"/>
  <c r="K3200" i="16" s="1"/>
  <c r="L3201" i="16"/>
  <c r="K3201" i="16" s="1"/>
  <c r="L3202" i="16"/>
  <c r="K3202" i="16" s="1"/>
  <c r="L3203" i="16"/>
  <c r="K3203" i="16" s="1"/>
  <c r="H3203" i="16" s="1"/>
  <c r="L3204" i="16"/>
  <c r="K3204" i="16" s="1"/>
  <c r="L3205" i="16"/>
  <c r="K3205" i="16" s="1"/>
  <c r="L3206" i="16"/>
  <c r="K3206" i="16" s="1"/>
  <c r="L3207" i="16"/>
  <c r="K3207" i="16" s="1"/>
  <c r="L3208" i="16"/>
  <c r="K3208" i="16" s="1"/>
  <c r="L3209" i="16"/>
  <c r="K3209" i="16" s="1"/>
  <c r="L3210" i="16"/>
  <c r="K3210" i="16" s="1"/>
  <c r="L3211" i="16"/>
  <c r="K3211" i="16" s="1"/>
  <c r="H3211" i="16" s="1"/>
  <c r="L3212" i="16"/>
  <c r="K3212" i="16" s="1"/>
  <c r="L3213" i="16"/>
  <c r="K3213" i="16" s="1"/>
  <c r="L3214" i="16"/>
  <c r="K3214" i="16" s="1"/>
  <c r="L3215" i="16"/>
  <c r="K3215" i="16" s="1"/>
  <c r="L3216" i="16"/>
  <c r="K3216" i="16" s="1"/>
  <c r="L3217" i="16"/>
  <c r="K3217" i="16" s="1"/>
  <c r="L3218" i="16"/>
  <c r="K3218" i="16" s="1"/>
  <c r="L3219" i="16"/>
  <c r="K3219" i="16" s="1"/>
  <c r="H3219" i="16" s="1"/>
  <c r="L3220" i="16"/>
  <c r="K3220" i="16" s="1"/>
  <c r="L3221" i="16"/>
  <c r="K3221" i="16" s="1"/>
  <c r="L3222" i="16"/>
  <c r="K3222" i="16" s="1"/>
  <c r="L3223" i="16"/>
  <c r="K3223" i="16" s="1"/>
  <c r="L3224" i="16"/>
  <c r="K3224" i="16" s="1"/>
  <c r="L3225" i="16"/>
  <c r="K3225" i="16" s="1"/>
  <c r="L3226" i="16"/>
  <c r="K3226" i="16" s="1"/>
  <c r="L3227" i="16"/>
  <c r="K3227" i="16" s="1"/>
  <c r="H3227" i="16" s="1"/>
  <c r="L3228" i="16"/>
  <c r="K3228" i="16" s="1"/>
  <c r="L3229" i="16"/>
  <c r="K3229" i="16" s="1"/>
  <c r="L3230" i="16"/>
  <c r="K3230" i="16" s="1"/>
  <c r="L3231" i="16"/>
  <c r="K3231" i="16" s="1"/>
  <c r="L3232" i="16"/>
  <c r="K3232" i="16" s="1"/>
  <c r="L3233" i="16"/>
  <c r="K3233" i="16" s="1"/>
  <c r="L3234" i="16"/>
  <c r="K3234" i="16" s="1"/>
  <c r="L3235" i="16"/>
  <c r="K3235" i="16" s="1"/>
  <c r="H3235" i="16" s="1"/>
  <c r="L3236" i="16"/>
  <c r="K3236" i="16" s="1"/>
  <c r="L3237" i="16"/>
  <c r="K3237" i="16" s="1"/>
  <c r="L3238" i="16"/>
  <c r="K3238" i="16" s="1"/>
  <c r="L3239" i="16"/>
  <c r="K3239" i="16" s="1"/>
  <c r="L3240" i="16"/>
  <c r="K3240" i="16" s="1"/>
  <c r="L3241" i="16"/>
  <c r="K3241" i="16" s="1"/>
  <c r="L3242" i="16"/>
  <c r="K3242" i="16" s="1"/>
  <c r="L3243" i="16"/>
  <c r="K3243" i="16" s="1"/>
  <c r="H3243" i="16" s="1"/>
  <c r="L3244" i="16"/>
  <c r="K3244" i="16" s="1"/>
  <c r="L3245" i="16"/>
  <c r="K3245" i="16" s="1"/>
  <c r="L3246" i="16"/>
  <c r="K3246" i="16" s="1"/>
  <c r="L3247" i="16"/>
  <c r="K3247" i="16" s="1"/>
  <c r="L3248" i="16"/>
  <c r="K3248" i="16" s="1"/>
  <c r="L3249" i="16"/>
  <c r="K3249" i="16" s="1"/>
  <c r="L3250" i="16"/>
  <c r="K3250" i="16" s="1"/>
  <c r="L3251" i="16"/>
  <c r="K3251" i="16" s="1"/>
  <c r="H3251" i="16" s="1"/>
  <c r="L3252" i="16"/>
  <c r="K3252" i="16" s="1"/>
  <c r="L3253" i="16"/>
  <c r="K3253" i="16" s="1"/>
  <c r="L3254" i="16"/>
  <c r="K3254" i="16" s="1"/>
  <c r="L3255" i="16"/>
  <c r="K3255" i="16" s="1"/>
  <c r="L3256" i="16"/>
  <c r="K3256" i="16" s="1"/>
  <c r="L3257" i="16"/>
  <c r="K3257" i="16" s="1"/>
  <c r="L3258" i="16"/>
  <c r="K3258" i="16" s="1"/>
  <c r="L3259" i="16"/>
  <c r="K3259" i="16" s="1"/>
  <c r="H3259" i="16" s="1"/>
  <c r="L3260" i="16"/>
  <c r="K3260" i="16" s="1"/>
  <c r="L3261" i="16"/>
  <c r="K3261" i="16" s="1"/>
  <c r="L3262" i="16"/>
  <c r="K3262" i="16" s="1"/>
  <c r="L3263" i="16"/>
  <c r="K3263" i="16" s="1"/>
  <c r="L3264" i="16"/>
  <c r="K3264" i="16" s="1"/>
  <c r="L3265" i="16"/>
  <c r="K3265" i="16" s="1"/>
  <c r="L3266" i="16"/>
  <c r="K3266" i="16" s="1"/>
  <c r="L3267" i="16"/>
  <c r="K3267" i="16" s="1"/>
  <c r="H3267" i="16" s="1"/>
  <c r="L3268" i="16"/>
  <c r="K3268" i="16" s="1"/>
  <c r="L3269" i="16"/>
  <c r="K3269" i="16" s="1"/>
  <c r="L3270" i="16"/>
  <c r="K3270" i="16" s="1"/>
  <c r="L3271" i="16"/>
  <c r="K3271" i="16" s="1"/>
  <c r="L3272" i="16"/>
  <c r="K3272" i="16" s="1"/>
  <c r="L3273" i="16"/>
  <c r="K3273" i="16" s="1"/>
  <c r="L3274" i="16"/>
  <c r="K3274" i="16" s="1"/>
  <c r="L3275" i="16"/>
  <c r="K3275" i="16" s="1"/>
  <c r="H3275" i="16" s="1"/>
  <c r="L3276" i="16"/>
  <c r="K3276" i="16" s="1"/>
  <c r="L3277" i="16"/>
  <c r="K3277" i="16" s="1"/>
  <c r="L3278" i="16"/>
  <c r="K3278" i="16" s="1"/>
  <c r="L3279" i="16"/>
  <c r="K3279" i="16" s="1"/>
  <c r="L3280" i="16"/>
  <c r="K3280" i="16" s="1"/>
  <c r="L3281" i="16"/>
  <c r="K3281" i="16" s="1"/>
  <c r="L3282" i="16"/>
  <c r="K3282" i="16" s="1"/>
  <c r="L3283" i="16"/>
  <c r="K3283" i="16" s="1"/>
  <c r="H3283" i="16" s="1"/>
  <c r="L3284" i="16"/>
  <c r="K3284" i="16" s="1"/>
  <c r="L3285" i="16"/>
  <c r="K3285" i="16" s="1"/>
  <c r="L3286" i="16"/>
  <c r="K3286" i="16" s="1"/>
  <c r="L3287" i="16"/>
  <c r="K3287" i="16" s="1"/>
  <c r="L3288" i="16"/>
  <c r="K3288" i="16" s="1"/>
  <c r="L3289" i="16"/>
  <c r="K3289" i="16" s="1"/>
  <c r="L3290" i="16"/>
  <c r="K3290" i="16" s="1"/>
  <c r="L3291" i="16"/>
  <c r="K3291" i="16" s="1"/>
  <c r="H3291" i="16" s="1"/>
  <c r="L3292" i="16"/>
  <c r="K3292" i="16" s="1"/>
  <c r="L3293" i="16"/>
  <c r="K3293" i="16" s="1"/>
  <c r="L3294" i="16"/>
  <c r="K3294" i="16" s="1"/>
  <c r="L3295" i="16"/>
  <c r="K3295" i="16" s="1"/>
  <c r="L3296" i="16"/>
  <c r="K3296" i="16" s="1"/>
  <c r="L3297" i="16"/>
  <c r="K3297" i="16" s="1"/>
  <c r="L3298" i="16"/>
  <c r="K3298" i="16" s="1"/>
  <c r="L3299" i="16"/>
  <c r="K3299" i="16" s="1"/>
  <c r="H3299" i="16" s="1"/>
  <c r="L3300" i="16"/>
  <c r="K3300" i="16" s="1"/>
  <c r="L3301" i="16"/>
  <c r="K3301" i="16" s="1"/>
  <c r="L3302" i="16"/>
  <c r="K3302" i="16" s="1"/>
  <c r="L3303" i="16"/>
  <c r="K3303" i="16" s="1"/>
  <c r="L3304" i="16"/>
  <c r="K3304" i="16" s="1"/>
  <c r="L3305" i="16"/>
  <c r="K3305" i="16" s="1"/>
  <c r="L3306" i="16"/>
  <c r="K3306" i="16" s="1"/>
  <c r="L3307" i="16"/>
  <c r="K3307" i="16" s="1"/>
  <c r="H3307" i="16" s="1"/>
  <c r="L3308" i="16"/>
  <c r="K3308" i="16" s="1"/>
  <c r="L3309" i="16"/>
  <c r="K3309" i="16" s="1"/>
  <c r="L3310" i="16"/>
  <c r="K3310" i="16" s="1"/>
  <c r="L3311" i="16"/>
  <c r="K3311" i="16" s="1"/>
  <c r="L3312" i="16"/>
  <c r="K3312" i="16" s="1"/>
  <c r="L3313" i="16"/>
  <c r="K3313" i="16" s="1"/>
  <c r="L3314" i="16"/>
  <c r="K3314" i="16" s="1"/>
  <c r="L3315" i="16"/>
  <c r="K3315" i="16" s="1"/>
  <c r="H3315" i="16" s="1"/>
  <c r="L3316" i="16"/>
  <c r="K3316" i="16" s="1"/>
  <c r="L3317" i="16"/>
  <c r="K3317" i="16" s="1"/>
  <c r="L3318" i="16"/>
  <c r="K3318" i="16" s="1"/>
  <c r="L3319" i="16"/>
  <c r="K3319" i="16" s="1"/>
  <c r="L3320" i="16"/>
  <c r="K3320" i="16" s="1"/>
  <c r="L3321" i="16"/>
  <c r="K3321" i="16" s="1"/>
  <c r="L3322" i="16"/>
  <c r="K3322" i="16" s="1"/>
  <c r="L3323" i="16"/>
  <c r="K3323" i="16" s="1"/>
  <c r="H3323" i="16" s="1"/>
  <c r="L3324" i="16"/>
  <c r="K3324" i="16" s="1"/>
  <c r="L3325" i="16"/>
  <c r="K3325" i="16" s="1"/>
  <c r="L3326" i="16"/>
  <c r="K3326" i="16" s="1"/>
  <c r="L3327" i="16"/>
  <c r="K3327" i="16" s="1"/>
  <c r="L3328" i="16"/>
  <c r="K3328" i="16" s="1"/>
  <c r="L3329" i="16"/>
  <c r="K3329" i="16" s="1"/>
  <c r="L3330" i="16"/>
  <c r="K3330" i="16" s="1"/>
  <c r="L3331" i="16"/>
  <c r="K3331" i="16" s="1"/>
  <c r="H3331" i="16" s="1"/>
  <c r="L3332" i="16"/>
  <c r="K3332" i="16" s="1"/>
  <c r="L3333" i="16"/>
  <c r="K3333" i="16" s="1"/>
  <c r="L3334" i="16"/>
  <c r="K3334" i="16" s="1"/>
  <c r="L3335" i="16"/>
  <c r="K3335" i="16" s="1"/>
  <c r="L3336" i="16"/>
  <c r="K3336" i="16" s="1"/>
  <c r="L3337" i="16"/>
  <c r="K3337" i="16" s="1"/>
  <c r="L3338" i="16"/>
  <c r="K3338" i="16" s="1"/>
  <c r="L3339" i="16"/>
  <c r="K3339" i="16" s="1"/>
  <c r="H3339" i="16" s="1"/>
  <c r="L3340" i="16"/>
  <c r="K3340" i="16" s="1"/>
  <c r="L3341" i="16"/>
  <c r="K3341" i="16" s="1"/>
  <c r="L3342" i="16"/>
  <c r="K3342" i="16" s="1"/>
  <c r="L3343" i="16"/>
  <c r="K3343" i="16" s="1"/>
  <c r="L3344" i="16"/>
  <c r="K3344" i="16" s="1"/>
  <c r="L3345" i="16"/>
  <c r="K3345" i="16" s="1"/>
  <c r="L3346" i="16"/>
  <c r="K3346" i="16" s="1"/>
  <c r="L3347" i="16"/>
  <c r="K3347" i="16" s="1"/>
  <c r="H3347" i="16" s="1"/>
  <c r="L3348" i="16"/>
  <c r="K3348" i="16" s="1"/>
  <c r="L3349" i="16"/>
  <c r="K3349" i="16" s="1"/>
  <c r="L3350" i="16"/>
  <c r="K3350" i="16" s="1"/>
  <c r="L3351" i="16"/>
  <c r="K3351" i="16" s="1"/>
  <c r="L3352" i="16"/>
  <c r="K3352" i="16" s="1"/>
  <c r="L3353" i="16"/>
  <c r="K3353" i="16" s="1"/>
  <c r="L3354" i="16"/>
  <c r="K3354" i="16" s="1"/>
  <c r="L3355" i="16"/>
  <c r="K3355" i="16" s="1"/>
  <c r="H3355" i="16" s="1"/>
  <c r="L3356" i="16"/>
  <c r="K3356" i="16" s="1"/>
  <c r="L3357" i="16"/>
  <c r="K3357" i="16" s="1"/>
  <c r="L3358" i="16"/>
  <c r="K3358" i="16" s="1"/>
  <c r="L3359" i="16"/>
  <c r="K3359" i="16" s="1"/>
  <c r="L3360" i="16"/>
  <c r="K3360" i="16" s="1"/>
  <c r="L3361" i="16"/>
  <c r="K3361" i="16" s="1"/>
  <c r="L3362" i="16"/>
  <c r="K3362" i="16" s="1"/>
  <c r="L3363" i="16"/>
  <c r="K3363" i="16" s="1"/>
  <c r="H3363" i="16" s="1"/>
  <c r="L3364" i="16"/>
  <c r="K3364" i="16" s="1"/>
  <c r="L3365" i="16"/>
  <c r="K3365" i="16" s="1"/>
  <c r="L3366" i="16"/>
  <c r="K3366" i="16" s="1"/>
  <c r="L3367" i="16"/>
  <c r="K3367" i="16" s="1"/>
  <c r="L3368" i="16"/>
  <c r="K3368" i="16" s="1"/>
  <c r="L3369" i="16"/>
  <c r="K3369" i="16" s="1"/>
  <c r="L3370" i="16"/>
  <c r="K3370" i="16" s="1"/>
  <c r="L3371" i="16"/>
  <c r="K3371" i="16" s="1"/>
  <c r="H3371" i="16" s="1"/>
  <c r="L3372" i="16"/>
  <c r="K3372" i="16" s="1"/>
  <c r="L3373" i="16"/>
  <c r="K3373" i="16" s="1"/>
  <c r="L3374" i="16"/>
  <c r="K3374" i="16" s="1"/>
  <c r="L3375" i="16"/>
  <c r="K3375" i="16" s="1"/>
  <c r="L3376" i="16"/>
  <c r="K3376" i="16" s="1"/>
  <c r="L3377" i="16"/>
  <c r="K3377" i="16" s="1"/>
  <c r="L3378" i="16"/>
  <c r="K3378" i="16" s="1"/>
  <c r="L3379" i="16"/>
  <c r="K3379" i="16" s="1"/>
  <c r="H3379" i="16" s="1"/>
  <c r="L3380" i="16"/>
  <c r="K3380" i="16" s="1"/>
  <c r="L3381" i="16"/>
  <c r="K3381" i="16" s="1"/>
  <c r="L3382" i="16"/>
  <c r="K3382" i="16" s="1"/>
  <c r="L3383" i="16"/>
  <c r="K3383" i="16" s="1"/>
  <c r="L3384" i="16"/>
  <c r="K3384" i="16" s="1"/>
  <c r="L3385" i="16"/>
  <c r="K3385" i="16" s="1"/>
  <c r="L3386" i="16"/>
  <c r="K3386" i="16" s="1"/>
  <c r="L3387" i="16"/>
  <c r="K3387" i="16" s="1"/>
  <c r="H3387" i="16" s="1"/>
  <c r="L3388" i="16"/>
  <c r="K3388" i="16" s="1"/>
  <c r="L3389" i="16"/>
  <c r="K3389" i="16" s="1"/>
  <c r="L3390" i="16"/>
  <c r="K3390" i="16" s="1"/>
  <c r="L3391" i="16"/>
  <c r="K3391" i="16" s="1"/>
  <c r="L3392" i="16"/>
  <c r="K3392" i="16" s="1"/>
  <c r="L3393" i="16"/>
  <c r="K3393" i="16" s="1"/>
  <c r="L3394" i="16"/>
  <c r="K3394" i="16" s="1"/>
  <c r="L3395" i="16"/>
  <c r="K3395" i="16" s="1"/>
  <c r="H3395" i="16" s="1"/>
  <c r="L3396" i="16"/>
  <c r="K3396" i="16" s="1"/>
  <c r="L3397" i="16"/>
  <c r="K3397" i="16" s="1"/>
  <c r="L3398" i="16"/>
  <c r="K3398" i="16" s="1"/>
  <c r="L3399" i="16"/>
  <c r="K3399" i="16" s="1"/>
  <c r="L3400" i="16"/>
  <c r="K3400" i="16" s="1"/>
  <c r="L3401" i="16"/>
  <c r="K3401" i="16" s="1"/>
  <c r="L3402" i="16"/>
  <c r="K3402" i="16" s="1"/>
  <c r="L3403" i="16"/>
  <c r="K3403" i="16" s="1"/>
  <c r="H3403" i="16" s="1"/>
  <c r="L3404" i="16"/>
  <c r="K3404" i="16" s="1"/>
  <c r="L3405" i="16"/>
  <c r="K3405" i="16" s="1"/>
  <c r="L3406" i="16"/>
  <c r="K3406" i="16" s="1"/>
  <c r="L3407" i="16"/>
  <c r="K3407" i="16" s="1"/>
  <c r="L3408" i="16"/>
  <c r="K3408" i="16" s="1"/>
  <c r="L3409" i="16"/>
  <c r="K3409" i="16" s="1"/>
  <c r="L3410" i="16"/>
  <c r="K3410" i="16" s="1"/>
  <c r="L3411" i="16"/>
  <c r="K3411" i="16" s="1"/>
  <c r="H3411" i="16" s="1"/>
  <c r="L3412" i="16"/>
  <c r="K3412" i="16" s="1"/>
  <c r="L3413" i="16"/>
  <c r="K3413" i="16" s="1"/>
  <c r="L3414" i="16"/>
  <c r="K3414" i="16" s="1"/>
  <c r="L3415" i="16"/>
  <c r="K3415" i="16" s="1"/>
  <c r="L3416" i="16"/>
  <c r="K3416" i="16" s="1"/>
  <c r="L3417" i="16"/>
  <c r="K3417" i="16" s="1"/>
  <c r="L3418" i="16"/>
  <c r="K3418" i="16" s="1"/>
  <c r="L3419" i="16"/>
  <c r="K3419" i="16" s="1"/>
  <c r="H3419" i="16" s="1"/>
  <c r="L3420" i="16"/>
  <c r="K3420" i="16" s="1"/>
  <c r="L3421" i="16"/>
  <c r="K3421" i="16" s="1"/>
  <c r="L3422" i="16"/>
  <c r="K3422" i="16" s="1"/>
  <c r="L3423" i="16"/>
  <c r="K3423" i="16" s="1"/>
  <c r="L3424" i="16"/>
  <c r="K3424" i="16" s="1"/>
  <c r="L3425" i="16"/>
  <c r="K3425" i="16" s="1"/>
  <c r="L3426" i="16"/>
  <c r="K3426" i="16" s="1"/>
  <c r="L3427" i="16"/>
  <c r="K3427" i="16" s="1"/>
  <c r="H3427" i="16" s="1"/>
  <c r="L3428" i="16"/>
  <c r="K3428" i="16" s="1"/>
  <c r="L3429" i="16"/>
  <c r="K3429" i="16" s="1"/>
  <c r="L3430" i="16"/>
  <c r="K3430" i="16" s="1"/>
  <c r="L3431" i="16"/>
  <c r="K3431" i="16" s="1"/>
  <c r="L3432" i="16"/>
  <c r="K3432" i="16" s="1"/>
  <c r="L3433" i="16"/>
  <c r="K3433" i="16" s="1"/>
  <c r="L3434" i="16"/>
  <c r="K3434" i="16" s="1"/>
  <c r="L3435" i="16"/>
  <c r="K3435" i="16" s="1"/>
  <c r="H3435" i="16" s="1"/>
  <c r="L3436" i="16"/>
  <c r="K3436" i="16" s="1"/>
  <c r="L3437" i="16"/>
  <c r="K3437" i="16" s="1"/>
  <c r="L3438" i="16"/>
  <c r="K3438" i="16" s="1"/>
  <c r="L3439" i="16"/>
  <c r="K3439" i="16" s="1"/>
  <c r="L3440" i="16"/>
  <c r="K3440" i="16" s="1"/>
  <c r="L3441" i="16"/>
  <c r="K3441" i="16" s="1"/>
  <c r="L3442" i="16"/>
  <c r="K3442" i="16" s="1"/>
  <c r="L3443" i="16"/>
  <c r="K3443" i="16" s="1"/>
  <c r="H3443" i="16" s="1"/>
  <c r="L3444" i="16"/>
  <c r="K3444" i="16" s="1"/>
  <c r="L3445" i="16"/>
  <c r="K3445" i="16" s="1"/>
  <c r="L3446" i="16"/>
  <c r="K3446" i="16" s="1"/>
  <c r="L3447" i="16"/>
  <c r="K3447" i="16" s="1"/>
  <c r="L3448" i="16"/>
  <c r="K3448" i="16" s="1"/>
  <c r="L3449" i="16"/>
  <c r="K3449" i="16" s="1"/>
  <c r="L3450" i="16"/>
  <c r="K3450" i="16" s="1"/>
  <c r="L3451" i="16"/>
  <c r="K3451" i="16" s="1"/>
  <c r="H3451" i="16" s="1"/>
  <c r="L3452" i="16"/>
  <c r="K3452" i="16" s="1"/>
  <c r="L3453" i="16"/>
  <c r="K3453" i="16" s="1"/>
  <c r="L3454" i="16"/>
  <c r="K3454" i="16" s="1"/>
  <c r="L3455" i="16"/>
  <c r="K3455" i="16" s="1"/>
  <c r="L3456" i="16"/>
  <c r="K3456" i="16" s="1"/>
  <c r="L3457" i="16"/>
  <c r="K3457" i="16" s="1"/>
  <c r="L3458" i="16"/>
  <c r="K3458" i="16" s="1"/>
  <c r="L3459" i="16"/>
  <c r="K3459" i="16" s="1"/>
  <c r="H3459" i="16" s="1"/>
  <c r="L3460" i="16"/>
  <c r="K3460" i="16" s="1"/>
  <c r="L3461" i="16"/>
  <c r="K3461" i="16" s="1"/>
  <c r="L3462" i="16"/>
  <c r="K3462" i="16" s="1"/>
  <c r="L3463" i="16"/>
  <c r="K3463" i="16" s="1"/>
  <c r="L3464" i="16"/>
  <c r="K3464" i="16" s="1"/>
  <c r="L3465" i="16"/>
  <c r="K3465" i="16" s="1"/>
  <c r="L3466" i="16"/>
  <c r="K3466" i="16" s="1"/>
  <c r="L3467" i="16"/>
  <c r="K3467" i="16" s="1"/>
  <c r="H3467" i="16" s="1"/>
  <c r="L3468" i="16"/>
  <c r="K3468" i="16" s="1"/>
  <c r="L3469" i="16"/>
  <c r="K3469" i="16" s="1"/>
  <c r="L3470" i="16"/>
  <c r="K3470" i="16" s="1"/>
  <c r="L3471" i="16"/>
  <c r="K3471" i="16" s="1"/>
  <c r="L3472" i="16"/>
  <c r="K3472" i="16" s="1"/>
  <c r="L3473" i="16"/>
  <c r="K3473" i="16" s="1"/>
  <c r="L3474" i="16"/>
  <c r="K3474" i="16" s="1"/>
  <c r="L3475" i="16"/>
  <c r="K3475" i="16" s="1"/>
  <c r="H3475" i="16" s="1"/>
  <c r="L3476" i="16"/>
  <c r="K3476" i="16" s="1"/>
  <c r="L3477" i="16"/>
  <c r="K3477" i="16" s="1"/>
  <c r="L3478" i="16"/>
  <c r="K3478" i="16" s="1"/>
  <c r="L3479" i="16"/>
  <c r="K3479" i="16" s="1"/>
  <c r="L3480" i="16"/>
  <c r="K3480" i="16" s="1"/>
  <c r="L3481" i="16"/>
  <c r="K3481" i="16" s="1"/>
  <c r="L3482" i="16"/>
  <c r="K3482" i="16" s="1"/>
  <c r="L3483" i="16"/>
  <c r="K3483" i="16" s="1"/>
  <c r="H3483" i="16" s="1"/>
  <c r="L3484" i="16"/>
  <c r="K3484" i="16" s="1"/>
  <c r="L3485" i="16"/>
  <c r="K3485" i="16" s="1"/>
  <c r="L3486" i="16"/>
  <c r="K3486" i="16" s="1"/>
  <c r="L3487" i="16"/>
  <c r="K3487" i="16" s="1"/>
  <c r="L3488" i="16"/>
  <c r="K3488" i="16" s="1"/>
  <c r="L3489" i="16"/>
  <c r="K3489" i="16" s="1"/>
  <c r="L3490" i="16"/>
  <c r="K3490" i="16" s="1"/>
  <c r="L3491" i="16"/>
  <c r="K3491" i="16" s="1"/>
  <c r="H3491" i="16" s="1"/>
  <c r="L3492" i="16"/>
  <c r="K3492" i="16" s="1"/>
  <c r="L3493" i="16"/>
  <c r="K3493" i="16" s="1"/>
  <c r="L3494" i="16"/>
  <c r="K3494" i="16" s="1"/>
  <c r="L3495" i="16"/>
  <c r="K3495" i="16" s="1"/>
  <c r="L3496" i="16"/>
  <c r="K3496" i="16" s="1"/>
  <c r="L3497" i="16"/>
  <c r="K3497" i="16" s="1"/>
  <c r="L3498" i="16"/>
  <c r="K3498" i="16" s="1"/>
  <c r="L3499" i="16"/>
  <c r="K3499" i="16" s="1"/>
  <c r="H3499" i="16" s="1"/>
  <c r="L3500" i="16"/>
  <c r="K3500" i="16" s="1"/>
  <c r="L3501" i="16"/>
  <c r="K3501" i="16" s="1"/>
  <c r="L3502" i="16"/>
  <c r="K3502" i="16" s="1"/>
  <c r="L3503" i="16"/>
  <c r="K3503" i="16" s="1"/>
  <c r="L3504" i="16"/>
  <c r="K3504" i="16" s="1"/>
  <c r="L3505" i="16"/>
  <c r="K3505" i="16" s="1"/>
  <c r="L3506" i="16"/>
  <c r="K3506" i="16" s="1"/>
  <c r="L3507" i="16"/>
  <c r="K3507" i="16" s="1"/>
  <c r="H3507" i="16" s="1"/>
  <c r="L3508" i="16"/>
  <c r="K3508" i="16" s="1"/>
  <c r="L3509" i="16"/>
  <c r="K3509" i="16" s="1"/>
  <c r="L3510" i="16"/>
  <c r="K3510" i="16" s="1"/>
  <c r="L3511" i="16"/>
  <c r="K3511" i="16" s="1"/>
  <c r="L3512" i="16"/>
  <c r="K3512" i="16" s="1"/>
  <c r="L3513" i="16"/>
  <c r="K3513" i="16" s="1"/>
  <c r="L3514" i="16"/>
  <c r="K3514" i="16" s="1"/>
  <c r="L3515" i="16"/>
  <c r="K3515" i="16" s="1"/>
  <c r="H3515" i="16" s="1"/>
  <c r="L3516" i="16"/>
  <c r="K3516" i="16" s="1"/>
  <c r="L3517" i="16"/>
  <c r="K3517" i="16" s="1"/>
  <c r="L3518" i="16"/>
  <c r="K3518" i="16" s="1"/>
  <c r="L3519" i="16"/>
  <c r="K3519" i="16" s="1"/>
  <c r="L3520" i="16"/>
  <c r="K3520" i="16" s="1"/>
  <c r="L3521" i="16"/>
  <c r="K3521" i="16" s="1"/>
  <c r="L3522" i="16"/>
  <c r="K3522" i="16" s="1"/>
  <c r="L3523" i="16"/>
  <c r="K3523" i="16" s="1"/>
  <c r="H3523" i="16" s="1"/>
  <c r="L3524" i="16"/>
  <c r="K3524" i="16" s="1"/>
  <c r="L3525" i="16"/>
  <c r="K3525" i="16" s="1"/>
  <c r="L3526" i="16"/>
  <c r="K3526" i="16" s="1"/>
  <c r="L3527" i="16"/>
  <c r="K3527" i="16" s="1"/>
  <c r="L3528" i="16"/>
  <c r="K3528" i="16" s="1"/>
  <c r="L3529" i="16"/>
  <c r="K3529" i="16" s="1"/>
  <c r="L3530" i="16"/>
  <c r="K3530" i="16" s="1"/>
  <c r="L3531" i="16"/>
  <c r="K3531" i="16" s="1"/>
  <c r="H3531" i="16" s="1"/>
  <c r="L3532" i="16"/>
  <c r="K3532" i="16" s="1"/>
  <c r="L3533" i="16"/>
  <c r="K3533" i="16" s="1"/>
  <c r="L3534" i="16"/>
  <c r="K3534" i="16" s="1"/>
  <c r="L3535" i="16"/>
  <c r="K3535" i="16" s="1"/>
  <c r="L3536" i="16"/>
  <c r="K3536" i="16" s="1"/>
  <c r="L3537" i="16"/>
  <c r="K3537" i="16" s="1"/>
  <c r="L3538" i="16"/>
  <c r="K3538" i="16" s="1"/>
  <c r="L3539" i="16"/>
  <c r="K3539" i="16" s="1"/>
  <c r="H3539" i="16" s="1"/>
  <c r="L3540" i="16"/>
  <c r="K3540" i="16" s="1"/>
  <c r="L3541" i="16"/>
  <c r="K3541" i="16" s="1"/>
  <c r="L3542" i="16"/>
  <c r="K3542" i="16" s="1"/>
  <c r="L3543" i="16"/>
  <c r="K3543" i="16" s="1"/>
  <c r="L3544" i="16"/>
  <c r="K3544" i="16" s="1"/>
  <c r="L3545" i="16"/>
  <c r="K3545" i="16" s="1"/>
  <c r="L3546" i="16"/>
  <c r="K3546" i="16" s="1"/>
  <c r="L3547" i="16"/>
  <c r="K3547" i="16" s="1"/>
  <c r="H3547" i="16" s="1"/>
  <c r="L3548" i="16"/>
  <c r="K3548" i="16" s="1"/>
  <c r="L3549" i="16"/>
  <c r="K3549" i="16" s="1"/>
  <c r="L3550" i="16"/>
  <c r="K3550" i="16" s="1"/>
  <c r="L3551" i="16"/>
  <c r="K3551" i="16" s="1"/>
  <c r="L3552" i="16"/>
  <c r="K3552" i="16" s="1"/>
  <c r="L3553" i="16"/>
  <c r="K3553" i="16" s="1"/>
  <c r="L3554" i="16"/>
  <c r="K3554" i="16" s="1"/>
  <c r="L3555" i="16"/>
  <c r="K3555" i="16" s="1"/>
  <c r="H3555" i="16" s="1"/>
  <c r="L3556" i="16"/>
  <c r="K3556" i="16" s="1"/>
  <c r="L3557" i="16"/>
  <c r="K3557" i="16" s="1"/>
  <c r="L3558" i="16"/>
  <c r="K3558" i="16" s="1"/>
  <c r="L3559" i="16"/>
  <c r="K3559" i="16" s="1"/>
  <c r="L3560" i="16"/>
  <c r="K3560" i="16" s="1"/>
  <c r="L3561" i="16"/>
  <c r="K3561" i="16" s="1"/>
  <c r="L3562" i="16"/>
  <c r="K3562" i="16" s="1"/>
  <c r="L3563" i="16"/>
  <c r="K3563" i="16" s="1"/>
  <c r="H3563" i="16" s="1"/>
  <c r="L3564" i="16"/>
  <c r="K3564" i="16" s="1"/>
  <c r="L3565" i="16"/>
  <c r="K3565" i="16" s="1"/>
  <c r="L3566" i="16"/>
  <c r="K3566" i="16" s="1"/>
  <c r="L3567" i="16"/>
  <c r="K3567" i="16" s="1"/>
  <c r="L3568" i="16"/>
  <c r="K3568" i="16" s="1"/>
  <c r="L3569" i="16"/>
  <c r="K3569" i="16" s="1"/>
  <c r="L3570" i="16"/>
  <c r="K3570" i="16" s="1"/>
  <c r="L3571" i="16"/>
  <c r="K3571" i="16" s="1"/>
  <c r="H3571" i="16" s="1"/>
  <c r="L3572" i="16"/>
  <c r="K3572" i="16" s="1"/>
  <c r="L3573" i="16"/>
  <c r="K3573" i="16" s="1"/>
  <c r="L3574" i="16"/>
  <c r="K3574" i="16" s="1"/>
  <c r="L3575" i="16"/>
  <c r="K3575" i="16" s="1"/>
  <c r="L3576" i="16"/>
  <c r="K3576" i="16" s="1"/>
  <c r="L3577" i="16"/>
  <c r="K3577" i="16" s="1"/>
  <c r="L3578" i="16"/>
  <c r="K3578" i="16" s="1"/>
  <c r="L3579" i="16"/>
  <c r="K3579" i="16" s="1"/>
  <c r="H3579" i="16" s="1"/>
  <c r="L3580" i="16"/>
  <c r="K3580" i="16" s="1"/>
  <c r="L3581" i="16"/>
  <c r="K3581" i="16" s="1"/>
  <c r="L3582" i="16"/>
  <c r="K3582" i="16" s="1"/>
  <c r="L3583" i="16"/>
  <c r="K3583" i="16" s="1"/>
  <c r="L3584" i="16"/>
  <c r="K3584" i="16" s="1"/>
  <c r="L3585" i="16"/>
  <c r="K3585" i="16" s="1"/>
  <c r="L3586" i="16"/>
  <c r="K3586" i="16" s="1"/>
  <c r="L3587" i="16"/>
  <c r="K3587" i="16" s="1"/>
  <c r="H3587" i="16" s="1"/>
  <c r="L3588" i="16"/>
  <c r="K3588" i="16" s="1"/>
  <c r="L3589" i="16"/>
  <c r="K3589" i="16" s="1"/>
  <c r="L3590" i="16"/>
  <c r="K3590" i="16" s="1"/>
  <c r="L3591" i="16"/>
  <c r="K3591" i="16" s="1"/>
  <c r="L3592" i="16"/>
  <c r="K3592" i="16" s="1"/>
  <c r="L3593" i="16"/>
  <c r="K3593" i="16" s="1"/>
  <c r="L3594" i="16"/>
  <c r="K3594" i="16" s="1"/>
  <c r="L3595" i="16"/>
  <c r="K3595" i="16" s="1"/>
  <c r="H3595" i="16" s="1"/>
  <c r="L3596" i="16"/>
  <c r="K3596" i="16" s="1"/>
  <c r="L3597" i="16"/>
  <c r="K3597" i="16" s="1"/>
  <c r="L3598" i="16"/>
  <c r="K3598" i="16" s="1"/>
  <c r="L3599" i="16"/>
  <c r="K3599" i="16" s="1"/>
  <c r="H3599" i="16" s="1"/>
  <c r="L3600" i="16"/>
  <c r="K3600" i="16" s="1"/>
  <c r="L3601" i="16"/>
  <c r="K3601" i="16" s="1"/>
  <c r="L3602" i="16"/>
  <c r="K3602" i="16" s="1"/>
  <c r="L3603" i="16"/>
  <c r="K3603" i="16" s="1"/>
  <c r="H3603" i="16" s="1"/>
  <c r="L3604" i="16"/>
  <c r="K3604" i="16" s="1"/>
  <c r="L3605" i="16"/>
  <c r="K3605" i="16" s="1"/>
  <c r="L3606" i="16"/>
  <c r="K3606" i="16" s="1"/>
  <c r="L3607" i="16"/>
  <c r="K3607" i="16" s="1"/>
  <c r="H3607" i="16" s="1"/>
  <c r="L3608" i="16"/>
  <c r="K3608" i="16" s="1"/>
  <c r="L3609" i="16"/>
  <c r="K3609" i="16" s="1"/>
  <c r="L3610" i="16"/>
  <c r="K3610" i="16" s="1"/>
  <c r="L3611" i="16"/>
  <c r="K3611" i="16" s="1"/>
  <c r="H3611" i="16" s="1"/>
  <c r="L3612" i="16"/>
  <c r="K3612" i="16" s="1"/>
  <c r="L3613" i="16"/>
  <c r="K3613" i="16" s="1"/>
  <c r="L3614" i="16"/>
  <c r="K3614" i="16" s="1"/>
  <c r="L3615" i="16"/>
  <c r="K3615" i="16" s="1"/>
  <c r="L3616" i="16"/>
  <c r="K3616" i="16" s="1"/>
  <c r="L3617" i="16"/>
  <c r="K3617" i="16" s="1"/>
  <c r="L3618" i="16"/>
  <c r="K3618" i="16" s="1"/>
  <c r="L3619" i="16"/>
  <c r="K3619" i="16" s="1"/>
  <c r="H3619" i="16" s="1"/>
  <c r="L3620" i="16"/>
  <c r="K3620" i="16" s="1"/>
  <c r="L3621" i="16"/>
  <c r="K3621" i="16" s="1"/>
  <c r="L3622" i="16"/>
  <c r="K3622" i="16" s="1"/>
  <c r="L3623" i="16"/>
  <c r="K3623" i="16" s="1"/>
  <c r="H3623" i="16" s="1"/>
  <c r="L3624" i="16"/>
  <c r="K3624" i="16" s="1"/>
  <c r="L3625" i="16"/>
  <c r="K3625" i="16" s="1"/>
  <c r="L3626" i="16"/>
  <c r="K3626" i="16" s="1"/>
  <c r="L3627" i="16"/>
  <c r="K3627" i="16" s="1"/>
  <c r="H3627" i="16" s="1"/>
  <c r="L3628" i="16"/>
  <c r="K3628" i="16" s="1"/>
  <c r="L3629" i="16"/>
  <c r="K3629" i="16" s="1"/>
  <c r="L3630" i="16"/>
  <c r="K3630" i="16" s="1"/>
  <c r="L3631" i="16"/>
  <c r="K3631" i="16" s="1"/>
  <c r="L3632" i="16"/>
  <c r="K3632" i="16" s="1"/>
  <c r="L3633" i="16"/>
  <c r="K3633" i="16" s="1"/>
  <c r="L3634" i="16"/>
  <c r="K3634" i="16" s="1"/>
  <c r="L3635" i="16"/>
  <c r="K3635" i="16" s="1"/>
  <c r="H3635" i="16" s="1"/>
  <c r="L3636" i="16"/>
  <c r="K3636" i="16" s="1"/>
  <c r="L3637" i="16"/>
  <c r="K3637" i="16" s="1"/>
  <c r="L3638" i="16"/>
  <c r="K3638" i="16" s="1"/>
  <c r="L3639" i="16"/>
  <c r="K3639" i="16" s="1"/>
  <c r="L3640" i="16"/>
  <c r="K3640" i="16" s="1"/>
  <c r="L3641" i="16"/>
  <c r="K3641" i="16" s="1"/>
  <c r="L3642" i="16"/>
  <c r="K3642" i="16" s="1"/>
  <c r="L3643" i="16"/>
  <c r="K3643" i="16" s="1"/>
  <c r="H3643" i="16" s="1"/>
  <c r="L3644" i="16"/>
  <c r="K3644" i="16" s="1"/>
  <c r="L3645" i="16"/>
  <c r="K3645" i="16" s="1"/>
  <c r="L3646" i="16"/>
  <c r="K3646" i="16" s="1"/>
  <c r="L3647" i="16"/>
  <c r="K3647" i="16" s="1"/>
  <c r="H3647" i="16" s="1"/>
  <c r="L3648" i="16"/>
  <c r="K3648" i="16" s="1"/>
  <c r="L3649" i="16"/>
  <c r="K3649" i="16" s="1"/>
  <c r="L3650" i="16"/>
  <c r="K3650" i="16" s="1"/>
  <c r="L3651" i="16"/>
  <c r="K3651" i="16" s="1"/>
  <c r="H3651" i="16" s="1"/>
  <c r="L3652" i="16"/>
  <c r="K3652" i="16" s="1"/>
  <c r="L3653" i="16"/>
  <c r="K3653" i="16" s="1"/>
  <c r="L3654" i="16"/>
  <c r="K3654" i="16" s="1"/>
  <c r="L3655" i="16"/>
  <c r="K3655" i="16" s="1"/>
  <c r="H3655" i="16" s="1"/>
  <c r="L3656" i="16"/>
  <c r="K3656" i="16" s="1"/>
  <c r="L3657" i="16"/>
  <c r="K3657" i="16" s="1"/>
  <c r="L3658" i="16"/>
  <c r="K3658" i="16" s="1"/>
  <c r="L3659" i="16"/>
  <c r="K3659" i="16" s="1"/>
  <c r="H3659" i="16" s="1"/>
  <c r="L3660" i="16"/>
  <c r="K3660" i="16" s="1"/>
  <c r="L3661" i="16"/>
  <c r="K3661" i="16" s="1"/>
  <c r="L3662" i="16"/>
  <c r="K3662" i="16" s="1"/>
  <c r="L3663" i="16"/>
  <c r="K3663" i="16" s="1"/>
  <c r="L3664" i="16"/>
  <c r="K3664" i="16" s="1"/>
  <c r="L3665" i="16"/>
  <c r="K3665" i="16" s="1"/>
  <c r="L3666" i="16"/>
  <c r="K3666" i="16" s="1"/>
  <c r="L3667" i="16"/>
  <c r="K3667" i="16" s="1"/>
  <c r="H3667" i="16" s="1"/>
  <c r="L3668" i="16"/>
  <c r="K3668" i="16" s="1"/>
  <c r="L3669" i="16"/>
  <c r="K3669" i="16" s="1"/>
  <c r="L3670" i="16"/>
  <c r="K3670" i="16" s="1"/>
  <c r="L3671" i="16"/>
  <c r="K3671" i="16" s="1"/>
  <c r="L3672" i="16"/>
  <c r="K3672" i="16" s="1"/>
  <c r="L3673" i="16"/>
  <c r="K3673" i="16" s="1"/>
  <c r="L3674" i="16"/>
  <c r="K3674" i="16" s="1"/>
  <c r="L3675" i="16"/>
  <c r="K3675" i="16" s="1"/>
  <c r="H3675" i="16" s="1"/>
  <c r="L3676" i="16"/>
  <c r="K3676" i="16" s="1"/>
  <c r="L3677" i="16"/>
  <c r="K3677" i="16" s="1"/>
  <c r="L3678" i="16"/>
  <c r="K3678" i="16" s="1"/>
  <c r="L3679" i="16"/>
  <c r="K3679" i="16" s="1"/>
  <c r="H3679" i="16" s="1"/>
  <c r="L3680" i="16"/>
  <c r="K3680" i="16" s="1"/>
  <c r="L3681" i="16"/>
  <c r="K3681" i="16" s="1"/>
  <c r="L3682" i="16"/>
  <c r="K3682" i="16" s="1"/>
  <c r="L3683" i="16"/>
  <c r="K3683" i="16" s="1"/>
  <c r="H3683" i="16" s="1"/>
  <c r="L3684" i="16"/>
  <c r="K3684" i="16" s="1"/>
  <c r="L3685" i="16"/>
  <c r="K3685" i="16" s="1"/>
  <c r="L3686" i="16"/>
  <c r="K3686" i="16" s="1"/>
  <c r="L3687" i="16"/>
  <c r="K3687" i="16" s="1"/>
  <c r="H3687" i="16" s="1"/>
  <c r="L3688" i="16"/>
  <c r="K3688" i="16" s="1"/>
  <c r="L3689" i="16"/>
  <c r="K3689" i="16" s="1"/>
  <c r="L3690" i="16"/>
  <c r="K3690" i="16" s="1"/>
  <c r="L3691" i="16"/>
  <c r="K3691" i="16" s="1"/>
  <c r="H3691" i="16" s="1"/>
  <c r="L3692" i="16"/>
  <c r="K3692" i="16" s="1"/>
  <c r="L3693" i="16"/>
  <c r="K3693" i="16" s="1"/>
  <c r="L3694" i="16"/>
  <c r="K3694" i="16" s="1"/>
  <c r="L3695" i="16"/>
  <c r="K3695" i="16" s="1"/>
  <c r="L3696" i="16"/>
  <c r="K3696" i="16" s="1"/>
  <c r="L3697" i="16"/>
  <c r="K3697" i="16" s="1"/>
  <c r="L3698" i="16"/>
  <c r="K3698" i="16" s="1"/>
  <c r="L3699" i="16"/>
  <c r="K3699" i="16" s="1"/>
  <c r="H3699" i="16" s="1"/>
  <c r="L3700" i="16"/>
  <c r="K3700" i="16" s="1"/>
  <c r="L3701" i="16"/>
  <c r="K3701" i="16" s="1"/>
  <c r="L3702" i="16"/>
  <c r="K3702" i="16" s="1"/>
  <c r="L3703" i="16"/>
  <c r="K3703" i="16" s="1"/>
  <c r="L3704" i="16"/>
  <c r="K3704" i="16" s="1"/>
  <c r="L3705" i="16"/>
  <c r="K3705" i="16" s="1"/>
  <c r="L3706" i="16"/>
  <c r="K3706" i="16" s="1"/>
  <c r="L3707" i="16"/>
  <c r="K3707" i="16" s="1"/>
  <c r="H3707" i="16" s="1"/>
  <c r="L3708" i="16"/>
  <c r="K3708" i="16" s="1"/>
  <c r="L3709" i="16"/>
  <c r="K3709" i="16" s="1"/>
  <c r="L3710" i="16"/>
  <c r="K3710" i="16" s="1"/>
  <c r="L3711" i="16"/>
  <c r="K3711" i="16" s="1"/>
  <c r="H3711" i="16" s="1"/>
  <c r="L3712" i="16"/>
  <c r="K3712" i="16" s="1"/>
  <c r="L3713" i="16"/>
  <c r="K3713" i="16" s="1"/>
  <c r="L3714" i="16"/>
  <c r="K3714" i="16" s="1"/>
  <c r="L3715" i="16"/>
  <c r="K3715" i="16" s="1"/>
  <c r="H3715" i="16" s="1"/>
  <c r="L3716" i="16"/>
  <c r="K3716" i="16" s="1"/>
  <c r="L3717" i="16"/>
  <c r="K3717" i="16" s="1"/>
  <c r="L3718" i="16"/>
  <c r="K3718" i="16" s="1"/>
  <c r="L3719" i="16"/>
  <c r="K3719" i="16" s="1"/>
  <c r="H3719" i="16" s="1"/>
  <c r="L3720" i="16"/>
  <c r="K3720" i="16" s="1"/>
  <c r="L3721" i="16"/>
  <c r="K3721" i="16" s="1"/>
  <c r="L3722" i="16"/>
  <c r="K3722" i="16" s="1"/>
  <c r="L3723" i="16"/>
  <c r="K3723" i="16" s="1"/>
  <c r="H3723" i="16" s="1"/>
  <c r="L3724" i="16"/>
  <c r="K3724" i="16" s="1"/>
  <c r="L3725" i="16"/>
  <c r="K3725" i="16" s="1"/>
  <c r="L3726" i="16"/>
  <c r="K3726" i="16" s="1"/>
  <c r="L3727" i="16"/>
  <c r="K3727" i="16" s="1"/>
  <c r="H3727" i="16" s="1"/>
  <c r="L3728" i="16"/>
  <c r="K3728" i="16" s="1"/>
  <c r="L3729" i="16"/>
  <c r="K3729" i="16" s="1"/>
  <c r="L3730" i="16"/>
  <c r="K3730" i="16" s="1"/>
  <c r="L3731" i="16"/>
  <c r="K3731" i="16" s="1"/>
  <c r="H3731" i="16" s="1"/>
  <c r="L3732" i="16"/>
  <c r="K3732" i="16" s="1"/>
  <c r="L3733" i="16"/>
  <c r="K3733" i="16" s="1"/>
  <c r="L3734" i="16"/>
  <c r="K3734" i="16" s="1"/>
  <c r="L3735" i="16"/>
  <c r="K3735" i="16" s="1"/>
  <c r="H3735" i="16" s="1"/>
  <c r="L3736" i="16"/>
  <c r="K3736" i="16" s="1"/>
  <c r="L3737" i="16"/>
  <c r="K3737" i="16" s="1"/>
  <c r="L3738" i="16"/>
  <c r="K3738" i="16" s="1"/>
  <c r="L3739" i="16"/>
  <c r="K3739" i="16" s="1"/>
  <c r="H3739" i="16" s="1"/>
  <c r="L3740" i="16"/>
  <c r="K3740" i="16" s="1"/>
  <c r="L3741" i="16"/>
  <c r="K3741" i="16" s="1"/>
  <c r="L3742" i="16"/>
  <c r="K3742" i="16" s="1"/>
  <c r="L3743" i="16"/>
  <c r="K3743" i="16" s="1"/>
  <c r="H3743" i="16" s="1"/>
  <c r="L3744" i="16"/>
  <c r="K3744" i="16" s="1"/>
  <c r="L3745" i="16"/>
  <c r="K3745" i="16" s="1"/>
  <c r="L3746" i="16"/>
  <c r="K3746" i="16" s="1"/>
  <c r="L3747" i="16"/>
  <c r="K3747" i="16" s="1"/>
  <c r="H3747" i="16" s="1"/>
  <c r="L3748" i="16"/>
  <c r="K3748" i="16" s="1"/>
  <c r="L3749" i="16"/>
  <c r="K3749" i="16" s="1"/>
  <c r="L3750" i="16"/>
  <c r="K3750" i="16" s="1"/>
  <c r="L3751" i="16"/>
  <c r="K3751" i="16" s="1"/>
  <c r="H3751" i="16" s="1"/>
  <c r="L3752" i="16"/>
  <c r="K3752" i="16" s="1"/>
  <c r="L3753" i="16"/>
  <c r="K3753" i="16" s="1"/>
  <c r="L3754" i="16"/>
  <c r="K3754" i="16" s="1"/>
  <c r="L3755" i="16"/>
  <c r="K3755" i="16" s="1"/>
  <c r="H3755" i="16" s="1"/>
  <c r="L3756" i="16"/>
  <c r="K3756" i="16" s="1"/>
  <c r="L3757" i="16"/>
  <c r="K3757" i="16" s="1"/>
  <c r="L3758" i="16"/>
  <c r="K3758" i="16" s="1"/>
  <c r="L3759" i="16"/>
  <c r="K3759" i="16" s="1"/>
  <c r="H3759" i="16" s="1"/>
  <c r="L3760" i="16"/>
  <c r="K3760" i="16" s="1"/>
  <c r="L3761" i="16"/>
  <c r="K3761" i="16" s="1"/>
  <c r="L3762" i="16"/>
  <c r="K3762" i="16" s="1"/>
  <c r="L3763" i="16"/>
  <c r="K3763" i="16" s="1"/>
  <c r="H3763" i="16" s="1"/>
  <c r="L3764" i="16"/>
  <c r="K3764" i="16" s="1"/>
  <c r="L3765" i="16"/>
  <c r="K3765" i="16" s="1"/>
  <c r="L3766" i="16"/>
  <c r="K3766" i="16" s="1"/>
  <c r="L3767" i="16"/>
  <c r="K3767" i="16" s="1"/>
  <c r="H3767" i="16" s="1"/>
  <c r="L3768" i="16"/>
  <c r="K3768" i="16" s="1"/>
  <c r="L3769" i="16"/>
  <c r="K3769" i="16" s="1"/>
  <c r="L3770" i="16"/>
  <c r="K3770" i="16" s="1"/>
  <c r="L3771" i="16"/>
  <c r="K3771" i="16" s="1"/>
  <c r="H3771" i="16" s="1"/>
  <c r="L3772" i="16"/>
  <c r="K3772" i="16" s="1"/>
  <c r="L3773" i="16"/>
  <c r="K3773" i="16" s="1"/>
  <c r="L3774" i="16"/>
  <c r="K3774" i="16" s="1"/>
  <c r="L3775" i="16"/>
  <c r="K3775" i="16" s="1"/>
  <c r="H3775" i="16" s="1"/>
  <c r="L3776" i="16"/>
  <c r="K3776" i="16" s="1"/>
  <c r="L3777" i="16"/>
  <c r="K3777" i="16" s="1"/>
  <c r="L3778" i="16"/>
  <c r="K3778" i="16" s="1"/>
  <c r="L3779" i="16"/>
  <c r="K3779" i="16" s="1"/>
  <c r="H3779" i="16" s="1"/>
  <c r="L3780" i="16"/>
  <c r="K3780" i="16" s="1"/>
  <c r="L3781" i="16"/>
  <c r="K3781" i="16" s="1"/>
  <c r="L3782" i="16"/>
  <c r="K3782" i="16" s="1"/>
  <c r="L3783" i="16"/>
  <c r="K3783" i="16" s="1"/>
  <c r="H3783" i="16" s="1"/>
  <c r="L3784" i="16"/>
  <c r="K3784" i="16" s="1"/>
  <c r="L3785" i="16"/>
  <c r="K3785" i="16" s="1"/>
  <c r="L3786" i="16"/>
  <c r="K3786" i="16" s="1"/>
  <c r="L3787" i="16"/>
  <c r="K3787" i="16" s="1"/>
  <c r="H3787" i="16" s="1"/>
  <c r="L3788" i="16"/>
  <c r="K3788" i="16" s="1"/>
  <c r="L3789" i="16"/>
  <c r="K3789" i="16" s="1"/>
  <c r="L3790" i="16"/>
  <c r="K3790" i="16" s="1"/>
  <c r="L3791" i="16"/>
  <c r="K3791" i="16" s="1"/>
  <c r="H3791" i="16" s="1"/>
  <c r="L3792" i="16"/>
  <c r="K3792" i="16" s="1"/>
  <c r="L3793" i="16"/>
  <c r="K3793" i="16" s="1"/>
  <c r="L3794" i="16"/>
  <c r="K3794" i="16" s="1"/>
  <c r="L3795" i="16"/>
  <c r="K3795" i="16" s="1"/>
  <c r="H3795" i="16" s="1"/>
  <c r="L3796" i="16"/>
  <c r="K3796" i="16" s="1"/>
  <c r="L3797" i="16"/>
  <c r="K3797" i="16" s="1"/>
  <c r="L3798" i="16"/>
  <c r="K3798" i="16" s="1"/>
  <c r="L3799" i="16"/>
  <c r="K3799" i="16" s="1"/>
  <c r="H3799" i="16" s="1"/>
  <c r="L3800" i="16"/>
  <c r="K3800" i="16" s="1"/>
  <c r="L3801" i="16"/>
  <c r="K3801" i="16" s="1"/>
  <c r="L3802" i="16"/>
  <c r="K3802" i="16" s="1"/>
  <c r="L3803" i="16"/>
  <c r="K3803" i="16" s="1"/>
  <c r="H3803" i="16" s="1"/>
  <c r="L3804" i="16"/>
  <c r="K3804" i="16" s="1"/>
  <c r="L3805" i="16"/>
  <c r="K3805" i="16" s="1"/>
  <c r="L3806" i="16"/>
  <c r="K3806" i="16" s="1"/>
  <c r="L3807" i="16"/>
  <c r="K3807" i="16" s="1"/>
  <c r="H3807" i="16" s="1"/>
  <c r="L3808" i="16"/>
  <c r="K3808" i="16" s="1"/>
  <c r="L3809" i="16"/>
  <c r="K3809" i="16" s="1"/>
  <c r="L3810" i="16"/>
  <c r="K3810" i="16" s="1"/>
  <c r="L3811" i="16"/>
  <c r="K3811" i="16" s="1"/>
  <c r="H3811" i="16" s="1"/>
  <c r="L3812" i="16"/>
  <c r="K3812" i="16" s="1"/>
  <c r="L3813" i="16"/>
  <c r="K3813" i="16" s="1"/>
  <c r="L3814" i="16"/>
  <c r="K3814" i="16" s="1"/>
  <c r="L3815" i="16"/>
  <c r="K3815" i="16" s="1"/>
  <c r="H3815" i="16" s="1"/>
  <c r="L3816" i="16"/>
  <c r="K3816" i="16" s="1"/>
  <c r="L3817" i="16"/>
  <c r="K3817" i="16" s="1"/>
  <c r="L3818" i="16"/>
  <c r="K3818" i="16" s="1"/>
  <c r="L3819" i="16"/>
  <c r="K3819" i="16" s="1"/>
  <c r="H3819" i="16" s="1"/>
  <c r="L3820" i="16"/>
  <c r="K3820" i="16" s="1"/>
  <c r="L3821" i="16"/>
  <c r="K3821" i="16" s="1"/>
  <c r="L3822" i="16"/>
  <c r="K3822" i="16" s="1"/>
  <c r="L3823" i="16"/>
  <c r="K3823" i="16" s="1"/>
  <c r="L3824" i="16"/>
  <c r="K3824" i="16" s="1"/>
  <c r="L3825" i="16"/>
  <c r="K3825" i="16" s="1"/>
  <c r="L3826" i="16"/>
  <c r="K3826" i="16" s="1"/>
  <c r="L3827" i="16"/>
  <c r="K3827" i="16" s="1"/>
  <c r="H3827" i="16" s="1"/>
  <c r="L3828" i="16"/>
  <c r="K3828" i="16" s="1"/>
  <c r="L3829" i="16"/>
  <c r="K3829" i="16" s="1"/>
  <c r="L3830" i="16"/>
  <c r="K3830" i="16" s="1"/>
  <c r="L3831" i="16"/>
  <c r="K3831" i="16" s="1"/>
  <c r="H3831" i="16" s="1"/>
  <c r="L3832" i="16"/>
  <c r="K3832" i="16" s="1"/>
  <c r="L3833" i="16"/>
  <c r="K3833" i="16" s="1"/>
  <c r="L3834" i="16"/>
  <c r="K3834" i="16" s="1"/>
  <c r="L3835" i="16"/>
  <c r="K3835" i="16" s="1"/>
  <c r="H3835" i="16" s="1"/>
  <c r="L3836" i="16"/>
  <c r="K3836" i="16" s="1"/>
  <c r="L3837" i="16"/>
  <c r="K3837" i="16" s="1"/>
  <c r="L3838" i="16"/>
  <c r="K3838" i="16" s="1"/>
  <c r="L3839" i="16"/>
  <c r="K3839" i="16" s="1"/>
  <c r="H3839" i="16" s="1"/>
  <c r="L3840" i="16"/>
  <c r="K3840" i="16" s="1"/>
  <c r="L3841" i="16"/>
  <c r="K3841" i="16" s="1"/>
  <c r="L3842" i="16"/>
  <c r="K3842" i="16" s="1"/>
  <c r="L3843" i="16"/>
  <c r="K3843" i="16" s="1"/>
  <c r="H3843" i="16" s="1"/>
  <c r="K3844" i="16"/>
  <c r="F3845" i="16"/>
  <c r="L3845" i="16"/>
  <c r="G3845" i="16"/>
  <c r="D3845" i="16"/>
  <c r="M3845" i="16"/>
  <c r="H49" i="16"/>
  <c r="H38" i="16"/>
  <c r="H57" i="16"/>
  <c r="H52" i="16"/>
  <c r="H46" i="16"/>
  <c r="H56" i="16"/>
  <c r="H54" i="16"/>
  <c r="H44" i="16"/>
  <c r="H53" i="16"/>
  <c r="H55" i="16"/>
  <c r="H50" i="16"/>
  <c r="H47" i="16"/>
  <c r="H45" i="16"/>
  <c r="H58" i="16"/>
  <c r="H60" i="16"/>
  <c r="H61" i="16"/>
  <c r="H62" i="16"/>
  <c r="H64" i="16"/>
  <c r="H63" i="16"/>
  <c r="H65" i="16"/>
  <c r="H66" i="16"/>
  <c r="H68" i="16"/>
  <c r="H69" i="16"/>
  <c r="H70" i="16"/>
  <c r="H72" i="16"/>
  <c r="H71" i="16"/>
  <c r="H73" i="16"/>
  <c r="H74" i="16"/>
  <c r="H77" i="16"/>
  <c r="H76" i="16"/>
  <c r="H78" i="16"/>
  <c r="H79" i="16"/>
  <c r="H80" i="16"/>
  <c r="H81" i="16"/>
  <c r="H82" i="16"/>
  <c r="H84" i="16"/>
  <c r="H85" i="16"/>
  <c r="H86" i="16"/>
  <c r="H87" i="16"/>
  <c r="H89" i="16"/>
  <c r="H88" i="16"/>
  <c r="H90" i="16"/>
  <c r="H93" i="16"/>
  <c r="H92" i="16"/>
  <c r="H94" i="16"/>
  <c r="H95" i="16"/>
  <c r="H97" i="16"/>
  <c r="H96" i="16"/>
  <c r="H98" i="16"/>
  <c r="H100" i="16"/>
  <c r="H101" i="16"/>
  <c r="H103" i="16"/>
  <c r="H102" i="16"/>
  <c r="H104" i="16"/>
  <c r="H105" i="16"/>
  <c r="H106" i="16"/>
  <c r="H108" i="16"/>
  <c r="H109" i="16"/>
  <c r="H110" i="16"/>
  <c r="H111" i="16"/>
  <c r="H113" i="16"/>
  <c r="H112" i="16"/>
  <c r="H114" i="16"/>
  <c r="H116" i="16"/>
  <c r="H117" i="16"/>
  <c r="H118" i="16"/>
  <c r="H120" i="16"/>
  <c r="H119" i="16"/>
  <c r="H121" i="16"/>
  <c r="H122" i="16"/>
  <c r="H124" i="16"/>
  <c r="H125" i="16"/>
  <c r="H126" i="16"/>
  <c r="H128" i="16"/>
  <c r="H127" i="16"/>
  <c r="H129" i="16"/>
  <c r="H130" i="16"/>
  <c r="H132" i="16"/>
  <c r="H133" i="16"/>
  <c r="H134" i="16"/>
  <c r="H135" i="16"/>
  <c r="H137" i="16"/>
  <c r="H136" i="16"/>
  <c r="H138" i="16"/>
  <c r="H140" i="16"/>
  <c r="H142" i="16"/>
  <c r="H141" i="16"/>
  <c r="H143" i="16"/>
  <c r="H145" i="16"/>
  <c r="H144" i="16"/>
  <c r="H146" i="16"/>
  <c r="H148" i="16"/>
  <c r="H150" i="16"/>
  <c r="H149" i="16"/>
  <c r="H151" i="16"/>
  <c r="H152" i="16"/>
  <c r="H154" i="16"/>
  <c r="H153" i="16"/>
  <c r="H156" i="16"/>
  <c r="H157" i="16"/>
  <c r="H158" i="16"/>
  <c r="H160" i="16"/>
  <c r="H159" i="16"/>
  <c r="H161" i="16"/>
  <c r="H162" i="16"/>
  <c r="H164" i="16"/>
  <c r="H166" i="16"/>
  <c r="H165" i="16"/>
  <c r="H167" i="16"/>
  <c r="H168" i="16"/>
  <c r="H169" i="16"/>
  <c r="H170" i="16"/>
  <c r="H172" i="16"/>
  <c r="H171" i="16"/>
  <c r="H174" i="16"/>
  <c r="H173" i="16"/>
  <c r="H175" i="16"/>
  <c r="H176" i="16"/>
  <c r="H177" i="16"/>
  <c r="H178" i="16"/>
  <c r="H180" i="16"/>
  <c r="H182" i="16"/>
  <c r="H181" i="16"/>
  <c r="H183" i="16"/>
  <c r="H184" i="16"/>
  <c r="H185" i="16"/>
  <c r="H186" i="16"/>
  <c r="H188" i="16"/>
  <c r="H189" i="16"/>
  <c r="H191" i="16"/>
  <c r="H190" i="16"/>
  <c r="H192" i="16"/>
  <c r="H193" i="16"/>
  <c r="H194" i="16"/>
  <c r="H196" i="16"/>
  <c r="H197" i="16"/>
  <c r="H198" i="16"/>
  <c r="H199" i="16"/>
  <c r="H200" i="16"/>
  <c r="H201" i="16"/>
  <c r="H202" i="16"/>
  <c r="H204" i="16"/>
  <c r="H205" i="16"/>
  <c r="H206" i="16"/>
  <c r="H207" i="16"/>
  <c r="H208" i="16"/>
  <c r="H209" i="16"/>
  <c r="H210" i="16"/>
  <c r="H212" i="16"/>
  <c r="H213" i="16"/>
  <c r="H214" i="16"/>
  <c r="H215" i="16"/>
  <c r="H217" i="16"/>
  <c r="H216" i="16"/>
  <c r="H218" i="16"/>
  <c r="H220" i="16"/>
  <c r="H222" i="16"/>
  <c r="H221" i="16"/>
  <c r="H223" i="16"/>
  <c r="H224" i="16"/>
  <c r="H225" i="16"/>
  <c r="H226" i="16"/>
  <c r="H229" i="16"/>
  <c r="H228" i="16"/>
  <c r="H230" i="16"/>
  <c r="H232" i="16"/>
  <c r="H231" i="16"/>
  <c r="H233" i="16"/>
  <c r="H234" i="16"/>
  <c r="H236" i="16"/>
  <c r="H237" i="16"/>
  <c r="H238" i="16"/>
  <c r="H239" i="16"/>
  <c r="H240" i="16"/>
  <c r="H241" i="16"/>
  <c r="H242" i="16"/>
  <c r="H244" i="16"/>
  <c r="H246" i="16"/>
  <c r="H245" i="16"/>
  <c r="H247" i="16"/>
  <c r="H248" i="16"/>
  <c r="H249" i="16"/>
  <c r="H250" i="16"/>
  <c r="H252" i="16"/>
  <c r="H253" i="16"/>
  <c r="H254" i="16"/>
  <c r="H256" i="16"/>
  <c r="H255" i="16"/>
  <c r="H257" i="16"/>
  <c r="H258" i="16"/>
  <c r="H260" i="16"/>
  <c r="H261" i="16"/>
  <c r="H262" i="16"/>
  <c r="H263" i="16"/>
  <c r="H265" i="16"/>
  <c r="H264" i="16"/>
  <c r="H266" i="16"/>
  <c r="H268" i="16"/>
  <c r="H269" i="16"/>
  <c r="H270" i="16"/>
  <c r="H271" i="16"/>
  <c r="H272" i="16"/>
  <c r="H274" i="16"/>
  <c r="H273" i="16"/>
  <c r="H276" i="16"/>
  <c r="H278" i="16"/>
  <c r="H277" i="16"/>
  <c r="H279" i="16"/>
  <c r="H280" i="16"/>
  <c r="H282" i="16"/>
  <c r="H281" i="16"/>
  <c r="H284" i="16"/>
  <c r="H286" i="16"/>
  <c r="H285" i="16"/>
  <c r="H287" i="16"/>
  <c r="H288" i="16"/>
  <c r="H289" i="16"/>
  <c r="H290" i="16"/>
  <c r="H292" i="16"/>
  <c r="H293" i="16"/>
  <c r="H294" i="16"/>
  <c r="H296" i="16"/>
  <c r="H295" i="16"/>
  <c r="H297" i="16"/>
  <c r="H298" i="16"/>
  <c r="H300" i="16"/>
  <c r="H301" i="16"/>
  <c r="H302" i="16"/>
  <c r="H303" i="16"/>
  <c r="H304" i="16"/>
  <c r="H306" i="16"/>
  <c r="H305" i="16"/>
  <c r="H308" i="16"/>
  <c r="H309" i="16"/>
  <c r="H310" i="16"/>
  <c r="H312" i="16"/>
  <c r="H311" i="16"/>
  <c r="H313" i="16"/>
  <c r="H314" i="16"/>
  <c r="H316" i="16"/>
  <c r="H317" i="16"/>
  <c r="H318" i="16"/>
  <c r="H319" i="16"/>
  <c r="H320" i="16"/>
  <c r="H322" i="16"/>
  <c r="H321" i="16"/>
  <c r="H324" i="16"/>
  <c r="H326" i="16"/>
  <c r="H325" i="16"/>
  <c r="H327" i="16"/>
  <c r="H328" i="16"/>
  <c r="H329" i="16"/>
  <c r="H330" i="16"/>
  <c r="H332" i="16"/>
  <c r="H333" i="16"/>
  <c r="H335" i="16"/>
  <c r="H334" i="16"/>
  <c r="H336" i="16"/>
  <c r="H337" i="16"/>
  <c r="H338" i="16"/>
  <c r="H340" i="16"/>
  <c r="H341" i="16"/>
  <c r="H342" i="16"/>
  <c r="H343" i="16"/>
  <c r="H344" i="16"/>
  <c r="H345" i="16"/>
  <c r="H346" i="16"/>
  <c r="H348" i="16"/>
  <c r="H349" i="16"/>
  <c r="H350" i="16"/>
  <c r="H351" i="16"/>
  <c r="H352" i="16"/>
  <c r="H353" i="16"/>
  <c r="H354" i="16"/>
  <c r="H356" i="16"/>
  <c r="H357" i="16"/>
  <c r="H358" i="16"/>
  <c r="H359" i="16"/>
  <c r="H360" i="16"/>
  <c r="H361" i="16"/>
  <c r="H362" i="16"/>
  <c r="H364" i="16"/>
  <c r="H365" i="16"/>
  <c r="H366" i="16"/>
  <c r="H367" i="16"/>
  <c r="H368" i="16"/>
  <c r="H369" i="16"/>
  <c r="H370" i="16"/>
  <c r="H372" i="16"/>
  <c r="H373" i="16"/>
  <c r="H374" i="16"/>
  <c r="H375" i="16"/>
  <c r="H376" i="16"/>
  <c r="H378" i="16"/>
  <c r="H377" i="16"/>
  <c r="H380" i="16"/>
  <c r="H381" i="16"/>
  <c r="H382" i="16"/>
  <c r="H383" i="16"/>
  <c r="H384" i="16"/>
  <c r="H385" i="16"/>
  <c r="H386" i="16"/>
  <c r="H388" i="16"/>
  <c r="H389" i="16"/>
  <c r="H390" i="16"/>
  <c r="H391" i="16"/>
  <c r="H392" i="16"/>
  <c r="H393" i="16"/>
  <c r="H394" i="16"/>
  <c r="H396" i="16"/>
  <c r="H397" i="16"/>
  <c r="H398" i="16"/>
  <c r="H399" i="16"/>
  <c r="H400" i="16"/>
  <c r="H401" i="16"/>
  <c r="H402" i="16"/>
  <c r="H404" i="16"/>
  <c r="H405" i="16"/>
  <c r="H406" i="16"/>
  <c r="H407" i="16"/>
  <c r="H408" i="16"/>
  <c r="H409" i="16"/>
  <c r="H410" i="16"/>
  <c r="H412" i="16"/>
  <c r="H413" i="16"/>
  <c r="H414" i="16"/>
  <c r="H415" i="16"/>
  <c r="H416" i="16"/>
  <c r="H417" i="16"/>
  <c r="H418" i="16"/>
  <c r="H420" i="16"/>
  <c r="H421" i="16"/>
  <c r="H422" i="16"/>
  <c r="H423" i="16"/>
  <c r="H424" i="16"/>
  <c r="H425" i="16"/>
  <c r="H426" i="16"/>
  <c r="H428" i="16"/>
  <c r="H429" i="16"/>
  <c r="H430" i="16"/>
  <c r="H431" i="16"/>
  <c r="H432" i="16"/>
  <c r="H433" i="16"/>
  <c r="H434" i="16"/>
  <c r="H436" i="16"/>
  <c r="H437" i="16"/>
  <c r="H439" i="16"/>
  <c r="H438" i="16"/>
  <c r="H440" i="16"/>
  <c r="H441" i="16"/>
  <c r="H442" i="16"/>
  <c r="H444" i="16"/>
  <c r="H445" i="16"/>
  <c r="H446" i="16"/>
  <c r="H447" i="16"/>
  <c r="H448" i="16"/>
  <c r="H449" i="16"/>
  <c r="H450" i="16"/>
  <c r="H452" i="16"/>
  <c r="H453" i="16"/>
  <c r="H454" i="16"/>
  <c r="H455" i="16"/>
  <c r="H456" i="16"/>
  <c r="H457" i="16"/>
  <c r="H458" i="16"/>
  <c r="H460" i="16"/>
  <c r="H461" i="16"/>
  <c r="H462" i="16"/>
  <c r="H463" i="16"/>
  <c r="H464" i="16"/>
  <c r="H465" i="16"/>
  <c r="H466" i="16"/>
  <c r="H468" i="16"/>
  <c r="H469" i="16"/>
  <c r="H471" i="16"/>
  <c r="H470" i="16"/>
  <c r="H472" i="16"/>
  <c r="H474" i="16"/>
  <c r="H473" i="16"/>
  <c r="H477" i="16"/>
  <c r="H476" i="16"/>
  <c r="H478" i="16"/>
  <c r="H480" i="16"/>
  <c r="H479" i="16"/>
  <c r="H481" i="16"/>
  <c r="H482" i="16"/>
  <c r="H484" i="16"/>
  <c r="H486" i="16"/>
  <c r="H485" i="16"/>
  <c r="H487" i="16"/>
  <c r="H488" i="16"/>
  <c r="H489" i="16"/>
  <c r="H490" i="16"/>
  <c r="H492" i="16"/>
  <c r="H493" i="16"/>
  <c r="H495" i="16"/>
  <c r="H494" i="16"/>
  <c r="H497" i="16"/>
  <c r="H496" i="16"/>
  <c r="H498" i="16"/>
  <c r="H500" i="16"/>
  <c r="H501" i="16"/>
  <c r="H502" i="16"/>
  <c r="H503" i="16"/>
  <c r="H504" i="16"/>
  <c r="H505" i="16"/>
  <c r="H506" i="16"/>
  <c r="H508" i="16"/>
  <c r="H510" i="16"/>
  <c r="H509" i="16"/>
  <c r="H512" i="16"/>
  <c r="H511" i="16"/>
  <c r="H514" i="16"/>
  <c r="H513" i="16"/>
  <c r="H517" i="16"/>
  <c r="H516" i="16"/>
  <c r="H518" i="16"/>
  <c r="H519" i="16"/>
  <c r="H520" i="16"/>
  <c r="H522" i="16"/>
  <c r="H521" i="16"/>
  <c r="H524" i="16"/>
  <c r="H526" i="16"/>
  <c r="H525" i="16"/>
  <c r="H528" i="16"/>
  <c r="H527" i="16"/>
  <c r="H529" i="16"/>
  <c r="H530" i="16"/>
  <c r="H532" i="16"/>
  <c r="H533" i="16"/>
  <c r="H534" i="16"/>
  <c r="H536" i="16"/>
  <c r="H535" i="16"/>
  <c r="H538" i="16"/>
  <c r="H537" i="16"/>
  <c r="H540" i="16"/>
  <c r="H542" i="16"/>
  <c r="H541" i="16"/>
  <c r="H544" i="16"/>
  <c r="H543" i="16"/>
  <c r="H546" i="16"/>
  <c r="H545" i="16"/>
  <c r="H548" i="16"/>
  <c r="H550" i="16"/>
  <c r="H549" i="16"/>
  <c r="H551" i="16"/>
  <c r="H553" i="16"/>
  <c r="H552" i="16"/>
  <c r="H554" i="16"/>
  <c r="H556" i="16"/>
  <c r="H558" i="16"/>
  <c r="H557" i="16"/>
  <c r="H560" i="16"/>
  <c r="H559" i="16"/>
  <c r="H562" i="16"/>
  <c r="H561" i="16"/>
  <c r="H564" i="16"/>
  <c r="H565" i="16"/>
  <c r="H567" i="16"/>
  <c r="H566" i="16"/>
  <c r="H568" i="16"/>
  <c r="H569" i="16"/>
  <c r="H570" i="16"/>
  <c r="H572" i="16"/>
  <c r="H573" i="16"/>
  <c r="H575" i="16"/>
  <c r="H574" i="16"/>
  <c r="H576" i="16"/>
  <c r="H577" i="16"/>
  <c r="H578" i="16"/>
  <c r="H581" i="16"/>
  <c r="H580" i="16"/>
  <c r="H583" i="16"/>
  <c r="H582" i="16"/>
  <c r="H585" i="16"/>
  <c r="H584" i="16"/>
  <c r="H586" i="16"/>
  <c r="H588" i="16"/>
  <c r="H589" i="16"/>
  <c r="H591" i="16"/>
  <c r="H590" i="16"/>
  <c r="H592" i="16"/>
  <c r="H593" i="16"/>
  <c r="H594" i="16"/>
  <c r="H596" i="16"/>
  <c r="H597" i="16"/>
  <c r="H599" i="16"/>
  <c r="H598" i="16"/>
  <c r="H600" i="16"/>
  <c r="H602" i="16"/>
  <c r="H601" i="16"/>
  <c r="H604" i="16"/>
  <c r="H605" i="16"/>
  <c r="H607" i="16"/>
  <c r="H606" i="16"/>
  <c r="H608" i="16"/>
  <c r="H610" i="16"/>
  <c r="H609" i="16"/>
  <c r="H612" i="16"/>
  <c r="H613" i="16"/>
  <c r="H614" i="16"/>
  <c r="H615" i="16"/>
  <c r="H616" i="16"/>
  <c r="H617" i="16"/>
  <c r="H618" i="16"/>
  <c r="H620" i="16"/>
  <c r="H621" i="16"/>
  <c r="H622" i="16"/>
  <c r="H623" i="16"/>
  <c r="H624" i="16"/>
  <c r="H625" i="16"/>
  <c r="H626" i="16"/>
  <c r="H628" i="16"/>
  <c r="H629" i="16"/>
  <c r="H630" i="16"/>
  <c r="H632" i="16"/>
  <c r="H631" i="16"/>
  <c r="H633" i="16"/>
  <c r="H634" i="16"/>
  <c r="H637" i="16"/>
  <c r="H636" i="16"/>
  <c r="H638" i="16"/>
  <c r="H639" i="16"/>
  <c r="H640" i="16"/>
  <c r="H641" i="16"/>
  <c r="H642" i="16"/>
  <c r="H644" i="16"/>
  <c r="H645" i="16"/>
  <c r="H646" i="16"/>
  <c r="H647" i="16"/>
  <c r="H648" i="16"/>
  <c r="H649" i="16"/>
  <c r="H650" i="16"/>
  <c r="H652" i="16"/>
  <c r="H653" i="16"/>
  <c r="H654" i="16"/>
  <c r="H655" i="16"/>
  <c r="H656" i="16"/>
  <c r="H657" i="16"/>
  <c r="H658" i="16"/>
  <c r="H660" i="16"/>
  <c r="H661" i="16"/>
  <c r="H662" i="16"/>
  <c r="H663" i="16"/>
  <c r="H664" i="16"/>
  <c r="H665" i="16"/>
  <c r="H666" i="16"/>
  <c r="H668" i="16"/>
  <c r="H669" i="16"/>
  <c r="H670" i="16"/>
  <c r="H671" i="16"/>
  <c r="H672" i="16"/>
  <c r="H673" i="16"/>
  <c r="H674" i="16"/>
  <c r="H676" i="16"/>
  <c r="H677" i="16"/>
  <c r="H678" i="16"/>
  <c r="H680" i="16"/>
  <c r="H679" i="16"/>
  <c r="H681" i="16"/>
  <c r="H682" i="16"/>
  <c r="H684" i="16"/>
  <c r="H685" i="16"/>
  <c r="H686" i="16"/>
  <c r="H687" i="16"/>
  <c r="H688" i="16"/>
  <c r="H689" i="16"/>
  <c r="H690" i="16"/>
  <c r="H692" i="16"/>
  <c r="H693" i="16"/>
  <c r="H694" i="16"/>
  <c r="H695" i="16"/>
  <c r="H696" i="16"/>
  <c r="H697" i="16"/>
  <c r="H698" i="16"/>
  <c r="H701" i="16"/>
  <c r="H700" i="16"/>
  <c r="H702" i="16"/>
  <c r="H703" i="16"/>
  <c r="H705" i="16"/>
  <c r="H704" i="16"/>
  <c r="H706" i="16"/>
  <c r="H708" i="16"/>
  <c r="H709" i="16"/>
  <c r="H710" i="16"/>
  <c r="H711" i="16"/>
  <c r="H712" i="16"/>
  <c r="H713" i="16"/>
  <c r="H714" i="16"/>
  <c r="H716" i="16"/>
  <c r="H717" i="16"/>
  <c r="H719" i="16"/>
  <c r="H718" i="16"/>
  <c r="H720" i="16"/>
  <c r="H721" i="16"/>
  <c r="H722" i="16"/>
  <c r="H724" i="16"/>
  <c r="H725" i="16"/>
  <c r="H726" i="16"/>
  <c r="H727" i="16"/>
  <c r="H728" i="16"/>
  <c r="H729" i="16"/>
  <c r="H730" i="16"/>
  <c r="H733" i="16"/>
  <c r="H732" i="16"/>
  <c r="H734" i="16"/>
  <c r="H735" i="16"/>
  <c r="H736" i="16"/>
  <c r="H737" i="16"/>
  <c r="H738" i="16"/>
  <c r="H740" i="16"/>
  <c r="H741" i="16"/>
  <c r="H742" i="16"/>
  <c r="H743" i="16"/>
  <c r="H744" i="16"/>
  <c r="H745" i="16"/>
  <c r="H746" i="16"/>
  <c r="H749" i="16"/>
  <c r="H748" i="16"/>
  <c r="H750" i="16"/>
  <c r="H751" i="16"/>
  <c r="H752" i="16"/>
  <c r="H753" i="16"/>
  <c r="H754" i="16"/>
  <c r="H756" i="16"/>
  <c r="H758" i="16"/>
  <c r="H757" i="16"/>
  <c r="H759" i="16"/>
  <c r="H760" i="16"/>
  <c r="H761" i="16"/>
  <c r="H762" i="16"/>
  <c r="H764" i="16"/>
  <c r="H765" i="16"/>
  <c r="H767" i="16"/>
  <c r="H766" i="16"/>
  <c r="H768" i="16"/>
  <c r="H769" i="16"/>
  <c r="H770" i="16"/>
  <c r="H772" i="16"/>
  <c r="H773" i="16"/>
  <c r="H774" i="16"/>
  <c r="H776" i="16"/>
  <c r="H775" i="16"/>
  <c r="H777" i="16"/>
  <c r="H778" i="16"/>
  <c r="H781" i="16"/>
  <c r="H780" i="16"/>
  <c r="H782" i="16"/>
  <c r="H783" i="16"/>
  <c r="H784" i="16"/>
  <c r="H785" i="16"/>
  <c r="H786" i="16"/>
  <c r="H789" i="16"/>
  <c r="H788" i="16"/>
  <c r="H791" i="16"/>
  <c r="H790" i="16"/>
  <c r="H792" i="16"/>
  <c r="H793" i="16"/>
  <c r="H794" i="16"/>
  <c r="H797" i="16"/>
  <c r="H796" i="16"/>
  <c r="H798" i="16"/>
  <c r="H799" i="16"/>
  <c r="H800" i="16"/>
  <c r="H801" i="16"/>
  <c r="H802" i="16"/>
  <c r="H804" i="16"/>
  <c r="H805" i="16"/>
  <c r="H806" i="16"/>
  <c r="H807" i="16"/>
  <c r="H808" i="16"/>
  <c r="H809" i="16"/>
  <c r="H810" i="16"/>
  <c r="H812" i="16"/>
  <c r="H813" i="16"/>
  <c r="H814" i="16"/>
  <c r="H815" i="16"/>
  <c r="H816" i="16"/>
  <c r="H817" i="16"/>
  <c r="H818" i="16"/>
  <c r="H820" i="16"/>
  <c r="H822" i="16"/>
  <c r="H821" i="16"/>
  <c r="H823" i="16"/>
  <c r="H824" i="16"/>
  <c r="H826" i="16"/>
  <c r="H825" i="16"/>
  <c r="H829" i="16"/>
  <c r="H828" i="16"/>
  <c r="H830" i="16"/>
  <c r="H831" i="16"/>
  <c r="H832" i="16"/>
  <c r="H834" i="16"/>
  <c r="H833" i="16"/>
  <c r="H836" i="16"/>
  <c r="H838" i="16"/>
  <c r="H837" i="16"/>
  <c r="H839" i="16"/>
  <c r="H840" i="16"/>
  <c r="H842" i="16"/>
  <c r="H841" i="16"/>
  <c r="H844" i="16"/>
  <c r="H846" i="16"/>
  <c r="H845" i="16"/>
  <c r="H847" i="16"/>
  <c r="H848" i="16"/>
  <c r="H850" i="16"/>
  <c r="H849" i="16"/>
  <c r="H852" i="16"/>
  <c r="H854" i="16"/>
  <c r="H853" i="16"/>
  <c r="H855" i="16"/>
  <c r="H857" i="16"/>
  <c r="H856" i="16"/>
  <c r="H858" i="16"/>
  <c r="H861" i="16"/>
  <c r="H860" i="16"/>
  <c r="H862" i="16"/>
  <c r="H863" i="16"/>
  <c r="H865" i="16"/>
  <c r="H864" i="16"/>
  <c r="H866" i="16"/>
  <c r="H868" i="16"/>
  <c r="H870" i="16"/>
  <c r="H869" i="16"/>
  <c r="H872" i="16"/>
  <c r="H871" i="16"/>
  <c r="H873" i="16"/>
  <c r="H874" i="16"/>
  <c r="H876" i="16"/>
  <c r="H877" i="16"/>
  <c r="H878" i="16"/>
  <c r="H879" i="16"/>
  <c r="H880" i="16"/>
  <c r="H881" i="16"/>
  <c r="H882" i="16"/>
  <c r="H884" i="16"/>
  <c r="H885" i="16"/>
  <c r="H886" i="16"/>
  <c r="H888" i="16"/>
  <c r="H887" i="16"/>
  <c r="H889" i="16"/>
  <c r="H890" i="16"/>
  <c r="H892" i="16"/>
  <c r="H893" i="16"/>
  <c r="H894" i="16"/>
  <c r="H895" i="16"/>
  <c r="H896" i="16"/>
  <c r="H897" i="16"/>
  <c r="H898" i="16"/>
  <c r="H900" i="16"/>
  <c r="H901" i="16"/>
  <c r="H903" i="16"/>
  <c r="H902" i="16"/>
  <c r="H904" i="16"/>
  <c r="H905" i="16"/>
  <c r="H906" i="16"/>
  <c r="H908" i="16"/>
  <c r="H910" i="16"/>
  <c r="H909" i="16"/>
  <c r="H911" i="16"/>
  <c r="H912" i="16"/>
  <c r="H913" i="16"/>
  <c r="H914" i="16"/>
  <c r="H917" i="16"/>
  <c r="H916" i="16"/>
  <c r="H918" i="16"/>
  <c r="H919" i="16"/>
  <c r="H921" i="16"/>
  <c r="H920" i="16"/>
  <c r="H922" i="16"/>
  <c r="H924" i="16"/>
  <c r="H925" i="16"/>
  <c r="H926" i="16"/>
  <c r="H927" i="16"/>
  <c r="H928" i="16"/>
  <c r="H929" i="16"/>
  <c r="H930" i="16"/>
  <c r="H933" i="16"/>
  <c r="H932" i="16"/>
  <c r="H934" i="16"/>
  <c r="H935" i="16"/>
  <c r="H936" i="16"/>
  <c r="H937" i="16"/>
  <c r="H938" i="16"/>
  <c r="H940" i="16"/>
  <c r="H941" i="16"/>
  <c r="H942" i="16"/>
  <c r="H944" i="16"/>
  <c r="H943" i="16"/>
  <c r="H945" i="16"/>
  <c r="H946" i="16"/>
  <c r="H948" i="16"/>
  <c r="H949" i="16"/>
  <c r="H950" i="16"/>
  <c r="H951" i="16"/>
  <c r="H952" i="16"/>
  <c r="H953" i="16"/>
  <c r="H954" i="16"/>
  <c r="H957" i="16"/>
  <c r="H956" i="16"/>
  <c r="H958" i="16"/>
  <c r="H960" i="16"/>
  <c r="H959" i="16"/>
  <c r="H961" i="16"/>
  <c r="H962" i="16"/>
  <c r="H964" i="16"/>
  <c r="H965" i="16"/>
  <c r="H967" i="16"/>
  <c r="H966" i="16"/>
  <c r="H968" i="16"/>
  <c r="H969" i="16"/>
  <c r="H970" i="16"/>
  <c r="H972" i="16"/>
  <c r="H974" i="16"/>
  <c r="H973" i="16"/>
  <c r="H975" i="16"/>
  <c r="H976" i="16"/>
  <c r="H977" i="16"/>
  <c r="H978" i="16"/>
  <c r="H980" i="16"/>
  <c r="H981" i="16"/>
  <c r="H982" i="16"/>
  <c r="H983" i="16"/>
  <c r="H984" i="16"/>
  <c r="H985" i="16"/>
  <c r="H986" i="16"/>
  <c r="H988" i="16"/>
  <c r="H990" i="16"/>
  <c r="H989" i="16"/>
  <c r="H992" i="16"/>
  <c r="H991" i="16"/>
  <c r="H994" i="16"/>
  <c r="H993" i="16"/>
  <c r="H997" i="16"/>
  <c r="H996" i="16"/>
  <c r="H998" i="16"/>
  <c r="H999" i="16"/>
  <c r="H1001" i="16"/>
  <c r="H1000" i="16"/>
  <c r="H1002" i="16"/>
  <c r="H1004" i="16"/>
  <c r="H1006" i="16"/>
  <c r="H1005" i="16"/>
  <c r="H1008" i="16"/>
  <c r="H1007" i="16"/>
  <c r="H1010" i="16"/>
  <c r="H1009" i="16"/>
  <c r="H1012" i="16"/>
  <c r="H1013" i="16"/>
  <c r="H1014" i="16"/>
  <c r="H1015" i="16"/>
  <c r="H1017" i="16"/>
  <c r="H1016" i="16"/>
  <c r="H1018" i="16"/>
  <c r="H1020" i="16"/>
  <c r="H1022" i="16"/>
  <c r="H1021" i="16"/>
  <c r="H1023" i="16"/>
  <c r="H1024" i="16"/>
  <c r="H1026" i="16"/>
  <c r="H1025" i="16"/>
  <c r="H1029" i="16"/>
  <c r="H1028" i="16"/>
  <c r="H1030" i="16"/>
  <c r="H1031" i="16"/>
  <c r="H1033" i="16"/>
  <c r="H1032" i="16"/>
  <c r="H1034" i="16"/>
  <c r="H1036" i="16"/>
  <c r="H1038" i="16"/>
  <c r="H1037" i="16"/>
  <c r="H1040" i="16"/>
  <c r="H1039" i="16"/>
  <c r="H1042" i="16"/>
  <c r="H1041" i="16"/>
  <c r="H1045" i="16"/>
  <c r="H1044" i="16"/>
  <c r="H1046" i="16"/>
  <c r="H1047" i="16"/>
  <c r="H1048" i="16"/>
  <c r="H1049" i="16"/>
  <c r="H1050" i="16"/>
  <c r="H1052" i="16"/>
  <c r="H1054" i="16"/>
  <c r="H1053" i="16"/>
  <c r="H1056" i="16"/>
  <c r="H1055" i="16"/>
  <c r="H1057" i="16"/>
  <c r="H1058" i="16"/>
  <c r="H1060" i="16"/>
  <c r="H1061" i="16"/>
  <c r="H1062" i="16"/>
  <c r="H1063" i="16"/>
  <c r="H1064" i="16"/>
  <c r="H1065" i="16"/>
  <c r="H1066" i="16"/>
  <c r="H1068" i="16"/>
  <c r="H1069" i="16"/>
  <c r="H1070" i="16"/>
  <c r="H1072" i="16"/>
  <c r="H1071" i="16"/>
  <c r="H1073" i="16"/>
  <c r="H1074" i="16"/>
  <c r="H1076" i="16"/>
  <c r="H1077" i="16"/>
  <c r="H1078" i="16"/>
  <c r="H1079" i="16"/>
  <c r="H1080" i="16"/>
  <c r="H1081" i="16"/>
  <c r="H1082" i="16"/>
  <c r="H1084" i="16"/>
  <c r="H1085" i="16"/>
  <c r="H1086" i="16"/>
  <c r="H1087" i="16"/>
  <c r="H1088" i="16"/>
  <c r="H1090" i="16"/>
  <c r="H1089" i="16"/>
  <c r="H1092" i="16"/>
  <c r="H1093" i="16"/>
  <c r="H1095" i="16"/>
  <c r="H1094" i="16"/>
  <c r="H1097" i="16"/>
  <c r="H1096" i="16"/>
  <c r="H1098" i="16"/>
  <c r="H1100" i="16"/>
  <c r="H1101" i="16"/>
  <c r="H1102" i="16"/>
  <c r="H1103" i="16"/>
  <c r="H1104" i="16"/>
  <c r="H1105" i="16"/>
  <c r="H1106" i="16"/>
  <c r="H1109" i="16"/>
  <c r="H1108" i="16"/>
  <c r="H1111" i="16"/>
  <c r="H1110" i="16"/>
  <c r="H1112" i="16"/>
  <c r="H1113" i="16"/>
  <c r="H1114" i="16"/>
  <c r="H1116" i="16"/>
  <c r="H1118" i="16"/>
  <c r="H1117" i="16"/>
  <c r="H1119" i="16"/>
  <c r="H1120" i="16"/>
  <c r="H1121" i="16"/>
  <c r="H1122" i="16"/>
  <c r="H1124" i="16"/>
  <c r="H1125" i="16"/>
  <c r="H1126" i="16"/>
  <c r="H1127" i="16"/>
  <c r="H1128" i="16"/>
  <c r="H1129" i="16"/>
  <c r="H1130" i="16"/>
  <c r="H1132" i="16"/>
  <c r="H1134" i="16"/>
  <c r="H1133" i="16"/>
  <c r="H1136" i="16"/>
  <c r="H1135" i="16"/>
  <c r="H1138" i="16"/>
  <c r="H1137" i="16"/>
  <c r="H1140" i="16"/>
  <c r="H1141" i="16"/>
  <c r="H1142" i="16"/>
  <c r="H1143" i="16"/>
  <c r="H1144" i="16"/>
  <c r="H1145" i="16"/>
  <c r="H1146" i="16"/>
  <c r="H1148" i="16"/>
  <c r="H1149" i="16"/>
  <c r="H1150" i="16"/>
  <c r="H1151" i="16"/>
  <c r="H1152" i="16"/>
  <c r="H1153" i="16"/>
  <c r="H1154" i="16"/>
  <c r="H1156" i="16"/>
  <c r="H1157" i="16"/>
  <c r="H1158" i="16"/>
  <c r="H1159" i="16"/>
  <c r="H1160" i="16"/>
  <c r="H1161" i="16"/>
  <c r="H1162" i="16"/>
  <c r="H1164" i="16"/>
  <c r="H1166" i="16"/>
  <c r="H1165" i="16"/>
  <c r="H1167" i="16"/>
  <c r="H1168" i="16"/>
  <c r="H1169" i="16"/>
  <c r="H1170" i="16"/>
  <c r="H1172" i="16"/>
  <c r="H1173" i="16"/>
  <c r="H1174" i="16"/>
  <c r="H1175" i="16"/>
  <c r="H1176" i="16"/>
  <c r="H1177" i="16"/>
  <c r="H1178" i="16"/>
  <c r="H1180" i="16"/>
  <c r="H1182" i="16"/>
  <c r="H1181" i="16"/>
  <c r="H1183" i="16"/>
  <c r="H1184" i="16"/>
  <c r="H1185" i="16"/>
  <c r="H1186" i="16"/>
  <c r="H1188" i="16"/>
  <c r="H1189" i="16"/>
  <c r="H1190" i="16"/>
  <c r="H1191" i="16"/>
  <c r="H1192" i="16"/>
  <c r="H1193" i="16"/>
  <c r="H1194" i="16"/>
  <c r="H1196" i="16"/>
  <c r="H1197" i="16"/>
  <c r="H1198" i="16"/>
  <c r="H1200" i="16"/>
  <c r="H1199" i="16"/>
  <c r="H1201" i="16"/>
  <c r="H1202" i="16"/>
  <c r="H1204" i="16"/>
  <c r="H1205" i="16"/>
  <c r="H1207" i="16"/>
  <c r="H1206" i="16"/>
  <c r="H1209" i="16"/>
  <c r="H1208" i="16"/>
  <c r="H1210" i="16"/>
  <c r="H1212" i="16"/>
  <c r="H1214" i="16"/>
  <c r="H1213" i="16"/>
  <c r="H1215" i="16"/>
  <c r="H1216" i="16"/>
  <c r="H1217" i="16"/>
  <c r="H1218" i="16"/>
  <c r="H1220" i="16"/>
  <c r="H1221" i="16"/>
  <c r="H1222" i="16"/>
  <c r="H1224" i="16"/>
  <c r="H1223" i="16"/>
  <c r="H1225" i="16"/>
  <c r="H1226" i="16"/>
  <c r="H1228" i="16"/>
  <c r="H1230" i="16"/>
  <c r="H1229" i="16"/>
  <c r="H1231" i="16"/>
  <c r="H1232" i="16"/>
  <c r="H1233" i="16"/>
  <c r="H1234" i="16"/>
  <c r="H1236" i="16"/>
  <c r="H1237" i="16"/>
  <c r="H1239" i="16"/>
  <c r="H1238" i="16"/>
  <c r="H1240" i="16"/>
  <c r="H1241" i="16"/>
  <c r="H1242" i="16"/>
  <c r="H1244" i="16"/>
  <c r="H1246" i="16"/>
  <c r="H1245" i="16"/>
  <c r="H1247" i="16"/>
  <c r="H1248" i="16"/>
  <c r="H1249" i="16"/>
  <c r="H1250" i="16"/>
  <c r="H1252" i="16"/>
  <c r="H1253" i="16"/>
  <c r="H1255" i="16"/>
  <c r="H1254" i="16"/>
  <c r="H1256" i="16"/>
  <c r="H1257" i="16"/>
  <c r="H1258" i="16"/>
  <c r="H1260" i="16"/>
  <c r="H1261" i="16"/>
  <c r="H1262" i="16"/>
  <c r="H1264" i="16"/>
  <c r="H1263" i="16"/>
  <c r="H1266" i="16"/>
  <c r="H1265" i="16"/>
  <c r="H1269" i="16"/>
  <c r="H1268" i="16"/>
  <c r="H1271" i="16"/>
  <c r="H1270" i="16"/>
  <c r="H1273" i="16"/>
  <c r="H1272" i="16"/>
  <c r="H1274" i="16"/>
  <c r="H1276" i="16"/>
  <c r="H1277" i="16"/>
  <c r="H1278" i="16"/>
  <c r="H1279" i="16"/>
  <c r="H1280" i="16"/>
  <c r="H1282" i="16"/>
  <c r="H1281" i="16"/>
  <c r="H1284" i="16"/>
  <c r="H1285" i="16"/>
  <c r="H1286" i="16"/>
  <c r="H1287" i="16"/>
  <c r="H1289" i="16"/>
  <c r="H1288" i="16"/>
  <c r="H1290" i="16"/>
  <c r="H1292" i="16"/>
  <c r="H1294" i="16"/>
  <c r="H1293" i="16"/>
  <c r="H1295" i="16"/>
  <c r="H1296" i="16"/>
  <c r="H1297" i="16"/>
  <c r="H1298" i="16"/>
  <c r="H1300" i="16"/>
  <c r="H1301" i="16"/>
  <c r="H1303" i="16"/>
  <c r="H1302" i="16"/>
  <c r="H1305" i="16"/>
  <c r="H1304" i="16"/>
  <c r="H1306" i="16"/>
  <c r="H1308" i="16"/>
  <c r="H1310" i="16"/>
  <c r="H1309" i="16"/>
  <c r="H1311" i="16"/>
  <c r="H1313" i="16"/>
  <c r="H1312" i="16"/>
  <c r="H1314" i="16"/>
  <c r="H1317" i="16"/>
  <c r="H1316" i="16"/>
  <c r="H1318" i="16"/>
  <c r="H1319" i="16"/>
  <c r="H1321" i="16"/>
  <c r="H1320" i="16"/>
  <c r="H1322" i="16"/>
  <c r="H1324" i="16"/>
  <c r="H1325" i="16"/>
  <c r="H1326" i="16"/>
  <c r="H1327" i="16"/>
  <c r="H1328" i="16"/>
  <c r="H1329" i="16"/>
  <c r="H1330" i="16"/>
  <c r="H1332" i="16"/>
  <c r="H1333" i="16"/>
  <c r="H1334" i="16"/>
  <c r="H1335" i="16"/>
  <c r="H1336" i="16"/>
  <c r="H1337" i="16"/>
  <c r="H1338" i="16"/>
  <c r="H1340" i="16"/>
  <c r="H1342" i="16"/>
  <c r="H1341" i="16"/>
  <c r="H1343" i="16"/>
  <c r="H1344" i="16"/>
  <c r="H1345" i="16"/>
  <c r="H1346" i="16"/>
  <c r="H1348" i="16"/>
  <c r="H1349" i="16"/>
  <c r="H1350" i="16"/>
  <c r="H1351" i="16"/>
  <c r="H1352" i="16"/>
  <c r="H1353" i="16"/>
  <c r="H1354" i="16"/>
  <c r="H1356" i="16"/>
  <c r="H1358" i="16"/>
  <c r="H1357" i="16"/>
  <c r="H1359" i="16"/>
  <c r="H1360" i="16"/>
  <c r="H1361" i="16"/>
  <c r="H1362" i="16"/>
  <c r="H1364" i="16"/>
  <c r="H1365" i="16"/>
  <c r="H1366" i="16"/>
  <c r="H1367" i="16"/>
  <c r="H1368" i="16"/>
  <c r="H1369" i="16"/>
  <c r="H1370" i="16"/>
  <c r="H1372" i="16"/>
  <c r="H1374" i="16"/>
  <c r="H1373" i="16"/>
  <c r="H1375" i="16"/>
  <c r="H1376" i="16"/>
  <c r="H1377" i="16"/>
  <c r="H1378" i="16"/>
  <c r="H1381" i="16"/>
  <c r="H1380" i="16"/>
  <c r="H1383" i="16"/>
  <c r="H1382" i="16"/>
  <c r="H1384" i="16"/>
  <c r="H1385" i="16"/>
  <c r="H1386" i="16"/>
  <c r="H1388" i="16"/>
  <c r="H1389" i="16"/>
  <c r="H1390" i="16"/>
  <c r="H1391" i="16"/>
  <c r="H1392" i="16"/>
  <c r="H1394" i="16"/>
  <c r="H1393" i="16"/>
  <c r="H1396" i="16"/>
  <c r="H1397" i="16"/>
  <c r="H1398" i="16"/>
  <c r="H1399" i="16"/>
  <c r="H1400" i="16"/>
  <c r="H1401" i="16"/>
  <c r="H1402" i="16"/>
  <c r="H1404" i="16"/>
  <c r="H1405" i="16"/>
  <c r="H1406" i="16"/>
  <c r="H1407" i="16"/>
  <c r="H1408" i="16"/>
  <c r="H1410" i="16"/>
  <c r="H1409" i="16"/>
  <c r="H1412" i="16"/>
  <c r="H1413" i="16"/>
  <c r="H1414" i="16"/>
  <c r="H1415" i="16"/>
  <c r="H1416" i="16"/>
  <c r="H1417" i="16"/>
  <c r="H1418" i="16"/>
  <c r="H1420" i="16"/>
  <c r="H1422" i="16"/>
  <c r="H1421" i="16"/>
  <c r="H1423" i="16"/>
  <c r="H1424" i="16"/>
  <c r="H1425" i="16"/>
  <c r="H1426" i="16"/>
  <c r="H1428" i="16"/>
  <c r="H1429" i="16"/>
  <c r="H1430" i="16"/>
  <c r="H1431" i="16"/>
  <c r="H1432" i="16"/>
  <c r="H1433" i="16"/>
  <c r="H1434" i="16"/>
  <c r="H1436" i="16"/>
  <c r="H1438" i="16"/>
  <c r="H1437" i="16"/>
  <c r="H1440" i="16"/>
  <c r="H1439" i="16"/>
  <c r="H1442" i="16"/>
  <c r="H1441" i="16"/>
  <c r="H1445" i="16"/>
  <c r="H1444" i="16"/>
  <c r="H1447" i="16"/>
  <c r="H1446" i="16"/>
  <c r="H1449" i="16"/>
  <c r="H1448" i="16"/>
  <c r="H1450" i="16"/>
  <c r="H1452" i="16"/>
  <c r="H1453" i="16"/>
  <c r="H1454" i="16"/>
  <c r="H1455" i="16"/>
  <c r="H1456" i="16"/>
  <c r="H1458" i="16"/>
  <c r="H1457" i="16"/>
  <c r="H1460" i="16"/>
  <c r="H1461" i="16"/>
  <c r="H1462" i="16"/>
  <c r="H1463" i="16"/>
  <c r="H1465" i="16"/>
  <c r="H1464" i="16"/>
  <c r="H1466" i="16"/>
  <c r="H1468" i="16"/>
  <c r="H1470" i="16"/>
  <c r="H1469" i="16"/>
  <c r="H1471" i="16"/>
  <c r="H1472" i="16"/>
  <c r="H1474" i="16"/>
  <c r="H1473" i="16"/>
  <c r="H1477" i="16"/>
  <c r="H1476" i="16"/>
  <c r="H1479" i="16"/>
  <c r="H1478" i="16"/>
  <c r="H1480" i="16"/>
  <c r="H1481" i="16"/>
  <c r="H1482" i="16"/>
  <c r="H1484" i="16"/>
  <c r="H1486" i="16"/>
  <c r="H1485" i="16"/>
  <c r="H1487" i="16"/>
  <c r="H1488" i="16"/>
  <c r="H1489" i="16"/>
  <c r="H1490" i="16"/>
  <c r="H1492" i="16"/>
  <c r="H1493" i="16"/>
  <c r="H1495" i="16"/>
  <c r="H1494" i="16"/>
  <c r="H1496" i="16"/>
  <c r="H1497" i="16"/>
  <c r="H1498" i="16"/>
  <c r="H1500" i="16"/>
  <c r="H1501" i="16"/>
  <c r="H1503" i="16"/>
  <c r="H1502" i="16"/>
  <c r="H1504" i="16"/>
  <c r="H1505" i="16"/>
  <c r="H1506" i="16"/>
  <c r="H1508" i="16"/>
  <c r="H1509" i="16"/>
  <c r="H1510" i="16"/>
  <c r="H1511" i="16"/>
  <c r="H1512" i="16"/>
  <c r="H1513" i="16"/>
  <c r="H1514" i="16"/>
  <c r="H1516" i="16"/>
  <c r="H1518" i="16"/>
  <c r="H1517" i="16"/>
  <c r="H1519" i="16"/>
  <c r="H1520" i="16"/>
  <c r="H1521" i="16"/>
  <c r="H1522" i="16"/>
  <c r="H1524" i="16"/>
  <c r="H1525" i="16"/>
  <c r="H1527" i="16"/>
  <c r="H1526" i="16"/>
  <c r="H1528" i="16"/>
  <c r="H1529" i="16"/>
  <c r="H1530" i="16"/>
  <c r="H1532" i="16"/>
  <c r="H1534" i="16"/>
  <c r="H1533" i="16"/>
  <c r="H1535" i="16"/>
  <c r="H1536" i="16"/>
  <c r="H1537" i="16"/>
  <c r="H1538" i="16"/>
  <c r="H1540" i="16"/>
  <c r="H1541" i="16"/>
  <c r="H1542" i="16"/>
  <c r="H1543" i="16"/>
  <c r="H1544" i="16"/>
  <c r="H1545" i="16"/>
  <c r="H1546" i="16"/>
  <c r="H1548" i="16"/>
  <c r="H1550" i="16"/>
  <c r="H1549" i="16"/>
  <c r="H1552" i="16"/>
  <c r="H1551" i="16"/>
  <c r="H1553" i="16"/>
  <c r="H1554" i="16"/>
  <c r="H1556" i="16"/>
  <c r="H1557" i="16"/>
  <c r="H1559" i="16"/>
  <c r="H1558" i="16"/>
  <c r="H1561" i="16"/>
  <c r="H1560" i="16"/>
  <c r="H1562" i="16"/>
  <c r="H1564" i="16"/>
  <c r="H1566" i="16"/>
  <c r="H1565" i="16"/>
  <c r="H1567" i="16"/>
  <c r="H1568" i="16"/>
  <c r="H1569" i="16"/>
  <c r="H1570" i="16"/>
  <c r="H1573" i="16"/>
  <c r="H1572" i="16"/>
  <c r="H1575" i="16"/>
  <c r="H1574" i="16"/>
  <c r="H1576" i="16"/>
  <c r="H1578" i="16"/>
  <c r="H1577" i="16"/>
  <c r="H1581" i="16"/>
  <c r="H1580" i="16"/>
  <c r="H1582" i="16"/>
  <c r="H1584" i="16"/>
  <c r="H1583" i="16"/>
  <c r="H1585" i="16"/>
  <c r="H1586" i="16"/>
  <c r="H1588" i="16"/>
  <c r="H1589" i="16"/>
  <c r="H1590" i="16"/>
  <c r="H1591" i="16"/>
  <c r="H1592" i="16"/>
  <c r="H1594" i="16"/>
  <c r="H1593" i="16"/>
  <c r="H1596" i="16"/>
  <c r="H1598" i="16"/>
  <c r="H1597" i="16"/>
  <c r="H1599" i="16"/>
  <c r="H1601" i="16"/>
  <c r="H1600" i="16"/>
  <c r="H1602" i="16"/>
  <c r="H1604" i="16"/>
  <c r="H1605" i="16"/>
  <c r="H1606" i="16"/>
  <c r="H1607" i="16"/>
  <c r="H1608" i="16"/>
  <c r="H1609" i="16"/>
  <c r="H1610" i="16"/>
  <c r="H1613" i="16"/>
  <c r="H1612" i="16"/>
  <c r="H1614" i="16"/>
  <c r="H1616" i="16"/>
  <c r="H1615" i="16"/>
  <c r="H1617" i="16"/>
  <c r="H1618" i="16"/>
  <c r="H1620" i="16"/>
  <c r="H1621" i="16"/>
  <c r="H1622" i="16"/>
  <c r="H1623" i="16"/>
  <c r="H1624" i="16"/>
  <c r="H1626" i="16"/>
  <c r="H1625" i="16"/>
  <c r="H1629" i="16"/>
  <c r="H1628" i="16"/>
  <c r="H1630" i="16"/>
  <c r="H1632" i="16"/>
  <c r="H1631" i="16"/>
  <c r="H1633" i="16"/>
  <c r="H1634" i="16"/>
  <c r="H1636" i="16"/>
  <c r="H1637" i="16"/>
  <c r="H1639" i="16"/>
  <c r="H1638" i="16"/>
  <c r="H1641" i="16"/>
  <c r="H1640" i="16"/>
  <c r="H1642" i="16"/>
  <c r="H1644" i="16"/>
  <c r="H1646" i="16"/>
  <c r="H1645" i="16"/>
  <c r="H1647" i="16"/>
  <c r="H1649" i="16"/>
  <c r="H1648" i="16"/>
  <c r="H1650" i="16"/>
  <c r="H1652" i="16"/>
  <c r="H1653" i="16"/>
  <c r="H1654" i="16"/>
  <c r="H1655" i="16"/>
  <c r="H1656" i="16"/>
  <c r="H1657" i="16"/>
  <c r="H1658" i="16"/>
  <c r="H1661" i="16"/>
  <c r="H1660" i="16"/>
  <c r="H1662" i="16"/>
  <c r="H1663" i="16"/>
  <c r="H1664" i="16"/>
  <c r="H1665" i="16"/>
  <c r="H1666" i="16"/>
  <c r="H1668" i="16"/>
  <c r="H1669" i="16"/>
  <c r="H1670" i="16"/>
  <c r="H1671" i="16"/>
  <c r="H1672" i="16"/>
  <c r="H1673" i="16"/>
  <c r="H1674" i="16"/>
  <c r="H1676" i="16"/>
  <c r="H1678" i="16"/>
  <c r="H1677" i="16"/>
  <c r="H1680" i="16"/>
  <c r="H1679" i="16"/>
  <c r="H1681" i="16"/>
  <c r="H1682" i="16"/>
  <c r="H1684" i="16"/>
  <c r="H1685" i="16"/>
  <c r="H1686" i="16"/>
  <c r="H1687" i="16"/>
  <c r="H1688" i="16"/>
  <c r="H1689" i="16"/>
  <c r="H1690" i="16"/>
  <c r="H1693" i="16"/>
  <c r="H1692" i="16"/>
  <c r="H1694" i="16"/>
  <c r="H1695" i="16"/>
  <c r="H1697" i="16"/>
  <c r="H1696" i="16"/>
  <c r="H1698" i="16"/>
  <c r="H1700" i="16"/>
  <c r="H1702" i="16"/>
  <c r="H1701" i="16"/>
  <c r="H1703" i="16"/>
  <c r="H1704" i="16"/>
  <c r="H1706" i="16"/>
  <c r="H1705" i="16"/>
  <c r="H1708" i="16"/>
  <c r="H1710" i="16"/>
  <c r="H1709" i="16"/>
  <c r="H1711" i="16"/>
  <c r="H1712" i="16"/>
  <c r="H1713" i="16"/>
  <c r="H1714" i="16"/>
  <c r="H1716" i="16"/>
  <c r="H1717" i="16"/>
  <c r="H1718" i="16"/>
  <c r="H1719" i="16"/>
  <c r="H1720" i="16"/>
  <c r="H1722" i="16"/>
  <c r="H1721" i="16"/>
  <c r="H1724" i="16"/>
  <c r="H1726" i="16"/>
  <c r="H1725" i="16"/>
  <c r="H1728" i="16"/>
  <c r="H1727" i="16"/>
  <c r="H1729" i="16"/>
  <c r="H1730" i="16"/>
  <c r="H1733" i="16"/>
  <c r="H1732" i="16"/>
  <c r="H1734" i="16"/>
  <c r="H1735" i="16"/>
  <c r="H1736" i="16"/>
  <c r="H1738" i="16"/>
  <c r="H1737" i="16"/>
  <c r="H1740" i="16"/>
  <c r="H1742" i="16"/>
  <c r="H1741" i="16"/>
  <c r="H1744" i="16"/>
  <c r="H1743" i="16"/>
  <c r="H1745" i="16"/>
  <c r="H1746" i="16"/>
  <c r="H1748" i="16"/>
  <c r="H1749" i="16"/>
  <c r="H1750" i="16"/>
  <c r="H1751" i="16"/>
  <c r="H1752" i="16"/>
  <c r="H1754" i="16"/>
  <c r="H1753" i="16"/>
  <c r="H1757" i="16"/>
  <c r="H1756" i="16"/>
  <c r="H1758" i="16"/>
  <c r="H1759" i="16"/>
  <c r="H1761" i="16"/>
  <c r="H1760" i="16"/>
  <c r="H1762" i="16"/>
  <c r="H1764" i="16"/>
  <c r="H1766" i="16"/>
  <c r="H1765" i="16"/>
  <c r="H1767" i="16"/>
  <c r="H1768" i="16"/>
  <c r="H1770" i="16"/>
  <c r="H1769" i="16"/>
  <c r="H1772" i="16"/>
  <c r="H1774" i="16"/>
  <c r="H1773" i="16"/>
  <c r="H1775" i="16"/>
  <c r="H1776" i="16"/>
  <c r="H1777" i="16"/>
  <c r="H1778" i="16"/>
  <c r="H1780" i="16"/>
  <c r="H1781" i="16"/>
  <c r="H1782" i="16"/>
  <c r="H1784" i="16"/>
  <c r="H1783" i="16"/>
  <c r="H1785" i="16"/>
  <c r="H1786" i="16"/>
  <c r="H1788" i="16"/>
  <c r="H1789" i="16"/>
  <c r="H1790" i="16"/>
  <c r="H1792" i="16"/>
  <c r="H1791" i="16"/>
  <c r="H1793" i="16"/>
  <c r="H1794" i="16"/>
  <c r="H1796" i="16"/>
  <c r="H1797" i="16"/>
  <c r="H1799" i="16"/>
  <c r="H1798" i="16"/>
  <c r="H1800" i="16"/>
  <c r="H1802" i="16"/>
  <c r="H1801" i="16"/>
  <c r="H1805" i="16"/>
  <c r="H1804" i="16"/>
  <c r="H1806" i="16"/>
  <c r="H1808" i="16"/>
  <c r="H1807" i="16"/>
  <c r="H1809" i="16"/>
  <c r="H1810" i="16"/>
  <c r="H1812" i="16"/>
  <c r="H1813" i="16"/>
  <c r="H1814" i="16"/>
  <c r="H1815" i="16"/>
  <c r="H1816" i="16"/>
  <c r="H1817" i="16"/>
  <c r="H1818" i="16"/>
  <c r="H1820" i="16"/>
  <c r="H1821" i="16"/>
  <c r="H1822" i="16"/>
  <c r="H1823" i="16"/>
  <c r="H1824" i="16"/>
  <c r="H1825" i="16"/>
  <c r="H1826" i="16"/>
  <c r="H1828" i="16"/>
  <c r="H1829" i="16"/>
  <c r="H1830" i="16"/>
  <c r="H1831" i="16"/>
  <c r="H1832" i="16"/>
  <c r="H1834" i="16"/>
  <c r="H1833" i="16"/>
  <c r="H1836" i="16"/>
  <c r="H1838" i="16"/>
  <c r="H1837" i="16"/>
  <c r="H1840" i="16"/>
  <c r="H1839" i="16"/>
  <c r="H1841" i="16"/>
  <c r="H1842" i="16"/>
  <c r="H1844" i="16"/>
  <c r="H1845" i="16"/>
  <c r="H1846" i="16"/>
  <c r="H1847" i="16"/>
  <c r="H1848" i="16"/>
  <c r="H1849" i="16"/>
  <c r="H1850" i="16"/>
  <c r="H1853" i="16"/>
  <c r="H1852" i="16"/>
  <c r="H1854" i="16"/>
  <c r="H1856" i="16"/>
  <c r="H1855" i="16"/>
  <c r="H1857" i="16"/>
  <c r="H1858" i="16"/>
  <c r="H1860" i="16"/>
  <c r="H1861" i="16"/>
  <c r="H1862" i="16"/>
  <c r="H1863" i="16"/>
  <c r="H1864" i="16"/>
  <c r="H1866" i="16"/>
  <c r="H1865" i="16"/>
  <c r="H1869" i="16"/>
  <c r="H1868" i="16"/>
  <c r="H1870" i="16"/>
  <c r="H1871" i="16"/>
  <c r="H1873" i="16"/>
  <c r="H1872" i="16"/>
  <c r="H1874" i="16"/>
  <c r="H1876" i="16"/>
  <c r="H1878" i="16"/>
  <c r="H1877" i="16"/>
  <c r="H1879" i="16"/>
  <c r="H1881" i="16"/>
  <c r="H1880" i="16"/>
  <c r="H1882" i="16"/>
  <c r="H1884" i="16"/>
  <c r="H1886" i="16"/>
  <c r="H1885" i="16"/>
  <c r="H1887" i="16"/>
  <c r="H1888" i="16"/>
  <c r="H1889" i="16"/>
  <c r="H1890" i="16"/>
  <c r="H1892" i="16"/>
  <c r="H1894" i="16"/>
  <c r="H1893" i="16"/>
  <c r="H1895" i="16"/>
  <c r="H1897" i="16"/>
  <c r="H1896" i="16"/>
  <c r="H1898" i="16"/>
  <c r="H1901" i="16"/>
  <c r="H1900" i="16"/>
  <c r="H1902" i="16"/>
  <c r="H1903" i="16"/>
  <c r="H1905" i="16"/>
  <c r="H1904" i="16"/>
  <c r="H1906" i="16"/>
  <c r="H1908" i="16"/>
  <c r="H1909" i="16"/>
  <c r="H1910" i="16"/>
  <c r="H1911" i="16"/>
  <c r="H1912" i="16"/>
  <c r="H1913" i="16"/>
  <c r="H1914" i="16"/>
  <c r="H1917" i="16"/>
  <c r="H1916" i="16"/>
  <c r="H1918" i="16"/>
  <c r="H1919" i="16"/>
  <c r="H1920" i="16"/>
  <c r="H1922" i="16"/>
  <c r="H1921" i="16"/>
  <c r="H1924" i="16"/>
  <c r="H1925" i="16"/>
  <c r="H1926" i="16"/>
  <c r="H1927" i="16"/>
  <c r="H1928" i="16"/>
  <c r="H1929" i="16"/>
  <c r="H1930" i="16"/>
  <c r="H1933" i="16"/>
  <c r="H1932" i="16"/>
  <c r="H1934" i="16"/>
  <c r="H1936" i="16"/>
  <c r="H1935" i="16"/>
  <c r="H1937" i="16"/>
  <c r="H1938" i="16"/>
  <c r="H1940" i="16"/>
  <c r="H1941" i="16"/>
  <c r="H1942" i="16"/>
  <c r="H1943" i="16"/>
  <c r="H1944" i="16"/>
  <c r="H1945" i="16"/>
  <c r="H1946" i="16"/>
  <c r="H1948" i="16"/>
  <c r="H1949" i="16"/>
  <c r="H1950" i="16"/>
  <c r="H1952" i="16"/>
  <c r="H1951" i="16"/>
  <c r="H1953" i="16"/>
  <c r="H1954" i="16"/>
  <c r="H1957" i="16"/>
  <c r="H1956" i="16"/>
  <c r="H1958" i="16"/>
  <c r="H1960" i="16"/>
  <c r="H1959" i="16"/>
  <c r="H1961" i="16"/>
  <c r="H1962" i="16"/>
  <c r="H1964" i="16"/>
  <c r="H1963" i="16"/>
  <c r="H1965" i="16"/>
  <c r="H1966" i="16"/>
  <c r="H1967" i="16"/>
  <c r="H1968" i="16"/>
  <c r="H1970" i="16"/>
  <c r="H1969" i="16"/>
  <c r="H1972" i="16"/>
  <c r="H1974" i="16"/>
  <c r="H1973" i="16"/>
  <c r="H1975" i="16"/>
  <c r="H1976" i="16"/>
  <c r="H1977" i="16"/>
  <c r="H1978" i="16"/>
  <c r="H1980" i="16"/>
  <c r="H1982" i="16"/>
  <c r="H1981" i="16"/>
  <c r="H1984" i="16"/>
  <c r="H1983" i="16"/>
  <c r="H1985" i="16"/>
  <c r="H1986" i="16"/>
  <c r="H1988" i="16"/>
  <c r="H1990" i="16"/>
  <c r="H1989" i="16"/>
  <c r="H1991" i="16"/>
  <c r="H1993" i="16"/>
  <c r="H1992" i="16"/>
  <c r="H1994" i="16"/>
  <c r="H1996" i="16"/>
  <c r="H1997" i="16"/>
  <c r="H1999" i="16"/>
  <c r="H1998" i="16"/>
  <c r="H2000" i="16"/>
  <c r="H2001" i="16"/>
  <c r="H2002" i="16"/>
  <c r="H2004" i="16"/>
  <c r="H2006" i="16"/>
  <c r="H2005" i="16"/>
  <c r="H2008" i="16"/>
  <c r="H2007" i="16"/>
  <c r="H2009" i="16"/>
  <c r="H2010" i="16"/>
  <c r="H2012" i="16"/>
  <c r="H2013" i="16"/>
  <c r="H2014" i="16"/>
  <c r="H2016" i="16"/>
  <c r="H2015" i="16"/>
  <c r="H2017" i="16"/>
  <c r="H2018" i="16"/>
  <c r="H2021" i="16"/>
  <c r="H2020" i="16"/>
  <c r="H2022" i="16"/>
  <c r="H2024" i="16"/>
  <c r="H2023" i="16"/>
  <c r="H2025" i="16"/>
  <c r="H2026" i="16"/>
  <c r="H2028" i="16"/>
  <c r="H2029" i="16"/>
  <c r="H2030" i="16"/>
  <c r="H2032" i="16"/>
  <c r="H2031" i="16"/>
  <c r="H2033" i="16"/>
  <c r="H2034" i="16"/>
  <c r="H2036" i="16"/>
  <c r="H2038" i="16"/>
  <c r="H2037" i="16"/>
  <c r="H2040" i="16"/>
  <c r="H2039" i="16"/>
  <c r="H2041" i="16"/>
  <c r="H2042" i="16"/>
  <c r="H2044" i="16"/>
  <c r="H2046" i="16"/>
  <c r="H2045" i="16"/>
  <c r="H2048" i="16"/>
  <c r="H2047" i="16"/>
  <c r="H2049" i="16"/>
  <c r="H2050" i="16"/>
  <c r="H2052" i="16"/>
  <c r="H2054" i="16"/>
  <c r="H2053" i="16"/>
  <c r="H2055" i="16"/>
  <c r="H2056" i="16"/>
  <c r="H2057" i="16"/>
  <c r="H2058" i="16"/>
  <c r="H2060" i="16"/>
  <c r="H2061" i="16"/>
  <c r="H2062" i="16"/>
  <c r="H2064" i="16"/>
  <c r="H2063" i="16"/>
  <c r="H2065" i="16"/>
  <c r="H2066" i="16"/>
  <c r="H2069" i="16"/>
  <c r="H2068" i="16"/>
  <c r="H2070" i="16"/>
  <c r="H2072" i="16"/>
  <c r="H2071" i="16"/>
  <c r="H2073" i="16"/>
  <c r="H2074" i="16"/>
  <c r="H2076" i="16"/>
  <c r="H2077" i="16"/>
  <c r="H2078" i="16"/>
  <c r="H2080" i="16"/>
  <c r="H2079" i="16"/>
  <c r="H2082" i="16"/>
  <c r="H2081" i="16"/>
  <c r="H2084" i="16"/>
  <c r="H2085" i="16"/>
  <c r="H2086" i="16"/>
  <c r="H2088" i="16"/>
  <c r="H2087" i="16"/>
  <c r="H2089" i="16"/>
  <c r="H2090" i="16"/>
  <c r="H2092" i="16"/>
  <c r="H2093" i="16"/>
  <c r="H2094" i="16"/>
  <c r="H2096" i="16"/>
  <c r="H2095" i="16"/>
  <c r="H2098" i="16"/>
  <c r="H2097" i="16"/>
  <c r="H2100" i="16"/>
  <c r="H2101" i="16"/>
  <c r="H2102" i="16"/>
  <c r="H2103" i="16"/>
  <c r="H2104" i="16"/>
  <c r="H2105" i="16"/>
  <c r="H2106" i="16"/>
  <c r="H2108" i="16"/>
  <c r="H2109" i="16"/>
  <c r="H2110" i="16"/>
  <c r="H2111" i="16"/>
  <c r="H2113" i="16"/>
  <c r="H2112" i="16"/>
  <c r="H2114" i="16"/>
  <c r="H2116" i="16"/>
  <c r="H2117" i="16"/>
  <c r="H2118" i="16"/>
  <c r="H2120" i="16"/>
  <c r="H2119" i="16"/>
  <c r="H2121" i="16"/>
  <c r="H2122" i="16"/>
  <c r="H2124" i="16"/>
  <c r="H2126" i="16"/>
  <c r="H2125" i="16"/>
  <c r="H2128" i="16"/>
  <c r="H2127" i="16"/>
  <c r="H2129" i="16"/>
  <c r="H2130" i="16"/>
  <c r="H2132" i="16"/>
  <c r="H2134" i="16"/>
  <c r="H2133" i="16"/>
  <c r="H2136" i="16"/>
  <c r="H2135" i="16"/>
  <c r="H2137" i="16"/>
  <c r="H2138" i="16"/>
  <c r="H2140" i="16"/>
  <c r="H2141" i="16"/>
  <c r="H2142" i="16"/>
  <c r="H2143" i="16"/>
  <c r="H2145" i="16"/>
  <c r="H2144" i="16"/>
  <c r="H2146" i="16"/>
  <c r="H2149" i="16"/>
  <c r="H2148" i="16"/>
  <c r="H2150" i="16"/>
  <c r="H2152" i="16"/>
  <c r="H2151" i="16"/>
  <c r="H2153" i="16"/>
  <c r="H2154" i="16"/>
  <c r="H2156" i="16"/>
  <c r="H2157" i="16"/>
  <c r="H2158" i="16"/>
  <c r="H2159" i="16"/>
  <c r="H2161" i="16"/>
  <c r="H2160" i="16"/>
  <c r="H2162" i="16"/>
  <c r="H2165" i="16"/>
  <c r="H2164" i="16"/>
  <c r="H2166" i="16"/>
  <c r="H2167" i="16"/>
  <c r="H2169" i="16"/>
  <c r="H2168" i="16"/>
  <c r="H2170" i="16"/>
  <c r="H2172" i="16"/>
  <c r="H2174" i="16"/>
  <c r="H2173" i="16"/>
  <c r="H2176" i="16"/>
  <c r="H2175" i="16"/>
  <c r="H2177" i="16"/>
  <c r="H2178" i="16"/>
  <c r="H2180" i="16"/>
  <c r="H2182" i="16"/>
  <c r="H2181" i="16"/>
  <c r="H2183" i="16"/>
  <c r="H2184" i="16"/>
  <c r="H2185" i="16"/>
  <c r="H2186" i="16"/>
  <c r="H2188" i="16"/>
  <c r="H2190" i="16"/>
  <c r="H2189" i="16"/>
  <c r="H2192" i="16"/>
  <c r="H2191" i="16"/>
  <c r="H2193" i="16"/>
  <c r="H2194" i="16"/>
  <c r="H2196" i="16"/>
  <c r="H2197" i="16"/>
  <c r="H2198" i="16"/>
  <c r="H2200" i="16"/>
  <c r="H2199" i="16"/>
  <c r="H2201" i="16"/>
  <c r="H2202" i="16"/>
  <c r="H2204" i="16"/>
  <c r="H2205" i="16"/>
  <c r="H2206" i="16"/>
  <c r="H2208" i="16"/>
  <c r="H2207" i="16"/>
  <c r="H2209" i="16"/>
  <c r="H2210" i="16"/>
  <c r="H2213" i="16"/>
  <c r="H2212" i="16"/>
  <c r="H2214" i="16"/>
  <c r="H2216" i="16"/>
  <c r="H2215" i="16"/>
  <c r="H2217" i="16"/>
  <c r="H2218" i="16"/>
  <c r="H2220" i="16"/>
  <c r="H2222" i="16"/>
  <c r="H2221" i="16"/>
  <c r="H2223" i="16"/>
  <c r="H2224" i="16"/>
  <c r="H2226" i="16"/>
  <c r="H2225" i="16"/>
  <c r="H2228" i="16"/>
  <c r="H2229" i="16"/>
  <c r="H2230" i="16"/>
  <c r="H2231" i="16"/>
  <c r="H2233" i="16"/>
  <c r="H2232" i="16"/>
  <c r="H2234" i="16"/>
  <c r="H2236" i="16"/>
  <c r="H2238" i="16"/>
  <c r="H2237" i="16"/>
  <c r="H2240" i="16"/>
  <c r="H2239" i="16"/>
  <c r="H2241" i="16"/>
  <c r="H2242" i="16"/>
  <c r="H2244" i="16"/>
  <c r="H2246" i="16"/>
  <c r="H2245" i="16"/>
  <c r="H2247" i="16"/>
  <c r="H2248" i="16"/>
  <c r="H2249" i="16"/>
  <c r="H2250" i="16"/>
  <c r="H2252" i="16"/>
  <c r="H2253" i="16"/>
  <c r="H2254" i="16"/>
  <c r="H2256" i="16"/>
  <c r="H2255" i="16"/>
  <c r="H2257" i="16"/>
  <c r="H2258" i="16"/>
  <c r="H2261" i="16"/>
  <c r="H2260" i="16"/>
  <c r="H2262" i="16"/>
  <c r="H2264" i="16"/>
  <c r="H2263" i="16"/>
  <c r="H2265" i="16"/>
  <c r="H2266" i="16"/>
  <c r="H2268" i="16"/>
  <c r="H2269" i="16"/>
  <c r="H2270" i="16"/>
  <c r="H2271" i="16"/>
  <c r="H2272" i="16"/>
  <c r="H2273" i="16"/>
  <c r="H2274" i="16"/>
  <c r="H2276" i="16"/>
  <c r="H2278" i="16"/>
  <c r="H2277" i="16"/>
  <c r="H2279" i="16"/>
  <c r="H2280" i="16"/>
  <c r="H2281" i="16"/>
  <c r="H2282" i="16"/>
  <c r="H2285" i="16"/>
  <c r="H2284" i="16"/>
  <c r="H2286" i="16"/>
  <c r="H2287" i="16"/>
  <c r="H2289" i="16"/>
  <c r="H2288" i="16"/>
  <c r="H2290" i="16"/>
  <c r="H2292" i="16"/>
  <c r="H2293" i="16"/>
  <c r="H2295" i="16"/>
  <c r="H2294" i="16"/>
  <c r="H2296" i="16"/>
  <c r="H2297" i="16"/>
  <c r="H2298" i="16"/>
  <c r="H2300" i="16"/>
  <c r="H2302" i="16"/>
  <c r="H2301" i="16"/>
  <c r="H2303" i="16"/>
  <c r="H2304" i="16"/>
  <c r="H2305" i="16"/>
  <c r="H2306" i="16"/>
  <c r="H2308" i="16"/>
  <c r="H2309" i="16"/>
  <c r="H2310" i="16"/>
  <c r="H2311" i="16"/>
  <c r="H2312" i="16"/>
  <c r="H2313" i="16"/>
  <c r="H2314" i="16"/>
  <c r="H2316" i="16"/>
  <c r="H2318" i="16"/>
  <c r="H2317" i="16"/>
  <c r="H2319" i="16"/>
  <c r="H2320" i="16"/>
  <c r="H2321" i="16"/>
  <c r="H2322" i="16"/>
  <c r="H2324" i="16"/>
  <c r="H2325" i="16"/>
  <c r="H2326" i="16"/>
  <c r="H2327" i="16"/>
  <c r="H2328" i="16"/>
  <c r="H2329" i="16"/>
  <c r="H2330" i="16"/>
  <c r="H2332" i="16"/>
  <c r="H2333" i="16"/>
  <c r="H2334" i="16"/>
  <c r="H2335" i="16"/>
  <c r="H2336" i="16"/>
  <c r="H2337" i="16"/>
  <c r="H2338" i="16"/>
  <c r="H2340" i="16"/>
  <c r="H2341" i="16"/>
  <c r="H2342" i="16"/>
  <c r="H2343" i="16"/>
  <c r="H2344" i="16"/>
  <c r="H2345" i="16"/>
  <c r="H2346" i="16"/>
  <c r="H2348" i="16"/>
  <c r="H2350" i="16"/>
  <c r="H2349" i="16"/>
  <c r="H2351" i="16"/>
  <c r="H2352" i="16"/>
  <c r="H2353" i="16"/>
  <c r="H2354" i="16"/>
  <c r="H2356" i="16"/>
  <c r="H2357" i="16"/>
  <c r="H2359" i="16"/>
  <c r="H2358" i="16"/>
  <c r="H2360" i="16"/>
  <c r="H2361" i="16"/>
  <c r="H2362" i="16"/>
  <c r="H2365" i="16"/>
  <c r="H2364" i="16"/>
  <c r="H2367" i="16"/>
  <c r="H2366" i="16"/>
  <c r="H2368" i="16"/>
  <c r="H2369" i="16"/>
  <c r="H2370" i="16"/>
  <c r="H2373" i="16"/>
  <c r="H2372" i="16"/>
  <c r="H2374" i="16"/>
  <c r="H2375" i="16"/>
  <c r="H2376" i="16"/>
  <c r="H2377" i="16"/>
  <c r="H2378" i="16"/>
  <c r="H2380" i="16"/>
  <c r="H2382" i="16"/>
  <c r="H2381" i="16"/>
  <c r="H2383" i="16"/>
  <c r="H2384" i="16"/>
  <c r="H2386" i="16"/>
  <c r="H2385" i="16"/>
  <c r="H2388" i="16"/>
  <c r="H2389" i="16"/>
  <c r="H2391" i="16"/>
  <c r="H2390" i="16"/>
  <c r="H2392" i="16"/>
  <c r="H2393" i="16"/>
  <c r="H2394" i="16"/>
  <c r="H2396" i="16"/>
  <c r="H2397" i="16"/>
  <c r="H2398" i="16"/>
  <c r="H2399" i="16"/>
  <c r="H2401" i="16"/>
  <c r="H2400" i="16"/>
  <c r="H2402" i="16"/>
  <c r="H2405" i="16"/>
  <c r="H2404" i="16"/>
  <c r="H2406" i="16"/>
  <c r="H2407" i="16"/>
  <c r="H2408" i="16"/>
  <c r="H2409" i="16"/>
  <c r="H2410" i="16"/>
  <c r="H2412" i="16"/>
  <c r="H2413" i="16"/>
  <c r="H2414" i="16"/>
  <c r="H2415" i="16"/>
  <c r="H2416" i="16"/>
  <c r="H2417" i="16"/>
  <c r="H2418" i="16"/>
  <c r="H2420" i="16"/>
  <c r="H2421" i="16"/>
  <c r="H2422" i="16"/>
  <c r="H2423" i="16"/>
  <c r="H2424" i="16"/>
  <c r="H2425" i="16"/>
  <c r="H2426" i="16"/>
  <c r="H2428" i="16"/>
  <c r="H2429" i="16"/>
  <c r="H2430" i="16"/>
  <c r="H2431" i="16"/>
  <c r="H2432" i="16"/>
  <c r="H2433" i="16"/>
  <c r="H2434" i="16"/>
  <c r="H2436" i="16"/>
  <c r="H2437" i="16"/>
  <c r="H2438" i="16"/>
  <c r="H2439" i="16"/>
  <c r="H2440" i="16"/>
  <c r="H2441" i="16"/>
  <c r="H2442" i="16"/>
  <c r="H2444" i="16"/>
  <c r="H2445" i="16"/>
  <c r="H2446" i="16"/>
  <c r="H2447" i="16"/>
  <c r="H2448" i="16"/>
  <c r="H2449" i="16"/>
  <c r="H2450" i="16"/>
  <c r="H2452" i="16"/>
  <c r="H2453" i="16"/>
  <c r="H2454" i="16"/>
  <c r="H2455" i="16"/>
  <c r="H2456" i="16"/>
  <c r="H2457" i="16"/>
  <c r="H2458" i="16"/>
  <c r="H2461" i="16"/>
  <c r="H2460" i="16"/>
  <c r="H2462" i="16"/>
  <c r="H2463" i="16"/>
  <c r="H2465" i="16"/>
  <c r="H2464" i="16"/>
  <c r="H2466" i="16"/>
  <c r="H2469" i="16"/>
  <c r="H2468" i="16"/>
  <c r="H2470" i="16"/>
  <c r="H2471" i="16"/>
  <c r="H2472" i="16"/>
  <c r="H2473" i="16"/>
  <c r="H2474" i="16"/>
  <c r="H2476" i="16"/>
  <c r="H2477" i="16"/>
  <c r="H2478" i="16"/>
  <c r="H2479" i="16"/>
  <c r="H2480" i="16"/>
  <c r="H2481" i="16"/>
  <c r="H2482" i="16"/>
  <c r="H2484" i="16"/>
  <c r="H2485" i="16"/>
  <c r="H2486" i="16"/>
  <c r="H2487" i="16"/>
  <c r="H2488" i="16"/>
  <c r="H2489" i="16"/>
  <c r="H2490" i="16"/>
  <c r="H2492" i="16"/>
  <c r="H2494" i="16"/>
  <c r="H2493" i="16"/>
  <c r="H2495" i="16"/>
  <c r="H2497" i="16"/>
  <c r="H2496" i="16"/>
  <c r="H2498" i="16"/>
  <c r="H2501" i="16"/>
  <c r="H2500" i="16"/>
  <c r="H2502" i="16"/>
  <c r="H2503" i="16"/>
  <c r="H2504" i="16"/>
  <c r="H2505" i="16"/>
  <c r="H2506" i="16"/>
  <c r="H2508" i="16"/>
  <c r="H2509" i="16"/>
  <c r="H2510" i="16"/>
  <c r="H2511" i="16"/>
  <c r="H2512" i="16"/>
  <c r="H2513" i="16"/>
  <c r="H2514" i="16"/>
  <c r="H2516" i="16"/>
  <c r="H2517" i="16"/>
  <c r="H2518" i="16"/>
  <c r="H2519" i="16"/>
  <c r="H2520" i="16"/>
  <c r="H2521" i="16"/>
  <c r="H2522" i="16"/>
  <c r="H2525" i="16"/>
  <c r="H2524" i="16"/>
  <c r="H2526" i="16"/>
  <c r="H2527" i="16"/>
  <c r="H2529" i="16"/>
  <c r="H2528" i="16"/>
  <c r="H2530" i="16"/>
  <c r="H2533" i="16"/>
  <c r="H2532" i="16"/>
  <c r="H2534" i="16"/>
  <c r="H2535" i="16"/>
  <c r="H2536" i="16"/>
  <c r="H2537" i="16"/>
  <c r="H2538" i="16"/>
  <c r="H2540" i="16"/>
  <c r="H2541" i="16"/>
  <c r="H2542" i="16"/>
  <c r="H2543" i="16"/>
  <c r="H2544" i="16"/>
  <c r="H2545" i="16"/>
  <c r="H2546" i="16"/>
  <c r="H2548" i="16"/>
  <c r="H2549" i="16"/>
  <c r="H2550" i="16"/>
  <c r="H2551" i="16"/>
  <c r="H2552" i="16"/>
  <c r="H2553" i="16"/>
  <c r="H2554" i="16"/>
  <c r="H2556" i="16"/>
  <c r="H2557" i="16"/>
  <c r="H2558" i="16"/>
  <c r="H2559" i="16"/>
  <c r="H2561" i="16"/>
  <c r="H2560" i="16"/>
  <c r="H2562" i="16"/>
  <c r="H2564" i="16"/>
  <c r="H2565" i="16"/>
  <c r="H2566" i="16"/>
  <c r="H2567" i="16"/>
  <c r="H2568" i="16"/>
  <c r="H2569" i="16"/>
  <c r="H2570" i="16"/>
  <c r="H2572" i="16"/>
  <c r="H2573" i="16"/>
  <c r="H2574" i="16"/>
  <c r="H2575" i="16"/>
  <c r="H2576" i="16"/>
  <c r="H2577" i="16"/>
  <c r="H2578" i="16"/>
  <c r="H2580" i="16"/>
  <c r="H2581" i="16"/>
  <c r="H2582" i="16"/>
  <c r="H2583" i="16"/>
  <c r="H2584" i="16"/>
  <c r="H2585" i="16"/>
  <c r="H2586" i="16"/>
  <c r="H2588" i="16"/>
  <c r="H2589" i="16"/>
  <c r="H2590" i="16"/>
  <c r="H2591" i="16"/>
  <c r="H2592" i="16"/>
  <c r="H2593" i="16"/>
  <c r="H2594" i="16"/>
  <c r="H2597" i="16"/>
  <c r="H2596" i="16"/>
  <c r="H2599" i="16"/>
  <c r="H2598" i="16"/>
  <c r="H2600" i="16"/>
  <c r="H2601" i="16"/>
  <c r="H2602" i="16"/>
  <c r="H2604" i="16"/>
  <c r="H2605" i="16"/>
  <c r="H2606" i="16"/>
  <c r="H2607" i="16"/>
  <c r="H2608" i="16"/>
  <c r="H2609" i="16"/>
  <c r="H2610" i="16"/>
  <c r="H2612" i="16"/>
  <c r="H2613" i="16"/>
  <c r="H2614" i="16"/>
  <c r="H2615" i="16"/>
  <c r="H2616" i="16"/>
  <c r="H2617" i="16"/>
  <c r="H2618" i="16"/>
  <c r="H2620" i="16"/>
  <c r="H2621" i="16"/>
  <c r="H2622" i="16"/>
  <c r="H2623" i="16"/>
  <c r="H2624" i="16"/>
  <c r="H2625" i="16"/>
  <c r="H2626" i="16"/>
  <c r="H2628" i="16"/>
  <c r="H2629" i="16"/>
  <c r="H2630" i="16"/>
  <c r="H2631" i="16"/>
  <c r="H2632" i="16"/>
  <c r="H2634" i="16"/>
  <c r="H2633" i="16"/>
  <c r="H2636" i="16"/>
  <c r="H2637" i="16"/>
  <c r="H2638" i="16"/>
  <c r="H2640" i="16"/>
  <c r="H2639" i="16"/>
  <c r="H2641" i="16"/>
  <c r="H2642" i="16"/>
  <c r="H2644" i="16"/>
  <c r="H2645" i="16"/>
  <c r="H2646" i="16"/>
  <c r="H2647" i="16"/>
  <c r="H2648" i="16"/>
  <c r="H2649" i="16"/>
  <c r="H2650" i="16"/>
  <c r="H2652" i="16"/>
  <c r="H2654" i="16"/>
  <c r="H2653" i="16"/>
  <c r="H2656" i="16"/>
  <c r="H2655" i="16"/>
  <c r="H2657" i="16"/>
  <c r="H2658" i="16"/>
  <c r="H2660" i="16"/>
  <c r="H2661" i="16"/>
  <c r="H2662" i="16"/>
  <c r="H2663" i="16"/>
  <c r="H2664" i="16"/>
  <c r="H2665" i="16"/>
  <c r="H2666" i="16"/>
  <c r="H2668" i="16"/>
  <c r="H2669" i="16"/>
  <c r="H2670" i="16"/>
  <c r="H2671" i="16"/>
  <c r="H2672" i="16"/>
  <c r="H2673" i="16"/>
  <c r="H2674" i="16"/>
  <c r="H2676" i="16"/>
  <c r="H2677" i="16"/>
  <c r="H2678" i="16"/>
  <c r="H2679" i="16"/>
  <c r="H2680" i="16"/>
  <c r="H2681" i="16"/>
  <c r="H2682" i="16"/>
  <c r="H2684" i="16"/>
  <c r="H2685" i="16"/>
  <c r="H2686" i="16"/>
  <c r="H2687" i="16"/>
  <c r="H2688" i="16"/>
  <c r="H2689" i="16"/>
  <c r="H2690" i="16"/>
  <c r="H2692" i="16"/>
  <c r="H2693" i="16"/>
  <c r="H2694" i="16"/>
  <c r="H2695" i="16"/>
  <c r="H2696" i="16"/>
  <c r="H2698" i="16"/>
  <c r="H2697" i="16"/>
  <c r="H2700" i="16"/>
  <c r="H2701" i="16"/>
  <c r="H2702" i="16"/>
  <c r="H2703" i="16"/>
  <c r="H2704" i="16"/>
  <c r="H2706" i="16"/>
  <c r="H2705" i="16"/>
  <c r="H2708" i="16"/>
  <c r="H2709" i="16"/>
  <c r="H2710" i="16"/>
  <c r="H2711" i="16"/>
  <c r="H2712" i="16"/>
  <c r="H2714" i="16"/>
  <c r="H2713" i="16"/>
  <c r="H2716" i="16"/>
  <c r="H2717" i="16"/>
  <c r="H2719" i="16"/>
  <c r="H2718" i="16"/>
  <c r="H2720" i="16"/>
  <c r="H2721" i="16"/>
  <c r="H2722" i="16"/>
  <c r="H2724" i="16"/>
  <c r="H2725" i="16"/>
  <c r="H2726" i="16"/>
  <c r="H2727" i="16"/>
  <c r="H2728" i="16"/>
  <c r="H2729" i="16"/>
  <c r="H2730" i="16"/>
  <c r="H2732" i="16"/>
  <c r="H2733" i="16"/>
  <c r="H2734" i="16"/>
  <c r="H2735" i="16"/>
  <c r="H2736" i="16"/>
  <c r="H2737" i="16"/>
  <c r="H2738" i="16"/>
  <c r="H2740" i="16"/>
  <c r="H2741" i="16"/>
  <c r="H2742" i="16"/>
  <c r="H2744" i="16"/>
  <c r="H2743" i="16"/>
  <c r="H2746" i="16"/>
  <c r="H2745" i="16"/>
  <c r="H2748" i="16"/>
  <c r="H2749" i="16"/>
  <c r="H2751" i="16"/>
  <c r="H2750" i="16"/>
  <c r="H2752" i="16"/>
  <c r="H2753" i="16"/>
  <c r="H2754" i="16"/>
  <c r="H2756" i="16"/>
  <c r="H2757" i="16"/>
  <c r="H2758" i="16"/>
  <c r="H2759" i="16"/>
  <c r="H2760" i="16"/>
  <c r="H2761" i="16"/>
  <c r="H2762" i="16"/>
  <c r="H2764" i="16"/>
  <c r="H2766" i="16"/>
  <c r="H2765" i="16"/>
  <c r="H2767" i="16"/>
  <c r="H2768" i="16"/>
  <c r="H2769" i="16"/>
  <c r="H2770" i="16"/>
  <c r="H2772" i="16"/>
  <c r="H2773" i="16"/>
  <c r="H2775" i="16"/>
  <c r="H2774" i="16"/>
  <c r="H2776" i="16"/>
  <c r="H2777" i="16"/>
  <c r="H2778" i="16"/>
  <c r="H2780" i="16"/>
  <c r="H2781" i="16"/>
  <c r="H2782" i="16"/>
  <c r="H2783" i="16"/>
  <c r="H2784" i="16"/>
  <c r="H2785" i="16"/>
  <c r="H2786" i="16"/>
  <c r="H2788" i="16"/>
  <c r="H2790" i="16"/>
  <c r="H2789" i="16"/>
  <c r="H2791" i="16"/>
  <c r="H2792" i="16"/>
  <c r="H2793" i="16"/>
  <c r="H2794" i="16"/>
  <c r="H2796" i="16"/>
  <c r="H2797" i="16"/>
  <c r="H2798" i="16"/>
  <c r="H2799" i="16"/>
  <c r="H2800" i="16"/>
  <c r="H2801" i="16"/>
  <c r="H2802" i="16"/>
  <c r="H2804" i="16"/>
  <c r="H2806" i="16"/>
  <c r="H2805" i="16"/>
  <c r="H2807" i="16"/>
  <c r="H2808" i="16"/>
  <c r="H2809" i="16"/>
  <c r="H2810" i="16"/>
  <c r="H2813" i="16"/>
  <c r="H2812" i="16"/>
  <c r="H2814" i="16"/>
  <c r="H2815" i="16"/>
  <c r="H2816" i="16"/>
  <c r="H2817" i="16"/>
  <c r="H2818" i="16"/>
  <c r="H2820" i="16"/>
  <c r="H2821" i="16"/>
  <c r="H2822" i="16"/>
  <c r="H2823" i="16"/>
  <c r="H2824" i="16"/>
  <c r="H2825" i="16"/>
  <c r="H2826" i="16"/>
  <c r="H2829" i="16"/>
  <c r="H2828" i="16"/>
  <c r="H2830" i="16"/>
  <c r="H2831" i="16"/>
  <c r="H2833" i="16"/>
  <c r="H2832" i="16"/>
  <c r="H2834" i="16"/>
  <c r="H2837" i="16"/>
  <c r="H2836" i="16"/>
  <c r="H2838" i="16"/>
  <c r="H2839" i="16"/>
  <c r="H2840" i="16"/>
  <c r="H2841" i="16"/>
  <c r="H2842" i="16"/>
  <c r="H2845" i="16"/>
  <c r="H2844" i="16"/>
  <c r="H2846" i="16"/>
  <c r="H2847" i="16"/>
  <c r="H2848" i="16"/>
  <c r="H2849" i="16"/>
  <c r="H2850" i="16"/>
  <c r="H2852" i="16"/>
  <c r="H2853" i="16"/>
  <c r="H2855" i="16"/>
  <c r="H2854" i="16"/>
  <c r="H2856" i="16"/>
  <c r="H2857" i="16"/>
  <c r="H2858" i="16"/>
  <c r="H2860" i="16"/>
  <c r="H2861" i="16"/>
  <c r="H2862" i="16"/>
  <c r="H2864" i="16"/>
  <c r="H2863" i="16"/>
  <c r="H2865" i="16"/>
  <c r="H2866" i="16"/>
  <c r="H2868" i="16"/>
  <c r="H2869" i="16"/>
  <c r="H2870" i="16"/>
  <c r="H2871" i="16"/>
  <c r="H2872" i="16"/>
  <c r="H2873" i="16"/>
  <c r="H2874" i="16"/>
  <c r="H2876" i="16"/>
  <c r="H2877" i="16"/>
  <c r="H2878" i="16"/>
  <c r="H2879" i="16"/>
  <c r="H2880" i="16"/>
  <c r="H2881" i="16"/>
  <c r="H2882" i="16"/>
  <c r="H2884" i="16"/>
  <c r="H2885" i="16"/>
  <c r="H2886" i="16"/>
  <c r="H2888" i="16"/>
  <c r="H2887" i="16"/>
  <c r="H2890" i="16"/>
  <c r="H2889" i="16"/>
  <c r="H2892" i="16"/>
  <c r="H2893" i="16"/>
  <c r="H2894" i="16"/>
  <c r="H2896" i="16"/>
  <c r="H2895" i="16"/>
  <c r="H2898" i="16"/>
  <c r="H2897" i="16"/>
  <c r="H2900" i="16"/>
  <c r="H2901" i="16"/>
  <c r="H2902" i="16"/>
  <c r="H2904" i="16"/>
  <c r="H2903" i="16"/>
  <c r="H2905" i="16"/>
  <c r="H2906" i="16"/>
  <c r="H2908" i="16"/>
  <c r="H2910" i="16"/>
  <c r="H2909" i="16"/>
  <c r="H2912" i="16"/>
  <c r="H2911" i="16"/>
  <c r="H2913" i="16"/>
  <c r="H2914" i="16"/>
  <c r="H2916" i="16"/>
  <c r="H2917" i="16"/>
  <c r="H2918" i="16"/>
  <c r="H2920" i="16"/>
  <c r="H2919" i="16"/>
  <c r="H2922" i="16"/>
  <c r="H2921" i="16"/>
  <c r="H2925" i="16"/>
  <c r="H2924" i="16"/>
  <c r="H2926" i="16"/>
  <c r="H2928" i="16"/>
  <c r="H2927" i="16"/>
  <c r="H2929" i="16"/>
  <c r="H2930" i="16"/>
  <c r="H2932" i="16"/>
  <c r="H2933" i="16"/>
  <c r="H2935" i="16"/>
  <c r="H2934" i="16"/>
  <c r="H2936" i="16"/>
  <c r="H2937" i="16"/>
  <c r="H2938" i="16"/>
  <c r="H2940" i="16"/>
  <c r="H2941" i="16"/>
  <c r="H2942" i="16"/>
  <c r="H2943" i="16"/>
  <c r="H2944" i="16"/>
  <c r="H2945" i="16"/>
  <c r="H2946" i="16"/>
  <c r="H2948" i="16"/>
  <c r="H2949" i="16"/>
  <c r="H2950" i="16"/>
  <c r="H2952" i="16"/>
  <c r="H2951" i="16"/>
  <c r="H2953" i="16"/>
  <c r="H2954" i="16"/>
  <c r="H2956" i="16"/>
  <c r="H2957" i="16"/>
  <c r="H2958" i="16"/>
  <c r="H2959" i="16"/>
  <c r="H2960" i="16"/>
  <c r="H2962" i="16"/>
  <c r="H2961" i="16"/>
  <c r="H2964" i="16"/>
  <c r="H2965" i="16"/>
  <c r="H2966" i="16"/>
  <c r="H2967" i="16"/>
  <c r="H2969" i="16"/>
  <c r="H2968" i="16"/>
  <c r="H2970" i="16"/>
  <c r="H2972" i="16"/>
  <c r="H2973" i="16"/>
  <c r="H2974" i="16"/>
  <c r="H2976" i="16"/>
  <c r="H2975" i="16"/>
  <c r="H2977" i="16"/>
  <c r="H2978" i="16"/>
  <c r="H2980" i="16"/>
  <c r="H2981" i="16"/>
  <c r="H2982" i="16"/>
  <c r="H2983" i="16"/>
  <c r="H2985" i="16"/>
  <c r="H2984" i="16"/>
  <c r="H2986" i="16"/>
  <c r="H2989" i="16"/>
  <c r="H2988" i="16"/>
  <c r="H2990" i="16"/>
  <c r="H2992" i="16"/>
  <c r="H2991" i="16"/>
  <c r="H2993" i="16"/>
  <c r="H2994" i="16"/>
  <c r="H2996" i="16"/>
  <c r="H2997" i="16"/>
  <c r="H2998" i="16"/>
  <c r="H3000" i="16"/>
  <c r="H2999" i="16"/>
  <c r="H3001" i="16"/>
  <c r="H3002" i="16"/>
  <c r="H3005" i="16"/>
  <c r="H3004" i="16"/>
  <c r="H3006" i="16"/>
  <c r="H3008" i="16"/>
  <c r="H3007" i="16"/>
  <c r="H3009" i="16"/>
  <c r="H3010" i="16"/>
  <c r="H3012" i="16"/>
  <c r="H3013" i="16"/>
  <c r="H3015" i="16"/>
  <c r="H3014" i="16"/>
  <c r="H3016" i="16"/>
  <c r="H3017" i="16"/>
  <c r="H3018" i="16"/>
  <c r="H3020" i="16"/>
  <c r="H3021" i="16"/>
  <c r="H3022" i="16"/>
  <c r="H3024" i="16"/>
  <c r="H3023" i="16"/>
  <c r="H3025" i="16"/>
  <c r="H3026" i="16"/>
  <c r="H3028" i="16"/>
  <c r="H3029" i="16"/>
  <c r="H3030" i="16"/>
  <c r="H3031" i="16"/>
  <c r="H3033" i="16"/>
  <c r="H3032" i="16"/>
  <c r="H3034" i="16"/>
  <c r="H3036" i="16"/>
  <c r="H3037" i="16"/>
  <c r="H3038" i="16"/>
  <c r="H3040" i="16"/>
  <c r="H3039" i="16"/>
  <c r="H3041" i="16"/>
  <c r="H3042" i="16"/>
  <c r="H3044" i="16"/>
  <c r="H3045" i="16"/>
  <c r="H3046" i="16"/>
  <c r="H3048" i="16"/>
  <c r="H3047" i="16"/>
  <c r="H3050" i="16"/>
  <c r="H3049" i="16"/>
  <c r="H3053" i="16"/>
  <c r="H3052" i="16"/>
  <c r="H3054" i="16"/>
  <c r="H3056" i="16"/>
  <c r="H3055" i="16"/>
  <c r="H3057" i="16"/>
  <c r="H3058" i="16"/>
  <c r="H3060" i="16"/>
  <c r="H3061" i="16"/>
  <c r="H3063" i="16"/>
  <c r="H3062" i="16"/>
  <c r="H3064" i="16"/>
  <c r="H3065" i="16"/>
  <c r="H3066" i="16"/>
  <c r="H3068" i="16"/>
  <c r="H3069" i="16"/>
  <c r="H3070" i="16"/>
  <c r="H3071" i="16"/>
  <c r="H3072" i="16"/>
  <c r="H3073" i="16"/>
  <c r="H3074" i="16"/>
  <c r="H3076" i="16"/>
  <c r="H3077" i="16"/>
  <c r="H3078" i="16"/>
  <c r="H3080" i="16"/>
  <c r="H3079" i="16"/>
  <c r="H3081" i="16"/>
  <c r="H3082" i="16"/>
  <c r="H3084" i="16"/>
  <c r="H3085" i="16"/>
  <c r="H3086" i="16"/>
  <c r="H3088" i="16"/>
  <c r="H3087" i="16"/>
  <c r="H3089" i="16"/>
  <c r="H3090" i="16"/>
  <c r="H3092" i="16"/>
  <c r="H3094" i="16"/>
  <c r="H3093" i="16"/>
  <c r="H3095" i="16"/>
  <c r="H3097" i="16"/>
  <c r="H3096" i="16"/>
  <c r="H3098" i="16"/>
  <c r="H3100" i="16"/>
  <c r="H3101" i="16"/>
  <c r="H3103" i="16"/>
  <c r="H3102" i="16"/>
  <c r="H3104" i="16"/>
  <c r="H3105" i="16"/>
  <c r="H3106" i="16"/>
  <c r="H3108" i="16"/>
  <c r="H3109" i="16"/>
  <c r="H3110" i="16"/>
  <c r="H3111" i="16"/>
  <c r="H3112" i="16"/>
  <c r="H3114" i="16"/>
  <c r="H3113" i="16"/>
  <c r="H3116" i="16"/>
  <c r="H3117" i="16"/>
  <c r="H3119" i="16"/>
  <c r="H3118" i="16"/>
  <c r="H3120" i="16"/>
  <c r="H3121" i="16"/>
  <c r="H3122" i="16"/>
  <c r="H3124" i="16"/>
  <c r="H3125" i="16"/>
  <c r="H3126" i="16"/>
  <c r="H3127" i="16"/>
  <c r="H3129" i="16"/>
  <c r="H3128" i="16"/>
  <c r="H3130" i="16"/>
  <c r="H3132" i="16"/>
  <c r="H3133" i="16"/>
  <c r="H3134" i="16"/>
  <c r="H3135" i="16"/>
  <c r="H3136" i="16"/>
  <c r="H3137" i="16"/>
  <c r="H3138" i="16"/>
  <c r="H3140" i="16"/>
  <c r="H3141" i="16"/>
  <c r="H3142" i="16"/>
  <c r="H3144" i="16"/>
  <c r="H3143" i="16"/>
  <c r="H3145" i="16"/>
  <c r="H3146" i="16"/>
  <c r="H3149" i="16"/>
  <c r="H3148" i="16"/>
  <c r="H3150" i="16"/>
  <c r="H3152" i="16"/>
  <c r="H3151" i="16"/>
  <c r="H3153" i="16"/>
  <c r="H3154" i="16"/>
  <c r="H3156" i="16"/>
  <c r="H3157" i="16"/>
  <c r="H3158" i="16"/>
  <c r="H3160" i="16"/>
  <c r="H3159" i="16"/>
  <c r="H3162" i="16"/>
  <c r="H3161" i="16"/>
  <c r="H3164" i="16"/>
  <c r="H3165" i="16"/>
  <c r="H3166" i="16"/>
  <c r="H3168" i="16"/>
  <c r="H3167" i="16"/>
  <c r="H3169" i="16"/>
  <c r="H3170" i="16"/>
  <c r="H3172" i="16"/>
  <c r="H3173" i="16"/>
  <c r="H3175" i="16"/>
  <c r="H3174" i="16"/>
  <c r="H3176" i="16"/>
  <c r="H3177" i="16"/>
  <c r="H3178" i="16"/>
  <c r="H3180" i="16"/>
  <c r="H3181" i="16"/>
  <c r="H3182" i="16"/>
  <c r="H3184" i="16"/>
  <c r="H3183" i="16"/>
  <c r="H3186" i="16"/>
  <c r="H3185" i="16"/>
  <c r="H3188" i="16"/>
  <c r="H3190" i="16"/>
  <c r="H3189" i="16"/>
  <c r="H3192" i="16"/>
  <c r="H3191" i="16"/>
  <c r="H3193" i="16"/>
  <c r="H3194" i="16"/>
  <c r="H3196" i="16"/>
  <c r="H3197" i="16"/>
  <c r="H3198" i="16"/>
  <c r="H3199" i="16"/>
  <c r="H3200" i="16"/>
  <c r="H3201" i="16"/>
  <c r="H3202" i="16"/>
  <c r="H3204" i="16"/>
  <c r="H3205" i="16"/>
  <c r="H3206" i="16"/>
  <c r="H3207" i="16"/>
  <c r="H3208" i="16"/>
  <c r="H3209" i="16"/>
  <c r="H3210" i="16"/>
  <c r="H3212" i="16"/>
  <c r="H3213" i="16"/>
  <c r="H3214" i="16"/>
  <c r="H3216" i="16"/>
  <c r="H3215" i="16"/>
  <c r="H3217" i="16"/>
  <c r="H3218" i="16"/>
  <c r="H3220" i="16"/>
  <c r="H3222" i="16"/>
  <c r="H3221" i="16"/>
  <c r="H3223" i="16"/>
  <c r="H3224" i="16"/>
  <c r="H3225" i="16"/>
  <c r="H3226" i="16"/>
  <c r="H3228" i="16"/>
  <c r="H3229" i="16"/>
  <c r="H3230" i="16"/>
  <c r="H3231" i="16"/>
  <c r="H3232" i="16"/>
  <c r="H3233" i="16"/>
  <c r="H3234" i="16"/>
  <c r="H3236" i="16"/>
  <c r="H3238" i="16"/>
  <c r="H3237" i="16"/>
  <c r="H3239" i="16"/>
  <c r="H3241" i="16"/>
  <c r="H3240" i="16"/>
  <c r="H3242" i="16"/>
  <c r="H3244" i="16"/>
  <c r="H3245" i="16"/>
  <c r="H3246" i="16"/>
  <c r="H3247" i="16"/>
  <c r="H3248" i="16"/>
  <c r="H3249" i="16"/>
  <c r="H3250" i="16"/>
  <c r="H3252" i="16"/>
  <c r="H3253" i="16"/>
  <c r="H3254" i="16"/>
  <c r="H3255" i="16"/>
  <c r="H3256" i="16"/>
  <c r="H3257" i="16"/>
  <c r="H3258" i="16"/>
  <c r="H3261" i="16"/>
  <c r="H3260" i="16"/>
  <c r="H3262" i="16"/>
  <c r="H3263" i="16"/>
  <c r="H3265" i="16"/>
  <c r="H3264" i="16"/>
  <c r="H3266" i="16"/>
  <c r="H3268" i="16"/>
  <c r="H3269" i="16"/>
  <c r="H3270" i="16"/>
  <c r="H3271" i="16"/>
  <c r="H3272" i="16"/>
  <c r="H3273" i="16"/>
  <c r="H3274" i="16"/>
  <c r="H3276" i="16"/>
  <c r="H3277" i="16"/>
  <c r="H3278" i="16"/>
  <c r="H3279" i="16"/>
  <c r="H3280" i="16"/>
  <c r="H3281" i="16"/>
  <c r="H3282" i="16"/>
  <c r="H3284" i="16"/>
  <c r="H3285" i="16"/>
  <c r="H3286" i="16"/>
  <c r="H3287" i="16"/>
  <c r="H3288" i="16"/>
  <c r="H3289" i="16"/>
  <c r="H3290" i="16"/>
  <c r="H3292" i="16"/>
  <c r="H3293" i="16"/>
  <c r="H3294" i="16"/>
  <c r="H3296" i="16"/>
  <c r="H3295" i="16"/>
  <c r="H3297" i="16"/>
  <c r="H3298" i="16"/>
  <c r="H3300" i="16"/>
  <c r="H3301" i="16"/>
  <c r="H3302" i="16"/>
  <c r="H3304" i="16"/>
  <c r="H3303" i="16"/>
  <c r="H3305" i="16"/>
  <c r="H3306" i="16"/>
  <c r="H3308" i="16"/>
  <c r="H3309" i="16"/>
  <c r="H3310" i="16"/>
  <c r="H3311" i="16"/>
  <c r="H3312" i="16"/>
  <c r="H3313" i="16"/>
  <c r="H3314" i="16"/>
  <c r="H3316" i="16"/>
  <c r="H3318" i="16"/>
  <c r="H3317" i="16"/>
  <c r="H3319" i="16"/>
  <c r="H3320" i="16"/>
  <c r="H3321" i="16"/>
  <c r="H3322" i="16"/>
  <c r="H3325" i="16"/>
  <c r="H3324" i="16"/>
  <c r="H3326" i="16"/>
  <c r="H3327" i="16"/>
  <c r="H3328" i="16"/>
  <c r="H3329" i="16"/>
  <c r="H3330" i="16"/>
  <c r="H3332" i="16"/>
  <c r="H3333" i="16"/>
  <c r="H3334" i="16"/>
  <c r="H3335" i="16"/>
  <c r="H3336" i="16"/>
  <c r="H3337" i="16"/>
  <c r="H3338" i="16"/>
  <c r="H3340" i="16"/>
  <c r="H3341" i="16"/>
  <c r="H3342" i="16"/>
  <c r="H3343" i="16"/>
  <c r="H3344" i="16"/>
  <c r="H3345" i="16"/>
  <c r="H3346" i="16"/>
  <c r="H3349" i="16"/>
  <c r="H3348" i="16"/>
  <c r="H3351" i="16"/>
  <c r="H3350" i="16"/>
  <c r="H3352" i="16"/>
  <c r="H3353" i="16"/>
  <c r="H3354" i="16"/>
  <c r="H3356" i="16"/>
  <c r="H3357" i="16"/>
  <c r="H3358" i="16"/>
  <c r="H3359" i="16"/>
  <c r="H3360" i="16"/>
  <c r="H3361" i="16"/>
  <c r="H3362" i="16"/>
  <c r="H3364" i="16"/>
  <c r="H3365" i="16"/>
  <c r="H3367" i="16"/>
  <c r="H3366" i="16"/>
  <c r="H3368" i="16"/>
  <c r="H3369" i="16"/>
  <c r="H3370" i="16"/>
  <c r="H3373" i="16"/>
  <c r="H3372" i="16"/>
  <c r="H3374" i="16"/>
  <c r="H3375" i="16"/>
  <c r="H3376" i="16"/>
  <c r="H3377" i="16"/>
  <c r="H3378" i="16"/>
  <c r="H3380" i="16"/>
  <c r="H3381" i="16"/>
  <c r="H3382" i="16"/>
  <c r="H3384" i="16"/>
  <c r="H3383" i="16"/>
  <c r="H3385" i="16"/>
  <c r="H3386" i="16"/>
  <c r="H3389" i="16"/>
  <c r="H3388" i="16"/>
  <c r="H3390" i="16"/>
  <c r="H3392" i="16"/>
  <c r="H3391" i="16"/>
  <c r="H3394" i="16"/>
  <c r="H3393" i="16"/>
  <c r="H3396" i="16"/>
  <c r="H3397" i="16"/>
  <c r="H3398" i="16"/>
  <c r="H3399" i="16"/>
  <c r="H3400" i="16"/>
  <c r="H3401" i="16"/>
  <c r="H3402" i="16"/>
  <c r="H3405" i="16"/>
  <c r="H3404" i="16"/>
  <c r="H3406" i="16"/>
  <c r="H3407" i="16"/>
  <c r="H3409" i="16"/>
  <c r="H3408" i="16"/>
  <c r="H3410" i="16"/>
  <c r="H3412" i="16"/>
  <c r="H3413" i="16"/>
  <c r="H3415" i="16"/>
  <c r="H3414" i="16"/>
  <c r="H3416" i="16"/>
  <c r="H3417" i="16"/>
  <c r="H3418" i="16"/>
  <c r="H3420" i="16"/>
  <c r="H3421" i="16"/>
  <c r="H3422" i="16"/>
  <c r="H3423" i="16"/>
  <c r="H3424" i="16"/>
  <c r="H3426" i="16"/>
  <c r="H3425" i="16"/>
  <c r="H3428" i="16"/>
  <c r="H3429" i="16"/>
  <c r="H3430" i="16"/>
  <c r="H3432" i="16"/>
  <c r="H3431" i="16"/>
  <c r="H3433" i="16"/>
  <c r="H3434" i="16"/>
  <c r="H3437" i="16"/>
  <c r="H3436" i="16"/>
  <c r="H3438" i="16"/>
  <c r="H3439" i="16"/>
  <c r="H3440" i="16"/>
  <c r="H3441" i="16"/>
  <c r="H3442" i="16"/>
  <c r="H3444" i="16"/>
  <c r="H3445" i="16"/>
  <c r="H3446" i="16"/>
  <c r="H3447" i="16"/>
  <c r="H3448" i="16"/>
  <c r="H3449" i="16"/>
  <c r="H3450" i="16"/>
  <c r="H3453" i="16"/>
  <c r="H3452" i="16"/>
  <c r="H3454" i="16"/>
  <c r="H3455" i="16"/>
  <c r="H3456" i="16"/>
  <c r="H3457" i="16"/>
  <c r="H3458" i="16"/>
  <c r="H3460" i="16"/>
  <c r="H3461" i="16"/>
  <c r="H3463" i="16"/>
  <c r="H3462" i="16"/>
  <c r="H3464" i="16"/>
  <c r="H3465" i="16"/>
  <c r="H3466" i="16"/>
  <c r="H3469" i="16"/>
  <c r="H3468" i="16"/>
  <c r="H3470" i="16"/>
  <c r="H3471" i="16"/>
  <c r="H3473" i="16"/>
  <c r="H3472" i="16"/>
  <c r="H3474" i="16"/>
  <c r="H3476" i="16"/>
  <c r="H3477" i="16"/>
  <c r="H3478" i="16"/>
  <c r="H3480" i="16"/>
  <c r="H3479" i="16"/>
  <c r="H3481" i="16"/>
  <c r="H3482" i="16"/>
  <c r="H3484" i="16"/>
  <c r="H3485" i="16"/>
  <c r="H3486" i="16"/>
  <c r="H3487" i="16"/>
  <c r="H3489" i="16"/>
  <c r="H3488" i="16"/>
  <c r="H3490" i="16"/>
  <c r="H3492" i="16"/>
  <c r="H3493" i="16"/>
  <c r="H3495" i="16"/>
  <c r="H3494" i="16"/>
  <c r="H3496" i="16"/>
  <c r="H3497" i="16"/>
  <c r="H3498" i="16"/>
  <c r="H3501" i="16"/>
  <c r="H3500" i="16"/>
  <c r="H3502" i="16"/>
  <c r="H3503" i="16"/>
  <c r="H3504" i="16"/>
  <c r="H3505" i="16"/>
  <c r="H3506" i="16"/>
  <c r="H3508" i="16"/>
  <c r="H3509" i="16"/>
  <c r="H3510" i="16"/>
  <c r="H3512" i="16"/>
  <c r="H3511" i="16"/>
  <c r="H3514" i="16"/>
  <c r="H3513" i="16"/>
  <c r="H3516" i="16"/>
  <c r="H3517" i="16"/>
  <c r="H3518" i="16"/>
  <c r="H3520" i="16"/>
  <c r="H3519" i="16"/>
  <c r="H3521" i="16"/>
  <c r="H3522" i="16"/>
  <c r="H3524" i="16"/>
  <c r="H3525" i="16"/>
  <c r="H3526" i="16"/>
  <c r="H3527" i="16"/>
  <c r="H3528" i="16"/>
  <c r="H3529" i="16"/>
  <c r="H3530" i="16"/>
  <c r="H3532" i="16"/>
  <c r="H3533" i="16"/>
  <c r="H3534" i="16"/>
  <c r="H3535" i="16"/>
  <c r="H3536" i="16"/>
  <c r="H3537" i="16"/>
  <c r="H3538" i="16"/>
  <c r="H3540" i="16"/>
  <c r="H3541" i="16"/>
  <c r="H3542" i="16"/>
  <c r="H3544" i="16"/>
  <c r="H3543" i="16"/>
  <c r="H3545" i="16"/>
  <c r="H3546" i="16"/>
  <c r="H3548" i="16"/>
  <c r="H3549" i="16"/>
  <c r="H3551" i="16"/>
  <c r="H3550" i="16"/>
  <c r="H3552" i="16"/>
  <c r="H3553" i="16"/>
  <c r="H3554" i="16"/>
  <c r="H3556" i="16"/>
  <c r="H3557" i="16"/>
  <c r="H3558" i="16"/>
  <c r="H3560" i="16"/>
  <c r="H3559" i="16"/>
  <c r="H3561" i="16"/>
  <c r="H3562" i="16"/>
  <c r="H3564" i="16"/>
  <c r="H3565" i="16"/>
  <c r="H3566" i="16"/>
  <c r="H3567" i="16"/>
  <c r="H3568" i="16"/>
  <c r="H3569" i="16"/>
  <c r="H3570" i="16"/>
  <c r="H3572" i="16"/>
  <c r="H3573" i="16"/>
  <c r="H3574" i="16"/>
  <c r="H3575" i="16"/>
  <c r="H3576" i="16"/>
  <c r="H3577" i="16"/>
  <c r="H3578" i="16"/>
  <c r="H3580" i="16"/>
  <c r="H3581" i="16"/>
  <c r="H3582" i="16"/>
  <c r="H3583" i="16"/>
  <c r="H3584" i="16"/>
  <c r="H3585" i="16"/>
  <c r="H3586" i="16"/>
  <c r="H3588" i="16"/>
  <c r="H3589" i="16"/>
  <c r="H3591" i="16"/>
  <c r="H3590" i="16"/>
  <c r="H3592" i="16"/>
  <c r="H3593" i="16"/>
  <c r="H3594" i="16"/>
  <c r="H3596" i="16"/>
  <c r="H3597" i="16"/>
  <c r="H3598" i="16"/>
  <c r="H3600" i="16"/>
  <c r="H3601" i="16"/>
  <c r="H3602" i="16"/>
  <c r="H3604" i="16"/>
  <c r="H3605" i="16"/>
  <c r="H3606" i="16"/>
  <c r="H3608" i="16"/>
  <c r="H3610" i="16"/>
  <c r="H3609" i="16"/>
  <c r="H3612" i="16"/>
  <c r="H3613" i="16"/>
  <c r="H3614" i="16"/>
  <c r="H3615" i="16"/>
  <c r="H3616" i="16"/>
  <c r="H3617" i="16"/>
  <c r="H3618" i="16"/>
  <c r="H3620" i="16"/>
  <c r="H3622" i="16"/>
  <c r="H3621" i="16"/>
  <c r="H3624" i="16"/>
  <c r="H3626" i="16"/>
  <c r="H3625" i="16"/>
  <c r="H3628" i="16"/>
  <c r="H3630" i="16"/>
  <c r="H3629" i="16"/>
  <c r="H3631" i="16"/>
  <c r="H3633" i="16"/>
  <c r="H3632" i="16"/>
  <c r="H3634" i="16"/>
  <c r="H3636" i="16"/>
  <c r="H3638" i="16"/>
  <c r="H3637" i="16"/>
  <c r="H3639" i="16"/>
  <c r="H3640" i="16"/>
  <c r="H3641" i="16"/>
  <c r="H3642" i="16"/>
  <c r="H3644" i="16"/>
  <c r="H3645" i="16"/>
  <c r="H3646" i="16"/>
  <c r="H3648" i="16"/>
  <c r="H3649" i="16"/>
  <c r="H3650" i="16"/>
  <c r="H3652" i="16"/>
  <c r="H3654" i="16"/>
  <c r="H3653" i="16"/>
  <c r="H3656" i="16"/>
  <c r="H3658" i="16"/>
  <c r="H3657" i="16"/>
  <c r="H3660" i="16"/>
  <c r="H3661" i="16"/>
  <c r="H3663" i="16"/>
  <c r="H3662" i="16"/>
  <c r="H3664" i="16"/>
  <c r="H3665" i="16"/>
  <c r="H3666" i="16"/>
  <c r="H3668" i="16"/>
  <c r="H3669" i="16"/>
  <c r="H3670" i="16"/>
  <c r="H3671" i="16"/>
  <c r="H3672" i="16"/>
  <c r="H3674" i="16"/>
  <c r="H3673" i="16"/>
  <c r="H3676" i="16"/>
  <c r="H3677" i="16"/>
  <c r="H3678" i="16"/>
  <c r="H3680" i="16"/>
  <c r="H3681" i="16"/>
  <c r="H3682" i="16"/>
  <c r="H3684" i="16"/>
  <c r="H3685" i="16"/>
  <c r="H3686" i="16"/>
  <c r="H3689" i="16"/>
  <c r="H3688" i="16"/>
  <c r="H3690" i="16"/>
  <c r="H3693" i="16"/>
  <c r="H3692" i="16"/>
  <c r="H3694" i="16"/>
  <c r="H3695" i="16"/>
  <c r="H3696" i="16"/>
  <c r="H3697" i="16"/>
  <c r="H3698" i="16"/>
  <c r="H3700" i="16"/>
  <c r="H3701" i="16"/>
  <c r="H3702" i="16"/>
  <c r="H3703" i="16"/>
  <c r="H3704" i="16"/>
  <c r="H3706" i="16"/>
  <c r="H3705" i="16"/>
  <c r="H3709" i="16"/>
  <c r="H3708" i="16"/>
  <c r="H3710" i="16"/>
  <c r="H3712" i="16"/>
  <c r="H3713" i="16"/>
  <c r="H3714" i="16"/>
  <c r="H3717" i="16"/>
  <c r="H3716" i="16"/>
  <c r="H3718" i="16"/>
  <c r="H3721" i="16"/>
  <c r="H3720" i="16"/>
  <c r="H3722" i="16"/>
  <c r="H3724" i="16"/>
  <c r="H3725" i="16"/>
  <c r="H3726" i="16"/>
  <c r="H3728" i="16"/>
  <c r="H3730" i="16"/>
  <c r="H3729" i="16"/>
  <c r="H3732" i="16"/>
  <c r="H3733" i="16"/>
  <c r="H3734" i="16"/>
  <c r="H3737" i="16"/>
  <c r="H3736" i="16"/>
  <c r="H3738" i="16"/>
  <c r="H3740" i="16"/>
  <c r="H3741" i="16"/>
  <c r="H3742" i="16"/>
  <c r="H3744" i="16"/>
  <c r="H3745" i="16"/>
  <c r="H3746" i="16"/>
  <c r="H3748" i="16"/>
  <c r="H3750" i="16"/>
  <c r="H3749" i="16"/>
  <c r="H3752" i="16"/>
  <c r="H3753" i="16"/>
  <c r="H3754" i="16"/>
  <c r="H3756" i="16"/>
  <c r="H3757" i="16"/>
  <c r="H3758" i="16"/>
  <c r="H3760" i="16"/>
  <c r="H3761" i="16"/>
  <c r="H3762" i="16"/>
  <c r="H3765" i="16"/>
  <c r="H3764" i="16"/>
  <c r="H3766" i="16"/>
  <c r="H3768" i="16"/>
  <c r="H3769" i="16"/>
  <c r="H3770" i="16"/>
  <c r="H3772" i="16"/>
  <c r="H3773" i="16"/>
  <c r="H3774" i="16"/>
  <c r="H3776" i="16"/>
  <c r="H3777" i="16"/>
  <c r="H3778" i="16"/>
  <c r="H3780" i="16"/>
  <c r="H3781" i="16"/>
  <c r="H3782" i="16"/>
  <c r="H3785" i="16"/>
  <c r="H3784" i="16"/>
  <c r="H3786" i="16"/>
  <c r="H3788" i="16"/>
  <c r="H3789" i="16"/>
  <c r="H3790" i="16"/>
  <c r="H3792" i="16"/>
  <c r="H3793" i="16"/>
  <c r="H3794" i="16"/>
  <c r="H3796" i="16"/>
  <c r="H3798" i="16"/>
  <c r="H3797" i="16"/>
  <c r="H3801" i="16"/>
  <c r="H3800" i="16"/>
  <c r="H3802" i="16"/>
  <c r="H3804" i="16"/>
  <c r="H3805" i="16"/>
  <c r="H3806" i="16"/>
  <c r="H3808" i="16"/>
  <c r="H3809" i="16"/>
  <c r="H3810" i="16"/>
  <c r="H3813" i="16"/>
  <c r="H3812" i="16"/>
  <c r="H3814" i="16"/>
  <c r="H3816" i="16"/>
  <c r="H3817" i="16"/>
  <c r="H3818" i="16"/>
  <c r="H3820" i="16"/>
  <c r="H3821" i="16"/>
  <c r="H3822" i="16"/>
  <c r="H3823" i="16"/>
  <c r="H3824" i="16"/>
  <c r="H3825" i="16"/>
  <c r="H3826" i="16"/>
  <c r="H3828" i="16"/>
  <c r="H3829" i="16"/>
  <c r="H3830" i="16"/>
  <c r="H3832" i="16"/>
  <c r="H3833" i="16"/>
  <c r="H3834" i="16"/>
  <c r="H3836" i="16"/>
  <c r="H3838" i="16"/>
  <c r="H3837" i="16"/>
  <c r="H3840" i="16"/>
  <c r="H3841" i="16"/>
  <c r="H3842" i="16"/>
  <c r="H3844" i="16"/>
  <c r="M4" i="6"/>
  <c r="M11" i="6"/>
  <c r="M12" i="6"/>
  <c r="M8" i="6"/>
  <c r="O3" i="8"/>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O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E18" i="13" s="1"/>
  <c r="H18" i="13" s="1"/>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L6" i="7" s="1"/>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D12" i="6"/>
  <c r="J10" i="6"/>
  <c r="H5" i="6"/>
  <c r="G5" i="6"/>
  <c r="F10" i="6" l="1"/>
  <c r="E20" i="6" s="1"/>
  <c r="K48" i="16"/>
  <c r="H48" i="16" s="1"/>
  <c r="K3845" i="16"/>
  <c r="H3845" i="16" s="1"/>
  <c r="F3" i="9"/>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O5" i="8"/>
  <c r="F50" i="6" s="1"/>
  <c r="O6" i="8"/>
  <c r="Z4" i="8"/>
  <c r="AA5" i="8"/>
  <c r="E5" i="9"/>
  <c r="AO5" i="7" s="1"/>
  <c r="E11" i="9"/>
  <c r="E10" i="9"/>
  <c r="AQ6" i="7"/>
  <c r="E6" i="9" s="1"/>
  <c r="AJ7" i="7"/>
  <c r="Y4" i="8"/>
  <c r="X3" i="8"/>
  <c r="AK6" i="7"/>
  <c r="I13" i="8"/>
  <c r="I16" i="8"/>
  <c r="AO18" i="8" s="1"/>
  <c r="I11" i="8"/>
  <c r="AO12" i="8"/>
  <c r="AO10" i="8"/>
  <c r="F5" i="6" l="1"/>
  <c r="E18" i="6" s="1"/>
  <c r="F25" i="6"/>
  <c r="F26" i="13"/>
  <c r="J25" i="13"/>
  <c r="F25" i="13"/>
  <c r="F37" i="13"/>
  <c r="E55" i="6"/>
  <c r="F48" i="13"/>
  <c r="G21" i="13"/>
  <c r="H21" i="13"/>
  <c r="J13" i="6"/>
  <c r="F49" i="6"/>
  <c r="D55" i="6" s="1"/>
  <c r="J7" i="6"/>
  <c r="E19" i="6" s="1"/>
  <c r="F38" i="6"/>
  <c r="E43" i="6" s="1"/>
  <c r="F26" i="6"/>
  <c r="F8" i="6"/>
  <c r="J25" i="6"/>
  <c r="AP6" i="7"/>
  <c r="AP5" i="7"/>
  <c r="Y5" i="8"/>
  <c r="X4" i="8"/>
  <c r="AO6" i="7"/>
  <c r="I17" i="8"/>
  <c r="AO19" i="8" s="1"/>
  <c r="AO15" i="8"/>
  <c r="AO7" i="7"/>
  <c r="AK7" i="7"/>
  <c r="AJ8" i="7"/>
  <c r="AQ7" i="7"/>
  <c r="AL7" i="7"/>
  <c r="AP7" i="7"/>
  <c r="AA6" i="8"/>
  <c r="Z5" i="8"/>
  <c r="AO13" i="8"/>
  <c r="I15" i="8"/>
  <c r="AO17" i="8" s="1"/>
  <c r="D18" i="6" l="1"/>
  <c r="G18" i="6" s="1"/>
  <c r="F3" i="15" s="1"/>
  <c r="F7" i="15" s="1"/>
  <c r="E52" i="13"/>
  <c r="H52" i="13" s="1"/>
  <c r="D52" i="13"/>
  <c r="G52" i="13" s="1"/>
  <c r="D43" i="6"/>
  <c r="G43" i="6" s="1"/>
  <c r="E41" i="13"/>
  <c r="H41" i="13" s="1"/>
  <c r="D41" i="13"/>
  <c r="G41" i="13" s="1"/>
  <c r="E30" i="13"/>
  <c r="H30" i="13" s="1"/>
  <c r="D30" i="13"/>
  <c r="G30" i="13" s="1"/>
  <c r="H18" i="6"/>
  <c r="E31" i="6"/>
  <c r="D31" i="6"/>
  <c r="G31" i="6" s="1"/>
  <c r="G55" i="6"/>
  <c r="H55" i="6"/>
  <c r="D19" i="6"/>
  <c r="G19" i="6" s="1"/>
  <c r="J3" i="15" s="1"/>
  <c r="J7" i="15" s="1"/>
  <c r="H43" i="6"/>
  <c r="Y6" i="8"/>
  <c r="X5" i="8"/>
  <c r="AA7" i="8"/>
  <c r="Z6" i="8"/>
  <c r="AO8" i="7"/>
  <c r="AK8" i="7"/>
  <c r="AJ9" i="7"/>
  <c r="AQ8" i="7"/>
  <c r="AP8" i="7"/>
  <c r="AL8" i="7"/>
  <c r="F6" i="9"/>
  <c r="F5" i="9" l="1"/>
  <c r="F2" i="15"/>
  <c r="F6" i="15" s="1"/>
  <c r="F9" i="10" s="1"/>
  <c r="H19" i="6"/>
  <c r="J2" i="15" s="1"/>
  <c r="J6" i="15" s="1"/>
  <c r="F10" i="10" s="1"/>
  <c r="H31" i="6"/>
  <c r="Y7" i="8"/>
  <c r="X6" i="8"/>
  <c r="AO9" i="7"/>
  <c r="AK9" i="7"/>
  <c r="AJ10" i="7"/>
  <c r="AQ9" i="7"/>
  <c r="AP9" i="7"/>
  <c r="AL9" i="7"/>
  <c r="AA8" i="8"/>
  <c r="Z7" i="8"/>
  <c r="AA9" i="8" l="1"/>
  <c r="Z8" i="8"/>
  <c r="AJ11" i="7"/>
  <c r="AO10" i="7"/>
  <c r="AK10" i="7"/>
  <c r="AQ10" i="7"/>
  <c r="AP10" i="7"/>
  <c r="AL10" i="7"/>
  <c r="Y8" i="8"/>
  <c r="X7" i="8"/>
  <c r="AJ12" i="7" l="1"/>
  <c r="AQ11" i="7"/>
  <c r="AL11" i="7"/>
  <c r="AP11" i="7"/>
  <c r="AK11" i="7"/>
  <c r="AO11" i="7"/>
  <c r="Y9" i="8"/>
  <c r="X8" i="8"/>
  <c r="AA10" i="8"/>
  <c r="Z9" i="8"/>
  <c r="Y10" i="8" l="1"/>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H21" i="6" s="1"/>
  <c r="N2" i="15" s="1"/>
  <c r="N6" i="15" s="1"/>
  <c r="D21" i="6"/>
  <c r="G21" i="6" s="1"/>
  <c r="N3" i="15" s="1"/>
  <c r="N7" i="15" s="1"/>
  <c r="AQ34" i="7"/>
  <c r="AJ35" i="7"/>
  <c r="AK34" i="7"/>
  <c r="F11" i="10" l="1"/>
  <c r="AJ36" i="7"/>
  <c r="AK35" i="7"/>
  <c r="AQ35" i="7"/>
  <c r="AQ36" i="7" l="1"/>
  <c r="AK36" i="7"/>
  <c r="F122" i="3" l="1"/>
  <c r="F106" i="3"/>
  <c r="F73" i="3"/>
  <c r="F70" i="3"/>
  <c r="F71" i="3" l="1"/>
  <c r="F27" i="3"/>
  <c r="D95" i="3"/>
  <c r="D94" i="3"/>
  <c r="D59" i="3"/>
  <c r="D35" i="3"/>
  <c r="D34" i="3"/>
  <c r="D19" i="3"/>
  <c r="D11" i="3"/>
  <c r="F63" i="3"/>
  <c r="I5" i="3"/>
  <c r="F8" i="3"/>
  <c r="J2" i="3"/>
  <c r="I2" i="3"/>
  <c r="D21" i="3" l="1"/>
  <c r="R3" i="15" s="1"/>
  <c r="R7" i="15" s="1"/>
  <c r="D22" i="3"/>
  <c r="D104" i="3"/>
  <c r="D101" i="3"/>
  <c r="M10" i="6"/>
  <c r="M11" i="13"/>
  <c r="D20" i="3"/>
  <c r="R2" i="15" s="1"/>
  <c r="R6" i="15" s="1"/>
  <c r="F62" i="3"/>
  <c r="D60" i="3"/>
  <c r="F28" i="10" s="1"/>
  <c r="F26" i="3"/>
  <c r="F30" i="3" s="1"/>
  <c r="D4" i="3"/>
  <c r="C2" i="16" s="1"/>
  <c r="C30" i="16" s="1"/>
  <c r="C31" i="16" s="1"/>
  <c r="C4" i="2"/>
  <c r="C3" i="2"/>
  <c r="D67" i="3"/>
  <c r="F32" i="10" l="1"/>
  <c r="I3797" i="16"/>
  <c r="E3797" i="16" s="1"/>
  <c r="C3797" i="16" s="1"/>
  <c r="I3768" i="16"/>
  <c r="E3768" i="16" s="1"/>
  <c r="C3768" i="16" s="1"/>
  <c r="I3623" i="16"/>
  <c r="E3623" i="16" s="1"/>
  <c r="C3623" i="16" s="1"/>
  <c r="I3479" i="16"/>
  <c r="E3479" i="16" s="1"/>
  <c r="C3479" i="16" s="1"/>
  <c r="I3336" i="16"/>
  <c r="E3336" i="16" s="1"/>
  <c r="C3336" i="16" s="1"/>
  <c r="I3191" i="16"/>
  <c r="E3191" i="16" s="1"/>
  <c r="C319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3827" i="16"/>
  <c r="E3827" i="16" s="1"/>
  <c r="C3827" i="16" s="1"/>
  <c r="I3683" i="16"/>
  <c r="E3683" i="16" s="1"/>
  <c r="C3683" i="16" s="1"/>
  <c r="I3539" i="16"/>
  <c r="E3539" i="16" s="1"/>
  <c r="C3539" i="16" s="1"/>
  <c r="I3395" i="16"/>
  <c r="E3395" i="16" s="1"/>
  <c r="C3395" i="16" s="1"/>
  <c r="I3250" i="16"/>
  <c r="E3250" i="16" s="1"/>
  <c r="C3250" i="16" s="1"/>
  <c r="I3108" i="16"/>
  <c r="E3108" i="16" s="1"/>
  <c r="C3108" i="16" s="1"/>
  <c r="I2964" i="16"/>
  <c r="E2964" i="16" s="1"/>
  <c r="C2964" i="16" s="1"/>
  <c r="I2819" i="16"/>
  <c r="E2819" i="16" s="1"/>
  <c r="C2819" i="16" s="1"/>
  <c r="I2676" i="16"/>
  <c r="E2676" i="16" s="1"/>
  <c r="C2676" i="16" s="1"/>
  <c r="I2531" i="16"/>
  <c r="E2531" i="16" s="1"/>
  <c r="C2531" i="16" s="1"/>
  <c r="I2387" i="16"/>
  <c r="E2387" i="16" s="1"/>
  <c r="C2387" i="16" s="1"/>
  <c r="I2243" i="16"/>
  <c r="E2243" i="16" s="1"/>
  <c r="C2243" i="16" s="1"/>
  <c r="I3786" i="16"/>
  <c r="E3786" i="16" s="1"/>
  <c r="C3786" i="16" s="1"/>
  <c r="I3729" i="16"/>
  <c r="E3729" i="16" s="1"/>
  <c r="C3729" i="16" s="1"/>
  <c r="I3586" i="16"/>
  <c r="E3586" i="16" s="1"/>
  <c r="C3586" i="16" s="1"/>
  <c r="I3442" i="16"/>
  <c r="E3442" i="16" s="1"/>
  <c r="C3442" i="16" s="1"/>
  <c r="I3299" i="16"/>
  <c r="E3299" i="16" s="1"/>
  <c r="C3299" i="16" s="1"/>
  <c r="I3154" i="16"/>
  <c r="E3154" i="16" s="1"/>
  <c r="C3154"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3800" i="16"/>
  <c r="E3800" i="16" s="1"/>
  <c r="C3800" i="16" s="1"/>
  <c r="I3658" i="16"/>
  <c r="E3658" i="16" s="1"/>
  <c r="C3658" i="16" s="1"/>
  <c r="I3514" i="16"/>
  <c r="E3514" i="16" s="1"/>
  <c r="C3514" i="16" s="1"/>
  <c r="I3369" i="16"/>
  <c r="E3369" i="16" s="1"/>
  <c r="C3369" i="16" s="1"/>
  <c r="I3225" i="16"/>
  <c r="E3225" i="16" s="1"/>
  <c r="C3225"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774" i="16"/>
  <c r="E3774" i="16" s="1"/>
  <c r="C3774" i="16" s="1"/>
  <c r="I3752" i="16"/>
  <c r="E3752" i="16" s="1"/>
  <c r="C3752" i="16" s="1"/>
  <c r="I3608" i="16"/>
  <c r="E3608" i="16" s="1"/>
  <c r="C3608" i="16" s="1"/>
  <c r="I3453" i="16"/>
  <c r="E3453" i="16" s="1"/>
  <c r="C3453" i="16" s="1"/>
  <c r="I3308" i="16"/>
  <c r="E3308" i="16" s="1"/>
  <c r="C3308" i="16" s="1"/>
  <c r="I3164" i="16"/>
  <c r="E3164" i="16" s="1"/>
  <c r="C3164"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3799" i="16"/>
  <c r="E3799" i="16" s="1"/>
  <c r="C3799" i="16" s="1"/>
  <c r="I3656" i="16"/>
  <c r="E3656" i="16" s="1"/>
  <c r="C3656" i="16" s="1"/>
  <c r="I3512" i="16"/>
  <c r="E3512" i="16" s="1"/>
  <c r="C3512" i="16" s="1"/>
  <c r="I3366" i="16"/>
  <c r="E3366" i="16" s="1"/>
  <c r="C3366" i="16" s="1"/>
  <c r="I3223" i="16"/>
  <c r="E3223" i="16" s="1"/>
  <c r="C3223" i="16" s="1"/>
  <c r="I3080" i="16"/>
  <c r="E3080" i="16" s="1"/>
  <c r="C3080" i="16" s="1"/>
  <c r="I2934" i="16"/>
  <c r="E2934" i="16" s="1"/>
  <c r="C2934" i="16" s="1"/>
  <c r="I2791" i="16"/>
  <c r="E2791" i="16" s="1"/>
  <c r="C2791" i="16" s="1"/>
  <c r="I2647" i="16"/>
  <c r="E2647" i="16" s="1"/>
  <c r="C2647" i="16" s="1"/>
  <c r="I2503" i="16"/>
  <c r="E2503" i="16" s="1"/>
  <c r="C2503" i="16" s="1"/>
  <c r="I2358" i="16"/>
  <c r="E2358" i="16" s="1"/>
  <c r="C2358" i="16" s="1"/>
  <c r="I2216" i="16"/>
  <c r="E2216" i="16" s="1"/>
  <c r="C2216" i="16" s="1"/>
  <c r="I3629" i="16"/>
  <c r="E3629" i="16" s="1"/>
  <c r="C3629" i="16" s="1"/>
  <c r="I3415" i="16"/>
  <c r="E3415" i="16" s="1"/>
  <c r="C3415" i="16" s="1"/>
  <c r="I3246" i="16"/>
  <c r="E3246" i="16" s="1"/>
  <c r="C3246" i="16" s="1"/>
  <c r="I3103" i="16"/>
  <c r="E3103" i="16" s="1"/>
  <c r="C3103" i="16" s="1"/>
  <c r="I2958" i="16"/>
  <c r="E2958" i="16" s="1"/>
  <c r="C2958" i="16" s="1"/>
  <c r="I2814" i="16"/>
  <c r="E2814" i="16" s="1"/>
  <c r="C2814" i="16" s="1"/>
  <c r="I2670" i="16"/>
  <c r="E2670" i="16" s="1"/>
  <c r="C2670" i="16" s="1"/>
  <c r="I2526" i="16"/>
  <c r="E2526" i="16" s="1"/>
  <c r="C2526" i="16" s="1"/>
  <c r="I2370" i="16"/>
  <c r="E2370" i="16" s="1"/>
  <c r="C2370" i="16" s="1"/>
  <c r="I2225" i="16"/>
  <c r="E2225" i="16" s="1"/>
  <c r="C2225" i="16" s="1"/>
  <c r="I2081" i="16"/>
  <c r="E2081" i="16" s="1"/>
  <c r="C2081" i="16" s="1"/>
  <c r="I1939" i="16"/>
  <c r="E1939" i="16" s="1"/>
  <c r="C1939" i="16" s="1"/>
  <c r="I3834" i="16"/>
  <c r="E3834" i="16" s="1"/>
  <c r="C3834" i="16" s="1"/>
  <c r="I3413" i="16"/>
  <c r="E3413" i="16" s="1"/>
  <c r="C3413" i="16" s="1"/>
  <c r="I3269" i="16"/>
  <c r="E3269" i="16" s="1"/>
  <c r="C3269" i="16" s="1"/>
  <c r="I3125" i="16"/>
  <c r="E3125" i="16" s="1"/>
  <c r="C3125"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3772" i="16"/>
  <c r="E3772" i="16" s="1"/>
  <c r="C3772" i="16" s="1"/>
  <c r="I3628" i="16"/>
  <c r="E3628" i="16" s="1"/>
  <c r="C3628" i="16" s="1"/>
  <c r="I3484" i="16"/>
  <c r="E3484" i="16" s="1"/>
  <c r="C3484" i="16" s="1"/>
  <c r="I3339" i="16"/>
  <c r="E3339" i="16" s="1"/>
  <c r="C3339" i="16" s="1"/>
  <c r="I3196" i="16"/>
  <c r="E3196" i="16" s="1"/>
  <c r="C3196"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3545" i="16"/>
  <c r="E3545" i="16" s="1"/>
  <c r="C3545" i="16" s="1"/>
  <c r="I3711" i="16"/>
  <c r="E3711" i="16" s="1"/>
  <c r="C3711" i="16" s="1"/>
  <c r="I3555" i="16"/>
  <c r="E3555" i="16" s="1"/>
  <c r="C3555" i="16" s="1"/>
  <c r="I3411" i="16"/>
  <c r="E3411" i="16" s="1"/>
  <c r="C3411" i="16" s="1"/>
  <c r="I3266" i="16"/>
  <c r="E3266" i="16" s="1"/>
  <c r="C3266" i="16" s="1"/>
  <c r="I3122" i="16"/>
  <c r="E3122" i="16" s="1"/>
  <c r="C312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3782" i="16"/>
  <c r="E3782" i="16" s="1"/>
  <c r="C3782" i="16" s="1"/>
  <c r="I3637" i="16"/>
  <c r="E3637" i="16" s="1"/>
  <c r="C3637" i="16" s="1"/>
  <c r="I3495" i="16"/>
  <c r="E3495" i="16" s="1"/>
  <c r="C3495" i="16" s="1"/>
  <c r="I3351" i="16"/>
  <c r="E3351" i="16" s="1"/>
  <c r="C3351" i="16" s="1"/>
  <c r="I3206" i="16"/>
  <c r="E3206" i="16" s="1"/>
  <c r="C3206"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2162" i="16"/>
  <c r="E2162" i="16" s="1"/>
  <c r="C216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100" i="16"/>
  <c r="E2100" i="16" s="1"/>
  <c r="C2100" i="16" s="1"/>
  <c r="I1957" i="16"/>
  <c r="E1957" i="16" s="1"/>
  <c r="C1957" i="16" s="1"/>
  <c r="I1812" i="16"/>
  <c r="E1812" i="16" s="1"/>
  <c r="C1812" i="16" s="1"/>
  <c r="I1668" i="16"/>
  <c r="E1668" i="16" s="1"/>
  <c r="C1668" i="16" s="1"/>
  <c r="I1524" i="16"/>
  <c r="E1524" i="16" s="1"/>
  <c r="C1524" i="16" s="1"/>
  <c r="I1381" i="16"/>
  <c r="E1381" i="16" s="1"/>
  <c r="C1381" i="16" s="1"/>
  <c r="I1236" i="16"/>
  <c r="E1236" i="16" s="1"/>
  <c r="C1236" i="16" s="1"/>
  <c r="I1092" i="16"/>
  <c r="E1092" i="16" s="1"/>
  <c r="C1092" i="16" s="1"/>
  <c r="I1967" i="16"/>
  <c r="E1967" i="16" s="1"/>
  <c r="C1967" i="16" s="1"/>
  <c r="I1823" i="16"/>
  <c r="E1823" i="16" s="1"/>
  <c r="C1823" i="16" s="1"/>
  <c r="I3666" i="16"/>
  <c r="E3666" i="16" s="1"/>
  <c r="C3666" i="16" s="1"/>
  <c r="I3756" i="16"/>
  <c r="E3756" i="16" s="1"/>
  <c r="C3756" i="16" s="1"/>
  <c r="I3611" i="16"/>
  <c r="E3611" i="16" s="1"/>
  <c r="C3611" i="16" s="1"/>
  <c r="I3469" i="16"/>
  <c r="E3469" i="16" s="1"/>
  <c r="C3469" i="16" s="1"/>
  <c r="I3325" i="16"/>
  <c r="E3325" i="16" s="1"/>
  <c r="C3325" i="16" s="1"/>
  <c r="I3180" i="16"/>
  <c r="E3180" i="16" s="1"/>
  <c r="C3180"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3815" i="16"/>
  <c r="E3815" i="16" s="1"/>
  <c r="C3815" i="16" s="1"/>
  <c r="I3671" i="16"/>
  <c r="E3671" i="16" s="1"/>
  <c r="C3671" i="16" s="1"/>
  <c r="I3527" i="16"/>
  <c r="E3527" i="16" s="1"/>
  <c r="C3527" i="16" s="1"/>
  <c r="I3384" i="16"/>
  <c r="E3384" i="16" s="1"/>
  <c r="C3384" i="16" s="1"/>
  <c r="I3239" i="16"/>
  <c r="E3239" i="16" s="1"/>
  <c r="C3239" i="16" s="1"/>
  <c r="I3095" i="16"/>
  <c r="E3095" i="16" s="1"/>
  <c r="C3095" i="16" s="1"/>
  <c r="I2952" i="16"/>
  <c r="E2952" i="16" s="1"/>
  <c r="C2952" i="16" s="1"/>
  <c r="I2807" i="16"/>
  <c r="E2807" i="16" s="1"/>
  <c r="C2807" i="16" s="1"/>
  <c r="I2663" i="16"/>
  <c r="E2663" i="16" s="1"/>
  <c r="C2663" i="16" s="1"/>
  <c r="I2519" i="16"/>
  <c r="E2519" i="16" s="1"/>
  <c r="C2519" i="16" s="1"/>
  <c r="I2375" i="16"/>
  <c r="E2375" i="16" s="1"/>
  <c r="C2375" i="16" s="1"/>
  <c r="I2231" i="16"/>
  <c r="E2231" i="16" s="1"/>
  <c r="C2231" i="16" s="1"/>
  <c r="I3653" i="16"/>
  <c r="E3653" i="16" s="1"/>
  <c r="C3653" i="16" s="1"/>
  <c r="I3718" i="16"/>
  <c r="E3718" i="16" s="1"/>
  <c r="C3718" i="16" s="1"/>
  <c r="I3574" i="16"/>
  <c r="E3574" i="16" s="1"/>
  <c r="C3574" i="16" s="1"/>
  <c r="I3430" i="16"/>
  <c r="E3430" i="16" s="1"/>
  <c r="C3430" i="16" s="1"/>
  <c r="I3286" i="16"/>
  <c r="E3286" i="16" s="1"/>
  <c r="C3286" i="16" s="1"/>
  <c r="I3142" i="16"/>
  <c r="E3142" i="16" s="1"/>
  <c r="C3142"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3789" i="16"/>
  <c r="E3789" i="16" s="1"/>
  <c r="C3789" i="16" s="1"/>
  <c r="I3645" i="16"/>
  <c r="E3645" i="16" s="1"/>
  <c r="C3645" i="16" s="1"/>
  <c r="I3500" i="16"/>
  <c r="E3500" i="16" s="1"/>
  <c r="C3500" i="16" s="1"/>
  <c r="I3357" i="16"/>
  <c r="E3357" i="16" s="1"/>
  <c r="C3357" i="16" s="1"/>
  <c r="I3213" i="16"/>
  <c r="E3213" i="16" s="1"/>
  <c r="C3213"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3607" i="16"/>
  <c r="E3607" i="16" s="1"/>
  <c r="C3607" i="16" s="1"/>
  <c r="I3740" i="16"/>
  <c r="E3740" i="16" s="1"/>
  <c r="C3740" i="16" s="1"/>
  <c r="I3595" i="16"/>
  <c r="E3595" i="16" s="1"/>
  <c r="C3595" i="16" s="1"/>
  <c r="I3440" i="16"/>
  <c r="E3440" i="16" s="1"/>
  <c r="C3440" i="16" s="1"/>
  <c r="I3295" i="16"/>
  <c r="E3295" i="16" s="1"/>
  <c r="C3295" i="16" s="1"/>
  <c r="I3151" i="16"/>
  <c r="E3151" i="16" s="1"/>
  <c r="C315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3787" i="16"/>
  <c r="E3787" i="16" s="1"/>
  <c r="C3787" i="16" s="1"/>
  <c r="I3642" i="16"/>
  <c r="E3642" i="16" s="1"/>
  <c r="C3642" i="16" s="1"/>
  <c r="I3498" i="16"/>
  <c r="E3498" i="16" s="1"/>
  <c r="C3498" i="16" s="1"/>
  <c r="I3355" i="16"/>
  <c r="E3355" i="16" s="1"/>
  <c r="C3355" i="16" s="1"/>
  <c r="I3211" i="16"/>
  <c r="E3211" i="16" s="1"/>
  <c r="C3211" i="16" s="1"/>
  <c r="I3066" i="16"/>
  <c r="E3066" i="16" s="1"/>
  <c r="C3066" i="16" s="1"/>
  <c r="I2923" i="16"/>
  <c r="E2923" i="16" s="1"/>
  <c r="C2923" i="16" s="1"/>
  <c r="I2778" i="16"/>
  <c r="E2778" i="16" s="1"/>
  <c r="C2778" i="16" s="1"/>
  <c r="I2635" i="16"/>
  <c r="E2635" i="16" s="1"/>
  <c r="C2635" i="16" s="1"/>
  <c r="I2491" i="16"/>
  <c r="E2491" i="16" s="1"/>
  <c r="C2491" i="16" s="1"/>
  <c r="I2347" i="16"/>
  <c r="E2347" i="16" s="1"/>
  <c r="C2347" i="16" s="1"/>
  <c r="I2204" i="16"/>
  <c r="E2204" i="16" s="1"/>
  <c r="C2204" i="16" s="1"/>
  <c r="I3546" i="16"/>
  <c r="E3546" i="16" s="1"/>
  <c r="C3546" i="16" s="1"/>
  <c r="I3402" i="16"/>
  <c r="E3402" i="16" s="1"/>
  <c r="C3402" i="16" s="1"/>
  <c r="I3235" i="16"/>
  <c r="E3235" i="16" s="1"/>
  <c r="C3235" i="16" s="1"/>
  <c r="I3090" i="16"/>
  <c r="E3090" i="16" s="1"/>
  <c r="C3090" i="16" s="1"/>
  <c r="I2946" i="16"/>
  <c r="E2946" i="16" s="1"/>
  <c r="C2946" i="16" s="1"/>
  <c r="I2802" i="16"/>
  <c r="E2802" i="16" s="1"/>
  <c r="C2802" i="16" s="1"/>
  <c r="I2658" i="16"/>
  <c r="E2658" i="16" s="1"/>
  <c r="C2658" i="16" s="1"/>
  <c r="I2514" i="16"/>
  <c r="E2514" i="16" s="1"/>
  <c r="C2514" i="16" s="1"/>
  <c r="I2359" i="16"/>
  <c r="E2359" i="16" s="1"/>
  <c r="C2359" i="16" s="1"/>
  <c r="I2214" i="16"/>
  <c r="E2214" i="16" s="1"/>
  <c r="C2214" i="16" s="1"/>
  <c r="I2070" i="16"/>
  <c r="E2070" i="16" s="1"/>
  <c r="C2070" i="16" s="1"/>
  <c r="I1926" i="16"/>
  <c r="E1926" i="16" s="1"/>
  <c r="C1926" i="16" s="1"/>
  <c r="I3690" i="16"/>
  <c r="E3690" i="16" s="1"/>
  <c r="C3690" i="16" s="1"/>
  <c r="I3401" i="16"/>
  <c r="E3401" i="16" s="1"/>
  <c r="C3401" i="16" s="1"/>
  <c r="I3257" i="16"/>
  <c r="E3257" i="16" s="1"/>
  <c r="C3257" i="16" s="1"/>
  <c r="I3114" i="16"/>
  <c r="E3114" i="16" s="1"/>
  <c r="C3114"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3760" i="16"/>
  <c r="E3760" i="16" s="1"/>
  <c r="C3760" i="16" s="1"/>
  <c r="I3616" i="16"/>
  <c r="E3616" i="16" s="1"/>
  <c r="C3616" i="16" s="1"/>
  <c r="I3473" i="16"/>
  <c r="E3473" i="16" s="1"/>
  <c r="C3473" i="16" s="1"/>
  <c r="I3328" i="16"/>
  <c r="E3328" i="16" s="1"/>
  <c r="C3328" i="16" s="1"/>
  <c r="I3183" i="16"/>
  <c r="E3183" i="16" s="1"/>
  <c r="C3183"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3842" i="16"/>
  <c r="E3842" i="16" s="1"/>
  <c r="C3842" i="16" s="1"/>
  <c r="I3699" i="16"/>
  <c r="E3699" i="16" s="1"/>
  <c r="C3699" i="16" s="1"/>
  <c r="I3544" i="16"/>
  <c r="E3544" i="16" s="1"/>
  <c r="C3544" i="16" s="1"/>
  <c r="I3399" i="16"/>
  <c r="E3399" i="16" s="1"/>
  <c r="C3399" i="16" s="1"/>
  <c r="I3255" i="16"/>
  <c r="E3255" i="16" s="1"/>
  <c r="C3255" i="16" s="1"/>
  <c r="I3111" i="16"/>
  <c r="E3111" i="16" s="1"/>
  <c r="C3111"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3770" i="16"/>
  <c r="E3770" i="16" s="1"/>
  <c r="C3770" i="16" s="1"/>
  <c r="I3625" i="16"/>
  <c r="E3625" i="16" s="1"/>
  <c r="C3625" i="16" s="1"/>
  <c r="I3482" i="16"/>
  <c r="E3482" i="16" s="1"/>
  <c r="C3482" i="16" s="1"/>
  <c r="I3338" i="16"/>
  <c r="E3338" i="16" s="1"/>
  <c r="C3338" i="16" s="1"/>
  <c r="I3194" i="16"/>
  <c r="E3194" i="16" s="1"/>
  <c r="C3194" i="16" s="1"/>
  <c r="I3049" i="16"/>
  <c r="E3049" i="16" s="1"/>
  <c r="C3049" i="16" s="1"/>
  <c r="I2906" i="16"/>
  <c r="E2906" i="16" s="1"/>
  <c r="C2906" i="16" s="1"/>
  <c r="I2738" i="16"/>
  <c r="E2738" i="16" s="1"/>
  <c r="C2738" i="16" s="1"/>
  <c r="I2594" i="16"/>
  <c r="E2594" i="16" s="1"/>
  <c r="C2594" i="16" s="1"/>
  <c r="I2450" i="16"/>
  <c r="E2450" i="16" s="1"/>
  <c r="C2450" i="16" s="1"/>
  <c r="I2307" i="16"/>
  <c r="E2307" i="16" s="1"/>
  <c r="C2307" i="16" s="1"/>
  <c r="I2150" i="16"/>
  <c r="E2150" i="16" s="1"/>
  <c r="C2150" i="16" s="1"/>
  <c r="I3805" i="16"/>
  <c r="E3805" i="16" s="1"/>
  <c r="C3805" i="16" s="1"/>
  <c r="I3661" i="16"/>
  <c r="E3661" i="16" s="1"/>
  <c r="C3661" i="16" s="1"/>
  <c r="I3517" i="16"/>
  <c r="E3517" i="16" s="1"/>
  <c r="C3517" i="16" s="1"/>
  <c r="I3372" i="16"/>
  <c r="E3372" i="16" s="1"/>
  <c r="C3372" i="16" s="1"/>
  <c r="I3229" i="16"/>
  <c r="E3229" i="16" s="1"/>
  <c r="C3229" i="16" s="1"/>
  <c r="I3085" i="16"/>
  <c r="E3085" i="16" s="1"/>
  <c r="C3085"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3821" i="16"/>
  <c r="E3821" i="16" s="1"/>
  <c r="C3821" i="16" s="1"/>
  <c r="I3744" i="16"/>
  <c r="E3744" i="16" s="1"/>
  <c r="C3744" i="16" s="1"/>
  <c r="I3599" i="16"/>
  <c r="E3599" i="16" s="1"/>
  <c r="C3599" i="16" s="1"/>
  <c r="I3456" i="16"/>
  <c r="E3456" i="16" s="1"/>
  <c r="C3456" i="16" s="1"/>
  <c r="I3312" i="16"/>
  <c r="E3312" i="16" s="1"/>
  <c r="C3312" i="16" s="1"/>
  <c r="I3167" i="16"/>
  <c r="E3167" i="16" s="1"/>
  <c r="C316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3802" i="16"/>
  <c r="E3802" i="16" s="1"/>
  <c r="C3802" i="16" s="1"/>
  <c r="I3659" i="16"/>
  <c r="E3659" i="16" s="1"/>
  <c r="C3659" i="16" s="1"/>
  <c r="I3516" i="16"/>
  <c r="E3516" i="16" s="1"/>
  <c r="C3516" i="16" s="1"/>
  <c r="I3371" i="16"/>
  <c r="E3371" i="16" s="1"/>
  <c r="C3371" i="16" s="1"/>
  <c r="I3227" i="16"/>
  <c r="E3227" i="16" s="1"/>
  <c r="C3227" i="16" s="1"/>
  <c r="I3082" i="16"/>
  <c r="E3082" i="16" s="1"/>
  <c r="C3082" i="16" s="1"/>
  <c r="I2938" i="16"/>
  <c r="E2938" i="16" s="1"/>
  <c r="C2938" i="16" s="1"/>
  <c r="I2795" i="16"/>
  <c r="E2795" i="16" s="1"/>
  <c r="C2795" i="16" s="1"/>
  <c r="I2652" i="16"/>
  <c r="E2652" i="16" s="1"/>
  <c r="C2652" i="16" s="1"/>
  <c r="I2508" i="16"/>
  <c r="E2508" i="16" s="1"/>
  <c r="C2508" i="16" s="1"/>
  <c r="I2363" i="16"/>
  <c r="E2363" i="16" s="1"/>
  <c r="C2363" i="16" s="1"/>
  <c r="I2220" i="16"/>
  <c r="E2220" i="16" s="1"/>
  <c r="C2220" i="16" s="1"/>
  <c r="I3798" i="16"/>
  <c r="E3798" i="16" s="1"/>
  <c r="C3798" i="16" s="1"/>
  <c r="I3705" i="16"/>
  <c r="E3705" i="16" s="1"/>
  <c r="C3705" i="16" s="1"/>
  <c r="I3562" i="16"/>
  <c r="E3562" i="16" s="1"/>
  <c r="C3562" i="16" s="1"/>
  <c r="I3418" i="16"/>
  <c r="E3418" i="16" s="1"/>
  <c r="C3418" i="16" s="1"/>
  <c r="I3275" i="16"/>
  <c r="E3275" i="16" s="1"/>
  <c r="C3275" i="16" s="1"/>
  <c r="I3131" i="16"/>
  <c r="E3131" i="16" s="1"/>
  <c r="C3131" i="16" s="1"/>
  <c r="I2987" i="16"/>
  <c r="E2987" i="16" s="1"/>
  <c r="C2987" i="16" s="1"/>
  <c r="I2842" i="16"/>
  <c r="E2842" i="16" s="1"/>
  <c r="C2842" i="16" s="1"/>
  <c r="I2686" i="16"/>
  <c r="E2686" i="16" s="1"/>
  <c r="C2686" i="16" s="1"/>
  <c r="I2542" i="16"/>
  <c r="E2542" i="16" s="1"/>
  <c r="C2542" i="16" s="1"/>
  <c r="I2398" i="16"/>
  <c r="E2398" i="16" s="1"/>
  <c r="C2398" i="16" s="1"/>
  <c r="I2254" i="16"/>
  <c r="E2254" i="16" s="1"/>
  <c r="C2254" i="16" s="1"/>
  <c r="I2110" i="16"/>
  <c r="E2110" i="16" s="1"/>
  <c r="C2110" i="16" s="1"/>
  <c r="I3777" i="16"/>
  <c r="E3777" i="16" s="1"/>
  <c r="C3777" i="16" s="1"/>
  <c r="I3632" i="16"/>
  <c r="E3632" i="16" s="1"/>
  <c r="C3632" i="16" s="1"/>
  <c r="I3488" i="16"/>
  <c r="E3488" i="16" s="1"/>
  <c r="C3488" i="16" s="1"/>
  <c r="I3345" i="16"/>
  <c r="E3345" i="16" s="1"/>
  <c r="C3345" i="16" s="1"/>
  <c r="I3201" i="16"/>
  <c r="E3201" i="16" s="1"/>
  <c r="C3201"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3784" i="16"/>
  <c r="E3784" i="16" s="1"/>
  <c r="C3784" i="16" s="1"/>
  <c r="I3728" i="16"/>
  <c r="E3728" i="16" s="1"/>
  <c r="C3728" i="16" s="1"/>
  <c r="I3584" i="16"/>
  <c r="E3584" i="16" s="1"/>
  <c r="C3584" i="16" s="1"/>
  <c r="I3428" i="16"/>
  <c r="E3428" i="16" s="1"/>
  <c r="C3428" i="16" s="1"/>
  <c r="I3284" i="16"/>
  <c r="E3284" i="16" s="1"/>
  <c r="C3284" i="16" s="1"/>
  <c r="I3139" i="16"/>
  <c r="E3139" i="16" s="1"/>
  <c r="C313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3776" i="16"/>
  <c r="E3776" i="16" s="1"/>
  <c r="C3776" i="16" s="1"/>
  <c r="I3631" i="16"/>
  <c r="E3631" i="16" s="1"/>
  <c r="C3631" i="16" s="1"/>
  <c r="I3487" i="16"/>
  <c r="E3487" i="16" s="1"/>
  <c r="C3487" i="16" s="1"/>
  <c r="I3343" i="16"/>
  <c r="E3343" i="16" s="1"/>
  <c r="C3343" i="16" s="1"/>
  <c r="I3199" i="16"/>
  <c r="E3199" i="16" s="1"/>
  <c r="C3199" i="16" s="1"/>
  <c r="I3056" i="16"/>
  <c r="E3056" i="16" s="1"/>
  <c r="C3056" i="16" s="1"/>
  <c r="I2912" i="16"/>
  <c r="E2912" i="16" s="1"/>
  <c r="C2912" i="16" s="1"/>
  <c r="I2767" i="16"/>
  <c r="E2767" i="16" s="1"/>
  <c r="C2767" i="16" s="1"/>
  <c r="I2623" i="16"/>
  <c r="E2623" i="16" s="1"/>
  <c r="C2623" i="16" s="1"/>
  <c r="I2479" i="16"/>
  <c r="E2479" i="16" s="1"/>
  <c r="C2479" i="16" s="1"/>
  <c r="I2335" i="16"/>
  <c r="E2335" i="16" s="1"/>
  <c r="C2335" i="16" s="1"/>
  <c r="I2192" i="16"/>
  <c r="E2192" i="16" s="1"/>
  <c r="C2192" i="16" s="1"/>
  <c r="I3534" i="16"/>
  <c r="E3534" i="16" s="1"/>
  <c r="C3534" i="16" s="1"/>
  <c r="I3378" i="16"/>
  <c r="E3378" i="16" s="1"/>
  <c r="C3378" i="16" s="1"/>
  <c r="I3221" i="16"/>
  <c r="E3221" i="16" s="1"/>
  <c r="C3221" i="16" s="1"/>
  <c r="I3078" i="16"/>
  <c r="E3078" i="16" s="1"/>
  <c r="C3078" i="16" s="1"/>
  <c r="I2935" i="16"/>
  <c r="E2935" i="16" s="1"/>
  <c r="C2935" i="16" s="1"/>
  <c r="I2789" i="16"/>
  <c r="E2789" i="16" s="1"/>
  <c r="C2789" i="16" s="1"/>
  <c r="I2646" i="16"/>
  <c r="E2646" i="16" s="1"/>
  <c r="C2646" i="16" s="1"/>
  <c r="I2502" i="16"/>
  <c r="E2502" i="16" s="1"/>
  <c r="C2502" i="16" s="1"/>
  <c r="I2346" i="16"/>
  <c r="E2346" i="16" s="1"/>
  <c r="C2346" i="16" s="1"/>
  <c r="I2202" i="16"/>
  <c r="E2202" i="16" s="1"/>
  <c r="C2202" i="16" s="1"/>
  <c r="I2058" i="16"/>
  <c r="E2058" i="16" s="1"/>
  <c r="C2058" i="16" s="1"/>
  <c r="I1914" i="16"/>
  <c r="E1914" i="16" s="1"/>
  <c r="C1914" i="16" s="1"/>
  <c r="I3833" i="16"/>
  <c r="E3833" i="16" s="1"/>
  <c r="C3833" i="16" s="1"/>
  <c r="I3388" i="16"/>
  <c r="E3388" i="16" s="1"/>
  <c r="C3388" i="16" s="1"/>
  <c r="I3245" i="16"/>
  <c r="E3245" i="16" s="1"/>
  <c r="C3245" i="16" s="1"/>
  <c r="I3101" i="16"/>
  <c r="E3101" i="16" s="1"/>
  <c r="C3101" i="16" s="1"/>
  <c r="I2957" i="16"/>
  <c r="E2957" i="16" s="1"/>
  <c r="C2957" i="16" s="1"/>
  <c r="I2812" i="16"/>
  <c r="E2812" i="16" s="1"/>
  <c r="C2812" i="16" s="1"/>
  <c r="I2669" i="16"/>
  <c r="E2669" i="16" s="1"/>
  <c r="C2669" i="16" s="1"/>
  <c r="I2524" i="16"/>
  <c r="E2524" i="16" s="1"/>
  <c r="C2524" i="16" s="1"/>
  <c r="I2382" i="16"/>
  <c r="E2382" i="16" s="1"/>
  <c r="C2382" i="16" s="1"/>
  <c r="I2238" i="16"/>
  <c r="E2238" i="16" s="1"/>
  <c r="C2238" i="16" s="1"/>
  <c r="I2093" i="16"/>
  <c r="E2093" i="16" s="1"/>
  <c r="C2093" i="16" s="1"/>
  <c r="I1949" i="16"/>
  <c r="E1949" i="16" s="1"/>
  <c r="C1949" i="16" s="1"/>
  <c r="I3810" i="16"/>
  <c r="E3810" i="16" s="1"/>
  <c r="C3810" i="16" s="1"/>
  <c r="I3747" i="16"/>
  <c r="E3747" i="16" s="1"/>
  <c r="C3747" i="16" s="1"/>
  <c r="I3604" i="16"/>
  <c r="E3604" i="16" s="1"/>
  <c r="C3604" i="16" s="1"/>
  <c r="I3460" i="16"/>
  <c r="E3460" i="16" s="1"/>
  <c r="C3460" i="16" s="1"/>
  <c r="I3315" i="16"/>
  <c r="E3315" i="16" s="1"/>
  <c r="C3315" i="16" s="1"/>
  <c r="I3172" i="16"/>
  <c r="E3172" i="16" s="1"/>
  <c r="C3172"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3702" i="16"/>
  <c r="E3702" i="16" s="1"/>
  <c r="C3702" i="16" s="1"/>
  <c r="I3758" i="16"/>
  <c r="E3758" i="16" s="1"/>
  <c r="C3758" i="16" s="1"/>
  <c r="I3614" i="16"/>
  <c r="E3614" i="16" s="1"/>
  <c r="C3614" i="16" s="1"/>
  <c r="I3470" i="16"/>
  <c r="E3470" i="16" s="1"/>
  <c r="C3470" i="16" s="1"/>
  <c r="I3326" i="16"/>
  <c r="E3326" i="16" s="1"/>
  <c r="C3326" i="16" s="1"/>
  <c r="I3182" i="16"/>
  <c r="E3182" i="16" s="1"/>
  <c r="C3182"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2138" i="16"/>
  <c r="E2138" i="16" s="1"/>
  <c r="C2138" i="16" s="1"/>
  <c r="I3793" i="16"/>
  <c r="E3793" i="16" s="1"/>
  <c r="C3793" i="16" s="1"/>
  <c r="I3649" i="16"/>
  <c r="E3649" i="16" s="1"/>
  <c r="C3649" i="16" s="1"/>
  <c r="I3505" i="16"/>
  <c r="E3505" i="16" s="1"/>
  <c r="C3505" i="16" s="1"/>
  <c r="I3361" i="16"/>
  <c r="E3361" i="16" s="1"/>
  <c r="C3361" i="16" s="1"/>
  <c r="I3217" i="16"/>
  <c r="E3217" i="16" s="1"/>
  <c r="C3217"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75" i="16"/>
  <c r="E2075" i="16" s="1"/>
  <c r="C2075" i="16" s="1"/>
  <c r="I1933" i="16"/>
  <c r="E1933" i="16" s="1"/>
  <c r="C1933" i="16" s="1"/>
  <c r="I1788" i="16"/>
  <c r="E1788" i="16" s="1"/>
  <c r="C1788" i="16" s="1"/>
  <c r="I1644" i="16"/>
  <c r="E1644" i="16" s="1"/>
  <c r="C1644" i="16" s="1"/>
  <c r="I1500" i="16"/>
  <c r="E1500" i="16" s="1"/>
  <c r="C1500" i="16" s="1"/>
  <c r="I1356" i="16"/>
  <c r="E1356" i="16" s="1"/>
  <c r="C1356" i="16" s="1"/>
  <c r="I1212" i="16"/>
  <c r="E1212" i="16" s="1"/>
  <c r="C1212" i="16" s="1"/>
  <c r="I2088" i="16"/>
  <c r="E2088" i="16" s="1"/>
  <c r="C2088" i="16" s="1"/>
  <c r="I1943" i="16"/>
  <c r="E1943" i="16" s="1"/>
  <c r="C1943" i="16" s="1"/>
  <c r="I3713" i="16"/>
  <c r="E3713" i="16" s="1"/>
  <c r="C3713" i="16" s="1"/>
  <c r="I3732" i="16"/>
  <c r="E3732" i="16" s="1"/>
  <c r="C3732" i="16" s="1"/>
  <c r="I3588" i="16"/>
  <c r="E3588" i="16" s="1"/>
  <c r="C3588" i="16" s="1"/>
  <c r="I3444" i="16"/>
  <c r="E3444" i="16" s="1"/>
  <c r="C3444" i="16" s="1"/>
  <c r="I3300" i="16"/>
  <c r="E3300" i="16" s="1"/>
  <c r="C3300" i="16" s="1"/>
  <c r="I3155" i="16"/>
  <c r="E3155" i="16" s="1"/>
  <c r="C315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3790" i="16"/>
  <c r="E3790" i="16" s="1"/>
  <c r="C3790" i="16" s="1"/>
  <c r="I3646" i="16"/>
  <c r="E3646" i="16" s="1"/>
  <c r="C3646" i="16" s="1"/>
  <c r="I3503" i="16"/>
  <c r="E3503" i="16" s="1"/>
  <c r="C3503" i="16" s="1"/>
  <c r="I3359" i="16"/>
  <c r="E3359" i="16" s="1"/>
  <c r="C3359" i="16" s="1"/>
  <c r="I3216" i="16"/>
  <c r="E3216" i="16" s="1"/>
  <c r="C3216" i="16" s="1"/>
  <c r="I3071" i="16"/>
  <c r="E3071" i="16" s="1"/>
  <c r="C3071" i="16" s="1"/>
  <c r="I2928" i="16"/>
  <c r="E2928" i="16" s="1"/>
  <c r="C2928" i="16" s="1"/>
  <c r="I2783" i="16"/>
  <c r="E2783" i="16" s="1"/>
  <c r="C2783" i="16" s="1"/>
  <c r="I2640" i="16"/>
  <c r="E2640" i="16" s="1"/>
  <c r="C2640" i="16" s="1"/>
  <c r="I2495" i="16"/>
  <c r="E2495" i="16" s="1"/>
  <c r="C2495" i="16" s="1"/>
  <c r="I2351" i="16"/>
  <c r="E2351" i="16" s="1"/>
  <c r="C2351" i="16" s="1"/>
  <c r="I2208" i="16"/>
  <c r="E2208" i="16" s="1"/>
  <c r="C2208" i="16" s="1"/>
  <c r="I3677" i="16"/>
  <c r="E3677" i="16" s="1"/>
  <c r="C3677" i="16" s="1"/>
  <c r="I3694" i="16"/>
  <c r="E3694" i="16" s="1"/>
  <c r="C3694" i="16" s="1"/>
  <c r="I3551" i="16"/>
  <c r="E3551" i="16" s="1"/>
  <c r="C3551" i="16" s="1"/>
  <c r="I3406" i="16"/>
  <c r="E3406" i="16" s="1"/>
  <c r="C3406" i="16" s="1"/>
  <c r="I3262" i="16"/>
  <c r="E3262" i="16" s="1"/>
  <c r="C3262" i="16" s="1"/>
  <c r="I3119" i="16"/>
  <c r="E3119" i="16" s="1"/>
  <c r="C3119"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3764" i="16"/>
  <c r="E3764" i="16" s="1"/>
  <c r="C3764" i="16" s="1"/>
  <c r="I3622" i="16"/>
  <c r="E3622" i="16" s="1"/>
  <c r="C3622" i="16" s="1"/>
  <c r="I3477" i="16"/>
  <c r="E3477" i="16" s="1"/>
  <c r="C3477" i="16" s="1"/>
  <c r="I3333" i="16"/>
  <c r="E3333" i="16" s="1"/>
  <c r="C3333" i="16" s="1"/>
  <c r="I3190" i="16"/>
  <c r="E3190" i="16" s="1"/>
  <c r="C3190"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3665" i="16"/>
  <c r="E3665" i="16" s="1"/>
  <c r="C3665" i="16" s="1"/>
  <c r="I3717" i="16"/>
  <c r="E3717" i="16" s="1"/>
  <c r="C3717" i="16" s="1"/>
  <c r="I3572" i="16"/>
  <c r="E3572" i="16" s="1"/>
  <c r="C3572" i="16" s="1"/>
  <c r="I3416" i="16"/>
  <c r="E3416" i="16" s="1"/>
  <c r="C3416" i="16" s="1"/>
  <c r="I3272" i="16"/>
  <c r="E3272" i="16" s="1"/>
  <c r="C3272" i="16" s="1"/>
  <c r="I3129" i="16"/>
  <c r="E3129" i="16" s="1"/>
  <c r="C3129" i="16" s="1"/>
  <c r="I2985" i="16"/>
  <c r="E2985" i="16" s="1"/>
  <c r="C2985" i="16" s="1"/>
  <c r="I2840" i="16"/>
  <c r="E2840" i="16" s="1"/>
  <c r="C2840" i="16" s="1"/>
  <c r="I2696" i="16"/>
  <c r="E2696" i="16" s="1"/>
  <c r="C2696" i="16" s="1"/>
  <c r="I2552" i="16"/>
  <c r="E2552" i="16" s="1"/>
  <c r="C2552" i="16" s="1"/>
  <c r="I2408" i="16"/>
  <c r="E2408" i="16" s="1"/>
  <c r="C2408" i="16" s="1"/>
  <c r="I2263" i="16"/>
  <c r="E2263" i="16" s="1"/>
  <c r="C2263" i="16" s="1"/>
  <c r="I2119" i="16"/>
  <c r="E2119" i="16" s="1"/>
  <c r="C2119" i="16" s="1"/>
  <c r="I3763" i="16"/>
  <c r="E3763" i="16" s="1"/>
  <c r="C3763" i="16" s="1"/>
  <c r="I3618" i="16"/>
  <c r="E3618" i="16" s="1"/>
  <c r="C3618" i="16" s="1"/>
  <c r="I3475" i="16"/>
  <c r="E3475" i="16" s="1"/>
  <c r="C3475" i="16" s="1"/>
  <c r="I3330" i="16"/>
  <c r="E3330" i="16" s="1"/>
  <c r="C3330" i="16" s="1"/>
  <c r="I3187" i="16"/>
  <c r="E3187" i="16" s="1"/>
  <c r="C3187"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3522" i="16"/>
  <c r="E3522" i="16" s="1"/>
  <c r="C3522" i="16" s="1"/>
  <c r="I3367" i="16"/>
  <c r="E3367" i="16" s="1"/>
  <c r="C3367" i="16" s="1"/>
  <c r="I3210" i="16"/>
  <c r="E3210" i="16" s="1"/>
  <c r="C3210" i="16" s="1"/>
  <c r="I3067" i="16"/>
  <c r="E3067" i="16" s="1"/>
  <c r="C3067" i="16" s="1"/>
  <c r="I2921" i="16"/>
  <c r="E2921" i="16" s="1"/>
  <c r="C2921" i="16" s="1"/>
  <c r="I2779" i="16"/>
  <c r="E2779" i="16" s="1"/>
  <c r="C2779" i="16" s="1"/>
  <c r="I2633" i="16"/>
  <c r="E2633" i="16" s="1"/>
  <c r="C2633" i="16" s="1"/>
  <c r="I2490" i="16"/>
  <c r="E2490" i="16" s="1"/>
  <c r="C2490" i="16" s="1"/>
  <c r="I2334" i="16"/>
  <c r="E2334" i="16" s="1"/>
  <c r="C2334" i="16" s="1"/>
  <c r="I2189" i="16"/>
  <c r="E2189" i="16" s="1"/>
  <c r="C2189" i="16" s="1"/>
  <c r="I2045" i="16"/>
  <c r="E2045" i="16" s="1"/>
  <c r="C2045" i="16" s="1"/>
  <c r="I1902" i="16"/>
  <c r="E1902" i="16" s="1"/>
  <c r="C1902" i="16" s="1"/>
  <c r="I3701" i="16"/>
  <c r="E3701" i="16" s="1"/>
  <c r="C3701" i="16" s="1"/>
  <c r="I3377" i="16"/>
  <c r="E3377" i="16" s="1"/>
  <c r="C3377" i="16" s="1"/>
  <c r="I3233" i="16"/>
  <c r="E3233" i="16" s="1"/>
  <c r="C3233" i="16" s="1"/>
  <c r="I3089" i="16"/>
  <c r="E3089" i="16" s="1"/>
  <c r="C3089" i="16" s="1"/>
  <c r="I2945" i="16"/>
  <c r="E2945" i="16" s="1"/>
  <c r="C2945" i="16" s="1"/>
  <c r="I2801" i="16"/>
  <c r="E2801" i="16" s="1"/>
  <c r="C2801" i="16" s="1"/>
  <c r="I2657" i="16"/>
  <c r="E2657" i="16" s="1"/>
  <c r="C2657" i="16" s="1"/>
  <c r="I2513" i="16"/>
  <c r="E2513" i="16" s="1"/>
  <c r="C2513" i="16" s="1"/>
  <c r="I2369" i="16"/>
  <c r="E2369" i="16" s="1"/>
  <c r="C2369" i="16" s="1"/>
  <c r="I2226" i="16"/>
  <c r="E2226" i="16" s="1"/>
  <c r="C2226" i="16" s="1"/>
  <c r="I2082" i="16"/>
  <c r="E2082" i="16" s="1"/>
  <c r="C2082" i="16" s="1"/>
  <c r="I1937" i="16"/>
  <c r="E1937" i="16" s="1"/>
  <c r="C1937" i="16" s="1"/>
  <c r="I3643" i="16"/>
  <c r="E3643" i="16" s="1"/>
  <c r="C3643" i="16" s="1"/>
  <c r="I3737" i="16"/>
  <c r="E3737" i="16" s="1"/>
  <c r="C3737" i="16" s="1"/>
  <c r="I3592" i="16"/>
  <c r="E3592" i="16" s="1"/>
  <c r="C3592" i="16" s="1"/>
  <c r="I3448" i="16"/>
  <c r="E3448" i="16" s="1"/>
  <c r="C3448" i="16" s="1"/>
  <c r="I3303" i="16"/>
  <c r="E3303" i="16" s="1"/>
  <c r="C3303" i="16" s="1"/>
  <c r="I3159" i="16"/>
  <c r="E3159" i="16" s="1"/>
  <c r="C3159"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3582" i="16"/>
  <c r="E3582" i="16" s="1"/>
  <c r="C3582" i="16" s="1"/>
  <c r="I3746" i="16"/>
  <c r="E3746" i="16" s="1"/>
  <c r="C3746" i="16" s="1"/>
  <c r="I3603" i="16"/>
  <c r="E3603" i="16" s="1"/>
  <c r="C3603" i="16" s="1"/>
  <c r="I3458" i="16"/>
  <c r="E3458" i="16" s="1"/>
  <c r="C3458" i="16" s="1"/>
  <c r="I3314" i="16"/>
  <c r="E3314" i="16" s="1"/>
  <c r="C3314" i="16" s="1"/>
  <c r="I3171" i="16"/>
  <c r="E3171" i="16" s="1"/>
  <c r="C3171"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2125" i="16"/>
  <c r="E2125" i="16" s="1"/>
  <c r="C2125" i="16" s="1"/>
  <c r="I3781" i="16"/>
  <c r="E3781" i="16" s="1"/>
  <c r="C3781" i="16" s="1"/>
  <c r="I3638" i="16"/>
  <c r="E3638" i="16" s="1"/>
  <c r="C3638" i="16" s="1"/>
  <c r="I3493" i="16"/>
  <c r="E3493" i="16" s="1"/>
  <c r="C3493" i="16" s="1"/>
  <c r="I3348" i="16"/>
  <c r="E3348" i="16" s="1"/>
  <c r="C3348" i="16" s="1"/>
  <c r="I3205" i="16"/>
  <c r="E3205" i="16" s="1"/>
  <c r="C3205"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3593" i="16"/>
  <c r="E3593" i="16" s="1"/>
  <c r="C3593" i="16" s="1"/>
  <c r="I3721" i="16"/>
  <c r="E3721" i="16" s="1"/>
  <c r="C3721" i="16" s="1"/>
  <c r="I3576" i="16"/>
  <c r="E3576" i="16" s="1"/>
  <c r="C3576" i="16" s="1"/>
  <c r="I3431" i="16"/>
  <c r="E3431" i="16" s="1"/>
  <c r="C3431" i="16" s="1"/>
  <c r="I3288" i="16"/>
  <c r="E3288" i="16" s="1"/>
  <c r="C3288" i="16" s="1"/>
  <c r="I3143" i="16"/>
  <c r="E3143" i="16" s="1"/>
  <c r="C314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3778" i="16"/>
  <c r="E3778" i="16" s="1"/>
  <c r="C3778" i="16" s="1"/>
  <c r="I3634" i="16"/>
  <c r="E3634" i="16" s="1"/>
  <c r="C3634" i="16" s="1"/>
  <c r="I3492" i="16"/>
  <c r="E3492" i="16" s="1"/>
  <c r="C3492" i="16" s="1"/>
  <c r="I3347" i="16"/>
  <c r="E3347" i="16" s="1"/>
  <c r="C3347" i="16" s="1"/>
  <c r="I3204" i="16"/>
  <c r="E3204" i="16" s="1"/>
  <c r="C3204" i="16" s="1"/>
  <c r="I3060" i="16"/>
  <c r="E3060" i="16" s="1"/>
  <c r="C3060" i="16" s="1"/>
  <c r="I2915" i="16"/>
  <c r="E2915" i="16" s="1"/>
  <c r="C2915" i="16" s="1"/>
  <c r="I2771" i="16"/>
  <c r="E2771" i="16" s="1"/>
  <c r="C2771" i="16" s="1"/>
  <c r="I2627" i="16"/>
  <c r="E2627" i="16" s="1"/>
  <c r="C2627" i="16" s="1"/>
  <c r="I2483" i="16"/>
  <c r="E2483" i="16" s="1"/>
  <c r="C2483" i="16" s="1"/>
  <c r="I2339" i="16"/>
  <c r="E2339" i="16" s="1"/>
  <c r="C2339" i="16" s="1"/>
  <c r="I2195" i="16"/>
  <c r="E2195" i="16" s="1"/>
  <c r="C2195" i="16" s="1"/>
  <c r="I3837" i="16"/>
  <c r="E3837" i="16" s="1"/>
  <c r="C3837" i="16" s="1"/>
  <c r="I3682" i="16"/>
  <c r="E3682" i="16" s="1"/>
  <c r="C3682" i="16" s="1"/>
  <c r="I3538" i="16"/>
  <c r="E3538" i="16" s="1"/>
  <c r="C3538" i="16" s="1"/>
  <c r="I3393" i="16"/>
  <c r="E3393" i="16" s="1"/>
  <c r="C3393" i="16" s="1"/>
  <c r="I3251" i="16"/>
  <c r="E3251" i="16" s="1"/>
  <c r="C3251" i="16" s="1"/>
  <c r="I3106" i="16"/>
  <c r="E3106" i="16" s="1"/>
  <c r="C3106" i="16" s="1"/>
  <c r="I2961" i="16"/>
  <c r="E2961" i="16" s="1"/>
  <c r="C2961" i="16" s="1"/>
  <c r="I2818" i="16"/>
  <c r="E2818" i="16" s="1"/>
  <c r="C2818" i="16" s="1"/>
  <c r="I2662" i="16"/>
  <c r="E2662" i="16" s="1"/>
  <c r="C2662" i="16" s="1"/>
  <c r="I2518" i="16"/>
  <c r="E2518" i="16" s="1"/>
  <c r="C2518" i="16" s="1"/>
  <c r="I2374" i="16"/>
  <c r="E2374" i="16" s="1"/>
  <c r="C2374" i="16" s="1"/>
  <c r="I2230" i="16"/>
  <c r="E2230" i="16" s="1"/>
  <c r="C2230" i="16" s="1"/>
  <c r="I3738" i="16"/>
  <c r="E3738" i="16" s="1"/>
  <c r="C3738" i="16" s="1"/>
  <c r="I3753" i="16"/>
  <c r="E3753" i="16" s="1"/>
  <c r="C3753" i="16" s="1"/>
  <c r="I3610" i="16"/>
  <c r="E3610" i="16" s="1"/>
  <c r="C3610" i="16" s="1"/>
  <c r="I3465" i="16"/>
  <c r="E3465" i="16" s="1"/>
  <c r="C3465" i="16" s="1"/>
  <c r="I3321" i="16"/>
  <c r="E3321" i="16" s="1"/>
  <c r="C3321" i="16" s="1"/>
  <c r="I3177" i="16"/>
  <c r="E3177" i="16" s="1"/>
  <c r="C3177"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3826" i="16"/>
  <c r="E3826" i="16" s="1"/>
  <c r="C3826" i="16" s="1"/>
  <c r="I3704" i="16"/>
  <c r="E3704" i="16" s="1"/>
  <c r="C3704" i="16" s="1"/>
  <c r="I3559" i="16"/>
  <c r="E3559" i="16" s="1"/>
  <c r="C3559" i="16" s="1"/>
  <c r="I3405" i="16"/>
  <c r="E3405" i="16" s="1"/>
  <c r="C3405" i="16" s="1"/>
  <c r="I3261" i="16"/>
  <c r="E3261" i="16" s="1"/>
  <c r="C3261" i="16" s="1"/>
  <c r="I3115" i="16"/>
  <c r="E3115" i="16" s="1"/>
  <c r="C311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3751" i="16"/>
  <c r="E3751" i="16" s="1"/>
  <c r="C3751" i="16" s="1"/>
  <c r="I3606" i="16"/>
  <c r="E3606" i="16" s="1"/>
  <c r="C3606" i="16" s="1"/>
  <c r="I3462" i="16"/>
  <c r="E3462" i="16" s="1"/>
  <c r="C3462" i="16" s="1"/>
  <c r="I3319" i="16"/>
  <c r="E3319" i="16" s="1"/>
  <c r="C3319" i="16" s="1"/>
  <c r="I3174" i="16"/>
  <c r="E3174" i="16" s="1"/>
  <c r="C3174" i="16" s="1"/>
  <c r="I3031" i="16"/>
  <c r="E3031" i="16" s="1"/>
  <c r="C3031" i="16" s="1"/>
  <c r="I2888" i="16"/>
  <c r="E2888" i="16" s="1"/>
  <c r="C2888" i="16" s="1"/>
  <c r="I2744" i="16"/>
  <c r="E2744" i="16" s="1"/>
  <c r="C2744" i="16" s="1"/>
  <c r="I2598" i="16"/>
  <c r="E2598" i="16" s="1"/>
  <c r="C2598" i="16" s="1"/>
  <c r="I2455" i="16"/>
  <c r="E2455" i="16" s="1"/>
  <c r="C2455" i="16" s="1"/>
  <c r="I2311" i="16"/>
  <c r="E2311" i="16" s="1"/>
  <c r="C2311" i="16" s="1"/>
  <c r="I2167" i="16"/>
  <c r="E2167" i="16" s="1"/>
  <c r="C2167" i="16" s="1"/>
  <c r="I3510" i="16"/>
  <c r="E3510" i="16" s="1"/>
  <c r="C3510" i="16" s="1"/>
  <c r="I3354" i="16"/>
  <c r="E3354" i="16" s="1"/>
  <c r="C3354" i="16" s="1"/>
  <c r="I3198" i="16"/>
  <c r="E3198" i="16" s="1"/>
  <c r="C3198" i="16" s="1"/>
  <c r="I3054" i="16"/>
  <c r="E3054" i="16" s="1"/>
  <c r="C3054" i="16" s="1"/>
  <c r="I2909" i="16"/>
  <c r="E2909" i="16" s="1"/>
  <c r="C2909" i="16" s="1"/>
  <c r="I2765" i="16"/>
  <c r="E2765" i="16" s="1"/>
  <c r="C2765" i="16" s="1"/>
  <c r="I2622" i="16"/>
  <c r="E2622" i="16" s="1"/>
  <c r="C2622" i="16" s="1"/>
  <c r="I2478" i="16"/>
  <c r="E2478" i="16" s="1"/>
  <c r="C2478" i="16" s="1"/>
  <c r="I2322" i="16"/>
  <c r="E2322" i="16" s="1"/>
  <c r="C2322" i="16" s="1"/>
  <c r="I2178" i="16"/>
  <c r="E2178" i="16" s="1"/>
  <c r="C2178" i="16" s="1"/>
  <c r="I2034" i="16"/>
  <c r="E2034" i="16" s="1"/>
  <c r="C2034" i="16" s="1"/>
  <c r="I1890" i="16"/>
  <c r="E1890" i="16" s="1"/>
  <c r="C1890" i="16" s="1"/>
  <c r="I3581" i="16"/>
  <c r="E3581" i="16" s="1"/>
  <c r="C3581" i="16" s="1"/>
  <c r="I3365" i="16"/>
  <c r="E3365" i="16" s="1"/>
  <c r="C3365" i="16" s="1"/>
  <c r="I3222" i="16"/>
  <c r="E3222" i="16" s="1"/>
  <c r="C3222"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3809" i="16"/>
  <c r="E3809" i="16" s="1"/>
  <c r="C3809" i="16" s="1"/>
  <c r="I3724" i="16"/>
  <c r="E3724" i="16" s="1"/>
  <c r="C3724" i="16" s="1"/>
  <c r="I3580" i="16"/>
  <c r="E3580" i="16" s="1"/>
  <c r="C3580" i="16" s="1"/>
  <c r="I3437" i="16"/>
  <c r="E3437" i="16" s="1"/>
  <c r="C3437" i="16" s="1"/>
  <c r="I3291" i="16"/>
  <c r="E3291" i="16" s="1"/>
  <c r="C3291" i="16" s="1"/>
  <c r="I3149" i="16"/>
  <c r="E3149" i="16" s="1"/>
  <c r="C3149"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3806" i="16"/>
  <c r="E3806" i="16" s="1"/>
  <c r="C3806" i="16" s="1"/>
  <c r="I3662" i="16"/>
  <c r="E3662" i="16" s="1"/>
  <c r="C3662" i="16" s="1"/>
  <c r="I3507" i="16"/>
  <c r="E3507" i="16" s="1"/>
  <c r="C3507" i="16" s="1"/>
  <c r="I3363" i="16"/>
  <c r="E3363" i="16" s="1"/>
  <c r="C3363" i="16" s="1"/>
  <c r="I3219" i="16"/>
  <c r="E3219" i="16" s="1"/>
  <c r="C3219" i="16" s="1"/>
  <c r="I3076" i="16"/>
  <c r="E3076" i="16" s="1"/>
  <c r="C3076"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3773" i="16"/>
  <c r="E3773" i="16" s="1"/>
  <c r="C3773" i="16" s="1"/>
  <c r="I3734" i="16"/>
  <c r="E3734" i="16" s="1"/>
  <c r="C3734" i="16" s="1"/>
  <c r="I3591" i="16"/>
  <c r="E3591" i="16" s="1"/>
  <c r="C3591" i="16" s="1"/>
  <c r="I3446" i="16"/>
  <c r="E3446" i="16" s="1"/>
  <c r="C3446" i="16" s="1"/>
  <c r="I3302" i="16"/>
  <c r="E3302" i="16" s="1"/>
  <c r="C3302" i="16" s="1"/>
  <c r="I3158" i="16"/>
  <c r="E3158" i="16" s="1"/>
  <c r="C3158"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3769" i="16"/>
  <c r="E3769" i="16" s="1"/>
  <c r="C3769" i="16" s="1"/>
  <c r="I3626" i="16"/>
  <c r="E3626" i="16" s="1"/>
  <c r="C3626" i="16" s="1"/>
  <c r="I3481" i="16"/>
  <c r="E3481" i="16" s="1"/>
  <c r="C3481" i="16" s="1"/>
  <c r="I3337" i="16"/>
  <c r="E3337" i="16" s="1"/>
  <c r="C3337" i="16" s="1"/>
  <c r="I3193" i="16"/>
  <c r="E3193" i="16" s="1"/>
  <c r="C3193"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3844" i="16"/>
  <c r="E3844" i="16" s="1"/>
  <c r="C3844" i="16" s="1"/>
  <c r="I3709" i="16"/>
  <c r="E3709" i="16" s="1"/>
  <c r="C3709" i="16" s="1"/>
  <c r="I3564" i="16"/>
  <c r="E3564" i="16" s="1"/>
  <c r="C3564" i="16" s="1"/>
  <c r="I3420" i="16"/>
  <c r="E3420" i="16" s="1"/>
  <c r="C3420" i="16" s="1"/>
  <c r="I3276" i="16"/>
  <c r="E3276" i="16" s="1"/>
  <c r="C3276" i="16" s="1"/>
  <c r="I3132" i="16"/>
  <c r="E3132" i="16" s="1"/>
  <c r="C3132"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3767" i="16"/>
  <c r="E3767" i="16" s="1"/>
  <c r="C3767" i="16" s="1"/>
  <c r="I3624" i="16"/>
  <c r="E3624" i="16" s="1"/>
  <c r="C3624" i="16" s="1"/>
  <c r="I3480" i="16"/>
  <c r="E3480" i="16" s="1"/>
  <c r="C3480" i="16" s="1"/>
  <c r="I3335" i="16"/>
  <c r="E3335" i="16" s="1"/>
  <c r="C3335" i="16" s="1"/>
  <c r="I3192" i="16"/>
  <c r="E3192" i="16" s="1"/>
  <c r="C3192" i="16" s="1"/>
  <c r="I3048" i="16"/>
  <c r="E3048" i="16" s="1"/>
  <c r="C3048" i="16" s="1"/>
  <c r="I2904" i="16"/>
  <c r="E2904" i="16" s="1"/>
  <c r="C2904" i="16" s="1"/>
  <c r="I2759" i="16"/>
  <c r="E2759" i="16" s="1"/>
  <c r="C2759" i="16" s="1"/>
  <c r="I2615" i="16"/>
  <c r="E2615" i="16" s="1"/>
  <c r="C2615" i="16" s="1"/>
  <c r="I2471" i="16"/>
  <c r="E2471" i="16" s="1"/>
  <c r="C2471" i="16" s="1"/>
  <c r="I2327" i="16"/>
  <c r="E2327" i="16" s="1"/>
  <c r="C2327" i="16" s="1"/>
  <c r="I2183" i="16"/>
  <c r="E2183" i="16" s="1"/>
  <c r="C2183"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3558" i="16"/>
  <c r="E3558" i="16" s="1"/>
  <c r="C3558" i="16" s="1"/>
  <c r="I3741" i="16"/>
  <c r="E3741" i="16" s="1"/>
  <c r="C3741" i="16" s="1"/>
  <c r="I3597" i="16"/>
  <c r="E3597" i="16" s="1"/>
  <c r="C3597" i="16" s="1"/>
  <c r="I3452" i="16"/>
  <c r="E3452" i="16" s="1"/>
  <c r="C3452" i="16" s="1"/>
  <c r="I3309" i="16"/>
  <c r="E3309" i="16" s="1"/>
  <c r="C3309" i="16" s="1"/>
  <c r="I3165" i="16"/>
  <c r="E3165" i="16" s="1"/>
  <c r="C3165" i="16" s="1"/>
  <c r="I3021" i="16"/>
  <c r="E3021" i="16" s="1"/>
  <c r="C3021" i="16" s="1"/>
  <c r="I2877" i="16"/>
  <c r="E2877" i="16" s="1"/>
  <c r="C2877" i="16" s="1"/>
  <c r="I2733" i="16"/>
  <c r="E2733" i="16" s="1"/>
  <c r="C2733" i="16" s="1"/>
  <c r="I2589" i="16"/>
  <c r="E2589" i="16" s="1"/>
  <c r="C2589" i="16" s="1"/>
  <c r="I2433" i="16"/>
  <c r="E2433" i="16" s="1"/>
  <c r="C2433" i="16" s="1"/>
  <c r="I2288" i="16"/>
  <c r="E2288" i="16" s="1"/>
  <c r="C2288" i="16" s="1"/>
  <c r="I2144" i="16"/>
  <c r="E2144" i="16" s="1"/>
  <c r="C2144"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2960" i="16"/>
  <c r="E2960" i="16" s="1"/>
  <c r="C2960" i="16" s="1"/>
  <c r="I2816" i="16"/>
  <c r="E2816" i="16" s="1"/>
  <c r="C2816" i="16" s="1"/>
  <c r="I2672" i="16"/>
  <c r="E2672" i="16" s="1"/>
  <c r="C2672" i="16" s="1"/>
  <c r="I2529" i="16"/>
  <c r="E2529" i="16" s="1"/>
  <c r="C2529" i="16" s="1"/>
  <c r="I2384" i="16"/>
  <c r="E2384" i="16" s="1"/>
  <c r="C2384" i="16" s="1"/>
  <c r="I2239" i="16"/>
  <c r="E2239" i="16" s="1"/>
  <c r="C2239" i="16" s="1"/>
  <c r="I2095" i="16"/>
  <c r="E2095" i="16" s="1"/>
  <c r="C2095" i="16" s="1"/>
  <c r="I3739" i="16"/>
  <c r="E3739" i="16" s="1"/>
  <c r="C3739" i="16" s="1"/>
  <c r="I3596" i="16"/>
  <c r="E3596" i="16" s="1"/>
  <c r="C3596" i="16" s="1"/>
  <c r="I3451" i="16"/>
  <c r="E3451" i="16" s="1"/>
  <c r="C3451" i="16" s="1"/>
  <c r="I3307" i="16"/>
  <c r="E3307" i="16" s="1"/>
  <c r="C3307" i="16" s="1"/>
  <c r="I3163" i="16"/>
  <c r="E3163" i="16" s="1"/>
  <c r="C3163" i="16" s="1"/>
  <c r="I3019" i="16"/>
  <c r="E3019" i="16" s="1"/>
  <c r="C3019" i="16" s="1"/>
  <c r="I2874" i="16"/>
  <c r="E2874" i="16" s="1"/>
  <c r="C2874" i="16" s="1"/>
  <c r="I2731" i="16"/>
  <c r="E2731" i="16" s="1"/>
  <c r="C2731" i="16" s="1"/>
  <c r="I2586" i="16"/>
  <c r="E2586" i="16" s="1"/>
  <c r="C2586" i="16" s="1"/>
  <c r="I2443" i="16"/>
  <c r="E2443" i="16" s="1"/>
  <c r="C2443" i="16" s="1"/>
  <c r="I2299" i="16"/>
  <c r="E2299" i="16" s="1"/>
  <c r="C2299" i="16" s="1"/>
  <c r="I2156" i="16"/>
  <c r="E2156" i="16" s="1"/>
  <c r="C2156" i="16" s="1"/>
  <c r="I3499" i="16"/>
  <c r="E3499" i="16" s="1"/>
  <c r="C3499" i="16" s="1"/>
  <c r="I3342" i="16"/>
  <c r="E3342" i="16" s="1"/>
  <c r="C3342" i="16" s="1"/>
  <c r="I3185" i="16"/>
  <c r="E3185" i="16" s="1"/>
  <c r="C3185" i="16" s="1"/>
  <c r="I3043" i="16"/>
  <c r="E3043" i="16" s="1"/>
  <c r="C3043" i="16" s="1"/>
  <c r="I2897" i="16"/>
  <c r="E2897" i="16" s="1"/>
  <c r="C2897" i="16" s="1"/>
  <c r="I2754" i="16"/>
  <c r="E2754" i="16" s="1"/>
  <c r="C2754" i="16" s="1"/>
  <c r="I2610" i="16"/>
  <c r="E2610" i="16" s="1"/>
  <c r="C2610" i="16" s="1"/>
  <c r="I2466" i="16"/>
  <c r="E2466" i="16" s="1"/>
  <c r="C2466" i="16" s="1"/>
  <c r="I2310" i="16"/>
  <c r="E2310" i="16" s="1"/>
  <c r="C2310" i="16" s="1"/>
  <c r="I2166" i="16"/>
  <c r="E2166" i="16" s="1"/>
  <c r="C2166" i="16" s="1"/>
  <c r="I2022" i="16"/>
  <c r="E2022" i="16" s="1"/>
  <c r="C2022" i="16" s="1"/>
  <c r="I1877" i="16"/>
  <c r="E1877" i="16" s="1"/>
  <c r="C1877" i="16" s="1"/>
  <c r="I3497" i="16"/>
  <c r="E3497" i="16" s="1"/>
  <c r="C3497" i="16" s="1"/>
  <c r="I3353" i="16"/>
  <c r="E3353" i="16" s="1"/>
  <c r="C3353" i="16" s="1"/>
  <c r="I3209" i="16"/>
  <c r="E3209" i="16" s="1"/>
  <c r="C3209"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3688" i="16"/>
  <c r="E3688" i="16" s="1"/>
  <c r="C3688" i="16" s="1"/>
  <c r="I3712" i="16"/>
  <c r="E3712" i="16" s="1"/>
  <c r="C3712" i="16" s="1"/>
  <c r="I3568" i="16"/>
  <c r="E3568" i="16" s="1"/>
  <c r="C3568" i="16" s="1"/>
  <c r="I3424" i="16"/>
  <c r="E3424" i="16" s="1"/>
  <c r="C3424" i="16" s="1"/>
  <c r="I3280" i="16"/>
  <c r="E3280" i="16" s="1"/>
  <c r="C3280" i="16" s="1"/>
  <c r="I3136" i="16"/>
  <c r="E3136" i="16" s="1"/>
  <c r="C3136"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3641" i="16"/>
  <c r="E3641" i="16" s="1"/>
  <c r="C3641" i="16" s="1"/>
  <c r="I3722" i="16"/>
  <c r="E3722" i="16" s="1"/>
  <c r="C3722" i="16" s="1"/>
  <c r="I3578" i="16"/>
  <c r="E3578" i="16" s="1"/>
  <c r="C3578" i="16" s="1"/>
  <c r="I3434" i="16"/>
  <c r="E3434" i="16" s="1"/>
  <c r="C3434" i="16" s="1"/>
  <c r="I3290" i="16"/>
  <c r="E3290" i="16" s="1"/>
  <c r="C3290" i="16" s="1"/>
  <c r="I3146" i="16"/>
  <c r="E3146" i="16" s="1"/>
  <c r="C3146"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3762" i="16"/>
  <c r="E3762" i="16" s="1"/>
  <c r="C3762" i="16" s="1"/>
  <c r="I3757" i="16"/>
  <c r="E3757" i="16" s="1"/>
  <c r="C3757" i="16" s="1"/>
  <c r="I3613" i="16"/>
  <c r="E3613" i="16" s="1"/>
  <c r="C3613" i="16" s="1"/>
  <c r="I3468" i="16"/>
  <c r="E3468" i="16" s="1"/>
  <c r="C3468" i="16" s="1"/>
  <c r="I3324" i="16"/>
  <c r="E3324" i="16" s="1"/>
  <c r="C3324" i="16" s="1"/>
  <c r="I3181" i="16"/>
  <c r="E3181" i="16" s="1"/>
  <c r="C3181"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051" i="16"/>
  <c r="E2051" i="16" s="1"/>
  <c r="C2051" i="16" s="1"/>
  <c r="I1906" i="16"/>
  <c r="E1906" i="16" s="1"/>
  <c r="C1906" i="16" s="1"/>
  <c r="I1762" i="16"/>
  <c r="E1762" i="16" s="1"/>
  <c r="C1762" i="16" s="1"/>
  <c r="I1618" i="16"/>
  <c r="E1618" i="16" s="1"/>
  <c r="C1618" i="16" s="1"/>
  <c r="I1475" i="16"/>
  <c r="E1475" i="16" s="1"/>
  <c r="C1475" i="16" s="1"/>
  <c r="I1331" i="16"/>
  <c r="E1331" i="16" s="1"/>
  <c r="C1331"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2975" i="16"/>
  <c r="E2975" i="16" s="1"/>
  <c r="C2975" i="16" s="1"/>
  <c r="I2833" i="16"/>
  <c r="E2833" i="16" s="1"/>
  <c r="C2833" i="16" s="1"/>
  <c r="I2688" i="16"/>
  <c r="E2688" i="16" s="1"/>
  <c r="C2688" i="16" s="1"/>
  <c r="I2533" i="16"/>
  <c r="E2533" i="16" s="1"/>
  <c r="C2533" i="16" s="1"/>
  <c r="I2388" i="16"/>
  <c r="E2388" i="16" s="1"/>
  <c r="C2388" i="16" s="1"/>
  <c r="I2244" i="16"/>
  <c r="E2244" i="16" s="1"/>
  <c r="C2244" i="16" s="1"/>
  <c r="I3727" i="16"/>
  <c r="E3727" i="16" s="1"/>
  <c r="C3727" i="16" s="1"/>
  <c r="I3755" i="16"/>
  <c r="E3755" i="16" s="1"/>
  <c r="C3755" i="16" s="1"/>
  <c r="I3612" i="16"/>
  <c r="E3612" i="16" s="1"/>
  <c r="C3612" i="16" s="1"/>
  <c r="I3467" i="16"/>
  <c r="E3467" i="16" s="1"/>
  <c r="C3467" i="16" s="1"/>
  <c r="I3323" i="16"/>
  <c r="E3323" i="16" s="1"/>
  <c r="C3323" i="16" s="1"/>
  <c r="I3178" i="16"/>
  <c r="E3178" i="16" s="1"/>
  <c r="C3178" i="16" s="1"/>
  <c r="I3035" i="16"/>
  <c r="E3035" i="16" s="1"/>
  <c r="C3035" i="16" s="1"/>
  <c r="I2891" i="16"/>
  <c r="E2891" i="16" s="1"/>
  <c r="C2891" i="16" s="1"/>
  <c r="I2747" i="16"/>
  <c r="E2747" i="16" s="1"/>
  <c r="C2747" i="16" s="1"/>
  <c r="I2604" i="16"/>
  <c r="E2604" i="16" s="1"/>
  <c r="C2604" i="16" s="1"/>
  <c r="I2458" i="16"/>
  <c r="E2458" i="16" s="1"/>
  <c r="C2458" i="16" s="1"/>
  <c r="I2314" i="16"/>
  <c r="E2314" i="16" s="1"/>
  <c r="C2314" i="16" s="1"/>
  <c r="I2172" i="16"/>
  <c r="E2172" i="16" s="1"/>
  <c r="C2172"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3761" i="16"/>
  <c r="E3761" i="16" s="1"/>
  <c r="C3761" i="16" s="1"/>
  <c r="I3730" i="16"/>
  <c r="E3730" i="16" s="1"/>
  <c r="C3730" i="16" s="1"/>
  <c r="I3585" i="16"/>
  <c r="E3585" i="16" s="1"/>
  <c r="C3585" i="16" s="1"/>
  <c r="I3441" i="16"/>
  <c r="E3441" i="16" s="1"/>
  <c r="C3441" i="16" s="1"/>
  <c r="I3297" i="16"/>
  <c r="E3297" i="16" s="1"/>
  <c r="C3297" i="16" s="1"/>
  <c r="I3153" i="16"/>
  <c r="E3153" i="16" s="1"/>
  <c r="C3153"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3726" i="16"/>
  <c r="E3726" i="16" s="1"/>
  <c r="C3726" i="16" s="1"/>
  <c r="I3583" i="16"/>
  <c r="E3583" i="16" s="1"/>
  <c r="C3583" i="16" s="1"/>
  <c r="I3439" i="16"/>
  <c r="E3439" i="16" s="1"/>
  <c r="C3439" i="16" s="1"/>
  <c r="I3296" i="16"/>
  <c r="E3296" i="16" s="1"/>
  <c r="C3296" i="16" s="1"/>
  <c r="I3152" i="16"/>
  <c r="E3152" i="16" s="1"/>
  <c r="C3152" i="16" s="1"/>
  <c r="I3008" i="16"/>
  <c r="E3008" i="16" s="1"/>
  <c r="C3008" i="16" s="1"/>
  <c r="I2864" i="16"/>
  <c r="E2864" i="16" s="1"/>
  <c r="C2864" i="16" s="1"/>
  <c r="I2718" i="16"/>
  <c r="E2718" i="16" s="1"/>
  <c r="C2718" i="16" s="1"/>
  <c r="I2575" i="16"/>
  <c r="E2575" i="16" s="1"/>
  <c r="C2575" i="16" s="1"/>
  <c r="I2431" i="16"/>
  <c r="E2431" i="16" s="1"/>
  <c r="C2431" i="16" s="1"/>
  <c r="I2287" i="16"/>
  <c r="E2287" i="16" s="1"/>
  <c r="C2287" i="16" s="1"/>
  <c r="I2143" i="16"/>
  <c r="E2143" i="16" s="1"/>
  <c r="C2143" i="16" s="1"/>
  <c r="I3486" i="16"/>
  <c r="E3486" i="16" s="1"/>
  <c r="C3486" i="16" s="1"/>
  <c r="I3331" i="16"/>
  <c r="E3331" i="16" s="1"/>
  <c r="C3331" i="16" s="1"/>
  <c r="I3175" i="16"/>
  <c r="E3175" i="16" s="1"/>
  <c r="C3175" i="16" s="1"/>
  <c r="I3030" i="16"/>
  <c r="E3030" i="16" s="1"/>
  <c r="C3030" i="16" s="1"/>
  <c r="I2886" i="16"/>
  <c r="E2886" i="16" s="1"/>
  <c r="C2886" i="16" s="1"/>
  <c r="I2742" i="16"/>
  <c r="E2742" i="16" s="1"/>
  <c r="C2742" i="16" s="1"/>
  <c r="I2599" i="16"/>
  <c r="E2599" i="16" s="1"/>
  <c r="C2599" i="16" s="1"/>
  <c r="I2454" i="16"/>
  <c r="E2454" i="16" s="1"/>
  <c r="C2454" i="16" s="1"/>
  <c r="I2298" i="16"/>
  <c r="E2298" i="16" s="1"/>
  <c r="C2298" i="16" s="1"/>
  <c r="I2154" i="16"/>
  <c r="E2154" i="16" s="1"/>
  <c r="C2154" i="16" s="1"/>
  <c r="I2010" i="16"/>
  <c r="E2010" i="16" s="1"/>
  <c r="C2010" i="16" s="1"/>
  <c r="I1865" i="16"/>
  <c r="E1865" i="16" s="1"/>
  <c r="C1865" i="16" s="1"/>
  <c r="I3485" i="16"/>
  <c r="E3485" i="16" s="1"/>
  <c r="C3485" i="16" s="1"/>
  <c r="I3341" i="16"/>
  <c r="E3341" i="16" s="1"/>
  <c r="C3341" i="16" s="1"/>
  <c r="I3197" i="16"/>
  <c r="E3197" i="16" s="1"/>
  <c r="C3197"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3569" i="16"/>
  <c r="E3569" i="16" s="1"/>
  <c r="C3569" i="16" s="1"/>
  <c r="I3700" i="16"/>
  <c r="E3700" i="16" s="1"/>
  <c r="C3700" i="16" s="1"/>
  <c r="I3556" i="16"/>
  <c r="E3556" i="16" s="1"/>
  <c r="C3556" i="16" s="1"/>
  <c r="I3412" i="16"/>
  <c r="E3412" i="16" s="1"/>
  <c r="C3412" i="16" s="1"/>
  <c r="I3268" i="16"/>
  <c r="E3268" i="16" s="1"/>
  <c r="C3268" i="16" s="1"/>
  <c r="I3124" i="16"/>
  <c r="E3124" i="16" s="1"/>
  <c r="C3124"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3783" i="16"/>
  <c r="E3783" i="16" s="1"/>
  <c r="C3783" i="16" s="1"/>
  <c r="I3627" i="16"/>
  <c r="E3627" i="16" s="1"/>
  <c r="C3627" i="16" s="1"/>
  <c r="I3483" i="16"/>
  <c r="E3483" i="16" s="1"/>
  <c r="C3483" i="16" s="1"/>
  <c r="I3340" i="16"/>
  <c r="E3340" i="16" s="1"/>
  <c r="C3340" i="16" s="1"/>
  <c r="I3195" i="16"/>
  <c r="E3195" i="16" s="1"/>
  <c r="C3195" i="16" s="1"/>
  <c r="I3051" i="16"/>
  <c r="E3051" i="16" s="1"/>
  <c r="C3051" i="16" s="1"/>
  <c r="I2907" i="16"/>
  <c r="E2907" i="16" s="1"/>
  <c r="C2907" i="16" s="1"/>
  <c r="I2762" i="16"/>
  <c r="E2762" i="16" s="1"/>
  <c r="C2762" i="16" s="1"/>
  <c r="I2618" i="16"/>
  <c r="E2618" i="16" s="1"/>
  <c r="C2618" i="16" s="1"/>
  <c r="I2476" i="16"/>
  <c r="E2476" i="16" s="1"/>
  <c r="C2476" i="16" s="1"/>
  <c r="I2332" i="16"/>
  <c r="E2332" i="16" s="1"/>
  <c r="C2332" i="16" s="1"/>
  <c r="I2188" i="16"/>
  <c r="E2188" i="16" s="1"/>
  <c r="C2188" i="16" s="1"/>
  <c r="I3521" i="16"/>
  <c r="E3521" i="16" s="1"/>
  <c r="C3521" i="16" s="1"/>
  <c r="I3710" i="16"/>
  <c r="E3710" i="16" s="1"/>
  <c r="C3710" i="16" s="1"/>
  <c r="I3566" i="16"/>
  <c r="E3566" i="16" s="1"/>
  <c r="C3566" i="16" s="1"/>
  <c r="I3422" i="16"/>
  <c r="E3422" i="16" s="1"/>
  <c r="C3422" i="16" s="1"/>
  <c r="I3278" i="16"/>
  <c r="E3278" i="16" s="1"/>
  <c r="C3278" i="16" s="1"/>
  <c r="I3134" i="16"/>
  <c r="E3134" i="16" s="1"/>
  <c r="C3134"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3619" i="16"/>
  <c r="E3619" i="16" s="1"/>
  <c r="C3619" i="16" s="1"/>
  <c r="I3745" i="16"/>
  <c r="E3745" i="16" s="1"/>
  <c r="C3745" i="16" s="1"/>
  <c r="I3601" i="16"/>
  <c r="E3601" i="16" s="1"/>
  <c r="C3601" i="16" s="1"/>
  <c r="I3457" i="16"/>
  <c r="E3457" i="16" s="1"/>
  <c r="C3457" i="16" s="1"/>
  <c r="I3313" i="16"/>
  <c r="E3313" i="16" s="1"/>
  <c r="C3313" i="16" s="1"/>
  <c r="I3169" i="16"/>
  <c r="E3169" i="16" s="1"/>
  <c r="C3169"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3571" i="16"/>
  <c r="E3571" i="16" s="1"/>
  <c r="C3571" i="16" s="1"/>
  <c r="I3742" i="16"/>
  <c r="E3742" i="16" s="1"/>
  <c r="C3742" i="16" s="1"/>
  <c r="I3600" i="16"/>
  <c r="E3600" i="16" s="1"/>
  <c r="C3600" i="16" s="1"/>
  <c r="I3455" i="16"/>
  <c r="E3455" i="16" s="1"/>
  <c r="C3455" i="16" s="1"/>
  <c r="I3311" i="16"/>
  <c r="E3311" i="16" s="1"/>
  <c r="C3311" i="16" s="1"/>
  <c r="I3168" i="16"/>
  <c r="E3168" i="16" s="1"/>
  <c r="C3168" i="16" s="1"/>
  <c r="I3024" i="16"/>
  <c r="E3024" i="16" s="1"/>
  <c r="C3024" i="16" s="1"/>
  <c r="I2879" i="16"/>
  <c r="E2879" i="16" s="1"/>
  <c r="C2879" i="16" s="1"/>
  <c r="I2735" i="16"/>
  <c r="E2735" i="16" s="1"/>
  <c r="C2735" i="16" s="1"/>
  <c r="I2591" i="16"/>
  <c r="E2591" i="16" s="1"/>
  <c r="C2591" i="16" s="1"/>
  <c r="I2447" i="16"/>
  <c r="E2447" i="16" s="1"/>
  <c r="C2447" i="16" s="1"/>
  <c r="I2303" i="16"/>
  <c r="E2303" i="16" s="1"/>
  <c r="C2303" i="16" s="1"/>
  <c r="I2159" i="16"/>
  <c r="E2159" i="16" s="1"/>
  <c r="C2159"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3654" i="16"/>
  <c r="E3654" i="16" s="1"/>
  <c r="C3654" i="16" s="1"/>
  <c r="I3716" i="16"/>
  <c r="E3716" i="16" s="1"/>
  <c r="C3716" i="16" s="1"/>
  <c r="I3573" i="16"/>
  <c r="E3573" i="16" s="1"/>
  <c r="C3573" i="16" s="1"/>
  <c r="I3429" i="16"/>
  <c r="E3429" i="16" s="1"/>
  <c r="C3429" i="16" s="1"/>
  <c r="I3285" i="16"/>
  <c r="E3285" i="16" s="1"/>
  <c r="C3285" i="16" s="1"/>
  <c r="I3141" i="16"/>
  <c r="E3141" i="16" s="1"/>
  <c r="C3141" i="16" s="1"/>
  <c r="I2997" i="16"/>
  <c r="E2997" i="16" s="1"/>
  <c r="C2997" i="16" s="1"/>
  <c r="I2853" i="16"/>
  <c r="E2853" i="16" s="1"/>
  <c r="C2853" i="16" s="1"/>
  <c r="I2709" i="16"/>
  <c r="E2709" i="16" s="1"/>
  <c r="C2709" i="16" s="1"/>
  <c r="I2565" i="16"/>
  <c r="E2565" i="16" s="1"/>
  <c r="C2565" i="16" s="1"/>
  <c r="I2409" i="16"/>
  <c r="E2409" i="16" s="1"/>
  <c r="C2409" i="16" s="1"/>
  <c r="I2265" i="16"/>
  <c r="E2265" i="16" s="1"/>
  <c r="C2265" i="16" s="1"/>
  <c r="I2121" i="16"/>
  <c r="E2121" i="16" s="1"/>
  <c r="C2121"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3822" i="16"/>
  <c r="E3822" i="16" s="1"/>
  <c r="C3822" i="16" s="1"/>
  <c r="I3714" i="16"/>
  <c r="E3714" i="16" s="1"/>
  <c r="C3714" i="16" s="1"/>
  <c r="I3570" i="16"/>
  <c r="E3570" i="16" s="1"/>
  <c r="C3570" i="16" s="1"/>
  <c r="I3427" i="16"/>
  <c r="E3427" i="16" s="1"/>
  <c r="C3427" i="16" s="1"/>
  <c r="I3283" i="16"/>
  <c r="E3283" i="16" s="1"/>
  <c r="C3283" i="16" s="1"/>
  <c r="I3140" i="16"/>
  <c r="E3140" i="16" s="1"/>
  <c r="C3140" i="16" s="1"/>
  <c r="I2996" i="16"/>
  <c r="E2996" i="16" s="1"/>
  <c r="C2996" i="16" s="1"/>
  <c r="I2851" i="16"/>
  <c r="E2851" i="16" s="1"/>
  <c r="C2851" i="16" s="1"/>
  <c r="I2707" i="16"/>
  <c r="E2707" i="16" s="1"/>
  <c r="C2707" i="16" s="1"/>
  <c r="I2563" i="16"/>
  <c r="E2563" i="16" s="1"/>
  <c r="C2563" i="16" s="1"/>
  <c r="I2419" i="16"/>
  <c r="E2419" i="16" s="1"/>
  <c r="C2419" i="16" s="1"/>
  <c r="I2275" i="16"/>
  <c r="E2275" i="16" s="1"/>
  <c r="C2275" i="16" s="1"/>
  <c r="I2131" i="16"/>
  <c r="E2131" i="16" s="1"/>
  <c r="C2131" i="16" s="1"/>
  <c r="I3474" i="16"/>
  <c r="E3474" i="16" s="1"/>
  <c r="C3474" i="16" s="1"/>
  <c r="I3317" i="16"/>
  <c r="E3317" i="16" s="1"/>
  <c r="C3317" i="16" s="1"/>
  <c r="I3161" i="16"/>
  <c r="E3161" i="16" s="1"/>
  <c r="C3161" i="16" s="1"/>
  <c r="I3018" i="16"/>
  <c r="E3018" i="16" s="1"/>
  <c r="C3018" i="16" s="1"/>
  <c r="I2875" i="16"/>
  <c r="E2875" i="16" s="1"/>
  <c r="C2875" i="16" s="1"/>
  <c r="I2730" i="16"/>
  <c r="E2730" i="16" s="1"/>
  <c r="C2730" i="16" s="1"/>
  <c r="I2587" i="16"/>
  <c r="E2587" i="16" s="1"/>
  <c r="C2587" i="16" s="1"/>
  <c r="I2430" i="16"/>
  <c r="E2430" i="16" s="1"/>
  <c r="C2430" i="16" s="1"/>
  <c r="I2286" i="16"/>
  <c r="E2286" i="16" s="1"/>
  <c r="C2286" i="16" s="1"/>
  <c r="I2142" i="16"/>
  <c r="E2142" i="16" s="1"/>
  <c r="C2142" i="16" s="1"/>
  <c r="I1999" i="16"/>
  <c r="E1999" i="16" s="1"/>
  <c r="C1999" i="16" s="1"/>
  <c r="I1854" i="16"/>
  <c r="E1854" i="16" s="1"/>
  <c r="C1854" i="16" s="1"/>
  <c r="I3472" i="16"/>
  <c r="E3472" i="16" s="1"/>
  <c r="C3472" i="16" s="1"/>
  <c r="I3329" i="16"/>
  <c r="E3329" i="16" s="1"/>
  <c r="C3329" i="16" s="1"/>
  <c r="I3186" i="16"/>
  <c r="E3186" i="16" s="1"/>
  <c r="C3186"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3832" i="16"/>
  <c r="E3832" i="16" s="1"/>
  <c r="C3832" i="16" s="1"/>
  <c r="I3689" i="16"/>
  <c r="E3689" i="16" s="1"/>
  <c r="C3689" i="16" s="1"/>
  <c r="I3543" i="16"/>
  <c r="E3543" i="16" s="1"/>
  <c r="C3543" i="16" s="1"/>
  <c r="I3400" i="16"/>
  <c r="E3400" i="16" s="1"/>
  <c r="C3400" i="16" s="1"/>
  <c r="I3256" i="16"/>
  <c r="E3256" i="16" s="1"/>
  <c r="C3256" i="16" s="1"/>
  <c r="I3112" i="16"/>
  <c r="E3112" i="16" s="1"/>
  <c r="C3112"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3771" i="16"/>
  <c r="E3771" i="16" s="1"/>
  <c r="C3771" i="16" s="1"/>
  <c r="I3615" i="16"/>
  <c r="E3615" i="16" s="1"/>
  <c r="C3615" i="16" s="1"/>
  <c r="I3471" i="16"/>
  <c r="E3471" i="16" s="1"/>
  <c r="C3471" i="16" s="1"/>
  <c r="I3327" i="16"/>
  <c r="E3327" i="16" s="1"/>
  <c r="C3327" i="16" s="1"/>
  <c r="I3184" i="16"/>
  <c r="E3184" i="16" s="1"/>
  <c r="C3184" i="16" s="1"/>
  <c r="I3040" i="16"/>
  <c r="E3040" i="16" s="1"/>
  <c r="C3040" i="16" s="1"/>
  <c r="I2896" i="16"/>
  <c r="E2896" i="16" s="1"/>
  <c r="C2896" i="16" s="1"/>
  <c r="I2750" i="16"/>
  <c r="E2750" i="16" s="1"/>
  <c r="C2750" i="16" s="1"/>
  <c r="I2607" i="16"/>
  <c r="E2607" i="16" s="1"/>
  <c r="C2607" i="16" s="1"/>
  <c r="I2463" i="16"/>
  <c r="E2463" i="16" s="1"/>
  <c r="C2463" i="16" s="1"/>
  <c r="I2319" i="16"/>
  <c r="E2319" i="16" s="1"/>
  <c r="C2319" i="16" s="1"/>
  <c r="I2176" i="16"/>
  <c r="E2176" i="16" s="1"/>
  <c r="C2176"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2978" i="16"/>
  <c r="E2978" i="16" s="1"/>
  <c r="C2978" i="16" s="1"/>
  <c r="I2822" i="16"/>
  <c r="E2822" i="16" s="1"/>
  <c r="C2822" i="16" s="1"/>
  <c r="I2666" i="16"/>
  <c r="E2666" i="16" s="1"/>
  <c r="C2666" i="16" s="1"/>
  <c r="I2523" i="16"/>
  <c r="E2523" i="16" s="1"/>
  <c r="C2523" i="16" s="1"/>
  <c r="I2378" i="16"/>
  <c r="E2378" i="16" s="1"/>
  <c r="C2378" i="16" s="1"/>
  <c r="I2234" i="16"/>
  <c r="E2234" i="16" s="1"/>
  <c r="C2234" i="16" s="1"/>
  <c r="I3750" i="16"/>
  <c r="E3750" i="16" s="1"/>
  <c r="C3750" i="16" s="1"/>
  <c r="I3733" i="16"/>
  <c r="E3733" i="16" s="1"/>
  <c r="C3733" i="16" s="1"/>
  <c r="I3589" i="16"/>
  <c r="E3589" i="16" s="1"/>
  <c r="C3589" i="16" s="1"/>
  <c r="I3445" i="16"/>
  <c r="E3445" i="16" s="1"/>
  <c r="C3445" i="16" s="1"/>
  <c r="I3301" i="16"/>
  <c r="E3301" i="16" s="1"/>
  <c r="C3301" i="16" s="1"/>
  <c r="I3157" i="16"/>
  <c r="E3157" i="16" s="1"/>
  <c r="C3157"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2015" i="16"/>
  <c r="E2015" i="16" s="1"/>
  <c r="C2015" i="16" s="1"/>
  <c r="I1873" i="16"/>
  <c r="E1873" i="16" s="1"/>
  <c r="C1873" i="16" s="1"/>
  <c r="I1727" i="16"/>
  <c r="E1727" i="16" s="1"/>
  <c r="C1727" i="16" s="1"/>
  <c r="I1583" i="16"/>
  <c r="E1583" i="16" s="1"/>
  <c r="C1583" i="16" s="1"/>
  <c r="I1439" i="16"/>
  <c r="E1439" i="16" s="1"/>
  <c r="C1439"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2951" i="16"/>
  <c r="E2951" i="16" s="1"/>
  <c r="C2951" i="16" s="1"/>
  <c r="I2808" i="16"/>
  <c r="E2808" i="16" s="1"/>
  <c r="C2808" i="16" s="1"/>
  <c r="I2664" i="16"/>
  <c r="E2664" i="16" s="1"/>
  <c r="C2664" i="16" s="1"/>
  <c r="I2507" i="16"/>
  <c r="E2507" i="16" s="1"/>
  <c r="C2507" i="16" s="1"/>
  <c r="I2365" i="16"/>
  <c r="E2365" i="16" s="1"/>
  <c r="C2365" i="16" s="1"/>
  <c r="I2219" i="16"/>
  <c r="E2219" i="16" s="1"/>
  <c r="C2219" i="16" s="1"/>
  <c r="I3736" i="16"/>
  <c r="E3736" i="16" s="1"/>
  <c r="C3736" i="16" s="1"/>
  <c r="I3731" i="16"/>
  <c r="E3731" i="16" s="1"/>
  <c r="C3731" i="16" s="1"/>
  <c r="I3587" i="16"/>
  <c r="E3587" i="16" s="1"/>
  <c r="C3587" i="16" s="1"/>
  <c r="I3443" i="16"/>
  <c r="E3443" i="16" s="1"/>
  <c r="C3443" i="16" s="1"/>
  <c r="I3298" i="16"/>
  <c r="E3298" i="16" s="1"/>
  <c r="C3298" i="16" s="1"/>
  <c r="I3156" i="16"/>
  <c r="E3156" i="16" s="1"/>
  <c r="C3156" i="16" s="1"/>
  <c r="I3012" i="16"/>
  <c r="E3012" i="16" s="1"/>
  <c r="C3012" i="16" s="1"/>
  <c r="I2867" i="16"/>
  <c r="E2867" i="16" s="1"/>
  <c r="C2867" i="16" s="1"/>
  <c r="I2723" i="16"/>
  <c r="E2723" i="16" s="1"/>
  <c r="C2723" i="16" s="1"/>
  <c r="I2579" i="16"/>
  <c r="E2579" i="16" s="1"/>
  <c r="C2579" i="16" s="1"/>
  <c r="I2435" i="16"/>
  <c r="E2435" i="16" s="1"/>
  <c r="C2435" i="16" s="1"/>
  <c r="I2291" i="16"/>
  <c r="E2291" i="16" s="1"/>
  <c r="C2291" i="16" s="1"/>
  <c r="I2147" i="16"/>
  <c r="E2147" i="16" s="1"/>
  <c r="C2147"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3557" i="16"/>
  <c r="E3557" i="16" s="1"/>
  <c r="C3557" i="16" s="1"/>
  <c r="I3706" i="16"/>
  <c r="E3706" i="16" s="1"/>
  <c r="C3706" i="16" s="1"/>
  <c r="I3561" i="16"/>
  <c r="E3561" i="16" s="1"/>
  <c r="C3561" i="16" s="1"/>
  <c r="I3417" i="16"/>
  <c r="E3417" i="16" s="1"/>
  <c r="C3417" i="16" s="1"/>
  <c r="I3273" i="16"/>
  <c r="E3273" i="16" s="1"/>
  <c r="C3273" i="16" s="1"/>
  <c r="I3128" i="16"/>
  <c r="E3128" i="16" s="1"/>
  <c r="C3128"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3801" i="16"/>
  <c r="E3801" i="16" s="1"/>
  <c r="C3801" i="16" s="1"/>
  <c r="I3655" i="16"/>
  <c r="E3655" i="16" s="1"/>
  <c r="C3655" i="16" s="1"/>
  <c r="I3501" i="16"/>
  <c r="E3501" i="16" s="1"/>
  <c r="C3501" i="16" s="1"/>
  <c r="I3356" i="16"/>
  <c r="E3356" i="16" s="1"/>
  <c r="C3356" i="16" s="1"/>
  <c r="I3212" i="16"/>
  <c r="E3212" i="16" s="1"/>
  <c r="C3212" i="16" s="1"/>
  <c r="I3068" i="16"/>
  <c r="E3068" i="16" s="1"/>
  <c r="C3068"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3679" i="16"/>
  <c r="E3679" i="16" s="1"/>
  <c r="C3679" i="16" s="1"/>
  <c r="I3703" i="16"/>
  <c r="E3703" i="16" s="1"/>
  <c r="C3703" i="16" s="1"/>
  <c r="I3560" i="16"/>
  <c r="E3560" i="16" s="1"/>
  <c r="C3560" i="16" s="1"/>
  <c r="I3414" i="16"/>
  <c r="E3414" i="16" s="1"/>
  <c r="C3414" i="16" s="1"/>
  <c r="I3271" i="16"/>
  <c r="E3271" i="16" s="1"/>
  <c r="C3271" i="16" s="1"/>
  <c r="I3127" i="16"/>
  <c r="E3127" i="16" s="1"/>
  <c r="C3127" i="16" s="1"/>
  <c r="I2983" i="16"/>
  <c r="E2983" i="16" s="1"/>
  <c r="C2983" i="16" s="1"/>
  <c r="I2839" i="16"/>
  <c r="E2839" i="16" s="1"/>
  <c r="C2839" i="16" s="1"/>
  <c r="I2695" i="16"/>
  <c r="E2695" i="16" s="1"/>
  <c r="C2695" i="16" s="1"/>
  <c r="I2551" i="16"/>
  <c r="E2551" i="16" s="1"/>
  <c r="C2551" i="16" s="1"/>
  <c r="I2407" i="16"/>
  <c r="E2407" i="16" s="1"/>
  <c r="C2407" i="16" s="1"/>
  <c r="I2264" i="16"/>
  <c r="E2264" i="16" s="1"/>
  <c r="C2264" i="16" s="1"/>
  <c r="I2120" i="16"/>
  <c r="E2120" i="16" s="1"/>
  <c r="C2120" i="16" s="1"/>
  <c r="I3463" i="16"/>
  <c r="E3463" i="16" s="1"/>
  <c r="C3463" i="16" s="1"/>
  <c r="I3306" i="16"/>
  <c r="E3306" i="16" s="1"/>
  <c r="C3306" i="16" s="1"/>
  <c r="I3150" i="16"/>
  <c r="E3150" i="16" s="1"/>
  <c r="C3150" i="16" s="1"/>
  <c r="I3006" i="16"/>
  <c r="E3006" i="16" s="1"/>
  <c r="C3006" i="16" s="1"/>
  <c r="I2862" i="16"/>
  <c r="E2862" i="16" s="1"/>
  <c r="C2862" i="16" s="1"/>
  <c r="I2719" i="16"/>
  <c r="E2719" i="16" s="1"/>
  <c r="C2719" i="16" s="1"/>
  <c r="I2574" i="16"/>
  <c r="E2574" i="16" s="1"/>
  <c r="C2574" i="16" s="1"/>
  <c r="I2418" i="16"/>
  <c r="E2418" i="16" s="1"/>
  <c r="C2418" i="16" s="1"/>
  <c r="I2274" i="16"/>
  <c r="E2274" i="16" s="1"/>
  <c r="C2274" i="16" s="1"/>
  <c r="I2130" i="16"/>
  <c r="E2130" i="16" s="1"/>
  <c r="C2130" i="16" s="1"/>
  <c r="I1986" i="16"/>
  <c r="E1986" i="16" s="1"/>
  <c r="C1986" i="16" s="1"/>
  <c r="I1842" i="16"/>
  <c r="E1842" i="16" s="1"/>
  <c r="C1842" i="16" s="1"/>
  <c r="I3461" i="16"/>
  <c r="E3461" i="16" s="1"/>
  <c r="C3461" i="16" s="1"/>
  <c r="I3318" i="16"/>
  <c r="E3318" i="16" s="1"/>
  <c r="C3318" i="16" s="1"/>
  <c r="I3173" i="16"/>
  <c r="E3173" i="16" s="1"/>
  <c r="C3173"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3819" i="16"/>
  <c r="E3819" i="16" s="1"/>
  <c r="C3819" i="16" s="1"/>
  <c r="I3676" i="16"/>
  <c r="E3676" i="16" s="1"/>
  <c r="C3676" i="16" s="1"/>
  <c r="I3532" i="16"/>
  <c r="E3532" i="16" s="1"/>
  <c r="C3532" i="16" s="1"/>
  <c r="I3389" i="16"/>
  <c r="E3389" i="16" s="1"/>
  <c r="C3389" i="16" s="1"/>
  <c r="I3244" i="16"/>
  <c r="E3244" i="16" s="1"/>
  <c r="C3244" i="16" s="1"/>
  <c r="I3100" i="16"/>
  <c r="E3100" i="16" s="1"/>
  <c r="C3100"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3749" i="16"/>
  <c r="E3749" i="16" s="1"/>
  <c r="C3749" i="16" s="1"/>
  <c r="I3759" i="16"/>
  <c r="E3759" i="16" s="1"/>
  <c r="C3759" i="16" s="1"/>
  <c r="I3602" i="16"/>
  <c r="E3602" i="16" s="1"/>
  <c r="C3602" i="16" s="1"/>
  <c r="I3459" i="16"/>
  <c r="E3459" i="16" s="1"/>
  <c r="C3459" i="16" s="1"/>
  <c r="I3316" i="16"/>
  <c r="E3316" i="16" s="1"/>
  <c r="C3316" i="16" s="1"/>
  <c r="I3170" i="16"/>
  <c r="E3170" i="16" s="1"/>
  <c r="C317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3831" i="16"/>
  <c r="E3831" i="16" s="1"/>
  <c r="C3831" i="16" s="1"/>
  <c r="I3686" i="16"/>
  <c r="E3686" i="16" s="1"/>
  <c r="C3686" i="16" s="1"/>
  <c r="I3542" i="16"/>
  <c r="E3542" i="16" s="1"/>
  <c r="C3542" i="16" s="1"/>
  <c r="I3398" i="16"/>
  <c r="E3398" i="16" s="1"/>
  <c r="C3398" i="16" s="1"/>
  <c r="I3254" i="16"/>
  <c r="E3254" i="16" s="1"/>
  <c r="C3254" i="16" s="1"/>
  <c r="I3110" i="16"/>
  <c r="E3110" i="16" s="1"/>
  <c r="C3110" i="16" s="1"/>
  <c r="I2966" i="16"/>
  <c r="E2966" i="16" s="1"/>
  <c r="C2966" i="16" s="1"/>
  <c r="I2811" i="16"/>
  <c r="E2811" i="16" s="1"/>
  <c r="C2811" i="16" s="1"/>
  <c r="I2653" i="16"/>
  <c r="E2653" i="16" s="1"/>
  <c r="C2653" i="16" s="1"/>
  <c r="I2510" i="16"/>
  <c r="E2510" i="16" s="1"/>
  <c r="C2510" i="16" s="1"/>
  <c r="I2367" i="16"/>
  <c r="E2367" i="16" s="1"/>
  <c r="C2367" i="16" s="1"/>
  <c r="I2210" i="16"/>
  <c r="E2210" i="16" s="1"/>
  <c r="C2210" i="16" s="1"/>
  <c r="I3605" i="16"/>
  <c r="E3605" i="16" s="1"/>
  <c r="C3605" i="16" s="1"/>
  <c r="I3720" i="16"/>
  <c r="E3720" i="16" s="1"/>
  <c r="C3720" i="16" s="1"/>
  <c r="I3577" i="16"/>
  <c r="E3577" i="16" s="1"/>
  <c r="C3577" i="16" s="1"/>
  <c r="I3433" i="16"/>
  <c r="E3433" i="16" s="1"/>
  <c r="C3433" i="16" s="1"/>
  <c r="I3289" i="16"/>
  <c r="E3289" i="16" s="1"/>
  <c r="C3289" i="16" s="1"/>
  <c r="I3145" i="16"/>
  <c r="E3145" i="16" s="1"/>
  <c r="C3145"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3804" i="16"/>
  <c r="E3804" i="16" s="1"/>
  <c r="C3804" i="16" s="1"/>
  <c r="I3660" i="16"/>
  <c r="E3660" i="16" s="1"/>
  <c r="C3660" i="16" s="1"/>
  <c r="I3515" i="16"/>
  <c r="E3515" i="16" s="1"/>
  <c r="C3515" i="16" s="1"/>
  <c r="I3373" i="16"/>
  <c r="E3373" i="16" s="1"/>
  <c r="C3373" i="16" s="1"/>
  <c r="I3228" i="16"/>
  <c r="E3228" i="16" s="1"/>
  <c r="C3228"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3630" i="16"/>
  <c r="E3630" i="16" s="1"/>
  <c r="C3630" i="16" s="1"/>
  <c r="I3719" i="16"/>
  <c r="E3719" i="16" s="1"/>
  <c r="C3719" i="16" s="1"/>
  <c r="I3575" i="16"/>
  <c r="E3575" i="16" s="1"/>
  <c r="C3575" i="16" s="1"/>
  <c r="I3432" i="16"/>
  <c r="E3432" i="16" s="1"/>
  <c r="C3432" i="16" s="1"/>
  <c r="I3287" i="16"/>
  <c r="E3287" i="16" s="1"/>
  <c r="C3287" i="16" s="1"/>
  <c r="I3144" i="16"/>
  <c r="E3144" i="16" s="1"/>
  <c r="C3144" i="16" s="1"/>
  <c r="I3000" i="16"/>
  <c r="E3000" i="16" s="1"/>
  <c r="C3000" i="16" s="1"/>
  <c r="I2854" i="16"/>
  <c r="E2854" i="16" s="1"/>
  <c r="C2854" i="16" s="1"/>
  <c r="I2711" i="16"/>
  <c r="E2711" i="16" s="1"/>
  <c r="C2711" i="16" s="1"/>
  <c r="I2567" i="16"/>
  <c r="E2567" i="16" s="1"/>
  <c r="C2567" i="16" s="1"/>
  <c r="I2423" i="16"/>
  <c r="E2423" i="16" s="1"/>
  <c r="C2423" i="16" s="1"/>
  <c r="I2279" i="16"/>
  <c r="E2279" i="16" s="1"/>
  <c r="C2279" i="16" s="1"/>
  <c r="I2136" i="16"/>
  <c r="E2136" i="16" s="1"/>
  <c r="C2136"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2970" i="16"/>
  <c r="E2970" i="16" s="1"/>
  <c r="C2970" i="16" s="1"/>
  <c r="I2827" i="16"/>
  <c r="E2827" i="16" s="1"/>
  <c r="C2827" i="16" s="1"/>
  <c r="I2682" i="16"/>
  <c r="E2682" i="16" s="1"/>
  <c r="C2682" i="16" s="1"/>
  <c r="I2540" i="16"/>
  <c r="E2540" i="16" s="1"/>
  <c r="C2540" i="16" s="1"/>
  <c r="I2395" i="16"/>
  <c r="E2395" i="16" s="1"/>
  <c r="C2395" i="16" s="1"/>
  <c r="I2252" i="16"/>
  <c r="E2252" i="16" s="1"/>
  <c r="C2252" i="16" s="1"/>
  <c r="I2108" i="16"/>
  <c r="E2108" i="16" s="1"/>
  <c r="C2108" i="16" s="1"/>
  <c r="I3450" i="16"/>
  <c r="E3450" i="16" s="1"/>
  <c r="C3450" i="16" s="1"/>
  <c r="I3282" i="16"/>
  <c r="E3282" i="16" s="1"/>
  <c r="C3282" i="16" s="1"/>
  <c r="I3138" i="16"/>
  <c r="E3138" i="16" s="1"/>
  <c r="C3138" i="16" s="1"/>
  <c r="I2994" i="16"/>
  <c r="E2994" i="16" s="1"/>
  <c r="C2994" i="16" s="1"/>
  <c r="I2850" i="16"/>
  <c r="E2850" i="16" s="1"/>
  <c r="C2850" i="16" s="1"/>
  <c r="I2705" i="16"/>
  <c r="E2705" i="16" s="1"/>
  <c r="C2705" i="16" s="1"/>
  <c r="I2562" i="16"/>
  <c r="E2562" i="16" s="1"/>
  <c r="C2562" i="16" s="1"/>
  <c r="I2406" i="16"/>
  <c r="E2406" i="16" s="1"/>
  <c r="C2406" i="16" s="1"/>
  <c r="I2262" i="16"/>
  <c r="E2262" i="16" s="1"/>
  <c r="C2262" i="16" s="1"/>
  <c r="I2118" i="16"/>
  <c r="E2118" i="16" s="1"/>
  <c r="C2118" i="16" s="1"/>
  <c r="I1973" i="16"/>
  <c r="E1973" i="16" s="1"/>
  <c r="C1973" i="16" s="1"/>
  <c r="I1830" i="16"/>
  <c r="E1830" i="16" s="1"/>
  <c r="C1830" i="16" s="1"/>
  <c r="I3449" i="16"/>
  <c r="E3449" i="16" s="1"/>
  <c r="C3449" i="16" s="1"/>
  <c r="I3305" i="16"/>
  <c r="E3305" i="16" s="1"/>
  <c r="C3305" i="16" s="1"/>
  <c r="I3162" i="16"/>
  <c r="E3162" i="16" s="1"/>
  <c r="C3162"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3808" i="16"/>
  <c r="E3808" i="16" s="1"/>
  <c r="C3808" i="16" s="1"/>
  <c r="I3664" i="16"/>
  <c r="E3664" i="16" s="1"/>
  <c r="C3664" i="16" s="1"/>
  <c r="I3519" i="16"/>
  <c r="E3519" i="16" s="1"/>
  <c r="C3519" i="16" s="1"/>
  <c r="I3376" i="16"/>
  <c r="E3376" i="16" s="1"/>
  <c r="C3376" i="16" s="1"/>
  <c r="I3232" i="16"/>
  <c r="E3232" i="16" s="1"/>
  <c r="C3232" i="16" s="1"/>
  <c r="I3087" i="16"/>
  <c r="E3087" i="16" s="1"/>
  <c r="C3087" i="16" s="1"/>
  <c r="I2944" i="16"/>
  <c r="E2944" i="16" s="1"/>
  <c r="C2944" i="16" s="1"/>
  <c r="I2800" i="16"/>
  <c r="E2800" i="16" s="1"/>
  <c r="C2800" i="16" s="1"/>
  <c r="I2655" i="16"/>
  <c r="E2655" i="16" s="1"/>
  <c r="C2655" i="16" s="1"/>
  <c r="I2512" i="16"/>
  <c r="E2512" i="16" s="1"/>
  <c r="C2512" i="16" s="1"/>
  <c r="I2368" i="16"/>
  <c r="E2368" i="16" s="1"/>
  <c r="C2368" i="16" s="1"/>
  <c r="I2213" i="16"/>
  <c r="E2213" i="16" s="1"/>
  <c r="C2213" i="16" s="1"/>
  <c r="I3594" i="16"/>
  <c r="E3594" i="16" s="1"/>
  <c r="C3594" i="16" s="1"/>
  <c r="I3748" i="16"/>
  <c r="E3748" i="16" s="1"/>
  <c r="C3748" i="16" s="1"/>
  <c r="I3590" i="16"/>
  <c r="E3590" i="16" s="1"/>
  <c r="C3590" i="16" s="1"/>
  <c r="I3447" i="16"/>
  <c r="E3447" i="16" s="1"/>
  <c r="C3447" i="16" s="1"/>
  <c r="I3304" i="16"/>
  <c r="E3304" i="16" s="1"/>
  <c r="C3304" i="16" s="1"/>
  <c r="I3160" i="16"/>
  <c r="E3160" i="16" s="1"/>
  <c r="C3160"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3509" i="16"/>
  <c r="E3509" i="16" s="1"/>
  <c r="C3509" i="16" s="1"/>
  <c r="I3708" i="16"/>
  <c r="E3708" i="16" s="1"/>
  <c r="C3708" i="16" s="1"/>
  <c r="I3565" i="16"/>
  <c r="E3565" i="16" s="1"/>
  <c r="C3565" i="16" s="1"/>
  <c r="I3421" i="16"/>
  <c r="E3421" i="16" s="1"/>
  <c r="C3421" i="16" s="1"/>
  <c r="I3277" i="16"/>
  <c r="E3277" i="16" s="1"/>
  <c r="C3277" i="16" s="1"/>
  <c r="I3133" i="16"/>
  <c r="E3133" i="16" s="1"/>
  <c r="C3133"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93" i="16"/>
  <c r="E1993" i="16" s="1"/>
  <c r="C1993" i="16" s="1"/>
  <c r="I1848" i="16"/>
  <c r="E1848" i="16" s="1"/>
  <c r="C1848" i="16" s="1"/>
  <c r="I1704" i="16"/>
  <c r="E1704" i="16" s="1"/>
  <c r="C1704" i="16" s="1"/>
  <c r="I1561" i="16"/>
  <c r="E1561" i="16" s="1"/>
  <c r="C1561" i="16" s="1"/>
  <c r="I3792" i="16"/>
  <c r="E3792" i="16" s="1"/>
  <c r="C3792" i="16" s="1"/>
  <c r="I3648" i="16"/>
  <c r="E3648" i="16" s="1"/>
  <c r="C3648" i="16" s="1"/>
  <c r="I3504" i="16"/>
  <c r="E3504" i="16" s="1"/>
  <c r="C3504" i="16" s="1"/>
  <c r="I3360" i="16"/>
  <c r="E3360" i="16" s="1"/>
  <c r="C3360" i="16" s="1"/>
  <c r="I3215" i="16"/>
  <c r="E3215" i="16" s="1"/>
  <c r="C321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3533" i="16"/>
  <c r="E3533" i="16" s="1"/>
  <c r="C3533" i="16" s="1"/>
  <c r="I3707" i="16"/>
  <c r="E3707" i="16" s="1"/>
  <c r="C3707" i="16" s="1"/>
  <c r="I3563" i="16"/>
  <c r="E3563" i="16" s="1"/>
  <c r="C3563" i="16" s="1"/>
  <c r="I3419" i="16"/>
  <c r="E3419" i="16" s="1"/>
  <c r="C3419" i="16" s="1"/>
  <c r="I3274" i="16"/>
  <c r="E3274" i="16" s="1"/>
  <c r="C3274" i="16" s="1"/>
  <c r="I3130" i="16"/>
  <c r="E3130" i="16" s="1"/>
  <c r="C3130" i="16" s="1"/>
  <c r="I2986" i="16"/>
  <c r="E2986" i="16" s="1"/>
  <c r="C2986" i="16" s="1"/>
  <c r="I2843" i="16"/>
  <c r="E2843" i="16" s="1"/>
  <c r="C2843" i="16" s="1"/>
  <c r="I2699" i="16"/>
  <c r="E2699" i="16" s="1"/>
  <c r="C2699" i="16" s="1"/>
  <c r="I2555" i="16"/>
  <c r="E2555" i="16" s="1"/>
  <c r="C2555" i="16" s="1"/>
  <c r="I2412" i="16"/>
  <c r="E2412" i="16" s="1"/>
  <c r="C2412" i="16" s="1"/>
  <c r="I2268" i="16"/>
  <c r="E2268" i="16" s="1"/>
  <c r="C2268" i="16" s="1"/>
  <c r="I2124" i="16"/>
  <c r="E2124" i="16" s="1"/>
  <c r="C2124" i="16" s="1"/>
  <c r="I3754" i="16"/>
  <c r="E3754" i="16" s="1"/>
  <c r="C3754" i="16" s="1"/>
  <c r="I3609" i="16"/>
  <c r="E3609" i="16" s="1"/>
  <c r="C3609" i="16" s="1"/>
  <c r="I3466" i="16"/>
  <c r="E3466" i="16" s="1"/>
  <c r="C3466" i="16" s="1"/>
  <c r="I3322" i="16"/>
  <c r="E3322" i="16" s="1"/>
  <c r="C3322" i="16" s="1"/>
  <c r="I3179" i="16"/>
  <c r="E3179" i="16" s="1"/>
  <c r="C3179"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3775" i="16"/>
  <c r="E3775" i="16" s="1"/>
  <c r="C3775" i="16" s="1"/>
  <c r="I3633" i="16"/>
  <c r="E3633" i="16" s="1"/>
  <c r="C3633" i="16" s="1"/>
  <c r="I3476" i="16"/>
  <c r="E3476" i="16" s="1"/>
  <c r="C3476" i="16" s="1"/>
  <c r="I3332" i="16"/>
  <c r="E3332" i="16" s="1"/>
  <c r="C3332" i="16" s="1"/>
  <c r="I3188" i="16"/>
  <c r="E3188" i="16" s="1"/>
  <c r="C3188" i="16" s="1"/>
  <c r="I3044" i="16"/>
  <c r="E3044" i="16" s="1"/>
  <c r="C3044" i="16" s="1"/>
  <c r="I2900" i="16"/>
  <c r="E2900" i="16" s="1"/>
  <c r="C2900" i="16" s="1"/>
  <c r="I2756" i="16"/>
  <c r="E2756" i="16" s="1"/>
  <c r="C2756" i="16" s="1"/>
  <c r="I2612" i="16"/>
  <c r="E2612" i="16" s="1"/>
  <c r="C2612" i="16" s="1"/>
  <c r="I2469" i="16"/>
  <c r="E2469" i="16" s="1"/>
  <c r="C2469" i="16" s="1"/>
  <c r="I2324" i="16"/>
  <c r="E2324" i="16" s="1"/>
  <c r="C2324" i="16" s="1"/>
  <c r="I2180" i="16"/>
  <c r="E2180" i="16" s="1"/>
  <c r="C2180"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2096" i="16"/>
  <c r="E2096" i="16" s="1"/>
  <c r="C2096" i="16" s="1"/>
  <c r="I3438" i="16"/>
  <c r="E3438" i="16" s="1"/>
  <c r="C3438" i="16" s="1"/>
  <c r="I3270" i="16"/>
  <c r="E3270" i="16" s="1"/>
  <c r="C3270" i="16" s="1"/>
  <c r="I3126" i="16"/>
  <c r="E3126" i="16" s="1"/>
  <c r="C3126" i="16" s="1"/>
  <c r="I2982" i="16"/>
  <c r="E2982" i="16" s="1"/>
  <c r="C2982" i="16" s="1"/>
  <c r="I2838" i="16"/>
  <c r="E2838" i="16" s="1"/>
  <c r="C2838" i="16" s="1"/>
  <c r="I2694" i="16"/>
  <c r="E2694" i="16" s="1"/>
  <c r="C2694" i="16" s="1"/>
  <c r="I2550" i="16"/>
  <c r="E2550" i="16" s="1"/>
  <c r="C2550" i="16" s="1"/>
  <c r="I2394" i="16"/>
  <c r="E2394" i="16" s="1"/>
  <c r="C2394" i="16" s="1"/>
  <c r="I2250" i="16"/>
  <c r="E2250" i="16" s="1"/>
  <c r="C2250" i="16" s="1"/>
  <c r="I2106" i="16"/>
  <c r="E2106" i="16" s="1"/>
  <c r="C2106" i="16" s="1"/>
  <c r="I1962" i="16"/>
  <c r="E1962" i="16" s="1"/>
  <c r="C1962" i="16" s="1"/>
  <c r="I1818" i="16"/>
  <c r="E1818" i="16" s="1"/>
  <c r="C1818" i="16" s="1"/>
  <c r="I3436" i="16"/>
  <c r="E3436" i="16" s="1"/>
  <c r="C3436" i="16" s="1"/>
  <c r="I3293" i="16"/>
  <c r="E3293" i="16" s="1"/>
  <c r="C3293" i="16" s="1"/>
  <c r="I3148" i="16"/>
  <c r="E3148" i="16" s="1"/>
  <c r="C3148"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3796" i="16"/>
  <c r="E3796" i="16" s="1"/>
  <c r="C3796" i="16" s="1"/>
  <c r="I3652" i="16"/>
  <c r="E3652" i="16" s="1"/>
  <c r="C3652" i="16" s="1"/>
  <c r="I3508" i="16"/>
  <c r="E3508" i="16" s="1"/>
  <c r="C3508" i="16" s="1"/>
  <c r="I3364" i="16"/>
  <c r="E3364" i="16" s="1"/>
  <c r="C3364" i="16" s="1"/>
  <c r="I3220" i="16"/>
  <c r="E3220" i="16" s="1"/>
  <c r="C3220" i="16" s="1"/>
  <c r="I3075" i="16"/>
  <c r="E3075" i="16" s="1"/>
  <c r="C3075" i="16" s="1"/>
  <c r="I2932" i="16"/>
  <c r="E2932" i="16" s="1"/>
  <c r="C2932" i="16" s="1"/>
  <c r="I2788" i="16"/>
  <c r="E2788" i="16" s="1"/>
  <c r="C2788" i="16" s="1"/>
  <c r="I2644" i="16"/>
  <c r="E2644" i="16" s="1"/>
  <c r="C2644" i="16" s="1"/>
  <c r="I2501" i="16"/>
  <c r="E2501" i="16" s="1"/>
  <c r="C2501" i="16" s="1"/>
  <c r="I2355" i="16"/>
  <c r="E2355" i="16" s="1"/>
  <c r="C2355" i="16" s="1"/>
  <c r="I2199" i="16"/>
  <c r="E2199" i="16" s="1"/>
  <c r="C2199" i="16" s="1"/>
  <c r="I3725" i="16"/>
  <c r="E3725" i="16" s="1"/>
  <c r="C3725" i="16" s="1"/>
  <c r="I3735" i="16"/>
  <c r="E3735" i="16" s="1"/>
  <c r="C3735" i="16" s="1"/>
  <c r="I3579" i="16"/>
  <c r="E3579" i="16" s="1"/>
  <c r="C3579" i="16" s="1"/>
  <c r="I3435" i="16"/>
  <c r="E3435" i="16" s="1"/>
  <c r="C3435" i="16" s="1"/>
  <c r="I3292" i="16"/>
  <c r="E3292" i="16" s="1"/>
  <c r="C3292" i="16" s="1"/>
  <c r="I3147" i="16"/>
  <c r="E3147" i="16" s="1"/>
  <c r="C3147"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3807" i="16"/>
  <c r="E3807" i="16" s="1"/>
  <c r="C3807" i="16" s="1"/>
  <c r="I3663" i="16"/>
  <c r="E3663" i="16" s="1"/>
  <c r="C3663" i="16" s="1"/>
  <c r="I3518" i="16"/>
  <c r="E3518" i="16" s="1"/>
  <c r="C3518" i="16" s="1"/>
  <c r="I3374" i="16"/>
  <c r="E3374" i="16" s="1"/>
  <c r="C3374" i="16" s="1"/>
  <c r="I3230" i="16"/>
  <c r="E3230" i="16" s="1"/>
  <c r="C3230"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3780" i="16"/>
  <c r="E3780" i="16" s="1"/>
  <c r="C3780" i="16" s="1"/>
  <c r="I3636" i="16"/>
  <c r="E3636" i="16" s="1"/>
  <c r="C3636" i="16" s="1"/>
  <c r="I3491" i="16"/>
  <c r="E3491" i="16" s="1"/>
  <c r="C3491" i="16" s="1"/>
  <c r="I3349" i="16"/>
  <c r="E3349" i="16" s="1"/>
  <c r="C3349" i="16" s="1"/>
  <c r="I3203" i="16"/>
  <c r="E3203" i="16" s="1"/>
  <c r="C320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3839" i="16"/>
  <c r="E3839" i="16" s="1"/>
  <c r="C3839" i="16" s="1"/>
  <c r="I3695" i="16"/>
  <c r="E3695" i="16" s="1"/>
  <c r="C3695" i="16" s="1"/>
  <c r="I3550" i="16"/>
  <c r="E3550" i="16" s="1"/>
  <c r="C3550" i="16" s="1"/>
  <c r="I3407" i="16"/>
  <c r="E3407" i="16" s="1"/>
  <c r="C3407" i="16" s="1"/>
  <c r="I3263" i="16"/>
  <c r="E3263" i="16" s="1"/>
  <c r="C3263" i="16" s="1"/>
  <c r="I3118" i="16"/>
  <c r="E3118" i="16" s="1"/>
  <c r="C3118" i="16" s="1"/>
  <c r="I2976" i="16"/>
  <c r="E2976" i="16" s="1"/>
  <c r="C2976" i="16" s="1"/>
  <c r="I2831" i="16"/>
  <c r="E2831" i="16" s="1"/>
  <c r="C2831" i="16" s="1"/>
  <c r="I2687" i="16"/>
  <c r="E2687" i="16" s="1"/>
  <c r="C2687" i="16" s="1"/>
  <c r="I2543" i="16"/>
  <c r="E2543" i="16" s="1"/>
  <c r="C2543" i="16" s="1"/>
  <c r="I2399" i="16"/>
  <c r="E2399" i="16" s="1"/>
  <c r="C2399" i="16" s="1"/>
  <c r="I2256" i="16"/>
  <c r="E2256" i="16" s="1"/>
  <c r="C2256" i="16" s="1"/>
  <c r="I2111" i="16"/>
  <c r="E2111" i="16" s="1"/>
  <c r="C2111" i="16" s="1"/>
  <c r="I3743" i="16"/>
  <c r="E3743" i="16" s="1"/>
  <c r="C3743" i="16" s="1"/>
  <c r="I3598" i="16"/>
  <c r="E3598" i="16" s="1"/>
  <c r="C3598" i="16" s="1"/>
  <c r="I3454" i="16"/>
  <c r="E3454" i="16" s="1"/>
  <c r="C3454" i="16" s="1"/>
  <c r="I3310" i="16"/>
  <c r="E3310" i="16" s="1"/>
  <c r="C3310" i="16" s="1"/>
  <c r="I3166" i="16"/>
  <c r="E3166" i="16" s="1"/>
  <c r="C3166"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3765" i="16"/>
  <c r="E3765" i="16" s="1"/>
  <c r="C3765" i="16" s="1"/>
  <c r="I3620" i="16"/>
  <c r="E3620" i="16" s="1"/>
  <c r="C3620" i="16" s="1"/>
  <c r="I3464" i="16"/>
  <c r="E3464" i="16" s="1"/>
  <c r="C3464" i="16" s="1"/>
  <c r="I3320" i="16"/>
  <c r="E3320" i="16" s="1"/>
  <c r="C3320" i="16" s="1"/>
  <c r="I3176" i="16"/>
  <c r="E3176" i="16" s="1"/>
  <c r="C3176"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2948" i="16"/>
  <c r="E2948" i="16" s="1"/>
  <c r="C2948" i="16" s="1"/>
  <c r="I2803" i="16"/>
  <c r="E2803" i="16" s="1"/>
  <c r="C2803" i="16" s="1"/>
  <c r="I2659" i="16"/>
  <c r="E2659" i="16" s="1"/>
  <c r="C2659" i="16" s="1"/>
  <c r="I2515" i="16"/>
  <c r="E2515" i="16" s="1"/>
  <c r="C2515" i="16" s="1"/>
  <c r="I2371" i="16"/>
  <c r="E2371" i="16" s="1"/>
  <c r="C2371" i="16" s="1"/>
  <c r="I2227" i="16"/>
  <c r="E2227" i="16" s="1"/>
  <c r="C2227" i="16" s="1"/>
  <c r="I3715" i="16"/>
  <c r="E3715" i="16" s="1"/>
  <c r="C3715" i="16" s="1"/>
  <c r="I3425" i="16"/>
  <c r="E3425" i="16" s="1"/>
  <c r="C3425" i="16" s="1"/>
  <c r="I3258" i="16"/>
  <c r="E3258" i="16" s="1"/>
  <c r="C3258" i="16" s="1"/>
  <c r="I3113" i="16"/>
  <c r="E3113" i="16" s="1"/>
  <c r="C3113" i="16" s="1"/>
  <c r="I2971" i="16"/>
  <c r="E2971" i="16" s="1"/>
  <c r="C2971" i="16" s="1"/>
  <c r="I2826" i="16"/>
  <c r="E2826" i="16" s="1"/>
  <c r="C2826" i="16" s="1"/>
  <c r="I2683" i="16"/>
  <c r="E2683" i="16" s="1"/>
  <c r="C2683" i="16" s="1"/>
  <c r="I2538" i="16"/>
  <c r="E2538" i="16" s="1"/>
  <c r="C2538" i="16" s="1"/>
  <c r="I2381" i="16"/>
  <c r="E2381" i="16" s="1"/>
  <c r="C2381" i="16" s="1"/>
  <c r="I2237" i="16"/>
  <c r="E2237" i="16" s="1"/>
  <c r="C2237" i="16" s="1"/>
  <c r="I2094" i="16"/>
  <c r="E2094" i="16" s="1"/>
  <c r="C2094" i="16" s="1"/>
  <c r="I1950" i="16"/>
  <c r="E1950" i="16" s="1"/>
  <c r="C1950" i="16" s="1"/>
  <c r="I1806" i="16"/>
  <c r="E1806" i="16" s="1"/>
  <c r="C1806" i="16" s="1"/>
  <c r="I3426" i="16"/>
  <c r="E3426" i="16" s="1"/>
  <c r="C3426" i="16" s="1"/>
  <c r="I3281" i="16"/>
  <c r="E3281" i="16" s="1"/>
  <c r="C3281" i="16" s="1"/>
  <c r="I3137" i="16"/>
  <c r="E3137" i="16" s="1"/>
  <c r="C3137"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3785" i="16"/>
  <c r="E3785" i="16" s="1"/>
  <c r="C3785" i="16" s="1"/>
  <c r="I3640" i="16"/>
  <c r="E3640" i="16" s="1"/>
  <c r="C3640" i="16" s="1"/>
  <c r="I3496" i="16"/>
  <c r="E3496" i="16" s="1"/>
  <c r="C3496" i="16" s="1"/>
  <c r="I3352" i="16"/>
  <c r="E3352" i="16" s="1"/>
  <c r="C3352" i="16" s="1"/>
  <c r="I3208" i="16"/>
  <c r="E3208" i="16" s="1"/>
  <c r="C3208"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3617" i="16"/>
  <c r="E3617" i="16" s="1"/>
  <c r="C3617" i="16" s="1"/>
  <c r="I3723" i="16"/>
  <c r="E3723" i="16" s="1"/>
  <c r="C3723" i="16" s="1"/>
  <c r="I3567" i="16"/>
  <c r="E3567" i="16" s="1"/>
  <c r="C3567" i="16" s="1"/>
  <c r="I3423" i="16"/>
  <c r="E3423" i="16" s="1"/>
  <c r="C3423" i="16" s="1"/>
  <c r="I3279" i="16"/>
  <c r="E3279" i="16" s="1"/>
  <c r="C3279" i="16" s="1"/>
  <c r="I3135" i="16"/>
  <c r="E3135" i="16" s="1"/>
  <c r="C3135"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3794" i="16"/>
  <c r="E3794" i="16" s="1"/>
  <c r="C3794" i="16" s="1"/>
  <c r="I3650" i="16"/>
  <c r="E3650" i="16" s="1"/>
  <c r="C3650" i="16" s="1"/>
  <c r="I3506" i="16"/>
  <c r="E3506" i="16" s="1"/>
  <c r="C3506" i="16" s="1"/>
  <c r="I3362" i="16"/>
  <c r="E3362" i="16" s="1"/>
  <c r="C3362" i="16" s="1"/>
  <c r="I3218" i="16"/>
  <c r="E3218" i="16" s="1"/>
  <c r="C3218" i="16" s="1"/>
  <c r="I3074" i="16"/>
  <c r="E3074" i="16" s="1"/>
  <c r="C3074" i="16" s="1"/>
  <c r="I2930" i="16"/>
  <c r="E2930" i="16" s="1"/>
  <c r="C2930" i="16" s="1"/>
  <c r="I2763" i="16"/>
  <c r="E2763" i="16" s="1"/>
  <c r="C2763" i="16" s="1"/>
  <c r="I2619" i="16"/>
  <c r="E2619" i="16" s="1"/>
  <c r="C2619" i="16" s="1"/>
  <c r="I2474" i="16"/>
  <c r="E2474" i="16" s="1"/>
  <c r="C2474" i="16" s="1"/>
  <c r="I2330" i="16"/>
  <c r="E2330" i="16" s="1"/>
  <c r="C2330" i="16" s="1"/>
  <c r="I2173" i="16"/>
  <c r="E2173" i="16" s="1"/>
  <c r="C2173" i="16" s="1"/>
  <c r="I3829" i="16"/>
  <c r="E3829" i="16" s="1"/>
  <c r="C3829" i="16" s="1"/>
  <c r="I3685" i="16"/>
  <c r="E3685" i="16" s="1"/>
  <c r="C3685" i="16" s="1"/>
  <c r="I3541" i="16"/>
  <c r="E3541" i="16" s="1"/>
  <c r="C3541" i="16" s="1"/>
  <c r="I3397" i="16"/>
  <c r="E3397" i="16" s="1"/>
  <c r="C3397" i="16" s="1"/>
  <c r="I3253" i="16"/>
  <c r="E3253" i="16" s="1"/>
  <c r="C3253" i="16" s="1"/>
  <c r="I3109" i="16"/>
  <c r="E3109" i="16" s="1"/>
  <c r="C3109"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980" i="16"/>
  <c r="E1980" i="16" s="1"/>
  <c r="C1980" i="16" s="1"/>
  <c r="I1836" i="16"/>
  <c r="E1836" i="16" s="1"/>
  <c r="C1836" i="16" s="1"/>
  <c r="I1691" i="16"/>
  <c r="E1691" i="16" s="1"/>
  <c r="C1691" i="16" s="1"/>
  <c r="I1547" i="16"/>
  <c r="E1547" i="16" s="1"/>
  <c r="C1547" i="16" s="1"/>
  <c r="I1403" i="16"/>
  <c r="E1403" i="16" s="1"/>
  <c r="C1403" i="16" s="1"/>
  <c r="I1259" i="16"/>
  <c r="E1259" i="16" s="1"/>
  <c r="C1259" i="16" s="1"/>
  <c r="I1115" i="16"/>
  <c r="E1115" i="16" s="1"/>
  <c r="C1115"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1416" i="16"/>
  <c r="E1416" i="16" s="1"/>
  <c r="C1416" i="16" s="1"/>
  <c r="I2016" i="16"/>
  <c r="E2016" i="16" s="1"/>
  <c r="C2016" i="16" s="1"/>
  <c r="I1798" i="16"/>
  <c r="E1798" i="16" s="1"/>
  <c r="C1798" i="16" s="1"/>
  <c r="I1632" i="16"/>
  <c r="E1632" i="16" s="1"/>
  <c r="C1632" i="16" s="1"/>
  <c r="I1451" i="16"/>
  <c r="E1451" i="16" s="1"/>
  <c r="C1451" i="16" s="1"/>
  <c r="I1283" i="16"/>
  <c r="E1283" i="16" s="1"/>
  <c r="C1283" i="16" s="1"/>
  <c r="I1127" i="16"/>
  <c r="E1127" i="16" s="1"/>
  <c r="C1127" i="16" s="1"/>
  <c r="I1966" i="16"/>
  <c r="E1966" i="16" s="1"/>
  <c r="C1966" i="16" s="1"/>
  <c r="I1799" i="16"/>
  <c r="E1799" i="16" s="1"/>
  <c r="C1799" i="16" s="1"/>
  <c r="I1642" i="16"/>
  <c r="E1642" i="16" s="1"/>
  <c r="C1642" i="16" s="1"/>
  <c r="I1485" i="16"/>
  <c r="E1485" i="16" s="1"/>
  <c r="C1485" i="16" s="1"/>
  <c r="I1330" i="16"/>
  <c r="E1330" i="16" s="1"/>
  <c r="C1330" i="16" s="1"/>
  <c r="I1174" i="16"/>
  <c r="E1174" i="16" s="1"/>
  <c r="C1174"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2024" i="16"/>
  <c r="E2024" i="16" s="1"/>
  <c r="C2024" i="16" s="1"/>
  <c r="I1879" i="16"/>
  <c r="E1879" i="16" s="1"/>
  <c r="C1879" i="16" s="1"/>
  <c r="I1735" i="16"/>
  <c r="E1735" i="16" s="1"/>
  <c r="C1735" i="16" s="1"/>
  <c r="I1591" i="16"/>
  <c r="E1591" i="16" s="1"/>
  <c r="C1591" i="16" s="1"/>
  <c r="I1435" i="16"/>
  <c r="E1435" i="16" s="1"/>
  <c r="C1435" i="16" s="1"/>
  <c r="I1279" i="16"/>
  <c r="E1279" i="16" s="1"/>
  <c r="C1279" i="16" s="1"/>
  <c r="I1123" i="16"/>
  <c r="E1123" i="16" s="1"/>
  <c r="C1123" i="16" s="1"/>
  <c r="I1698" i="16"/>
  <c r="E1698" i="16" s="1"/>
  <c r="C1698" i="16" s="1"/>
  <c r="I1554" i="16"/>
  <c r="E1554" i="16" s="1"/>
  <c r="C1554" i="16" s="1"/>
  <c r="I1409" i="16"/>
  <c r="E1409" i="16" s="1"/>
  <c r="C1409" i="16" s="1"/>
  <c r="I1265" i="16"/>
  <c r="E1265" i="16" s="1"/>
  <c r="C1265" i="16" s="1"/>
  <c r="I1122" i="16"/>
  <c r="E1122" i="16" s="1"/>
  <c r="C1122" i="16" s="1"/>
  <c r="I978" i="16"/>
  <c r="E978" i="16" s="1"/>
  <c r="C978" i="16" s="1"/>
  <c r="I833" i="16"/>
  <c r="E833" i="16" s="1"/>
  <c r="C833" i="16" s="1"/>
  <c r="I1673" i="16"/>
  <c r="E1673" i="16" s="1"/>
  <c r="C1673" i="16" s="1"/>
  <c r="I1529" i="16"/>
  <c r="E1529" i="16" s="1"/>
  <c r="C1529" i="16" s="1"/>
  <c r="I1385" i="16"/>
  <c r="E1385" i="16" s="1"/>
  <c r="C1385" i="16" s="1"/>
  <c r="I1241" i="16"/>
  <c r="E1241" i="16" s="1"/>
  <c r="C1241" i="16" s="1"/>
  <c r="I1096" i="16"/>
  <c r="E1096" i="16" s="1"/>
  <c r="C1096" i="16" s="1"/>
  <c r="I953" i="16"/>
  <c r="E953" i="16" s="1"/>
  <c r="C953" i="16" s="1"/>
  <c r="I2069" i="16"/>
  <c r="E2069" i="16" s="1"/>
  <c r="C2069" i="16" s="1"/>
  <c r="I1923" i="16"/>
  <c r="E1923" i="16" s="1"/>
  <c r="C1923" i="16" s="1"/>
  <c r="I1779" i="16"/>
  <c r="E1779" i="16" s="1"/>
  <c r="C1779" i="16" s="1"/>
  <c r="I1636" i="16"/>
  <c r="E1636" i="16" s="1"/>
  <c r="C1636" i="16" s="1"/>
  <c r="I1491" i="16"/>
  <c r="E1491" i="16" s="1"/>
  <c r="C1491" i="16" s="1"/>
  <c r="I1348" i="16"/>
  <c r="E1348" i="16" s="1"/>
  <c r="C1348" i="16" s="1"/>
  <c r="I1203" i="16"/>
  <c r="E1203" i="16" s="1"/>
  <c r="C1203"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2078" i="16"/>
  <c r="E2078" i="16" s="1"/>
  <c r="C2078" i="16" s="1"/>
  <c r="I1934" i="16"/>
  <c r="E1934" i="16" s="1"/>
  <c r="C1934" i="16" s="1"/>
  <c r="I1790" i="16"/>
  <c r="E1790" i="16" s="1"/>
  <c r="C1790" i="16" s="1"/>
  <c r="I1645" i="16"/>
  <c r="E1645" i="16" s="1"/>
  <c r="C1645" i="16" s="1"/>
  <c r="I1503" i="16"/>
  <c r="E1503" i="16" s="1"/>
  <c r="C1503" i="16" s="1"/>
  <c r="I1357" i="16"/>
  <c r="E1357" i="16" s="1"/>
  <c r="C1357" i="16" s="1"/>
  <c r="I1213" i="16"/>
  <c r="E1213" i="16" s="1"/>
  <c r="C1213"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2" i="16"/>
  <c r="E1032" i="16" s="1"/>
  <c r="C1032" i="16" s="1"/>
  <c r="I972" i="16"/>
  <c r="E972" i="16" s="1"/>
  <c r="C972" i="16" s="1"/>
  <c r="I829" i="16"/>
  <c r="E829" i="16" s="1"/>
  <c r="C829" i="16" s="1"/>
  <c r="I684" i="16"/>
  <c r="E684" i="16" s="1"/>
  <c r="C684" i="16" s="1"/>
  <c r="I539" i="16"/>
  <c r="E539" i="16" s="1"/>
  <c r="C539" i="16" s="1"/>
  <c r="I396" i="16"/>
  <c r="E396" i="16" s="1"/>
  <c r="C396" i="16" s="1"/>
  <c r="I240" i="16"/>
  <c r="E240" i="16" s="1"/>
  <c r="C240" i="16" s="1"/>
  <c r="I97" i="16"/>
  <c r="E97" i="16" s="1"/>
  <c r="C97" i="16" s="1"/>
  <c r="I983" i="16"/>
  <c r="E983" i="16" s="1"/>
  <c r="C983" i="16" s="1"/>
  <c r="I839" i="16"/>
  <c r="E839" i="16" s="1"/>
  <c r="C839" i="16" s="1"/>
  <c r="I695" i="16"/>
  <c r="E695" i="16" s="1"/>
  <c r="C695" i="16" s="1"/>
  <c r="I540" i="16"/>
  <c r="E540" i="16" s="1"/>
  <c r="C540" i="16" s="1"/>
  <c r="I395" i="16"/>
  <c r="E395" i="16" s="1"/>
  <c r="C395" i="16" s="1"/>
  <c r="I251" i="16"/>
  <c r="E251" i="16" s="1"/>
  <c r="C251" i="16" s="1"/>
  <c r="I95" i="16"/>
  <c r="E95" i="16" s="1"/>
  <c r="C95"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810" i="16"/>
  <c r="E810" i="16" s="1"/>
  <c r="C810" i="16" s="1"/>
  <c r="I666" i="16"/>
  <c r="E666" i="16" s="1"/>
  <c r="C666" i="16" s="1"/>
  <c r="I521" i="16"/>
  <c r="E521" i="16" s="1"/>
  <c r="C521" i="16" s="1"/>
  <c r="I377" i="16"/>
  <c r="E377" i="16" s="1"/>
  <c r="C377" i="16" s="1"/>
  <c r="I234" i="16"/>
  <c r="E234" i="16" s="1"/>
  <c r="C234" i="16" s="1"/>
  <c r="I90" i="16"/>
  <c r="E90" i="16" s="1"/>
  <c r="C90" i="16" s="1"/>
  <c r="I725" i="16"/>
  <c r="E725" i="16" s="1"/>
  <c r="C725" i="16" s="1"/>
  <c r="I580" i="16"/>
  <c r="E580" i="16" s="1"/>
  <c r="C580" i="16" s="1"/>
  <c r="I437" i="16"/>
  <c r="E437" i="16" s="1"/>
  <c r="C437" i="16" s="1"/>
  <c r="I293" i="16"/>
  <c r="E293" i="16" s="1"/>
  <c r="C293" i="16" s="1"/>
  <c r="I150" i="16"/>
  <c r="E150" i="16" s="1"/>
  <c r="C150" i="16" s="1"/>
  <c r="I1048" i="16"/>
  <c r="E1048" i="16" s="1"/>
  <c r="C1048" i="16" s="1"/>
  <c r="I904" i="16"/>
  <c r="E904" i="16" s="1"/>
  <c r="C904" i="16" s="1"/>
  <c r="I760" i="16"/>
  <c r="E760" i="16" s="1"/>
  <c r="C760" i="16" s="1"/>
  <c r="I616" i="16"/>
  <c r="E616" i="16" s="1"/>
  <c r="C616" i="16" s="1"/>
  <c r="I472" i="16"/>
  <c r="E472" i="16" s="1"/>
  <c r="C472" i="16" s="1"/>
  <c r="I328" i="16"/>
  <c r="E328" i="16" s="1"/>
  <c r="C328" i="16" s="1"/>
  <c r="I184" i="16"/>
  <c r="E184" i="16" s="1"/>
  <c r="C184" i="16" s="1"/>
  <c r="I1083" i="16"/>
  <c r="E1083" i="16" s="1"/>
  <c r="C108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1296" i="16"/>
  <c r="E1296" i="16" s="1"/>
  <c r="C1296" i="16" s="1"/>
  <c r="I2002" i="16"/>
  <c r="E2002" i="16" s="1"/>
  <c r="C2002" i="16" s="1"/>
  <c r="I1787" i="16"/>
  <c r="E1787" i="16" s="1"/>
  <c r="C1787" i="16" s="1"/>
  <c r="I1607" i="16"/>
  <c r="E1607" i="16" s="1"/>
  <c r="C1607" i="16" s="1"/>
  <c r="I1440" i="16"/>
  <c r="E1440" i="16" s="1"/>
  <c r="C1440" i="16" s="1"/>
  <c r="I1270" i="16"/>
  <c r="E1270" i="16" s="1"/>
  <c r="C1270" i="16" s="1"/>
  <c r="I1103" i="16"/>
  <c r="E1103" i="16" s="1"/>
  <c r="C1103" i="16" s="1"/>
  <c r="I1954" i="16"/>
  <c r="E1954" i="16" s="1"/>
  <c r="C1954" i="16" s="1"/>
  <c r="I1786" i="16"/>
  <c r="E1786" i="16" s="1"/>
  <c r="C1786" i="16" s="1"/>
  <c r="I1630" i="16"/>
  <c r="E1630" i="16" s="1"/>
  <c r="C1630" i="16" s="1"/>
  <c r="I1473" i="16"/>
  <c r="E1473" i="16" s="1"/>
  <c r="C1473" i="16" s="1"/>
  <c r="I1318" i="16"/>
  <c r="E1318" i="16" s="1"/>
  <c r="C1318" i="16" s="1"/>
  <c r="I1163" i="16"/>
  <c r="E1163" i="16" s="1"/>
  <c r="C1163" i="16" s="1"/>
  <c r="I2001" i="16"/>
  <c r="E2001" i="16" s="1"/>
  <c r="C2001" i="16" s="1"/>
  <c r="I1857" i="16"/>
  <c r="E1857" i="16" s="1"/>
  <c r="C1857" i="16" s="1"/>
  <c r="I1713" i="16"/>
  <c r="E1713" i="16" s="1"/>
  <c r="C1713" i="16" s="1"/>
  <c r="I1569" i="16"/>
  <c r="E1569" i="16" s="1"/>
  <c r="C1569" i="16" s="1"/>
  <c r="I1425" i="16"/>
  <c r="E1425" i="16" s="1"/>
  <c r="C1425" i="16" s="1"/>
  <c r="I1282" i="16"/>
  <c r="E1282" i="16" s="1"/>
  <c r="C1282" i="16" s="1"/>
  <c r="I1138" i="16"/>
  <c r="E1138" i="16" s="1"/>
  <c r="C1138"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2012" i="16"/>
  <c r="E2012" i="16" s="1"/>
  <c r="C2012" i="16" s="1"/>
  <c r="I1867" i="16"/>
  <c r="E1867" i="16" s="1"/>
  <c r="C1867" i="16" s="1"/>
  <c r="I1723" i="16"/>
  <c r="E1723" i="16" s="1"/>
  <c r="C1723" i="16" s="1"/>
  <c r="I1579" i="16"/>
  <c r="E1579" i="16" s="1"/>
  <c r="C1579" i="16" s="1"/>
  <c r="I1423" i="16"/>
  <c r="E1423" i="16" s="1"/>
  <c r="C1423" i="16" s="1"/>
  <c r="I1267" i="16"/>
  <c r="E1267" i="16" s="1"/>
  <c r="C1267" i="16" s="1"/>
  <c r="I1110" i="16"/>
  <c r="E1110" i="16" s="1"/>
  <c r="C1110" i="16" s="1"/>
  <c r="I1686" i="16"/>
  <c r="E1686" i="16" s="1"/>
  <c r="C1686" i="16" s="1"/>
  <c r="I1542" i="16"/>
  <c r="E1542" i="16" s="1"/>
  <c r="C1542" i="16" s="1"/>
  <c r="I1398" i="16"/>
  <c r="E1398" i="16" s="1"/>
  <c r="C1398" i="16" s="1"/>
  <c r="I1255" i="16"/>
  <c r="E1255" i="16" s="1"/>
  <c r="C1255" i="16" s="1"/>
  <c r="I1111" i="16"/>
  <c r="E1111" i="16" s="1"/>
  <c r="C1111" i="16" s="1"/>
  <c r="I967" i="16"/>
  <c r="E967" i="16" s="1"/>
  <c r="C967" i="16" s="1"/>
  <c r="I1804" i="16"/>
  <c r="E1804" i="16" s="1"/>
  <c r="C1804" i="16" s="1"/>
  <c r="I1660" i="16"/>
  <c r="E1660" i="16" s="1"/>
  <c r="C1660" i="16" s="1"/>
  <c r="I1518" i="16"/>
  <c r="E1518" i="16" s="1"/>
  <c r="C1518" i="16" s="1"/>
  <c r="I1374" i="16"/>
  <c r="E1374" i="16" s="1"/>
  <c r="C1374" i="16" s="1"/>
  <c r="I1230" i="16"/>
  <c r="E1230" i="16" s="1"/>
  <c r="C1230" i="16" s="1"/>
  <c r="I1085" i="16"/>
  <c r="E1085" i="16" s="1"/>
  <c r="C1085" i="16" s="1"/>
  <c r="I941" i="16"/>
  <c r="E941" i="16" s="1"/>
  <c r="C941" i="16" s="1"/>
  <c r="I2056" i="16"/>
  <c r="E2056" i="16" s="1"/>
  <c r="C2056" i="16" s="1"/>
  <c r="I1912" i="16"/>
  <c r="E1912" i="16" s="1"/>
  <c r="C1912" i="16" s="1"/>
  <c r="I1768" i="16"/>
  <c r="E1768" i="16" s="1"/>
  <c r="C1768" i="16" s="1"/>
  <c r="I1624" i="16"/>
  <c r="E1624" i="16" s="1"/>
  <c r="C1624" i="16" s="1"/>
  <c r="I1480" i="16"/>
  <c r="E1480" i="16" s="1"/>
  <c r="C1480" i="16" s="1"/>
  <c r="I1336" i="16"/>
  <c r="E1336" i="16" s="1"/>
  <c r="C1336" i="16" s="1"/>
  <c r="I1192" i="16"/>
  <c r="E1192" i="16" s="1"/>
  <c r="C1192"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2066" i="16"/>
  <c r="E2066" i="16" s="1"/>
  <c r="C2066" i="16" s="1"/>
  <c r="I1921" i="16"/>
  <c r="E1921" i="16" s="1"/>
  <c r="C1921" i="16" s="1"/>
  <c r="I1778" i="16"/>
  <c r="E1778" i="16" s="1"/>
  <c r="C1778" i="16" s="1"/>
  <c r="I1635" i="16"/>
  <c r="E1635" i="16" s="1"/>
  <c r="C1635" i="16" s="1"/>
  <c r="I1490" i="16"/>
  <c r="E1490" i="16" s="1"/>
  <c r="C1490" i="16" s="1"/>
  <c r="I1346" i="16"/>
  <c r="E1346" i="16" s="1"/>
  <c r="C1346" i="16" s="1"/>
  <c r="I1202" i="16"/>
  <c r="E1202" i="16" s="1"/>
  <c r="C1202"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2" i="16"/>
  <c r="E1022" i="16" s="1"/>
  <c r="C1022"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971" i="16"/>
  <c r="E971" i="16" s="1"/>
  <c r="C971" i="16" s="1"/>
  <c r="I827" i="16"/>
  <c r="E827" i="16" s="1"/>
  <c r="C827" i="16" s="1"/>
  <c r="I683" i="16"/>
  <c r="E683" i="16" s="1"/>
  <c r="C683" i="16" s="1"/>
  <c r="I528" i="16"/>
  <c r="E528" i="16" s="1"/>
  <c r="C528" i="16" s="1"/>
  <c r="I383" i="16"/>
  <c r="E383" i="16" s="1"/>
  <c r="C383" i="16" s="1"/>
  <c r="I239" i="16"/>
  <c r="E239" i="16" s="1"/>
  <c r="C239" i="16" s="1"/>
  <c r="I84" i="16"/>
  <c r="E84" i="16" s="1"/>
  <c r="C84" i="16" s="1"/>
  <c r="I970" i="16"/>
  <c r="E970" i="16" s="1"/>
  <c r="C970" i="16" s="1"/>
  <c r="I825" i="16"/>
  <c r="E825" i="16" s="1"/>
  <c r="C825" i="16" s="1"/>
  <c r="I670" i="16"/>
  <c r="E670" i="16" s="1"/>
  <c r="C670" i="16" s="1"/>
  <c r="I525" i="16"/>
  <c r="E525" i="16" s="1"/>
  <c r="C525" i="16" s="1"/>
  <c r="I382" i="16"/>
  <c r="E382" i="16" s="1"/>
  <c r="C382" i="16" s="1"/>
  <c r="I238" i="16"/>
  <c r="E238" i="16" s="1"/>
  <c r="C238" i="16" s="1"/>
  <c r="I94" i="16"/>
  <c r="E94" i="16" s="1"/>
  <c r="C94"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798" i="16"/>
  <c r="E798" i="16" s="1"/>
  <c r="C798" i="16" s="1"/>
  <c r="I654" i="16"/>
  <c r="E654" i="16" s="1"/>
  <c r="C654" i="16" s="1"/>
  <c r="I509" i="16"/>
  <c r="E509" i="16" s="1"/>
  <c r="C509" i="16" s="1"/>
  <c r="I366" i="16"/>
  <c r="E366" i="16" s="1"/>
  <c r="C366" i="16" s="1"/>
  <c r="I221" i="16"/>
  <c r="E221" i="16" s="1"/>
  <c r="C221" i="16" s="1"/>
  <c r="I78" i="16"/>
  <c r="E78" i="16" s="1"/>
  <c r="C78" i="16" s="1"/>
  <c r="I713" i="16"/>
  <c r="E713" i="16" s="1"/>
  <c r="C713" i="16" s="1"/>
  <c r="I569" i="16"/>
  <c r="E569" i="16" s="1"/>
  <c r="C569" i="16" s="1"/>
  <c r="I425" i="16"/>
  <c r="E425" i="16" s="1"/>
  <c r="C425" i="16" s="1"/>
  <c r="I282" i="16"/>
  <c r="E282" i="16" s="1"/>
  <c r="C282" i="16" s="1"/>
  <c r="I136" i="16"/>
  <c r="E136" i="16" s="1"/>
  <c r="C136"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1072" i="16"/>
  <c r="E1072" i="16" s="1"/>
  <c r="C1072" i="16" s="1"/>
  <c r="I927" i="16"/>
  <c r="E927" i="16" s="1"/>
  <c r="C927" i="16" s="1"/>
  <c r="I783" i="16"/>
  <c r="E783" i="16" s="1"/>
  <c r="C783" i="16" s="1"/>
  <c r="I639" i="16"/>
  <c r="E639" i="16" s="1"/>
  <c r="C639" i="16" s="1"/>
  <c r="I494" i="16"/>
  <c r="E494" i="16" s="1"/>
  <c r="C494" i="16" s="1"/>
  <c r="I351" i="16"/>
  <c r="E351" i="16" s="1"/>
  <c r="C351" i="16" s="1"/>
  <c r="I195" i="16"/>
  <c r="E195" i="16" s="1"/>
  <c r="C195" i="16" s="1"/>
  <c r="I48" i="16"/>
  <c r="E48" i="16" s="1"/>
  <c r="C48"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01" i="16"/>
  <c r="E901" i="16" s="1"/>
  <c r="C901" i="16" s="1"/>
  <c r="I758" i="16"/>
  <c r="E758" i="16" s="1"/>
  <c r="C758" i="16" s="1"/>
  <c r="I613" i="16"/>
  <c r="E613" i="16" s="1"/>
  <c r="C613" i="16" s="1"/>
  <c r="I469" i="16"/>
  <c r="E469" i="16" s="1"/>
  <c r="C469" i="16" s="1"/>
  <c r="I326" i="16"/>
  <c r="E326" i="16" s="1"/>
  <c r="C326" i="16" s="1"/>
  <c r="I182" i="16"/>
  <c r="E182" i="16" s="1"/>
  <c r="C182" i="16" s="1"/>
  <c r="I1273" i="16"/>
  <c r="E1273" i="16" s="1"/>
  <c r="C1273" i="16" s="1"/>
  <c r="I1991" i="16"/>
  <c r="E1991" i="16" s="1"/>
  <c r="C1991" i="16" s="1"/>
  <c r="I1775" i="16"/>
  <c r="E1775" i="16" s="1"/>
  <c r="C1775" i="16" s="1"/>
  <c r="I1595" i="16"/>
  <c r="E1595" i="16" s="1"/>
  <c r="C1595" i="16" s="1"/>
  <c r="I1427" i="16"/>
  <c r="E1427" i="16" s="1"/>
  <c r="C1427" i="16" s="1"/>
  <c r="I1247" i="16"/>
  <c r="E1247" i="16" s="1"/>
  <c r="C1247" i="16" s="1"/>
  <c r="I1091" i="16"/>
  <c r="E1091" i="16" s="1"/>
  <c r="C1091" i="16" s="1"/>
  <c r="I1942" i="16"/>
  <c r="E1942" i="16" s="1"/>
  <c r="C1942" i="16" s="1"/>
  <c r="I1773" i="16"/>
  <c r="E1773" i="16" s="1"/>
  <c r="C1773" i="16" s="1"/>
  <c r="I1619" i="16"/>
  <c r="E1619" i="16" s="1"/>
  <c r="C1619" i="16" s="1"/>
  <c r="I1462" i="16"/>
  <c r="E1462" i="16" s="1"/>
  <c r="C1462" i="16" s="1"/>
  <c r="I1306" i="16"/>
  <c r="E1306" i="16" s="1"/>
  <c r="C1306" i="16" s="1"/>
  <c r="I1150" i="16"/>
  <c r="E1150" i="16" s="1"/>
  <c r="C1150"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1976" i="16"/>
  <c r="E1976" i="16" s="1"/>
  <c r="C1976" i="16" s="1"/>
  <c r="I1832" i="16"/>
  <c r="E1832" i="16" s="1"/>
  <c r="C1832" i="16" s="1"/>
  <c r="I1688" i="16"/>
  <c r="E1688" i="16" s="1"/>
  <c r="C1688" i="16" s="1"/>
  <c r="I1544" i="16"/>
  <c r="E1544" i="16" s="1"/>
  <c r="C1544" i="16" s="1"/>
  <c r="I1400" i="16"/>
  <c r="E1400" i="16" s="1"/>
  <c r="C1400" i="16" s="1"/>
  <c r="I1256" i="16"/>
  <c r="E1256" i="16" s="1"/>
  <c r="C1256" i="16" s="1"/>
  <c r="I1112" i="16"/>
  <c r="E1112" i="16" s="1"/>
  <c r="C1112" i="16" s="1"/>
  <c r="I1998" i="16"/>
  <c r="E1998" i="16" s="1"/>
  <c r="C1998" i="16" s="1"/>
  <c r="I1856" i="16"/>
  <c r="E1856" i="16" s="1"/>
  <c r="C1856" i="16" s="1"/>
  <c r="I1711" i="16"/>
  <c r="E1711" i="16" s="1"/>
  <c r="C1711" i="16" s="1"/>
  <c r="I1567" i="16"/>
  <c r="E1567" i="16" s="1"/>
  <c r="C1567" i="16" s="1"/>
  <c r="I1411" i="16"/>
  <c r="E1411" i="16" s="1"/>
  <c r="C1411" i="16" s="1"/>
  <c r="I1254" i="16"/>
  <c r="E1254" i="16" s="1"/>
  <c r="C1254" i="16" s="1"/>
  <c r="I1099" i="16"/>
  <c r="E1099" i="16" s="1"/>
  <c r="C1099" i="16" s="1"/>
  <c r="I1674" i="16"/>
  <c r="E1674" i="16" s="1"/>
  <c r="C1674" i="16" s="1"/>
  <c r="I1530" i="16"/>
  <c r="E1530" i="16" s="1"/>
  <c r="C1530" i="16" s="1"/>
  <c r="I1386" i="16"/>
  <c r="E1386" i="16" s="1"/>
  <c r="C1386" i="16" s="1"/>
  <c r="I1242" i="16"/>
  <c r="E1242" i="16" s="1"/>
  <c r="C1242" i="16" s="1"/>
  <c r="I1098" i="16"/>
  <c r="E1098" i="16" s="1"/>
  <c r="C1098" i="16" s="1"/>
  <c r="I954" i="16"/>
  <c r="E954" i="16" s="1"/>
  <c r="C954" i="16" s="1"/>
  <c r="I1793" i="16"/>
  <c r="E1793" i="16" s="1"/>
  <c r="C1793" i="16" s="1"/>
  <c r="I1648" i="16"/>
  <c r="E1648" i="16" s="1"/>
  <c r="C1648" i="16" s="1"/>
  <c r="I1505" i="16"/>
  <c r="E1505" i="16" s="1"/>
  <c r="C1505" i="16" s="1"/>
  <c r="I1361" i="16"/>
  <c r="E1361" i="16" s="1"/>
  <c r="C1361" i="16" s="1"/>
  <c r="I1217" i="16"/>
  <c r="E1217" i="16" s="1"/>
  <c r="C1217" i="16" s="1"/>
  <c r="I1073" i="16"/>
  <c r="E1073" i="16" s="1"/>
  <c r="C1073" i="16" s="1"/>
  <c r="I929" i="16"/>
  <c r="E929" i="16" s="1"/>
  <c r="C929"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2044" i="16"/>
  <c r="E2044" i="16" s="1"/>
  <c r="C2044" i="16" s="1"/>
  <c r="I1899" i="16"/>
  <c r="E1899" i="16" s="1"/>
  <c r="C1899" i="16" s="1"/>
  <c r="I1755" i="16"/>
  <c r="E1755" i="16" s="1"/>
  <c r="C1755" i="16" s="1"/>
  <c r="I1611" i="16"/>
  <c r="E1611" i="16" s="1"/>
  <c r="C1611" i="16" s="1"/>
  <c r="I1467" i="16"/>
  <c r="E1467" i="16" s="1"/>
  <c r="C1467" i="16" s="1"/>
  <c r="I1322" i="16"/>
  <c r="E1322" i="16" s="1"/>
  <c r="C1322" i="16" s="1"/>
  <c r="I1179" i="16"/>
  <c r="E1179" i="16" s="1"/>
  <c r="C1179"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1190" i="16"/>
  <c r="E1190" i="16" s="1"/>
  <c r="C1190"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10" i="16"/>
  <c r="E1010" i="16" s="1"/>
  <c r="C1010"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960" i="16"/>
  <c r="E960" i="16" s="1"/>
  <c r="C960" i="16" s="1"/>
  <c r="I815" i="16"/>
  <c r="E815" i="16" s="1"/>
  <c r="C815" i="16" s="1"/>
  <c r="I671" i="16"/>
  <c r="E671" i="16" s="1"/>
  <c r="C671" i="16" s="1"/>
  <c r="I515" i="16"/>
  <c r="E515" i="16" s="1"/>
  <c r="C515" i="16" s="1"/>
  <c r="I371" i="16"/>
  <c r="E371" i="16" s="1"/>
  <c r="C371" i="16" s="1"/>
  <c r="I215" i="16"/>
  <c r="E215" i="16" s="1"/>
  <c r="C215" i="16" s="1"/>
  <c r="I72" i="16"/>
  <c r="E72" i="16" s="1"/>
  <c r="C72"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786" i="16"/>
  <c r="E786" i="16" s="1"/>
  <c r="C786" i="16" s="1"/>
  <c r="I642" i="16"/>
  <c r="E642" i="16" s="1"/>
  <c r="C642" i="16" s="1"/>
  <c r="I499" i="16"/>
  <c r="E499" i="16" s="1"/>
  <c r="C499" i="16" s="1"/>
  <c r="I354" i="16"/>
  <c r="E354" i="16" s="1"/>
  <c r="C354" i="16" s="1"/>
  <c r="I210" i="16"/>
  <c r="E210" i="16" s="1"/>
  <c r="C210" i="16" s="1"/>
  <c r="I66" i="16"/>
  <c r="E66" i="16" s="1"/>
  <c r="C66" i="16" s="1"/>
  <c r="I700" i="16"/>
  <c r="E700" i="16" s="1"/>
  <c r="C700" i="16" s="1"/>
  <c r="I558" i="16"/>
  <c r="E558" i="16" s="1"/>
  <c r="C558" i="16" s="1"/>
  <c r="I413" i="16"/>
  <c r="E413" i="16" s="1"/>
  <c r="C413" i="16" s="1"/>
  <c r="I269" i="16"/>
  <c r="E269" i="16" s="1"/>
  <c r="C269" i="16" s="1"/>
  <c r="I125" i="16"/>
  <c r="E125" i="16" s="1"/>
  <c r="C125" i="16" s="1"/>
  <c r="I1024" i="16"/>
  <c r="E1024" i="16" s="1"/>
  <c r="C1024" i="16" s="1"/>
  <c r="I880" i="16"/>
  <c r="E880" i="16" s="1"/>
  <c r="C880" i="16" s="1"/>
  <c r="I736" i="16"/>
  <c r="E736" i="16" s="1"/>
  <c r="C736" i="16" s="1"/>
  <c r="I592" i="16"/>
  <c r="E592" i="16" s="1"/>
  <c r="C592" i="16" s="1"/>
  <c r="I448" i="16"/>
  <c r="E448" i="16" s="1"/>
  <c r="C448" i="16" s="1"/>
  <c r="I304" i="16"/>
  <c r="E304" i="16" s="1"/>
  <c r="C304" i="16" s="1"/>
  <c r="I159" i="16"/>
  <c r="E159" i="16" s="1"/>
  <c r="C159" i="16" s="1"/>
  <c r="I1059" i="16"/>
  <c r="E1059" i="16" s="1"/>
  <c r="C1059" i="16" s="1"/>
  <c r="I915" i="16"/>
  <c r="E915" i="16" s="1"/>
  <c r="C915" i="16" s="1"/>
  <c r="I771" i="16"/>
  <c r="E771" i="16" s="1"/>
  <c r="C771" i="16" s="1"/>
  <c r="I628" i="16"/>
  <c r="E628" i="16" s="1"/>
  <c r="C628" i="16" s="1"/>
  <c r="I482" i="16"/>
  <c r="E482" i="16" s="1"/>
  <c r="C482" i="16" s="1"/>
  <c r="I339" i="16"/>
  <c r="E339" i="16" s="1"/>
  <c r="C339" i="16" s="1"/>
  <c r="I183" i="16"/>
  <c r="E183" i="16" s="1"/>
  <c r="C183" i="16" s="1"/>
  <c r="I1082" i="16"/>
  <c r="E1082" i="16" s="1"/>
  <c r="C1082" i="16" s="1"/>
  <c r="I938" i="16"/>
  <c r="E938" i="16" s="1"/>
  <c r="C938" i="16" s="1"/>
  <c r="I794" i="16"/>
  <c r="E794" i="16" s="1"/>
  <c r="C794" i="16" s="1"/>
  <c r="I650" i="16"/>
  <c r="E650" i="16" s="1"/>
  <c r="C650" i="16" s="1"/>
  <c r="I507" i="16"/>
  <c r="E507" i="16" s="1"/>
  <c r="C507" i="16" s="1"/>
  <c r="I362" i="16"/>
  <c r="E362" i="16" s="1"/>
  <c r="C362" i="16" s="1"/>
  <c r="I218" i="16"/>
  <c r="E218" i="16" s="1"/>
  <c r="C218" i="16" s="1"/>
  <c r="I74" i="16"/>
  <c r="E74" i="16" s="1"/>
  <c r="C74" i="16" s="1"/>
  <c r="I889" i="16"/>
  <c r="E889" i="16" s="1"/>
  <c r="C889" i="16" s="1"/>
  <c r="I745" i="16"/>
  <c r="E745" i="16" s="1"/>
  <c r="C745" i="16" s="1"/>
  <c r="I602" i="16"/>
  <c r="E602" i="16" s="1"/>
  <c r="C602" i="16" s="1"/>
  <c r="I457" i="16"/>
  <c r="E457" i="16" s="1"/>
  <c r="C457" i="16" s="1"/>
  <c r="I313" i="16"/>
  <c r="E313" i="16" s="1"/>
  <c r="C313" i="16" s="1"/>
  <c r="I169" i="16"/>
  <c r="E169" i="16" s="1"/>
  <c r="C169" i="16" s="1"/>
  <c r="I1223" i="16"/>
  <c r="E1223" i="16" s="1"/>
  <c r="C1223" i="16" s="1"/>
  <c r="I1955" i="16"/>
  <c r="E1955" i="16" s="1"/>
  <c r="C1955" i="16" s="1"/>
  <c r="I1751" i="16"/>
  <c r="E1751" i="16" s="1"/>
  <c r="C1751" i="16" s="1"/>
  <c r="I1584" i="16"/>
  <c r="E1584" i="16" s="1"/>
  <c r="C1584" i="16" s="1"/>
  <c r="I1415" i="16"/>
  <c r="E1415" i="16" s="1"/>
  <c r="C1415" i="16" s="1"/>
  <c r="I1235" i="16"/>
  <c r="E1235" i="16" s="1"/>
  <c r="C1235" i="16" s="1"/>
  <c r="I2086" i="16"/>
  <c r="E2086" i="16" s="1"/>
  <c r="C2086" i="16" s="1"/>
  <c r="I1930" i="16"/>
  <c r="E1930" i="16" s="1"/>
  <c r="C1930" i="16" s="1"/>
  <c r="I1763" i="16"/>
  <c r="E1763" i="16" s="1"/>
  <c r="C1763" i="16" s="1"/>
  <c r="I1606" i="16"/>
  <c r="E1606" i="16" s="1"/>
  <c r="C1606" i="16" s="1"/>
  <c r="I1450" i="16"/>
  <c r="E1450" i="16" s="1"/>
  <c r="C1450" i="16" s="1"/>
  <c r="I1293" i="16"/>
  <c r="E1293" i="16" s="1"/>
  <c r="C1293" i="16" s="1"/>
  <c r="I1137" i="16"/>
  <c r="E1137" i="16" s="1"/>
  <c r="C1137" i="16" s="1"/>
  <c r="I1977" i="16"/>
  <c r="E1977" i="16" s="1"/>
  <c r="C1977" i="16" s="1"/>
  <c r="I1834" i="16"/>
  <c r="E1834" i="16" s="1"/>
  <c r="C1834" i="16" s="1"/>
  <c r="I1689" i="16"/>
  <c r="E1689" i="16" s="1"/>
  <c r="C1689" i="16" s="1"/>
  <c r="I1545" i="16"/>
  <c r="E1545" i="16" s="1"/>
  <c r="C1545" i="16" s="1"/>
  <c r="I1401" i="16"/>
  <c r="E1401" i="16" s="1"/>
  <c r="C1401" i="16" s="1"/>
  <c r="I1257" i="16"/>
  <c r="E1257" i="16" s="1"/>
  <c r="C1257" i="16" s="1"/>
  <c r="I1113" i="16"/>
  <c r="E1113" i="16" s="1"/>
  <c r="C1113"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1987" i="16"/>
  <c r="E1987" i="16" s="1"/>
  <c r="C1987" i="16" s="1"/>
  <c r="I1844" i="16"/>
  <c r="E1844" i="16" s="1"/>
  <c r="C1844" i="16" s="1"/>
  <c r="I1699" i="16"/>
  <c r="E1699" i="16" s="1"/>
  <c r="C1699" i="16" s="1"/>
  <c r="I1556" i="16"/>
  <c r="E1556" i="16" s="1"/>
  <c r="C1556" i="16" s="1"/>
  <c r="I1399" i="16"/>
  <c r="E1399" i="16" s="1"/>
  <c r="C1399" i="16" s="1"/>
  <c r="I1243" i="16"/>
  <c r="E1243" i="16" s="1"/>
  <c r="C1243" i="16" s="1"/>
  <c r="I1087" i="16"/>
  <c r="E1087" i="16" s="1"/>
  <c r="C1087" i="16" s="1"/>
  <c r="I1662" i="16"/>
  <c r="E1662" i="16" s="1"/>
  <c r="C1662" i="16" s="1"/>
  <c r="I1517" i="16"/>
  <c r="E1517" i="16" s="1"/>
  <c r="C1517" i="16" s="1"/>
  <c r="I1373" i="16"/>
  <c r="E1373" i="16" s="1"/>
  <c r="C1373" i="16" s="1"/>
  <c r="I1229" i="16"/>
  <c r="E1229" i="16" s="1"/>
  <c r="C1229" i="16" s="1"/>
  <c r="I1086" i="16"/>
  <c r="E1086" i="16" s="1"/>
  <c r="C1086" i="16" s="1"/>
  <c r="I942" i="16"/>
  <c r="E942" i="16" s="1"/>
  <c r="C942" i="16" s="1"/>
  <c r="I1781" i="16"/>
  <c r="E1781" i="16" s="1"/>
  <c r="C1781" i="16" s="1"/>
  <c r="I1637" i="16"/>
  <c r="E1637" i="16" s="1"/>
  <c r="C1637" i="16" s="1"/>
  <c r="I1493" i="16"/>
  <c r="E1493" i="16" s="1"/>
  <c r="C1493" i="16" s="1"/>
  <c r="I1349" i="16"/>
  <c r="E1349" i="16" s="1"/>
  <c r="C1349" i="16" s="1"/>
  <c r="I1205" i="16"/>
  <c r="E1205" i="16" s="1"/>
  <c r="C1205" i="16" s="1"/>
  <c r="I1061" i="16"/>
  <c r="E1061" i="16" s="1"/>
  <c r="C1061" i="16" s="1"/>
  <c r="I916" i="16"/>
  <c r="E916" i="16" s="1"/>
  <c r="C916"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2032" i="16"/>
  <c r="E2032" i="16" s="1"/>
  <c r="C2032" i="16" s="1"/>
  <c r="I1887" i="16"/>
  <c r="E1887" i="16" s="1"/>
  <c r="C1887" i="16" s="1"/>
  <c r="I1744" i="16"/>
  <c r="E1744" i="16" s="1"/>
  <c r="C1744" i="16" s="1"/>
  <c r="I1599" i="16"/>
  <c r="E1599" i="16" s="1"/>
  <c r="C1599" i="16" s="1"/>
  <c r="I1455" i="16"/>
  <c r="E1455" i="16" s="1"/>
  <c r="C1455" i="16" s="1"/>
  <c r="I1311" i="16"/>
  <c r="E1311" i="16" s="1"/>
  <c r="C1311" i="16" s="1"/>
  <c r="I1167" i="16"/>
  <c r="E1167" i="16" s="1"/>
  <c r="C1167" i="16" s="1"/>
  <c r="I2042" i="16"/>
  <c r="E2042" i="16" s="1"/>
  <c r="C2042" i="16" s="1"/>
  <c r="I1898" i="16"/>
  <c r="E1898" i="16" s="1"/>
  <c r="C1898" i="16" s="1"/>
  <c r="I1753" i="16"/>
  <c r="E1753" i="16" s="1"/>
  <c r="C1753" i="16" s="1"/>
  <c r="I1610" i="16"/>
  <c r="E1610" i="16" s="1"/>
  <c r="C1610" i="16" s="1"/>
  <c r="I1466" i="16"/>
  <c r="E1466" i="16" s="1"/>
  <c r="C1466" i="16" s="1"/>
  <c r="I1323" i="16"/>
  <c r="E1323" i="16" s="1"/>
  <c r="C1323" i="16" s="1"/>
  <c r="I1178" i="16"/>
  <c r="E1178" i="16" s="1"/>
  <c r="C1178"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1080" i="16"/>
  <c r="E1080" i="16" s="1"/>
  <c r="C1080"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947" i="16"/>
  <c r="E947" i="16" s="1"/>
  <c r="C947" i="16" s="1"/>
  <c r="I803" i="16"/>
  <c r="E803" i="16" s="1"/>
  <c r="C803" i="16" s="1"/>
  <c r="I659" i="16"/>
  <c r="E659" i="16" s="1"/>
  <c r="C659" i="16" s="1"/>
  <c r="I503" i="16"/>
  <c r="E503" i="16" s="1"/>
  <c r="C503" i="16" s="1"/>
  <c r="I359" i="16"/>
  <c r="E359" i="16" s="1"/>
  <c r="C359" i="16" s="1"/>
  <c r="I203" i="16"/>
  <c r="E203" i="16" s="1"/>
  <c r="C203" i="16" s="1"/>
  <c r="I58" i="16"/>
  <c r="E58" i="16" s="1"/>
  <c r="C58"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69" i="16"/>
  <c r="E969" i="16" s="1"/>
  <c r="C969" i="16" s="1"/>
  <c r="I826" i="16"/>
  <c r="E826" i="16" s="1"/>
  <c r="C826" i="16" s="1"/>
  <c r="I681" i="16"/>
  <c r="E681" i="16" s="1"/>
  <c r="C681" i="16" s="1"/>
  <c r="I538" i="16"/>
  <c r="E538" i="16" s="1"/>
  <c r="C538" i="16" s="1"/>
  <c r="I393" i="16"/>
  <c r="E393" i="16" s="1"/>
  <c r="C393" i="16" s="1"/>
  <c r="I249" i="16"/>
  <c r="E249" i="16" s="1"/>
  <c r="C249" i="16" s="1"/>
  <c r="I105" i="16"/>
  <c r="E105" i="16" s="1"/>
  <c r="C105" i="16" s="1"/>
  <c r="I980" i="16"/>
  <c r="E980" i="16" s="1"/>
  <c r="C980" i="16" s="1"/>
  <c r="I835" i="16"/>
  <c r="E835" i="16" s="1"/>
  <c r="C835" i="16" s="1"/>
  <c r="I692" i="16"/>
  <c r="E692" i="16" s="1"/>
  <c r="C692" i="16" s="1"/>
  <c r="I547" i="16"/>
  <c r="E547" i="16" s="1"/>
  <c r="C547" i="16" s="1"/>
  <c r="I404" i="16"/>
  <c r="E404" i="16" s="1"/>
  <c r="C404" i="16" s="1"/>
  <c r="I248" i="16"/>
  <c r="E248" i="16" s="1"/>
  <c r="C248" i="16" s="1"/>
  <c r="I104" i="16"/>
  <c r="E104" i="16" s="1"/>
  <c r="C104"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774" i="16"/>
  <c r="E774" i="16" s="1"/>
  <c r="C774" i="16" s="1"/>
  <c r="I630" i="16"/>
  <c r="E630" i="16" s="1"/>
  <c r="C630" i="16" s="1"/>
  <c r="I485" i="16"/>
  <c r="E485" i="16" s="1"/>
  <c r="C485" i="16" s="1"/>
  <c r="I342" i="16"/>
  <c r="E342" i="16" s="1"/>
  <c r="C342" i="16" s="1"/>
  <c r="I198" i="16"/>
  <c r="E198" i="16" s="1"/>
  <c r="C198" i="16" s="1"/>
  <c r="I55" i="16"/>
  <c r="E55" i="16" s="1"/>
  <c r="C55" i="16" s="1"/>
  <c r="I689" i="16"/>
  <c r="E689" i="16" s="1"/>
  <c r="C689" i="16" s="1"/>
  <c r="I546" i="16"/>
  <c r="E546" i="16" s="1"/>
  <c r="C546" i="16" s="1"/>
  <c r="I401" i="16"/>
  <c r="E401" i="16" s="1"/>
  <c r="C401" i="16" s="1"/>
  <c r="I257" i="16"/>
  <c r="E257" i="16" s="1"/>
  <c r="C257" i="16" s="1"/>
  <c r="I112" i="16"/>
  <c r="E112" i="16" s="1"/>
  <c r="C112"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1047" i="16"/>
  <c r="E1047" i="16" s="1"/>
  <c r="C1047" i="16" s="1"/>
  <c r="I902" i="16"/>
  <c r="E902" i="16" s="1"/>
  <c r="C902" i="16" s="1"/>
  <c r="I759" i="16"/>
  <c r="E759" i="16" s="1"/>
  <c r="C759" i="16" s="1"/>
  <c r="I615" i="16"/>
  <c r="E615" i="16" s="1"/>
  <c r="C615" i="16" s="1"/>
  <c r="I470" i="16"/>
  <c r="E470" i="16" s="1"/>
  <c r="C470" i="16" s="1"/>
  <c r="I327" i="16"/>
  <c r="E327" i="16" s="1"/>
  <c r="C327" i="16" s="1"/>
  <c r="I172" i="16"/>
  <c r="E172" i="16" s="1"/>
  <c r="C172" i="16" s="1"/>
  <c r="I1070" i="16"/>
  <c r="E1070" i="16" s="1"/>
  <c r="C1070" i="16" s="1"/>
  <c r="I926" i="16"/>
  <c r="E926" i="16" s="1"/>
  <c r="C926" i="16" s="1"/>
  <c r="I782" i="16"/>
  <c r="E782" i="16" s="1"/>
  <c r="C782" i="16" s="1"/>
  <c r="I638" i="16"/>
  <c r="E638" i="16" s="1"/>
  <c r="C638" i="16" s="1"/>
  <c r="I495" i="16"/>
  <c r="E495" i="16" s="1"/>
  <c r="C495" i="16" s="1"/>
  <c r="I350" i="16"/>
  <c r="E350" i="16" s="1"/>
  <c r="C350" i="16" s="1"/>
  <c r="I206" i="16"/>
  <c r="E206" i="16" s="1"/>
  <c r="C206" i="16" s="1"/>
  <c r="I62" i="16"/>
  <c r="E62" i="16" s="1"/>
  <c r="C62" i="16" s="1"/>
  <c r="I877" i="16"/>
  <c r="E877" i="16" s="1"/>
  <c r="C877" i="16" s="1"/>
  <c r="I732" i="16"/>
  <c r="E732" i="16" s="1"/>
  <c r="C732" i="16" s="1"/>
  <c r="I589" i="16"/>
  <c r="E589" i="16" s="1"/>
  <c r="C589" i="16" s="1"/>
  <c r="I445" i="16"/>
  <c r="E445" i="16" s="1"/>
  <c r="C445" i="16" s="1"/>
  <c r="I301" i="16"/>
  <c r="E301" i="16" s="1"/>
  <c r="C301" i="16" s="1"/>
  <c r="I1199" i="16"/>
  <c r="E1199" i="16" s="1"/>
  <c r="C1199" i="16" s="1"/>
  <c r="I1931" i="16"/>
  <c r="E1931" i="16" s="1"/>
  <c r="C1931" i="16" s="1"/>
  <c r="I1739" i="16"/>
  <c r="E1739" i="16" s="1"/>
  <c r="C1739" i="16" s="1"/>
  <c r="I1571" i="16"/>
  <c r="E1571" i="16" s="1"/>
  <c r="C1571" i="16" s="1"/>
  <c r="I1391" i="16"/>
  <c r="E1391" i="16" s="1"/>
  <c r="C1391" i="16" s="1"/>
  <c r="I1224" i="16"/>
  <c r="E1224" i="16" s="1"/>
  <c r="C1224" i="16" s="1"/>
  <c r="I2074" i="16"/>
  <c r="E2074" i="16" s="1"/>
  <c r="C2074" i="16" s="1"/>
  <c r="I1918" i="16"/>
  <c r="E1918" i="16" s="1"/>
  <c r="C1918" i="16" s="1"/>
  <c r="I1750" i="16"/>
  <c r="E1750" i="16" s="1"/>
  <c r="C1750" i="16" s="1"/>
  <c r="I1593" i="16"/>
  <c r="E1593" i="16" s="1"/>
  <c r="C1593" i="16" s="1"/>
  <c r="I1437" i="16"/>
  <c r="E1437" i="16" s="1"/>
  <c r="C1437" i="16" s="1"/>
  <c r="I1281" i="16"/>
  <c r="E1281" i="16" s="1"/>
  <c r="C1281" i="16" s="1"/>
  <c r="I1126" i="16"/>
  <c r="E1126" i="16" s="1"/>
  <c r="C1126"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1951" i="16"/>
  <c r="E1951" i="16" s="1"/>
  <c r="C1951" i="16" s="1"/>
  <c r="I1807" i="16"/>
  <c r="E1807" i="16" s="1"/>
  <c r="C1807" i="16" s="1"/>
  <c r="I1664" i="16"/>
  <c r="E1664" i="16" s="1"/>
  <c r="C1664" i="16" s="1"/>
  <c r="I1520" i="16"/>
  <c r="E1520" i="16" s="1"/>
  <c r="C1520" i="16" s="1"/>
  <c r="I1376" i="16"/>
  <c r="E1376" i="16" s="1"/>
  <c r="C1376" i="16" s="1"/>
  <c r="I1232" i="16"/>
  <c r="E1232" i="16" s="1"/>
  <c r="C1232" i="16" s="1"/>
  <c r="I1088" i="16"/>
  <c r="E1088" i="16" s="1"/>
  <c r="C1088" i="16" s="1"/>
  <c r="I1975" i="16"/>
  <c r="E1975" i="16" s="1"/>
  <c r="C1975" i="16" s="1"/>
  <c r="I1831" i="16"/>
  <c r="E1831" i="16" s="1"/>
  <c r="C1831" i="16" s="1"/>
  <c r="I1687" i="16"/>
  <c r="E1687" i="16" s="1"/>
  <c r="C1687" i="16" s="1"/>
  <c r="I1531" i="16"/>
  <c r="E1531" i="16" s="1"/>
  <c r="C1531" i="16" s="1"/>
  <c r="I1387" i="16"/>
  <c r="E1387" i="16" s="1"/>
  <c r="C1387" i="16" s="1"/>
  <c r="I1231" i="16"/>
  <c r="E1231" i="16" s="1"/>
  <c r="C1231" i="16" s="1"/>
  <c r="I1794" i="16"/>
  <c r="E1794" i="16" s="1"/>
  <c r="C1794" i="16" s="1"/>
  <c r="I1650" i="16"/>
  <c r="E1650" i="16" s="1"/>
  <c r="C1650" i="16" s="1"/>
  <c r="I1506" i="16"/>
  <c r="E1506" i="16" s="1"/>
  <c r="C1506" i="16" s="1"/>
  <c r="I1362" i="16"/>
  <c r="E1362" i="16" s="1"/>
  <c r="C1362" i="16" s="1"/>
  <c r="I1218" i="16"/>
  <c r="E1218" i="16" s="1"/>
  <c r="C1218" i="16" s="1"/>
  <c r="I1074" i="16"/>
  <c r="E1074" i="16" s="1"/>
  <c r="C1074" i="16" s="1"/>
  <c r="I930" i="16"/>
  <c r="E930" i="16" s="1"/>
  <c r="C930" i="16" s="1"/>
  <c r="I1770" i="16"/>
  <c r="E1770" i="16" s="1"/>
  <c r="C1770" i="16" s="1"/>
  <c r="I1626" i="16"/>
  <c r="E1626" i="16" s="1"/>
  <c r="C1626" i="16" s="1"/>
  <c r="I1481" i="16"/>
  <c r="E1481" i="16" s="1"/>
  <c r="C1481" i="16" s="1"/>
  <c r="I1337" i="16"/>
  <c r="E1337" i="16" s="1"/>
  <c r="C1337" i="16" s="1"/>
  <c r="I1193" i="16"/>
  <c r="E1193" i="16" s="1"/>
  <c r="C1193" i="16" s="1"/>
  <c r="I1049" i="16"/>
  <c r="E1049" i="16" s="1"/>
  <c r="C1049" i="16" s="1"/>
  <c r="I905" i="16"/>
  <c r="E905" i="16" s="1"/>
  <c r="C90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2030" i="16"/>
  <c r="E2030" i="16" s="1"/>
  <c r="C2030" i="16" s="1"/>
  <c r="I1885" i="16"/>
  <c r="E1885" i="16" s="1"/>
  <c r="C1885" i="16" s="1"/>
  <c r="I1741" i="16"/>
  <c r="E1741" i="16" s="1"/>
  <c r="C1741" i="16" s="1"/>
  <c r="I1597" i="16"/>
  <c r="E1597" i="16" s="1"/>
  <c r="C1597" i="16" s="1"/>
  <c r="I1454" i="16"/>
  <c r="E1454" i="16" s="1"/>
  <c r="C1454" i="16" s="1"/>
  <c r="I1309" i="16"/>
  <c r="E1309" i="16" s="1"/>
  <c r="C1309" i="16" s="1"/>
  <c r="I1165" i="16"/>
  <c r="E1165" i="16" s="1"/>
  <c r="C1165"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1068" i="16"/>
  <c r="E1068" i="16" s="1"/>
  <c r="C1068" i="16" s="1"/>
  <c r="I924" i="16"/>
  <c r="E924" i="16" s="1"/>
  <c r="C924" i="16" s="1"/>
  <c r="I781" i="16"/>
  <c r="E781" i="16" s="1"/>
  <c r="C781" i="16" s="1"/>
  <c r="I637" i="16"/>
  <c r="E637" i="16" s="1"/>
  <c r="C637" i="16" s="1"/>
  <c r="I492" i="16"/>
  <c r="E492" i="16" s="1"/>
  <c r="C492" i="16" s="1"/>
  <c r="I348" i="16"/>
  <c r="E348" i="16" s="1"/>
  <c r="C348" i="16" s="1"/>
  <c r="I192" i="16"/>
  <c r="E192" i="16" s="1"/>
  <c r="C192" i="16" s="1"/>
  <c r="I1079" i="16"/>
  <c r="E1079" i="16" s="1"/>
  <c r="C1079" i="16" s="1"/>
  <c r="I935" i="16"/>
  <c r="E935" i="16" s="1"/>
  <c r="C935" i="16" s="1"/>
  <c r="I790" i="16"/>
  <c r="E790" i="16" s="1"/>
  <c r="C790" i="16" s="1"/>
  <c r="I647" i="16"/>
  <c r="E647" i="16" s="1"/>
  <c r="C647" i="16" s="1"/>
  <c r="I491" i="16"/>
  <c r="E491" i="16" s="1"/>
  <c r="C491" i="16" s="1"/>
  <c r="I347" i="16"/>
  <c r="E347" i="16" s="1"/>
  <c r="C347" i="16" s="1"/>
  <c r="I190" i="16"/>
  <c r="E190" i="16" s="1"/>
  <c r="C190" i="16" s="1"/>
  <c r="I46" i="16"/>
  <c r="E46" i="16" s="1"/>
  <c r="C46"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762" i="16"/>
  <c r="E762" i="16" s="1"/>
  <c r="C762" i="16" s="1"/>
  <c r="I618" i="16"/>
  <c r="E618" i="16" s="1"/>
  <c r="C618" i="16" s="1"/>
  <c r="I473" i="16"/>
  <c r="E473" i="16" s="1"/>
  <c r="C473" i="16" s="1"/>
  <c r="I330" i="16"/>
  <c r="E330" i="16" s="1"/>
  <c r="C330" i="16" s="1"/>
  <c r="I186" i="16"/>
  <c r="E186" i="16" s="1"/>
  <c r="C186" i="16" s="1"/>
  <c r="I822" i="16"/>
  <c r="E822" i="16" s="1"/>
  <c r="C822" i="16" s="1"/>
  <c r="I677" i="16"/>
  <c r="E677" i="16" s="1"/>
  <c r="C677" i="16" s="1"/>
  <c r="I533" i="16"/>
  <c r="E533" i="16" s="1"/>
  <c r="C533" i="16" s="1"/>
  <c r="I389" i="16"/>
  <c r="E389" i="16" s="1"/>
  <c r="C389" i="16" s="1"/>
  <c r="I246" i="16"/>
  <c r="E246" i="16" s="1"/>
  <c r="C246" i="16" s="1"/>
  <c r="I101" i="16"/>
  <c r="E101" i="16" s="1"/>
  <c r="C101"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1035" i="16"/>
  <c r="E1035" i="16" s="1"/>
  <c r="C1035" i="16" s="1"/>
  <c r="I890" i="16"/>
  <c r="E890" i="16" s="1"/>
  <c r="C890" i="16" s="1"/>
  <c r="I747" i="16"/>
  <c r="E747" i="16" s="1"/>
  <c r="C747" i="16" s="1"/>
  <c r="I603" i="16"/>
  <c r="E603" i="16" s="1"/>
  <c r="C603" i="16" s="1"/>
  <c r="I459" i="16"/>
  <c r="E459" i="16" s="1"/>
  <c r="C459" i="16" s="1"/>
  <c r="I316" i="16"/>
  <c r="E316" i="16" s="1"/>
  <c r="C316" i="16" s="1"/>
  <c r="I160" i="16"/>
  <c r="E160" i="16" s="1"/>
  <c r="C160" i="16" s="1"/>
  <c r="I1058" i="16"/>
  <c r="E1058" i="16" s="1"/>
  <c r="C1058" i="16" s="1"/>
  <c r="I914" i="16"/>
  <c r="E914" i="16" s="1"/>
  <c r="C914" i="16" s="1"/>
  <c r="I770" i="16"/>
  <c r="E770" i="16" s="1"/>
  <c r="C770" i="16" s="1"/>
  <c r="I626" i="16"/>
  <c r="E626" i="16" s="1"/>
  <c r="C626" i="16" s="1"/>
  <c r="I483" i="16"/>
  <c r="E483" i="16" s="1"/>
  <c r="C483" i="16" s="1"/>
  <c r="I1152" i="16"/>
  <c r="E1152" i="16" s="1"/>
  <c r="C1152" i="16" s="1"/>
  <c r="I1919" i="16"/>
  <c r="E1919" i="16" s="1"/>
  <c r="C1919" i="16" s="1"/>
  <c r="I1728" i="16"/>
  <c r="E1728" i="16" s="1"/>
  <c r="C1728" i="16" s="1"/>
  <c r="I1558" i="16"/>
  <c r="E1558" i="16" s="1"/>
  <c r="C1558" i="16" s="1"/>
  <c r="I1379" i="16"/>
  <c r="E1379" i="16" s="1"/>
  <c r="C1379" i="16" s="1"/>
  <c r="I1211" i="16"/>
  <c r="E1211" i="16" s="1"/>
  <c r="C1211" i="16" s="1"/>
  <c r="I2062" i="16"/>
  <c r="E2062" i="16" s="1"/>
  <c r="C2062" i="16" s="1"/>
  <c r="I1907" i="16"/>
  <c r="E1907" i="16" s="1"/>
  <c r="C1907" i="16" s="1"/>
  <c r="I1737" i="16"/>
  <c r="E1737" i="16" s="1"/>
  <c r="C1737" i="16" s="1"/>
  <c r="I1582" i="16"/>
  <c r="E1582" i="16" s="1"/>
  <c r="C1582" i="16" s="1"/>
  <c r="I1426" i="16"/>
  <c r="E1426" i="16" s="1"/>
  <c r="C1426" i="16" s="1"/>
  <c r="I1271" i="16"/>
  <c r="E1271" i="16" s="1"/>
  <c r="C1271" i="16" s="1"/>
  <c r="I1114" i="16"/>
  <c r="E1114" i="16" s="1"/>
  <c r="C1114"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1964" i="16"/>
  <c r="E1964" i="16" s="1"/>
  <c r="C1964" i="16" s="1"/>
  <c r="I1820" i="16"/>
  <c r="E1820" i="16" s="1"/>
  <c r="C1820" i="16" s="1"/>
  <c r="I1675" i="16"/>
  <c r="E1675" i="16" s="1"/>
  <c r="C1675" i="16" s="1"/>
  <c r="I1519" i="16"/>
  <c r="E1519" i="16" s="1"/>
  <c r="C1519" i="16" s="1"/>
  <c r="I1375" i="16"/>
  <c r="E1375" i="16" s="1"/>
  <c r="C1375" i="16" s="1"/>
  <c r="I1219" i="16"/>
  <c r="E1219" i="16" s="1"/>
  <c r="C1219" i="16" s="1"/>
  <c r="I1782" i="16"/>
  <c r="E1782" i="16" s="1"/>
  <c r="C1782" i="16" s="1"/>
  <c r="I1639" i="16"/>
  <c r="E1639" i="16" s="1"/>
  <c r="C1639" i="16" s="1"/>
  <c r="I1495" i="16"/>
  <c r="E1495" i="16" s="1"/>
  <c r="C1495" i="16" s="1"/>
  <c r="I1350" i="16"/>
  <c r="E1350" i="16" s="1"/>
  <c r="C1350" i="16" s="1"/>
  <c r="I1207" i="16"/>
  <c r="E1207" i="16" s="1"/>
  <c r="C1207" i="16" s="1"/>
  <c r="I1062" i="16"/>
  <c r="E1062" i="16" s="1"/>
  <c r="C1062" i="16" s="1"/>
  <c r="I918" i="16"/>
  <c r="E918" i="16" s="1"/>
  <c r="C918" i="16" s="1"/>
  <c r="I1756" i="16"/>
  <c r="E1756" i="16" s="1"/>
  <c r="C1756" i="16" s="1"/>
  <c r="I1612" i="16"/>
  <c r="E1612" i="16" s="1"/>
  <c r="C1612" i="16" s="1"/>
  <c r="I1470" i="16"/>
  <c r="E1470" i="16" s="1"/>
  <c r="C1470" i="16" s="1"/>
  <c r="I1325" i="16"/>
  <c r="E1325" i="16" s="1"/>
  <c r="C1325" i="16" s="1"/>
  <c r="I1182" i="16"/>
  <c r="E1182" i="16" s="1"/>
  <c r="C1182" i="16" s="1"/>
  <c r="I1038" i="16"/>
  <c r="E1038" i="16" s="1"/>
  <c r="C1038" i="16" s="1"/>
  <c r="I893" i="16"/>
  <c r="E893" i="16" s="1"/>
  <c r="C893"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2018" i="16"/>
  <c r="E2018" i="16" s="1"/>
  <c r="C2018" i="16" s="1"/>
  <c r="I1874" i="16"/>
  <c r="E1874" i="16" s="1"/>
  <c r="C1874" i="16" s="1"/>
  <c r="I1730" i="16"/>
  <c r="E1730" i="16" s="1"/>
  <c r="C1730" i="16" s="1"/>
  <c r="I1587" i="16"/>
  <c r="E1587" i="16" s="1"/>
  <c r="C1587" i="16" s="1"/>
  <c r="I1441" i="16"/>
  <c r="E1441" i="16" s="1"/>
  <c r="C1441" i="16" s="1"/>
  <c r="I1298" i="16"/>
  <c r="E1298" i="16" s="1"/>
  <c r="C1298" i="16" s="1"/>
  <c r="I1154" i="16"/>
  <c r="E1154" i="16" s="1"/>
  <c r="C1154" i="16" s="1"/>
  <c r="I2006" i="16"/>
  <c r="E2006" i="16" s="1"/>
  <c r="C2006" i="16" s="1"/>
  <c r="I1838" i="16"/>
  <c r="E1838" i="16" s="1"/>
  <c r="C1838" i="16" s="1"/>
  <c r="I1692" i="16"/>
  <c r="E1692" i="16" s="1"/>
  <c r="C1692" i="16" s="1"/>
  <c r="I1550" i="16"/>
  <c r="E1550" i="16" s="1"/>
  <c r="C1550" i="16" s="1"/>
  <c r="I1405" i="16"/>
  <c r="E1405" i="16" s="1"/>
  <c r="C1405" i="16" s="1"/>
  <c r="I1261" i="16"/>
  <c r="E1261" i="16" s="1"/>
  <c r="C1261" i="16" s="1"/>
  <c r="I1118" i="16"/>
  <c r="E1118" i="16" s="1"/>
  <c r="C1118"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1067" i="16"/>
  <c r="E1067" i="16" s="1"/>
  <c r="C1067" i="16" s="1"/>
  <c r="I923" i="16"/>
  <c r="E923" i="16" s="1"/>
  <c r="C923" i="16" s="1"/>
  <c r="I779" i="16"/>
  <c r="E779" i="16" s="1"/>
  <c r="C779" i="16" s="1"/>
  <c r="I635" i="16"/>
  <c r="E635" i="16" s="1"/>
  <c r="C635" i="16" s="1"/>
  <c r="I480" i="16"/>
  <c r="E480" i="16" s="1"/>
  <c r="C480" i="16" s="1"/>
  <c r="I334" i="16"/>
  <c r="E334" i="16" s="1"/>
  <c r="C334" i="16" s="1"/>
  <c r="I178" i="16"/>
  <c r="E178" i="16" s="1"/>
  <c r="C178" i="16" s="1"/>
  <c r="I1066" i="16"/>
  <c r="E1066" i="16" s="1"/>
  <c r="C1066"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66" i="16"/>
  <c r="E966" i="16" s="1"/>
  <c r="C966" i="16" s="1"/>
  <c r="I823" i="16"/>
  <c r="E823" i="16" s="1"/>
  <c r="C823" i="16" s="1"/>
  <c r="I680" i="16"/>
  <c r="E680" i="16" s="1"/>
  <c r="C680" i="16" s="1"/>
  <c r="I536" i="16"/>
  <c r="E536" i="16" s="1"/>
  <c r="C536" i="16" s="1"/>
  <c r="I391" i="16"/>
  <c r="E391" i="16" s="1"/>
  <c r="C391" i="16" s="1"/>
  <c r="I247" i="16"/>
  <c r="E247" i="16" s="1"/>
  <c r="C247" i="16" s="1"/>
  <c r="I102" i="16"/>
  <c r="E102" i="16" s="1"/>
  <c r="C102" i="16" s="1"/>
  <c r="I750" i="16"/>
  <c r="E750" i="16" s="1"/>
  <c r="C750" i="16" s="1"/>
  <c r="I607" i="16"/>
  <c r="E607" i="16" s="1"/>
  <c r="C607" i="16" s="1"/>
  <c r="I462" i="16"/>
  <c r="E462" i="16" s="1"/>
  <c r="C462" i="16" s="1"/>
  <c r="I318" i="16"/>
  <c r="E318" i="16" s="1"/>
  <c r="C318" i="16" s="1"/>
  <c r="I173" i="16"/>
  <c r="E173" i="16" s="1"/>
  <c r="C173" i="16" s="1"/>
  <c r="I809" i="16"/>
  <c r="E809" i="16" s="1"/>
  <c r="C809" i="16" s="1"/>
  <c r="I665" i="16"/>
  <c r="E665" i="16" s="1"/>
  <c r="C665" i="16" s="1"/>
  <c r="I522" i="16"/>
  <c r="E522" i="16" s="1"/>
  <c r="C522" i="16" s="1"/>
  <c r="I378" i="16"/>
  <c r="E378" i="16" s="1"/>
  <c r="C378" i="16" s="1"/>
  <c r="I233" i="16"/>
  <c r="E233" i="16" s="1"/>
  <c r="C233" i="16" s="1"/>
  <c r="I88" i="16"/>
  <c r="E88" i="16" s="1"/>
  <c r="C88"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1023" i="16"/>
  <c r="E1023" i="16" s="1"/>
  <c r="C1023" i="16" s="1"/>
  <c r="I879" i="16"/>
  <c r="E879" i="16" s="1"/>
  <c r="C879" i="16" s="1"/>
  <c r="I735" i="16"/>
  <c r="E735" i="16" s="1"/>
  <c r="C735" i="16" s="1"/>
  <c r="I590" i="16"/>
  <c r="E590" i="16" s="1"/>
  <c r="C590" i="16" s="1"/>
  <c r="I447" i="16"/>
  <c r="E447" i="16" s="1"/>
  <c r="C447" i="16" s="1"/>
  <c r="I290" i="16"/>
  <c r="E290" i="16" s="1"/>
  <c r="C290" i="16" s="1"/>
  <c r="I148" i="16"/>
  <c r="E148" i="16" s="1"/>
  <c r="C148"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128" i="16"/>
  <c r="E1128" i="16" s="1"/>
  <c r="C1128" i="16" s="1"/>
  <c r="I1895" i="16"/>
  <c r="E1895" i="16" s="1"/>
  <c r="C1895" i="16" s="1"/>
  <c r="I1715" i="16"/>
  <c r="E1715" i="16" s="1"/>
  <c r="C1715" i="16" s="1"/>
  <c r="I1535" i="16"/>
  <c r="E1535" i="16" s="1"/>
  <c r="C1535" i="16" s="1"/>
  <c r="I1367" i="16"/>
  <c r="E1367" i="16" s="1"/>
  <c r="C1367" i="16" s="1"/>
  <c r="I1200" i="16"/>
  <c r="E1200" i="16" s="1"/>
  <c r="C1200" i="16" s="1"/>
  <c r="I2050" i="16"/>
  <c r="E2050" i="16" s="1"/>
  <c r="C2050" i="16" s="1"/>
  <c r="I1882" i="16"/>
  <c r="E1882" i="16" s="1"/>
  <c r="C1882" i="16" s="1"/>
  <c r="I1725" i="16"/>
  <c r="E1725" i="16" s="1"/>
  <c r="C1725" i="16" s="1"/>
  <c r="I1570" i="16"/>
  <c r="E1570" i="16" s="1"/>
  <c r="C1570" i="16" s="1"/>
  <c r="I1414" i="16"/>
  <c r="E1414" i="16" s="1"/>
  <c r="C1414" i="16" s="1"/>
  <c r="I1258" i="16"/>
  <c r="E1258" i="16" s="1"/>
  <c r="C1258" i="16" s="1"/>
  <c r="I1089" i="16"/>
  <c r="E1089" i="16" s="1"/>
  <c r="C1089"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1952" i="16"/>
  <c r="E1952" i="16" s="1"/>
  <c r="C1952" i="16" s="1"/>
  <c r="I1808" i="16"/>
  <c r="E1808" i="16" s="1"/>
  <c r="C1808" i="16" s="1"/>
  <c r="I1663" i="16"/>
  <c r="E1663" i="16" s="1"/>
  <c r="C1663" i="16" s="1"/>
  <c r="I1507" i="16"/>
  <c r="E1507" i="16" s="1"/>
  <c r="C1507" i="16" s="1"/>
  <c r="I1364" i="16"/>
  <c r="E1364" i="16" s="1"/>
  <c r="C1364" i="16" s="1"/>
  <c r="I1206" i="16"/>
  <c r="E1206" i="16" s="1"/>
  <c r="C1206" i="16" s="1"/>
  <c r="I1769" i="16"/>
  <c r="E1769" i="16" s="1"/>
  <c r="C1769" i="16" s="1"/>
  <c r="I1625" i="16"/>
  <c r="E1625" i="16" s="1"/>
  <c r="C1625" i="16" s="1"/>
  <c r="I1482" i="16"/>
  <c r="E1482" i="16" s="1"/>
  <c r="C1482" i="16" s="1"/>
  <c r="I1338" i="16"/>
  <c r="E1338" i="16" s="1"/>
  <c r="C1338" i="16" s="1"/>
  <c r="I1194" i="16"/>
  <c r="E1194" i="16" s="1"/>
  <c r="C1194" i="16" s="1"/>
  <c r="I1050" i="16"/>
  <c r="E1050" i="16" s="1"/>
  <c r="C1050" i="16" s="1"/>
  <c r="I906" i="16"/>
  <c r="E906" i="16" s="1"/>
  <c r="C906" i="16" s="1"/>
  <c r="I1745" i="16"/>
  <c r="E1745" i="16" s="1"/>
  <c r="C1745" i="16" s="1"/>
  <c r="I1600" i="16"/>
  <c r="E1600" i="16" s="1"/>
  <c r="C1600" i="16" s="1"/>
  <c r="I1458" i="16"/>
  <c r="E1458" i="16" s="1"/>
  <c r="C1458" i="16" s="1"/>
  <c r="I1312" i="16"/>
  <c r="E1312" i="16" s="1"/>
  <c r="C1312" i="16" s="1"/>
  <c r="I1169" i="16"/>
  <c r="E1169" i="16" s="1"/>
  <c r="C1169" i="16" s="1"/>
  <c r="I1026" i="16"/>
  <c r="E1026" i="16" s="1"/>
  <c r="C1026" i="16" s="1"/>
  <c r="I881" i="16"/>
  <c r="E881" i="16" s="1"/>
  <c r="C881"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2005" i="16"/>
  <c r="E2005" i="16" s="1"/>
  <c r="C2005" i="16" s="1"/>
  <c r="I1862" i="16"/>
  <c r="E1862" i="16" s="1"/>
  <c r="C1862" i="16" s="1"/>
  <c r="I1718" i="16"/>
  <c r="E1718" i="16" s="1"/>
  <c r="C1718" i="16" s="1"/>
  <c r="I1575" i="16"/>
  <c r="E1575" i="16" s="1"/>
  <c r="C1575" i="16" s="1"/>
  <c r="I1430" i="16"/>
  <c r="E1430" i="16" s="1"/>
  <c r="C1430" i="16" s="1"/>
  <c r="I1286" i="16"/>
  <c r="E1286" i="16" s="1"/>
  <c r="C1286" i="16" s="1"/>
  <c r="I1142" i="16"/>
  <c r="E1142" i="16" s="1"/>
  <c r="C1142"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1056" i="16"/>
  <c r="E1056" i="16" s="1"/>
  <c r="C1056" i="16" s="1"/>
  <c r="I911" i="16"/>
  <c r="E911" i="16" s="1"/>
  <c r="C911" i="16" s="1"/>
  <c r="I766" i="16"/>
  <c r="E766" i="16" s="1"/>
  <c r="C766" i="16" s="1"/>
  <c r="I623" i="16"/>
  <c r="E623" i="16" s="1"/>
  <c r="C623" i="16" s="1"/>
  <c r="I466" i="16"/>
  <c r="E466" i="16" s="1"/>
  <c r="C466" i="16" s="1"/>
  <c r="I323" i="16"/>
  <c r="E323" i="16" s="1"/>
  <c r="C323" i="16" s="1"/>
  <c r="I167" i="16"/>
  <c r="E167" i="16" s="1"/>
  <c r="C167" i="16" s="1"/>
  <c r="I1053" i="16"/>
  <c r="E1053" i="16" s="1"/>
  <c r="C1053" i="16" s="1"/>
  <c r="I909" i="16"/>
  <c r="E909" i="16" s="1"/>
  <c r="C909" i="16" s="1"/>
  <c r="I754" i="16"/>
  <c r="E754" i="16" s="1"/>
  <c r="C754" i="16" s="1"/>
  <c r="I609" i="16"/>
  <c r="E609" i="16" s="1"/>
  <c r="C609" i="16" s="1"/>
  <c r="I467" i="16"/>
  <c r="E467" i="16" s="1"/>
  <c r="C467" i="16" s="1"/>
  <c r="I321" i="16"/>
  <c r="E321" i="16" s="1"/>
  <c r="C321" i="16" s="1"/>
  <c r="I179" i="16"/>
  <c r="E179" i="16" s="1"/>
  <c r="C179" i="16" s="1"/>
  <c r="I1077" i="16"/>
  <c r="E1077" i="16" s="1"/>
  <c r="C1077"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738" i="16"/>
  <c r="E738" i="16" s="1"/>
  <c r="C738" i="16" s="1"/>
  <c r="I594" i="16"/>
  <c r="E594" i="16" s="1"/>
  <c r="C594" i="16" s="1"/>
  <c r="I450" i="16"/>
  <c r="E450" i="16" s="1"/>
  <c r="C450" i="16" s="1"/>
  <c r="I305" i="16"/>
  <c r="E305" i="16" s="1"/>
  <c r="C305" i="16" s="1"/>
  <c r="I162" i="16"/>
  <c r="E162" i="16" s="1"/>
  <c r="C162" i="16" s="1"/>
  <c r="I796" i="16"/>
  <c r="E796" i="16" s="1"/>
  <c r="C796" i="16" s="1"/>
  <c r="I653" i="16"/>
  <c r="E653" i="16" s="1"/>
  <c r="C653" i="16" s="1"/>
  <c r="I510" i="16"/>
  <c r="E510" i="16" s="1"/>
  <c r="C510" i="16" s="1"/>
  <c r="I365" i="16"/>
  <c r="E365" i="16" s="1"/>
  <c r="C365" i="16" s="1"/>
  <c r="I222" i="16"/>
  <c r="E222" i="16" s="1"/>
  <c r="C222" i="16" s="1"/>
  <c r="I76" i="16"/>
  <c r="E76" i="16" s="1"/>
  <c r="C76"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1011" i="16"/>
  <c r="E1011" i="16" s="1"/>
  <c r="C1011" i="16" s="1"/>
  <c r="I867" i="16"/>
  <c r="E867" i="16" s="1"/>
  <c r="C867" i="16" s="1"/>
  <c r="I723" i="16"/>
  <c r="E723" i="16" s="1"/>
  <c r="C723" i="16" s="1"/>
  <c r="I578" i="16"/>
  <c r="E578" i="16" s="1"/>
  <c r="C578" i="16" s="1"/>
  <c r="I435" i="16"/>
  <c r="E435" i="16" s="1"/>
  <c r="C435" i="16" s="1"/>
  <c r="I279" i="16"/>
  <c r="E279" i="16" s="1"/>
  <c r="C279" i="16" s="1"/>
  <c r="I135" i="16"/>
  <c r="E135" i="16" s="1"/>
  <c r="C135" i="16" s="1"/>
  <c r="I1034" i="16"/>
  <c r="E1034" i="16" s="1"/>
  <c r="C1034" i="16" s="1"/>
  <c r="I891" i="16"/>
  <c r="E891" i="16" s="1"/>
  <c r="C891" i="16" s="1"/>
  <c r="I746" i="16"/>
  <c r="E746" i="16" s="1"/>
  <c r="C746" i="16" s="1"/>
  <c r="I601" i="16"/>
  <c r="E601" i="16" s="1"/>
  <c r="C601" i="16" s="1"/>
  <c r="I458" i="16"/>
  <c r="E458" i="16" s="1"/>
  <c r="C458" i="16" s="1"/>
  <c r="I314" i="16"/>
  <c r="E314" i="16" s="1"/>
  <c r="C314" i="16" s="1"/>
  <c r="I170" i="16"/>
  <c r="E170" i="16" s="1"/>
  <c r="C170" i="16" s="1"/>
  <c r="I985" i="16"/>
  <c r="E985" i="16" s="1"/>
  <c r="C985" i="16" s="1"/>
  <c r="I842" i="16"/>
  <c r="E842" i="16" s="1"/>
  <c r="C842" i="16" s="1"/>
  <c r="I697" i="16"/>
  <c r="E697" i="16" s="1"/>
  <c r="C697" i="16" s="1"/>
  <c r="I2099" i="16"/>
  <c r="E2099" i="16" s="1"/>
  <c r="C2099" i="16" s="1"/>
  <c r="I1883" i="16"/>
  <c r="E1883" i="16" s="1"/>
  <c r="C1883" i="16" s="1"/>
  <c r="I1703" i="16"/>
  <c r="E1703" i="16" s="1"/>
  <c r="C1703" i="16" s="1"/>
  <c r="I1523" i="16"/>
  <c r="E1523" i="16" s="1"/>
  <c r="C1523" i="16" s="1"/>
  <c r="I1355" i="16"/>
  <c r="E1355" i="16" s="1"/>
  <c r="C1355" i="16" s="1"/>
  <c r="I1187" i="16"/>
  <c r="E1187" i="16" s="1"/>
  <c r="C1187" i="16" s="1"/>
  <c r="I2037" i="16"/>
  <c r="E2037" i="16" s="1"/>
  <c r="C2037" i="16" s="1"/>
  <c r="I1870" i="16"/>
  <c r="E1870" i="16" s="1"/>
  <c r="C1870" i="16" s="1"/>
  <c r="I1714" i="16"/>
  <c r="E1714" i="16" s="1"/>
  <c r="C1714" i="16" s="1"/>
  <c r="I1559" i="16"/>
  <c r="E1559" i="16" s="1"/>
  <c r="C1559" i="16" s="1"/>
  <c r="I1402" i="16"/>
  <c r="E1402" i="16" s="1"/>
  <c r="C1402" i="16" s="1"/>
  <c r="I1234" i="16"/>
  <c r="E1234" i="16" s="1"/>
  <c r="C1234" i="16" s="1"/>
  <c r="I1078" i="16"/>
  <c r="E1078" i="16" s="1"/>
  <c r="C1078"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2060" i="16"/>
  <c r="E2060" i="16" s="1"/>
  <c r="C2060" i="16" s="1"/>
  <c r="I1917" i="16"/>
  <c r="E1917" i="16" s="1"/>
  <c r="C1917" i="16" s="1"/>
  <c r="I1772" i="16"/>
  <c r="E1772" i="16" s="1"/>
  <c r="C1772" i="16" s="1"/>
  <c r="I1629" i="16"/>
  <c r="E1629" i="16" s="1"/>
  <c r="C1629" i="16" s="1"/>
  <c r="I1484" i="16"/>
  <c r="E1484" i="16" s="1"/>
  <c r="C1484" i="16" s="1"/>
  <c r="I1340" i="16"/>
  <c r="E1340" i="16" s="1"/>
  <c r="C1340" i="16" s="1"/>
  <c r="I1196" i="16"/>
  <c r="E1196" i="16" s="1"/>
  <c r="C1196" i="16" s="1"/>
  <c r="I2083" i="16"/>
  <c r="E2083" i="16" s="1"/>
  <c r="C2083" i="16" s="1"/>
  <c r="I1938" i="16"/>
  <c r="E1938" i="16" s="1"/>
  <c r="C1938" i="16" s="1"/>
  <c r="I1795" i="16"/>
  <c r="E1795" i="16" s="1"/>
  <c r="C1795" i="16" s="1"/>
  <c r="I1652" i="16"/>
  <c r="E1652" i="16" s="1"/>
  <c r="C1652" i="16" s="1"/>
  <c r="I1494" i="16"/>
  <c r="E1494" i="16" s="1"/>
  <c r="C1494" i="16" s="1"/>
  <c r="I1339" i="16"/>
  <c r="E1339" i="16" s="1"/>
  <c r="C1339" i="16" s="1"/>
  <c r="I1195" i="16"/>
  <c r="E1195" i="16" s="1"/>
  <c r="C1195" i="16" s="1"/>
  <c r="I1758" i="16"/>
  <c r="E1758" i="16" s="1"/>
  <c r="C1758" i="16" s="1"/>
  <c r="I1614" i="16"/>
  <c r="E1614" i="16" s="1"/>
  <c r="C1614" i="16" s="1"/>
  <c r="I1469" i="16"/>
  <c r="E1469" i="16" s="1"/>
  <c r="C1469" i="16" s="1"/>
  <c r="I1326" i="16"/>
  <c r="E1326" i="16" s="1"/>
  <c r="C1326" i="16" s="1"/>
  <c r="I1181" i="16"/>
  <c r="E1181" i="16" s="1"/>
  <c r="C1181" i="16" s="1"/>
  <c r="I1037" i="16"/>
  <c r="E1037" i="16" s="1"/>
  <c r="C1037" i="16" s="1"/>
  <c r="I894" i="16"/>
  <c r="E894" i="16" s="1"/>
  <c r="C894" i="16" s="1"/>
  <c r="I1732" i="16"/>
  <c r="E1732" i="16" s="1"/>
  <c r="C1732" i="16" s="1"/>
  <c r="I1589" i="16"/>
  <c r="E1589" i="16" s="1"/>
  <c r="C1589" i="16" s="1"/>
  <c r="I1444" i="16"/>
  <c r="E1444" i="16" s="1"/>
  <c r="C1444" i="16" s="1"/>
  <c r="I1301" i="16"/>
  <c r="E1301" i="16" s="1"/>
  <c r="C1301" i="16" s="1"/>
  <c r="I1157" i="16"/>
  <c r="E1157" i="16" s="1"/>
  <c r="C1157" i="16" s="1"/>
  <c r="I1013" i="16"/>
  <c r="E1013" i="16" s="1"/>
  <c r="C1013" i="16" s="1"/>
  <c r="I870" i="16"/>
  <c r="E870" i="16" s="1"/>
  <c r="C870"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1995" i="16"/>
  <c r="E1995" i="16" s="1"/>
  <c r="C1995" i="16" s="1"/>
  <c r="I1851" i="16"/>
  <c r="E1851" i="16" s="1"/>
  <c r="C1851" i="16" s="1"/>
  <c r="I1705" i="16"/>
  <c r="E1705" i="16" s="1"/>
  <c r="C1705" i="16" s="1"/>
  <c r="I1562" i="16"/>
  <c r="E1562" i="16" s="1"/>
  <c r="C1562" i="16" s="1"/>
  <c r="I1418" i="16"/>
  <c r="E1418" i="16" s="1"/>
  <c r="C1418" i="16" s="1"/>
  <c r="I1274" i="16"/>
  <c r="E1274" i="16" s="1"/>
  <c r="C1274" i="16" s="1"/>
  <c r="I1130" i="16"/>
  <c r="E1130" i="16" s="1"/>
  <c r="C1130"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1043" i="16"/>
  <c r="E1043" i="16" s="1"/>
  <c r="C1043" i="16" s="1"/>
  <c r="I900" i="16"/>
  <c r="E900" i="16" s="1"/>
  <c r="C900" i="16" s="1"/>
  <c r="I756" i="16"/>
  <c r="E756" i="16" s="1"/>
  <c r="C756" i="16" s="1"/>
  <c r="I611" i="16"/>
  <c r="E611" i="16" s="1"/>
  <c r="C611" i="16" s="1"/>
  <c r="I455" i="16"/>
  <c r="E455" i="16" s="1"/>
  <c r="C455" i="16" s="1"/>
  <c r="I312" i="16"/>
  <c r="E312" i="16" s="1"/>
  <c r="C312" i="16" s="1"/>
  <c r="I156" i="16"/>
  <c r="E156" i="16" s="1"/>
  <c r="C156" i="16" s="1"/>
  <c r="I1041" i="16"/>
  <c r="E1041" i="16" s="1"/>
  <c r="C1041" i="16" s="1"/>
  <c r="I898" i="16"/>
  <c r="E898" i="16" s="1"/>
  <c r="C898" i="16" s="1"/>
  <c r="I742" i="16"/>
  <c r="E742" i="16" s="1"/>
  <c r="C742" i="16" s="1"/>
  <c r="I599" i="16"/>
  <c r="E599" i="16" s="1"/>
  <c r="C599" i="16" s="1"/>
  <c r="I454" i="16"/>
  <c r="E454" i="16" s="1"/>
  <c r="C454" i="16" s="1"/>
  <c r="I310" i="16"/>
  <c r="E310" i="16" s="1"/>
  <c r="C310" i="16" s="1"/>
  <c r="I165" i="16"/>
  <c r="E165" i="16" s="1"/>
  <c r="C165" i="16" s="1"/>
  <c r="I1065" i="16"/>
  <c r="E1065" i="16" s="1"/>
  <c r="C1065"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726" i="16"/>
  <c r="E726" i="16" s="1"/>
  <c r="C726" i="16" s="1"/>
  <c r="I583" i="16"/>
  <c r="E583" i="16" s="1"/>
  <c r="C583" i="16" s="1"/>
  <c r="I439" i="16"/>
  <c r="E439" i="16" s="1"/>
  <c r="C439" i="16" s="1"/>
  <c r="I294" i="16"/>
  <c r="E294" i="16" s="1"/>
  <c r="C294" i="16" s="1"/>
  <c r="I149" i="16"/>
  <c r="E149" i="16" s="1"/>
  <c r="C149" i="16" s="1"/>
  <c r="I785" i="16"/>
  <c r="E785" i="16" s="1"/>
  <c r="C785" i="16" s="1"/>
  <c r="I641" i="16"/>
  <c r="E641" i="16" s="1"/>
  <c r="C641" i="16" s="1"/>
  <c r="I496" i="16"/>
  <c r="E496" i="16" s="1"/>
  <c r="C496" i="16" s="1"/>
  <c r="I353" i="16"/>
  <c r="E353" i="16" s="1"/>
  <c r="C353" i="16" s="1"/>
  <c r="I209" i="16"/>
  <c r="E209" i="16" s="1"/>
  <c r="C209" i="16" s="1"/>
  <c r="I65" i="16"/>
  <c r="E65" i="16" s="1"/>
  <c r="C65"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99" i="16"/>
  <c r="E999" i="16" s="1"/>
  <c r="C999" i="16" s="1"/>
  <c r="I855" i="16"/>
  <c r="E855" i="16" s="1"/>
  <c r="C855" i="16" s="1"/>
  <c r="I711" i="16"/>
  <c r="E711" i="16" s="1"/>
  <c r="C711" i="16" s="1"/>
  <c r="I566" i="16"/>
  <c r="E566" i="16" s="1"/>
  <c r="C566" i="16" s="1"/>
  <c r="I423" i="16"/>
  <c r="E423" i="16" s="1"/>
  <c r="C423" i="16" s="1"/>
  <c r="I267" i="16"/>
  <c r="E267" i="16" s="1"/>
  <c r="C267" i="16" s="1"/>
  <c r="I124" i="16"/>
  <c r="E124" i="16" s="1"/>
  <c r="C124"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2076" i="16"/>
  <c r="E2076" i="16" s="1"/>
  <c r="C2076" i="16" s="1"/>
  <c r="I1871" i="16"/>
  <c r="E1871" i="16" s="1"/>
  <c r="C1871" i="16" s="1"/>
  <c r="I1680" i="16"/>
  <c r="E1680" i="16" s="1"/>
  <c r="C1680" i="16" s="1"/>
  <c r="I1511" i="16"/>
  <c r="E1511" i="16" s="1"/>
  <c r="C1511" i="16" s="1"/>
  <c r="I1343" i="16"/>
  <c r="E1343" i="16" s="1"/>
  <c r="C1343" i="16" s="1"/>
  <c r="I1175" i="16"/>
  <c r="E1175" i="16" s="1"/>
  <c r="C1175" i="16" s="1"/>
  <c r="I2026" i="16"/>
  <c r="E2026" i="16" s="1"/>
  <c r="C2026" i="16" s="1"/>
  <c r="I1858" i="16"/>
  <c r="E1858" i="16" s="1"/>
  <c r="C1858" i="16" s="1"/>
  <c r="I1701" i="16"/>
  <c r="E1701" i="16" s="1"/>
  <c r="C1701" i="16" s="1"/>
  <c r="I1546" i="16"/>
  <c r="E1546" i="16" s="1"/>
  <c r="C1546" i="16" s="1"/>
  <c r="I1378" i="16"/>
  <c r="E1378" i="16" s="1"/>
  <c r="C1378" i="16" s="1"/>
  <c r="I1222" i="16"/>
  <c r="E1222" i="16" s="1"/>
  <c r="C1222" i="16" s="1"/>
  <c r="I2061" i="16"/>
  <c r="E2061" i="16" s="1"/>
  <c r="C2061" i="16" s="1"/>
  <c r="I1916" i="16"/>
  <c r="E1916" i="16" s="1"/>
  <c r="C1916" i="16" s="1"/>
  <c r="I1774" i="16"/>
  <c r="E1774" i="16" s="1"/>
  <c r="C1774" i="16" s="1"/>
  <c r="I1628" i="16"/>
  <c r="E1628" i="16" s="1"/>
  <c r="C1628" i="16" s="1"/>
  <c r="I1486" i="16"/>
  <c r="E1486" i="16" s="1"/>
  <c r="C1486" i="16" s="1"/>
  <c r="I1342" i="16"/>
  <c r="E1342" i="16" s="1"/>
  <c r="C1342" i="16" s="1"/>
  <c r="I1197" i="16"/>
  <c r="E1197" i="16" s="1"/>
  <c r="C1197" i="16" s="1"/>
  <c r="I2047" i="16"/>
  <c r="E2047" i="16" s="1"/>
  <c r="C2047" i="16" s="1"/>
  <c r="I1905" i="16"/>
  <c r="E1905" i="16" s="1"/>
  <c r="C1905" i="16" s="1"/>
  <c r="I1761" i="16"/>
  <c r="E1761" i="16" s="1"/>
  <c r="C1761" i="16" s="1"/>
  <c r="I1615" i="16"/>
  <c r="E1615" i="16" s="1"/>
  <c r="C1615" i="16" s="1"/>
  <c r="I1472" i="16"/>
  <c r="E1472" i="16" s="1"/>
  <c r="C1472" i="16" s="1"/>
  <c r="I1328" i="16"/>
  <c r="E1328" i="16" s="1"/>
  <c r="C1328" i="16" s="1"/>
  <c r="I1184" i="16"/>
  <c r="E1184" i="16" s="1"/>
  <c r="C1184" i="16" s="1"/>
  <c r="I2072" i="16"/>
  <c r="E2072" i="16" s="1"/>
  <c r="C2072" i="16" s="1"/>
  <c r="I1927" i="16"/>
  <c r="E1927" i="16" s="1"/>
  <c r="C1927" i="16" s="1"/>
  <c r="I1784" i="16"/>
  <c r="E1784" i="16" s="1"/>
  <c r="C1784" i="16" s="1"/>
  <c r="I1638" i="16"/>
  <c r="E1638" i="16" s="1"/>
  <c r="C1638" i="16" s="1"/>
  <c r="I1483" i="16"/>
  <c r="E1483" i="16" s="1"/>
  <c r="C1483" i="16" s="1"/>
  <c r="I1327" i="16"/>
  <c r="E1327" i="16" s="1"/>
  <c r="C1327" i="16" s="1"/>
  <c r="I1183" i="16"/>
  <c r="E1183" i="16" s="1"/>
  <c r="C1183" i="16" s="1"/>
  <c r="I1746" i="16"/>
  <c r="E1746" i="16" s="1"/>
  <c r="C1746" i="16" s="1"/>
  <c r="I1602" i="16"/>
  <c r="E1602" i="16" s="1"/>
  <c r="C1602" i="16" s="1"/>
  <c r="I1457" i="16"/>
  <c r="E1457" i="16" s="1"/>
  <c r="C1457" i="16" s="1"/>
  <c r="I1314" i="16"/>
  <c r="E1314" i="16" s="1"/>
  <c r="C1314" i="16" s="1"/>
  <c r="I1170" i="16"/>
  <c r="E1170" i="16" s="1"/>
  <c r="C1170" i="16" s="1"/>
  <c r="I1025" i="16"/>
  <c r="E1025" i="16" s="1"/>
  <c r="C1025" i="16" s="1"/>
  <c r="I883" i="16"/>
  <c r="E883" i="16" s="1"/>
  <c r="C883" i="16" s="1"/>
  <c r="I1722" i="16"/>
  <c r="E1722" i="16" s="1"/>
  <c r="C1722" i="16" s="1"/>
  <c r="I1578" i="16"/>
  <c r="E1578" i="16" s="1"/>
  <c r="C1578" i="16" s="1"/>
  <c r="I1433" i="16"/>
  <c r="E1433" i="16" s="1"/>
  <c r="C1433" i="16" s="1"/>
  <c r="I1288" i="16"/>
  <c r="E1288" i="16" s="1"/>
  <c r="C1288" i="16" s="1"/>
  <c r="I1145" i="16"/>
  <c r="E1145" i="16" s="1"/>
  <c r="C1145" i="16" s="1"/>
  <c r="I1000" i="16"/>
  <c r="E1000" i="16" s="1"/>
  <c r="C1000" i="16" s="1"/>
  <c r="I856" i="16"/>
  <c r="E856" i="16" s="1"/>
  <c r="C85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1971" i="16"/>
  <c r="E1971" i="16" s="1"/>
  <c r="C1971" i="16" s="1"/>
  <c r="I1826" i="16"/>
  <c r="E1826" i="16" s="1"/>
  <c r="C1826" i="16" s="1"/>
  <c r="I1682" i="16"/>
  <c r="E1682" i="16" s="1"/>
  <c r="C1682" i="16" s="1"/>
  <c r="I1540" i="16"/>
  <c r="E1540" i="16" s="1"/>
  <c r="C1540" i="16" s="1"/>
  <c r="I1395" i="16"/>
  <c r="E1395" i="16" s="1"/>
  <c r="C1395" i="16" s="1"/>
  <c r="I1251" i="16"/>
  <c r="E1251" i="16" s="1"/>
  <c r="C1251" i="16" s="1"/>
  <c r="I1107" i="16"/>
  <c r="E1107" i="16" s="1"/>
  <c r="C1107" i="16" s="1"/>
  <c r="I1981" i="16"/>
  <c r="E1981" i="16" s="1"/>
  <c r="C1981" i="16" s="1"/>
  <c r="I1837" i="16"/>
  <c r="E1837" i="16" s="1"/>
  <c r="C1837" i="16" s="1"/>
  <c r="I1694" i="16"/>
  <c r="E1694" i="16" s="1"/>
  <c r="C1694" i="16" s="1"/>
  <c r="I1549" i="16"/>
  <c r="E1549" i="16" s="1"/>
  <c r="C1549" i="16" s="1"/>
  <c r="I1406" i="16"/>
  <c r="E1406" i="16" s="1"/>
  <c r="C1406" i="16" s="1"/>
  <c r="I1262" i="16"/>
  <c r="E1262" i="16" s="1"/>
  <c r="C1262" i="16" s="1"/>
  <c r="I1117" i="16"/>
  <c r="E1117" i="16" s="1"/>
  <c r="C1117"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1031" i="16"/>
  <c r="E1031" i="16" s="1"/>
  <c r="C1031" i="16" s="1"/>
  <c r="I888" i="16"/>
  <c r="E888" i="16" s="1"/>
  <c r="C888" i="16" s="1"/>
  <c r="I743" i="16"/>
  <c r="E743" i="16" s="1"/>
  <c r="C743" i="16" s="1"/>
  <c r="I586" i="16"/>
  <c r="E586" i="16" s="1"/>
  <c r="C586" i="16" s="1"/>
  <c r="I443" i="16"/>
  <c r="E443" i="16" s="1"/>
  <c r="C443" i="16" s="1"/>
  <c r="I300" i="16"/>
  <c r="E300" i="16" s="1"/>
  <c r="C300" i="16" s="1"/>
  <c r="I143" i="16"/>
  <c r="E143" i="16" s="1"/>
  <c r="C143" i="16" s="1"/>
  <c r="I1030" i="16"/>
  <c r="E1030" i="16" s="1"/>
  <c r="C1030" i="16" s="1"/>
  <c r="I886" i="16"/>
  <c r="E886" i="16" s="1"/>
  <c r="C886" i="16" s="1"/>
  <c r="I730" i="16"/>
  <c r="E730" i="16" s="1"/>
  <c r="C730" i="16" s="1"/>
  <c r="I587" i="16"/>
  <c r="E587" i="16" s="1"/>
  <c r="C587" i="16" s="1"/>
  <c r="I442" i="16"/>
  <c r="E442" i="16" s="1"/>
  <c r="C442" i="16" s="1"/>
  <c r="I298" i="16"/>
  <c r="E298" i="16" s="1"/>
  <c r="C298" i="16" s="1"/>
  <c r="I153" i="16"/>
  <c r="E153" i="16" s="1"/>
  <c r="C153" i="16" s="1"/>
  <c r="I1054" i="16"/>
  <c r="E1054" i="16" s="1"/>
  <c r="C1054" i="16" s="1"/>
  <c r="I910" i="16"/>
  <c r="E910" i="16" s="1"/>
  <c r="C910" i="16" s="1"/>
  <c r="I765" i="16"/>
  <c r="E765" i="16" s="1"/>
  <c r="C765" i="16" s="1"/>
  <c r="I621" i="16"/>
  <c r="E621" i="16" s="1"/>
  <c r="C621" i="16" s="1"/>
  <c r="I476" i="16"/>
  <c r="E476" i="16" s="1"/>
  <c r="C476" i="16" s="1"/>
  <c r="I333" i="16"/>
  <c r="E333" i="16" s="1"/>
  <c r="C333" i="16" s="1"/>
  <c r="I189" i="16"/>
  <c r="E189" i="16" s="1"/>
  <c r="C189" i="16" s="1"/>
  <c r="I57" i="16"/>
  <c r="E57" i="16" s="1"/>
  <c r="C57" i="16" s="1"/>
  <c r="I921" i="16"/>
  <c r="E921" i="16" s="1"/>
  <c r="C921" i="16" s="1"/>
  <c r="I775" i="16"/>
  <c r="E775" i="16" s="1"/>
  <c r="C775" i="16" s="1"/>
  <c r="I631" i="16"/>
  <c r="E631" i="16" s="1"/>
  <c r="C631" i="16" s="1"/>
  <c r="I488" i="16"/>
  <c r="E488" i="16" s="1"/>
  <c r="C488" i="16" s="1"/>
  <c r="I344" i="16"/>
  <c r="E344" i="16" s="1"/>
  <c r="C344" i="16" s="1"/>
  <c r="I188" i="16"/>
  <c r="E188" i="16" s="1"/>
  <c r="C188" i="16" s="1"/>
  <c r="I1075" i="16"/>
  <c r="E1075" i="16" s="1"/>
  <c r="C1075" i="16" s="1"/>
  <c r="I931" i="16"/>
  <c r="E931" i="16" s="1"/>
  <c r="C931" i="16" s="1"/>
  <c r="I787" i="16"/>
  <c r="E787" i="16" s="1"/>
  <c r="C787" i="16" s="1"/>
  <c r="I643" i="16"/>
  <c r="E643" i="16" s="1"/>
  <c r="C643" i="16" s="1"/>
  <c r="I498" i="16"/>
  <c r="E498" i="16" s="1"/>
  <c r="C498" i="16" s="1"/>
  <c r="I355" i="16"/>
  <c r="E355" i="16" s="1"/>
  <c r="C355" i="16" s="1"/>
  <c r="I211" i="16"/>
  <c r="E211" i="16" s="1"/>
  <c r="C211" i="16" s="1"/>
  <c r="I67" i="16"/>
  <c r="E67" i="16" s="1"/>
  <c r="C67" i="16" s="1"/>
  <c r="I714" i="16"/>
  <c r="E714" i="16" s="1"/>
  <c r="C714" i="16" s="1"/>
  <c r="I571" i="16"/>
  <c r="E571" i="16" s="1"/>
  <c r="C571" i="16" s="1"/>
  <c r="I426" i="16"/>
  <c r="E426" i="16" s="1"/>
  <c r="C426" i="16" s="1"/>
  <c r="I281" i="16"/>
  <c r="E281" i="16" s="1"/>
  <c r="C281" i="16" s="1"/>
  <c r="I138" i="16"/>
  <c r="E138" i="16" s="1"/>
  <c r="C138" i="16" s="1"/>
  <c r="I773" i="16"/>
  <c r="E773" i="16" s="1"/>
  <c r="C773" i="16" s="1"/>
  <c r="I629" i="16"/>
  <c r="E629" i="16" s="1"/>
  <c r="C629" i="16" s="1"/>
  <c r="I486" i="16"/>
  <c r="E486" i="16" s="1"/>
  <c r="C486" i="16" s="1"/>
  <c r="I341" i="16"/>
  <c r="E341" i="16" s="1"/>
  <c r="C341" i="16" s="1"/>
  <c r="I197" i="16"/>
  <c r="E197" i="16" s="1"/>
  <c r="C197" i="16" s="1"/>
  <c r="I51" i="16"/>
  <c r="E51" i="16" s="1"/>
  <c r="C51"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961" i="16"/>
  <c r="E961" i="16" s="1"/>
  <c r="C961" i="16" s="1"/>
  <c r="I817" i="16"/>
  <c r="E817" i="16" s="1"/>
  <c r="C817" i="16" s="1"/>
  <c r="I673" i="16"/>
  <c r="E673" i="16" s="1"/>
  <c r="C673" i="16" s="1"/>
  <c r="I529" i="16"/>
  <c r="E529" i="16" s="1"/>
  <c r="C529" i="16" s="1"/>
  <c r="I385" i="16"/>
  <c r="E385" i="16" s="1"/>
  <c r="C385" i="16" s="1"/>
  <c r="I241" i="16"/>
  <c r="E241" i="16" s="1"/>
  <c r="C241" i="16" s="1"/>
  <c r="I2064" i="16"/>
  <c r="E2064" i="16" s="1"/>
  <c r="C2064" i="16" s="1"/>
  <c r="I1860" i="16"/>
  <c r="E1860" i="16" s="1"/>
  <c r="C1860" i="16" s="1"/>
  <c r="I1666" i="16"/>
  <c r="E1666" i="16" s="1"/>
  <c r="C1666" i="16" s="1"/>
  <c r="I1499" i="16"/>
  <c r="E1499" i="16" s="1"/>
  <c r="C1499" i="16" s="1"/>
  <c r="I1319" i="16"/>
  <c r="E1319" i="16" s="1"/>
  <c r="C1319" i="16" s="1"/>
  <c r="I1162" i="16"/>
  <c r="E1162" i="16" s="1"/>
  <c r="C1162" i="16" s="1"/>
  <c r="I2014" i="16"/>
  <c r="E2014" i="16" s="1"/>
  <c r="C2014" i="16" s="1"/>
  <c r="I1846" i="16"/>
  <c r="E1846" i="16" s="1"/>
  <c r="C1846" i="16" s="1"/>
  <c r="I1690" i="16"/>
  <c r="E1690" i="16" s="1"/>
  <c r="C1690" i="16" s="1"/>
  <c r="I1522" i="16"/>
  <c r="E1522" i="16" s="1"/>
  <c r="C1522" i="16" s="1"/>
  <c r="I1366" i="16"/>
  <c r="E1366" i="16" s="1"/>
  <c r="C1366" i="16" s="1"/>
  <c r="I1210" i="16"/>
  <c r="E1210" i="16" s="1"/>
  <c r="C1210"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2036" i="16"/>
  <c r="E2036" i="16" s="1"/>
  <c r="C2036" i="16" s="1"/>
  <c r="I1892" i="16"/>
  <c r="E1892" i="16" s="1"/>
  <c r="C1892" i="16" s="1"/>
  <c r="I1747" i="16"/>
  <c r="E1747" i="16" s="1"/>
  <c r="C1747" i="16" s="1"/>
  <c r="I1604" i="16"/>
  <c r="E1604" i="16" s="1"/>
  <c r="C1604" i="16" s="1"/>
  <c r="I1460" i="16"/>
  <c r="E1460" i="16" s="1"/>
  <c r="C1460" i="16" s="1"/>
  <c r="I1317" i="16"/>
  <c r="E1317" i="16" s="1"/>
  <c r="C1317" i="16" s="1"/>
  <c r="I1172" i="16"/>
  <c r="E1172" i="16" s="1"/>
  <c r="C1172" i="16" s="1"/>
  <c r="I2059" i="16"/>
  <c r="E2059" i="16" s="1"/>
  <c r="C2059" i="16" s="1"/>
  <c r="I1915" i="16"/>
  <c r="E1915" i="16" s="1"/>
  <c r="C1915" i="16" s="1"/>
  <c r="I1771" i="16"/>
  <c r="E1771" i="16" s="1"/>
  <c r="C1771" i="16" s="1"/>
  <c r="I1627" i="16"/>
  <c r="E1627" i="16" s="1"/>
  <c r="C1627" i="16" s="1"/>
  <c r="I1471" i="16"/>
  <c r="E1471" i="16" s="1"/>
  <c r="C1471" i="16" s="1"/>
  <c r="I1315" i="16"/>
  <c r="E1315" i="16" s="1"/>
  <c r="C1315" i="16" s="1"/>
  <c r="I1171" i="16"/>
  <c r="E1171" i="16" s="1"/>
  <c r="C1171" i="16" s="1"/>
  <c r="I1734" i="16"/>
  <c r="E1734" i="16" s="1"/>
  <c r="C1734" i="16" s="1"/>
  <c r="I1590" i="16"/>
  <c r="E1590" i="16" s="1"/>
  <c r="C1590" i="16" s="1"/>
  <c r="I1447" i="16"/>
  <c r="E1447" i="16" s="1"/>
  <c r="C1447" i="16" s="1"/>
  <c r="I1303" i="16"/>
  <c r="E1303" i="16" s="1"/>
  <c r="C1303" i="16" s="1"/>
  <c r="I1158" i="16"/>
  <c r="E1158" i="16" s="1"/>
  <c r="C1158" i="16" s="1"/>
  <c r="I1014" i="16"/>
  <c r="E1014" i="16" s="1"/>
  <c r="C1014" i="16" s="1"/>
  <c r="I869" i="16"/>
  <c r="E869" i="16" s="1"/>
  <c r="C869" i="16" s="1"/>
  <c r="I1710" i="16"/>
  <c r="E1710" i="16" s="1"/>
  <c r="C1710" i="16" s="1"/>
  <c r="I1566" i="16"/>
  <c r="E1566" i="16" s="1"/>
  <c r="C1566" i="16" s="1"/>
  <c r="I1422" i="16"/>
  <c r="E1422" i="16" s="1"/>
  <c r="C1422" i="16" s="1"/>
  <c r="I1277" i="16"/>
  <c r="E1277" i="16" s="1"/>
  <c r="C1277" i="16" s="1"/>
  <c r="I1134" i="16"/>
  <c r="E1134" i="16" s="1"/>
  <c r="C1134" i="16" s="1"/>
  <c r="I990" i="16"/>
  <c r="E990" i="16" s="1"/>
  <c r="C990" i="16" s="1"/>
  <c r="I846" i="16"/>
  <c r="E846" i="16" s="1"/>
  <c r="C846"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1969" i="16"/>
  <c r="E1969" i="16" s="1"/>
  <c r="C1969" i="16" s="1"/>
  <c r="I1827" i="16"/>
  <c r="E1827" i="16" s="1"/>
  <c r="C1827" i="16" s="1"/>
  <c r="I1683" i="16"/>
  <c r="E1683" i="16" s="1"/>
  <c r="C1683" i="16" s="1"/>
  <c r="I1538" i="16"/>
  <c r="E1538" i="16" s="1"/>
  <c r="C1538" i="16" s="1"/>
  <c r="I1393" i="16"/>
  <c r="E1393" i="16" s="1"/>
  <c r="C1393" i="16" s="1"/>
  <c r="I1250" i="16"/>
  <c r="E1250" i="16" s="1"/>
  <c r="C1250" i="16" s="1"/>
  <c r="I1106" i="16"/>
  <c r="E1106" i="16" s="1"/>
  <c r="C1106"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1019" i="16"/>
  <c r="E1019" i="16" s="1"/>
  <c r="C1019" i="16" s="1"/>
  <c r="I876" i="16"/>
  <c r="E876" i="16" s="1"/>
  <c r="C876" i="16" s="1"/>
  <c r="I731" i="16"/>
  <c r="E731" i="16" s="1"/>
  <c r="C731" i="16" s="1"/>
  <c r="I574" i="16"/>
  <c r="E574" i="16" s="1"/>
  <c r="C574" i="16" s="1"/>
  <c r="I431" i="16"/>
  <c r="E431" i="16" s="1"/>
  <c r="C431" i="16" s="1"/>
  <c r="I287" i="16"/>
  <c r="E287" i="16" s="1"/>
  <c r="C287" i="16" s="1"/>
  <c r="I132" i="16"/>
  <c r="E132" i="16" s="1"/>
  <c r="C132" i="16" s="1"/>
  <c r="I1018" i="16"/>
  <c r="E1018" i="16" s="1"/>
  <c r="C1018" i="16" s="1"/>
  <c r="I874" i="16"/>
  <c r="E874" i="16" s="1"/>
  <c r="C874" i="16" s="1"/>
  <c r="I719" i="16"/>
  <c r="E719" i="16" s="1"/>
  <c r="C719" i="16" s="1"/>
  <c r="I575" i="16"/>
  <c r="E575" i="16" s="1"/>
  <c r="C575" i="16" s="1"/>
  <c r="I430" i="16"/>
  <c r="E430" i="16" s="1"/>
  <c r="C430" i="16" s="1"/>
  <c r="I285" i="16"/>
  <c r="E285" i="16" s="1"/>
  <c r="C285" i="16" s="1"/>
  <c r="I141" i="16"/>
  <c r="E141" i="16" s="1"/>
  <c r="C141"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63" i="16"/>
  <c r="E1063" i="16" s="1"/>
  <c r="C1063"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702" i="16"/>
  <c r="E702" i="16" s="1"/>
  <c r="C702" i="16" s="1"/>
  <c r="I557" i="16"/>
  <c r="E557" i="16" s="1"/>
  <c r="C557" i="16" s="1"/>
  <c r="I414" i="16"/>
  <c r="E414" i="16" s="1"/>
  <c r="C414" i="16" s="1"/>
  <c r="I270" i="16"/>
  <c r="E270" i="16" s="1"/>
  <c r="C270" i="16" s="1"/>
  <c r="I126" i="16"/>
  <c r="E126" i="16" s="1"/>
  <c r="C126" i="16" s="1"/>
  <c r="I761" i="16"/>
  <c r="E761" i="16" s="1"/>
  <c r="C761" i="16" s="1"/>
  <c r="I617" i="16"/>
  <c r="E617" i="16" s="1"/>
  <c r="C617" i="16" s="1"/>
  <c r="I474" i="16"/>
  <c r="E474" i="16" s="1"/>
  <c r="C474" i="16" s="1"/>
  <c r="I329" i="16"/>
  <c r="E329" i="16" s="1"/>
  <c r="C329" i="16" s="1"/>
  <c r="I185" i="16"/>
  <c r="E185" i="16" s="1"/>
  <c r="C185" i="16" s="1"/>
  <c r="I1084" i="16"/>
  <c r="E1084" i="16" s="1"/>
  <c r="C1084" i="16" s="1"/>
  <c r="I940" i="16"/>
  <c r="E940" i="16" s="1"/>
  <c r="C940" i="16" s="1"/>
  <c r="I797" i="16"/>
  <c r="E797" i="16" s="1"/>
  <c r="C797" i="16" s="1"/>
  <c r="I651" i="16"/>
  <c r="E651" i="16" s="1"/>
  <c r="C651" i="16" s="1"/>
  <c r="I508" i="16"/>
  <c r="E508" i="16" s="1"/>
  <c r="C508" i="16" s="1"/>
  <c r="I364" i="16"/>
  <c r="E364" i="16" s="1"/>
  <c r="C364" i="16" s="1"/>
  <c r="I220" i="16"/>
  <c r="E220" i="16" s="1"/>
  <c r="C220" i="16" s="1"/>
  <c r="I77" i="16"/>
  <c r="E77" i="16" s="1"/>
  <c r="C77" i="16" s="1"/>
  <c r="I975" i="16"/>
  <c r="E975" i="16" s="1"/>
  <c r="C975" i="16" s="1"/>
  <c r="I831" i="16"/>
  <c r="E831" i="16" s="1"/>
  <c r="C831" i="16" s="1"/>
  <c r="I687" i="16"/>
  <c r="E687" i="16" s="1"/>
  <c r="C687" i="16" s="1"/>
  <c r="I544" i="16"/>
  <c r="E544" i="16" s="1"/>
  <c r="C544" i="16" s="1"/>
  <c r="I399" i="16"/>
  <c r="E399" i="16" s="1"/>
  <c r="C399" i="16" s="1"/>
  <c r="I243" i="16"/>
  <c r="E243" i="16" s="1"/>
  <c r="C243" i="16" s="1"/>
  <c r="I99" i="16"/>
  <c r="E99" i="16" s="1"/>
  <c r="C99" i="16" s="1"/>
  <c r="I998" i="16"/>
  <c r="E998" i="16" s="1"/>
  <c r="C998" i="16" s="1"/>
  <c r="I853" i="16"/>
  <c r="E853" i="16" s="1"/>
  <c r="C853" i="16" s="1"/>
  <c r="I710" i="16"/>
  <c r="E710" i="16" s="1"/>
  <c r="C710" i="16" s="1"/>
  <c r="I567" i="16"/>
  <c r="E567" i="16" s="1"/>
  <c r="C567" i="16" s="1"/>
  <c r="I422" i="16"/>
  <c r="E422" i="16" s="1"/>
  <c r="C422" i="16" s="1"/>
  <c r="I277" i="16"/>
  <c r="E277" i="16" s="1"/>
  <c r="C277" i="16" s="1"/>
  <c r="I134" i="16"/>
  <c r="E134" i="16" s="1"/>
  <c r="C134" i="16" s="1"/>
  <c r="I949" i="16"/>
  <c r="E949" i="16" s="1"/>
  <c r="C949" i="16" s="1"/>
  <c r="I805" i="16"/>
  <c r="E805" i="16" s="1"/>
  <c r="C805" i="16" s="1"/>
  <c r="I2040" i="16"/>
  <c r="E2040" i="16" s="1"/>
  <c r="C2040" i="16" s="1"/>
  <c r="I1847" i="16"/>
  <c r="E1847" i="16" s="1"/>
  <c r="C1847" i="16" s="1"/>
  <c r="I1655" i="16"/>
  <c r="E1655" i="16" s="1"/>
  <c r="C1655" i="16" s="1"/>
  <c r="I1487" i="16"/>
  <c r="E1487" i="16" s="1"/>
  <c r="C1487" i="16" s="1"/>
  <c r="I1307" i="16"/>
  <c r="E1307" i="16" s="1"/>
  <c r="C1307" i="16" s="1"/>
  <c r="I1151" i="16"/>
  <c r="E1151" i="16" s="1"/>
  <c r="C1151" i="16" s="1"/>
  <c r="I2003" i="16"/>
  <c r="E2003" i="16" s="1"/>
  <c r="C2003" i="16" s="1"/>
  <c r="I1833" i="16"/>
  <c r="E1833" i="16" s="1"/>
  <c r="C1833" i="16" s="1"/>
  <c r="I1667" i="16"/>
  <c r="E1667" i="16" s="1"/>
  <c r="C1667" i="16" s="1"/>
  <c r="I1510" i="16"/>
  <c r="E1510" i="16" s="1"/>
  <c r="C1510" i="16" s="1"/>
  <c r="I1354" i="16"/>
  <c r="E1354" i="16" s="1"/>
  <c r="C1354" i="16" s="1"/>
  <c r="I1198" i="16"/>
  <c r="E1198" i="16" s="1"/>
  <c r="C1198"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2048" i="16"/>
  <c r="E2048" i="16" s="1"/>
  <c r="C2048" i="16" s="1"/>
  <c r="I1903" i="16"/>
  <c r="E1903" i="16" s="1"/>
  <c r="C1903" i="16" s="1"/>
  <c r="I1759" i="16"/>
  <c r="E1759" i="16" s="1"/>
  <c r="C1759" i="16" s="1"/>
  <c r="I1616" i="16"/>
  <c r="E1616" i="16" s="1"/>
  <c r="C1616" i="16" s="1"/>
  <c r="I1459" i="16"/>
  <c r="E1459" i="16" s="1"/>
  <c r="C1459" i="16" s="1"/>
  <c r="I1302" i="16"/>
  <c r="E1302" i="16" s="1"/>
  <c r="C1302" i="16" s="1"/>
  <c r="I1147" i="16"/>
  <c r="E1147" i="16" s="1"/>
  <c r="C1147" i="16" s="1"/>
  <c r="I1721" i="16"/>
  <c r="E1721" i="16" s="1"/>
  <c r="C1721" i="16" s="1"/>
  <c r="I1577" i="16"/>
  <c r="E1577" i="16" s="1"/>
  <c r="C1577" i="16" s="1"/>
  <c r="I1434" i="16"/>
  <c r="E1434" i="16" s="1"/>
  <c r="C1434" i="16" s="1"/>
  <c r="I1290" i="16"/>
  <c r="E1290" i="16" s="1"/>
  <c r="C1290" i="16" s="1"/>
  <c r="I1146" i="16"/>
  <c r="E1146" i="16" s="1"/>
  <c r="C1146" i="16" s="1"/>
  <c r="I1002" i="16"/>
  <c r="E1002" i="16" s="1"/>
  <c r="C1002" i="16" s="1"/>
  <c r="I859" i="16"/>
  <c r="E859" i="16" s="1"/>
  <c r="C859" i="16" s="1"/>
  <c r="I1696" i="16"/>
  <c r="E1696" i="16" s="1"/>
  <c r="C1696" i="16" s="1"/>
  <c r="I1553" i="16"/>
  <c r="E1553" i="16" s="1"/>
  <c r="C1553" i="16" s="1"/>
  <c r="I1410" i="16"/>
  <c r="E1410" i="16" s="1"/>
  <c r="C1410" i="16" s="1"/>
  <c r="I1266" i="16"/>
  <c r="E1266" i="16" s="1"/>
  <c r="C1266" i="16" s="1"/>
  <c r="I1121" i="16"/>
  <c r="E1121" i="16" s="1"/>
  <c r="C1121" i="16" s="1"/>
  <c r="I977" i="16"/>
  <c r="E977" i="16" s="1"/>
  <c r="C977" i="16" s="1"/>
  <c r="I834" i="16"/>
  <c r="E834" i="16" s="1"/>
  <c r="C834"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2102" i="16"/>
  <c r="E2102" i="16" s="1"/>
  <c r="C2102" i="16" s="1"/>
  <c r="I1958" i="16"/>
  <c r="E1958" i="16" s="1"/>
  <c r="C1958" i="16" s="1"/>
  <c r="I1814" i="16"/>
  <c r="E1814" i="16" s="1"/>
  <c r="C1814" i="16" s="1"/>
  <c r="I1670" i="16"/>
  <c r="E1670" i="16" s="1"/>
  <c r="C1670" i="16" s="1"/>
  <c r="I1527" i="16"/>
  <c r="E1527" i="16" s="1"/>
  <c r="C1527" i="16" s="1"/>
  <c r="I1383" i="16"/>
  <c r="E1383" i="16" s="1"/>
  <c r="C1383" i="16" s="1"/>
  <c r="I1239" i="16"/>
  <c r="E1239" i="16" s="1"/>
  <c r="C1239" i="16" s="1"/>
  <c r="I1095" i="16"/>
  <c r="E1095" i="16" s="1"/>
  <c r="C1095"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7" i="16"/>
  <c r="E1057" i="16" s="1"/>
  <c r="C1057"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1008" i="16"/>
  <c r="E1008" i="16" s="1"/>
  <c r="C1008" i="16" s="1"/>
  <c r="I863" i="16"/>
  <c r="E863" i="16" s="1"/>
  <c r="C863" i="16" s="1"/>
  <c r="I718" i="16"/>
  <c r="E718" i="16" s="1"/>
  <c r="C718" i="16" s="1"/>
  <c r="I563" i="16"/>
  <c r="E563" i="16" s="1"/>
  <c r="C563" i="16" s="1"/>
  <c r="I419" i="16"/>
  <c r="E419" i="16" s="1"/>
  <c r="C419" i="16" s="1"/>
  <c r="I276" i="16"/>
  <c r="E276" i="16" s="1"/>
  <c r="C276" i="16" s="1"/>
  <c r="I120" i="16"/>
  <c r="E120" i="16" s="1"/>
  <c r="C120"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51" i="16"/>
  <c r="E1051" i="16" s="1"/>
  <c r="C1051" i="16" s="1"/>
  <c r="I907" i="16"/>
  <c r="E907" i="16" s="1"/>
  <c r="C907" i="16" s="1"/>
  <c r="I763" i="16"/>
  <c r="E763" i="16" s="1"/>
  <c r="C763" i="16" s="1"/>
  <c r="I619" i="16"/>
  <c r="E619" i="16" s="1"/>
  <c r="C619" i="16" s="1"/>
  <c r="I475" i="16"/>
  <c r="E475" i="16" s="1"/>
  <c r="C475" i="16" s="1"/>
  <c r="I331" i="16"/>
  <c r="E331" i="16" s="1"/>
  <c r="C331" i="16" s="1"/>
  <c r="I187" i="16"/>
  <c r="E187" i="16" s="1"/>
  <c r="C187" i="16" s="1"/>
  <c r="I49" i="16"/>
  <c r="E49" i="16" s="1"/>
  <c r="C49" i="16" s="1"/>
  <c r="I690" i="16"/>
  <c r="E690" i="16" s="1"/>
  <c r="C690" i="16" s="1"/>
  <c r="I545" i="16"/>
  <c r="E545" i="16" s="1"/>
  <c r="C545" i="16" s="1"/>
  <c r="I402" i="16"/>
  <c r="E402" i="16" s="1"/>
  <c r="C402" i="16" s="1"/>
  <c r="I258" i="16"/>
  <c r="E258" i="16" s="1"/>
  <c r="C258" i="16" s="1"/>
  <c r="I114" i="16"/>
  <c r="E114" i="16" s="1"/>
  <c r="C114" i="16" s="1"/>
  <c r="I748" i="16"/>
  <c r="E748" i="16" s="1"/>
  <c r="C748" i="16" s="1"/>
  <c r="I605" i="16"/>
  <c r="E605" i="16" s="1"/>
  <c r="C605" i="16" s="1"/>
  <c r="I461" i="16"/>
  <c r="E461" i="16" s="1"/>
  <c r="C461" i="16" s="1"/>
  <c r="I317" i="16"/>
  <c r="E317" i="16" s="1"/>
  <c r="C317" i="16" s="1"/>
  <c r="I174" i="16"/>
  <c r="E174" i="16" s="1"/>
  <c r="C174" i="16" s="1"/>
  <c r="I1071" i="16"/>
  <c r="E1071" i="16" s="1"/>
  <c r="C1071"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37" i="16"/>
  <c r="E937" i="16" s="1"/>
  <c r="C937" i="16" s="1"/>
  <c r="I793" i="16"/>
  <c r="E793" i="16" s="1"/>
  <c r="C793" i="16" s="1"/>
  <c r="I649" i="16"/>
  <c r="E649" i="16" s="1"/>
  <c r="C649" i="16" s="1"/>
  <c r="I505" i="16"/>
  <c r="E505" i="16" s="1"/>
  <c r="C505" i="16" s="1"/>
  <c r="I361" i="16"/>
  <c r="E361" i="16" s="1"/>
  <c r="C361" i="16" s="1"/>
  <c r="I216" i="16"/>
  <c r="E216" i="16" s="1"/>
  <c r="C216" i="16" s="1"/>
  <c r="I73" i="16"/>
  <c r="E73" i="16" s="1"/>
  <c r="C73" i="16" s="1"/>
  <c r="I2027" i="16"/>
  <c r="E2027" i="16" s="1"/>
  <c r="C2027" i="16" s="1"/>
  <c r="I1810" i="16"/>
  <c r="E1810" i="16" s="1"/>
  <c r="C1810" i="16" s="1"/>
  <c r="I1643" i="16"/>
  <c r="E1643" i="16" s="1"/>
  <c r="C1643" i="16" s="1"/>
  <c r="I1463" i="16"/>
  <c r="E1463" i="16" s="1"/>
  <c r="C1463" i="16" s="1"/>
  <c r="I1295" i="16"/>
  <c r="E1295" i="16" s="1"/>
  <c r="C1295" i="16" s="1"/>
  <c r="I1139" i="16"/>
  <c r="E1139" i="16" s="1"/>
  <c r="C1139" i="16" s="1"/>
  <c r="I1989" i="16"/>
  <c r="E1989" i="16" s="1"/>
  <c r="C1989" i="16" s="1"/>
  <c r="I1811" i="16"/>
  <c r="E1811" i="16" s="1"/>
  <c r="C1811" i="16" s="1"/>
  <c r="I1654" i="16"/>
  <c r="E1654" i="16" s="1"/>
  <c r="C1654" i="16" s="1"/>
  <c r="I1498" i="16"/>
  <c r="E1498" i="16" s="1"/>
  <c r="C1498" i="16" s="1"/>
  <c r="I1341" i="16"/>
  <c r="E1341" i="16" s="1"/>
  <c r="C1341" i="16" s="1"/>
  <c r="I1186" i="16"/>
  <c r="E1186" i="16" s="1"/>
  <c r="C1186"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709" i="16"/>
  <c r="E1709" i="16" s="1"/>
  <c r="C1709" i="16" s="1"/>
  <c r="I1565" i="16"/>
  <c r="E1565" i="16" s="1"/>
  <c r="C1565" i="16" s="1"/>
  <c r="I1421" i="16"/>
  <c r="E1421" i="16" s="1"/>
  <c r="C1421" i="16" s="1"/>
  <c r="I1278" i="16"/>
  <c r="E1278" i="16" s="1"/>
  <c r="C1278" i="16" s="1"/>
  <c r="I1133" i="16"/>
  <c r="E1133" i="16" s="1"/>
  <c r="C1133" i="16" s="1"/>
  <c r="I989" i="16"/>
  <c r="E989" i="16" s="1"/>
  <c r="C989" i="16" s="1"/>
  <c r="I845" i="16"/>
  <c r="E845" i="16" s="1"/>
  <c r="C845" i="16" s="1"/>
  <c r="I1685" i="16"/>
  <c r="E1685" i="16" s="1"/>
  <c r="C1685" i="16" s="1"/>
  <c r="I1541" i="16"/>
  <c r="E1541" i="16" s="1"/>
  <c r="C1541" i="16" s="1"/>
  <c r="I1397" i="16"/>
  <c r="E1397" i="16" s="1"/>
  <c r="C1397" i="16" s="1"/>
  <c r="I1253" i="16"/>
  <c r="E1253" i="16" s="1"/>
  <c r="C1253" i="16" s="1"/>
  <c r="I1108" i="16"/>
  <c r="E1108" i="16" s="1"/>
  <c r="C1108" i="16" s="1"/>
  <c r="I965" i="16"/>
  <c r="E965" i="16" s="1"/>
  <c r="C965"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1227" i="16"/>
  <c r="E1227" i="16" s="1"/>
  <c r="C1227"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4" i="16"/>
  <c r="E1044" i="16" s="1"/>
  <c r="C1044"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95" i="16"/>
  <c r="E995" i="16" s="1"/>
  <c r="C995" i="16" s="1"/>
  <c r="I852" i="16"/>
  <c r="E852" i="16" s="1"/>
  <c r="C852" i="16" s="1"/>
  <c r="I707" i="16"/>
  <c r="E707" i="16" s="1"/>
  <c r="C707" i="16" s="1"/>
  <c r="I551" i="16"/>
  <c r="E551" i="16" s="1"/>
  <c r="C551" i="16" s="1"/>
  <c r="I407" i="16"/>
  <c r="E407" i="16" s="1"/>
  <c r="C407" i="16" s="1"/>
  <c r="I263" i="16"/>
  <c r="E263" i="16" s="1"/>
  <c r="C263" i="16" s="1"/>
  <c r="I108" i="16"/>
  <c r="E108" i="16" s="1"/>
  <c r="C108"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821" i="16"/>
  <c r="E821" i="16" s="1"/>
  <c r="C821" i="16" s="1"/>
  <c r="I678" i="16"/>
  <c r="E678" i="16" s="1"/>
  <c r="C678" i="16" s="1"/>
  <c r="I534" i="16"/>
  <c r="E534" i="16" s="1"/>
  <c r="C534" i="16" s="1"/>
  <c r="I390" i="16"/>
  <c r="E390" i="16" s="1"/>
  <c r="C390" i="16" s="1"/>
  <c r="I245" i="16"/>
  <c r="E245" i="16" s="1"/>
  <c r="C245" i="16" s="1"/>
  <c r="I103" i="16"/>
  <c r="E103" i="16" s="1"/>
  <c r="C103" i="16" s="1"/>
  <c r="I196" i="16"/>
  <c r="E196" i="16" s="1"/>
  <c r="C196" i="16" s="1"/>
  <c r="I541" i="16"/>
  <c r="E541" i="16" s="1"/>
  <c r="C541" i="16" s="1"/>
  <c r="I636" i="16"/>
  <c r="E636" i="16" s="1"/>
  <c r="C636" i="16" s="1"/>
  <c r="I205" i="16"/>
  <c r="E205" i="16" s="1"/>
  <c r="C205" i="16" s="1"/>
  <c r="I737" i="16"/>
  <c r="E737" i="16" s="1"/>
  <c r="C737" i="16" s="1"/>
  <c r="I53" i="16"/>
  <c r="E53" i="16" s="1"/>
  <c r="C53" i="16" s="1"/>
  <c r="I398" i="16"/>
  <c r="E398" i="16" s="1"/>
  <c r="C398" i="16" s="1"/>
  <c r="I577" i="16"/>
  <c r="E577" i="16" s="1"/>
  <c r="C577" i="16" s="1"/>
  <c r="I157" i="16"/>
  <c r="E157" i="16" s="1"/>
  <c r="C157" i="16" s="1"/>
  <c r="I593" i="16"/>
  <c r="E593" i="16" s="1"/>
  <c r="C593" i="16" s="1"/>
  <c r="I951" i="16"/>
  <c r="E951" i="16" s="1"/>
  <c r="C951" i="16" s="1"/>
  <c r="I338" i="16"/>
  <c r="E338" i="16" s="1"/>
  <c r="C338" i="16" s="1"/>
  <c r="I552" i="16"/>
  <c r="E552" i="16" s="1"/>
  <c r="C552" i="16" s="1"/>
  <c r="I144" i="16"/>
  <c r="E144" i="16" s="1"/>
  <c r="C144" i="16" s="1"/>
  <c r="I3390" i="16"/>
  <c r="E3390" i="16" s="1"/>
  <c r="C3390" i="16" s="1"/>
  <c r="I449" i="16"/>
  <c r="E449" i="16" s="1"/>
  <c r="C449" i="16" s="1"/>
  <c r="I807" i="16"/>
  <c r="E807" i="16" s="1"/>
  <c r="C807" i="16" s="1"/>
  <c r="I254" i="16"/>
  <c r="E254" i="16" s="1"/>
  <c r="C254" i="16" s="1"/>
  <c r="I516" i="16"/>
  <c r="E516" i="16" s="1"/>
  <c r="C516" i="16" s="1"/>
  <c r="I121" i="16"/>
  <c r="E121" i="16" s="1"/>
  <c r="C121" i="16" s="1"/>
  <c r="I3294" i="16"/>
  <c r="E3294" i="16" s="1"/>
  <c r="C3294" i="16" s="1"/>
  <c r="I306" i="16"/>
  <c r="E306" i="16" s="1"/>
  <c r="C306" i="16" s="1"/>
  <c r="I663" i="16"/>
  <c r="E663" i="16" s="1"/>
  <c r="C663" i="16" s="1"/>
  <c r="I194" i="16"/>
  <c r="E194" i="16" s="1"/>
  <c r="C194" i="16" s="1"/>
  <c r="I493" i="16"/>
  <c r="E493" i="16" s="1"/>
  <c r="C493" i="16" s="1"/>
  <c r="I96" i="16"/>
  <c r="E96" i="16" s="1"/>
  <c r="C96" i="16" s="1"/>
  <c r="I161" i="16"/>
  <c r="E161" i="16" s="1"/>
  <c r="C161" i="16" s="1"/>
  <c r="I519" i="16"/>
  <c r="E519" i="16" s="1"/>
  <c r="C519" i="16" s="1"/>
  <c r="I110" i="16"/>
  <c r="E110" i="16" s="1"/>
  <c r="C110" i="16" s="1"/>
  <c r="I433" i="16"/>
  <c r="E433" i="16" s="1"/>
  <c r="C433" i="16" s="1"/>
  <c r="I85" i="16"/>
  <c r="E85" i="16" s="1"/>
  <c r="C85" i="16" s="1"/>
  <c r="I1060" i="16"/>
  <c r="E1060" i="16" s="1"/>
  <c r="C1060" i="16" s="1"/>
  <c r="I375" i="16"/>
  <c r="E375" i="16" s="1"/>
  <c r="C375" i="16" s="1"/>
  <c r="I44" i="16"/>
  <c r="E44" i="16" s="1"/>
  <c r="C44" i="16" s="1"/>
  <c r="I409" i="16"/>
  <c r="E409" i="16" s="1"/>
  <c r="C409" i="16" s="1"/>
  <c r="I61" i="16"/>
  <c r="E61" i="16" s="1"/>
  <c r="C61" i="16" s="1"/>
  <c r="I3639" i="16"/>
  <c r="E3639" i="16" s="1"/>
  <c r="C3639" i="16" s="1"/>
  <c r="I2442" i="16"/>
  <c r="E2442" i="16" s="1"/>
  <c r="C2442" i="16" s="1"/>
  <c r="I917" i="16"/>
  <c r="E917" i="16" s="1"/>
  <c r="C917" i="16" s="1"/>
  <c r="I219" i="16"/>
  <c r="E219" i="16" s="1"/>
  <c r="C219" i="16" s="1"/>
  <c r="I925" i="16"/>
  <c r="E925" i="16" s="1"/>
  <c r="C925" i="16" s="1"/>
  <c r="I373" i="16"/>
  <c r="E373" i="16" s="1"/>
  <c r="C373" i="16" s="1"/>
  <c r="I772" i="16"/>
  <c r="E772" i="16" s="1"/>
  <c r="C772" i="16" s="1"/>
  <c r="I75" i="16"/>
  <c r="E75" i="16" s="1"/>
  <c r="C75" i="16" s="1"/>
  <c r="I864" i="16"/>
  <c r="E864" i="16" s="1"/>
  <c r="C864" i="16" s="1"/>
  <c r="I349" i="16"/>
  <c r="E349" i="16" s="1"/>
  <c r="C349" i="16" s="1"/>
  <c r="I627" i="16"/>
  <c r="E627" i="16" s="1"/>
  <c r="C627" i="16" s="1"/>
  <c r="I973" i="16"/>
  <c r="E973" i="16" s="1"/>
  <c r="C973" i="16" s="1"/>
  <c r="I780" i="16"/>
  <c r="E780" i="16" s="1"/>
  <c r="C780" i="16" s="1"/>
  <c r="I289" i="16"/>
  <c r="E289" i="16" s="1"/>
  <c r="C289" i="16" s="1"/>
  <c r="I3524" i="16"/>
  <c r="E3524" i="16" s="1"/>
  <c r="C3524" i="16" s="1"/>
  <c r="I484" i="16"/>
  <c r="E484" i="16" s="1"/>
  <c r="C484" i="16" s="1"/>
  <c r="I830" i="16"/>
  <c r="E830" i="16" s="1"/>
  <c r="C830" i="16" s="1"/>
  <c r="I721" i="16"/>
  <c r="E721" i="16" s="1"/>
  <c r="C721" i="16" s="1"/>
  <c r="I264" i="16"/>
  <c r="E264" i="16" s="1"/>
  <c r="C264" i="16" s="1"/>
  <c r="I340" i="16"/>
  <c r="E340" i="16" s="1"/>
  <c r="C340" i="16" s="1"/>
  <c r="I686" i="16"/>
  <c r="E686" i="16" s="1"/>
  <c r="C686" i="16" s="1"/>
  <c r="I661" i="16"/>
  <c r="E661" i="16" s="1"/>
  <c r="C661" i="16" s="1"/>
  <c r="I228" i="16"/>
  <c r="E228" i="16" s="1"/>
  <c r="C228" i="16" s="1"/>
  <c r="I2221" i="16"/>
  <c r="E2221" i="16" s="1"/>
  <c r="C2221" i="16" s="1"/>
  <c r="I2798" i="16"/>
  <c r="E2798" i="16" s="1"/>
  <c r="C2798" i="16" s="1"/>
  <c r="I2834" i="16"/>
  <c r="E2834" i="16" s="1"/>
  <c r="C2834" i="16" s="1"/>
  <c r="I303" i="16"/>
  <c r="E303" i="16" s="1"/>
  <c r="C303" i="16" s="1"/>
  <c r="I2344" i="16"/>
  <c r="E2344" i="16" s="1"/>
  <c r="C2344" i="16" s="1"/>
  <c r="I2697" i="16"/>
  <c r="E2697" i="16" s="1"/>
  <c r="C2697" i="16" s="1"/>
  <c r="I814" i="16"/>
  <c r="E814" i="16" s="1"/>
  <c r="C814" i="16" s="1"/>
  <c r="I71" i="16"/>
  <c r="E71" i="16" s="1"/>
  <c r="C71" i="16" s="1"/>
  <c r="I1893" i="16"/>
  <c r="E1893" i="16" s="1"/>
  <c r="C1893" i="16" s="1"/>
  <c r="I2400" i="16"/>
  <c r="E2400" i="16" s="1"/>
  <c r="C2400" i="16" s="1"/>
  <c r="I275" i="16"/>
  <c r="E275" i="16" s="1"/>
  <c r="C275" i="16" s="1"/>
  <c r="I598" i="16"/>
  <c r="E598" i="16" s="1"/>
  <c r="C598" i="16" s="1"/>
  <c r="I1956" i="16"/>
  <c r="E1956" i="16" s="1"/>
  <c r="C1956" i="16" s="1"/>
  <c r="I227" i="16"/>
  <c r="E227" i="16" s="1"/>
  <c r="C227" i="16" s="1"/>
  <c r="I1872" i="16"/>
  <c r="E1872" i="16" s="1"/>
  <c r="C1872" i="16" s="1"/>
  <c r="I2639" i="16"/>
  <c r="E2639" i="16" s="1"/>
  <c r="C2639" i="16" s="1"/>
  <c r="I1351" i="16"/>
  <c r="E1351" i="16" s="1"/>
  <c r="C1351" i="16" s="1"/>
  <c r="I1543" i="16"/>
  <c r="E1543" i="16" s="1"/>
  <c r="C1543" i="16" s="1"/>
  <c r="I320" i="16"/>
  <c r="E320" i="16" s="1"/>
  <c r="C320" i="16" s="1"/>
  <c r="I2445" i="16"/>
  <c r="E2445" i="16" s="1"/>
  <c r="C2445" i="16" s="1"/>
  <c r="I1159" i="16"/>
  <c r="E1159" i="16" s="1"/>
  <c r="C1159" i="16" s="1"/>
  <c r="I3845" i="16"/>
  <c r="E3845" i="16" s="1"/>
  <c r="C3845" i="16" s="1"/>
  <c r="D68" i="3"/>
  <c r="D93" i="3"/>
  <c r="D99" i="3" s="1"/>
  <c r="D33" i="3"/>
  <c r="F33" i="10" s="1"/>
  <c r="F29" i="3"/>
  <c r="F28" i="3"/>
  <c r="L34" i="5"/>
  <c r="I34" i="5" s="1"/>
  <c r="L18" i="5"/>
  <c r="H18" i="5" s="1"/>
  <c r="Q627" i="16" l="1"/>
  <c r="R627" i="16" s="1"/>
  <c r="N627" i="16" s="1"/>
  <c r="P627" i="16"/>
  <c r="Q1148" i="16"/>
  <c r="R1148" i="16" s="1"/>
  <c r="N1148" i="16" s="1"/>
  <c r="P1148" i="16"/>
  <c r="Q1814" i="16"/>
  <c r="R1814" i="16" s="1"/>
  <c r="N1814" i="16" s="1"/>
  <c r="P1814" i="16"/>
  <c r="Q2048" i="16"/>
  <c r="R2048" i="16" s="1"/>
  <c r="N2048" i="16" s="1"/>
  <c r="P2048" i="16"/>
  <c r="Q1749" i="16"/>
  <c r="R1749" i="16" s="1"/>
  <c r="N1749" i="16" s="1"/>
  <c r="P1749" i="16"/>
  <c r="Q1655" i="16"/>
  <c r="R1655" i="16" s="1"/>
  <c r="N1655" i="16" s="1"/>
  <c r="P1655" i="16"/>
  <c r="P99" i="16"/>
  <c r="Q99" i="16"/>
  <c r="R99" i="16" s="1"/>
  <c r="N99" i="16" s="1"/>
  <c r="Q797" i="16"/>
  <c r="R797" i="16" s="1"/>
  <c r="N797" i="16" s="1"/>
  <c r="P797" i="16"/>
  <c r="P702" i="16"/>
  <c r="Q702" i="16"/>
  <c r="R702" i="16" s="1"/>
  <c r="N702" i="16" s="1"/>
  <c r="Q620" i="16"/>
  <c r="R620" i="16" s="1"/>
  <c r="N620" i="16" s="1"/>
  <c r="P620" i="16"/>
  <c r="Q285" i="16"/>
  <c r="R285" i="16" s="1"/>
  <c r="N285" i="16" s="1"/>
  <c r="P285" i="16"/>
  <c r="Q1019" i="16"/>
  <c r="R1019" i="16" s="1"/>
  <c r="N1019" i="16" s="1"/>
  <c r="P1019" i="16"/>
  <c r="Q1646" i="16"/>
  <c r="R1646" i="16" s="1"/>
  <c r="N1646" i="16" s="1"/>
  <c r="P1646" i="16"/>
  <c r="P1382" i="16"/>
  <c r="Q1382" i="16"/>
  <c r="R1382" i="16" s="1"/>
  <c r="N1382" i="16" s="1"/>
  <c r="P846" i="16"/>
  <c r="Q846" i="16"/>
  <c r="R846" i="16" s="1"/>
  <c r="N846" i="16" s="1"/>
  <c r="Q1590" i="16"/>
  <c r="R1590" i="16" s="1"/>
  <c r="N1590" i="16" s="1"/>
  <c r="P1590" i="16"/>
  <c r="P1604" i="16"/>
  <c r="Q1604" i="16"/>
  <c r="R1604" i="16" s="1"/>
  <c r="N1604" i="16" s="1"/>
  <c r="P1366" i="16"/>
  <c r="Q1366" i="16"/>
  <c r="R1366" i="16" s="1"/>
  <c r="N1366" i="16" s="1"/>
  <c r="Q385" i="16"/>
  <c r="R385" i="16" s="1"/>
  <c r="N385" i="16" s="1"/>
  <c r="P385" i="16"/>
  <c r="P111" i="16"/>
  <c r="Q111" i="16"/>
  <c r="R111" i="16" s="1"/>
  <c r="N111" i="16" s="1"/>
  <c r="Q808" i="16"/>
  <c r="R808" i="16" s="1"/>
  <c r="N808" i="16" s="1"/>
  <c r="P808" i="16"/>
  <c r="P714" i="16"/>
  <c r="Q714" i="16"/>
  <c r="R714" i="16" s="1"/>
  <c r="N714" i="16" s="1"/>
  <c r="Q631" i="16"/>
  <c r="R631" i="16" s="1"/>
  <c r="N631" i="16" s="1"/>
  <c r="P631" i="16"/>
  <c r="P298" i="16"/>
  <c r="Q298" i="16"/>
  <c r="R298" i="16" s="1"/>
  <c r="N298" i="16" s="1"/>
  <c r="Q1031" i="16"/>
  <c r="R1031" i="16" s="1"/>
  <c r="N1031" i="16" s="1"/>
  <c r="P1031" i="16"/>
  <c r="Q1657" i="16"/>
  <c r="R1657" i="16" s="1"/>
  <c r="N1657" i="16" s="1"/>
  <c r="P1657" i="16"/>
  <c r="Q1395" i="16"/>
  <c r="R1395" i="16" s="1"/>
  <c r="N1395" i="16" s="1"/>
  <c r="P1395" i="16"/>
  <c r="Q856" i="16"/>
  <c r="R856" i="16" s="1"/>
  <c r="N856" i="16" s="1"/>
  <c r="P856" i="16"/>
  <c r="Q1602" i="16"/>
  <c r="R1602" i="16" s="1"/>
  <c r="N1602" i="16" s="1"/>
  <c r="P1602" i="16"/>
  <c r="Q1615" i="16"/>
  <c r="R1615" i="16" s="1"/>
  <c r="N1615" i="16" s="1"/>
  <c r="P1615" i="16"/>
  <c r="P1378" i="16"/>
  <c r="Q1378" i="16"/>
  <c r="R1378" i="16" s="1"/>
  <c r="N1378" i="16" s="1"/>
  <c r="P253" i="16"/>
  <c r="Q253" i="16"/>
  <c r="R253" i="16" s="1"/>
  <c r="N253" i="16" s="1"/>
  <c r="Q1021" i="16"/>
  <c r="R1021" i="16" s="1"/>
  <c r="N1021" i="16" s="1"/>
  <c r="P1021" i="16"/>
  <c r="P676" i="16"/>
  <c r="Q676" i="16"/>
  <c r="R676" i="16" s="1"/>
  <c r="N676" i="16" s="1"/>
  <c r="Q583" i="16"/>
  <c r="R583" i="16" s="1"/>
  <c r="N583" i="16" s="1"/>
  <c r="P583" i="16"/>
  <c r="Q500" i="16"/>
  <c r="R500" i="16" s="1"/>
  <c r="N500" i="16" s="1"/>
  <c r="P500" i="16"/>
  <c r="Q165" i="16"/>
  <c r="R165" i="16" s="1"/>
  <c r="N165" i="16" s="1"/>
  <c r="P165" i="16"/>
  <c r="Q900" i="16"/>
  <c r="R900" i="16" s="1"/>
  <c r="N900" i="16" s="1"/>
  <c r="P900" i="16"/>
  <c r="Q1525" i="16"/>
  <c r="R1525" i="16" s="1"/>
  <c r="N1525" i="16" s="1"/>
  <c r="P1525" i="16"/>
  <c r="Q1264" i="16"/>
  <c r="R1264" i="16" s="1"/>
  <c r="N1264" i="16" s="1"/>
  <c r="P1264" i="16"/>
  <c r="P1983" i="16"/>
  <c r="Q1983" i="16"/>
  <c r="R1983" i="16" s="1"/>
  <c r="N1983" i="16" s="1"/>
  <c r="P1469" i="16"/>
  <c r="Q1469" i="16"/>
  <c r="R1469" i="16" s="1"/>
  <c r="N1469" i="16" s="1"/>
  <c r="Q1484" i="16"/>
  <c r="R1484" i="16" s="1"/>
  <c r="N1484" i="16" s="1"/>
  <c r="P1484" i="16"/>
  <c r="P1234" i="16"/>
  <c r="Q1234" i="16"/>
  <c r="R1234" i="16" s="1"/>
  <c r="N1234" i="16" s="1"/>
  <c r="Q697" i="16"/>
  <c r="R697" i="16" s="1"/>
  <c r="N697" i="16" s="1"/>
  <c r="P697" i="16"/>
  <c r="P435" i="16"/>
  <c r="Q435" i="16"/>
  <c r="R435" i="16" s="1"/>
  <c r="N435" i="16" s="1"/>
  <c r="Q76" i="16"/>
  <c r="R76" i="16" s="1"/>
  <c r="N76" i="16" s="1"/>
  <c r="P76" i="16"/>
  <c r="Q235" i="16"/>
  <c r="R235" i="16" s="1"/>
  <c r="N235" i="16" s="1"/>
  <c r="P235" i="16"/>
  <c r="Q943" i="16"/>
  <c r="R943" i="16" s="1"/>
  <c r="N943" i="16" s="1"/>
  <c r="P943" i="16"/>
  <c r="Q609" i="16"/>
  <c r="R609" i="16" s="1"/>
  <c r="N609" i="16" s="1"/>
  <c r="P609" i="16"/>
  <c r="Q324" i="16"/>
  <c r="R324" i="16" s="1"/>
  <c r="N324" i="16" s="1"/>
  <c r="P324" i="16"/>
  <c r="P1992" i="16"/>
  <c r="Q1992" i="16"/>
  <c r="R1992" i="16" s="1"/>
  <c r="N1992" i="16" s="1"/>
  <c r="Q1707" i="16"/>
  <c r="R1707" i="16" s="1"/>
  <c r="N1707" i="16" s="1"/>
  <c r="P1707" i="16"/>
  <c r="Q1169" i="16"/>
  <c r="R1169" i="16" s="1"/>
  <c r="N1169" i="16" s="1"/>
  <c r="P1169" i="16"/>
  <c r="Q1206" i="16"/>
  <c r="R1206" i="16" s="1"/>
  <c r="N1206" i="16" s="1"/>
  <c r="P1206" i="16"/>
  <c r="P1928" i="16"/>
  <c r="Q1928" i="16"/>
  <c r="R1928" i="16" s="1"/>
  <c r="N1928" i="16" s="1"/>
  <c r="Q1725" i="16"/>
  <c r="R1725" i="16" s="1"/>
  <c r="N1725" i="16" s="1"/>
  <c r="P1725" i="16"/>
  <c r="Q565" i="16"/>
  <c r="R565" i="16" s="1"/>
  <c r="N565" i="16" s="1"/>
  <c r="P565" i="16"/>
  <c r="P290" i="16"/>
  <c r="Q290" i="16"/>
  <c r="R290" i="16" s="1"/>
  <c r="N290" i="16" s="1"/>
  <c r="Q988" i="16"/>
  <c r="R988" i="16" s="1"/>
  <c r="N988" i="16" s="1"/>
  <c r="P988" i="16"/>
  <c r="Q102" i="16"/>
  <c r="R102" i="16" s="1"/>
  <c r="N102" i="16" s="1"/>
  <c r="P102" i="16"/>
  <c r="Q812" i="16"/>
  <c r="R812" i="16" s="1"/>
  <c r="N812" i="16" s="1"/>
  <c r="P812" i="16"/>
  <c r="P478" i="16"/>
  <c r="Q478" i="16"/>
  <c r="R478" i="16" s="1"/>
  <c r="N478" i="16" s="1"/>
  <c r="Q180" i="16"/>
  <c r="R180" i="16" s="1"/>
  <c r="N180" i="16" s="1"/>
  <c r="P180" i="16"/>
  <c r="P1838" i="16"/>
  <c r="Q1838" i="16"/>
  <c r="R1838" i="16" s="1"/>
  <c r="N1838" i="16" s="1"/>
  <c r="P1574" i="16"/>
  <c r="Q1574" i="16"/>
  <c r="R1574" i="16" s="1"/>
  <c r="N1574" i="16" s="1"/>
  <c r="P1038" i="16"/>
  <c r="Q1038" i="16"/>
  <c r="R1038" i="16" s="1"/>
  <c r="N1038" i="16" s="1"/>
  <c r="Q1782" i="16"/>
  <c r="R1782" i="16" s="1"/>
  <c r="N1782" i="16" s="1"/>
  <c r="P1782" i="16"/>
  <c r="P1796" i="16"/>
  <c r="Q1796" i="16"/>
  <c r="R1796" i="16" s="1"/>
  <c r="N1796" i="16" s="1"/>
  <c r="Q1582" i="16"/>
  <c r="R1582" i="16" s="1"/>
  <c r="N1582" i="16" s="1"/>
  <c r="P1582" i="16"/>
  <c r="P770" i="16"/>
  <c r="Q770" i="16"/>
  <c r="R770" i="16" s="1"/>
  <c r="N770" i="16" s="1"/>
  <c r="Q424" i="16"/>
  <c r="R424" i="16" s="1"/>
  <c r="N424" i="16" s="1"/>
  <c r="P424" i="16"/>
  <c r="P330" i="16"/>
  <c r="Q330" i="16"/>
  <c r="R330" i="16" s="1"/>
  <c r="N330" i="16" s="1"/>
  <c r="P236" i="16"/>
  <c r="Q236" i="16"/>
  <c r="R236" i="16" s="1"/>
  <c r="N236" i="16" s="1"/>
  <c r="Q956" i="16"/>
  <c r="R956" i="16" s="1"/>
  <c r="N956" i="16" s="1"/>
  <c r="P956" i="16"/>
  <c r="Q647" i="16"/>
  <c r="R647" i="16" s="1"/>
  <c r="N647" i="16" s="1"/>
  <c r="P647" i="16"/>
  <c r="Q1272" i="16"/>
  <c r="R1272" i="16" s="1"/>
  <c r="N1272" i="16" s="1"/>
  <c r="P1272" i="16"/>
  <c r="Q2030" i="16"/>
  <c r="R2030" i="16" s="1"/>
  <c r="N2030" i="16" s="1"/>
  <c r="P2030" i="16"/>
  <c r="Q1733" i="16"/>
  <c r="R1733" i="16" s="1"/>
  <c r="N1733" i="16" s="1"/>
  <c r="P1733" i="16"/>
  <c r="P1218" i="16"/>
  <c r="Q1218" i="16"/>
  <c r="R1218" i="16" s="1"/>
  <c r="N1218" i="16" s="1"/>
  <c r="Q1232" i="16"/>
  <c r="R1232" i="16" s="1"/>
  <c r="N1232" i="16" s="1"/>
  <c r="P1232" i="16"/>
  <c r="Q1965" i="16"/>
  <c r="R1965" i="16" s="1"/>
  <c r="N1965" i="16" s="1"/>
  <c r="P1965" i="16"/>
  <c r="Q1931" i="16"/>
  <c r="R1931" i="16" s="1"/>
  <c r="N1931" i="16" s="1"/>
  <c r="P1931" i="16"/>
  <c r="Q782" i="16"/>
  <c r="R782" i="16" s="1"/>
  <c r="N782" i="16" s="1"/>
  <c r="P782" i="16"/>
  <c r="Q436" i="16"/>
  <c r="R436" i="16" s="1"/>
  <c r="N436" i="16" s="1"/>
  <c r="P436" i="16"/>
  <c r="P342" i="16"/>
  <c r="Q342" i="16"/>
  <c r="R342" i="16" s="1"/>
  <c r="N342" i="16" s="1"/>
  <c r="Q248" i="16"/>
  <c r="R248" i="16" s="1"/>
  <c r="N248" i="16" s="1"/>
  <c r="P248" i="16"/>
  <c r="Q969" i="16"/>
  <c r="R969" i="16" s="1"/>
  <c r="N969" i="16" s="1"/>
  <c r="P969" i="16"/>
  <c r="Q659" i="16"/>
  <c r="R659" i="16" s="1"/>
  <c r="N659" i="16" s="1"/>
  <c r="P659" i="16"/>
  <c r="Q1285" i="16"/>
  <c r="R1285" i="16" s="1"/>
  <c r="N1285" i="16" s="1"/>
  <c r="P1285" i="16"/>
  <c r="Q2042" i="16"/>
  <c r="R2042" i="16" s="1"/>
  <c r="N2042" i="16" s="1"/>
  <c r="P2042" i="16"/>
  <c r="Q1743" i="16"/>
  <c r="R1743" i="16" s="1"/>
  <c r="N1743" i="16" s="1"/>
  <c r="P1743" i="16"/>
  <c r="Q1229" i="16"/>
  <c r="R1229" i="16" s="1"/>
  <c r="N1229" i="16" s="1"/>
  <c r="P1229" i="16"/>
  <c r="Q1244" i="16"/>
  <c r="R1244" i="16" s="1"/>
  <c r="N1244" i="16" s="1"/>
  <c r="P1244" i="16"/>
  <c r="Q1977" i="16"/>
  <c r="R1977" i="16" s="1"/>
  <c r="N1977" i="16" s="1"/>
  <c r="P1977" i="16"/>
  <c r="P1955" i="16"/>
  <c r="Q1955" i="16"/>
  <c r="R1955" i="16" s="1"/>
  <c r="N1955" i="16" s="1"/>
  <c r="P650" i="16"/>
  <c r="Q650" i="16"/>
  <c r="R650" i="16" s="1"/>
  <c r="N650" i="16" s="1"/>
  <c r="P304" i="16"/>
  <c r="Q304" i="16"/>
  <c r="R304" i="16" s="1"/>
  <c r="N304" i="16" s="1"/>
  <c r="P210" i="16"/>
  <c r="Q210" i="16"/>
  <c r="R210" i="16" s="1"/>
  <c r="N210" i="16" s="1"/>
  <c r="P115" i="16"/>
  <c r="Q115" i="16"/>
  <c r="R115" i="16" s="1"/>
  <c r="N115" i="16" s="1"/>
  <c r="P838" i="16"/>
  <c r="Q838" i="16"/>
  <c r="R838" i="16" s="1"/>
  <c r="N838" i="16" s="1"/>
  <c r="Q515" i="16"/>
  <c r="R515" i="16" s="1"/>
  <c r="N515" i="16" s="1"/>
  <c r="P515" i="16"/>
  <c r="Q1153" i="16"/>
  <c r="R1153" i="16" s="1"/>
  <c r="N1153" i="16" s="1"/>
  <c r="P1153" i="16"/>
  <c r="Q1910" i="16"/>
  <c r="R1910" i="16" s="1"/>
  <c r="N1910" i="16" s="1"/>
  <c r="P1910" i="16"/>
  <c r="P1613" i="16"/>
  <c r="Q1613" i="16"/>
  <c r="R1613" i="16" s="1"/>
  <c r="N1613" i="16" s="1"/>
  <c r="P1098" i="16"/>
  <c r="Q1098" i="16"/>
  <c r="R1098" i="16" s="1"/>
  <c r="N1098" i="16" s="1"/>
  <c r="Q1112" i="16"/>
  <c r="R1112" i="16" s="1"/>
  <c r="N1112" i="16" s="1"/>
  <c r="P1112" i="16"/>
  <c r="Q1845" i="16"/>
  <c r="R1845" i="16" s="1"/>
  <c r="N1845" i="16" s="1"/>
  <c r="P1845" i="16"/>
  <c r="Q1775" i="16"/>
  <c r="R1775" i="16" s="1"/>
  <c r="N1775" i="16" s="1"/>
  <c r="P1775" i="16"/>
  <c r="P518" i="16"/>
  <c r="Q518" i="16"/>
  <c r="R518" i="16" s="1"/>
  <c r="N518" i="16" s="1"/>
  <c r="P171" i="16"/>
  <c r="Q171" i="16"/>
  <c r="R171" i="16" s="1"/>
  <c r="N171" i="16" s="1"/>
  <c r="Q78" i="16"/>
  <c r="R78" i="16" s="1"/>
  <c r="N78" i="16" s="1"/>
  <c r="P78" i="16"/>
  <c r="Q1015" i="16"/>
  <c r="R1015" i="16" s="1"/>
  <c r="N1015" i="16" s="1"/>
  <c r="P1015" i="16"/>
  <c r="Q704" i="16"/>
  <c r="R704" i="16" s="1"/>
  <c r="N704" i="16" s="1"/>
  <c r="P704" i="16"/>
  <c r="Q383" i="16"/>
  <c r="R383" i="16" s="1"/>
  <c r="N383" i="16" s="1"/>
  <c r="P383" i="16"/>
  <c r="P1022" i="16"/>
  <c r="Q1022" i="16"/>
  <c r="R1022" i="16" s="1"/>
  <c r="N1022" i="16" s="1"/>
  <c r="Q1778" i="16"/>
  <c r="R1778" i="16" s="1"/>
  <c r="N1778" i="16" s="1"/>
  <c r="P1778" i="16"/>
  <c r="Q1480" i="16"/>
  <c r="R1480" i="16" s="1"/>
  <c r="N1480" i="16" s="1"/>
  <c r="P1480" i="16"/>
  <c r="P967" i="16"/>
  <c r="Q967" i="16"/>
  <c r="R967" i="16" s="1"/>
  <c r="N967" i="16" s="1"/>
  <c r="P2012" i="16"/>
  <c r="Q2012" i="16"/>
  <c r="R2012" i="16" s="1"/>
  <c r="N2012" i="16" s="1"/>
  <c r="Q1713" i="16"/>
  <c r="R1713" i="16" s="1"/>
  <c r="N1713" i="16" s="1"/>
  <c r="P1713" i="16"/>
  <c r="Q1607" i="16"/>
  <c r="R1607" i="16" s="1"/>
  <c r="N1607" i="16" s="1"/>
  <c r="P1607" i="16"/>
  <c r="P242" i="16"/>
  <c r="Q242" i="16"/>
  <c r="R242" i="16" s="1"/>
  <c r="N242" i="16" s="1"/>
  <c r="P939" i="16"/>
  <c r="Q939" i="16"/>
  <c r="R939" i="16" s="1"/>
  <c r="N939" i="16" s="1"/>
  <c r="Q580" i="16"/>
  <c r="R580" i="16" s="1"/>
  <c r="N580" i="16" s="1"/>
  <c r="P580" i="16"/>
  <c r="Q739" i="16"/>
  <c r="R739" i="16" s="1"/>
  <c r="N739" i="16" s="1"/>
  <c r="P739" i="16"/>
  <c r="Q429" i="16"/>
  <c r="R429" i="16" s="1"/>
  <c r="N429" i="16" s="1"/>
  <c r="P429" i="16"/>
  <c r="P95" i="16"/>
  <c r="Q95" i="16"/>
  <c r="R95" i="16" s="1"/>
  <c r="N95" i="16" s="1"/>
  <c r="Q829" i="16"/>
  <c r="R829" i="16" s="1"/>
  <c r="N829" i="16" s="1"/>
  <c r="P829" i="16"/>
  <c r="P1503" i="16"/>
  <c r="Q1503" i="16"/>
  <c r="R1503" i="16" s="1"/>
  <c r="N1503" i="16" s="1"/>
  <c r="Q1203" i="16"/>
  <c r="R1203" i="16" s="1"/>
  <c r="N1203" i="16" s="1"/>
  <c r="P1203" i="16"/>
  <c r="Q1673" i="16"/>
  <c r="R1673" i="16" s="1"/>
  <c r="N1673" i="16" s="1"/>
  <c r="P1673" i="16"/>
  <c r="Q1735" i="16"/>
  <c r="R1735" i="16" s="1"/>
  <c r="N1735" i="16" s="1"/>
  <c r="P1735" i="16"/>
  <c r="P1438" i="16"/>
  <c r="Q1438" i="16"/>
  <c r="R1438" i="16" s="1"/>
  <c r="N1438" i="16" s="1"/>
  <c r="Q1283" i="16"/>
  <c r="R1283" i="16" s="1"/>
  <c r="N1283" i="16" s="1"/>
  <c r="P1283" i="16"/>
  <c r="P1978" i="16"/>
  <c r="Q1978" i="16"/>
  <c r="R1978" i="16" s="1"/>
  <c r="N1978" i="16" s="1"/>
  <c r="Q1679" i="16"/>
  <c r="R1679" i="16" s="1"/>
  <c r="N1679" i="16" s="1"/>
  <c r="P1679" i="16"/>
  <c r="Q3397" i="16"/>
  <c r="R3397" i="16" s="1"/>
  <c r="N3397" i="16" s="1"/>
  <c r="P3397" i="16"/>
  <c r="P3362" i="16"/>
  <c r="Q3362" i="16"/>
  <c r="R3362" i="16" s="1"/>
  <c r="N3362" i="16" s="1"/>
  <c r="Q3279" i="16"/>
  <c r="R3279" i="16" s="1"/>
  <c r="N3279" i="16" s="1"/>
  <c r="P3279" i="16"/>
  <c r="Q3208" i="16"/>
  <c r="R3208" i="16" s="1"/>
  <c r="N3208" i="16" s="1"/>
  <c r="P3208" i="16"/>
  <c r="P2849" i="16"/>
  <c r="Q2849" i="16"/>
  <c r="R2849" i="16" s="1"/>
  <c r="N2849" i="16" s="1"/>
  <c r="Q2826" i="16"/>
  <c r="R2826" i="16" s="1"/>
  <c r="N2826" i="16" s="1"/>
  <c r="P2826" i="16"/>
  <c r="Q3091" i="16"/>
  <c r="R3091" i="16" s="1"/>
  <c r="N3091" i="16" s="1"/>
  <c r="P3091" i="16"/>
  <c r="Q3033" i="16"/>
  <c r="R3033" i="16" s="1"/>
  <c r="N3033" i="16" s="1"/>
  <c r="P3033" i="16"/>
  <c r="Q2949" i="16"/>
  <c r="R2949" i="16" s="1"/>
  <c r="N2949" i="16" s="1"/>
  <c r="P2949" i="16"/>
  <c r="Q2878" i="16"/>
  <c r="R2878" i="16" s="1"/>
  <c r="N2878" i="16" s="1"/>
  <c r="P2878" i="16"/>
  <c r="Q2831" i="16"/>
  <c r="R2831" i="16" s="1"/>
  <c r="N2831" i="16" s="1"/>
  <c r="P2831" i="16"/>
  <c r="Q2772" i="16"/>
  <c r="R2772" i="16" s="1"/>
  <c r="N2772" i="16" s="1"/>
  <c r="P2772" i="16"/>
  <c r="Q1693" i="16"/>
  <c r="R1693" i="16" s="1"/>
  <c r="N1693" i="16" s="1"/>
  <c r="P1693" i="16"/>
  <c r="P3408" i="16"/>
  <c r="Q3408" i="16"/>
  <c r="R3408" i="16" s="1"/>
  <c r="N3408" i="16" s="1"/>
  <c r="Q3374" i="16"/>
  <c r="R3374" i="16" s="1"/>
  <c r="N3374" i="16" s="1"/>
  <c r="P3374" i="16"/>
  <c r="Q3292" i="16"/>
  <c r="R3292" i="16" s="1"/>
  <c r="N3292" i="16" s="1"/>
  <c r="P3292" i="16"/>
  <c r="Q3220" i="16"/>
  <c r="R3220" i="16" s="1"/>
  <c r="N3220" i="16" s="1"/>
  <c r="P3220" i="16"/>
  <c r="P2861" i="16"/>
  <c r="Q2861" i="16"/>
  <c r="R2861" i="16" s="1"/>
  <c r="N2861" i="16" s="1"/>
  <c r="Q2838" i="16"/>
  <c r="R2838" i="16" s="1"/>
  <c r="N2838" i="16" s="1"/>
  <c r="P2838" i="16"/>
  <c r="Q3102" i="16"/>
  <c r="R3102" i="16" s="1"/>
  <c r="N3102" i="16" s="1"/>
  <c r="P3102" i="16"/>
  <c r="P3044" i="16"/>
  <c r="Q3044" i="16"/>
  <c r="R3044" i="16" s="1"/>
  <c r="N3044" i="16" s="1"/>
  <c r="P2962" i="16"/>
  <c r="Q2962" i="16"/>
  <c r="R2962" i="16" s="1"/>
  <c r="N2962" i="16" s="1"/>
  <c r="Q2889" i="16"/>
  <c r="R2889" i="16" s="1"/>
  <c r="N2889" i="16" s="1"/>
  <c r="P2889" i="16"/>
  <c r="Q2843" i="16"/>
  <c r="R2843" i="16" s="1"/>
  <c r="N2843" i="16" s="1"/>
  <c r="P2843" i="16"/>
  <c r="Q2784" i="16"/>
  <c r="R2784" i="16" s="1"/>
  <c r="N2784" i="16" s="1"/>
  <c r="P2784" i="16"/>
  <c r="Q2112" i="16"/>
  <c r="R2112" i="16" s="1"/>
  <c r="N2112" i="16" s="1"/>
  <c r="P2112" i="16"/>
  <c r="Q3509" i="16"/>
  <c r="R3509" i="16" s="1"/>
  <c r="N3509" i="16" s="1"/>
  <c r="P3509" i="16"/>
  <c r="P3818" i="16"/>
  <c r="Q3818" i="16"/>
  <c r="R3818" i="16" s="1"/>
  <c r="N3818" i="16" s="1"/>
  <c r="Q3748" i="16"/>
  <c r="R3748" i="16" s="1"/>
  <c r="N3748" i="16" s="1"/>
  <c r="P3748" i="16"/>
  <c r="Q3664" i="16"/>
  <c r="R3664" i="16" s="1"/>
  <c r="N3664" i="16" s="1"/>
  <c r="P3664" i="16"/>
  <c r="Q3305" i="16"/>
  <c r="R3305" i="16" s="1"/>
  <c r="N3305" i="16" s="1"/>
  <c r="P3305" i="16"/>
  <c r="Q3282" i="16"/>
  <c r="R3282" i="16" s="1"/>
  <c r="N3282" i="16" s="1"/>
  <c r="P3282" i="16"/>
  <c r="P3547" i="16"/>
  <c r="Q3547" i="16"/>
  <c r="R3547" i="16" s="1"/>
  <c r="N3547" i="16" s="1"/>
  <c r="Q3489" i="16"/>
  <c r="R3489" i="16" s="1"/>
  <c r="N3489" i="16" s="1"/>
  <c r="P3489" i="16"/>
  <c r="Q3404" i="16"/>
  <c r="R3404" i="16" s="1"/>
  <c r="N3404" i="16" s="1"/>
  <c r="P3404" i="16"/>
  <c r="Q3334" i="16"/>
  <c r="R3334" i="16" s="1"/>
  <c r="N3334" i="16" s="1"/>
  <c r="P3334" i="16"/>
  <c r="Q3287" i="16"/>
  <c r="R3287" i="16" s="1"/>
  <c r="N3287" i="16" s="1"/>
  <c r="P3287" i="16"/>
  <c r="P3228" i="16"/>
  <c r="Q3228" i="16"/>
  <c r="R3228" i="16" s="1"/>
  <c r="N3228" i="16" s="1"/>
  <c r="Q2126" i="16"/>
  <c r="R2126" i="16" s="1"/>
  <c r="N2126" i="16" s="1"/>
  <c r="P2126" i="16"/>
  <c r="Q3605" i="16"/>
  <c r="R3605" i="16" s="1"/>
  <c r="N3605" i="16" s="1"/>
  <c r="P3605" i="16"/>
  <c r="P3831" i="16"/>
  <c r="Q3831" i="16"/>
  <c r="R3831" i="16" s="1"/>
  <c r="N3831" i="16" s="1"/>
  <c r="Q3759" i="16"/>
  <c r="R3759" i="16" s="1"/>
  <c r="N3759" i="16" s="1"/>
  <c r="P3759" i="16"/>
  <c r="Q3676" i="16"/>
  <c r="R3676" i="16" s="1"/>
  <c r="N3676" i="16" s="1"/>
  <c r="P3676" i="16"/>
  <c r="P3318" i="16"/>
  <c r="Q3318" i="16"/>
  <c r="R3318" i="16" s="1"/>
  <c r="N3318" i="16" s="1"/>
  <c r="P3306" i="16"/>
  <c r="Q3306" i="16"/>
  <c r="R3306" i="16" s="1"/>
  <c r="N3306" i="16" s="1"/>
  <c r="Q3560" i="16"/>
  <c r="R3560" i="16" s="1"/>
  <c r="N3560" i="16" s="1"/>
  <c r="P3560" i="16"/>
  <c r="Q3501" i="16"/>
  <c r="R3501" i="16" s="1"/>
  <c r="N3501" i="16" s="1"/>
  <c r="P3501" i="16"/>
  <c r="Q3417" i="16"/>
  <c r="R3417" i="16" s="1"/>
  <c r="N3417" i="16" s="1"/>
  <c r="P3417" i="16"/>
  <c r="Q3346" i="16"/>
  <c r="R3346" i="16" s="1"/>
  <c r="N3346" i="16" s="1"/>
  <c r="P3346" i="16"/>
  <c r="Q3298" i="16"/>
  <c r="R3298" i="16" s="1"/>
  <c r="N3298" i="16" s="1"/>
  <c r="P3298" i="16"/>
  <c r="Q3241" i="16"/>
  <c r="R3241" i="16" s="1"/>
  <c r="N3241" i="16" s="1"/>
  <c r="P3241" i="16"/>
  <c r="P2437" i="16"/>
  <c r="Q2437" i="16"/>
  <c r="R2437" i="16" s="1"/>
  <c r="N2437" i="16" s="1"/>
  <c r="P2378" i="16"/>
  <c r="Q2378" i="16"/>
  <c r="R2378" i="16" s="1"/>
  <c r="N2378" i="16" s="1"/>
  <c r="Q2319" i="16"/>
  <c r="R2319" i="16" s="1"/>
  <c r="N2319" i="16" s="1"/>
  <c r="P2319" i="16"/>
  <c r="Q2236" i="16"/>
  <c r="R2236" i="16" s="1"/>
  <c r="N2236" i="16" s="1"/>
  <c r="P2236" i="16"/>
  <c r="Q1889" i="16"/>
  <c r="R1889" i="16" s="1"/>
  <c r="N1889" i="16" s="1"/>
  <c r="P1889" i="16"/>
  <c r="Q1854" i="16"/>
  <c r="R1854" i="16" s="1"/>
  <c r="N1854" i="16" s="1"/>
  <c r="P1854" i="16"/>
  <c r="P2131" i="16"/>
  <c r="Q2131" i="16"/>
  <c r="R2131" i="16" s="1"/>
  <c r="N2131" i="16" s="1"/>
  <c r="P3822" i="16"/>
  <c r="Q3822" i="16"/>
  <c r="R3822" i="16" s="1"/>
  <c r="N3822" i="16" s="1"/>
  <c r="Q3813" i="16"/>
  <c r="R3813" i="16" s="1"/>
  <c r="N3813" i="16" s="1"/>
  <c r="P3813" i="16"/>
  <c r="Q3716" i="16"/>
  <c r="R3716" i="16" s="1"/>
  <c r="N3716" i="16" s="1"/>
  <c r="P3716" i="16"/>
  <c r="Q3647" i="16"/>
  <c r="R3647" i="16" s="1"/>
  <c r="N3647" i="16" s="1"/>
  <c r="P3647" i="16"/>
  <c r="Q3600" i="16"/>
  <c r="R3600" i="16" s="1"/>
  <c r="N3600" i="16" s="1"/>
  <c r="P3600" i="16"/>
  <c r="Q3540" i="16"/>
  <c r="R3540" i="16" s="1"/>
  <c r="N3540" i="16" s="1"/>
  <c r="P3540" i="16"/>
  <c r="P2449" i="16"/>
  <c r="Q2449" i="16"/>
  <c r="R2449" i="16" s="1"/>
  <c r="N2449" i="16" s="1"/>
  <c r="Q2391" i="16"/>
  <c r="R2391" i="16" s="1"/>
  <c r="N2391" i="16" s="1"/>
  <c r="P2391" i="16"/>
  <c r="Q2332" i="16"/>
  <c r="R2332" i="16" s="1"/>
  <c r="N2332" i="16" s="1"/>
  <c r="P2332" i="16"/>
  <c r="Q2248" i="16"/>
  <c r="R2248" i="16" s="1"/>
  <c r="N2248" i="16" s="1"/>
  <c r="P2248" i="16"/>
  <c r="P1900" i="16"/>
  <c r="Q1900" i="16"/>
  <c r="R1900" i="16" s="1"/>
  <c r="N1900" i="16" s="1"/>
  <c r="Q1865" i="16"/>
  <c r="R1865" i="16" s="1"/>
  <c r="N1865" i="16" s="1"/>
  <c r="P1865" i="16"/>
  <c r="P2143" i="16"/>
  <c r="Q2143" i="16"/>
  <c r="R2143" i="16" s="1"/>
  <c r="N2143" i="16" s="1"/>
  <c r="Q2084" i="16"/>
  <c r="R2084" i="16" s="1"/>
  <c r="N2084" i="16" s="1"/>
  <c r="P2084" i="16"/>
  <c r="Q3824" i="16"/>
  <c r="R3824" i="16" s="1"/>
  <c r="N3824" i="16" s="1"/>
  <c r="P3824" i="16"/>
  <c r="Q3730" i="16"/>
  <c r="R3730" i="16" s="1"/>
  <c r="N3730" i="16" s="1"/>
  <c r="P3730" i="16"/>
  <c r="Q3657" i="16"/>
  <c r="R3657" i="16" s="1"/>
  <c r="N3657" i="16" s="1"/>
  <c r="P3657" i="16"/>
  <c r="Q3612" i="16"/>
  <c r="R3612" i="16" s="1"/>
  <c r="N3612" i="16" s="1"/>
  <c r="P3612" i="16"/>
  <c r="Q3552" i="16"/>
  <c r="R3552" i="16" s="1"/>
  <c r="N3552" i="16" s="1"/>
  <c r="P3552" i="16"/>
  <c r="P1608" i="16"/>
  <c r="Q1608" i="16"/>
  <c r="R1608" i="16" s="1"/>
  <c r="N1608" i="16" s="1"/>
  <c r="Q3324" i="16"/>
  <c r="R3324" i="16" s="1"/>
  <c r="N3324" i="16" s="1"/>
  <c r="P3324" i="16"/>
  <c r="Q3290" i="16"/>
  <c r="R3290" i="16" s="1"/>
  <c r="N3290" i="16" s="1"/>
  <c r="P3290" i="16"/>
  <c r="Q3207" i="16"/>
  <c r="R3207" i="16" s="1"/>
  <c r="N3207" i="16" s="1"/>
  <c r="P3207" i="16"/>
  <c r="P3136" i="16"/>
  <c r="Q3136" i="16"/>
  <c r="R3136" i="16" s="1"/>
  <c r="N3136" i="16" s="1"/>
  <c r="P2777" i="16"/>
  <c r="Q2777" i="16"/>
  <c r="R2777" i="16" s="1"/>
  <c r="N2777" i="16" s="1"/>
  <c r="Q2754" i="16"/>
  <c r="R2754" i="16" s="1"/>
  <c r="N2754" i="16" s="1"/>
  <c r="P2754" i="16"/>
  <c r="P3019" i="16"/>
  <c r="Q3019" i="16"/>
  <c r="R3019" i="16" s="1"/>
  <c r="N3019" i="16" s="1"/>
  <c r="P2960" i="16"/>
  <c r="Q2960" i="16"/>
  <c r="R2960" i="16" s="1"/>
  <c r="N2960" i="16" s="1"/>
  <c r="Q2877" i="16"/>
  <c r="R2877" i="16" s="1"/>
  <c r="N2877" i="16" s="1"/>
  <c r="P2877" i="16"/>
  <c r="P2805" i="16"/>
  <c r="Q2805" i="16"/>
  <c r="R2805" i="16" s="1"/>
  <c r="N2805" i="16" s="1"/>
  <c r="Q2759" i="16"/>
  <c r="R2759" i="16" s="1"/>
  <c r="N2759" i="16" s="1"/>
  <c r="P2759" i="16"/>
  <c r="Q2700" i="16"/>
  <c r="R2700" i="16" s="1"/>
  <c r="N2700" i="16" s="1"/>
  <c r="P2700" i="16"/>
  <c r="P1620" i="16"/>
  <c r="Q1620" i="16"/>
  <c r="R1620" i="16" s="1"/>
  <c r="N1620" i="16" s="1"/>
  <c r="Q3337" i="16"/>
  <c r="R3337" i="16" s="1"/>
  <c r="N3337" i="16" s="1"/>
  <c r="P3337" i="16"/>
  <c r="P3302" i="16"/>
  <c r="Q3302" i="16"/>
  <c r="R3302" i="16" s="1"/>
  <c r="N3302" i="16" s="1"/>
  <c r="Q3219" i="16"/>
  <c r="R3219" i="16" s="1"/>
  <c r="N3219" i="16" s="1"/>
  <c r="P3219" i="16"/>
  <c r="Q3149" i="16"/>
  <c r="R3149" i="16" s="1"/>
  <c r="N3149" i="16" s="1"/>
  <c r="P3149" i="16"/>
  <c r="Q2790" i="16"/>
  <c r="R2790" i="16" s="1"/>
  <c r="N2790" i="16" s="1"/>
  <c r="P2790" i="16"/>
  <c r="P2765" i="16"/>
  <c r="Q2765" i="16"/>
  <c r="R2765" i="16" s="1"/>
  <c r="N2765" i="16" s="1"/>
  <c r="Q3031" i="16"/>
  <c r="R3031" i="16" s="1"/>
  <c r="N3031" i="16" s="1"/>
  <c r="P3031" i="16"/>
  <c r="P2972" i="16"/>
  <c r="Q2972" i="16"/>
  <c r="R2972" i="16" s="1"/>
  <c r="N2972" i="16" s="1"/>
  <c r="Q2890" i="16"/>
  <c r="R2890" i="16" s="1"/>
  <c r="N2890" i="16" s="1"/>
  <c r="P2890" i="16"/>
  <c r="Q2818" i="16"/>
  <c r="R2818" i="16" s="1"/>
  <c r="N2818" i="16" s="1"/>
  <c r="P2818" i="16"/>
  <c r="Q2771" i="16"/>
  <c r="R2771" i="16" s="1"/>
  <c r="N2771" i="16" s="1"/>
  <c r="P2771" i="16"/>
  <c r="Q2712" i="16"/>
  <c r="R2712" i="16" s="1"/>
  <c r="N2712" i="16" s="1"/>
  <c r="P2712" i="16"/>
  <c r="P1776" i="16"/>
  <c r="Q1776" i="16"/>
  <c r="R1776" i="16" s="1"/>
  <c r="N1776" i="16" s="1"/>
  <c r="Q3493" i="16"/>
  <c r="R3493" i="16" s="1"/>
  <c r="N3493" i="16" s="1"/>
  <c r="P3493" i="16"/>
  <c r="Q3458" i="16"/>
  <c r="R3458" i="16" s="1"/>
  <c r="N3458" i="16" s="1"/>
  <c r="P3458" i="16"/>
  <c r="Q3375" i="16"/>
  <c r="R3375" i="16" s="1"/>
  <c r="N3375" i="16" s="1"/>
  <c r="P3375" i="16"/>
  <c r="Q3303" i="16"/>
  <c r="R3303" i="16" s="1"/>
  <c r="N3303" i="16" s="1"/>
  <c r="P3303" i="16"/>
  <c r="Q2945" i="16"/>
  <c r="R2945" i="16" s="1"/>
  <c r="N2945" i="16" s="1"/>
  <c r="P2945" i="16"/>
  <c r="Q2921" i="16"/>
  <c r="R2921" i="16" s="1"/>
  <c r="N2921" i="16" s="1"/>
  <c r="P2921" i="16"/>
  <c r="Q3187" i="16"/>
  <c r="R3187" i="16" s="1"/>
  <c r="N3187" i="16" s="1"/>
  <c r="P3187" i="16"/>
  <c r="Q3129" i="16"/>
  <c r="R3129" i="16" s="1"/>
  <c r="N3129" i="16" s="1"/>
  <c r="P3129" i="16"/>
  <c r="P3045" i="16"/>
  <c r="Q3045" i="16"/>
  <c r="R3045" i="16" s="1"/>
  <c r="N3045" i="16" s="1"/>
  <c r="Q2974" i="16"/>
  <c r="R2974" i="16" s="1"/>
  <c r="N2974" i="16" s="1"/>
  <c r="P2974" i="16"/>
  <c r="P2928" i="16"/>
  <c r="Q2928" i="16"/>
  <c r="R2928" i="16" s="1"/>
  <c r="N2928" i="16" s="1"/>
  <c r="Q2868" i="16"/>
  <c r="R2868" i="16" s="1"/>
  <c r="N2868" i="16" s="1"/>
  <c r="P2868" i="16"/>
  <c r="Q1500" i="16"/>
  <c r="R1500" i="16" s="1"/>
  <c r="N1500" i="16" s="1"/>
  <c r="P1500" i="16"/>
  <c r="P3217" i="16"/>
  <c r="Q3217" i="16"/>
  <c r="R3217" i="16" s="1"/>
  <c r="N3217" i="16" s="1"/>
  <c r="Q3182" i="16"/>
  <c r="R3182" i="16" s="1"/>
  <c r="N3182" i="16" s="1"/>
  <c r="P3182" i="16"/>
  <c r="P3099" i="16"/>
  <c r="Q3099" i="16"/>
  <c r="R3099" i="16" s="1"/>
  <c r="N3099" i="16" s="1"/>
  <c r="Q3027" i="16"/>
  <c r="R3027" i="16" s="1"/>
  <c r="N3027" i="16" s="1"/>
  <c r="P3027" i="16"/>
  <c r="P2669" i="16"/>
  <c r="Q2669" i="16"/>
  <c r="R2669" i="16" s="1"/>
  <c r="N2669" i="16" s="1"/>
  <c r="Q2646" i="16"/>
  <c r="R2646" i="16" s="1"/>
  <c r="N2646" i="16" s="1"/>
  <c r="P2646" i="16"/>
  <c r="P2912" i="16"/>
  <c r="Q2912" i="16"/>
  <c r="R2912" i="16" s="1"/>
  <c r="N2912" i="16" s="1"/>
  <c r="Q2852" i="16"/>
  <c r="R2852" i="16" s="1"/>
  <c r="N2852" i="16" s="1"/>
  <c r="P2852" i="16"/>
  <c r="P2769" i="16"/>
  <c r="Q2769" i="16"/>
  <c r="R2769" i="16" s="1"/>
  <c r="N2769" i="16" s="1"/>
  <c r="Q2686" i="16"/>
  <c r="R2686" i="16" s="1"/>
  <c r="N2686" i="16" s="1"/>
  <c r="P2686" i="16"/>
  <c r="Q2652" i="16"/>
  <c r="R2652" i="16" s="1"/>
  <c r="N2652" i="16" s="1"/>
  <c r="P2652" i="16"/>
  <c r="Q2580" i="16"/>
  <c r="R2580" i="16" s="1"/>
  <c r="N2580" i="16" s="1"/>
  <c r="P2580" i="16"/>
  <c r="P1656" i="16"/>
  <c r="Q1656" i="16"/>
  <c r="R1656" i="16" s="1"/>
  <c r="N1656" i="16" s="1"/>
  <c r="P3372" i="16"/>
  <c r="Q3372" i="16"/>
  <c r="R3372" i="16" s="1"/>
  <c r="N3372" i="16" s="1"/>
  <c r="Q3338" i="16"/>
  <c r="R3338" i="16" s="1"/>
  <c r="N3338" i="16" s="1"/>
  <c r="P3338" i="16"/>
  <c r="Q3255" i="16"/>
  <c r="R3255" i="16" s="1"/>
  <c r="N3255" i="16" s="1"/>
  <c r="P3255" i="16"/>
  <c r="Q3183" i="16"/>
  <c r="R3183" i="16" s="1"/>
  <c r="N3183" i="16" s="1"/>
  <c r="P3183" i="16"/>
  <c r="P2825" i="16"/>
  <c r="Q2825" i="16"/>
  <c r="R2825" i="16" s="1"/>
  <c r="N2825" i="16" s="1"/>
  <c r="Q2802" i="16"/>
  <c r="R2802" i="16" s="1"/>
  <c r="N2802" i="16" s="1"/>
  <c r="P2802" i="16"/>
  <c r="Q3066" i="16"/>
  <c r="R3066" i="16" s="1"/>
  <c r="N3066" i="16" s="1"/>
  <c r="P3066" i="16"/>
  <c r="Q3007" i="16"/>
  <c r="R3007" i="16" s="1"/>
  <c r="N3007" i="16" s="1"/>
  <c r="P3007" i="16"/>
  <c r="Q2924" i="16"/>
  <c r="R2924" i="16" s="1"/>
  <c r="N2924" i="16" s="1"/>
  <c r="P2924" i="16"/>
  <c r="P2855" i="16"/>
  <c r="Q2855" i="16"/>
  <c r="R2855" i="16" s="1"/>
  <c r="N2855" i="16" s="1"/>
  <c r="Q2807" i="16"/>
  <c r="R2807" i="16" s="1"/>
  <c r="N2807" i="16" s="1"/>
  <c r="P2807" i="16"/>
  <c r="Q2748" i="16"/>
  <c r="R2748" i="16" s="1"/>
  <c r="N2748" i="16" s="1"/>
  <c r="P2748" i="16"/>
  <c r="Q1236" i="16"/>
  <c r="R1236" i="16" s="1"/>
  <c r="N1236" i="16" s="1"/>
  <c r="P1236" i="16"/>
  <c r="Q2953" i="16"/>
  <c r="R2953" i="16" s="1"/>
  <c r="N2953" i="16" s="1"/>
  <c r="P2953" i="16"/>
  <c r="Q2918" i="16"/>
  <c r="R2918" i="16" s="1"/>
  <c r="N2918" i="16" s="1"/>
  <c r="P2918" i="16"/>
  <c r="P2835" i="16"/>
  <c r="Q2835" i="16"/>
  <c r="R2835" i="16" s="1"/>
  <c r="N2835" i="16" s="1"/>
  <c r="Q2764" i="16"/>
  <c r="R2764" i="16" s="1"/>
  <c r="N2764" i="16" s="1"/>
  <c r="P2764" i="16"/>
  <c r="P2404" i="16"/>
  <c r="Q2404" i="16"/>
  <c r="R2404" i="16" s="1"/>
  <c r="N2404" i="16" s="1"/>
  <c r="P2370" i="16"/>
  <c r="Q2370" i="16"/>
  <c r="R2370" i="16" s="1"/>
  <c r="N2370" i="16" s="1"/>
  <c r="Q2647" i="16"/>
  <c r="R2647" i="16" s="1"/>
  <c r="N2647" i="16" s="1"/>
  <c r="P2647" i="16"/>
  <c r="Q2588" i="16"/>
  <c r="R2588" i="16" s="1"/>
  <c r="N2588" i="16" s="1"/>
  <c r="P2588" i="16"/>
  <c r="P2505" i="16"/>
  <c r="Q2505" i="16"/>
  <c r="R2505" i="16" s="1"/>
  <c r="N2505" i="16" s="1"/>
  <c r="Q2422" i="16"/>
  <c r="R2422" i="16" s="1"/>
  <c r="N2422" i="16" s="1"/>
  <c r="P2422" i="16"/>
  <c r="Q2387" i="16"/>
  <c r="R2387" i="16" s="1"/>
  <c r="N2387" i="16" s="1"/>
  <c r="P2387" i="16"/>
  <c r="Q2316" i="16"/>
  <c r="R2316" i="16" s="1"/>
  <c r="N2316" i="16" s="1"/>
  <c r="P2316" i="16"/>
  <c r="Q152" i="16"/>
  <c r="R152" i="16" s="1"/>
  <c r="N152" i="16" s="1"/>
  <c r="P152" i="16"/>
  <c r="Q114" i="16"/>
  <c r="R114" i="16" s="1"/>
  <c r="N114" i="16" s="1"/>
  <c r="P114" i="16"/>
  <c r="Q593" i="16"/>
  <c r="R593" i="16" s="1"/>
  <c r="N593" i="16" s="1"/>
  <c r="P593" i="16"/>
  <c r="Q352" i="16"/>
  <c r="R352" i="16" s="1"/>
  <c r="N352" i="16" s="1"/>
  <c r="P352" i="16"/>
  <c r="Q1958" i="16"/>
  <c r="R1958" i="16" s="1"/>
  <c r="N1958" i="16" s="1"/>
  <c r="P1958" i="16"/>
  <c r="Q1160" i="16"/>
  <c r="R1160" i="16" s="1"/>
  <c r="N1160" i="16" s="1"/>
  <c r="P1160" i="16"/>
  <c r="Q1847" i="16"/>
  <c r="R1847" i="16" s="1"/>
  <c r="N1847" i="16" s="1"/>
  <c r="P1847" i="16"/>
  <c r="Q243" i="16"/>
  <c r="R243" i="16" s="1"/>
  <c r="N243" i="16" s="1"/>
  <c r="P243" i="16"/>
  <c r="Q940" i="16"/>
  <c r="R940" i="16" s="1"/>
  <c r="N940" i="16" s="1"/>
  <c r="P940" i="16"/>
  <c r="Q50" i="16"/>
  <c r="R50" i="16" s="1"/>
  <c r="N50" i="16" s="1"/>
  <c r="P50" i="16"/>
  <c r="Q764" i="16"/>
  <c r="R764" i="16" s="1"/>
  <c r="N764" i="16" s="1"/>
  <c r="P764" i="16"/>
  <c r="P430" i="16"/>
  <c r="Q430" i="16"/>
  <c r="R430" i="16" s="1"/>
  <c r="N430" i="16" s="1"/>
  <c r="Q131" i="16"/>
  <c r="R131" i="16" s="1"/>
  <c r="N131" i="16" s="1"/>
  <c r="P131" i="16"/>
  <c r="Q1789" i="16"/>
  <c r="R1789" i="16" s="1"/>
  <c r="N1789" i="16" s="1"/>
  <c r="P1789" i="16"/>
  <c r="P1526" i="16"/>
  <c r="Q1526" i="16"/>
  <c r="R1526" i="16" s="1"/>
  <c r="N1526" i="16" s="1"/>
  <c r="P990" i="16"/>
  <c r="Q990" i="16"/>
  <c r="R990" i="16" s="1"/>
  <c r="N990" i="16" s="1"/>
  <c r="Q1734" i="16"/>
  <c r="R1734" i="16" s="1"/>
  <c r="N1734" i="16" s="1"/>
  <c r="P1734" i="16"/>
  <c r="Q1747" i="16"/>
  <c r="R1747" i="16" s="1"/>
  <c r="N1747" i="16" s="1"/>
  <c r="P1747" i="16"/>
  <c r="P1522" i="16"/>
  <c r="Q1522" i="16"/>
  <c r="R1522" i="16" s="1"/>
  <c r="N1522" i="16" s="1"/>
  <c r="Q529" i="16"/>
  <c r="R529" i="16" s="1"/>
  <c r="N529" i="16" s="1"/>
  <c r="P529" i="16"/>
  <c r="Q256" i="16"/>
  <c r="R256" i="16" s="1"/>
  <c r="N256" i="16" s="1"/>
  <c r="P256" i="16"/>
  <c r="Q952" i="16"/>
  <c r="R952" i="16" s="1"/>
  <c r="N952" i="16" s="1"/>
  <c r="P952" i="16"/>
  <c r="P67" i="16"/>
  <c r="Q67" i="16"/>
  <c r="R67" i="16" s="1"/>
  <c r="N67" i="16" s="1"/>
  <c r="Q775" i="16"/>
  <c r="R775" i="16" s="1"/>
  <c r="N775" i="16" s="1"/>
  <c r="P775" i="16"/>
  <c r="P442" i="16"/>
  <c r="Q442" i="16"/>
  <c r="R442" i="16" s="1"/>
  <c r="N442" i="16" s="1"/>
  <c r="Q145" i="16"/>
  <c r="R145" i="16" s="1"/>
  <c r="N145" i="16" s="1"/>
  <c r="P145" i="16"/>
  <c r="Q1802" i="16"/>
  <c r="R1802" i="16" s="1"/>
  <c r="N1802" i="16" s="1"/>
  <c r="P1802" i="16"/>
  <c r="Q1540" i="16"/>
  <c r="R1540" i="16" s="1"/>
  <c r="N1540" i="16" s="1"/>
  <c r="P1540" i="16"/>
  <c r="Q1000" i="16"/>
  <c r="R1000" i="16" s="1"/>
  <c r="N1000" i="16" s="1"/>
  <c r="P1000" i="16"/>
  <c r="Q1746" i="16"/>
  <c r="R1746" i="16" s="1"/>
  <c r="N1746" i="16" s="1"/>
  <c r="P1746" i="16"/>
  <c r="Q1761" i="16"/>
  <c r="R1761" i="16" s="1"/>
  <c r="N1761" i="16" s="1"/>
  <c r="P1761" i="16"/>
  <c r="P1546" i="16"/>
  <c r="Q1546" i="16"/>
  <c r="R1546" i="16" s="1"/>
  <c r="N1546" i="16" s="1"/>
  <c r="P397" i="16"/>
  <c r="Q397" i="16"/>
  <c r="R397" i="16" s="1"/>
  <c r="N397" i="16" s="1"/>
  <c r="Q124" i="16"/>
  <c r="R124" i="16" s="1"/>
  <c r="N124" i="16" s="1"/>
  <c r="P124" i="16"/>
  <c r="P820" i="16"/>
  <c r="Q820" i="16"/>
  <c r="R820" i="16" s="1"/>
  <c r="N820" i="16" s="1"/>
  <c r="P726" i="16"/>
  <c r="Q726" i="16"/>
  <c r="R726" i="16" s="1"/>
  <c r="N726" i="16" s="1"/>
  <c r="Q644" i="16"/>
  <c r="R644" i="16" s="1"/>
  <c r="N644" i="16" s="1"/>
  <c r="P644" i="16"/>
  <c r="P310" i="16"/>
  <c r="Q310" i="16"/>
  <c r="R310" i="16" s="1"/>
  <c r="N310" i="16" s="1"/>
  <c r="Q1043" i="16"/>
  <c r="R1043" i="16" s="1"/>
  <c r="N1043" i="16" s="1"/>
  <c r="P1043" i="16"/>
  <c r="Q1669" i="16"/>
  <c r="R1669" i="16" s="1"/>
  <c r="N1669" i="16" s="1"/>
  <c r="P1669" i="16"/>
  <c r="Q1407" i="16"/>
  <c r="R1407" i="16" s="1"/>
  <c r="N1407" i="16" s="1"/>
  <c r="P1407" i="16"/>
  <c r="P870" i="16"/>
  <c r="Q870" i="16"/>
  <c r="R870" i="16" s="1"/>
  <c r="N870" i="16" s="1"/>
  <c r="P1614" i="16"/>
  <c r="Q1614" i="16"/>
  <c r="R1614" i="16" s="1"/>
  <c r="N1614" i="16" s="1"/>
  <c r="Q1629" i="16"/>
  <c r="R1629" i="16" s="1"/>
  <c r="N1629" i="16" s="1"/>
  <c r="P1629" i="16"/>
  <c r="P1402" i="16"/>
  <c r="Q1402" i="16"/>
  <c r="R1402" i="16" s="1"/>
  <c r="N1402" i="16" s="1"/>
  <c r="P842" i="16"/>
  <c r="Q842" i="16"/>
  <c r="R842" i="16" s="1"/>
  <c r="N842" i="16" s="1"/>
  <c r="Q578" i="16"/>
  <c r="R578" i="16" s="1"/>
  <c r="N578" i="16" s="1"/>
  <c r="P578" i="16"/>
  <c r="P222" i="16"/>
  <c r="Q222" i="16"/>
  <c r="R222" i="16" s="1"/>
  <c r="N222" i="16" s="1"/>
  <c r="P380" i="16"/>
  <c r="Q380" i="16"/>
  <c r="R380" i="16" s="1"/>
  <c r="N380" i="16" s="1"/>
  <c r="Q69" i="16"/>
  <c r="R69" i="16" s="1"/>
  <c r="N69" i="16" s="1"/>
  <c r="P69" i="16"/>
  <c r="P754" i="16"/>
  <c r="Q754" i="16"/>
  <c r="R754" i="16" s="1"/>
  <c r="N754" i="16" s="1"/>
  <c r="Q468" i="16"/>
  <c r="R468" i="16" s="1"/>
  <c r="N468" i="16" s="1"/>
  <c r="P468" i="16"/>
  <c r="Q1142" i="16"/>
  <c r="R1142" i="16" s="1"/>
  <c r="N1142" i="16" s="1"/>
  <c r="P1142" i="16"/>
  <c r="Q1850" i="16"/>
  <c r="R1850" i="16" s="1"/>
  <c r="N1850" i="16" s="1"/>
  <c r="P1850" i="16"/>
  <c r="Q1312" i="16"/>
  <c r="R1312" i="16" s="1"/>
  <c r="N1312" i="16" s="1"/>
  <c r="P1312" i="16"/>
  <c r="P1364" i="16"/>
  <c r="Q1364" i="16"/>
  <c r="R1364" i="16" s="1"/>
  <c r="N1364" i="16" s="1"/>
  <c r="P2071" i="16"/>
  <c r="Q2071" i="16"/>
  <c r="R2071" i="16" s="1"/>
  <c r="N2071" i="16" s="1"/>
  <c r="Q1882" i="16"/>
  <c r="R1882" i="16" s="1"/>
  <c r="N1882" i="16" s="1"/>
  <c r="P1882" i="16"/>
  <c r="Q709" i="16"/>
  <c r="R709" i="16" s="1"/>
  <c r="N709" i="16" s="1"/>
  <c r="P709" i="16"/>
  <c r="Q447" i="16"/>
  <c r="R447" i="16" s="1"/>
  <c r="N447" i="16" s="1"/>
  <c r="P447" i="16"/>
  <c r="Q88" i="16"/>
  <c r="R88" i="16" s="1"/>
  <c r="N88" i="16" s="1"/>
  <c r="P88" i="16"/>
  <c r="Q247" i="16"/>
  <c r="R247" i="16" s="1"/>
  <c r="N247" i="16" s="1"/>
  <c r="P247" i="16"/>
  <c r="Q957" i="16"/>
  <c r="R957" i="16" s="1"/>
  <c r="N957" i="16" s="1"/>
  <c r="P957" i="16"/>
  <c r="P622" i="16"/>
  <c r="Q622" i="16"/>
  <c r="R622" i="16" s="1"/>
  <c r="N622" i="16" s="1"/>
  <c r="Q336" i="16"/>
  <c r="R336" i="16" s="1"/>
  <c r="N336" i="16" s="1"/>
  <c r="P336" i="16"/>
  <c r="Q2006" i="16"/>
  <c r="R2006" i="16" s="1"/>
  <c r="N2006" i="16" s="1"/>
  <c r="P2006" i="16"/>
  <c r="Q1719" i="16"/>
  <c r="R1719" i="16" s="1"/>
  <c r="N1719" i="16" s="1"/>
  <c r="P1719" i="16"/>
  <c r="P1182" i="16"/>
  <c r="Q1182" i="16"/>
  <c r="R1182" i="16" s="1"/>
  <c r="N1182" i="16" s="1"/>
  <c r="Q1219" i="16"/>
  <c r="R1219" i="16" s="1"/>
  <c r="N1219" i="16" s="1"/>
  <c r="P1219" i="16"/>
  <c r="P1940" i="16"/>
  <c r="Q1940" i="16"/>
  <c r="R1940" i="16" s="1"/>
  <c r="N1940" i="16" s="1"/>
  <c r="Q1737" i="16"/>
  <c r="R1737" i="16" s="1"/>
  <c r="N1737" i="16" s="1"/>
  <c r="P1737" i="16"/>
  <c r="P914" i="16"/>
  <c r="Q914" i="16"/>
  <c r="R914" i="16" s="1"/>
  <c r="N914" i="16" s="1"/>
  <c r="Q568" i="16"/>
  <c r="R568" i="16" s="1"/>
  <c r="N568" i="16" s="1"/>
  <c r="P568" i="16"/>
  <c r="Q473" i="16"/>
  <c r="R473" i="16" s="1"/>
  <c r="N473" i="16" s="1"/>
  <c r="P473" i="16"/>
  <c r="Q392" i="16"/>
  <c r="R392" i="16" s="1"/>
  <c r="N392" i="16" s="1"/>
  <c r="P392" i="16"/>
  <c r="P59" i="16"/>
  <c r="Q59" i="16"/>
  <c r="R59" i="16" s="1"/>
  <c r="N59" i="16" s="1"/>
  <c r="P790" i="16"/>
  <c r="Q790" i="16"/>
  <c r="R790" i="16" s="1"/>
  <c r="N790" i="16" s="1"/>
  <c r="Q1417" i="16"/>
  <c r="R1417" i="16" s="1"/>
  <c r="N1417" i="16" s="1"/>
  <c r="P1417" i="16"/>
  <c r="P1156" i="16"/>
  <c r="Q1156" i="16"/>
  <c r="R1156" i="16" s="1"/>
  <c r="N1156" i="16" s="1"/>
  <c r="Q1875" i="16"/>
  <c r="R1875" i="16" s="1"/>
  <c r="N1875" i="16" s="1"/>
  <c r="P1875" i="16"/>
  <c r="P1362" i="16"/>
  <c r="Q1362" i="16"/>
  <c r="R1362" i="16" s="1"/>
  <c r="N1362" i="16" s="1"/>
  <c r="Q1376" i="16"/>
  <c r="R1376" i="16" s="1"/>
  <c r="N1376" i="16" s="1"/>
  <c r="P1376" i="16"/>
  <c r="P1126" i="16"/>
  <c r="Q1126" i="16"/>
  <c r="R1126" i="16" s="1"/>
  <c r="N1126" i="16" s="1"/>
  <c r="Q1199" i="16"/>
  <c r="R1199" i="16" s="1"/>
  <c r="N1199" i="16" s="1"/>
  <c r="P1199" i="16"/>
  <c r="Q926" i="16"/>
  <c r="R926" i="16" s="1"/>
  <c r="N926" i="16" s="1"/>
  <c r="P926" i="16"/>
  <c r="Q581" i="16"/>
  <c r="R581" i="16" s="1"/>
  <c r="N581" i="16" s="1"/>
  <c r="P581" i="16"/>
  <c r="Q485" i="16"/>
  <c r="R485" i="16" s="1"/>
  <c r="N485" i="16" s="1"/>
  <c r="P485" i="16"/>
  <c r="Q404" i="16"/>
  <c r="R404" i="16" s="1"/>
  <c r="N404" i="16" s="1"/>
  <c r="P404" i="16"/>
  <c r="Q70" i="16"/>
  <c r="R70" i="16" s="1"/>
  <c r="N70" i="16" s="1"/>
  <c r="P70" i="16"/>
  <c r="Q803" i="16"/>
  <c r="R803" i="16" s="1"/>
  <c r="N803" i="16" s="1"/>
  <c r="P803" i="16"/>
  <c r="Q1429" i="16"/>
  <c r="R1429" i="16" s="1"/>
  <c r="N1429" i="16" s="1"/>
  <c r="P1429" i="16"/>
  <c r="Q1167" i="16"/>
  <c r="R1167" i="16" s="1"/>
  <c r="N1167" i="16" s="1"/>
  <c r="P1167" i="16"/>
  <c r="P1888" i="16"/>
  <c r="Q1888" i="16"/>
  <c r="R1888" i="16" s="1"/>
  <c r="N1888" i="16" s="1"/>
  <c r="Q1373" i="16"/>
  <c r="R1373" i="16" s="1"/>
  <c r="N1373" i="16" s="1"/>
  <c r="P1373" i="16"/>
  <c r="Q1388" i="16"/>
  <c r="R1388" i="16" s="1"/>
  <c r="N1388" i="16" s="1"/>
  <c r="P1388" i="16"/>
  <c r="Q1137" i="16"/>
  <c r="R1137" i="16" s="1"/>
  <c r="N1137" i="16" s="1"/>
  <c r="P1137" i="16"/>
  <c r="Q1223" i="16"/>
  <c r="R1223" i="16" s="1"/>
  <c r="N1223" i="16" s="1"/>
  <c r="P1223" i="16"/>
  <c r="P794" i="16"/>
  <c r="Q794" i="16"/>
  <c r="R794" i="16" s="1"/>
  <c r="N794" i="16" s="1"/>
  <c r="Q448" i="16"/>
  <c r="R448" i="16" s="1"/>
  <c r="N448" i="16" s="1"/>
  <c r="P448" i="16"/>
  <c r="P354" i="16"/>
  <c r="Q354" i="16"/>
  <c r="R354" i="16" s="1"/>
  <c r="N354" i="16" s="1"/>
  <c r="Q259" i="16"/>
  <c r="R259" i="16" s="1"/>
  <c r="N259" i="16" s="1"/>
  <c r="P259" i="16"/>
  <c r="Q981" i="16"/>
  <c r="R981" i="16" s="1"/>
  <c r="N981" i="16" s="1"/>
  <c r="P981" i="16"/>
  <c r="Q671" i="16"/>
  <c r="R671" i="16" s="1"/>
  <c r="N671" i="16" s="1"/>
  <c r="P671" i="16"/>
  <c r="Q1297" i="16"/>
  <c r="R1297" i="16" s="1"/>
  <c r="N1297" i="16" s="1"/>
  <c r="P1297" i="16"/>
  <c r="Q2053" i="16"/>
  <c r="R2053" i="16" s="1"/>
  <c r="N2053" i="16" s="1"/>
  <c r="P2053" i="16"/>
  <c r="P1757" i="16"/>
  <c r="Q1757" i="16"/>
  <c r="R1757" i="16" s="1"/>
  <c r="N1757" i="16" s="1"/>
  <c r="P1242" i="16"/>
  <c r="Q1242" i="16"/>
  <c r="R1242" i="16" s="1"/>
  <c r="N1242" i="16" s="1"/>
  <c r="Q1256" i="16"/>
  <c r="R1256" i="16" s="1"/>
  <c r="N1256" i="16" s="1"/>
  <c r="P1256" i="16"/>
  <c r="Q1990" i="16"/>
  <c r="R1990" i="16" s="1"/>
  <c r="N1990" i="16" s="1"/>
  <c r="P1990" i="16"/>
  <c r="P1991" i="16"/>
  <c r="Q1991" i="16"/>
  <c r="R1991" i="16" s="1"/>
  <c r="N1991" i="16" s="1"/>
  <c r="P662" i="16"/>
  <c r="Q662" i="16"/>
  <c r="R662" i="16" s="1"/>
  <c r="N662" i="16" s="1"/>
  <c r="P315" i="16"/>
  <c r="Q315" i="16"/>
  <c r="R315" i="16" s="1"/>
  <c r="N315" i="16" s="1"/>
  <c r="Q221" i="16"/>
  <c r="R221" i="16" s="1"/>
  <c r="N221" i="16" s="1"/>
  <c r="P221" i="16"/>
  <c r="Q127" i="16"/>
  <c r="R127" i="16" s="1"/>
  <c r="N127" i="16" s="1"/>
  <c r="P127" i="16"/>
  <c r="P850" i="16"/>
  <c r="Q850" i="16"/>
  <c r="R850" i="16" s="1"/>
  <c r="N850" i="16" s="1"/>
  <c r="Q528" i="16"/>
  <c r="R528" i="16" s="1"/>
  <c r="N528" i="16" s="1"/>
  <c r="P528" i="16"/>
  <c r="P1166" i="16"/>
  <c r="Q1166" i="16"/>
  <c r="R1166" i="16" s="1"/>
  <c r="N1166" i="16" s="1"/>
  <c r="Q1921" i="16"/>
  <c r="R1921" i="16" s="1"/>
  <c r="N1921" i="16" s="1"/>
  <c r="P1921" i="16"/>
  <c r="P1624" i="16"/>
  <c r="Q1624" i="16"/>
  <c r="R1624" i="16" s="1"/>
  <c r="N1624" i="16" s="1"/>
  <c r="P1111" i="16"/>
  <c r="Q1111" i="16"/>
  <c r="R1111" i="16" s="1"/>
  <c r="N1111" i="16" s="1"/>
  <c r="Q1124" i="16"/>
  <c r="R1124" i="16" s="1"/>
  <c r="N1124" i="16" s="1"/>
  <c r="P1124" i="16"/>
  <c r="Q1857" i="16"/>
  <c r="R1857" i="16" s="1"/>
  <c r="N1857" i="16" s="1"/>
  <c r="P1857" i="16"/>
  <c r="Q1787" i="16"/>
  <c r="R1787" i="16" s="1"/>
  <c r="N1787" i="16" s="1"/>
  <c r="P1787" i="16"/>
  <c r="P386" i="16"/>
  <c r="Q386" i="16"/>
  <c r="R386" i="16" s="1"/>
  <c r="N386" i="16" s="1"/>
  <c r="P1083" i="16"/>
  <c r="Q1083" i="16"/>
  <c r="R1083" i="16" s="1"/>
  <c r="N1083" i="16" s="1"/>
  <c r="Q725" i="16"/>
  <c r="R725" i="16" s="1"/>
  <c r="N725" i="16" s="1"/>
  <c r="P725" i="16"/>
  <c r="P882" i="16"/>
  <c r="Q882" i="16"/>
  <c r="R882" i="16" s="1"/>
  <c r="N882" i="16" s="1"/>
  <c r="Q573" i="16"/>
  <c r="R573" i="16" s="1"/>
  <c r="N573" i="16" s="1"/>
  <c r="P573" i="16"/>
  <c r="Q251" i="16"/>
  <c r="R251" i="16" s="1"/>
  <c r="N251" i="16" s="1"/>
  <c r="P251" i="16"/>
  <c r="Q972" i="16"/>
  <c r="R972" i="16" s="1"/>
  <c r="N972" i="16" s="1"/>
  <c r="P972" i="16"/>
  <c r="P1645" i="16"/>
  <c r="Q1645" i="16"/>
  <c r="R1645" i="16" s="1"/>
  <c r="N1645" i="16" s="1"/>
  <c r="Q1348" i="16"/>
  <c r="R1348" i="16" s="1"/>
  <c r="N1348" i="16" s="1"/>
  <c r="P1348" i="16"/>
  <c r="Q833" i="16"/>
  <c r="R833" i="16" s="1"/>
  <c r="N833" i="16" s="1"/>
  <c r="P833" i="16"/>
  <c r="Q1879" i="16"/>
  <c r="R1879" i="16" s="1"/>
  <c r="N1879" i="16" s="1"/>
  <c r="P1879" i="16"/>
  <c r="P1580" i="16"/>
  <c r="Q1580" i="16"/>
  <c r="R1580" i="16" s="1"/>
  <c r="N1580" i="16" s="1"/>
  <c r="Q1451" i="16"/>
  <c r="R1451" i="16" s="1"/>
  <c r="N1451" i="16" s="1"/>
  <c r="P1451" i="16"/>
  <c r="Q1115" i="16"/>
  <c r="R1115" i="16" s="1"/>
  <c r="N1115" i="16" s="1"/>
  <c r="P1115" i="16"/>
  <c r="P1824" i="16"/>
  <c r="Q1824" i="16"/>
  <c r="R1824" i="16" s="1"/>
  <c r="N1824" i="16" s="1"/>
  <c r="Q3541" i="16"/>
  <c r="R3541" i="16" s="1"/>
  <c r="N3541" i="16" s="1"/>
  <c r="P3541" i="16"/>
  <c r="P3506" i="16"/>
  <c r="Q3506" i="16"/>
  <c r="R3506" i="16" s="1"/>
  <c r="N3506" i="16" s="1"/>
  <c r="Q3423" i="16"/>
  <c r="R3423" i="16" s="1"/>
  <c r="N3423" i="16" s="1"/>
  <c r="P3423" i="16"/>
  <c r="P3352" i="16"/>
  <c r="Q3352" i="16"/>
  <c r="R3352" i="16" s="1"/>
  <c r="N3352" i="16" s="1"/>
  <c r="Q2993" i="16"/>
  <c r="R2993" i="16" s="1"/>
  <c r="N2993" i="16" s="1"/>
  <c r="P2993" i="16"/>
  <c r="Q2971" i="16"/>
  <c r="R2971" i="16" s="1"/>
  <c r="N2971" i="16" s="1"/>
  <c r="P2971" i="16"/>
  <c r="P3234" i="16"/>
  <c r="Q3234" i="16"/>
  <c r="R3234" i="16" s="1"/>
  <c r="N3234" i="16" s="1"/>
  <c r="P3176" i="16"/>
  <c r="Q3176" i="16"/>
  <c r="R3176" i="16" s="1"/>
  <c r="N3176" i="16" s="1"/>
  <c r="Q3094" i="16"/>
  <c r="R3094" i="16" s="1"/>
  <c r="N3094" i="16" s="1"/>
  <c r="P3094" i="16"/>
  <c r="P3022" i="16"/>
  <c r="Q3022" i="16"/>
  <c r="R3022" i="16" s="1"/>
  <c r="N3022" i="16" s="1"/>
  <c r="P2976" i="16"/>
  <c r="Q2976" i="16"/>
  <c r="R2976" i="16" s="1"/>
  <c r="N2976" i="16" s="1"/>
  <c r="P2916" i="16"/>
  <c r="Q2916" i="16"/>
  <c r="R2916" i="16" s="1"/>
  <c r="N2916" i="16" s="1"/>
  <c r="Q1835" i="16"/>
  <c r="R1835" i="16" s="1"/>
  <c r="N1835" i="16" s="1"/>
  <c r="P1835" i="16"/>
  <c r="Q3553" i="16"/>
  <c r="R3553" i="16" s="1"/>
  <c r="N3553" i="16" s="1"/>
  <c r="P3553" i="16"/>
  <c r="Q3518" i="16"/>
  <c r="R3518" i="16" s="1"/>
  <c r="N3518" i="16" s="1"/>
  <c r="P3518" i="16"/>
  <c r="Q3435" i="16"/>
  <c r="R3435" i="16" s="1"/>
  <c r="N3435" i="16" s="1"/>
  <c r="P3435" i="16"/>
  <c r="P3364" i="16"/>
  <c r="Q3364" i="16"/>
  <c r="R3364" i="16" s="1"/>
  <c r="N3364" i="16" s="1"/>
  <c r="P3004" i="16"/>
  <c r="Q3004" i="16"/>
  <c r="R3004" i="16" s="1"/>
  <c r="N3004" i="16" s="1"/>
  <c r="Q2982" i="16"/>
  <c r="R2982" i="16" s="1"/>
  <c r="N2982" i="16" s="1"/>
  <c r="P2982" i="16"/>
  <c r="Q3247" i="16"/>
  <c r="R3247" i="16" s="1"/>
  <c r="N3247" i="16" s="1"/>
  <c r="P3247" i="16"/>
  <c r="Q3188" i="16"/>
  <c r="R3188" i="16" s="1"/>
  <c r="N3188" i="16" s="1"/>
  <c r="P3188" i="16"/>
  <c r="Q3105" i="16"/>
  <c r="R3105" i="16" s="1"/>
  <c r="N3105" i="16" s="1"/>
  <c r="P3105" i="16"/>
  <c r="Q3034" i="16"/>
  <c r="R3034" i="16" s="1"/>
  <c r="N3034" i="16" s="1"/>
  <c r="P3034" i="16"/>
  <c r="Q2986" i="16"/>
  <c r="R2986" i="16" s="1"/>
  <c r="N2986" i="16" s="1"/>
  <c r="P2986" i="16"/>
  <c r="Q2927" i="16"/>
  <c r="R2927" i="16" s="1"/>
  <c r="N2927" i="16" s="1"/>
  <c r="P2927" i="16"/>
  <c r="Q2257" i="16"/>
  <c r="R2257" i="16" s="1"/>
  <c r="N2257" i="16" s="1"/>
  <c r="P2257" i="16"/>
  <c r="Q2198" i="16"/>
  <c r="R2198" i="16" s="1"/>
  <c r="N2198" i="16" s="1"/>
  <c r="P2198" i="16"/>
  <c r="Q2152" i="16"/>
  <c r="R2152" i="16" s="1"/>
  <c r="N2152" i="16" s="1"/>
  <c r="P2152" i="16"/>
  <c r="Q3594" i="16"/>
  <c r="R3594" i="16" s="1"/>
  <c r="N3594" i="16" s="1"/>
  <c r="P3594" i="16"/>
  <c r="P3808" i="16"/>
  <c r="Q3808" i="16"/>
  <c r="R3808" i="16" s="1"/>
  <c r="N3808" i="16" s="1"/>
  <c r="Q3449" i="16"/>
  <c r="R3449" i="16" s="1"/>
  <c r="N3449" i="16" s="1"/>
  <c r="P3449" i="16"/>
  <c r="Q3450" i="16"/>
  <c r="R3450" i="16" s="1"/>
  <c r="N3450" i="16" s="1"/>
  <c r="P3450" i="16"/>
  <c r="Q3691" i="16"/>
  <c r="R3691" i="16" s="1"/>
  <c r="N3691" i="16" s="1"/>
  <c r="P3691" i="16"/>
  <c r="Q3644" i="16"/>
  <c r="R3644" i="16" s="1"/>
  <c r="N3644" i="16" s="1"/>
  <c r="P3644" i="16"/>
  <c r="P3549" i="16"/>
  <c r="Q3549" i="16"/>
  <c r="R3549" i="16" s="1"/>
  <c r="N3549" i="16" s="1"/>
  <c r="Q3478" i="16"/>
  <c r="R3478" i="16" s="1"/>
  <c r="N3478" i="16" s="1"/>
  <c r="P3478" i="16"/>
  <c r="P3432" i="16"/>
  <c r="Q3432" i="16"/>
  <c r="R3432" i="16" s="1"/>
  <c r="N3432" i="16" s="1"/>
  <c r="P3373" i="16"/>
  <c r="Q3373" i="16"/>
  <c r="R3373" i="16" s="1"/>
  <c r="N3373" i="16" s="1"/>
  <c r="Q2269" i="16"/>
  <c r="R2269" i="16" s="1"/>
  <c r="N2269" i="16" s="1"/>
  <c r="P2269" i="16"/>
  <c r="Q2210" i="16"/>
  <c r="R2210" i="16" s="1"/>
  <c r="N2210" i="16" s="1"/>
  <c r="P2210" i="16"/>
  <c r="Q2163" i="16"/>
  <c r="R2163" i="16" s="1"/>
  <c r="N2163" i="16" s="1"/>
  <c r="P2163" i="16"/>
  <c r="Q3749" i="16"/>
  <c r="R3749" i="16" s="1"/>
  <c r="N3749" i="16" s="1"/>
  <c r="P3749" i="16"/>
  <c r="Q3819" i="16"/>
  <c r="R3819" i="16" s="1"/>
  <c r="N3819" i="16" s="1"/>
  <c r="P3819" i="16"/>
  <c r="Q3461" i="16"/>
  <c r="R3461" i="16" s="1"/>
  <c r="N3461" i="16" s="1"/>
  <c r="P3461" i="16"/>
  <c r="Q3463" i="16"/>
  <c r="R3463" i="16" s="1"/>
  <c r="N3463" i="16" s="1"/>
  <c r="P3463" i="16"/>
  <c r="Q3703" i="16"/>
  <c r="R3703" i="16" s="1"/>
  <c r="N3703" i="16" s="1"/>
  <c r="P3703" i="16"/>
  <c r="P3655" i="16"/>
  <c r="Q3655" i="16"/>
  <c r="R3655" i="16" s="1"/>
  <c r="N3655" i="16" s="1"/>
  <c r="Q3561" i="16"/>
  <c r="R3561" i="16" s="1"/>
  <c r="N3561" i="16" s="1"/>
  <c r="P3561" i="16"/>
  <c r="Q3490" i="16"/>
  <c r="R3490" i="16" s="1"/>
  <c r="N3490" i="16" s="1"/>
  <c r="P3490" i="16"/>
  <c r="P3443" i="16"/>
  <c r="Q3443" i="16"/>
  <c r="R3443" i="16" s="1"/>
  <c r="N3443" i="16" s="1"/>
  <c r="Q3383" i="16"/>
  <c r="R3383" i="16" s="1"/>
  <c r="N3383" i="16" s="1"/>
  <c r="P3383" i="16"/>
  <c r="P2581" i="16"/>
  <c r="Q2581" i="16"/>
  <c r="R2581" i="16" s="1"/>
  <c r="N2581" i="16" s="1"/>
  <c r="P2523" i="16"/>
  <c r="Q2523" i="16"/>
  <c r="R2523" i="16" s="1"/>
  <c r="N2523" i="16" s="1"/>
  <c r="P2463" i="16"/>
  <c r="Q2463" i="16"/>
  <c r="R2463" i="16" s="1"/>
  <c r="N2463" i="16" s="1"/>
  <c r="Q2392" i="16"/>
  <c r="R2392" i="16" s="1"/>
  <c r="N2392" i="16" s="1"/>
  <c r="P2392" i="16"/>
  <c r="Q2033" i="16"/>
  <c r="R2033" i="16" s="1"/>
  <c r="N2033" i="16" s="1"/>
  <c r="P2033" i="16"/>
  <c r="P1999" i="16"/>
  <c r="Q1999" i="16"/>
  <c r="R1999" i="16" s="1"/>
  <c r="N1999" i="16" s="1"/>
  <c r="Q2275" i="16"/>
  <c r="R2275" i="16" s="1"/>
  <c r="N2275" i="16" s="1"/>
  <c r="P2275" i="16"/>
  <c r="P2215" i="16"/>
  <c r="Q2215" i="16"/>
  <c r="R2215" i="16" s="1"/>
  <c r="N2215" i="16" s="1"/>
  <c r="Q2121" i="16"/>
  <c r="R2121" i="16" s="1"/>
  <c r="N2121" i="16" s="1"/>
  <c r="P2121" i="16"/>
  <c r="P3654" i="16"/>
  <c r="Q3654" i="16"/>
  <c r="R3654" i="16" s="1"/>
  <c r="N3654" i="16" s="1"/>
  <c r="P3791" i="16"/>
  <c r="Q3791" i="16"/>
  <c r="R3791" i="16" s="1"/>
  <c r="N3791" i="16" s="1"/>
  <c r="Q3742" i="16"/>
  <c r="R3742" i="16" s="1"/>
  <c r="N3742" i="16" s="1"/>
  <c r="P3742" i="16"/>
  <c r="Q3684" i="16"/>
  <c r="R3684" i="16" s="1"/>
  <c r="N3684" i="16" s="1"/>
  <c r="P3684" i="16"/>
  <c r="P2593" i="16"/>
  <c r="Q2593" i="16"/>
  <c r="R2593" i="16" s="1"/>
  <c r="N2593" i="16" s="1"/>
  <c r="Q2534" i="16"/>
  <c r="R2534" i="16" s="1"/>
  <c r="N2534" i="16" s="1"/>
  <c r="P2534" i="16"/>
  <c r="P2476" i="16"/>
  <c r="Q2476" i="16"/>
  <c r="R2476" i="16" s="1"/>
  <c r="N2476" i="16" s="1"/>
  <c r="P2405" i="16"/>
  <c r="Q2405" i="16"/>
  <c r="R2405" i="16" s="1"/>
  <c r="N2405" i="16" s="1"/>
  <c r="Q2046" i="16"/>
  <c r="R2046" i="16" s="1"/>
  <c r="N2046" i="16" s="1"/>
  <c r="P2046" i="16"/>
  <c r="Q2010" i="16"/>
  <c r="R2010" i="16" s="1"/>
  <c r="N2010" i="16" s="1"/>
  <c r="P2010" i="16"/>
  <c r="Q2287" i="16"/>
  <c r="R2287" i="16" s="1"/>
  <c r="N2287" i="16" s="1"/>
  <c r="P2287" i="16"/>
  <c r="Q2228" i="16"/>
  <c r="R2228" i="16" s="1"/>
  <c r="N2228" i="16" s="1"/>
  <c r="P2228" i="16"/>
  <c r="Q2134" i="16"/>
  <c r="R2134" i="16" s="1"/>
  <c r="N2134" i="16" s="1"/>
  <c r="P2134" i="16"/>
  <c r="P3761" i="16"/>
  <c r="Q3761" i="16"/>
  <c r="R3761" i="16" s="1"/>
  <c r="N3761" i="16" s="1"/>
  <c r="Q3803" i="16"/>
  <c r="R3803" i="16" s="1"/>
  <c r="N3803" i="16" s="1"/>
  <c r="P3803" i="16"/>
  <c r="Q3755" i="16"/>
  <c r="R3755" i="16" s="1"/>
  <c r="N3755" i="16" s="1"/>
  <c r="P3755" i="16"/>
  <c r="Q3696" i="16"/>
  <c r="R3696" i="16" s="1"/>
  <c r="N3696" i="16" s="1"/>
  <c r="P3696" i="16"/>
  <c r="P1752" i="16"/>
  <c r="Q1752" i="16"/>
  <c r="R1752" i="16" s="1"/>
  <c r="N1752" i="16" s="1"/>
  <c r="P3468" i="16"/>
  <c r="Q3468" i="16"/>
  <c r="R3468" i="16" s="1"/>
  <c r="N3468" i="16" s="1"/>
  <c r="P3434" i="16"/>
  <c r="Q3434" i="16"/>
  <c r="R3434" i="16" s="1"/>
  <c r="N3434" i="16" s="1"/>
  <c r="Q3350" i="16"/>
  <c r="R3350" i="16" s="1"/>
  <c r="N3350" i="16" s="1"/>
  <c r="P3350" i="16"/>
  <c r="Q3280" i="16"/>
  <c r="R3280" i="16" s="1"/>
  <c r="N3280" i="16" s="1"/>
  <c r="P3280" i="16"/>
  <c r="Q2922" i="16"/>
  <c r="R2922" i="16" s="1"/>
  <c r="N2922" i="16" s="1"/>
  <c r="P2922" i="16"/>
  <c r="Q2897" i="16"/>
  <c r="R2897" i="16" s="1"/>
  <c r="N2897" i="16" s="1"/>
  <c r="P2897" i="16"/>
  <c r="Q3163" i="16"/>
  <c r="R3163" i="16" s="1"/>
  <c r="N3163" i="16" s="1"/>
  <c r="P3163" i="16"/>
  <c r="P3104" i="16"/>
  <c r="Q3104" i="16"/>
  <c r="R3104" i="16" s="1"/>
  <c r="N3104" i="16" s="1"/>
  <c r="Q3021" i="16"/>
  <c r="R3021" i="16" s="1"/>
  <c r="N3021" i="16" s="1"/>
  <c r="P3021" i="16"/>
  <c r="Q2950" i="16"/>
  <c r="R2950" i="16" s="1"/>
  <c r="N2950" i="16" s="1"/>
  <c r="P2950" i="16"/>
  <c r="P2904" i="16"/>
  <c r="Q2904" i="16"/>
  <c r="R2904" i="16" s="1"/>
  <c r="N2904" i="16" s="1"/>
  <c r="P2845" i="16"/>
  <c r="Q2845" i="16"/>
  <c r="R2845" i="16" s="1"/>
  <c r="N2845" i="16" s="1"/>
  <c r="P1764" i="16"/>
  <c r="Q1764" i="16"/>
  <c r="R1764" i="16" s="1"/>
  <c r="N1764" i="16" s="1"/>
  <c r="Q3481" i="16"/>
  <c r="R3481" i="16" s="1"/>
  <c r="N3481" i="16" s="1"/>
  <c r="P3481" i="16"/>
  <c r="Q3446" i="16"/>
  <c r="R3446" i="16" s="1"/>
  <c r="N3446" i="16" s="1"/>
  <c r="P3446" i="16"/>
  <c r="Q3363" i="16"/>
  <c r="R3363" i="16" s="1"/>
  <c r="N3363" i="16" s="1"/>
  <c r="P3363" i="16"/>
  <c r="Q3291" i="16"/>
  <c r="R3291" i="16" s="1"/>
  <c r="N3291" i="16" s="1"/>
  <c r="P3291" i="16"/>
  <c r="Q2933" i="16"/>
  <c r="R2933" i="16" s="1"/>
  <c r="N2933" i="16" s="1"/>
  <c r="P2933" i="16"/>
  <c r="Q2909" i="16"/>
  <c r="R2909" i="16" s="1"/>
  <c r="N2909" i="16" s="1"/>
  <c r="P2909" i="16"/>
  <c r="Q3174" i="16"/>
  <c r="R3174" i="16" s="1"/>
  <c r="N3174" i="16" s="1"/>
  <c r="P3174" i="16"/>
  <c r="Q3115" i="16"/>
  <c r="R3115" i="16" s="1"/>
  <c r="N3115" i="16" s="1"/>
  <c r="P3115" i="16"/>
  <c r="P3032" i="16"/>
  <c r="Q3032" i="16"/>
  <c r="R3032" i="16" s="1"/>
  <c r="N3032" i="16" s="1"/>
  <c r="Q2961" i="16"/>
  <c r="R2961" i="16" s="1"/>
  <c r="N2961" i="16" s="1"/>
  <c r="P2961" i="16"/>
  <c r="Q2915" i="16"/>
  <c r="R2915" i="16" s="1"/>
  <c r="N2915" i="16" s="1"/>
  <c r="P2915" i="16"/>
  <c r="Q2856" i="16"/>
  <c r="R2856" i="16" s="1"/>
  <c r="N2856" i="16" s="1"/>
  <c r="P2856" i="16"/>
  <c r="P1920" i="16"/>
  <c r="Q1920" i="16"/>
  <c r="R1920" i="16" s="1"/>
  <c r="N1920" i="16" s="1"/>
  <c r="P3638" i="16"/>
  <c r="Q3638" i="16"/>
  <c r="R3638" i="16" s="1"/>
  <c r="N3638" i="16" s="1"/>
  <c r="P3603" i="16"/>
  <c r="Q3603" i="16"/>
  <c r="R3603" i="16" s="1"/>
  <c r="N3603" i="16" s="1"/>
  <c r="Q3520" i="16"/>
  <c r="R3520" i="16" s="1"/>
  <c r="N3520" i="16" s="1"/>
  <c r="P3520" i="16"/>
  <c r="P3448" i="16"/>
  <c r="Q3448" i="16"/>
  <c r="R3448" i="16" s="1"/>
  <c r="N3448" i="16" s="1"/>
  <c r="Q3089" i="16"/>
  <c r="R3089" i="16" s="1"/>
  <c r="N3089" i="16" s="1"/>
  <c r="P3089" i="16"/>
  <c r="Q3067" i="16"/>
  <c r="R3067" i="16" s="1"/>
  <c r="N3067" i="16" s="1"/>
  <c r="P3067" i="16"/>
  <c r="P3330" i="16"/>
  <c r="Q3330" i="16"/>
  <c r="R3330" i="16" s="1"/>
  <c r="N3330" i="16" s="1"/>
  <c r="Q3272" i="16"/>
  <c r="R3272" i="16" s="1"/>
  <c r="N3272" i="16" s="1"/>
  <c r="P3272" i="16"/>
  <c r="P3190" i="16"/>
  <c r="Q3190" i="16"/>
  <c r="R3190" i="16" s="1"/>
  <c r="N3190" i="16" s="1"/>
  <c r="Q3119" i="16"/>
  <c r="R3119" i="16" s="1"/>
  <c r="N3119" i="16" s="1"/>
  <c r="P3119" i="16"/>
  <c r="Q3071" i="16"/>
  <c r="R3071" i="16" s="1"/>
  <c r="N3071" i="16" s="1"/>
  <c r="P3071" i="16"/>
  <c r="Q3011" i="16"/>
  <c r="R3011" i="16" s="1"/>
  <c r="N3011" i="16" s="1"/>
  <c r="P3011" i="16"/>
  <c r="P1644" i="16"/>
  <c r="Q1644" i="16"/>
  <c r="R1644" i="16" s="1"/>
  <c r="N1644" i="16" s="1"/>
  <c r="P3361" i="16"/>
  <c r="Q3361" i="16"/>
  <c r="R3361" i="16" s="1"/>
  <c r="N3361" i="16" s="1"/>
  <c r="P3326" i="16"/>
  <c r="Q3326" i="16"/>
  <c r="R3326" i="16" s="1"/>
  <c r="N3326" i="16" s="1"/>
  <c r="P3243" i="16"/>
  <c r="Q3243" i="16"/>
  <c r="R3243" i="16" s="1"/>
  <c r="N3243" i="16" s="1"/>
  <c r="P3172" i="16"/>
  <c r="Q3172" i="16"/>
  <c r="R3172" i="16" s="1"/>
  <c r="N3172" i="16" s="1"/>
  <c r="Q2812" i="16"/>
  <c r="R2812" i="16" s="1"/>
  <c r="N2812" i="16" s="1"/>
  <c r="P2812" i="16"/>
  <c r="P2789" i="16"/>
  <c r="Q2789" i="16"/>
  <c r="R2789" i="16" s="1"/>
  <c r="N2789" i="16" s="1"/>
  <c r="P3056" i="16"/>
  <c r="Q3056" i="16"/>
  <c r="R3056" i="16" s="1"/>
  <c r="N3056" i="16" s="1"/>
  <c r="Q2995" i="16"/>
  <c r="R2995" i="16" s="1"/>
  <c r="N2995" i="16" s="1"/>
  <c r="P2995" i="16"/>
  <c r="Q2913" i="16"/>
  <c r="R2913" i="16" s="1"/>
  <c r="N2913" i="16" s="1"/>
  <c r="P2913" i="16"/>
  <c r="Q2842" i="16"/>
  <c r="R2842" i="16" s="1"/>
  <c r="N2842" i="16" s="1"/>
  <c r="P2842" i="16"/>
  <c r="Q2795" i="16"/>
  <c r="R2795" i="16" s="1"/>
  <c r="N2795" i="16" s="1"/>
  <c r="P2795" i="16"/>
  <c r="Q2736" i="16"/>
  <c r="R2736" i="16" s="1"/>
  <c r="N2736" i="16" s="1"/>
  <c r="P2736" i="16"/>
  <c r="P1800" i="16"/>
  <c r="Q1800" i="16"/>
  <c r="R1800" i="16" s="1"/>
  <c r="N1800" i="16" s="1"/>
  <c r="Q3517" i="16"/>
  <c r="R3517" i="16" s="1"/>
  <c r="N3517" i="16" s="1"/>
  <c r="P3517" i="16"/>
  <c r="Q3482" i="16"/>
  <c r="R3482" i="16" s="1"/>
  <c r="N3482" i="16" s="1"/>
  <c r="P3482" i="16"/>
  <c r="Q3399" i="16"/>
  <c r="R3399" i="16" s="1"/>
  <c r="N3399" i="16" s="1"/>
  <c r="P3399" i="16"/>
  <c r="Q3328" i="16"/>
  <c r="R3328" i="16" s="1"/>
  <c r="N3328" i="16" s="1"/>
  <c r="P3328" i="16"/>
  <c r="P2968" i="16"/>
  <c r="Q2968" i="16"/>
  <c r="R2968" i="16" s="1"/>
  <c r="N2968" i="16" s="1"/>
  <c r="Q2946" i="16"/>
  <c r="R2946" i="16" s="1"/>
  <c r="N2946" i="16" s="1"/>
  <c r="P2946" i="16"/>
  <c r="Q3211" i="16"/>
  <c r="R3211" i="16" s="1"/>
  <c r="N3211" i="16" s="1"/>
  <c r="P3211" i="16"/>
  <c r="Q3151" i="16"/>
  <c r="R3151" i="16" s="1"/>
  <c r="N3151" i="16" s="1"/>
  <c r="P3151" i="16"/>
  <c r="P3069" i="16"/>
  <c r="Q3069" i="16"/>
  <c r="R3069" i="16" s="1"/>
  <c r="N3069" i="16" s="1"/>
  <c r="Q2998" i="16"/>
  <c r="R2998" i="16" s="1"/>
  <c r="N2998" i="16" s="1"/>
  <c r="P2998" i="16"/>
  <c r="P2952" i="16"/>
  <c r="Q2952" i="16"/>
  <c r="R2952" i="16" s="1"/>
  <c r="N2952" i="16" s="1"/>
  <c r="P2892" i="16"/>
  <c r="Q2892" i="16"/>
  <c r="R2892" i="16" s="1"/>
  <c r="N2892" i="16" s="1"/>
  <c r="Q1381" i="16"/>
  <c r="R1381" i="16" s="1"/>
  <c r="N1381" i="16" s="1"/>
  <c r="P1381" i="16"/>
  <c r="P3096" i="16"/>
  <c r="Q3096" i="16"/>
  <c r="R3096" i="16" s="1"/>
  <c r="N3096" i="16" s="1"/>
  <c r="Q3063" i="16"/>
  <c r="R3063" i="16" s="1"/>
  <c r="N3063" i="16" s="1"/>
  <c r="P3063" i="16"/>
  <c r="P2980" i="16"/>
  <c r="Q2980" i="16"/>
  <c r="R2980" i="16" s="1"/>
  <c r="N2980" i="16" s="1"/>
  <c r="P2908" i="16"/>
  <c r="Q2908" i="16"/>
  <c r="R2908" i="16" s="1"/>
  <c r="N2908" i="16" s="1"/>
  <c r="P2549" i="16"/>
  <c r="Q2549" i="16"/>
  <c r="R2549" i="16" s="1"/>
  <c r="N2549" i="16" s="1"/>
  <c r="Q2526" i="16"/>
  <c r="R2526" i="16" s="1"/>
  <c r="N2526" i="16" s="1"/>
  <c r="P2526" i="16"/>
  <c r="Q2791" i="16"/>
  <c r="R2791" i="16" s="1"/>
  <c r="N2791" i="16" s="1"/>
  <c r="P2791" i="16"/>
  <c r="Q2732" i="16"/>
  <c r="R2732" i="16" s="1"/>
  <c r="N2732" i="16" s="1"/>
  <c r="P2732" i="16"/>
  <c r="P2649" i="16"/>
  <c r="Q2649" i="16"/>
  <c r="R2649" i="16" s="1"/>
  <c r="N2649" i="16" s="1"/>
  <c r="Q2566" i="16"/>
  <c r="R2566" i="16" s="1"/>
  <c r="N2566" i="16" s="1"/>
  <c r="P2566" i="16"/>
  <c r="P2531" i="16"/>
  <c r="Q2531" i="16"/>
  <c r="R2531" i="16" s="1"/>
  <c r="N2531" i="16" s="1"/>
  <c r="P2461" i="16"/>
  <c r="Q2461" i="16"/>
  <c r="R2461" i="16" s="1"/>
  <c r="N2461" i="16" s="1"/>
  <c r="Q409" i="16"/>
  <c r="R409" i="16" s="1"/>
  <c r="N409" i="16" s="1"/>
  <c r="P409" i="16"/>
  <c r="P1880" i="16"/>
  <c r="Q1880" i="16"/>
  <c r="R1880" i="16" s="1"/>
  <c r="N1880" i="16" s="1"/>
  <c r="Q275" i="16"/>
  <c r="R275" i="16" s="1"/>
  <c r="N275" i="16" s="1"/>
  <c r="P275" i="16"/>
  <c r="Q1791" i="16"/>
  <c r="R1791" i="16" s="1"/>
  <c r="N1791" i="16" s="1"/>
  <c r="P1791" i="16"/>
  <c r="Q1201" i="16"/>
  <c r="R1201" i="16" s="1"/>
  <c r="N1201" i="16" s="1"/>
  <c r="P1201" i="16"/>
  <c r="P1146" i="16"/>
  <c r="Q1146" i="16"/>
  <c r="R1146" i="16" s="1"/>
  <c r="N1146" i="16" s="1"/>
  <c r="P3845" i="16"/>
  <c r="Q3845" i="16"/>
  <c r="R3845" i="16" s="1"/>
  <c r="N3845" i="16" s="1"/>
  <c r="P686" i="16"/>
  <c r="Q686" i="16"/>
  <c r="R686" i="16" s="1"/>
  <c r="N686" i="16" s="1"/>
  <c r="Q375" i="16"/>
  <c r="R375" i="16" s="1"/>
  <c r="N375" i="16" s="1"/>
  <c r="P375" i="16"/>
  <c r="Q157" i="16"/>
  <c r="R157" i="16" s="1"/>
  <c r="N157" i="16" s="1"/>
  <c r="P157" i="16"/>
  <c r="Q452" i="16"/>
  <c r="R452" i="16" s="1"/>
  <c r="N452" i="16" s="1"/>
  <c r="P452" i="16"/>
  <c r="Q852" i="16"/>
  <c r="R852" i="16" s="1"/>
  <c r="N852" i="16" s="1"/>
  <c r="P852" i="16"/>
  <c r="P1476" i="16"/>
  <c r="Q1476" i="16"/>
  <c r="R1476" i="16" s="1"/>
  <c r="N1476" i="16" s="1"/>
  <c r="P1215" i="16"/>
  <c r="Q1215" i="16"/>
  <c r="R1215" i="16" s="1"/>
  <c r="N1215" i="16" s="1"/>
  <c r="Q1935" i="16"/>
  <c r="R1935" i="16" s="1"/>
  <c r="N1935" i="16" s="1"/>
  <c r="P1935" i="16"/>
  <c r="Q1421" i="16"/>
  <c r="R1421" i="16" s="1"/>
  <c r="N1421" i="16" s="1"/>
  <c r="P1421" i="16"/>
  <c r="Q1436" i="16"/>
  <c r="R1436" i="16" s="1"/>
  <c r="N1436" i="16" s="1"/>
  <c r="P1436" i="16"/>
  <c r="P1186" i="16"/>
  <c r="Q1186" i="16"/>
  <c r="R1186" i="16" s="1"/>
  <c r="N1186" i="16" s="1"/>
  <c r="Q73" i="16"/>
  <c r="R73" i="16" s="1"/>
  <c r="N73" i="16" s="1"/>
  <c r="P73" i="16"/>
  <c r="Q841" i="16"/>
  <c r="R841" i="16" s="1"/>
  <c r="N841" i="16" s="1"/>
  <c r="P841" i="16"/>
  <c r="Q497" i="16"/>
  <c r="R497" i="16" s="1"/>
  <c r="N497" i="16" s="1"/>
  <c r="P497" i="16"/>
  <c r="P402" i="16"/>
  <c r="Q402" i="16"/>
  <c r="R402" i="16" s="1"/>
  <c r="N402" i="16" s="1"/>
  <c r="Q308" i="16"/>
  <c r="R308" i="16" s="1"/>
  <c r="N308" i="16" s="1"/>
  <c r="P308" i="16"/>
  <c r="Q1028" i="16"/>
  <c r="R1028" i="16" s="1"/>
  <c r="N1028" i="16" s="1"/>
  <c r="P1028" i="16"/>
  <c r="P718" i="16"/>
  <c r="Q718" i="16"/>
  <c r="R718" i="16" s="1"/>
  <c r="N718" i="16" s="1"/>
  <c r="Q1345" i="16"/>
  <c r="R1345" i="16" s="1"/>
  <c r="N1345" i="16" s="1"/>
  <c r="P1345" i="16"/>
  <c r="Q2102" i="16"/>
  <c r="R2102" i="16" s="1"/>
  <c r="N2102" i="16" s="1"/>
  <c r="P2102" i="16"/>
  <c r="Q1805" i="16"/>
  <c r="R1805" i="16" s="1"/>
  <c r="N1805" i="16" s="1"/>
  <c r="P1805" i="16"/>
  <c r="P1290" i="16"/>
  <c r="Q1290" i="16"/>
  <c r="R1290" i="16" s="1"/>
  <c r="N1290" i="16" s="1"/>
  <c r="Q1305" i="16"/>
  <c r="R1305" i="16" s="1"/>
  <c r="N1305" i="16" s="1"/>
  <c r="P1305" i="16"/>
  <c r="Q2038" i="16"/>
  <c r="R2038" i="16" s="1"/>
  <c r="N2038" i="16" s="1"/>
  <c r="P2038" i="16"/>
  <c r="Q2040" i="16"/>
  <c r="R2040" i="16" s="1"/>
  <c r="N2040" i="16" s="1"/>
  <c r="P2040" i="16"/>
  <c r="Q399" i="16"/>
  <c r="R399" i="16" s="1"/>
  <c r="N399" i="16" s="1"/>
  <c r="P399" i="16"/>
  <c r="Q1084" i="16"/>
  <c r="R1084" i="16" s="1"/>
  <c r="N1084" i="16" s="1"/>
  <c r="P1084" i="16"/>
  <c r="Q199" i="16"/>
  <c r="R199" i="16" s="1"/>
  <c r="N199" i="16" s="1"/>
  <c r="P199" i="16"/>
  <c r="Q908" i="16"/>
  <c r="R908" i="16" s="1"/>
  <c r="N908" i="16" s="1"/>
  <c r="P908" i="16"/>
  <c r="Q575" i="16"/>
  <c r="R575" i="16" s="1"/>
  <c r="N575" i="16" s="1"/>
  <c r="P575" i="16"/>
  <c r="Q288" i="16"/>
  <c r="R288" i="16" s="1"/>
  <c r="N288" i="16" s="1"/>
  <c r="P288" i="16"/>
  <c r="Q1945" i="16"/>
  <c r="R1945" i="16" s="1"/>
  <c r="N1945" i="16" s="1"/>
  <c r="P1945" i="16"/>
  <c r="Q1671" i="16"/>
  <c r="R1671" i="16" s="1"/>
  <c r="N1671" i="16" s="1"/>
  <c r="P1671" i="16"/>
  <c r="P1134" i="16"/>
  <c r="Q1134" i="16"/>
  <c r="R1134" i="16" s="1"/>
  <c r="N1134" i="16" s="1"/>
  <c r="Q1171" i="16"/>
  <c r="R1171" i="16" s="1"/>
  <c r="N1171" i="16" s="1"/>
  <c r="P1171" i="16"/>
  <c r="P1892" i="16"/>
  <c r="Q1892" i="16"/>
  <c r="R1892" i="16" s="1"/>
  <c r="N1892" i="16" s="1"/>
  <c r="Q1690" i="16"/>
  <c r="R1690" i="16" s="1"/>
  <c r="N1690" i="16" s="1"/>
  <c r="P1690" i="16"/>
  <c r="Q673" i="16"/>
  <c r="R673" i="16" s="1"/>
  <c r="N673" i="16" s="1"/>
  <c r="P673" i="16"/>
  <c r="Q411" i="16"/>
  <c r="R411" i="16" s="1"/>
  <c r="N411" i="16" s="1"/>
  <c r="P411" i="16"/>
  <c r="Q51" i="16"/>
  <c r="R51" i="16" s="1"/>
  <c r="N51" i="16" s="1"/>
  <c r="P51" i="16"/>
  <c r="Q211" i="16"/>
  <c r="R211" i="16" s="1"/>
  <c r="N211" i="16" s="1"/>
  <c r="P211" i="16"/>
  <c r="Q921" i="16"/>
  <c r="R921" i="16" s="1"/>
  <c r="N921" i="16" s="1"/>
  <c r="P921" i="16"/>
  <c r="Q587" i="16"/>
  <c r="R587" i="16" s="1"/>
  <c r="N587" i="16" s="1"/>
  <c r="P587" i="16"/>
  <c r="Q299" i="16"/>
  <c r="R299" i="16" s="1"/>
  <c r="N299" i="16" s="1"/>
  <c r="P299" i="16"/>
  <c r="Q1970" i="16"/>
  <c r="R1970" i="16" s="1"/>
  <c r="N1970" i="16" s="1"/>
  <c r="P1970" i="16"/>
  <c r="Q1682" i="16"/>
  <c r="R1682" i="16" s="1"/>
  <c r="N1682" i="16" s="1"/>
  <c r="P1682" i="16"/>
  <c r="Q1145" i="16"/>
  <c r="R1145" i="16" s="1"/>
  <c r="N1145" i="16" s="1"/>
  <c r="P1145" i="16"/>
  <c r="Q1183" i="16"/>
  <c r="R1183" i="16" s="1"/>
  <c r="N1183" i="16" s="1"/>
  <c r="P1183" i="16"/>
  <c r="Q1905" i="16"/>
  <c r="R1905" i="16" s="1"/>
  <c r="N1905" i="16" s="1"/>
  <c r="P1905" i="16"/>
  <c r="Q1701" i="16"/>
  <c r="R1701" i="16" s="1"/>
  <c r="N1701" i="16" s="1"/>
  <c r="P1701" i="16"/>
  <c r="Q542" i="16"/>
  <c r="R542" i="16" s="1"/>
  <c r="N542" i="16" s="1"/>
  <c r="P542" i="16"/>
  <c r="Q267" i="16"/>
  <c r="R267" i="16" s="1"/>
  <c r="N267" i="16" s="1"/>
  <c r="P267" i="16"/>
  <c r="P964" i="16"/>
  <c r="Q964" i="16"/>
  <c r="R964" i="16" s="1"/>
  <c r="N964" i="16" s="1"/>
  <c r="P79" i="16"/>
  <c r="Q79" i="16"/>
  <c r="R79" i="16" s="1"/>
  <c r="N79" i="16" s="1"/>
  <c r="Q789" i="16"/>
  <c r="R789" i="16" s="1"/>
  <c r="N789" i="16" s="1"/>
  <c r="P789" i="16"/>
  <c r="P454" i="16"/>
  <c r="Q454" i="16"/>
  <c r="R454" i="16" s="1"/>
  <c r="N454" i="16" s="1"/>
  <c r="P155" i="16"/>
  <c r="Q155" i="16"/>
  <c r="R155" i="16" s="1"/>
  <c r="N155" i="16" s="1"/>
  <c r="Q1813" i="16"/>
  <c r="R1813" i="16" s="1"/>
  <c r="N1813" i="16" s="1"/>
  <c r="P1813" i="16"/>
  <c r="Q1552" i="16"/>
  <c r="R1552" i="16" s="1"/>
  <c r="N1552" i="16" s="1"/>
  <c r="P1552" i="16"/>
  <c r="Q1013" i="16"/>
  <c r="R1013" i="16" s="1"/>
  <c r="N1013" i="16" s="1"/>
  <c r="P1013" i="16"/>
  <c r="P1758" i="16"/>
  <c r="Q1758" i="16"/>
  <c r="R1758" i="16" s="1"/>
  <c r="N1758" i="16" s="1"/>
  <c r="P1772" i="16"/>
  <c r="Q1772" i="16"/>
  <c r="R1772" i="16" s="1"/>
  <c r="N1772" i="16" s="1"/>
  <c r="Q1559" i="16"/>
  <c r="R1559" i="16" s="1"/>
  <c r="N1559" i="16" s="1"/>
  <c r="P1559" i="16"/>
  <c r="Q985" i="16"/>
  <c r="R985" i="16" s="1"/>
  <c r="N985" i="16" s="1"/>
  <c r="P985" i="16"/>
  <c r="P723" i="16"/>
  <c r="Q723" i="16"/>
  <c r="R723" i="16" s="1"/>
  <c r="N723" i="16" s="1"/>
  <c r="Q365" i="16"/>
  <c r="R365" i="16" s="1"/>
  <c r="N365" i="16" s="1"/>
  <c r="P365" i="16"/>
  <c r="P524" i="16"/>
  <c r="Q524" i="16"/>
  <c r="R524" i="16" s="1"/>
  <c r="N524" i="16" s="1"/>
  <c r="Q213" i="16"/>
  <c r="R213" i="16" s="1"/>
  <c r="N213" i="16" s="1"/>
  <c r="P213" i="16"/>
  <c r="Q909" i="16"/>
  <c r="R909" i="16" s="1"/>
  <c r="N909" i="16" s="1"/>
  <c r="P909" i="16"/>
  <c r="Q612" i="16"/>
  <c r="R612" i="16" s="1"/>
  <c r="N612" i="16" s="1"/>
  <c r="P612" i="16"/>
  <c r="Q1286" i="16"/>
  <c r="R1286" i="16" s="1"/>
  <c r="N1286" i="16" s="1"/>
  <c r="P1286" i="16"/>
  <c r="Q1994" i="16"/>
  <c r="R1994" i="16" s="1"/>
  <c r="N1994" i="16" s="1"/>
  <c r="P1994" i="16"/>
  <c r="P1458" i="16"/>
  <c r="Q1458" i="16"/>
  <c r="R1458" i="16" s="1"/>
  <c r="N1458" i="16" s="1"/>
  <c r="Q1507" i="16"/>
  <c r="R1507" i="16" s="1"/>
  <c r="N1507" i="16" s="1"/>
  <c r="P1507" i="16"/>
  <c r="Q1221" i="16"/>
  <c r="R1221" i="16" s="1"/>
  <c r="N1221" i="16" s="1"/>
  <c r="P1221" i="16"/>
  <c r="P2050" i="16"/>
  <c r="Q2050" i="16"/>
  <c r="R2050" i="16" s="1"/>
  <c r="N2050" i="16" s="1"/>
  <c r="P854" i="16"/>
  <c r="Q854" i="16"/>
  <c r="R854" i="16" s="1"/>
  <c r="N854" i="16" s="1"/>
  <c r="P590" i="16"/>
  <c r="Q590" i="16"/>
  <c r="R590" i="16" s="1"/>
  <c r="N590" i="16" s="1"/>
  <c r="Q233" i="16"/>
  <c r="R233" i="16" s="1"/>
  <c r="N233" i="16" s="1"/>
  <c r="P233" i="16"/>
  <c r="Q391" i="16"/>
  <c r="R391" i="16" s="1"/>
  <c r="N391" i="16" s="1"/>
  <c r="P391" i="16"/>
  <c r="Q81" i="16"/>
  <c r="R81" i="16" s="1"/>
  <c r="N81" i="16" s="1"/>
  <c r="P81" i="16"/>
  <c r="Q767" i="16"/>
  <c r="R767" i="16" s="1"/>
  <c r="N767" i="16" s="1"/>
  <c r="P767" i="16"/>
  <c r="Q479" i="16"/>
  <c r="R479" i="16" s="1"/>
  <c r="N479" i="16" s="1"/>
  <c r="P479" i="16"/>
  <c r="P1154" i="16"/>
  <c r="Q1154" i="16"/>
  <c r="R1154" i="16" s="1"/>
  <c r="N1154" i="16" s="1"/>
  <c r="Q1863" i="16"/>
  <c r="R1863" i="16" s="1"/>
  <c r="N1863" i="16" s="1"/>
  <c r="P1863" i="16"/>
  <c r="Q1325" i="16"/>
  <c r="R1325" i="16" s="1"/>
  <c r="N1325" i="16" s="1"/>
  <c r="P1325" i="16"/>
  <c r="Q1375" i="16"/>
  <c r="R1375" i="16" s="1"/>
  <c r="N1375" i="16" s="1"/>
  <c r="P1375" i="16"/>
  <c r="P1090" i="16"/>
  <c r="Q1090" i="16"/>
  <c r="R1090" i="16" s="1"/>
  <c r="N1090" i="16" s="1"/>
  <c r="P1907" i="16"/>
  <c r="Q1907" i="16"/>
  <c r="R1907" i="16" s="1"/>
  <c r="N1907" i="16" s="1"/>
  <c r="P1058" i="16"/>
  <c r="Q1058" i="16"/>
  <c r="R1058" i="16" s="1"/>
  <c r="N1058" i="16" s="1"/>
  <c r="Q712" i="16"/>
  <c r="R712" i="16" s="1"/>
  <c r="N712" i="16" s="1"/>
  <c r="P712" i="16"/>
  <c r="P618" i="16"/>
  <c r="Q618" i="16"/>
  <c r="R618" i="16" s="1"/>
  <c r="N618" i="16" s="1"/>
  <c r="Q535" i="16"/>
  <c r="R535" i="16" s="1"/>
  <c r="N535" i="16" s="1"/>
  <c r="P535" i="16"/>
  <c r="P202" i="16"/>
  <c r="Q202" i="16"/>
  <c r="R202" i="16" s="1"/>
  <c r="N202" i="16" s="1"/>
  <c r="Q935" i="16"/>
  <c r="R935" i="16" s="1"/>
  <c r="N935" i="16" s="1"/>
  <c r="P935" i="16"/>
  <c r="Q1560" i="16"/>
  <c r="R1560" i="16" s="1"/>
  <c r="N1560" i="16" s="1"/>
  <c r="P1560" i="16"/>
  <c r="P1299" i="16"/>
  <c r="Q1299" i="16"/>
  <c r="R1299" i="16" s="1"/>
  <c r="N1299" i="16" s="1"/>
  <c r="Q2021" i="16"/>
  <c r="R2021" i="16" s="1"/>
  <c r="N2021" i="16" s="1"/>
  <c r="P2021" i="16"/>
  <c r="P1506" i="16"/>
  <c r="Q1506" i="16"/>
  <c r="R1506" i="16" s="1"/>
  <c r="N1506" i="16" s="1"/>
  <c r="Q1520" i="16"/>
  <c r="R1520" i="16" s="1"/>
  <c r="N1520" i="16" s="1"/>
  <c r="P1520" i="16"/>
  <c r="Q1281" i="16"/>
  <c r="R1281" i="16" s="1"/>
  <c r="N1281" i="16" s="1"/>
  <c r="P1281" i="16"/>
  <c r="Q301" i="16"/>
  <c r="R301" i="16" s="1"/>
  <c r="N301" i="16" s="1"/>
  <c r="P301" i="16"/>
  <c r="Q1070" i="16"/>
  <c r="R1070" i="16" s="1"/>
  <c r="N1070" i="16" s="1"/>
  <c r="P1070" i="16"/>
  <c r="Q724" i="16"/>
  <c r="R724" i="16" s="1"/>
  <c r="N724" i="16" s="1"/>
  <c r="P724" i="16"/>
  <c r="P630" i="16"/>
  <c r="Q630" i="16"/>
  <c r="R630" i="16" s="1"/>
  <c r="N630" i="16" s="1"/>
  <c r="Q547" i="16"/>
  <c r="R547" i="16" s="1"/>
  <c r="N547" i="16" s="1"/>
  <c r="P547" i="16"/>
  <c r="P214" i="16"/>
  <c r="Q214" i="16"/>
  <c r="R214" i="16" s="1"/>
  <c r="N214" i="16" s="1"/>
  <c r="Q947" i="16"/>
  <c r="R947" i="16" s="1"/>
  <c r="N947" i="16" s="1"/>
  <c r="P947" i="16"/>
  <c r="Q1572" i="16"/>
  <c r="R1572" i="16" s="1"/>
  <c r="N1572" i="16" s="1"/>
  <c r="P1572" i="16"/>
  <c r="Q1311" i="16"/>
  <c r="R1311" i="16" s="1"/>
  <c r="N1311" i="16" s="1"/>
  <c r="P1311" i="16"/>
  <c r="P2031" i="16"/>
  <c r="Q2031" i="16"/>
  <c r="R2031" i="16" s="1"/>
  <c r="N2031" i="16" s="1"/>
  <c r="Q1517" i="16"/>
  <c r="R1517" i="16" s="1"/>
  <c r="N1517" i="16" s="1"/>
  <c r="P1517" i="16"/>
  <c r="Q1532" i="16"/>
  <c r="R1532" i="16" s="1"/>
  <c r="N1532" i="16" s="1"/>
  <c r="P1532" i="16"/>
  <c r="Q1293" i="16"/>
  <c r="R1293" i="16" s="1"/>
  <c r="N1293" i="16" s="1"/>
  <c r="P1293" i="16"/>
  <c r="Q169" i="16"/>
  <c r="R169" i="16" s="1"/>
  <c r="N169" i="16" s="1"/>
  <c r="P169" i="16"/>
  <c r="P938" i="16"/>
  <c r="Q938" i="16"/>
  <c r="R938" i="16" s="1"/>
  <c r="N938" i="16" s="1"/>
  <c r="Q592" i="16"/>
  <c r="R592" i="16" s="1"/>
  <c r="N592" i="16" s="1"/>
  <c r="P592" i="16"/>
  <c r="Q499" i="16"/>
  <c r="R499" i="16" s="1"/>
  <c r="N499" i="16" s="1"/>
  <c r="P499" i="16"/>
  <c r="Q416" i="16"/>
  <c r="R416" i="16" s="1"/>
  <c r="N416" i="16" s="1"/>
  <c r="P416" i="16"/>
  <c r="Q82" i="16"/>
  <c r="R82" i="16" s="1"/>
  <c r="N82" i="16" s="1"/>
  <c r="P82" i="16"/>
  <c r="P815" i="16"/>
  <c r="Q815" i="16"/>
  <c r="R815" i="16" s="1"/>
  <c r="N815" i="16" s="1"/>
  <c r="P1442" i="16"/>
  <c r="Q1442" i="16"/>
  <c r="R1442" i="16" s="1"/>
  <c r="N1442" i="16" s="1"/>
  <c r="Q1179" i="16"/>
  <c r="R1179" i="16" s="1"/>
  <c r="N1179" i="16" s="1"/>
  <c r="P1179" i="16"/>
  <c r="P1901" i="16"/>
  <c r="Q1901" i="16"/>
  <c r="R1901" i="16" s="1"/>
  <c r="N1901" i="16" s="1"/>
  <c r="P1386" i="16"/>
  <c r="Q1386" i="16"/>
  <c r="R1386" i="16" s="1"/>
  <c r="N1386" i="16" s="1"/>
  <c r="Q1400" i="16"/>
  <c r="R1400" i="16" s="1"/>
  <c r="N1400" i="16" s="1"/>
  <c r="P1400" i="16"/>
  <c r="P1150" i="16"/>
  <c r="Q1150" i="16"/>
  <c r="R1150" i="16" s="1"/>
  <c r="N1150" i="16" s="1"/>
  <c r="Q1273" i="16"/>
  <c r="R1273" i="16" s="1"/>
  <c r="N1273" i="16" s="1"/>
  <c r="P1273" i="16"/>
  <c r="P806" i="16"/>
  <c r="Q806" i="16"/>
  <c r="R806" i="16" s="1"/>
  <c r="N806" i="16" s="1"/>
  <c r="P460" i="16"/>
  <c r="Q460" i="16"/>
  <c r="R460" i="16" s="1"/>
  <c r="N460" i="16" s="1"/>
  <c r="P366" i="16"/>
  <c r="Q366" i="16"/>
  <c r="R366" i="16" s="1"/>
  <c r="N366" i="16" s="1"/>
  <c r="Q272" i="16"/>
  <c r="R272" i="16" s="1"/>
  <c r="N272" i="16" s="1"/>
  <c r="P272" i="16"/>
  <c r="P994" i="16"/>
  <c r="Q994" i="16"/>
  <c r="R994" i="16" s="1"/>
  <c r="N994" i="16" s="1"/>
  <c r="Q683" i="16"/>
  <c r="R683" i="16" s="1"/>
  <c r="N683" i="16" s="1"/>
  <c r="P683" i="16"/>
  <c r="P1310" i="16"/>
  <c r="Q1310" i="16"/>
  <c r="R1310" i="16" s="1"/>
  <c r="N1310" i="16" s="1"/>
  <c r="Q2066" i="16"/>
  <c r="R2066" i="16" s="1"/>
  <c r="N2066" i="16" s="1"/>
  <c r="P2066" i="16"/>
  <c r="P1768" i="16"/>
  <c r="Q1768" i="16"/>
  <c r="R1768" i="16" s="1"/>
  <c r="N1768" i="16" s="1"/>
  <c r="P1255" i="16"/>
  <c r="Q1255" i="16"/>
  <c r="R1255" i="16" s="1"/>
  <c r="N1255" i="16" s="1"/>
  <c r="Q1269" i="16"/>
  <c r="R1269" i="16" s="1"/>
  <c r="N1269" i="16" s="1"/>
  <c r="P1269" i="16"/>
  <c r="Q2001" i="16"/>
  <c r="R2001" i="16" s="1"/>
  <c r="N2001" i="16" s="1"/>
  <c r="P2001" i="16"/>
  <c r="Q2002" i="16"/>
  <c r="R2002" i="16" s="1"/>
  <c r="N2002" i="16" s="1"/>
  <c r="P2002" i="16"/>
  <c r="P530" i="16"/>
  <c r="Q530" i="16"/>
  <c r="R530" i="16" s="1"/>
  <c r="N530" i="16" s="1"/>
  <c r="Q184" i="16"/>
  <c r="R184" i="16" s="1"/>
  <c r="N184" i="16" s="1"/>
  <c r="P184" i="16"/>
  <c r="Q90" i="16"/>
  <c r="R90" i="16" s="1"/>
  <c r="N90" i="16" s="1"/>
  <c r="P90" i="16"/>
  <c r="Q1027" i="16"/>
  <c r="R1027" i="16" s="1"/>
  <c r="N1027" i="16" s="1"/>
  <c r="P1027" i="16"/>
  <c r="Q717" i="16"/>
  <c r="R717" i="16" s="1"/>
  <c r="N717" i="16" s="1"/>
  <c r="P717" i="16"/>
  <c r="Q395" i="16"/>
  <c r="R395" i="16" s="1"/>
  <c r="N395" i="16" s="1"/>
  <c r="P395" i="16"/>
  <c r="Q1032" i="16"/>
  <c r="R1032" i="16" s="1"/>
  <c r="N1032" i="16" s="1"/>
  <c r="P1032" i="16"/>
  <c r="P1790" i="16"/>
  <c r="Q1790" i="16"/>
  <c r="R1790" i="16" s="1"/>
  <c r="N1790" i="16" s="1"/>
  <c r="Q1491" i="16"/>
  <c r="R1491" i="16" s="1"/>
  <c r="N1491" i="16" s="1"/>
  <c r="P1491" i="16"/>
  <c r="P978" i="16"/>
  <c r="Q978" i="16"/>
  <c r="R978" i="16" s="1"/>
  <c r="N978" i="16" s="1"/>
  <c r="Q2024" i="16"/>
  <c r="R2024" i="16" s="1"/>
  <c r="N2024" i="16" s="1"/>
  <c r="P2024" i="16"/>
  <c r="Q1726" i="16"/>
  <c r="R1726" i="16" s="1"/>
  <c r="N1726" i="16" s="1"/>
  <c r="P1726" i="16"/>
  <c r="P1632" i="16"/>
  <c r="Q1632" i="16"/>
  <c r="R1632" i="16" s="1"/>
  <c r="N1632" i="16" s="1"/>
  <c r="Q1259" i="16"/>
  <c r="R1259" i="16" s="1"/>
  <c r="N1259" i="16" s="1"/>
  <c r="P1259" i="16"/>
  <c r="Q1968" i="16"/>
  <c r="R1968" i="16" s="1"/>
  <c r="N1968" i="16" s="1"/>
  <c r="P1968" i="16"/>
  <c r="Q3685" i="16"/>
  <c r="R3685" i="16" s="1"/>
  <c r="N3685" i="16" s="1"/>
  <c r="P3685" i="16"/>
  <c r="Q3650" i="16"/>
  <c r="R3650" i="16" s="1"/>
  <c r="N3650" i="16" s="1"/>
  <c r="P3650" i="16"/>
  <c r="P3567" i="16"/>
  <c r="Q3567" i="16"/>
  <c r="R3567" i="16" s="1"/>
  <c r="N3567" i="16" s="1"/>
  <c r="Q3496" i="16"/>
  <c r="R3496" i="16" s="1"/>
  <c r="N3496" i="16" s="1"/>
  <c r="P3496" i="16"/>
  <c r="Q3137" i="16"/>
  <c r="R3137" i="16" s="1"/>
  <c r="N3137" i="16" s="1"/>
  <c r="P3137" i="16"/>
  <c r="Q3113" i="16"/>
  <c r="R3113" i="16" s="1"/>
  <c r="N3113" i="16" s="1"/>
  <c r="P3113" i="16"/>
  <c r="Q3379" i="16"/>
  <c r="R3379" i="16" s="1"/>
  <c r="N3379" i="16" s="1"/>
  <c r="P3379" i="16"/>
  <c r="Q3320" i="16"/>
  <c r="R3320" i="16" s="1"/>
  <c r="N3320" i="16" s="1"/>
  <c r="P3320" i="16"/>
  <c r="P3238" i="16"/>
  <c r="Q3238" i="16"/>
  <c r="R3238" i="16" s="1"/>
  <c r="N3238" i="16" s="1"/>
  <c r="P3166" i="16"/>
  <c r="Q3166" i="16"/>
  <c r="R3166" i="16" s="1"/>
  <c r="N3166" i="16" s="1"/>
  <c r="Q3118" i="16"/>
  <c r="R3118" i="16" s="1"/>
  <c r="N3118" i="16" s="1"/>
  <c r="P3118" i="16"/>
  <c r="Q3059" i="16"/>
  <c r="R3059" i="16" s="1"/>
  <c r="N3059" i="16" s="1"/>
  <c r="P3059" i="16"/>
  <c r="P1979" i="16"/>
  <c r="Q1979" i="16"/>
  <c r="R1979" i="16" s="1"/>
  <c r="N1979" i="16" s="1"/>
  <c r="Q3697" i="16"/>
  <c r="R3697" i="16" s="1"/>
  <c r="N3697" i="16" s="1"/>
  <c r="P3697" i="16"/>
  <c r="Q3663" i="16"/>
  <c r="R3663" i="16" s="1"/>
  <c r="N3663" i="16" s="1"/>
  <c r="P3663" i="16"/>
  <c r="P3579" i="16"/>
  <c r="Q3579" i="16"/>
  <c r="R3579" i="16" s="1"/>
  <c r="N3579" i="16" s="1"/>
  <c r="Q3508" i="16"/>
  <c r="R3508" i="16" s="1"/>
  <c r="N3508" i="16" s="1"/>
  <c r="P3508" i="16"/>
  <c r="P3148" i="16"/>
  <c r="Q3148" i="16"/>
  <c r="R3148" i="16" s="1"/>
  <c r="N3148" i="16" s="1"/>
  <c r="Q3126" i="16"/>
  <c r="R3126" i="16" s="1"/>
  <c r="N3126" i="16" s="1"/>
  <c r="P3126" i="16"/>
  <c r="P3392" i="16"/>
  <c r="Q3392" i="16"/>
  <c r="R3392" i="16" s="1"/>
  <c r="N3392" i="16" s="1"/>
  <c r="P3332" i="16"/>
  <c r="Q3332" i="16"/>
  <c r="R3332" i="16" s="1"/>
  <c r="N3332" i="16" s="1"/>
  <c r="Q3249" i="16"/>
  <c r="R3249" i="16" s="1"/>
  <c r="N3249" i="16" s="1"/>
  <c r="P3249" i="16"/>
  <c r="Q3179" i="16"/>
  <c r="R3179" i="16" s="1"/>
  <c r="N3179" i="16" s="1"/>
  <c r="P3179" i="16"/>
  <c r="Q3130" i="16"/>
  <c r="R3130" i="16" s="1"/>
  <c r="N3130" i="16" s="1"/>
  <c r="P3130" i="16"/>
  <c r="P3072" i="16"/>
  <c r="Q3072" i="16"/>
  <c r="R3072" i="16" s="1"/>
  <c r="N3072" i="16" s="1"/>
  <c r="P2413" i="16"/>
  <c r="Q2413" i="16"/>
  <c r="R2413" i="16" s="1"/>
  <c r="N2413" i="16" s="1"/>
  <c r="P2354" i="16"/>
  <c r="Q2354" i="16"/>
  <c r="R2354" i="16" s="1"/>
  <c r="N2354" i="16" s="1"/>
  <c r="P2294" i="16"/>
  <c r="Q2294" i="16"/>
  <c r="R2294" i="16" s="1"/>
  <c r="N2294" i="16" s="1"/>
  <c r="Q2213" i="16"/>
  <c r="R2213" i="16" s="1"/>
  <c r="N2213" i="16" s="1"/>
  <c r="P2213" i="16"/>
  <c r="Q1866" i="16"/>
  <c r="R1866" i="16" s="1"/>
  <c r="N1866" i="16" s="1"/>
  <c r="P1866" i="16"/>
  <c r="P1830" i="16"/>
  <c r="Q1830" i="16"/>
  <c r="R1830" i="16" s="1"/>
  <c r="N1830" i="16" s="1"/>
  <c r="Q2108" i="16"/>
  <c r="R2108" i="16" s="1"/>
  <c r="N2108" i="16" s="1"/>
  <c r="P2108" i="16"/>
  <c r="P3835" i="16"/>
  <c r="Q3835" i="16"/>
  <c r="R3835" i="16" s="1"/>
  <c r="N3835" i="16" s="1"/>
  <c r="Q3788" i="16"/>
  <c r="R3788" i="16" s="1"/>
  <c r="N3788" i="16" s="1"/>
  <c r="P3788" i="16"/>
  <c r="P3692" i="16"/>
  <c r="Q3692" i="16"/>
  <c r="R3692" i="16" s="1"/>
  <c r="N3692" i="16" s="1"/>
  <c r="Q3621" i="16"/>
  <c r="R3621" i="16" s="1"/>
  <c r="N3621" i="16" s="1"/>
  <c r="P3621" i="16"/>
  <c r="P3575" i="16"/>
  <c r="Q3575" i="16"/>
  <c r="R3575" i="16" s="1"/>
  <c r="N3575" i="16" s="1"/>
  <c r="Q3515" i="16"/>
  <c r="R3515" i="16" s="1"/>
  <c r="N3515" i="16" s="1"/>
  <c r="P3515" i="16"/>
  <c r="P2425" i="16"/>
  <c r="Q2425" i="16"/>
  <c r="R2425" i="16" s="1"/>
  <c r="N2425" i="16" s="1"/>
  <c r="Q2367" i="16"/>
  <c r="R2367" i="16" s="1"/>
  <c r="N2367" i="16" s="1"/>
  <c r="P2367" i="16"/>
  <c r="Q2306" i="16"/>
  <c r="R2306" i="16" s="1"/>
  <c r="N2306" i="16" s="1"/>
  <c r="P2306" i="16"/>
  <c r="Q2224" i="16"/>
  <c r="R2224" i="16" s="1"/>
  <c r="N2224" i="16" s="1"/>
  <c r="P2224" i="16"/>
  <c r="Q1878" i="16"/>
  <c r="R1878" i="16" s="1"/>
  <c r="N1878" i="16" s="1"/>
  <c r="P1878" i="16"/>
  <c r="Q1842" i="16"/>
  <c r="R1842" i="16" s="1"/>
  <c r="N1842" i="16" s="1"/>
  <c r="P1842" i="16"/>
  <c r="Q2120" i="16"/>
  <c r="R2120" i="16" s="1"/>
  <c r="N2120" i="16" s="1"/>
  <c r="P2120" i="16"/>
  <c r="Q3679" i="16"/>
  <c r="R3679" i="16" s="1"/>
  <c r="N3679" i="16" s="1"/>
  <c r="P3679" i="16"/>
  <c r="P3801" i="16"/>
  <c r="Q3801" i="16"/>
  <c r="R3801" i="16" s="1"/>
  <c r="N3801" i="16" s="1"/>
  <c r="P3706" i="16"/>
  <c r="Q3706" i="16"/>
  <c r="R3706" i="16" s="1"/>
  <c r="N3706" i="16" s="1"/>
  <c r="P3635" i="16"/>
  <c r="Q3635" i="16"/>
  <c r="R3635" i="16" s="1"/>
  <c r="N3635" i="16" s="1"/>
  <c r="Q3587" i="16"/>
  <c r="R3587" i="16" s="1"/>
  <c r="N3587" i="16" s="1"/>
  <c r="P3587" i="16"/>
  <c r="Q3528" i="16"/>
  <c r="R3528" i="16" s="1"/>
  <c r="N3528" i="16" s="1"/>
  <c r="P3528" i="16"/>
  <c r="P2725" i="16"/>
  <c r="Q2725" i="16"/>
  <c r="R2725" i="16" s="1"/>
  <c r="N2725" i="16" s="1"/>
  <c r="Q2666" i="16"/>
  <c r="R2666" i="16" s="1"/>
  <c r="N2666" i="16" s="1"/>
  <c r="P2666" i="16"/>
  <c r="P2607" i="16"/>
  <c r="Q2607" i="16"/>
  <c r="R2607" i="16" s="1"/>
  <c r="N2607" i="16" s="1"/>
  <c r="Q2536" i="16"/>
  <c r="R2536" i="16" s="1"/>
  <c r="N2536" i="16" s="1"/>
  <c r="P2536" i="16"/>
  <c r="Q2177" i="16"/>
  <c r="R2177" i="16" s="1"/>
  <c r="N2177" i="16" s="1"/>
  <c r="P2177" i="16"/>
  <c r="Q2142" i="16"/>
  <c r="R2142" i="16" s="1"/>
  <c r="N2142" i="16" s="1"/>
  <c r="P2142" i="16"/>
  <c r="P2419" i="16"/>
  <c r="Q2419" i="16"/>
  <c r="R2419" i="16" s="1"/>
  <c r="N2419" i="16" s="1"/>
  <c r="Q2360" i="16"/>
  <c r="R2360" i="16" s="1"/>
  <c r="N2360" i="16" s="1"/>
  <c r="P2360" i="16"/>
  <c r="Q2265" i="16"/>
  <c r="R2265" i="16" s="1"/>
  <c r="N2265" i="16" s="1"/>
  <c r="P2265" i="16"/>
  <c r="P2194" i="16"/>
  <c r="Q2194" i="16"/>
  <c r="R2194" i="16" s="1"/>
  <c r="N2194" i="16" s="1"/>
  <c r="P2159" i="16"/>
  <c r="Q2159" i="16"/>
  <c r="R2159" i="16" s="1"/>
  <c r="N2159" i="16" s="1"/>
  <c r="P3571" i="16"/>
  <c r="Q3571" i="16"/>
  <c r="R3571" i="16" s="1"/>
  <c r="N3571" i="16" s="1"/>
  <c r="Q3828" i="16"/>
  <c r="R3828" i="16" s="1"/>
  <c r="N3828" i="16" s="1"/>
  <c r="P3828" i="16"/>
  <c r="P2737" i="16"/>
  <c r="Q2737" i="16"/>
  <c r="R2737" i="16" s="1"/>
  <c r="N2737" i="16" s="1"/>
  <c r="Q2678" i="16"/>
  <c r="R2678" i="16" s="1"/>
  <c r="N2678" i="16" s="1"/>
  <c r="P2678" i="16"/>
  <c r="Q2618" i="16"/>
  <c r="R2618" i="16" s="1"/>
  <c r="N2618" i="16" s="1"/>
  <c r="P2618" i="16"/>
  <c r="Q2548" i="16"/>
  <c r="R2548" i="16" s="1"/>
  <c r="N2548" i="16" s="1"/>
  <c r="P2548" i="16"/>
  <c r="Q2190" i="16"/>
  <c r="R2190" i="16" s="1"/>
  <c r="N2190" i="16" s="1"/>
  <c r="P2190" i="16"/>
  <c r="Q2154" i="16"/>
  <c r="R2154" i="16" s="1"/>
  <c r="N2154" i="16" s="1"/>
  <c r="P2154" i="16"/>
  <c r="P2431" i="16"/>
  <c r="Q2431" i="16"/>
  <c r="R2431" i="16" s="1"/>
  <c r="N2431" i="16" s="1"/>
  <c r="Q2373" i="16"/>
  <c r="R2373" i="16" s="1"/>
  <c r="N2373" i="16" s="1"/>
  <c r="P2373" i="16"/>
  <c r="P2278" i="16"/>
  <c r="Q2278" i="16"/>
  <c r="R2278" i="16" s="1"/>
  <c r="N2278" i="16" s="1"/>
  <c r="Q2206" i="16"/>
  <c r="R2206" i="16" s="1"/>
  <c r="N2206" i="16" s="1"/>
  <c r="P2206" i="16"/>
  <c r="Q2172" i="16"/>
  <c r="R2172" i="16" s="1"/>
  <c r="N2172" i="16" s="1"/>
  <c r="P2172" i="16"/>
  <c r="Q3727" i="16"/>
  <c r="R3727" i="16" s="1"/>
  <c r="N3727" i="16" s="1"/>
  <c r="P3727" i="16"/>
  <c r="Q3840" i="16"/>
  <c r="R3840" i="16" s="1"/>
  <c r="N3840" i="16" s="1"/>
  <c r="P3840" i="16"/>
  <c r="Q1897" i="16"/>
  <c r="R1897" i="16" s="1"/>
  <c r="N1897" i="16" s="1"/>
  <c r="P1897" i="16"/>
  <c r="Q3613" i="16"/>
  <c r="R3613" i="16" s="1"/>
  <c r="N3613" i="16" s="1"/>
  <c r="P3613" i="16"/>
  <c r="P3578" i="16"/>
  <c r="Q3578" i="16"/>
  <c r="R3578" i="16" s="1"/>
  <c r="N3578" i="16" s="1"/>
  <c r="P3494" i="16"/>
  <c r="Q3494" i="16"/>
  <c r="R3494" i="16" s="1"/>
  <c r="N3494" i="16" s="1"/>
  <c r="P3424" i="16"/>
  <c r="Q3424" i="16"/>
  <c r="R3424" i="16" s="1"/>
  <c r="N3424" i="16" s="1"/>
  <c r="Q3065" i="16"/>
  <c r="R3065" i="16" s="1"/>
  <c r="N3065" i="16" s="1"/>
  <c r="P3065" i="16"/>
  <c r="Q3043" i="16"/>
  <c r="R3043" i="16" s="1"/>
  <c r="N3043" i="16" s="1"/>
  <c r="P3043" i="16"/>
  <c r="Q3307" i="16"/>
  <c r="R3307" i="16" s="1"/>
  <c r="N3307" i="16" s="1"/>
  <c r="P3307" i="16"/>
  <c r="Q3248" i="16"/>
  <c r="R3248" i="16" s="1"/>
  <c r="N3248" i="16" s="1"/>
  <c r="P3248" i="16"/>
  <c r="Q3165" i="16"/>
  <c r="R3165" i="16" s="1"/>
  <c r="N3165" i="16" s="1"/>
  <c r="P3165" i="16"/>
  <c r="P3093" i="16"/>
  <c r="Q3093" i="16"/>
  <c r="R3093" i="16" s="1"/>
  <c r="N3093" i="16" s="1"/>
  <c r="P3048" i="16"/>
  <c r="Q3048" i="16"/>
  <c r="R3048" i="16" s="1"/>
  <c r="N3048" i="16" s="1"/>
  <c r="Q2989" i="16"/>
  <c r="R2989" i="16" s="1"/>
  <c r="N2989" i="16" s="1"/>
  <c r="P2989" i="16"/>
  <c r="P1908" i="16"/>
  <c r="Q1908" i="16"/>
  <c r="R1908" i="16" s="1"/>
  <c r="N1908" i="16" s="1"/>
  <c r="Q3626" i="16"/>
  <c r="R3626" i="16" s="1"/>
  <c r="N3626" i="16" s="1"/>
  <c r="P3626" i="16"/>
  <c r="P3591" i="16"/>
  <c r="Q3591" i="16"/>
  <c r="R3591" i="16" s="1"/>
  <c r="N3591" i="16" s="1"/>
  <c r="P3507" i="16"/>
  <c r="Q3507" i="16"/>
  <c r="R3507" i="16" s="1"/>
  <c r="N3507" i="16" s="1"/>
  <c r="Q3437" i="16"/>
  <c r="R3437" i="16" s="1"/>
  <c r="N3437" i="16" s="1"/>
  <c r="P3437" i="16"/>
  <c r="Q3077" i="16"/>
  <c r="R3077" i="16" s="1"/>
  <c r="N3077" i="16" s="1"/>
  <c r="P3077" i="16"/>
  <c r="Q3054" i="16"/>
  <c r="R3054" i="16" s="1"/>
  <c r="N3054" i="16" s="1"/>
  <c r="P3054" i="16"/>
  <c r="Q3319" i="16"/>
  <c r="R3319" i="16" s="1"/>
  <c r="N3319" i="16" s="1"/>
  <c r="P3319" i="16"/>
  <c r="Q3261" i="16"/>
  <c r="R3261" i="16" s="1"/>
  <c r="N3261" i="16" s="1"/>
  <c r="P3261" i="16"/>
  <c r="Q3177" i="16"/>
  <c r="R3177" i="16" s="1"/>
  <c r="N3177" i="16" s="1"/>
  <c r="P3177" i="16"/>
  <c r="Q3106" i="16"/>
  <c r="R3106" i="16" s="1"/>
  <c r="N3106" i="16" s="1"/>
  <c r="P3106" i="16"/>
  <c r="P3060" i="16"/>
  <c r="Q3060" i="16"/>
  <c r="R3060" i="16" s="1"/>
  <c r="N3060" i="16" s="1"/>
  <c r="Q2999" i="16"/>
  <c r="R2999" i="16" s="1"/>
  <c r="N2999" i="16" s="1"/>
  <c r="P2999" i="16"/>
  <c r="P2063" i="16"/>
  <c r="Q2063" i="16"/>
  <c r="R2063" i="16" s="1"/>
  <c r="N2063" i="16" s="1"/>
  <c r="Q3781" i="16"/>
  <c r="R3781" i="16" s="1"/>
  <c r="N3781" i="16" s="1"/>
  <c r="P3781" i="16"/>
  <c r="Q3746" i="16"/>
  <c r="R3746" i="16" s="1"/>
  <c r="N3746" i="16" s="1"/>
  <c r="P3746" i="16"/>
  <c r="Q3675" i="16"/>
  <c r="R3675" i="16" s="1"/>
  <c r="N3675" i="16" s="1"/>
  <c r="P3675" i="16"/>
  <c r="Q3592" i="16"/>
  <c r="R3592" i="16" s="1"/>
  <c r="N3592" i="16" s="1"/>
  <c r="P3592" i="16"/>
  <c r="Q3233" i="16"/>
  <c r="R3233" i="16" s="1"/>
  <c r="N3233" i="16" s="1"/>
  <c r="P3233" i="16"/>
  <c r="Q3210" i="16"/>
  <c r="R3210" i="16" s="1"/>
  <c r="N3210" i="16" s="1"/>
  <c r="P3210" i="16"/>
  <c r="Q3475" i="16"/>
  <c r="R3475" i="16" s="1"/>
  <c r="N3475" i="16" s="1"/>
  <c r="P3475" i="16"/>
  <c r="P3416" i="16"/>
  <c r="Q3416" i="16"/>
  <c r="R3416" i="16" s="1"/>
  <c r="N3416" i="16" s="1"/>
  <c r="P3333" i="16"/>
  <c r="Q3333" i="16"/>
  <c r="R3333" i="16" s="1"/>
  <c r="N3333" i="16" s="1"/>
  <c r="P3262" i="16"/>
  <c r="Q3262" i="16"/>
  <c r="R3262" i="16" s="1"/>
  <c r="N3262" i="16" s="1"/>
  <c r="Q3216" i="16"/>
  <c r="R3216" i="16" s="1"/>
  <c r="N3216" i="16" s="1"/>
  <c r="P3216" i="16"/>
  <c r="P3155" i="16"/>
  <c r="Q3155" i="16"/>
  <c r="R3155" i="16" s="1"/>
  <c r="N3155" i="16" s="1"/>
  <c r="P1788" i="16"/>
  <c r="Q1788" i="16"/>
  <c r="R1788" i="16" s="1"/>
  <c r="N1788" i="16" s="1"/>
  <c r="P3505" i="16"/>
  <c r="Q3505" i="16"/>
  <c r="R3505" i="16" s="1"/>
  <c r="N3505" i="16" s="1"/>
  <c r="Q3470" i="16"/>
  <c r="R3470" i="16" s="1"/>
  <c r="N3470" i="16" s="1"/>
  <c r="P3470" i="16"/>
  <c r="P3387" i="16"/>
  <c r="Q3387" i="16"/>
  <c r="R3387" i="16" s="1"/>
  <c r="N3387" i="16" s="1"/>
  <c r="Q3315" i="16"/>
  <c r="R3315" i="16" s="1"/>
  <c r="N3315" i="16" s="1"/>
  <c r="P3315" i="16"/>
  <c r="Q2957" i="16"/>
  <c r="R2957" i="16" s="1"/>
  <c r="N2957" i="16" s="1"/>
  <c r="P2957" i="16"/>
  <c r="Q2935" i="16"/>
  <c r="R2935" i="16" s="1"/>
  <c r="N2935" i="16" s="1"/>
  <c r="P2935" i="16"/>
  <c r="Q3199" i="16"/>
  <c r="R3199" i="16" s="1"/>
  <c r="N3199" i="16" s="1"/>
  <c r="P3199" i="16"/>
  <c r="Q3139" i="16"/>
  <c r="R3139" i="16" s="1"/>
  <c r="N3139" i="16" s="1"/>
  <c r="P3139" i="16"/>
  <c r="Q3057" i="16"/>
  <c r="R3057" i="16" s="1"/>
  <c r="N3057" i="16" s="1"/>
  <c r="P3057" i="16"/>
  <c r="Q2987" i="16"/>
  <c r="R2987" i="16" s="1"/>
  <c r="N2987" i="16" s="1"/>
  <c r="P2987" i="16"/>
  <c r="Q2938" i="16"/>
  <c r="R2938" i="16" s="1"/>
  <c r="N2938" i="16" s="1"/>
  <c r="P2938" i="16"/>
  <c r="P2880" i="16"/>
  <c r="Q2880" i="16"/>
  <c r="R2880" i="16" s="1"/>
  <c r="N2880" i="16" s="1"/>
  <c r="Q1944" i="16"/>
  <c r="R1944" i="16" s="1"/>
  <c r="N1944" i="16" s="1"/>
  <c r="P1944" i="16"/>
  <c r="Q3661" i="16"/>
  <c r="R3661" i="16" s="1"/>
  <c r="N3661" i="16" s="1"/>
  <c r="P3661" i="16"/>
  <c r="Q3625" i="16"/>
  <c r="R3625" i="16" s="1"/>
  <c r="N3625" i="16" s="1"/>
  <c r="P3625" i="16"/>
  <c r="Q3544" i="16"/>
  <c r="R3544" i="16" s="1"/>
  <c r="N3544" i="16" s="1"/>
  <c r="P3544" i="16"/>
  <c r="Q3473" i="16"/>
  <c r="R3473" i="16" s="1"/>
  <c r="N3473" i="16" s="1"/>
  <c r="P3473" i="16"/>
  <c r="Q3114" i="16"/>
  <c r="R3114" i="16" s="1"/>
  <c r="N3114" i="16" s="1"/>
  <c r="P3114" i="16"/>
  <c r="Q3090" i="16"/>
  <c r="R3090" i="16" s="1"/>
  <c r="N3090" i="16" s="1"/>
  <c r="P3090" i="16"/>
  <c r="Q3355" i="16"/>
  <c r="R3355" i="16" s="1"/>
  <c r="N3355" i="16" s="1"/>
  <c r="P3355" i="16"/>
  <c r="P3295" i="16"/>
  <c r="Q3295" i="16"/>
  <c r="R3295" i="16" s="1"/>
  <c r="N3295" i="16" s="1"/>
  <c r="Q3213" i="16"/>
  <c r="R3213" i="16" s="1"/>
  <c r="N3213" i="16" s="1"/>
  <c r="P3213" i="16"/>
  <c r="Q3142" i="16"/>
  <c r="R3142" i="16" s="1"/>
  <c r="N3142" i="16" s="1"/>
  <c r="P3142" i="16"/>
  <c r="Q3095" i="16"/>
  <c r="R3095" i="16" s="1"/>
  <c r="N3095" i="16" s="1"/>
  <c r="P3095" i="16"/>
  <c r="P3036" i="16"/>
  <c r="Q3036" i="16"/>
  <c r="R3036" i="16" s="1"/>
  <c r="N3036" i="16" s="1"/>
  <c r="Q1524" i="16"/>
  <c r="R1524" i="16" s="1"/>
  <c r="N1524" i="16" s="1"/>
  <c r="P1524" i="16"/>
  <c r="Q3240" i="16"/>
  <c r="R3240" i="16" s="1"/>
  <c r="N3240" i="16" s="1"/>
  <c r="P3240" i="16"/>
  <c r="P3206" i="16"/>
  <c r="Q3206" i="16"/>
  <c r="R3206" i="16" s="1"/>
  <c r="N3206" i="16" s="1"/>
  <c r="Q3122" i="16"/>
  <c r="R3122" i="16" s="1"/>
  <c r="N3122" i="16" s="1"/>
  <c r="P3122" i="16"/>
  <c r="Q3053" i="16"/>
  <c r="R3053" i="16" s="1"/>
  <c r="N3053" i="16" s="1"/>
  <c r="P3053" i="16"/>
  <c r="P2693" i="16"/>
  <c r="Q2693" i="16"/>
  <c r="R2693" i="16" s="1"/>
  <c r="N2693" i="16" s="1"/>
  <c r="Q2670" i="16"/>
  <c r="R2670" i="16" s="1"/>
  <c r="N2670" i="16" s="1"/>
  <c r="P2670" i="16"/>
  <c r="Q2934" i="16"/>
  <c r="R2934" i="16" s="1"/>
  <c r="N2934" i="16" s="1"/>
  <c r="P2934" i="16"/>
  <c r="P2876" i="16"/>
  <c r="Q2876" i="16"/>
  <c r="R2876" i="16" s="1"/>
  <c r="N2876" i="16" s="1"/>
  <c r="P2793" i="16"/>
  <c r="Q2793" i="16"/>
  <c r="R2793" i="16" s="1"/>
  <c r="N2793" i="16" s="1"/>
  <c r="Q2722" i="16"/>
  <c r="R2722" i="16" s="1"/>
  <c r="N2722" i="16" s="1"/>
  <c r="P2722" i="16"/>
  <c r="Q2676" i="16"/>
  <c r="R2676" i="16" s="1"/>
  <c r="N2676" i="16" s="1"/>
  <c r="P2676" i="16"/>
  <c r="P2603" i="16"/>
  <c r="Q2603" i="16"/>
  <c r="R2603" i="16" s="1"/>
  <c r="N2603" i="16" s="1"/>
  <c r="P228" i="16"/>
  <c r="Q228" i="16"/>
  <c r="R228" i="16" s="1"/>
  <c r="N228" i="16" s="1"/>
  <c r="Q1649" i="16"/>
  <c r="R1649" i="16" s="1"/>
  <c r="N1649" i="16" s="1"/>
  <c r="P1649" i="16"/>
  <c r="Q1516" i="16"/>
  <c r="R1516" i="16" s="1"/>
  <c r="N1516" i="16" s="1"/>
  <c r="P1516" i="16"/>
  <c r="Q707" i="16"/>
  <c r="R707" i="16" s="1"/>
  <c r="N707" i="16" s="1"/>
  <c r="P707" i="16"/>
  <c r="P258" i="16"/>
  <c r="Q258" i="16"/>
  <c r="R258" i="16" s="1"/>
  <c r="N258" i="16" s="1"/>
  <c r="Q1661" i="16"/>
  <c r="R1661" i="16" s="1"/>
  <c r="N1661" i="16" s="1"/>
  <c r="P1661" i="16"/>
  <c r="Q1894" i="16"/>
  <c r="R1894" i="16" s="1"/>
  <c r="N1894" i="16" s="1"/>
  <c r="P1894" i="16"/>
  <c r="Q2400" i="16"/>
  <c r="R2400" i="16" s="1"/>
  <c r="N2400" i="16" s="1"/>
  <c r="P2400" i="16"/>
  <c r="Q864" i="16"/>
  <c r="R864" i="16" s="1"/>
  <c r="N864" i="16" s="1"/>
  <c r="P864" i="16"/>
  <c r="P3294" i="16"/>
  <c r="Q3294" i="16"/>
  <c r="R3294" i="16" s="1"/>
  <c r="N3294" i="16" s="1"/>
  <c r="Q534" i="16"/>
  <c r="R534" i="16" s="1"/>
  <c r="N534" i="16" s="1"/>
  <c r="P534" i="16"/>
  <c r="Q118" i="16"/>
  <c r="R118" i="16" s="1"/>
  <c r="N118" i="16" s="1"/>
  <c r="P118" i="16"/>
  <c r="Q1159" i="16"/>
  <c r="R1159" i="16" s="1"/>
  <c r="N1159" i="16" s="1"/>
  <c r="P1159" i="16"/>
  <c r="Q1893" i="16"/>
  <c r="R1893" i="16" s="1"/>
  <c r="N1893" i="16" s="1"/>
  <c r="P1893" i="16"/>
  <c r="Q340" i="16"/>
  <c r="R340" i="16" s="1"/>
  <c r="N340" i="16" s="1"/>
  <c r="P340" i="16"/>
  <c r="P75" i="16"/>
  <c r="Q75" i="16"/>
  <c r="R75" i="16" s="1"/>
  <c r="N75" i="16" s="1"/>
  <c r="Q1060" i="16"/>
  <c r="R1060" i="16" s="1"/>
  <c r="N1060" i="16" s="1"/>
  <c r="P1060" i="16"/>
  <c r="P121" i="16"/>
  <c r="Q121" i="16"/>
  <c r="R121" i="16" s="1"/>
  <c r="N121" i="16" s="1"/>
  <c r="Q577" i="16"/>
  <c r="R577" i="16" s="1"/>
  <c r="N577" i="16" s="1"/>
  <c r="P577" i="16"/>
  <c r="Q678" i="16"/>
  <c r="R678" i="16" s="1"/>
  <c r="N678" i="16" s="1"/>
  <c r="P678" i="16"/>
  <c r="Q595" i="16"/>
  <c r="R595" i="16" s="1"/>
  <c r="N595" i="16" s="1"/>
  <c r="P595" i="16"/>
  <c r="P262" i="16"/>
  <c r="Q262" i="16"/>
  <c r="R262" i="16" s="1"/>
  <c r="N262" i="16" s="1"/>
  <c r="Q995" i="16"/>
  <c r="R995" i="16" s="1"/>
  <c r="N995" i="16" s="1"/>
  <c r="P995" i="16"/>
  <c r="P1621" i="16"/>
  <c r="Q1621" i="16"/>
  <c r="R1621" i="16" s="1"/>
  <c r="N1621" i="16" s="1"/>
  <c r="Q1359" i="16"/>
  <c r="R1359" i="16" s="1"/>
  <c r="N1359" i="16" s="1"/>
  <c r="P1359" i="16"/>
  <c r="P2079" i="16"/>
  <c r="Q2079" i="16"/>
  <c r="R2079" i="16" s="1"/>
  <c r="N2079" i="16" s="1"/>
  <c r="Q1565" i="16"/>
  <c r="R1565" i="16" s="1"/>
  <c r="N1565" i="16" s="1"/>
  <c r="P1565" i="16"/>
  <c r="Q1581" i="16"/>
  <c r="R1581" i="16" s="1"/>
  <c r="N1581" i="16" s="1"/>
  <c r="P1581" i="16"/>
  <c r="Q1341" i="16"/>
  <c r="R1341" i="16" s="1"/>
  <c r="N1341" i="16" s="1"/>
  <c r="P1341" i="16"/>
  <c r="Q216" i="16"/>
  <c r="R216" i="16" s="1"/>
  <c r="N216" i="16" s="1"/>
  <c r="P216" i="16"/>
  <c r="Q987" i="16"/>
  <c r="R987" i="16" s="1"/>
  <c r="N987" i="16" s="1"/>
  <c r="P987" i="16"/>
  <c r="Q640" i="16"/>
  <c r="R640" i="16" s="1"/>
  <c r="N640" i="16" s="1"/>
  <c r="P640" i="16"/>
  <c r="Q545" i="16"/>
  <c r="R545" i="16" s="1"/>
  <c r="N545" i="16" s="1"/>
  <c r="P545" i="16"/>
  <c r="Q464" i="16"/>
  <c r="R464" i="16" s="1"/>
  <c r="N464" i="16" s="1"/>
  <c r="P464" i="16"/>
  <c r="P130" i="16"/>
  <c r="Q130" i="16"/>
  <c r="R130" i="16" s="1"/>
  <c r="N130" i="16" s="1"/>
  <c r="Q863" i="16"/>
  <c r="R863" i="16" s="1"/>
  <c r="N863" i="16" s="1"/>
  <c r="P863" i="16"/>
  <c r="Q1489" i="16"/>
  <c r="R1489" i="16" s="1"/>
  <c r="N1489" i="16" s="1"/>
  <c r="P1489" i="16"/>
  <c r="Q1226" i="16"/>
  <c r="R1226" i="16" s="1"/>
  <c r="N1226" i="16" s="1"/>
  <c r="P1226" i="16"/>
  <c r="P1947" i="16"/>
  <c r="Q1947" i="16"/>
  <c r="R1947" i="16" s="1"/>
  <c r="N1947" i="16" s="1"/>
  <c r="P1434" i="16"/>
  <c r="Q1434" i="16"/>
  <c r="R1434" i="16" s="1"/>
  <c r="N1434" i="16" s="1"/>
  <c r="Q1449" i="16"/>
  <c r="R1449" i="16" s="1"/>
  <c r="N1449" i="16" s="1"/>
  <c r="P1449" i="16"/>
  <c r="P1198" i="16"/>
  <c r="Q1198" i="16"/>
  <c r="R1198" i="16" s="1"/>
  <c r="N1198" i="16" s="1"/>
  <c r="Q805" i="16"/>
  <c r="R805" i="16" s="1"/>
  <c r="N805" i="16" s="1"/>
  <c r="P805" i="16"/>
  <c r="Q544" i="16"/>
  <c r="R544" i="16" s="1"/>
  <c r="N544" i="16" s="1"/>
  <c r="P544" i="16"/>
  <c r="Q185" i="16"/>
  <c r="R185" i="16" s="1"/>
  <c r="N185" i="16" s="1"/>
  <c r="P185" i="16"/>
  <c r="Q343" i="16"/>
  <c r="R343" i="16" s="1"/>
  <c r="N343" i="16" s="1"/>
  <c r="P343" i="16"/>
  <c r="Q1052" i="16"/>
  <c r="R1052" i="16" s="1"/>
  <c r="N1052" i="16" s="1"/>
  <c r="P1052" i="16"/>
  <c r="Q719" i="16"/>
  <c r="R719" i="16" s="1"/>
  <c r="N719" i="16" s="1"/>
  <c r="P719" i="16"/>
  <c r="Q432" i="16"/>
  <c r="R432" i="16" s="1"/>
  <c r="N432" i="16" s="1"/>
  <c r="P432" i="16"/>
  <c r="P1106" i="16"/>
  <c r="Q1106" i="16"/>
  <c r="R1106" i="16" s="1"/>
  <c r="N1106" i="16" s="1"/>
  <c r="Q1815" i="16"/>
  <c r="R1815" i="16" s="1"/>
  <c r="N1815" i="16" s="1"/>
  <c r="P1815" i="16"/>
  <c r="Q1277" i="16"/>
  <c r="R1277" i="16" s="1"/>
  <c r="N1277" i="16" s="1"/>
  <c r="P1277" i="16"/>
  <c r="Q1315" i="16"/>
  <c r="R1315" i="16" s="1"/>
  <c r="N1315" i="16" s="1"/>
  <c r="P1315" i="16"/>
  <c r="Q2036" i="16"/>
  <c r="R2036" i="16" s="1"/>
  <c r="N2036" i="16" s="1"/>
  <c r="P2036" i="16"/>
  <c r="Q1846" i="16"/>
  <c r="R1846" i="16" s="1"/>
  <c r="N1846" i="16" s="1"/>
  <c r="P1846" i="16"/>
  <c r="Q817" i="16"/>
  <c r="R817" i="16" s="1"/>
  <c r="N817" i="16" s="1"/>
  <c r="P817" i="16"/>
  <c r="P554" i="16"/>
  <c r="Q554" i="16"/>
  <c r="R554" i="16" s="1"/>
  <c r="N554" i="16" s="1"/>
  <c r="Q197" i="16"/>
  <c r="R197" i="16" s="1"/>
  <c r="N197" i="16" s="1"/>
  <c r="P197" i="16"/>
  <c r="Q355" i="16"/>
  <c r="R355" i="16" s="1"/>
  <c r="N355" i="16" s="1"/>
  <c r="P355" i="16"/>
  <c r="Q57" i="16"/>
  <c r="R57" i="16" s="1"/>
  <c r="N57" i="16" s="1"/>
  <c r="P57" i="16"/>
  <c r="P730" i="16"/>
  <c r="Q730" i="16"/>
  <c r="R730" i="16" s="1"/>
  <c r="N730" i="16" s="1"/>
  <c r="Q444" i="16"/>
  <c r="R444" i="16" s="1"/>
  <c r="N444" i="16" s="1"/>
  <c r="P444" i="16"/>
  <c r="Q1117" i="16"/>
  <c r="R1117" i="16" s="1"/>
  <c r="N1117" i="16" s="1"/>
  <c r="P1117" i="16"/>
  <c r="Q1826" i="16"/>
  <c r="R1826" i="16" s="1"/>
  <c r="N1826" i="16" s="1"/>
  <c r="P1826" i="16"/>
  <c r="Q1288" i="16"/>
  <c r="R1288" i="16" s="1"/>
  <c r="N1288" i="16" s="1"/>
  <c r="P1288" i="16"/>
  <c r="Q1327" i="16"/>
  <c r="R1327" i="16" s="1"/>
  <c r="N1327" i="16" s="1"/>
  <c r="P1327" i="16"/>
  <c r="P2047" i="16"/>
  <c r="Q2047" i="16"/>
  <c r="R2047" i="16" s="1"/>
  <c r="N2047" i="16" s="1"/>
  <c r="Q1858" i="16"/>
  <c r="R1858" i="16" s="1"/>
  <c r="N1858" i="16" s="1"/>
  <c r="P1858" i="16"/>
  <c r="P685" i="16"/>
  <c r="Q685" i="16"/>
  <c r="R685" i="16" s="1"/>
  <c r="N685" i="16" s="1"/>
  <c r="Q423" i="16"/>
  <c r="R423" i="16" s="1"/>
  <c r="N423" i="16" s="1"/>
  <c r="P423" i="16"/>
  <c r="Q65" i="16"/>
  <c r="R65" i="16" s="1"/>
  <c r="N65" i="16" s="1"/>
  <c r="P65" i="16"/>
  <c r="Q223" i="16"/>
  <c r="R223" i="16" s="1"/>
  <c r="N223" i="16" s="1"/>
  <c r="P223" i="16"/>
  <c r="Q933" i="16"/>
  <c r="R933" i="16" s="1"/>
  <c r="N933" i="16" s="1"/>
  <c r="P933" i="16"/>
  <c r="Q599" i="16"/>
  <c r="R599" i="16" s="1"/>
  <c r="N599" i="16" s="1"/>
  <c r="P599" i="16"/>
  <c r="Q311" i="16"/>
  <c r="R311" i="16" s="1"/>
  <c r="N311" i="16" s="1"/>
  <c r="P311" i="16"/>
  <c r="P1982" i="16"/>
  <c r="Q1982" i="16"/>
  <c r="R1982" i="16" s="1"/>
  <c r="N1982" i="16" s="1"/>
  <c r="Q1695" i="16"/>
  <c r="R1695" i="16" s="1"/>
  <c r="N1695" i="16" s="1"/>
  <c r="P1695" i="16"/>
  <c r="Q1157" i="16"/>
  <c r="R1157" i="16" s="1"/>
  <c r="N1157" i="16" s="1"/>
  <c r="P1157" i="16"/>
  <c r="Q1195" i="16"/>
  <c r="R1195" i="16" s="1"/>
  <c r="N1195" i="16" s="1"/>
  <c r="P1195" i="16"/>
  <c r="Q1917" i="16"/>
  <c r="R1917" i="16" s="1"/>
  <c r="N1917" i="16" s="1"/>
  <c r="P1917" i="16"/>
  <c r="Q1714" i="16"/>
  <c r="R1714" i="16" s="1"/>
  <c r="N1714" i="16" s="1"/>
  <c r="P1714" i="16"/>
  <c r="P170" i="16"/>
  <c r="Q170" i="16"/>
  <c r="R170" i="16" s="1"/>
  <c r="N170" i="16" s="1"/>
  <c r="P867" i="16"/>
  <c r="Q867" i="16"/>
  <c r="R867" i="16" s="1"/>
  <c r="N867" i="16" s="1"/>
  <c r="P510" i="16"/>
  <c r="Q510" i="16"/>
  <c r="R510" i="16" s="1"/>
  <c r="N510" i="16" s="1"/>
  <c r="Q667" i="16"/>
  <c r="R667" i="16" s="1"/>
  <c r="N667" i="16" s="1"/>
  <c r="P667" i="16"/>
  <c r="Q357" i="16"/>
  <c r="R357" i="16" s="1"/>
  <c r="N357" i="16" s="1"/>
  <c r="P357" i="16"/>
  <c r="Q1053" i="16"/>
  <c r="R1053" i="16" s="1"/>
  <c r="N1053" i="16" s="1"/>
  <c r="P1053" i="16"/>
  <c r="Q755" i="16"/>
  <c r="R755" i="16" s="1"/>
  <c r="N755" i="16" s="1"/>
  <c r="P755" i="16"/>
  <c r="Q1430" i="16"/>
  <c r="R1430" i="16" s="1"/>
  <c r="N1430" i="16" s="1"/>
  <c r="P1430" i="16"/>
  <c r="Q1132" i="16"/>
  <c r="R1132" i="16" s="1"/>
  <c r="N1132" i="16" s="1"/>
  <c r="P1132" i="16"/>
  <c r="P1600" i="16"/>
  <c r="Q1600" i="16"/>
  <c r="R1600" i="16" s="1"/>
  <c r="N1600" i="16" s="1"/>
  <c r="Q1663" i="16"/>
  <c r="R1663" i="16" s="1"/>
  <c r="N1663" i="16" s="1"/>
  <c r="P1663" i="16"/>
  <c r="Q1365" i="16"/>
  <c r="R1365" i="16" s="1"/>
  <c r="N1365" i="16" s="1"/>
  <c r="P1365" i="16"/>
  <c r="Q1200" i="16"/>
  <c r="R1200" i="16" s="1"/>
  <c r="N1200" i="16" s="1"/>
  <c r="P1200" i="16"/>
  <c r="Q996" i="16"/>
  <c r="R996" i="16" s="1"/>
  <c r="N996" i="16" s="1"/>
  <c r="P996" i="16"/>
  <c r="Q735" i="16"/>
  <c r="R735" i="16" s="1"/>
  <c r="N735" i="16" s="1"/>
  <c r="P735" i="16"/>
  <c r="P378" i="16"/>
  <c r="Q378" i="16"/>
  <c r="R378" i="16" s="1"/>
  <c r="N378" i="16" s="1"/>
  <c r="Q536" i="16"/>
  <c r="R536" i="16" s="1"/>
  <c r="N536" i="16" s="1"/>
  <c r="P536" i="16"/>
  <c r="Q225" i="16"/>
  <c r="R225" i="16" s="1"/>
  <c r="N225" i="16" s="1"/>
  <c r="P225" i="16"/>
  <c r="P922" i="16"/>
  <c r="Q922" i="16"/>
  <c r="R922" i="16" s="1"/>
  <c r="N922" i="16" s="1"/>
  <c r="Q624" i="16"/>
  <c r="R624" i="16" s="1"/>
  <c r="N624" i="16" s="1"/>
  <c r="P624" i="16"/>
  <c r="P1298" i="16"/>
  <c r="Q1298" i="16"/>
  <c r="R1298" i="16" s="1"/>
  <c r="N1298" i="16" s="1"/>
  <c r="Q2008" i="16"/>
  <c r="R2008" i="16" s="1"/>
  <c r="N2008" i="16" s="1"/>
  <c r="P2008" i="16"/>
  <c r="P1470" i="16"/>
  <c r="Q1470" i="16"/>
  <c r="R1470" i="16" s="1"/>
  <c r="N1470" i="16" s="1"/>
  <c r="Q1519" i="16"/>
  <c r="R1519" i="16" s="1"/>
  <c r="N1519" i="16" s="1"/>
  <c r="P1519" i="16"/>
  <c r="Q1233" i="16"/>
  <c r="R1233" i="16" s="1"/>
  <c r="N1233" i="16" s="1"/>
  <c r="P1233" i="16"/>
  <c r="Q2062" i="16"/>
  <c r="R2062" i="16" s="1"/>
  <c r="N2062" i="16" s="1"/>
  <c r="P2062" i="16"/>
  <c r="Q160" i="16"/>
  <c r="R160" i="16" s="1"/>
  <c r="N160" i="16" s="1"/>
  <c r="P160" i="16"/>
  <c r="Q857" i="16"/>
  <c r="R857" i="16" s="1"/>
  <c r="N857" i="16" s="1"/>
  <c r="P857" i="16"/>
  <c r="P762" i="16"/>
  <c r="Q762" i="16"/>
  <c r="R762" i="16" s="1"/>
  <c r="N762" i="16" s="1"/>
  <c r="Q679" i="16"/>
  <c r="R679" i="16" s="1"/>
  <c r="N679" i="16" s="1"/>
  <c r="P679" i="16"/>
  <c r="P346" i="16"/>
  <c r="Q346" i="16"/>
  <c r="R346" i="16" s="1"/>
  <c r="N346" i="16" s="1"/>
  <c r="Q1079" i="16"/>
  <c r="R1079" i="16" s="1"/>
  <c r="N1079" i="16" s="1"/>
  <c r="P1079" i="16"/>
  <c r="Q1706" i="16"/>
  <c r="R1706" i="16" s="1"/>
  <c r="N1706" i="16" s="1"/>
  <c r="P1706" i="16"/>
  <c r="P1443" i="16"/>
  <c r="Q1443" i="16"/>
  <c r="R1443" i="16" s="1"/>
  <c r="N1443" i="16" s="1"/>
  <c r="Q905" i="16"/>
  <c r="R905" i="16" s="1"/>
  <c r="N905" i="16" s="1"/>
  <c r="P905" i="16"/>
  <c r="Q1650" i="16"/>
  <c r="R1650" i="16" s="1"/>
  <c r="N1650" i="16" s="1"/>
  <c r="P1650" i="16"/>
  <c r="P1664" i="16"/>
  <c r="Q1664" i="16"/>
  <c r="R1664" i="16" s="1"/>
  <c r="N1664" i="16" s="1"/>
  <c r="Q1437" i="16"/>
  <c r="R1437" i="16" s="1"/>
  <c r="N1437" i="16" s="1"/>
  <c r="P1437" i="16"/>
  <c r="Q445" i="16"/>
  <c r="R445" i="16" s="1"/>
  <c r="N445" i="16" s="1"/>
  <c r="P445" i="16"/>
  <c r="Q172" i="16"/>
  <c r="R172" i="16" s="1"/>
  <c r="N172" i="16" s="1"/>
  <c r="P172" i="16"/>
  <c r="Q868" i="16"/>
  <c r="R868" i="16" s="1"/>
  <c r="N868" i="16" s="1"/>
  <c r="P868" i="16"/>
  <c r="P774" i="16"/>
  <c r="Q774" i="16"/>
  <c r="R774" i="16" s="1"/>
  <c r="N774" i="16" s="1"/>
  <c r="Q692" i="16"/>
  <c r="R692" i="16" s="1"/>
  <c r="N692" i="16" s="1"/>
  <c r="P692" i="16"/>
  <c r="P358" i="16"/>
  <c r="Q358" i="16"/>
  <c r="R358" i="16" s="1"/>
  <c r="N358" i="16" s="1"/>
  <c r="Q56" i="16"/>
  <c r="R56" i="16" s="1"/>
  <c r="N56" i="16" s="1"/>
  <c r="P56" i="16"/>
  <c r="Q1717" i="16"/>
  <c r="R1717" i="16" s="1"/>
  <c r="N1717" i="16" s="1"/>
  <c r="P1717" i="16"/>
  <c r="Q1455" i="16"/>
  <c r="R1455" i="16" s="1"/>
  <c r="N1455" i="16" s="1"/>
  <c r="P1455" i="16"/>
  <c r="Q916" i="16"/>
  <c r="R916" i="16" s="1"/>
  <c r="N916" i="16" s="1"/>
  <c r="P916" i="16"/>
  <c r="Q1662" i="16"/>
  <c r="R1662" i="16" s="1"/>
  <c r="N1662" i="16" s="1"/>
  <c r="P1662" i="16"/>
  <c r="P1676" i="16"/>
  <c r="Q1676" i="16"/>
  <c r="R1676" i="16" s="1"/>
  <c r="N1676" i="16" s="1"/>
  <c r="P1450" i="16"/>
  <c r="Q1450" i="16"/>
  <c r="R1450" i="16" s="1"/>
  <c r="N1450" i="16" s="1"/>
  <c r="Q313" i="16"/>
  <c r="R313" i="16" s="1"/>
  <c r="N313" i="16" s="1"/>
  <c r="P313" i="16"/>
  <c r="P1082" i="16"/>
  <c r="Q1082" i="16"/>
  <c r="R1082" i="16" s="1"/>
  <c r="N1082" i="16" s="1"/>
  <c r="Q736" i="16"/>
  <c r="R736" i="16" s="1"/>
  <c r="N736" i="16" s="1"/>
  <c r="P736" i="16"/>
  <c r="P642" i="16"/>
  <c r="Q642" i="16"/>
  <c r="R642" i="16" s="1"/>
  <c r="N642" i="16" s="1"/>
  <c r="Q559" i="16"/>
  <c r="R559" i="16" s="1"/>
  <c r="N559" i="16" s="1"/>
  <c r="P559" i="16"/>
  <c r="P226" i="16"/>
  <c r="Q226" i="16"/>
  <c r="R226" i="16" s="1"/>
  <c r="N226" i="16" s="1"/>
  <c r="Q960" i="16"/>
  <c r="R960" i="16" s="1"/>
  <c r="N960" i="16" s="1"/>
  <c r="P960" i="16"/>
  <c r="Q1585" i="16"/>
  <c r="R1585" i="16" s="1"/>
  <c r="N1585" i="16" s="1"/>
  <c r="P1585" i="16"/>
  <c r="P1322" i="16"/>
  <c r="Q1322" i="16"/>
  <c r="R1322" i="16" s="1"/>
  <c r="N1322" i="16" s="1"/>
  <c r="Q2043" i="16"/>
  <c r="R2043" i="16" s="1"/>
  <c r="N2043" i="16" s="1"/>
  <c r="P2043" i="16"/>
  <c r="P1530" i="16"/>
  <c r="Q1530" i="16"/>
  <c r="R1530" i="16" s="1"/>
  <c r="N1530" i="16" s="1"/>
  <c r="Q1544" i="16"/>
  <c r="R1544" i="16" s="1"/>
  <c r="N1544" i="16" s="1"/>
  <c r="P1544" i="16"/>
  <c r="P1306" i="16"/>
  <c r="Q1306" i="16"/>
  <c r="R1306" i="16" s="1"/>
  <c r="N1306" i="16" s="1"/>
  <c r="Q182" i="16"/>
  <c r="R182" i="16" s="1"/>
  <c r="N182" i="16" s="1"/>
  <c r="P182" i="16"/>
  <c r="P950" i="16"/>
  <c r="Q950" i="16"/>
  <c r="R950" i="16" s="1"/>
  <c r="N950" i="16" s="1"/>
  <c r="P604" i="16"/>
  <c r="Q604" i="16"/>
  <c r="R604" i="16" s="1"/>
  <c r="N604" i="16" s="1"/>
  <c r="Q509" i="16"/>
  <c r="R509" i="16" s="1"/>
  <c r="N509" i="16" s="1"/>
  <c r="P509" i="16"/>
  <c r="Q428" i="16"/>
  <c r="R428" i="16" s="1"/>
  <c r="N428" i="16" s="1"/>
  <c r="P428" i="16"/>
  <c r="P94" i="16"/>
  <c r="Q94" i="16"/>
  <c r="R94" i="16" s="1"/>
  <c r="N94" i="16" s="1"/>
  <c r="Q827" i="16"/>
  <c r="R827" i="16" s="1"/>
  <c r="N827" i="16" s="1"/>
  <c r="P827" i="16"/>
  <c r="Q1453" i="16"/>
  <c r="R1453" i="16" s="1"/>
  <c r="N1453" i="16" s="1"/>
  <c r="P1453" i="16"/>
  <c r="Q1191" i="16"/>
  <c r="R1191" i="16" s="1"/>
  <c r="N1191" i="16" s="1"/>
  <c r="P1191" i="16"/>
  <c r="Q1912" i="16"/>
  <c r="R1912" i="16" s="1"/>
  <c r="N1912" i="16" s="1"/>
  <c r="P1912" i="16"/>
  <c r="Q1398" i="16"/>
  <c r="R1398" i="16" s="1"/>
  <c r="N1398" i="16" s="1"/>
  <c r="P1398" i="16"/>
  <c r="Q1412" i="16"/>
  <c r="R1412" i="16" s="1"/>
  <c r="N1412" i="16" s="1"/>
  <c r="P1412" i="16"/>
  <c r="Q1163" i="16"/>
  <c r="R1163" i="16" s="1"/>
  <c r="N1163" i="16" s="1"/>
  <c r="P1163" i="16"/>
  <c r="Q1296" i="16"/>
  <c r="R1296" i="16" s="1"/>
  <c r="N1296" i="16" s="1"/>
  <c r="P1296" i="16"/>
  <c r="P674" i="16"/>
  <c r="Q674" i="16"/>
  <c r="R674" i="16" s="1"/>
  <c r="N674" i="16" s="1"/>
  <c r="Q328" i="16"/>
  <c r="R328" i="16" s="1"/>
  <c r="N328" i="16" s="1"/>
  <c r="P328" i="16"/>
  <c r="P234" i="16"/>
  <c r="Q234" i="16"/>
  <c r="R234" i="16" s="1"/>
  <c r="N234" i="16" s="1"/>
  <c r="P139" i="16"/>
  <c r="Q139" i="16"/>
  <c r="R139" i="16" s="1"/>
  <c r="N139" i="16" s="1"/>
  <c r="Q860" i="16"/>
  <c r="R860" i="16" s="1"/>
  <c r="N860" i="16" s="1"/>
  <c r="P860" i="16"/>
  <c r="Q540" i="16"/>
  <c r="R540" i="16" s="1"/>
  <c r="N540" i="16" s="1"/>
  <c r="P540" i="16"/>
  <c r="Q1177" i="16"/>
  <c r="R1177" i="16" s="1"/>
  <c r="N1177" i="16" s="1"/>
  <c r="P1177" i="16"/>
  <c r="P1934" i="16"/>
  <c r="Q1934" i="16"/>
  <c r="R1934" i="16" s="1"/>
  <c r="N1934" i="16" s="1"/>
  <c r="P1636" i="16"/>
  <c r="Q1636" i="16"/>
  <c r="R1636" i="16" s="1"/>
  <c r="N1636" i="16" s="1"/>
  <c r="P1122" i="16"/>
  <c r="Q1122" i="16"/>
  <c r="R1122" i="16" s="1"/>
  <c r="N1122" i="16" s="1"/>
  <c r="Q1135" i="16"/>
  <c r="R1135" i="16" s="1"/>
  <c r="N1135" i="16" s="1"/>
  <c r="P1135" i="16"/>
  <c r="P1868" i="16"/>
  <c r="Q1868" i="16"/>
  <c r="R1868" i="16" s="1"/>
  <c r="N1868" i="16" s="1"/>
  <c r="Q1798" i="16"/>
  <c r="R1798" i="16" s="1"/>
  <c r="N1798" i="16" s="1"/>
  <c r="P1798" i="16"/>
  <c r="Q1403" i="16"/>
  <c r="R1403" i="16" s="1"/>
  <c r="N1403" i="16" s="1"/>
  <c r="P1403" i="16"/>
  <c r="Q2089" i="16"/>
  <c r="R2089" i="16" s="1"/>
  <c r="N2089" i="16" s="1"/>
  <c r="P2089" i="16"/>
  <c r="Q3829" i="16"/>
  <c r="R3829" i="16" s="1"/>
  <c r="N3829" i="16" s="1"/>
  <c r="P3829" i="16"/>
  <c r="Q3794" i="16"/>
  <c r="R3794" i="16" s="1"/>
  <c r="N3794" i="16" s="1"/>
  <c r="P3794" i="16"/>
  <c r="P3723" i="16"/>
  <c r="Q3723" i="16"/>
  <c r="R3723" i="16" s="1"/>
  <c r="N3723" i="16" s="1"/>
  <c r="Q3640" i="16"/>
  <c r="R3640" i="16" s="1"/>
  <c r="N3640" i="16" s="1"/>
  <c r="P3640" i="16"/>
  <c r="Q3281" i="16"/>
  <c r="R3281" i="16" s="1"/>
  <c r="N3281" i="16" s="1"/>
  <c r="P3281" i="16"/>
  <c r="P3258" i="16"/>
  <c r="Q3258" i="16"/>
  <c r="R3258" i="16" s="1"/>
  <c r="N3258" i="16" s="1"/>
  <c r="P3523" i="16"/>
  <c r="Q3523" i="16"/>
  <c r="R3523" i="16" s="1"/>
  <c r="N3523" i="16" s="1"/>
  <c r="P3464" i="16"/>
  <c r="Q3464" i="16"/>
  <c r="R3464" i="16" s="1"/>
  <c r="N3464" i="16" s="1"/>
  <c r="Q3381" i="16"/>
  <c r="R3381" i="16" s="1"/>
  <c r="N3381" i="16" s="1"/>
  <c r="P3381" i="16"/>
  <c r="Q3310" i="16"/>
  <c r="R3310" i="16" s="1"/>
  <c r="N3310" i="16" s="1"/>
  <c r="P3310" i="16"/>
  <c r="Q3263" i="16"/>
  <c r="R3263" i="16" s="1"/>
  <c r="N3263" i="16" s="1"/>
  <c r="P3263" i="16"/>
  <c r="Q3203" i="16"/>
  <c r="R3203" i="16" s="1"/>
  <c r="N3203" i="16" s="1"/>
  <c r="P3203" i="16"/>
  <c r="Q2101" i="16"/>
  <c r="R2101" i="16" s="1"/>
  <c r="N2101" i="16" s="1"/>
  <c r="P2101" i="16"/>
  <c r="Q3841" i="16"/>
  <c r="R3841" i="16" s="1"/>
  <c r="N3841" i="16" s="1"/>
  <c r="P3841" i="16"/>
  <c r="Q3807" i="16"/>
  <c r="R3807" i="16" s="1"/>
  <c r="N3807" i="16" s="1"/>
  <c r="P3807" i="16"/>
  <c r="P3735" i="16"/>
  <c r="Q3735" i="16"/>
  <c r="R3735" i="16" s="1"/>
  <c r="N3735" i="16" s="1"/>
  <c r="Q3652" i="16"/>
  <c r="R3652" i="16" s="1"/>
  <c r="N3652" i="16" s="1"/>
  <c r="P3652" i="16"/>
  <c r="Q3293" i="16"/>
  <c r="R3293" i="16" s="1"/>
  <c r="N3293" i="16" s="1"/>
  <c r="P3293" i="16"/>
  <c r="P3270" i="16"/>
  <c r="Q3270" i="16"/>
  <c r="R3270" i="16" s="1"/>
  <c r="N3270" i="16" s="1"/>
  <c r="Q3535" i="16"/>
  <c r="R3535" i="16" s="1"/>
  <c r="N3535" i="16" s="1"/>
  <c r="P3535" i="16"/>
  <c r="P3476" i="16"/>
  <c r="Q3476" i="16"/>
  <c r="R3476" i="16" s="1"/>
  <c r="N3476" i="16" s="1"/>
  <c r="Q3394" i="16"/>
  <c r="R3394" i="16" s="1"/>
  <c r="N3394" i="16" s="1"/>
  <c r="P3394" i="16"/>
  <c r="P3322" i="16"/>
  <c r="Q3322" i="16"/>
  <c r="R3322" i="16" s="1"/>
  <c r="N3322" i="16" s="1"/>
  <c r="P3274" i="16"/>
  <c r="Q3274" i="16"/>
  <c r="R3274" i="16" s="1"/>
  <c r="N3274" i="16" s="1"/>
  <c r="Q3215" i="16"/>
  <c r="R3215" i="16" s="1"/>
  <c r="N3215" i="16" s="1"/>
  <c r="P3215" i="16"/>
  <c r="P2557" i="16"/>
  <c r="Q2557" i="16"/>
  <c r="R2557" i="16" s="1"/>
  <c r="N2557" i="16" s="1"/>
  <c r="Q2498" i="16"/>
  <c r="R2498" i="16" s="1"/>
  <c r="N2498" i="16" s="1"/>
  <c r="P2498" i="16"/>
  <c r="P2439" i="16"/>
  <c r="Q2439" i="16"/>
  <c r="R2439" i="16" s="1"/>
  <c r="N2439" i="16" s="1"/>
  <c r="Q2368" i="16"/>
  <c r="R2368" i="16" s="1"/>
  <c r="N2368" i="16" s="1"/>
  <c r="P2368" i="16"/>
  <c r="Q2009" i="16"/>
  <c r="R2009" i="16" s="1"/>
  <c r="N2009" i="16" s="1"/>
  <c r="P2009" i="16"/>
  <c r="P1973" i="16"/>
  <c r="Q1973" i="16"/>
  <c r="R1973" i="16" s="1"/>
  <c r="N1973" i="16" s="1"/>
  <c r="Q2252" i="16"/>
  <c r="R2252" i="16" s="1"/>
  <c r="N2252" i="16" s="1"/>
  <c r="P2252" i="16"/>
  <c r="P2191" i="16"/>
  <c r="Q2191" i="16"/>
  <c r="R2191" i="16" s="1"/>
  <c r="N2191" i="16" s="1"/>
  <c r="Q2098" i="16"/>
  <c r="R2098" i="16" s="1"/>
  <c r="N2098" i="16" s="1"/>
  <c r="P2098" i="16"/>
  <c r="Q3838" i="16"/>
  <c r="R3838" i="16" s="1"/>
  <c r="N3838" i="16" s="1"/>
  <c r="P3838" i="16"/>
  <c r="Q3766" i="16"/>
  <c r="R3766" i="16" s="1"/>
  <c r="N3766" i="16" s="1"/>
  <c r="P3766" i="16"/>
  <c r="P3719" i="16"/>
  <c r="Q3719" i="16"/>
  <c r="R3719" i="16" s="1"/>
  <c r="N3719" i="16" s="1"/>
  <c r="P3660" i="16"/>
  <c r="Q3660" i="16"/>
  <c r="R3660" i="16" s="1"/>
  <c r="N3660" i="16" s="1"/>
  <c r="P2569" i="16"/>
  <c r="Q2569" i="16"/>
  <c r="R2569" i="16" s="1"/>
  <c r="N2569" i="16" s="1"/>
  <c r="Q2510" i="16"/>
  <c r="R2510" i="16" s="1"/>
  <c r="N2510" i="16" s="1"/>
  <c r="P2510" i="16"/>
  <c r="Q2451" i="16"/>
  <c r="R2451" i="16" s="1"/>
  <c r="N2451" i="16" s="1"/>
  <c r="P2451" i="16"/>
  <c r="Q2380" i="16"/>
  <c r="R2380" i="16" s="1"/>
  <c r="N2380" i="16" s="1"/>
  <c r="P2380" i="16"/>
  <c r="Q2020" i="16"/>
  <c r="R2020" i="16" s="1"/>
  <c r="N2020" i="16" s="1"/>
  <c r="P2020" i="16"/>
  <c r="Q1986" i="16"/>
  <c r="R1986" i="16" s="1"/>
  <c r="N1986" i="16" s="1"/>
  <c r="P1986" i="16"/>
  <c r="Q2264" i="16"/>
  <c r="R2264" i="16" s="1"/>
  <c r="N2264" i="16" s="1"/>
  <c r="P2264" i="16"/>
  <c r="P2203" i="16"/>
  <c r="Q2203" i="16"/>
  <c r="R2203" i="16" s="1"/>
  <c r="N2203" i="16" s="1"/>
  <c r="Q2109" i="16"/>
  <c r="R2109" i="16" s="1"/>
  <c r="N2109" i="16" s="1"/>
  <c r="P2109" i="16"/>
  <c r="Q3557" i="16"/>
  <c r="R3557" i="16" s="1"/>
  <c r="N3557" i="16" s="1"/>
  <c r="P3557" i="16"/>
  <c r="Q3779" i="16"/>
  <c r="R3779" i="16" s="1"/>
  <c r="N3779" i="16" s="1"/>
  <c r="P3779" i="16"/>
  <c r="Q3731" i="16"/>
  <c r="R3731" i="16" s="1"/>
  <c r="N3731" i="16" s="1"/>
  <c r="P3731" i="16"/>
  <c r="Q3672" i="16"/>
  <c r="R3672" i="16" s="1"/>
  <c r="N3672" i="16" s="1"/>
  <c r="P3672" i="16"/>
  <c r="Q2869" i="16"/>
  <c r="R2869" i="16" s="1"/>
  <c r="N2869" i="16" s="1"/>
  <c r="P2869" i="16"/>
  <c r="Q2822" i="16"/>
  <c r="R2822" i="16" s="1"/>
  <c r="N2822" i="16" s="1"/>
  <c r="P2822" i="16"/>
  <c r="Q2750" i="16"/>
  <c r="R2750" i="16" s="1"/>
  <c r="N2750" i="16" s="1"/>
  <c r="P2750" i="16"/>
  <c r="Q2680" i="16"/>
  <c r="R2680" i="16" s="1"/>
  <c r="N2680" i="16" s="1"/>
  <c r="P2680" i="16"/>
  <c r="Q2321" i="16"/>
  <c r="R2321" i="16" s="1"/>
  <c r="N2321" i="16" s="1"/>
  <c r="P2321" i="16"/>
  <c r="P2286" i="16"/>
  <c r="Q2286" i="16"/>
  <c r="R2286" i="16" s="1"/>
  <c r="N2286" i="16" s="1"/>
  <c r="P2563" i="16"/>
  <c r="Q2563" i="16"/>
  <c r="R2563" i="16" s="1"/>
  <c r="N2563" i="16" s="1"/>
  <c r="Q2504" i="16"/>
  <c r="R2504" i="16" s="1"/>
  <c r="N2504" i="16" s="1"/>
  <c r="P2504" i="16"/>
  <c r="P2409" i="16"/>
  <c r="Q2409" i="16"/>
  <c r="R2409" i="16" s="1"/>
  <c r="N2409" i="16" s="1"/>
  <c r="Q2338" i="16"/>
  <c r="R2338" i="16" s="1"/>
  <c r="N2338" i="16" s="1"/>
  <c r="P2338" i="16"/>
  <c r="Q2303" i="16"/>
  <c r="R2303" i="16" s="1"/>
  <c r="N2303" i="16" s="1"/>
  <c r="P2303" i="16"/>
  <c r="Q2233" i="16"/>
  <c r="R2233" i="16" s="1"/>
  <c r="N2233" i="16" s="1"/>
  <c r="P2233" i="16"/>
  <c r="Q1164" i="16"/>
  <c r="R1164" i="16" s="1"/>
  <c r="N1164" i="16" s="1"/>
  <c r="P1164" i="16"/>
  <c r="Q2881" i="16"/>
  <c r="R2881" i="16" s="1"/>
  <c r="N2881" i="16" s="1"/>
  <c r="P2881" i="16"/>
  <c r="Q2846" i="16"/>
  <c r="R2846" i="16" s="1"/>
  <c r="N2846" i="16" s="1"/>
  <c r="P2846" i="16"/>
  <c r="Q2762" i="16"/>
  <c r="R2762" i="16" s="1"/>
  <c r="N2762" i="16" s="1"/>
  <c r="P2762" i="16"/>
  <c r="Q2692" i="16"/>
  <c r="R2692" i="16" s="1"/>
  <c r="N2692" i="16" s="1"/>
  <c r="P2692" i="16"/>
  <c r="Q2333" i="16"/>
  <c r="R2333" i="16" s="1"/>
  <c r="N2333" i="16" s="1"/>
  <c r="P2333" i="16"/>
  <c r="P2298" i="16"/>
  <c r="Q2298" i="16"/>
  <c r="R2298" i="16" s="1"/>
  <c r="N2298" i="16" s="1"/>
  <c r="P2575" i="16"/>
  <c r="Q2575" i="16"/>
  <c r="R2575" i="16" s="1"/>
  <c r="N2575" i="16" s="1"/>
  <c r="Q2516" i="16"/>
  <c r="R2516" i="16" s="1"/>
  <c r="N2516" i="16" s="1"/>
  <c r="P2516" i="16"/>
  <c r="P2421" i="16"/>
  <c r="Q2421" i="16"/>
  <c r="R2421" i="16" s="1"/>
  <c r="N2421" i="16" s="1"/>
  <c r="Q2349" i="16"/>
  <c r="R2349" i="16" s="1"/>
  <c r="N2349" i="16" s="1"/>
  <c r="P2349" i="16"/>
  <c r="P2314" i="16"/>
  <c r="Q2314" i="16"/>
  <c r="R2314" i="16" s="1"/>
  <c r="N2314" i="16" s="1"/>
  <c r="Q2244" i="16"/>
  <c r="R2244" i="16" s="1"/>
  <c r="N2244" i="16" s="1"/>
  <c r="P2244" i="16"/>
  <c r="Q1331" i="16"/>
  <c r="R1331" i="16" s="1"/>
  <c r="N1331" i="16" s="1"/>
  <c r="P1331" i="16"/>
  <c r="P2039" i="16"/>
  <c r="Q2039" i="16"/>
  <c r="R2039" i="16" s="1"/>
  <c r="N2039" i="16" s="1"/>
  <c r="Q3757" i="16"/>
  <c r="R3757" i="16" s="1"/>
  <c r="N3757" i="16" s="1"/>
  <c r="P3757" i="16"/>
  <c r="P3722" i="16"/>
  <c r="Q3722" i="16"/>
  <c r="R3722" i="16" s="1"/>
  <c r="N3722" i="16" s="1"/>
  <c r="Q3651" i="16"/>
  <c r="R3651" i="16" s="1"/>
  <c r="N3651" i="16" s="1"/>
  <c r="P3651" i="16"/>
  <c r="Q3568" i="16"/>
  <c r="R3568" i="16" s="1"/>
  <c r="N3568" i="16" s="1"/>
  <c r="P3568" i="16"/>
  <c r="Q3209" i="16"/>
  <c r="R3209" i="16" s="1"/>
  <c r="N3209" i="16" s="1"/>
  <c r="P3209" i="16"/>
  <c r="Q3185" i="16"/>
  <c r="R3185" i="16" s="1"/>
  <c r="N3185" i="16" s="1"/>
  <c r="P3185" i="16"/>
  <c r="Q3451" i="16"/>
  <c r="R3451" i="16" s="1"/>
  <c r="N3451" i="16" s="1"/>
  <c r="P3451" i="16"/>
  <c r="P3391" i="16"/>
  <c r="Q3391" i="16"/>
  <c r="R3391" i="16" s="1"/>
  <c r="N3391" i="16" s="1"/>
  <c r="Q3309" i="16"/>
  <c r="R3309" i="16" s="1"/>
  <c r="N3309" i="16" s="1"/>
  <c r="P3309" i="16"/>
  <c r="P3237" i="16"/>
  <c r="Q3237" i="16"/>
  <c r="R3237" i="16" s="1"/>
  <c r="N3237" i="16" s="1"/>
  <c r="Q3192" i="16"/>
  <c r="R3192" i="16" s="1"/>
  <c r="N3192" i="16" s="1"/>
  <c r="P3192" i="16"/>
  <c r="P3132" i="16"/>
  <c r="Q3132" i="16"/>
  <c r="R3132" i="16" s="1"/>
  <c r="N3132" i="16" s="1"/>
  <c r="Q2052" i="16"/>
  <c r="R2052" i="16" s="1"/>
  <c r="N2052" i="16" s="1"/>
  <c r="P2052" i="16"/>
  <c r="Q3769" i="16"/>
  <c r="R3769" i="16" s="1"/>
  <c r="N3769" i="16" s="1"/>
  <c r="P3769" i="16"/>
  <c r="Q3734" i="16"/>
  <c r="R3734" i="16" s="1"/>
  <c r="N3734" i="16" s="1"/>
  <c r="P3734" i="16"/>
  <c r="P3662" i="16"/>
  <c r="Q3662" i="16"/>
  <c r="R3662" i="16" s="1"/>
  <c r="N3662" i="16" s="1"/>
  <c r="Q3580" i="16"/>
  <c r="R3580" i="16" s="1"/>
  <c r="N3580" i="16" s="1"/>
  <c r="P3580" i="16"/>
  <c r="P3222" i="16"/>
  <c r="Q3222" i="16"/>
  <c r="R3222" i="16" s="1"/>
  <c r="N3222" i="16" s="1"/>
  <c r="P3198" i="16"/>
  <c r="Q3198" i="16"/>
  <c r="R3198" i="16" s="1"/>
  <c r="N3198" i="16" s="1"/>
  <c r="Q3462" i="16"/>
  <c r="R3462" i="16" s="1"/>
  <c r="N3462" i="16" s="1"/>
  <c r="P3462" i="16"/>
  <c r="Q3405" i="16"/>
  <c r="R3405" i="16" s="1"/>
  <c r="N3405" i="16" s="1"/>
  <c r="P3405" i="16"/>
  <c r="Q3321" i="16"/>
  <c r="R3321" i="16" s="1"/>
  <c r="N3321" i="16" s="1"/>
  <c r="P3321" i="16"/>
  <c r="Q3251" i="16"/>
  <c r="R3251" i="16" s="1"/>
  <c r="N3251" i="16" s="1"/>
  <c r="P3251" i="16"/>
  <c r="Q3204" i="16"/>
  <c r="R3204" i="16" s="1"/>
  <c r="N3204" i="16" s="1"/>
  <c r="P3204" i="16"/>
  <c r="Q3143" i="16"/>
  <c r="R3143" i="16" s="1"/>
  <c r="N3143" i="16" s="1"/>
  <c r="P3143" i="16"/>
  <c r="Q2185" i="16"/>
  <c r="R2185" i="16" s="1"/>
  <c r="N2185" i="16" s="1"/>
  <c r="P2185" i="16"/>
  <c r="Q2125" i="16"/>
  <c r="R2125" i="16" s="1"/>
  <c r="N2125" i="16" s="1"/>
  <c r="P2125" i="16"/>
  <c r="P3582" i="16"/>
  <c r="Q3582" i="16"/>
  <c r="R3582" i="16" s="1"/>
  <c r="N3582" i="16" s="1"/>
  <c r="Q3820" i="16"/>
  <c r="R3820" i="16" s="1"/>
  <c r="N3820" i="16" s="1"/>
  <c r="P3820" i="16"/>
  <c r="P3737" i="16"/>
  <c r="Q3737" i="16"/>
  <c r="R3737" i="16" s="1"/>
  <c r="N3737" i="16" s="1"/>
  <c r="Q3377" i="16"/>
  <c r="R3377" i="16" s="1"/>
  <c r="N3377" i="16" s="1"/>
  <c r="P3377" i="16"/>
  <c r="Q3367" i="16"/>
  <c r="R3367" i="16" s="1"/>
  <c r="N3367" i="16" s="1"/>
  <c r="P3367" i="16"/>
  <c r="Q3618" i="16"/>
  <c r="R3618" i="16" s="1"/>
  <c r="N3618" i="16" s="1"/>
  <c r="P3618" i="16"/>
  <c r="Q3572" i="16"/>
  <c r="R3572" i="16" s="1"/>
  <c r="N3572" i="16" s="1"/>
  <c r="P3572" i="16"/>
  <c r="P3477" i="16"/>
  <c r="Q3477" i="16"/>
  <c r="R3477" i="16" s="1"/>
  <c r="N3477" i="16" s="1"/>
  <c r="Q3406" i="16"/>
  <c r="R3406" i="16" s="1"/>
  <c r="N3406" i="16" s="1"/>
  <c r="P3406" i="16"/>
  <c r="Q3359" i="16"/>
  <c r="R3359" i="16" s="1"/>
  <c r="N3359" i="16" s="1"/>
  <c r="P3359" i="16"/>
  <c r="P3300" i="16"/>
  <c r="Q3300" i="16"/>
  <c r="R3300" i="16" s="1"/>
  <c r="N3300" i="16" s="1"/>
  <c r="Q1933" i="16"/>
  <c r="R1933" i="16" s="1"/>
  <c r="N1933" i="16" s="1"/>
  <c r="P1933" i="16"/>
  <c r="P3649" i="16"/>
  <c r="Q3649" i="16"/>
  <c r="R3649" i="16" s="1"/>
  <c r="N3649" i="16" s="1"/>
  <c r="Q3614" i="16"/>
  <c r="R3614" i="16" s="1"/>
  <c r="N3614" i="16" s="1"/>
  <c r="P3614" i="16"/>
  <c r="Q3531" i="16"/>
  <c r="R3531" i="16" s="1"/>
  <c r="N3531" i="16" s="1"/>
  <c r="P3531" i="16"/>
  <c r="P3460" i="16"/>
  <c r="Q3460" i="16"/>
  <c r="R3460" i="16" s="1"/>
  <c r="N3460" i="16" s="1"/>
  <c r="Q3101" i="16"/>
  <c r="R3101" i="16" s="1"/>
  <c r="N3101" i="16" s="1"/>
  <c r="P3101" i="16"/>
  <c r="Q3078" i="16"/>
  <c r="R3078" i="16" s="1"/>
  <c r="N3078" i="16" s="1"/>
  <c r="P3078" i="16"/>
  <c r="Q3343" i="16"/>
  <c r="R3343" i="16" s="1"/>
  <c r="N3343" i="16" s="1"/>
  <c r="P3343" i="16"/>
  <c r="Q3284" i="16"/>
  <c r="R3284" i="16" s="1"/>
  <c r="N3284" i="16" s="1"/>
  <c r="P3284" i="16"/>
  <c r="Q3201" i="16"/>
  <c r="R3201" i="16" s="1"/>
  <c r="N3201" i="16" s="1"/>
  <c r="P3201" i="16"/>
  <c r="Q3131" i="16"/>
  <c r="R3131" i="16" s="1"/>
  <c r="N3131" i="16" s="1"/>
  <c r="P3131" i="16"/>
  <c r="P3082" i="16"/>
  <c r="Q3082" i="16"/>
  <c r="R3082" i="16" s="1"/>
  <c r="N3082" i="16" s="1"/>
  <c r="Q3023" i="16"/>
  <c r="R3023" i="16" s="1"/>
  <c r="N3023" i="16" s="1"/>
  <c r="P3023" i="16"/>
  <c r="P2087" i="16"/>
  <c r="Q2087" i="16"/>
  <c r="R2087" i="16" s="1"/>
  <c r="N2087" i="16" s="1"/>
  <c r="Q3805" i="16"/>
  <c r="R3805" i="16" s="1"/>
  <c r="N3805" i="16" s="1"/>
  <c r="P3805" i="16"/>
  <c r="Q3770" i="16"/>
  <c r="R3770" i="16" s="1"/>
  <c r="N3770" i="16" s="1"/>
  <c r="P3770" i="16"/>
  <c r="Q3699" i="16"/>
  <c r="R3699" i="16" s="1"/>
  <c r="N3699" i="16" s="1"/>
  <c r="P3699" i="16"/>
  <c r="Q3616" i="16"/>
  <c r="R3616" i="16" s="1"/>
  <c r="N3616" i="16" s="1"/>
  <c r="P3616" i="16"/>
  <c r="Q3257" i="16"/>
  <c r="R3257" i="16" s="1"/>
  <c r="N3257" i="16" s="1"/>
  <c r="P3257" i="16"/>
  <c r="Q3235" i="16"/>
  <c r="R3235" i="16" s="1"/>
  <c r="N3235" i="16" s="1"/>
  <c r="P3235" i="16"/>
  <c r="Q3498" i="16"/>
  <c r="R3498" i="16" s="1"/>
  <c r="N3498" i="16" s="1"/>
  <c r="P3498" i="16"/>
  <c r="P3440" i="16"/>
  <c r="Q3440" i="16"/>
  <c r="R3440" i="16" s="1"/>
  <c r="N3440" i="16" s="1"/>
  <c r="Q3357" i="16"/>
  <c r="R3357" i="16" s="1"/>
  <c r="N3357" i="16" s="1"/>
  <c r="P3357" i="16"/>
  <c r="P3286" i="16"/>
  <c r="Q3286" i="16"/>
  <c r="R3286" i="16" s="1"/>
  <c r="N3286" i="16" s="1"/>
  <c r="Q3239" i="16"/>
  <c r="R3239" i="16" s="1"/>
  <c r="N3239" i="16" s="1"/>
  <c r="P3239" i="16"/>
  <c r="P3180" i="16"/>
  <c r="Q3180" i="16"/>
  <c r="R3180" i="16" s="1"/>
  <c r="N3180" i="16" s="1"/>
  <c r="P1668" i="16"/>
  <c r="Q1668" i="16"/>
  <c r="R1668" i="16" s="1"/>
  <c r="N1668" i="16" s="1"/>
  <c r="Q3385" i="16"/>
  <c r="R3385" i="16" s="1"/>
  <c r="N3385" i="16" s="1"/>
  <c r="P3385" i="16"/>
  <c r="Q3351" i="16"/>
  <c r="R3351" i="16" s="1"/>
  <c r="N3351" i="16" s="1"/>
  <c r="P3351" i="16"/>
  <c r="P3266" i="16"/>
  <c r="Q3266" i="16"/>
  <c r="R3266" i="16" s="1"/>
  <c r="N3266" i="16" s="1"/>
  <c r="Q3196" i="16"/>
  <c r="R3196" i="16" s="1"/>
  <c r="N3196" i="16" s="1"/>
  <c r="P3196" i="16"/>
  <c r="Q2836" i="16"/>
  <c r="R2836" i="16" s="1"/>
  <c r="N2836" i="16" s="1"/>
  <c r="P2836" i="16"/>
  <c r="Q2814" i="16"/>
  <c r="R2814" i="16" s="1"/>
  <c r="N2814" i="16" s="1"/>
  <c r="P2814" i="16"/>
  <c r="P3080" i="16"/>
  <c r="Q3080" i="16"/>
  <c r="R3080" i="16" s="1"/>
  <c r="N3080" i="16" s="1"/>
  <c r="P3020" i="16"/>
  <c r="Q3020" i="16"/>
  <c r="R3020" i="16" s="1"/>
  <c r="N3020" i="16" s="1"/>
  <c r="Q2937" i="16"/>
  <c r="R2937" i="16" s="1"/>
  <c r="N2937" i="16" s="1"/>
  <c r="P2937" i="16"/>
  <c r="Q2866" i="16"/>
  <c r="R2866" i="16" s="1"/>
  <c r="N2866" i="16" s="1"/>
  <c r="P2866" i="16"/>
  <c r="Q2819" i="16"/>
  <c r="R2819" i="16" s="1"/>
  <c r="N2819" i="16" s="1"/>
  <c r="P2819" i="16"/>
  <c r="P2760" i="16"/>
  <c r="Q2760" i="16"/>
  <c r="R2760" i="16" s="1"/>
  <c r="N2760" i="16" s="1"/>
  <c r="Q1133" i="16"/>
  <c r="R1133" i="16" s="1"/>
  <c r="N1133" i="16" s="1"/>
  <c r="P1133" i="16"/>
  <c r="P1002" i="16"/>
  <c r="Q1002" i="16"/>
  <c r="R1002" i="16" s="1"/>
  <c r="N1002" i="16" s="1"/>
  <c r="P1333" i="16"/>
  <c r="Q1333" i="16"/>
  <c r="R1333" i="16" s="1"/>
  <c r="N1333" i="16" s="1"/>
  <c r="Q885" i="16"/>
  <c r="R885" i="16" s="1"/>
  <c r="N885" i="16" s="1"/>
  <c r="P885" i="16"/>
  <c r="Q264" i="16"/>
  <c r="R264" i="16" s="1"/>
  <c r="N264" i="16" s="1"/>
  <c r="P264" i="16"/>
  <c r="Q772" i="16"/>
  <c r="R772" i="16" s="1"/>
  <c r="N772" i="16" s="1"/>
  <c r="P772" i="16"/>
  <c r="Q85" i="16"/>
  <c r="R85" i="16" s="1"/>
  <c r="N85" i="16" s="1"/>
  <c r="P85" i="16"/>
  <c r="Q516" i="16"/>
  <c r="R516" i="16" s="1"/>
  <c r="N516" i="16" s="1"/>
  <c r="P516" i="16"/>
  <c r="P398" i="16"/>
  <c r="Q398" i="16"/>
  <c r="R398" i="16" s="1"/>
  <c r="N398" i="16" s="1"/>
  <c r="P821" i="16"/>
  <c r="Q821" i="16"/>
  <c r="R821" i="16" s="1"/>
  <c r="N821" i="16" s="1"/>
  <c r="Q740" i="16"/>
  <c r="R740" i="16" s="1"/>
  <c r="N740" i="16" s="1"/>
  <c r="P740" i="16"/>
  <c r="P406" i="16"/>
  <c r="Q406" i="16"/>
  <c r="R406" i="16" s="1"/>
  <c r="N406" i="16" s="1"/>
  <c r="P107" i="16"/>
  <c r="Q107" i="16"/>
  <c r="R107" i="16" s="1"/>
  <c r="N107" i="16" s="1"/>
  <c r="P1766" i="16"/>
  <c r="Q1766" i="16"/>
  <c r="R1766" i="16" s="1"/>
  <c r="N1766" i="16" s="1"/>
  <c r="P1502" i="16"/>
  <c r="Q1502" i="16"/>
  <c r="R1502" i="16" s="1"/>
  <c r="N1502" i="16" s="1"/>
  <c r="Q965" i="16"/>
  <c r="R965" i="16" s="1"/>
  <c r="N965" i="16" s="1"/>
  <c r="P965" i="16"/>
  <c r="Q1709" i="16"/>
  <c r="R1709" i="16" s="1"/>
  <c r="N1709" i="16" s="1"/>
  <c r="P1709" i="16"/>
  <c r="P1724" i="16"/>
  <c r="Q1724" i="16"/>
  <c r="R1724" i="16" s="1"/>
  <c r="N1724" i="16" s="1"/>
  <c r="P1498" i="16"/>
  <c r="Q1498" i="16"/>
  <c r="R1498" i="16" s="1"/>
  <c r="N1498" i="16" s="1"/>
  <c r="Q361" i="16"/>
  <c r="R361" i="16" s="1"/>
  <c r="N361" i="16" s="1"/>
  <c r="P361" i="16"/>
  <c r="P87" i="16"/>
  <c r="Q87" i="16"/>
  <c r="R87" i="16" s="1"/>
  <c r="N87" i="16" s="1"/>
  <c r="Q784" i="16"/>
  <c r="R784" i="16" s="1"/>
  <c r="N784" i="16" s="1"/>
  <c r="P784" i="16"/>
  <c r="P690" i="16"/>
  <c r="Q690" i="16"/>
  <c r="R690" i="16" s="1"/>
  <c r="N690" i="16" s="1"/>
  <c r="Q608" i="16"/>
  <c r="R608" i="16" s="1"/>
  <c r="N608" i="16" s="1"/>
  <c r="P608" i="16"/>
  <c r="Q273" i="16"/>
  <c r="R273" i="16" s="1"/>
  <c r="N273" i="16" s="1"/>
  <c r="P273" i="16"/>
  <c r="Q1008" i="16"/>
  <c r="R1008" i="16" s="1"/>
  <c r="N1008" i="16" s="1"/>
  <c r="P1008" i="16"/>
  <c r="Q1633" i="16"/>
  <c r="R1633" i="16" s="1"/>
  <c r="N1633" i="16" s="1"/>
  <c r="P1633" i="16"/>
  <c r="P1371" i="16"/>
  <c r="Q1371" i="16"/>
  <c r="R1371" i="16" s="1"/>
  <c r="N1371" i="16" s="1"/>
  <c r="P834" i="16"/>
  <c r="Q834" i="16"/>
  <c r="R834" i="16" s="1"/>
  <c r="N834" i="16" s="1"/>
  <c r="Q1577" i="16"/>
  <c r="R1577" i="16" s="1"/>
  <c r="N1577" i="16" s="1"/>
  <c r="P1577" i="16"/>
  <c r="P1592" i="16"/>
  <c r="Q1592" i="16"/>
  <c r="R1592" i="16" s="1"/>
  <c r="N1592" i="16" s="1"/>
  <c r="P1354" i="16"/>
  <c r="Q1354" i="16"/>
  <c r="R1354" i="16" s="1"/>
  <c r="N1354" i="16" s="1"/>
  <c r="Q949" i="16"/>
  <c r="R949" i="16" s="1"/>
  <c r="N949" i="16" s="1"/>
  <c r="P949" i="16"/>
  <c r="Q687" i="16"/>
  <c r="R687" i="16" s="1"/>
  <c r="N687" i="16" s="1"/>
  <c r="P687" i="16"/>
  <c r="Q329" i="16"/>
  <c r="R329" i="16" s="1"/>
  <c r="N329" i="16" s="1"/>
  <c r="P329" i="16"/>
  <c r="Q487" i="16"/>
  <c r="R487" i="16" s="1"/>
  <c r="N487" i="16" s="1"/>
  <c r="P487" i="16"/>
  <c r="Q177" i="16"/>
  <c r="R177" i="16" s="1"/>
  <c r="N177" i="16" s="1"/>
  <c r="P177" i="16"/>
  <c r="P874" i="16"/>
  <c r="Q874" i="16"/>
  <c r="R874" i="16" s="1"/>
  <c r="N874" i="16" s="1"/>
  <c r="Q576" i="16"/>
  <c r="R576" i="16" s="1"/>
  <c r="N576" i="16" s="1"/>
  <c r="P576" i="16"/>
  <c r="P1250" i="16"/>
  <c r="Q1250" i="16"/>
  <c r="R1250" i="16" s="1"/>
  <c r="N1250" i="16" s="1"/>
  <c r="Q1960" i="16"/>
  <c r="R1960" i="16" s="1"/>
  <c r="N1960" i="16" s="1"/>
  <c r="P1960" i="16"/>
  <c r="P1422" i="16"/>
  <c r="Q1422" i="16"/>
  <c r="R1422" i="16" s="1"/>
  <c r="N1422" i="16" s="1"/>
  <c r="Q1471" i="16"/>
  <c r="R1471" i="16" s="1"/>
  <c r="N1471" i="16" s="1"/>
  <c r="P1471" i="16"/>
  <c r="Q1185" i="16"/>
  <c r="R1185" i="16" s="1"/>
  <c r="N1185" i="16" s="1"/>
  <c r="P1185" i="16"/>
  <c r="Q2014" i="16"/>
  <c r="R2014" i="16" s="1"/>
  <c r="N2014" i="16" s="1"/>
  <c r="P2014" i="16"/>
  <c r="Q961" i="16"/>
  <c r="R961" i="16" s="1"/>
  <c r="N961" i="16" s="1"/>
  <c r="P961" i="16"/>
  <c r="Q699" i="16"/>
  <c r="R699" i="16" s="1"/>
  <c r="N699" i="16" s="1"/>
  <c r="P699" i="16"/>
  <c r="Q341" i="16"/>
  <c r="R341" i="16" s="1"/>
  <c r="N341" i="16" s="1"/>
  <c r="P341" i="16"/>
  <c r="P498" i="16"/>
  <c r="Q498" i="16"/>
  <c r="R498" i="16" s="1"/>
  <c r="N498" i="16" s="1"/>
  <c r="Q189" i="16"/>
  <c r="R189" i="16" s="1"/>
  <c r="N189" i="16" s="1"/>
  <c r="P189" i="16"/>
  <c r="P886" i="16"/>
  <c r="Q886" i="16"/>
  <c r="R886" i="16" s="1"/>
  <c r="N886" i="16" s="1"/>
  <c r="Q588" i="16"/>
  <c r="R588" i="16" s="1"/>
  <c r="N588" i="16" s="1"/>
  <c r="P588" i="16"/>
  <c r="P1262" i="16"/>
  <c r="Q1262" i="16"/>
  <c r="R1262" i="16" s="1"/>
  <c r="N1262" i="16" s="1"/>
  <c r="P1971" i="16"/>
  <c r="Q1971" i="16"/>
  <c r="R1971" i="16" s="1"/>
  <c r="N1971" i="16" s="1"/>
  <c r="Q1433" i="16"/>
  <c r="R1433" i="16" s="1"/>
  <c r="N1433" i="16" s="1"/>
  <c r="P1433" i="16"/>
  <c r="Q1483" i="16"/>
  <c r="R1483" i="16" s="1"/>
  <c r="N1483" i="16" s="1"/>
  <c r="P1483" i="16"/>
  <c r="Q1197" i="16"/>
  <c r="R1197" i="16" s="1"/>
  <c r="N1197" i="16" s="1"/>
  <c r="P1197" i="16"/>
  <c r="Q2026" i="16"/>
  <c r="R2026" i="16" s="1"/>
  <c r="N2026" i="16" s="1"/>
  <c r="P2026" i="16"/>
  <c r="P828" i="16"/>
  <c r="Q828" i="16"/>
  <c r="R828" i="16" s="1"/>
  <c r="N828" i="16" s="1"/>
  <c r="P566" i="16"/>
  <c r="Q566" i="16"/>
  <c r="R566" i="16" s="1"/>
  <c r="N566" i="16" s="1"/>
  <c r="Q209" i="16"/>
  <c r="R209" i="16" s="1"/>
  <c r="N209" i="16" s="1"/>
  <c r="P209" i="16"/>
  <c r="Q367" i="16"/>
  <c r="R367" i="16" s="1"/>
  <c r="N367" i="16" s="1"/>
  <c r="P367" i="16"/>
  <c r="Q45" i="16"/>
  <c r="R45" i="16" s="1"/>
  <c r="N45" i="16" s="1"/>
  <c r="P45" i="16"/>
  <c r="P742" i="16"/>
  <c r="Q742" i="16"/>
  <c r="R742" i="16" s="1"/>
  <c r="N742" i="16" s="1"/>
  <c r="Q456" i="16"/>
  <c r="R456" i="16" s="1"/>
  <c r="N456" i="16" s="1"/>
  <c r="P456" i="16"/>
  <c r="P1130" i="16"/>
  <c r="Q1130" i="16"/>
  <c r="R1130" i="16" s="1"/>
  <c r="N1130" i="16" s="1"/>
  <c r="P1840" i="16"/>
  <c r="Q1840" i="16"/>
  <c r="R1840" i="16" s="1"/>
  <c r="N1840" i="16" s="1"/>
  <c r="Q1301" i="16"/>
  <c r="R1301" i="16" s="1"/>
  <c r="N1301" i="16" s="1"/>
  <c r="P1301" i="16"/>
  <c r="Q1339" i="16"/>
  <c r="R1339" i="16" s="1"/>
  <c r="N1339" i="16" s="1"/>
  <c r="P1339" i="16"/>
  <c r="Q2060" i="16"/>
  <c r="R2060" i="16" s="1"/>
  <c r="N2060" i="16" s="1"/>
  <c r="P2060" i="16"/>
  <c r="Q1870" i="16"/>
  <c r="R1870" i="16" s="1"/>
  <c r="N1870" i="16" s="1"/>
  <c r="P1870" i="16"/>
  <c r="P314" i="16"/>
  <c r="Q314" i="16"/>
  <c r="R314" i="16" s="1"/>
  <c r="N314" i="16" s="1"/>
  <c r="P1011" i="16"/>
  <c r="Q1011" i="16"/>
  <c r="R1011" i="16" s="1"/>
  <c r="N1011" i="16" s="1"/>
  <c r="Q653" i="16"/>
  <c r="R653" i="16" s="1"/>
  <c r="N653" i="16" s="1"/>
  <c r="P653" i="16"/>
  <c r="Q811" i="16"/>
  <c r="R811" i="16" s="1"/>
  <c r="N811" i="16" s="1"/>
  <c r="P811" i="16"/>
  <c r="Q501" i="16"/>
  <c r="R501" i="16" s="1"/>
  <c r="N501" i="16" s="1"/>
  <c r="P501" i="16"/>
  <c r="Q167" i="16"/>
  <c r="R167" i="16" s="1"/>
  <c r="N167" i="16" s="1"/>
  <c r="P167" i="16"/>
  <c r="Q899" i="16"/>
  <c r="R899" i="16" s="1"/>
  <c r="N899" i="16" s="1"/>
  <c r="P899" i="16"/>
  <c r="P1575" i="16"/>
  <c r="Q1575" i="16"/>
  <c r="R1575" i="16" s="1"/>
  <c r="N1575" i="16" s="1"/>
  <c r="Q1276" i="16"/>
  <c r="R1276" i="16" s="1"/>
  <c r="N1276" i="16" s="1"/>
  <c r="P1276" i="16"/>
  <c r="Q1745" i="16"/>
  <c r="R1745" i="16" s="1"/>
  <c r="N1745" i="16" s="1"/>
  <c r="P1745" i="16"/>
  <c r="P1808" i="16"/>
  <c r="Q1808" i="16"/>
  <c r="R1808" i="16" s="1"/>
  <c r="N1808" i="16" s="1"/>
  <c r="Q1509" i="16"/>
  <c r="R1509" i="16" s="1"/>
  <c r="N1509" i="16" s="1"/>
  <c r="P1509" i="16"/>
  <c r="Q1367" i="16"/>
  <c r="R1367" i="16" s="1"/>
  <c r="N1367" i="16" s="1"/>
  <c r="P1367" i="16"/>
  <c r="Q181" i="16"/>
  <c r="R181" i="16" s="1"/>
  <c r="N181" i="16" s="1"/>
  <c r="P181" i="16"/>
  <c r="Q879" i="16"/>
  <c r="R879" i="16" s="1"/>
  <c r="N879" i="16" s="1"/>
  <c r="P879" i="16"/>
  <c r="P522" i="16"/>
  <c r="Q522" i="16"/>
  <c r="R522" i="16" s="1"/>
  <c r="N522" i="16" s="1"/>
  <c r="Q680" i="16"/>
  <c r="R680" i="16" s="1"/>
  <c r="N680" i="16" s="1"/>
  <c r="P680" i="16"/>
  <c r="Q369" i="16"/>
  <c r="R369" i="16" s="1"/>
  <c r="N369" i="16" s="1"/>
  <c r="P369" i="16"/>
  <c r="P1066" i="16"/>
  <c r="Q1066" i="16"/>
  <c r="R1066" i="16" s="1"/>
  <c r="N1066" i="16" s="1"/>
  <c r="Q768" i="16"/>
  <c r="R768" i="16" s="1"/>
  <c r="N768" i="16" s="1"/>
  <c r="P768" i="16"/>
  <c r="Q1441" i="16"/>
  <c r="R1441" i="16" s="1"/>
  <c r="N1441" i="16" s="1"/>
  <c r="P1441" i="16"/>
  <c r="Q1144" i="16"/>
  <c r="R1144" i="16" s="1"/>
  <c r="N1144" i="16" s="1"/>
  <c r="P1144" i="16"/>
  <c r="P1612" i="16"/>
  <c r="Q1612" i="16"/>
  <c r="R1612" i="16" s="1"/>
  <c r="N1612" i="16" s="1"/>
  <c r="Q1675" i="16"/>
  <c r="R1675" i="16" s="1"/>
  <c r="N1675" i="16" s="1"/>
  <c r="P1675" i="16"/>
  <c r="Q1377" i="16"/>
  <c r="R1377" i="16" s="1"/>
  <c r="N1377" i="16" s="1"/>
  <c r="P1377" i="16"/>
  <c r="Q1211" i="16"/>
  <c r="R1211" i="16" s="1"/>
  <c r="N1211" i="16" s="1"/>
  <c r="P1211" i="16"/>
  <c r="Q316" i="16"/>
  <c r="R316" i="16" s="1"/>
  <c r="N316" i="16" s="1"/>
  <c r="P316" i="16"/>
  <c r="Q1001" i="16"/>
  <c r="R1001" i="16" s="1"/>
  <c r="N1001" i="16" s="1"/>
  <c r="P1001" i="16"/>
  <c r="Q116" i="16"/>
  <c r="R116" i="16" s="1"/>
  <c r="N116" i="16" s="1"/>
  <c r="P116" i="16"/>
  <c r="Q824" i="16"/>
  <c r="R824" i="16" s="1"/>
  <c r="N824" i="16" s="1"/>
  <c r="P824" i="16"/>
  <c r="Q490" i="16"/>
  <c r="R490" i="16" s="1"/>
  <c r="N490" i="16" s="1"/>
  <c r="P490" i="16"/>
  <c r="Q192" i="16"/>
  <c r="R192" i="16" s="1"/>
  <c r="N192" i="16" s="1"/>
  <c r="P192" i="16"/>
  <c r="Q1849" i="16"/>
  <c r="R1849" i="16" s="1"/>
  <c r="N1849" i="16" s="1"/>
  <c r="P1849" i="16"/>
  <c r="P1586" i="16"/>
  <c r="Q1586" i="16"/>
  <c r="R1586" i="16" s="1"/>
  <c r="N1586" i="16" s="1"/>
  <c r="Q1049" i="16"/>
  <c r="R1049" i="16" s="1"/>
  <c r="N1049" i="16" s="1"/>
  <c r="P1049" i="16"/>
  <c r="Q1794" i="16"/>
  <c r="R1794" i="16" s="1"/>
  <c r="N1794" i="16" s="1"/>
  <c r="P1794" i="16"/>
  <c r="Q1807" i="16"/>
  <c r="R1807" i="16" s="1"/>
  <c r="N1807" i="16" s="1"/>
  <c r="P1807" i="16"/>
  <c r="Q1593" i="16"/>
  <c r="R1593" i="16" s="1"/>
  <c r="N1593" i="16" s="1"/>
  <c r="P1593" i="16"/>
  <c r="Q589" i="16"/>
  <c r="R589" i="16" s="1"/>
  <c r="N589" i="16" s="1"/>
  <c r="P589" i="16"/>
  <c r="P327" i="16"/>
  <c r="Q327" i="16"/>
  <c r="R327" i="16" s="1"/>
  <c r="N327" i="16" s="1"/>
  <c r="Q1012" i="16"/>
  <c r="R1012" i="16" s="1"/>
  <c r="N1012" i="16" s="1"/>
  <c r="P1012" i="16"/>
  <c r="Q128" i="16"/>
  <c r="R128" i="16" s="1"/>
  <c r="N128" i="16" s="1"/>
  <c r="P128" i="16"/>
  <c r="Q835" i="16"/>
  <c r="R835" i="16" s="1"/>
  <c r="N835" i="16" s="1"/>
  <c r="P835" i="16"/>
  <c r="P502" i="16"/>
  <c r="Q502" i="16"/>
  <c r="R502" i="16" s="1"/>
  <c r="N502" i="16" s="1"/>
  <c r="Q204" i="16"/>
  <c r="R204" i="16" s="1"/>
  <c r="N204" i="16" s="1"/>
  <c r="P204" i="16"/>
  <c r="Q1861" i="16"/>
  <c r="R1861" i="16" s="1"/>
  <c r="N1861" i="16" s="1"/>
  <c r="P1861" i="16"/>
  <c r="Q1599" i="16"/>
  <c r="R1599" i="16" s="1"/>
  <c r="N1599" i="16" s="1"/>
  <c r="P1599" i="16"/>
  <c r="Q1061" i="16"/>
  <c r="R1061" i="16" s="1"/>
  <c r="N1061" i="16" s="1"/>
  <c r="P1061" i="16"/>
  <c r="Q1087" i="16"/>
  <c r="R1087" i="16" s="1"/>
  <c r="N1087" i="16" s="1"/>
  <c r="P1087" i="16"/>
  <c r="Q1819" i="16"/>
  <c r="R1819" i="16" s="1"/>
  <c r="N1819" i="16" s="1"/>
  <c r="P1819" i="16"/>
  <c r="Q1606" i="16"/>
  <c r="R1606" i="16" s="1"/>
  <c r="N1606" i="16" s="1"/>
  <c r="P1606" i="16"/>
  <c r="Q457" i="16"/>
  <c r="R457" i="16" s="1"/>
  <c r="N457" i="16" s="1"/>
  <c r="P457" i="16"/>
  <c r="Q183" i="16"/>
  <c r="R183" i="16" s="1"/>
  <c r="N183" i="16" s="1"/>
  <c r="P183" i="16"/>
  <c r="Q880" i="16"/>
  <c r="R880" i="16" s="1"/>
  <c r="N880" i="16" s="1"/>
  <c r="P880" i="16"/>
  <c r="P786" i="16"/>
  <c r="Q786" i="16"/>
  <c r="R786" i="16" s="1"/>
  <c r="N786" i="16" s="1"/>
  <c r="Q705" i="16"/>
  <c r="R705" i="16" s="1"/>
  <c r="N705" i="16" s="1"/>
  <c r="P705" i="16"/>
  <c r="P370" i="16"/>
  <c r="Q370" i="16"/>
  <c r="R370" i="16" s="1"/>
  <c r="N370" i="16" s="1"/>
  <c r="P60" i="16"/>
  <c r="Q60" i="16"/>
  <c r="R60" i="16" s="1"/>
  <c r="N60" i="16" s="1"/>
  <c r="Q1729" i="16"/>
  <c r="R1729" i="16" s="1"/>
  <c r="N1729" i="16" s="1"/>
  <c r="P1729" i="16"/>
  <c r="Q1467" i="16"/>
  <c r="R1467" i="16" s="1"/>
  <c r="N1467" i="16" s="1"/>
  <c r="P1467" i="16"/>
  <c r="Q929" i="16"/>
  <c r="R929" i="16" s="1"/>
  <c r="N929" i="16" s="1"/>
  <c r="P929" i="16"/>
  <c r="Q1674" i="16"/>
  <c r="R1674" i="16" s="1"/>
  <c r="N1674" i="16" s="1"/>
  <c r="P1674" i="16"/>
  <c r="P1688" i="16"/>
  <c r="Q1688" i="16"/>
  <c r="R1688" i="16" s="1"/>
  <c r="N1688" i="16" s="1"/>
  <c r="P1462" i="16"/>
  <c r="Q1462" i="16"/>
  <c r="R1462" i="16" s="1"/>
  <c r="N1462" i="16" s="1"/>
  <c r="Q326" i="16"/>
  <c r="R326" i="16" s="1"/>
  <c r="N326" i="16" s="1"/>
  <c r="P326" i="16"/>
  <c r="Q48" i="16"/>
  <c r="R48" i="16" s="1"/>
  <c r="N48" i="16" s="1"/>
  <c r="P48" i="16"/>
  <c r="P749" i="16"/>
  <c r="Q749" i="16"/>
  <c r="R749" i="16" s="1"/>
  <c r="N749" i="16" s="1"/>
  <c r="P654" i="16"/>
  <c r="Q654" i="16"/>
  <c r="R654" i="16" s="1"/>
  <c r="N654" i="16" s="1"/>
  <c r="Q572" i="16"/>
  <c r="R572" i="16" s="1"/>
  <c r="N572" i="16" s="1"/>
  <c r="P572" i="16"/>
  <c r="P238" i="16"/>
  <c r="Q238" i="16"/>
  <c r="R238" i="16" s="1"/>
  <c r="N238" i="16" s="1"/>
  <c r="Q971" i="16"/>
  <c r="R971" i="16" s="1"/>
  <c r="N971" i="16" s="1"/>
  <c r="P971" i="16"/>
  <c r="Q1598" i="16"/>
  <c r="R1598" i="16" s="1"/>
  <c r="N1598" i="16" s="1"/>
  <c r="P1598" i="16"/>
  <c r="Q1335" i="16"/>
  <c r="R1335" i="16" s="1"/>
  <c r="N1335" i="16" s="1"/>
  <c r="P1335" i="16"/>
  <c r="Q2056" i="16"/>
  <c r="R2056" i="16" s="1"/>
  <c r="N2056" i="16" s="1"/>
  <c r="P2056" i="16"/>
  <c r="Q1542" i="16"/>
  <c r="R1542" i="16" s="1"/>
  <c r="N1542" i="16" s="1"/>
  <c r="P1542" i="16"/>
  <c r="Q1555" i="16"/>
  <c r="R1555" i="16" s="1"/>
  <c r="N1555" i="16" s="1"/>
  <c r="P1555" i="16"/>
  <c r="P1318" i="16"/>
  <c r="Q1318" i="16"/>
  <c r="R1318" i="16" s="1"/>
  <c r="N1318" i="16" s="1"/>
  <c r="P54" i="16"/>
  <c r="Q54" i="16"/>
  <c r="R54" i="16" s="1"/>
  <c r="N54" i="16" s="1"/>
  <c r="P818" i="16"/>
  <c r="Q818" i="16"/>
  <c r="R818" i="16" s="1"/>
  <c r="N818" i="16" s="1"/>
  <c r="Q472" i="16"/>
  <c r="R472" i="16" s="1"/>
  <c r="N472" i="16" s="1"/>
  <c r="P472" i="16"/>
  <c r="Q377" i="16"/>
  <c r="R377" i="16" s="1"/>
  <c r="N377" i="16" s="1"/>
  <c r="P377" i="16"/>
  <c r="P284" i="16"/>
  <c r="Q284" i="16"/>
  <c r="R284" i="16" s="1"/>
  <c r="N284" i="16" s="1"/>
  <c r="P1006" i="16"/>
  <c r="Q1006" i="16"/>
  <c r="R1006" i="16" s="1"/>
  <c r="N1006" i="16" s="1"/>
  <c r="Q695" i="16"/>
  <c r="R695" i="16" s="1"/>
  <c r="N695" i="16" s="1"/>
  <c r="P695" i="16"/>
  <c r="Q1320" i="16"/>
  <c r="R1320" i="16" s="1"/>
  <c r="N1320" i="16" s="1"/>
  <c r="P1320" i="16"/>
  <c r="P2078" i="16"/>
  <c r="Q2078" i="16"/>
  <c r="R2078" i="16" s="1"/>
  <c r="N2078" i="16" s="1"/>
  <c r="Q1779" i="16"/>
  <c r="R1779" i="16" s="1"/>
  <c r="N1779" i="16" s="1"/>
  <c r="P1779" i="16"/>
  <c r="Q1265" i="16"/>
  <c r="R1265" i="16" s="1"/>
  <c r="N1265" i="16" s="1"/>
  <c r="P1265" i="16"/>
  <c r="Q1280" i="16"/>
  <c r="R1280" i="16" s="1"/>
  <c r="N1280" i="16" s="1"/>
  <c r="P1280" i="16"/>
  <c r="Q2013" i="16"/>
  <c r="R2013" i="16" s="1"/>
  <c r="N2013" i="16" s="1"/>
  <c r="P2013" i="16"/>
  <c r="Q2016" i="16"/>
  <c r="R2016" i="16" s="1"/>
  <c r="N2016" i="16" s="1"/>
  <c r="P2016" i="16"/>
  <c r="Q1547" i="16"/>
  <c r="R1547" i="16" s="1"/>
  <c r="N1547" i="16" s="1"/>
  <c r="P1547" i="16"/>
  <c r="Q2232" i="16"/>
  <c r="R2232" i="16" s="1"/>
  <c r="N2232" i="16" s="1"/>
  <c r="P2232" i="16"/>
  <c r="Q2173" i="16"/>
  <c r="R2173" i="16" s="1"/>
  <c r="N2173" i="16" s="1"/>
  <c r="P2173" i="16"/>
  <c r="Q2128" i="16"/>
  <c r="R2128" i="16" s="1"/>
  <c r="N2128" i="16" s="1"/>
  <c r="P2128" i="16"/>
  <c r="Q3617" i="16"/>
  <c r="R3617" i="16" s="1"/>
  <c r="N3617" i="16" s="1"/>
  <c r="P3617" i="16"/>
  <c r="Q3785" i="16"/>
  <c r="R3785" i="16" s="1"/>
  <c r="N3785" i="16" s="1"/>
  <c r="P3785" i="16"/>
  <c r="Q3426" i="16"/>
  <c r="R3426" i="16" s="1"/>
  <c r="N3426" i="16" s="1"/>
  <c r="P3426" i="16"/>
  <c r="Q3425" i="16"/>
  <c r="R3425" i="16" s="1"/>
  <c r="N3425" i="16" s="1"/>
  <c r="P3425" i="16"/>
  <c r="Q3667" i="16"/>
  <c r="R3667" i="16" s="1"/>
  <c r="N3667" i="16" s="1"/>
  <c r="P3667" i="16"/>
  <c r="Q3620" i="16"/>
  <c r="R3620" i="16" s="1"/>
  <c r="N3620" i="16" s="1"/>
  <c r="P3620" i="16"/>
  <c r="Q3525" i="16"/>
  <c r="R3525" i="16" s="1"/>
  <c r="N3525" i="16" s="1"/>
  <c r="P3525" i="16"/>
  <c r="P3454" i="16"/>
  <c r="Q3454" i="16"/>
  <c r="R3454" i="16" s="1"/>
  <c r="N3454" i="16" s="1"/>
  <c r="Q3407" i="16"/>
  <c r="R3407" i="16" s="1"/>
  <c r="N3407" i="16" s="1"/>
  <c r="P3407" i="16"/>
  <c r="Q3349" i="16"/>
  <c r="R3349" i="16" s="1"/>
  <c r="N3349" i="16" s="1"/>
  <c r="P3349" i="16"/>
  <c r="Q2246" i="16"/>
  <c r="R2246" i="16" s="1"/>
  <c r="N2246" i="16" s="1"/>
  <c r="P2246" i="16"/>
  <c r="Q2186" i="16"/>
  <c r="R2186" i="16" s="1"/>
  <c r="N2186" i="16" s="1"/>
  <c r="P2186" i="16"/>
  <c r="Q2140" i="16"/>
  <c r="R2140" i="16" s="1"/>
  <c r="N2140" i="16" s="1"/>
  <c r="P2140" i="16"/>
  <c r="Q3725" i="16"/>
  <c r="R3725" i="16" s="1"/>
  <c r="N3725" i="16" s="1"/>
  <c r="P3725" i="16"/>
  <c r="Q3796" i="16"/>
  <c r="R3796" i="16" s="1"/>
  <c r="N3796" i="16" s="1"/>
  <c r="P3796" i="16"/>
  <c r="P3436" i="16"/>
  <c r="Q3436" i="16"/>
  <c r="R3436" i="16" s="1"/>
  <c r="N3436" i="16" s="1"/>
  <c r="P3438" i="16"/>
  <c r="Q3438" i="16"/>
  <c r="R3438" i="16" s="1"/>
  <c r="N3438" i="16" s="1"/>
  <c r="P3678" i="16"/>
  <c r="Q3678" i="16"/>
  <c r="R3678" i="16" s="1"/>
  <c r="N3678" i="16" s="1"/>
  <c r="Q3633" i="16"/>
  <c r="R3633" i="16" s="1"/>
  <c r="N3633" i="16" s="1"/>
  <c r="P3633" i="16"/>
  <c r="Q3537" i="16"/>
  <c r="R3537" i="16" s="1"/>
  <c r="N3537" i="16" s="1"/>
  <c r="P3537" i="16"/>
  <c r="Q3466" i="16"/>
  <c r="R3466" i="16" s="1"/>
  <c r="N3466" i="16" s="1"/>
  <c r="P3466" i="16"/>
  <c r="Q3419" i="16"/>
  <c r="R3419" i="16" s="1"/>
  <c r="N3419" i="16" s="1"/>
  <c r="P3419" i="16"/>
  <c r="P3360" i="16"/>
  <c r="Q3360" i="16"/>
  <c r="R3360" i="16" s="1"/>
  <c r="N3360" i="16" s="1"/>
  <c r="P2701" i="16"/>
  <c r="Q2701" i="16"/>
  <c r="R2701" i="16" s="1"/>
  <c r="N2701" i="16" s="1"/>
  <c r="Q2642" i="16"/>
  <c r="R2642" i="16" s="1"/>
  <c r="N2642" i="16" s="1"/>
  <c r="P2642" i="16"/>
  <c r="P2583" i="16"/>
  <c r="Q2583" i="16"/>
  <c r="R2583" i="16" s="1"/>
  <c r="N2583" i="16" s="1"/>
  <c r="Q2512" i="16"/>
  <c r="R2512" i="16" s="1"/>
  <c r="N2512" i="16" s="1"/>
  <c r="P2512" i="16"/>
  <c r="Q2153" i="16"/>
  <c r="R2153" i="16" s="1"/>
  <c r="N2153" i="16" s="1"/>
  <c r="P2153" i="16"/>
  <c r="P2118" i="16"/>
  <c r="Q2118" i="16"/>
  <c r="R2118" i="16" s="1"/>
  <c r="N2118" i="16" s="1"/>
  <c r="Q2395" i="16"/>
  <c r="R2395" i="16" s="1"/>
  <c r="N2395" i="16" s="1"/>
  <c r="P2395" i="16"/>
  <c r="Q2336" i="16"/>
  <c r="R2336" i="16" s="1"/>
  <c r="N2336" i="16" s="1"/>
  <c r="P2336" i="16"/>
  <c r="Q2241" i="16"/>
  <c r="R2241" i="16" s="1"/>
  <c r="N2241" i="16" s="1"/>
  <c r="P2241" i="16"/>
  <c r="Q2170" i="16"/>
  <c r="R2170" i="16" s="1"/>
  <c r="N2170" i="16" s="1"/>
  <c r="P2170" i="16"/>
  <c r="Q2136" i="16"/>
  <c r="R2136" i="16" s="1"/>
  <c r="N2136" i="16" s="1"/>
  <c r="P2136" i="16"/>
  <c r="Q3630" i="16"/>
  <c r="R3630" i="16" s="1"/>
  <c r="N3630" i="16" s="1"/>
  <c r="P3630" i="16"/>
  <c r="P3804" i="16"/>
  <c r="Q3804" i="16"/>
  <c r="R3804" i="16" s="1"/>
  <c r="N3804" i="16" s="1"/>
  <c r="Q2714" i="16"/>
  <c r="R2714" i="16" s="1"/>
  <c r="N2714" i="16" s="1"/>
  <c r="P2714" i="16"/>
  <c r="P2653" i="16"/>
  <c r="Q2653" i="16"/>
  <c r="R2653" i="16" s="1"/>
  <c r="N2653" i="16" s="1"/>
  <c r="Q2595" i="16"/>
  <c r="R2595" i="16" s="1"/>
  <c r="N2595" i="16" s="1"/>
  <c r="P2595" i="16"/>
  <c r="P2525" i="16"/>
  <c r="Q2525" i="16"/>
  <c r="R2525" i="16" s="1"/>
  <c r="N2525" i="16" s="1"/>
  <c r="Q2164" i="16"/>
  <c r="R2164" i="16" s="1"/>
  <c r="N2164" i="16" s="1"/>
  <c r="P2164" i="16"/>
  <c r="Q2130" i="16"/>
  <c r="R2130" i="16" s="1"/>
  <c r="N2130" i="16" s="1"/>
  <c r="P2130" i="16"/>
  <c r="P2407" i="16"/>
  <c r="Q2407" i="16"/>
  <c r="R2407" i="16" s="1"/>
  <c r="N2407" i="16" s="1"/>
  <c r="Q2348" i="16"/>
  <c r="R2348" i="16" s="1"/>
  <c r="N2348" i="16" s="1"/>
  <c r="P2348" i="16"/>
  <c r="Q2253" i="16"/>
  <c r="R2253" i="16" s="1"/>
  <c r="N2253" i="16" s="1"/>
  <c r="P2253" i="16"/>
  <c r="Q2181" i="16"/>
  <c r="R2181" i="16" s="1"/>
  <c r="N2181" i="16" s="1"/>
  <c r="P2181" i="16"/>
  <c r="P2147" i="16"/>
  <c r="Q2147" i="16"/>
  <c r="R2147" i="16" s="1"/>
  <c r="N2147" i="16" s="1"/>
  <c r="P3736" i="16"/>
  <c r="Q3736" i="16"/>
  <c r="R3736" i="16" s="1"/>
  <c r="N3736" i="16" s="1"/>
  <c r="Q3816" i="16"/>
  <c r="R3816" i="16" s="1"/>
  <c r="N3816" i="16" s="1"/>
  <c r="P3816" i="16"/>
  <c r="Q3013" i="16"/>
  <c r="R3013" i="16" s="1"/>
  <c r="N3013" i="16" s="1"/>
  <c r="P3013" i="16"/>
  <c r="Q2978" i="16"/>
  <c r="R2978" i="16" s="1"/>
  <c r="N2978" i="16" s="1"/>
  <c r="P2978" i="16"/>
  <c r="P2896" i="16"/>
  <c r="Q2896" i="16"/>
  <c r="R2896" i="16" s="1"/>
  <c r="N2896" i="16" s="1"/>
  <c r="Q2824" i="16"/>
  <c r="R2824" i="16" s="1"/>
  <c r="N2824" i="16" s="1"/>
  <c r="P2824" i="16"/>
  <c r="Q2464" i="16"/>
  <c r="R2464" i="16" s="1"/>
  <c r="N2464" i="16" s="1"/>
  <c r="P2464" i="16"/>
  <c r="Q2430" i="16"/>
  <c r="R2430" i="16" s="1"/>
  <c r="N2430" i="16" s="1"/>
  <c r="P2430" i="16"/>
  <c r="Q2707" i="16"/>
  <c r="R2707" i="16" s="1"/>
  <c r="N2707" i="16" s="1"/>
  <c r="P2707" i="16"/>
  <c r="Q2648" i="16"/>
  <c r="R2648" i="16" s="1"/>
  <c r="N2648" i="16" s="1"/>
  <c r="P2648" i="16"/>
  <c r="Q2565" i="16"/>
  <c r="R2565" i="16" s="1"/>
  <c r="N2565" i="16" s="1"/>
  <c r="P2565" i="16"/>
  <c r="P2482" i="16"/>
  <c r="Q2482" i="16"/>
  <c r="R2482" i="16" s="1"/>
  <c r="N2482" i="16" s="1"/>
  <c r="P2447" i="16"/>
  <c r="Q2447" i="16"/>
  <c r="R2447" i="16" s="1"/>
  <c r="N2447" i="16" s="1"/>
  <c r="Q2376" i="16"/>
  <c r="R2376" i="16" s="1"/>
  <c r="N2376" i="16" s="1"/>
  <c r="P2376" i="16"/>
  <c r="Q1308" i="16"/>
  <c r="R1308" i="16" s="1"/>
  <c r="N1308" i="16" s="1"/>
  <c r="P1308" i="16"/>
  <c r="Q3025" i="16"/>
  <c r="R3025" i="16" s="1"/>
  <c r="N3025" i="16" s="1"/>
  <c r="P3025" i="16"/>
  <c r="Q2990" i="16"/>
  <c r="R2990" i="16" s="1"/>
  <c r="N2990" i="16" s="1"/>
  <c r="P2990" i="16"/>
  <c r="Q2907" i="16"/>
  <c r="R2907" i="16" s="1"/>
  <c r="N2907" i="16" s="1"/>
  <c r="P2907" i="16"/>
  <c r="P2837" i="16"/>
  <c r="Q2837" i="16"/>
  <c r="R2837" i="16" s="1"/>
  <c r="N2837" i="16" s="1"/>
  <c r="P2477" i="16"/>
  <c r="Q2477" i="16"/>
  <c r="R2477" i="16" s="1"/>
  <c r="N2477" i="16" s="1"/>
  <c r="Q2454" i="16"/>
  <c r="R2454" i="16" s="1"/>
  <c r="N2454" i="16" s="1"/>
  <c r="P2454" i="16"/>
  <c r="Q2718" i="16"/>
  <c r="R2718" i="16" s="1"/>
  <c r="N2718" i="16" s="1"/>
  <c r="P2718" i="16"/>
  <c r="Q2660" i="16"/>
  <c r="R2660" i="16" s="1"/>
  <c r="N2660" i="16" s="1"/>
  <c r="P2660" i="16"/>
  <c r="P2577" i="16"/>
  <c r="Q2577" i="16"/>
  <c r="R2577" i="16" s="1"/>
  <c r="N2577" i="16" s="1"/>
  <c r="P2493" i="16"/>
  <c r="Q2493" i="16"/>
  <c r="R2493" i="16" s="1"/>
  <c r="N2493" i="16" s="1"/>
  <c r="Q2458" i="16"/>
  <c r="R2458" i="16" s="1"/>
  <c r="N2458" i="16" s="1"/>
  <c r="P2458" i="16"/>
  <c r="Q2388" i="16"/>
  <c r="R2388" i="16" s="1"/>
  <c r="N2388" i="16" s="1"/>
  <c r="P2388" i="16"/>
  <c r="Q1475" i="16"/>
  <c r="R1475" i="16" s="1"/>
  <c r="N1475" i="16" s="1"/>
  <c r="P1475" i="16"/>
  <c r="Q2160" i="16"/>
  <c r="R2160" i="16" s="1"/>
  <c r="N2160" i="16" s="1"/>
  <c r="P2160" i="16"/>
  <c r="Q3762" i="16"/>
  <c r="R3762" i="16" s="1"/>
  <c r="N3762" i="16" s="1"/>
  <c r="P3762" i="16"/>
  <c r="Q3641" i="16"/>
  <c r="R3641" i="16" s="1"/>
  <c r="N3641" i="16" s="1"/>
  <c r="P3641" i="16"/>
  <c r="P3795" i="16"/>
  <c r="Q3795" i="16"/>
  <c r="R3795" i="16" s="1"/>
  <c r="N3795" i="16" s="1"/>
  <c r="Q3712" i="16"/>
  <c r="R3712" i="16" s="1"/>
  <c r="N3712" i="16" s="1"/>
  <c r="P3712" i="16"/>
  <c r="Q3353" i="16"/>
  <c r="R3353" i="16" s="1"/>
  <c r="N3353" i="16" s="1"/>
  <c r="P3353" i="16"/>
  <c r="Q3342" i="16"/>
  <c r="R3342" i="16" s="1"/>
  <c r="N3342" i="16" s="1"/>
  <c r="P3342" i="16"/>
  <c r="Q3596" i="16"/>
  <c r="R3596" i="16" s="1"/>
  <c r="N3596" i="16" s="1"/>
  <c r="P3596" i="16"/>
  <c r="Q3548" i="16"/>
  <c r="R3548" i="16" s="1"/>
  <c r="N3548" i="16" s="1"/>
  <c r="P3548" i="16"/>
  <c r="P3452" i="16"/>
  <c r="Q3452" i="16"/>
  <c r="R3452" i="16" s="1"/>
  <c r="N3452" i="16" s="1"/>
  <c r="P3382" i="16"/>
  <c r="Q3382" i="16"/>
  <c r="R3382" i="16" s="1"/>
  <c r="N3382" i="16" s="1"/>
  <c r="Q3335" i="16"/>
  <c r="R3335" i="16" s="1"/>
  <c r="N3335" i="16" s="1"/>
  <c r="P3335" i="16"/>
  <c r="Q3276" i="16"/>
  <c r="R3276" i="16" s="1"/>
  <c r="N3276" i="16" s="1"/>
  <c r="P3276" i="16"/>
  <c r="Q2174" i="16"/>
  <c r="R2174" i="16" s="1"/>
  <c r="N2174" i="16" s="1"/>
  <c r="P2174" i="16"/>
  <c r="Q2114" i="16"/>
  <c r="R2114" i="16" s="1"/>
  <c r="N2114" i="16" s="1"/>
  <c r="P2114" i="16"/>
  <c r="Q3773" i="16"/>
  <c r="R3773" i="16" s="1"/>
  <c r="N3773" i="16" s="1"/>
  <c r="P3773" i="16"/>
  <c r="P3806" i="16"/>
  <c r="Q3806" i="16"/>
  <c r="R3806" i="16" s="1"/>
  <c r="N3806" i="16" s="1"/>
  <c r="Q3724" i="16"/>
  <c r="R3724" i="16" s="1"/>
  <c r="N3724" i="16" s="1"/>
  <c r="P3724" i="16"/>
  <c r="Q3365" i="16"/>
  <c r="R3365" i="16" s="1"/>
  <c r="N3365" i="16" s="1"/>
  <c r="P3365" i="16"/>
  <c r="Q3354" i="16"/>
  <c r="R3354" i="16" s="1"/>
  <c r="N3354" i="16" s="1"/>
  <c r="P3354" i="16"/>
  <c r="Q3606" i="16"/>
  <c r="R3606" i="16" s="1"/>
  <c r="N3606" i="16" s="1"/>
  <c r="P3606" i="16"/>
  <c r="P3559" i="16"/>
  <c r="Q3559" i="16"/>
  <c r="R3559" i="16" s="1"/>
  <c r="N3559" i="16" s="1"/>
  <c r="Q3465" i="16"/>
  <c r="R3465" i="16" s="1"/>
  <c r="N3465" i="16" s="1"/>
  <c r="P3465" i="16"/>
  <c r="Q3393" i="16"/>
  <c r="R3393" i="16" s="1"/>
  <c r="N3393" i="16" s="1"/>
  <c r="P3393" i="16"/>
  <c r="Q3347" i="16"/>
  <c r="R3347" i="16" s="1"/>
  <c r="N3347" i="16" s="1"/>
  <c r="P3347" i="16"/>
  <c r="Q3288" i="16"/>
  <c r="R3288" i="16" s="1"/>
  <c r="N3288" i="16" s="1"/>
  <c r="P3288" i="16"/>
  <c r="Q2329" i="16"/>
  <c r="R2329" i="16" s="1"/>
  <c r="N2329" i="16" s="1"/>
  <c r="P2329" i="16"/>
  <c r="P2282" i="16"/>
  <c r="Q2282" i="16"/>
  <c r="R2282" i="16" s="1"/>
  <c r="N2282" i="16" s="1"/>
  <c r="P2223" i="16"/>
  <c r="Q2223" i="16"/>
  <c r="R2223" i="16" s="1"/>
  <c r="N2223" i="16" s="1"/>
  <c r="P2139" i="16"/>
  <c r="Q2139" i="16"/>
  <c r="R2139" i="16" s="1"/>
  <c r="N2139" i="16" s="1"/>
  <c r="P3643" i="16"/>
  <c r="Q3643" i="16"/>
  <c r="R3643" i="16" s="1"/>
  <c r="N3643" i="16" s="1"/>
  <c r="Q3701" i="16"/>
  <c r="R3701" i="16" s="1"/>
  <c r="N3701" i="16" s="1"/>
  <c r="P3701" i="16"/>
  <c r="Q3522" i="16"/>
  <c r="R3522" i="16" s="1"/>
  <c r="N3522" i="16" s="1"/>
  <c r="P3522" i="16"/>
  <c r="Q3763" i="16"/>
  <c r="R3763" i="16" s="1"/>
  <c r="N3763" i="16" s="1"/>
  <c r="P3763" i="16"/>
  <c r="Q3717" i="16"/>
  <c r="R3717" i="16" s="1"/>
  <c r="N3717" i="16" s="1"/>
  <c r="P3717" i="16"/>
  <c r="P3622" i="16"/>
  <c r="Q3622" i="16"/>
  <c r="R3622" i="16" s="1"/>
  <c r="N3622" i="16" s="1"/>
  <c r="P3551" i="16"/>
  <c r="Q3551" i="16"/>
  <c r="R3551" i="16" s="1"/>
  <c r="N3551" i="16" s="1"/>
  <c r="P3503" i="16"/>
  <c r="Q3503" i="16"/>
  <c r="R3503" i="16" s="1"/>
  <c r="N3503" i="16" s="1"/>
  <c r="Q3444" i="16"/>
  <c r="R3444" i="16" s="1"/>
  <c r="N3444" i="16" s="1"/>
  <c r="P3444" i="16"/>
  <c r="P2075" i="16"/>
  <c r="Q2075" i="16"/>
  <c r="R2075" i="16" s="1"/>
  <c r="N2075" i="16" s="1"/>
  <c r="Q3793" i="16"/>
  <c r="R3793" i="16" s="1"/>
  <c r="N3793" i="16" s="1"/>
  <c r="P3793" i="16"/>
  <c r="Q3758" i="16"/>
  <c r="R3758" i="16" s="1"/>
  <c r="N3758" i="16" s="1"/>
  <c r="P3758" i="16"/>
  <c r="Q3687" i="16"/>
  <c r="R3687" i="16" s="1"/>
  <c r="N3687" i="16" s="1"/>
  <c r="P3687" i="16"/>
  <c r="Q3604" i="16"/>
  <c r="R3604" i="16" s="1"/>
  <c r="N3604" i="16" s="1"/>
  <c r="P3604" i="16"/>
  <c r="Q3245" i="16"/>
  <c r="R3245" i="16" s="1"/>
  <c r="N3245" i="16" s="1"/>
  <c r="P3245" i="16"/>
  <c r="Q3221" i="16"/>
  <c r="R3221" i="16" s="1"/>
  <c r="N3221" i="16" s="1"/>
  <c r="P3221" i="16"/>
  <c r="P3487" i="16"/>
  <c r="Q3487" i="16"/>
  <c r="R3487" i="16" s="1"/>
  <c r="N3487" i="16" s="1"/>
  <c r="P3428" i="16"/>
  <c r="Q3428" i="16"/>
  <c r="R3428" i="16" s="1"/>
  <c r="N3428" i="16" s="1"/>
  <c r="Q3345" i="16"/>
  <c r="R3345" i="16" s="1"/>
  <c r="N3345" i="16" s="1"/>
  <c r="P3345" i="16"/>
  <c r="Q3275" i="16"/>
  <c r="R3275" i="16" s="1"/>
  <c r="N3275" i="16" s="1"/>
  <c r="P3275" i="16"/>
  <c r="P3227" i="16"/>
  <c r="Q3227" i="16"/>
  <c r="R3227" i="16" s="1"/>
  <c r="N3227" i="16" s="1"/>
  <c r="Q3167" i="16"/>
  <c r="R3167" i="16" s="1"/>
  <c r="N3167" i="16" s="1"/>
  <c r="P3167" i="16"/>
  <c r="P2209" i="16"/>
  <c r="Q2209" i="16"/>
  <c r="R2209" i="16" s="1"/>
  <c r="N2209" i="16" s="1"/>
  <c r="P2150" i="16"/>
  <c r="Q2150" i="16"/>
  <c r="R2150" i="16" s="1"/>
  <c r="N2150" i="16" s="1"/>
  <c r="P2103" i="16"/>
  <c r="Q2103" i="16"/>
  <c r="R2103" i="16" s="1"/>
  <c r="N2103" i="16" s="1"/>
  <c r="Q3842" i="16"/>
  <c r="R3842" i="16" s="1"/>
  <c r="N3842" i="16" s="1"/>
  <c r="P3842" i="16"/>
  <c r="P3760" i="16"/>
  <c r="Q3760" i="16"/>
  <c r="R3760" i="16" s="1"/>
  <c r="N3760" i="16" s="1"/>
  <c r="Q3401" i="16"/>
  <c r="R3401" i="16" s="1"/>
  <c r="N3401" i="16" s="1"/>
  <c r="P3401" i="16"/>
  <c r="Q3402" i="16"/>
  <c r="R3402" i="16" s="1"/>
  <c r="N3402" i="16" s="1"/>
  <c r="P3402" i="16"/>
  <c r="P3642" i="16"/>
  <c r="Q3642" i="16"/>
  <c r="R3642" i="16" s="1"/>
  <c r="N3642" i="16" s="1"/>
  <c r="P3595" i="16"/>
  <c r="Q3595" i="16"/>
  <c r="R3595" i="16" s="1"/>
  <c r="N3595" i="16" s="1"/>
  <c r="Q3500" i="16"/>
  <c r="R3500" i="16" s="1"/>
  <c r="N3500" i="16" s="1"/>
  <c r="P3500" i="16"/>
  <c r="Q3430" i="16"/>
  <c r="R3430" i="16" s="1"/>
  <c r="N3430" i="16" s="1"/>
  <c r="P3430" i="16"/>
  <c r="P3384" i="16"/>
  <c r="Q3384" i="16"/>
  <c r="R3384" i="16" s="1"/>
  <c r="N3384" i="16" s="1"/>
  <c r="Q3325" i="16"/>
  <c r="R3325" i="16" s="1"/>
  <c r="N3325" i="16" s="1"/>
  <c r="P3325" i="16"/>
  <c r="P1812" i="16"/>
  <c r="Q1812" i="16"/>
  <c r="R1812" i="16" s="1"/>
  <c r="N1812" i="16" s="1"/>
  <c r="Q3529" i="16"/>
  <c r="R3529" i="16" s="1"/>
  <c r="N3529" i="16" s="1"/>
  <c r="P3529" i="16"/>
  <c r="P3495" i="16"/>
  <c r="Q3495" i="16"/>
  <c r="R3495" i="16" s="1"/>
  <c r="N3495" i="16" s="1"/>
  <c r="Q3411" i="16"/>
  <c r="R3411" i="16" s="1"/>
  <c r="N3411" i="16" s="1"/>
  <c r="P3411" i="16"/>
  <c r="Q3339" i="16"/>
  <c r="R3339" i="16" s="1"/>
  <c r="N3339" i="16" s="1"/>
  <c r="P3339" i="16"/>
  <c r="Q2981" i="16"/>
  <c r="R2981" i="16" s="1"/>
  <c r="N2981" i="16" s="1"/>
  <c r="P2981" i="16"/>
  <c r="Q2958" i="16"/>
  <c r="R2958" i="16" s="1"/>
  <c r="N2958" i="16" s="1"/>
  <c r="P2958" i="16"/>
  <c r="Q3223" i="16"/>
  <c r="R3223" i="16" s="1"/>
  <c r="N3223" i="16" s="1"/>
  <c r="P3223" i="16"/>
  <c r="P3164" i="16"/>
  <c r="Q3164" i="16"/>
  <c r="R3164" i="16" s="1"/>
  <c r="N3164" i="16" s="1"/>
  <c r="Q3081" i="16"/>
  <c r="R3081" i="16" s="1"/>
  <c r="N3081" i="16" s="1"/>
  <c r="P3081" i="16"/>
  <c r="Q3010" i="16"/>
  <c r="R3010" i="16" s="1"/>
  <c r="N3010" i="16" s="1"/>
  <c r="P3010" i="16"/>
  <c r="P2964" i="16"/>
  <c r="Q2964" i="16"/>
  <c r="R2964" i="16" s="1"/>
  <c r="N2964" i="16" s="1"/>
  <c r="P2903" i="16"/>
  <c r="Q2903" i="16"/>
  <c r="R2903" i="16" s="1"/>
  <c r="N2903" i="16" s="1"/>
  <c r="Q245" i="16"/>
  <c r="R245" i="16" s="1"/>
  <c r="N245" i="16" s="1"/>
  <c r="P245" i="16"/>
  <c r="Q208" i="16"/>
  <c r="R208" i="16" s="1"/>
  <c r="N208" i="16" s="1"/>
  <c r="P208" i="16"/>
  <c r="Q44" i="16"/>
  <c r="R44" i="16" s="1"/>
  <c r="N44" i="16" s="1"/>
  <c r="P44" i="16"/>
  <c r="Q1292" i="16"/>
  <c r="R1292" i="16" s="1"/>
  <c r="N1292" i="16" s="1"/>
  <c r="P1292" i="16"/>
  <c r="P71" i="16"/>
  <c r="Q71" i="16"/>
  <c r="R71" i="16" s="1"/>
  <c r="N71" i="16" s="1"/>
  <c r="Q175" i="16"/>
  <c r="R175" i="16" s="1"/>
  <c r="N175" i="16" s="1"/>
  <c r="P175" i="16"/>
  <c r="Q1647" i="16"/>
  <c r="R1647" i="16" s="1"/>
  <c r="N1647" i="16" s="1"/>
  <c r="P1647" i="16"/>
  <c r="Q1108" i="16"/>
  <c r="R1108" i="16" s="1"/>
  <c r="N1108" i="16" s="1"/>
  <c r="P1108" i="16"/>
  <c r="Q1136" i="16"/>
  <c r="R1136" i="16" s="1"/>
  <c r="N1136" i="16" s="1"/>
  <c r="P1136" i="16"/>
  <c r="Q1869" i="16"/>
  <c r="R1869" i="16" s="1"/>
  <c r="N1869" i="16" s="1"/>
  <c r="P1869" i="16"/>
  <c r="Q1654" i="16"/>
  <c r="R1654" i="16" s="1"/>
  <c r="N1654" i="16" s="1"/>
  <c r="P1654" i="16"/>
  <c r="Q505" i="16"/>
  <c r="R505" i="16" s="1"/>
  <c r="N505" i="16" s="1"/>
  <c r="P505" i="16"/>
  <c r="Q232" i="16"/>
  <c r="R232" i="16" s="1"/>
  <c r="N232" i="16" s="1"/>
  <c r="P232" i="16"/>
  <c r="Q928" i="16"/>
  <c r="R928" i="16" s="1"/>
  <c r="N928" i="16" s="1"/>
  <c r="P928" i="16"/>
  <c r="P49" i="16"/>
  <c r="Q49" i="16"/>
  <c r="R49" i="16" s="1"/>
  <c r="N49" i="16" s="1"/>
  <c r="Q752" i="16"/>
  <c r="R752" i="16" s="1"/>
  <c r="N752" i="16" s="1"/>
  <c r="P752" i="16"/>
  <c r="P418" i="16"/>
  <c r="Q418" i="16"/>
  <c r="R418" i="16" s="1"/>
  <c r="N418" i="16" s="1"/>
  <c r="P119" i="16"/>
  <c r="Q119" i="16"/>
  <c r="R119" i="16" s="1"/>
  <c r="N119" i="16" s="1"/>
  <c r="Q1777" i="16"/>
  <c r="R1777" i="16" s="1"/>
  <c r="N1777" i="16" s="1"/>
  <c r="P1777" i="16"/>
  <c r="P1515" i="16"/>
  <c r="Q1515" i="16"/>
  <c r="R1515" i="16" s="1"/>
  <c r="N1515" i="16" s="1"/>
  <c r="Q977" i="16"/>
  <c r="R977" i="16" s="1"/>
  <c r="N977" i="16" s="1"/>
  <c r="P977" i="16"/>
  <c r="Q1721" i="16"/>
  <c r="R1721" i="16" s="1"/>
  <c r="N1721" i="16" s="1"/>
  <c r="P1721" i="16"/>
  <c r="P1736" i="16"/>
  <c r="Q1736" i="16"/>
  <c r="R1736" i="16" s="1"/>
  <c r="N1736" i="16" s="1"/>
  <c r="P1510" i="16"/>
  <c r="Q1510" i="16"/>
  <c r="R1510" i="16" s="1"/>
  <c r="N1510" i="16" s="1"/>
  <c r="Q134" i="16"/>
  <c r="R134" i="16" s="1"/>
  <c r="N134" i="16" s="1"/>
  <c r="P134" i="16"/>
  <c r="Q831" i="16"/>
  <c r="R831" i="16" s="1"/>
  <c r="N831" i="16" s="1"/>
  <c r="P831" i="16"/>
  <c r="P474" i="16"/>
  <c r="Q474" i="16"/>
  <c r="R474" i="16" s="1"/>
  <c r="N474" i="16" s="1"/>
  <c r="Q632" i="16"/>
  <c r="R632" i="16" s="1"/>
  <c r="N632" i="16" s="1"/>
  <c r="P632" i="16"/>
  <c r="P322" i="16"/>
  <c r="Q322" i="16"/>
  <c r="R322" i="16" s="1"/>
  <c r="N322" i="16" s="1"/>
  <c r="P1018" i="16"/>
  <c r="Q1018" i="16"/>
  <c r="R1018" i="16" s="1"/>
  <c r="N1018" i="16" s="1"/>
  <c r="Q720" i="16"/>
  <c r="R720" i="16" s="1"/>
  <c r="N720" i="16" s="1"/>
  <c r="P720" i="16"/>
  <c r="Q1393" i="16"/>
  <c r="R1393" i="16" s="1"/>
  <c r="N1393" i="16" s="1"/>
  <c r="P1393" i="16"/>
  <c r="Q1097" i="16"/>
  <c r="R1097" i="16" s="1"/>
  <c r="N1097" i="16" s="1"/>
  <c r="P1097" i="16"/>
  <c r="P1566" i="16"/>
  <c r="Q1566" i="16"/>
  <c r="R1566" i="16" s="1"/>
  <c r="N1566" i="16" s="1"/>
  <c r="Q1627" i="16"/>
  <c r="R1627" i="16" s="1"/>
  <c r="N1627" i="16" s="1"/>
  <c r="P1627" i="16"/>
  <c r="Q1329" i="16"/>
  <c r="R1329" i="16" s="1"/>
  <c r="N1329" i="16" s="1"/>
  <c r="P1329" i="16"/>
  <c r="P1162" i="16"/>
  <c r="Q1162" i="16"/>
  <c r="R1162" i="16" s="1"/>
  <c r="N1162" i="16" s="1"/>
  <c r="P146" i="16"/>
  <c r="Q146" i="16"/>
  <c r="R146" i="16" s="1"/>
  <c r="N146" i="16" s="1"/>
  <c r="Q843" i="16"/>
  <c r="R843" i="16" s="1"/>
  <c r="N843" i="16" s="1"/>
  <c r="P843" i="16"/>
  <c r="P486" i="16"/>
  <c r="Q486" i="16"/>
  <c r="R486" i="16" s="1"/>
  <c r="N486" i="16" s="1"/>
  <c r="Q643" i="16"/>
  <c r="R643" i="16" s="1"/>
  <c r="N643" i="16" s="1"/>
  <c r="P643" i="16"/>
  <c r="Q333" i="16"/>
  <c r="R333" i="16" s="1"/>
  <c r="N333" i="16" s="1"/>
  <c r="P333" i="16"/>
  <c r="P1030" i="16"/>
  <c r="Q1030" i="16"/>
  <c r="R1030" i="16" s="1"/>
  <c r="N1030" i="16" s="1"/>
  <c r="Q733" i="16"/>
  <c r="R733" i="16" s="1"/>
  <c r="N733" i="16" s="1"/>
  <c r="P733" i="16"/>
  <c r="P1406" i="16"/>
  <c r="Q1406" i="16"/>
  <c r="R1406" i="16" s="1"/>
  <c r="N1406" i="16" s="1"/>
  <c r="P1109" i="16"/>
  <c r="Q1109" i="16"/>
  <c r="R1109" i="16" s="1"/>
  <c r="N1109" i="16" s="1"/>
  <c r="Q1578" i="16"/>
  <c r="R1578" i="16" s="1"/>
  <c r="N1578" i="16" s="1"/>
  <c r="P1578" i="16"/>
  <c r="Q1638" i="16"/>
  <c r="R1638" i="16" s="1"/>
  <c r="N1638" i="16" s="1"/>
  <c r="P1638" i="16"/>
  <c r="P1342" i="16"/>
  <c r="Q1342" i="16"/>
  <c r="R1342" i="16" s="1"/>
  <c r="N1342" i="16" s="1"/>
  <c r="Q1175" i="16"/>
  <c r="R1175" i="16" s="1"/>
  <c r="N1175" i="16" s="1"/>
  <c r="P1175" i="16"/>
  <c r="Q974" i="16"/>
  <c r="R974" i="16" s="1"/>
  <c r="N974" i="16" s="1"/>
  <c r="P974" i="16"/>
  <c r="Q711" i="16"/>
  <c r="R711" i="16" s="1"/>
  <c r="N711" i="16" s="1"/>
  <c r="P711" i="16"/>
  <c r="Q353" i="16"/>
  <c r="R353" i="16" s="1"/>
  <c r="N353" i="16" s="1"/>
  <c r="P353" i="16"/>
  <c r="Q512" i="16"/>
  <c r="R512" i="16" s="1"/>
  <c r="N512" i="16" s="1"/>
  <c r="P512" i="16"/>
  <c r="Q201" i="16"/>
  <c r="R201" i="16" s="1"/>
  <c r="N201" i="16" s="1"/>
  <c r="P201" i="16"/>
  <c r="P898" i="16"/>
  <c r="Q898" i="16"/>
  <c r="R898" i="16" s="1"/>
  <c r="N898" i="16" s="1"/>
  <c r="Q600" i="16"/>
  <c r="R600" i="16" s="1"/>
  <c r="N600" i="16" s="1"/>
  <c r="P600" i="16"/>
  <c r="P1274" i="16"/>
  <c r="Q1274" i="16"/>
  <c r="R1274" i="16" s="1"/>
  <c r="N1274" i="16" s="1"/>
  <c r="Q1984" i="16"/>
  <c r="R1984" i="16" s="1"/>
  <c r="N1984" i="16" s="1"/>
  <c r="P1984" i="16"/>
  <c r="Q1444" i="16"/>
  <c r="R1444" i="16" s="1"/>
  <c r="N1444" i="16" s="1"/>
  <c r="P1444" i="16"/>
  <c r="P1494" i="16"/>
  <c r="Q1494" i="16"/>
  <c r="R1494" i="16" s="1"/>
  <c r="N1494" i="16" s="1"/>
  <c r="Q1208" i="16"/>
  <c r="R1208" i="16" s="1"/>
  <c r="N1208" i="16" s="1"/>
  <c r="P1208" i="16"/>
  <c r="Q2037" i="16"/>
  <c r="R2037" i="16" s="1"/>
  <c r="N2037" i="16" s="1"/>
  <c r="P2037" i="16"/>
  <c r="P458" i="16"/>
  <c r="Q458" i="16"/>
  <c r="R458" i="16" s="1"/>
  <c r="N458" i="16" s="1"/>
  <c r="Q113" i="16"/>
  <c r="R113" i="16" s="1"/>
  <c r="N113" i="16" s="1"/>
  <c r="P113" i="16"/>
  <c r="Q796" i="16"/>
  <c r="R796" i="16" s="1"/>
  <c r="N796" i="16" s="1"/>
  <c r="P796" i="16"/>
  <c r="Q955" i="16"/>
  <c r="R955" i="16" s="1"/>
  <c r="N955" i="16" s="1"/>
  <c r="P955" i="16"/>
  <c r="Q645" i="16"/>
  <c r="R645" i="16" s="1"/>
  <c r="N645" i="16" s="1"/>
  <c r="P645" i="16"/>
  <c r="Q323" i="16"/>
  <c r="R323" i="16" s="1"/>
  <c r="N323" i="16" s="1"/>
  <c r="P323" i="16"/>
  <c r="Q1045" i="16"/>
  <c r="R1045" i="16" s="1"/>
  <c r="N1045" i="16" s="1"/>
  <c r="P1045" i="16"/>
  <c r="P1718" i="16"/>
  <c r="Q1718" i="16"/>
  <c r="R1718" i="16" s="1"/>
  <c r="N1718" i="16" s="1"/>
  <c r="Q1420" i="16"/>
  <c r="R1420" i="16" s="1"/>
  <c r="N1420" i="16" s="1"/>
  <c r="P1420" i="16"/>
  <c r="P906" i="16"/>
  <c r="Q906" i="16"/>
  <c r="R906" i="16" s="1"/>
  <c r="N906" i="16" s="1"/>
  <c r="Q1952" i="16"/>
  <c r="R1952" i="16" s="1"/>
  <c r="N1952" i="16" s="1"/>
  <c r="P1952" i="16"/>
  <c r="Q1653" i="16"/>
  <c r="R1653" i="16" s="1"/>
  <c r="N1653" i="16" s="1"/>
  <c r="P1653" i="16"/>
  <c r="Q1535" i="16"/>
  <c r="R1535" i="16" s="1"/>
  <c r="N1535" i="16" s="1"/>
  <c r="P1535" i="16"/>
  <c r="Q325" i="16"/>
  <c r="R325" i="16" s="1"/>
  <c r="N325" i="16" s="1"/>
  <c r="P325" i="16"/>
  <c r="Q1023" i="16"/>
  <c r="R1023" i="16" s="1"/>
  <c r="N1023" i="16" s="1"/>
  <c r="P1023" i="16"/>
  <c r="Q665" i="16"/>
  <c r="R665" i="16" s="1"/>
  <c r="N665" i="16" s="1"/>
  <c r="P665" i="16"/>
  <c r="Q823" i="16"/>
  <c r="R823" i="16" s="1"/>
  <c r="N823" i="16" s="1"/>
  <c r="P823" i="16"/>
  <c r="Q514" i="16"/>
  <c r="R514" i="16" s="1"/>
  <c r="N514" i="16" s="1"/>
  <c r="P514" i="16"/>
  <c r="P178" i="16"/>
  <c r="Q178" i="16"/>
  <c r="R178" i="16" s="1"/>
  <c r="N178" i="16" s="1"/>
  <c r="Q912" i="16"/>
  <c r="R912" i="16" s="1"/>
  <c r="N912" i="16" s="1"/>
  <c r="P912" i="16"/>
  <c r="Q1587" i="16"/>
  <c r="R1587" i="16" s="1"/>
  <c r="N1587" i="16" s="1"/>
  <c r="P1587" i="16"/>
  <c r="Q1289" i="16"/>
  <c r="R1289" i="16" s="1"/>
  <c r="N1289" i="16" s="1"/>
  <c r="P1289" i="16"/>
  <c r="P1756" i="16"/>
  <c r="Q1756" i="16"/>
  <c r="R1756" i="16" s="1"/>
  <c r="N1756" i="16" s="1"/>
  <c r="P1820" i="16"/>
  <c r="Q1820" i="16"/>
  <c r="R1820" i="16" s="1"/>
  <c r="N1820" i="16" s="1"/>
  <c r="Q1521" i="16"/>
  <c r="R1521" i="16" s="1"/>
  <c r="N1521" i="16" s="1"/>
  <c r="P1521" i="16"/>
  <c r="Q1379" i="16"/>
  <c r="R1379" i="16" s="1"/>
  <c r="N1379" i="16" s="1"/>
  <c r="P1379" i="16"/>
  <c r="Q459" i="16"/>
  <c r="R459" i="16" s="1"/>
  <c r="N459" i="16" s="1"/>
  <c r="P459" i="16"/>
  <c r="Q101" i="16"/>
  <c r="R101" i="16" s="1"/>
  <c r="N101" i="16" s="1"/>
  <c r="P101" i="16"/>
  <c r="P260" i="16"/>
  <c r="Q260" i="16"/>
  <c r="R260" i="16" s="1"/>
  <c r="N260" i="16" s="1"/>
  <c r="Q968" i="16"/>
  <c r="R968" i="16" s="1"/>
  <c r="N968" i="16" s="1"/>
  <c r="P968" i="16"/>
  <c r="P634" i="16"/>
  <c r="Q634" i="16"/>
  <c r="R634" i="16" s="1"/>
  <c r="N634" i="16" s="1"/>
  <c r="Q348" i="16"/>
  <c r="R348" i="16" s="1"/>
  <c r="N348" i="16" s="1"/>
  <c r="P348" i="16"/>
  <c r="Q2017" i="16"/>
  <c r="R2017" i="16" s="1"/>
  <c r="N2017" i="16" s="1"/>
  <c r="P2017" i="16"/>
  <c r="P1731" i="16"/>
  <c r="Q1731" i="16"/>
  <c r="R1731" i="16" s="1"/>
  <c r="N1731" i="16" s="1"/>
  <c r="Q1193" i="16"/>
  <c r="R1193" i="16" s="1"/>
  <c r="N1193" i="16" s="1"/>
  <c r="P1193" i="16"/>
  <c r="Q1231" i="16"/>
  <c r="R1231" i="16" s="1"/>
  <c r="N1231" i="16" s="1"/>
  <c r="P1231" i="16"/>
  <c r="P1951" i="16"/>
  <c r="Q1951" i="16"/>
  <c r="R1951" i="16" s="1"/>
  <c r="N1951" i="16" s="1"/>
  <c r="Q1750" i="16"/>
  <c r="R1750" i="16" s="1"/>
  <c r="N1750" i="16" s="1"/>
  <c r="P1750" i="16"/>
  <c r="Q732" i="16"/>
  <c r="R732" i="16" s="1"/>
  <c r="N732" i="16" s="1"/>
  <c r="P732" i="16"/>
  <c r="P470" i="16"/>
  <c r="Q470" i="16"/>
  <c r="R470" i="16" s="1"/>
  <c r="N470" i="16" s="1"/>
  <c r="Q112" i="16"/>
  <c r="R112" i="16" s="1"/>
  <c r="N112" i="16" s="1"/>
  <c r="P112" i="16"/>
  <c r="Q271" i="16"/>
  <c r="R271" i="16" s="1"/>
  <c r="N271" i="16" s="1"/>
  <c r="P271" i="16"/>
  <c r="Q980" i="16"/>
  <c r="R980" i="16" s="1"/>
  <c r="N980" i="16" s="1"/>
  <c r="P980" i="16"/>
  <c r="P646" i="16"/>
  <c r="Q646" i="16"/>
  <c r="R646" i="16" s="1"/>
  <c r="N646" i="16" s="1"/>
  <c r="Q360" i="16"/>
  <c r="R360" i="16" s="1"/>
  <c r="N360" i="16" s="1"/>
  <c r="P360" i="16"/>
  <c r="Q2029" i="16"/>
  <c r="R2029" i="16" s="1"/>
  <c r="N2029" i="16" s="1"/>
  <c r="P2029" i="16"/>
  <c r="P1744" i="16"/>
  <c r="Q1744" i="16"/>
  <c r="R1744" i="16" s="1"/>
  <c r="N1744" i="16" s="1"/>
  <c r="Q1205" i="16"/>
  <c r="R1205" i="16" s="1"/>
  <c r="N1205" i="16" s="1"/>
  <c r="P1205" i="16"/>
  <c r="Q1243" i="16"/>
  <c r="R1243" i="16" s="1"/>
  <c r="N1243" i="16" s="1"/>
  <c r="P1243" i="16"/>
  <c r="P1963" i="16"/>
  <c r="Q1963" i="16"/>
  <c r="R1963" i="16" s="1"/>
  <c r="N1963" i="16" s="1"/>
  <c r="Q1763" i="16"/>
  <c r="R1763" i="16" s="1"/>
  <c r="N1763" i="16" s="1"/>
  <c r="P1763" i="16"/>
  <c r="P602" i="16"/>
  <c r="Q602" i="16"/>
  <c r="R602" i="16" s="1"/>
  <c r="N602" i="16" s="1"/>
  <c r="Q339" i="16"/>
  <c r="R339" i="16" s="1"/>
  <c r="N339" i="16" s="1"/>
  <c r="P339" i="16"/>
  <c r="Q1024" i="16"/>
  <c r="R1024" i="16" s="1"/>
  <c r="N1024" i="16" s="1"/>
  <c r="P1024" i="16"/>
  <c r="Q140" i="16"/>
  <c r="R140" i="16" s="1"/>
  <c r="N140" i="16" s="1"/>
  <c r="P140" i="16"/>
  <c r="Q848" i="16"/>
  <c r="R848" i="16" s="1"/>
  <c r="N848" i="16" s="1"/>
  <c r="P848" i="16"/>
  <c r="Q513" i="16"/>
  <c r="R513" i="16" s="1"/>
  <c r="N513" i="16" s="1"/>
  <c r="P513" i="16"/>
  <c r="Q217" i="16"/>
  <c r="R217" i="16" s="1"/>
  <c r="N217" i="16" s="1"/>
  <c r="P217" i="16"/>
  <c r="Q1886" i="16"/>
  <c r="R1886" i="16" s="1"/>
  <c r="N1886" i="16" s="1"/>
  <c r="P1886" i="16"/>
  <c r="Q1611" i="16"/>
  <c r="R1611" i="16" s="1"/>
  <c r="N1611" i="16" s="1"/>
  <c r="P1611" i="16"/>
  <c r="Q1073" i="16"/>
  <c r="R1073" i="16" s="1"/>
  <c r="N1073" i="16" s="1"/>
  <c r="P1073" i="16"/>
  <c r="Q1099" i="16"/>
  <c r="R1099" i="16" s="1"/>
  <c r="N1099" i="16" s="1"/>
  <c r="P1099" i="16"/>
  <c r="P1832" i="16"/>
  <c r="Q1832" i="16"/>
  <c r="R1832" i="16" s="1"/>
  <c r="N1832" i="16" s="1"/>
  <c r="Q1619" i="16"/>
  <c r="R1619" i="16" s="1"/>
  <c r="N1619" i="16" s="1"/>
  <c r="P1619" i="16"/>
  <c r="P469" i="16"/>
  <c r="Q469" i="16"/>
  <c r="R469" i="16" s="1"/>
  <c r="N469" i="16" s="1"/>
  <c r="Q195" i="16"/>
  <c r="R195" i="16" s="1"/>
  <c r="N195" i="16" s="1"/>
  <c r="P195" i="16"/>
  <c r="P892" i="16"/>
  <c r="Q892" i="16"/>
  <c r="R892" i="16" s="1"/>
  <c r="N892" i="16" s="1"/>
  <c r="P798" i="16"/>
  <c r="Q798" i="16"/>
  <c r="R798" i="16" s="1"/>
  <c r="N798" i="16" s="1"/>
  <c r="P716" i="16"/>
  <c r="Q716" i="16"/>
  <c r="R716" i="16" s="1"/>
  <c r="N716" i="16" s="1"/>
  <c r="P382" i="16"/>
  <c r="Q382" i="16"/>
  <c r="R382" i="16" s="1"/>
  <c r="N382" i="16" s="1"/>
  <c r="Q83" i="16"/>
  <c r="R83" i="16" s="1"/>
  <c r="N83" i="16" s="1"/>
  <c r="P83" i="16"/>
  <c r="Q1742" i="16"/>
  <c r="R1742" i="16" s="1"/>
  <c r="N1742" i="16" s="1"/>
  <c r="P1742" i="16"/>
  <c r="P1478" i="16"/>
  <c r="Q1478" i="16"/>
  <c r="R1478" i="16" s="1"/>
  <c r="N1478" i="16" s="1"/>
  <c r="Q941" i="16"/>
  <c r="R941" i="16" s="1"/>
  <c r="N941" i="16" s="1"/>
  <c r="P941" i="16"/>
  <c r="P1686" i="16"/>
  <c r="Q1686" i="16"/>
  <c r="R1686" i="16" s="1"/>
  <c r="N1686" i="16" s="1"/>
  <c r="P1700" i="16"/>
  <c r="Q1700" i="16"/>
  <c r="R1700" i="16" s="1"/>
  <c r="N1700" i="16" s="1"/>
  <c r="Q1473" i="16"/>
  <c r="R1473" i="16" s="1"/>
  <c r="N1473" i="16" s="1"/>
  <c r="P1473" i="16"/>
  <c r="Q193" i="16"/>
  <c r="R193" i="16" s="1"/>
  <c r="N193" i="16" s="1"/>
  <c r="P193" i="16"/>
  <c r="P962" i="16"/>
  <c r="Q962" i="16"/>
  <c r="R962" i="16" s="1"/>
  <c r="N962" i="16" s="1"/>
  <c r="Q616" i="16"/>
  <c r="R616" i="16" s="1"/>
  <c r="N616" i="16" s="1"/>
  <c r="P616" i="16"/>
  <c r="Q521" i="16"/>
  <c r="R521" i="16" s="1"/>
  <c r="N521" i="16" s="1"/>
  <c r="P521" i="16"/>
  <c r="Q440" i="16"/>
  <c r="R440" i="16" s="1"/>
  <c r="N440" i="16" s="1"/>
  <c r="P440" i="16"/>
  <c r="P106" i="16"/>
  <c r="Q106" i="16"/>
  <c r="R106" i="16" s="1"/>
  <c r="N106" i="16" s="1"/>
  <c r="Q839" i="16"/>
  <c r="R839" i="16" s="1"/>
  <c r="N839" i="16" s="1"/>
  <c r="P839" i="16"/>
  <c r="Q1464" i="16"/>
  <c r="R1464" i="16" s="1"/>
  <c r="N1464" i="16" s="1"/>
  <c r="P1464" i="16"/>
  <c r="Q1204" i="16"/>
  <c r="R1204" i="16" s="1"/>
  <c r="N1204" i="16" s="1"/>
  <c r="P1204" i="16"/>
  <c r="Q1923" i="16"/>
  <c r="R1923" i="16" s="1"/>
  <c r="N1923" i="16" s="1"/>
  <c r="P1923" i="16"/>
  <c r="Q1409" i="16"/>
  <c r="R1409" i="16" s="1"/>
  <c r="N1409" i="16" s="1"/>
  <c r="P1409" i="16"/>
  <c r="Q1424" i="16"/>
  <c r="R1424" i="16" s="1"/>
  <c r="N1424" i="16" s="1"/>
  <c r="P1424" i="16"/>
  <c r="P1174" i="16"/>
  <c r="Q1174" i="16"/>
  <c r="R1174" i="16" s="1"/>
  <c r="N1174" i="16" s="1"/>
  <c r="Q1416" i="16"/>
  <c r="R1416" i="16" s="1"/>
  <c r="N1416" i="16" s="1"/>
  <c r="P1416" i="16"/>
  <c r="Q1691" i="16"/>
  <c r="R1691" i="16" s="1"/>
  <c r="N1691" i="16" s="1"/>
  <c r="P1691" i="16"/>
  <c r="Q2377" i="16"/>
  <c r="R2377" i="16" s="1"/>
  <c r="N2377" i="16" s="1"/>
  <c r="P2377" i="16"/>
  <c r="P2330" i="16"/>
  <c r="Q2330" i="16"/>
  <c r="R2330" i="16" s="1"/>
  <c r="N2330" i="16" s="1"/>
  <c r="P2271" i="16"/>
  <c r="Q2271" i="16"/>
  <c r="R2271" i="16" s="1"/>
  <c r="N2271" i="16" s="1"/>
  <c r="Q2187" i="16"/>
  <c r="R2187" i="16" s="1"/>
  <c r="N2187" i="16" s="1"/>
  <c r="P2187" i="16"/>
  <c r="Q1841" i="16"/>
  <c r="R1841" i="16" s="1"/>
  <c r="N1841" i="16" s="1"/>
  <c r="P1841" i="16"/>
  <c r="Q1806" i="16"/>
  <c r="R1806" i="16" s="1"/>
  <c r="N1806" i="16" s="1"/>
  <c r="P1806" i="16"/>
  <c r="Q3715" i="16"/>
  <c r="R3715" i="16" s="1"/>
  <c r="N3715" i="16" s="1"/>
  <c r="P3715" i="16"/>
  <c r="Q3811" i="16"/>
  <c r="R3811" i="16" s="1"/>
  <c r="N3811" i="16" s="1"/>
  <c r="P3811" i="16"/>
  <c r="Q3765" i="16"/>
  <c r="R3765" i="16" s="1"/>
  <c r="N3765" i="16" s="1"/>
  <c r="P3765" i="16"/>
  <c r="Q3669" i="16"/>
  <c r="R3669" i="16" s="1"/>
  <c r="N3669" i="16" s="1"/>
  <c r="P3669" i="16"/>
  <c r="P3598" i="16"/>
  <c r="Q3598" i="16"/>
  <c r="R3598" i="16" s="1"/>
  <c r="N3598" i="16" s="1"/>
  <c r="Q3550" i="16"/>
  <c r="R3550" i="16" s="1"/>
  <c r="N3550" i="16" s="1"/>
  <c r="P3550" i="16"/>
  <c r="P3491" i="16"/>
  <c r="Q3491" i="16"/>
  <c r="R3491" i="16" s="1"/>
  <c r="N3491" i="16" s="1"/>
  <c r="Q2389" i="16"/>
  <c r="R2389" i="16" s="1"/>
  <c r="N2389" i="16" s="1"/>
  <c r="P2389" i="16"/>
  <c r="P2342" i="16"/>
  <c r="Q2342" i="16"/>
  <c r="R2342" i="16" s="1"/>
  <c r="N2342" i="16" s="1"/>
  <c r="Q2283" i="16"/>
  <c r="R2283" i="16" s="1"/>
  <c r="N2283" i="16" s="1"/>
  <c r="P2283" i="16"/>
  <c r="P2199" i="16"/>
  <c r="Q2199" i="16"/>
  <c r="R2199" i="16" s="1"/>
  <c r="N2199" i="16" s="1"/>
  <c r="P1852" i="16"/>
  <c r="Q1852" i="16"/>
  <c r="R1852" i="16" s="1"/>
  <c r="N1852" i="16" s="1"/>
  <c r="Q1818" i="16"/>
  <c r="R1818" i="16" s="1"/>
  <c r="N1818" i="16" s="1"/>
  <c r="P1818" i="16"/>
  <c r="Q2096" i="16"/>
  <c r="R2096" i="16" s="1"/>
  <c r="N2096" i="16" s="1"/>
  <c r="P2096" i="16"/>
  <c r="Q3823" i="16"/>
  <c r="R3823" i="16" s="1"/>
  <c r="N3823" i="16" s="1"/>
  <c r="P3823" i="16"/>
  <c r="Q3775" i="16"/>
  <c r="R3775" i="16" s="1"/>
  <c r="N3775" i="16" s="1"/>
  <c r="P3775" i="16"/>
  <c r="Q3681" i="16"/>
  <c r="R3681" i="16" s="1"/>
  <c r="N3681" i="16" s="1"/>
  <c r="P3681" i="16"/>
  <c r="Q3609" i="16"/>
  <c r="R3609" i="16" s="1"/>
  <c r="N3609" i="16" s="1"/>
  <c r="P3609" i="16"/>
  <c r="P3563" i="16"/>
  <c r="Q3563" i="16"/>
  <c r="R3563" i="16" s="1"/>
  <c r="N3563" i="16" s="1"/>
  <c r="Q3504" i="16"/>
  <c r="R3504" i="16" s="1"/>
  <c r="N3504" i="16" s="1"/>
  <c r="P3504" i="16"/>
  <c r="Q2844" i="16"/>
  <c r="R2844" i="16" s="1"/>
  <c r="N2844" i="16" s="1"/>
  <c r="P2844" i="16"/>
  <c r="Q2786" i="16"/>
  <c r="R2786" i="16" s="1"/>
  <c r="N2786" i="16" s="1"/>
  <c r="P2786" i="16"/>
  <c r="Q2727" i="16"/>
  <c r="R2727" i="16" s="1"/>
  <c r="N2727" i="16" s="1"/>
  <c r="P2727" i="16"/>
  <c r="Q2655" i="16"/>
  <c r="R2655" i="16" s="1"/>
  <c r="N2655" i="16" s="1"/>
  <c r="P2655" i="16"/>
  <c r="P2297" i="16"/>
  <c r="Q2297" i="16"/>
  <c r="R2297" i="16" s="1"/>
  <c r="N2297" i="16" s="1"/>
  <c r="P2262" i="16"/>
  <c r="Q2262" i="16"/>
  <c r="R2262" i="16" s="1"/>
  <c r="N2262" i="16" s="1"/>
  <c r="Q2540" i="16"/>
  <c r="R2540" i="16" s="1"/>
  <c r="N2540" i="16" s="1"/>
  <c r="P2540" i="16"/>
  <c r="Q2480" i="16"/>
  <c r="R2480" i="16" s="1"/>
  <c r="N2480" i="16" s="1"/>
  <c r="P2480" i="16"/>
  <c r="P2386" i="16"/>
  <c r="Q2386" i="16"/>
  <c r="R2386" i="16" s="1"/>
  <c r="N2386" i="16" s="1"/>
  <c r="Q2315" i="16"/>
  <c r="R2315" i="16" s="1"/>
  <c r="N2315" i="16" s="1"/>
  <c r="P2315" i="16"/>
  <c r="Q2279" i="16"/>
  <c r="R2279" i="16" s="1"/>
  <c r="N2279" i="16" s="1"/>
  <c r="P2279" i="16"/>
  <c r="P2207" i="16"/>
  <c r="Q2207" i="16"/>
  <c r="R2207" i="16" s="1"/>
  <c r="N2207" i="16" s="1"/>
  <c r="Q1140" i="16"/>
  <c r="R1140" i="16" s="1"/>
  <c r="N1140" i="16" s="1"/>
  <c r="P1140" i="16"/>
  <c r="Q2857" i="16"/>
  <c r="R2857" i="16" s="1"/>
  <c r="N2857" i="16" s="1"/>
  <c r="P2857" i="16"/>
  <c r="P2811" i="16"/>
  <c r="Q2811" i="16"/>
  <c r="R2811" i="16" s="1"/>
  <c r="N2811" i="16" s="1"/>
  <c r="P2739" i="16"/>
  <c r="Q2739" i="16"/>
  <c r="R2739" i="16" s="1"/>
  <c r="N2739" i="16" s="1"/>
  <c r="Q2668" i="16"/>
  <c r="R2668" i="16" s="1"/>
  <c r="N2668" i="16" s="1"/>
  <c r="P2668" i="16"/>
  <c r="Q2309" i="16"/>
  <c r="R2309" i="16" s="1"/>
  <c r="N2309" i="16" s="1"/>
  <c r="P2309" i="16"/>
  <c r="P2274" i="16"/>
  <c r="Q2274" i="16"/>
  <c r="R2274" i="16" s="1"/>
  <c r="N2274" i="16" s="1"/>
  <c r="P2551" i="16"/>
  <c r="Q2551" i="16"/>
  <c r="R2551" i="16" s="1"/>
  <c r="N2551" i="16" s="1"/>
  <c r="Q2492" i="16"/>
  <c r="R2492" i="16" s="1"/>
  <c r="N2492" i="16" s="1"/>
  <c r="P2492" i="16"/>
  <c r="Q2397" i="16"/>
  <c r="R2397" i="16" s="1"/>
  <c r="N2397" i="16" s="1"/>
  <c r="P2397" i="16"/>
  <c r="P2326" i="16"/>
  <c r="Q2326" i="16"/>
  <c r="R2326" i="16" s="1"/>
  <c r="N2326" i="16" s="1"/>
  <c r="Q2291" i="16"/>
  <c r="R2291" i="16" s="1"/>
  <c r="N2291" i="16" s="1"/>
  <c r="P2291" i="16"/>
  <c r="P2219" i="16"/>
  <c r="Q2219" i="16"/>
  <c r="R2219" i="16" s="1"/>
  <c r="N2219" i="16" s="1"/>
  <c r="Q1439" i="16"/>
  <c r="R1439" i="16" s="1"/>
  <c r="N1439" i="16" s="1"/>
  <c r="P1439" i="16"/>
  <c r="Q3157" i="16"/>
  <c r="R3157" i="16" s="1"/>
  <c r="N3157" i="16" s="1"/>
  <c r="P3157" i="16"/>
  <c r="Q3123" i="16"/>
  <c r="R3123" i="16" s="1"/>
  <c r="N3123" i="16" s="1"/>
  <c r="P3123" i="16"/>
  <c r="P3040" i="16"/>
  <c r="Q3040" i="16"/>
  <c r="R3040" i="16" s="1"/>
  <c r="N3040" i="16" s="1"/>
  <c r="Q2969" i="16"/>
  <c r="R2969" i="16" s="1"/>
  <c r="N2969" i="16" s="1"/>
  <c r="P2969" i="16"/>
  <c r="P2609" i="16"/>
  <c r="Q2609" i="16"/>
  <c r="R2609" i="16" s="1"/>
  <c r="N2609" i="16" s="1"/>
  <c r="P2587" i="16"/>
  <c r="Q2587" i="16"/>
  <c r="R2587" i="16" s="1"/>
  <c r="N2587" i="16" s="1"/>
  <c r="P2851" i="16"/>
  <c r="Q2851" i="16"/>
  <c r="R2851" i="16" s="1"/>
  <c r="N2851" i="16" s="1"/>
  <c r="Q2792" i="16"/>
  <c r="R2792" i="16" s="1"/>
  <c r="N2792" i="16" s="1"/>
  <c r="P2792" i="16"/>
  <c r="Q2709" i="16"/>
  <c r="R2709" i="16" s="1"/>
  <c r="N2709" i="16" s="1"/>
  <c r="P2709" i="16"/>
  <c r="P2626" i="16"/>
  <c r="Q2626" i="16"/>
  <c r="R2626" i="16" s="1"/>
  <c r="N2626" i="16" s="1"/>
  <c r="P2591" i="16"/>
  <c r="Q2591" i="16"/>
  <c r="R2591" i="16" s="1"/>
  <c r="N2591" i="16" s="1"/>
  <c r="Q2520" i="16"/>
  <c r="R2520" i="16" s="1"/>
  <c r="N2520" i="16" s="1"/>
  <c r="P2520" i="16"/>
  <c r="Q1452" i="16"/>
  <c r="R1452" i="16" s="1"/>
  <c r="N1452" i="16" s="1"/>
  <c r="P1452" i="16"/>
  <c r="Q3169" i="16"/>
  <c r="R3169" i="16" s="1"/>
  <c r="N3169" i="16" s="1"/>
  <c r="P3169" i="16"/>
  <c r="Q3134" i="16"/>
  <c r="R3134" i="16" s="1"/>
  <c r="N3134" i="16" s="1"/>
  <c r="P3134" i="16"/>
  <c r="Q3051" i="16"/>
  <c r="R3051" i="16" s="1"/>
  <c r="N3051" i="16" s="1"/>
  <c r="P3051" i="16"/>
  <c r="Q2979" i="16"/>
  <c r="R2979" i="16" s="1"/>
  <c r="N2979" i="16" s="1"/>
  <c r="P2979" i="16"/>
  <c r="P2621" i="16"/>
  <c r="Q2621" i="16"/>
  <c r="R2621" i="16" s="1"/>
  <c r="N2621" i="16" s="1"/>
  <c r="P2599" i="16"/>
  <c r="Q2599" i="16"/>
  <c r="R2599" i="16" s="1"/>
  <c r="N2599" i="16" s="1"/>
  <c r="Q2864" i="16"/>
  <c r="R2864" i="16" s="1"/>
  <c r="N2864" i="16" s="1"/>
  <c r="P2864" i="16"/>
  <c r="Q2804" i="16"/>
  <c r="R2804" i="16" s="1"/>
  <c r="N2804" i="16" s="1"/>
  <c r="P2804" i="16"/>
  <c r="P2721" i="16"/>
  <c r="Q2721" i="16"/>
  <c r="R2721" i="16" s="1"/>
  <c r="N2721" i="16" s="1"/>
  <c r="Q2638" i="16"/>
  <c r="R2638" i="16" s="1"/>
  <c r="N2638" i="16" s="1"/>
  <c r="P2638" i="16"/>
  <c r="Q2604" i="16"/>
  <c r="R2604" i="16" s="1"/>
  <c r="N2604" i="16" s="1"/>
  <c r="P2604" i="16"/>
  <c r="P2533" i="16"/>
  <c r="Q2533" i="16"/>
  <c r="R2533" i="16" s="1"/>
  <c r="N2533" i="16" s="1"/>
  <c r="Q1618" i="16"/>
  <c r="R1618" i="16" s="1"/>
  <c r="N1618" i="16" s="1"/>
  <c r="P1618" i="16"/>
  <c r="P2305" i="16"/>
  <c r="Q2305" i="16"/>
  <c r="R2305" i="16" s="1"/>
  <c r="N2305" i="16" s="1"/>
  <c r="Q2258" i="16"/>
  <c r="R2258" i="16" s="1"/>
  <c r="N2258" i="16" s="1"/>
  <c r="P2258" i="16"/>
  <c r="Q2200" i="16"/>
  <c r="R2200" i="16" s="1"/>
  <c r="N2200" i="16" s="1"/>
  <c r="P2200" i="16"/>
  <c r="P2116" i="16"/>
  <c r="Q2116" i="16"/>
  <c r="R2116" i="16" s="1"/>
  <c r="N2116" i="16" s="1"/>
  <c r="Q3688" i="16"/>
  <c r="R3688" i="16" s="1"/>
  <c r="N3688" i="16" s="1"/>
  <c r="P3688" i="16"/>
  <c r="Q3497" i="16"/>
  <c r="R3497" i="16" s="1"/>
  <c r="N3497" i="16" s="1"/>
  <c r="P3497" i="16"/>
  <c r="P3499" i="16"/>
  <c r="Q3499" i="16"/>
  <c r="R3499" i="16" s="1"/>
  <c r="N3499" i="16" s="1"/>
  <c r="P3739" i="16"/>
  <c r="Q3739" i="16"/>
  <c r="R3739" i="16" s="1"/>
  <c r="N3739" i="16" s="1"/>
  <c r="Q3693" i="16"/>
  <c r="R3693" i="16" s="1"/>
  <c r="N3693" i="16" s="1"/>
  <c r="P3693" i="16"/>
  <c r="Q3597" i="16"/>
  <c r="R3597" i="16" s="1"/>
  <c r="N3597" i="16" s="1"/>
  <c r="P3597" i="16"/>
  <c r="P3526" i="16"/>
  <c r="Q3526" i="16"/>
  <c r="R3526" i="16" s="1"/>
  <c r="N3526" i="16" s="1"/>
  <c r="P3480" i="16"/>
  <c r="Q3480" i="16"/>
  <c r="R3480" i="16" s="1"/>
  <c r="N3480" i="16" s="1"/>
  <c r="P3420" i="16"/>
  <c r="Q3420" i="16"/>
  <c r="R3420" i="16" s="1"/>
  <c r="N3420" i="16" s="1"/>
  <c r="P2318" i="16"/>
  <c r="Q2318" i="16"/>
  <c r="R2318" i="16" s="1"/>
  <c r="N2318" i="16" s="1"/>
  <c r="Q2270" i="16"/>
  <c r="R2270" i="16" s="1"/>
  <c r="N2270" i="16" s="1"/>
  <c r="P2270" i="16"/>
  <c r="P2211" i="16"/>
  <c r="Q2211" i="16"/>
  <c r="R2211" i="16" s="1"/>
  <c r="N2211" i="16" s="1"/>
  <c r="P2127" i="16"/>
  <c r="Q2127" i="16"/>
  <c r="R2127" i="16" s="1"/>
  <c r="N2127" i="16" s="1"/>
  <c r="Q3809" i="16"/>
  <c r="R3809" i="16" s="1"/>
  <c r="N3809" i="16" s="1"/>
  <c r="P3809" i="16"/>
  <c r="Q3581" i="16"/>
  <c r="R3581" i="16" s="1"/>
  <c r="N3581" i="16" s="1"/>
  <c r="P3581" i="16"/>
  <c r="Q3510" i="16"/>
  <c r="R3510" i="16" s="1"/>
  <c r="N3510" i="16" s="1"/>
  <c r="P3510" i="16"/>
  <c r="Q3751" i="16"/>
  <c r="R3751" i="16" s="1"/>
  <c r="N3751" i="16" s="1"/>
  <c r="P3751" i="16"/>
  <c r="Q3704" i="16"/>
  <c r="R3704" i="16" s="1"/>
  <c r="N3704" i="16" s="1"/>
  <c r="P3704" i="16"/>
  <c r="Q3610" i="16"/>
  <c r="R3610" i="16" s="1"/>
  <c r="N3610" i="16" s="1"/>
  <c r="P3610" i="16"/>
  <c r="Q3538" i="16"/>
  <c r="R3538" i="16" s="1"/>
  <c r="N3538" i="16" s="1"/>
  <c r="P3538" i="16"/>
  <c r="Q3492" i="16"/>
  <c r="R3492" i="16" s="1"/>
  <c r="N3492" i="16" s="1"/>
  <c r="P3492" i="16"/>
  <c r="Q3431" i="16"/>
  <c r="R3431" i="16" s="1"/>
  <c r="N3431" i="16" s="1"/>
  <c r="P3431" i="16"/>
  <c r="P2485" i="16"/>
  <c r="Q2485" i="16"/>
  <c r="R2485" i="16" s="1"/>
  <c r="N2485" i="16" s="1"/>
  <c r="Q2426" i="16"/>
  <c r="R2426" i="16" s="1"/>
  <c r="N2426" i="16" s="1"/>
  <c r="P2426" i="16"/>
  <c r="P2366" i="16"/>
  <c r="Q2366" i="16"/>
  <c r="R2366" i="16" s="1"/>
  <c r="N2366" i="16" s="1"/>
  <c r="Q2285" i="16"/>
  <c r="R2285" i="16" s="1"/>
  <c r="N2285" i="16" s="1"/>
  <c r="P2285" i="16"/>
  <c r="Q1937" i="16"/>
  <c r="R1937" i="16" s="1"/>
  <c r="N1937" i="16" s="1"/>
  <c r="P1937" i="16"/>
  <c r="P1902" i="16"/>
  <c r="Q1902" i="16"/>
  <c r="R1902" i="16" s="1"/>
  <c r="N1902" i="16" s="1"/>
  <c r="P2179" i="16"/>
  <c r="Q2179" i="16"/>
  <c r="R2179" i="16" s="1"/>
  <c r="N2179" i="16" s="1"/>
  <c r="P2119" i="16"/>
  <c r="Q2119" i="16"/>
  <c r="R2119" i="16" s="1"/>
  <c r="N2119" i="16" s="1"/>
  <c r="Q3665" i="16"/>
  <c r="R3665" i="16" s="1"/>
  <c r="N3665" i="16" s="1"/>
  <c r="P3665" i="16"/>
  <c r="Q3764" i="16"/>
  <c r="R3764" i="16" s="1"/>
  <c r="N3764" i="16" s="1"/>
  <c r="P3764" i="16"/>
  <c r="P3694" i="16"/>
  <c r="Q3694" i="16"/>
  <c r="R3694" i="16" s="1"/>
  <c r="N3694" i="16" s="1"/>
  <c r="P3646" i="16"/>
  <c r="Q3646" i="16"/>
  <c r="R3646" i="16" s="1"/>
  <c r="N3646" i="16" s="1"/>
  <c r="P3588" i="16"/>
  <c r="Q3588" i="16"/>
  <c r="R3588" i="16" s="1"/>
  <c r="N3588" i="16" s="1"/>
  <c r="Q2197" i="16"/>
  <c r="R2197" i="16" s="1"/>
  <c r="N2197" i="16" s="1"/>
  <c r="P2197" i="16"/>
  <c r="Q2138" i="16"/>
  <c r="R2138" i="16" s="1"/>
  <c r="N2138" i="16" s="1"/>
  <c r="P2138" i="16"/>
  <c r="P3702" i="16"/>
  <c r="Q3702" i="16"/>
  <c r="R3702" i="16" s="1"/>
  <c r="N3702" i="16" s="1"/>
  <c r="Q3830" i="16"/>
  <c r="R3830" i="16" s="1"/>
  <c r="N3830" i="16" s="1"/>
  <c r="P3830" i="16"/>
  <c r="P3747" i="16"/>
  <c r="Q3747" i="16"/>
  <c r="R3747" i="16" s="1"/>
  <c r="N3747" i="16" s="1"/>
  <c r="P3388" i="16"/>
  <c r="Q3388" i="16"/>
  <c r="R3388" i="16" s="1"/>
  <c r="N3388" i="16" s="1"/>
  <c r="Q3378" i="16"/>
  <c r="R3378" i="16" s="1"/>
  <c r="N3378" i="16" s="1"/>
  <c r="P3378" i="16"/>
  <c r="P3631" i="16"/>
  <c r="Q3631" i="16"/>
  <c r="R3631" i="16" s="1"/>
  <c r="N3631" i="16" s="1"/>
  <c r="P3584" i="16"/>
  <c r="Q3584" i="16"/>
  <c r="R3584" i="16" s="1"/>
  <c r="N3584" i="16" s="1"/>
  <c r="Q3488" i="16"/>
  <c r="R3488" i="16" s="1"/>
  <c r="N3488" i="16" s="1"/>
  <c r="P3488" i="16"/>
  <c r="Q3418" i="16"/>
  <c r="R3418" i="16" s="1"/>
  <c r="N3418" i="16" s="1"/>
  <c r="P3418" i="16"/>
  <c r="P3371" i="16"/>
  <c r="Q3371" i="16"/>
  <c r="R3371" i="16" s="1"/>
  <c r="N3371" i="16" s="1"/>
  <c r="Q3312" i="16"/>
  <c r="R3312" i="16" s="1"/>
  <c r="N3312" i="16" s="1"/>
  <c r="P3312" i="16"/>
  <c r="P2353" i="16"/>
  <c r="Q2353" i="16"/>
  <c r="R2353" i="16" s="1"/>
  <c r="N2353" i="16" s="1"/>
  <c r="Q2307" i="16"/>
  <c r="R2307" i="16" s="1"/>
  <c r="N2307" i="16" s="1"/>
  <c r="P2307" i="16"/>
  <c r="P2247" i="16"/>
  <c r="Q2247" i="16"/>
  <c r="R2247" i="16" s="1"/>
  <c r="N2247" i="16" s="1"/>
  <c r="Q2165" i="16"/>
  <c r="R2165" i="16" s="1"/>
  <c r="N2165" i="16" s="1"/>
  <c r="P2165" i="16"/>
  <c r="Q1817" i="16"/>
  <c r="R1817" i="16" s="1"/>
  <c r="N1817" i="16" s="1"/>
  <c r="P1817" i="16"/>
  <c r="P3690" i="16"/>
  <c r="Q3690" i="16"/>
  <c r="R3690" i="16" s="1"/>
  <c r="N3690" i="16" s="1"/>
  <c r="Q3546" i="16"/>
  <c r="R3546" i="16" s="1"/>
  <c r="N3546" i="16" s="1"/>
  <c r="P3546" i="16"/>
  <c r="Q3787" i="16"/>
  <c r="R3787" i="16" s="1"/>
  <c r="N3787" i="16" s="1"/>
  <c r="P3787" i="16"/>
  <c r="Q3740" i="16"/>
  <c r="R3740" i="16" s="1"/>
  <c r="N3740" i="16" s="1"/>
  <c r="P3740" i="16"/>
  <c r="Q3645" i="16"/>
  <c r="R3645" i="16" s="1"/>
  <c r="N3645" i="16" s="1"/>
  <c r="P3645" i="16"/>
  <c r="Q3574" i="16"/>
  <c r="R3574" i="16" s="1"/>
  <c r="N3574" i="16" s="1"/>
  <c r="P3574" i="16"/>
  <c r="P3527" i="16"/>
  <c r="Q3527" i="16"/>
  <c r="R3527" i="16" s="1"/>
  <c r="N3527" i="16" s="1"/>
  <c r="Q3469" i="16"/>
  <c r="R3469" i="16" s="1"/>
  <c r="N3469" i="16" s="1"/>
  <c r="P3469" i="16"/>
  <c r="P1957" i="16"/>
  <c r="Q1957" i="16"/>
  <c r="R1957" i="16" s="1"/>
  <c r="N1957" i="16" s="1"/>
  <c r="P3674" i="16"/>
  <c r="Q3674" i="16"/>
  <c r="R3674" i="16" s="1"/>
  <c r="N3674" i="16" s="1"/>
  <c r="Q3637" i="16"/>
  <c r="R3637" i="16" s="1"/>
  <c r="N3637" i="16" s="1"/>
  <c r="P3637" i="16"/>
  <c r="P3555" i="16"/>
  <c r="Q3555" i="16"/>
  <c r="R3555" i="16" s="1"/>
  <c r="N3555" i="16" s="1"/>
  <c r="Q3484" i="16"/>
  <c r="R3484" i="16" s="1"/>
  <c r="N3484" i="16" s="1"/>
  <c r="P3484" i="16"/>
  <c r="Q3125" i="16"/>
  <c r="R3125" i="16" s="1"/>
  <c r="N3125" i="16" s="1"/>
  <c r="P3125" i="16"/>
  <c r="Q3103" i="16"/>
  <c r="R3103" i="16" s="1"/>
  <c r="N3103" i="16" s="1"/>
  <c r="P3103" i="16"/>
  <c r="Q3366" i="16"/>
  <c r="R3366" i="16" s="1"/>
  <c r="N3366" i="16" s="1"/>
  <c r="P3366" i="16"/>
  <c r="Q3308" i="16"/>
  <c r="R3308" i="16" s="1"/>
  <c r="N3308" i="16" s="1"/>
  <c r="P3308" i="16"/>
  <c r="Q3225" i="16"/>
  <c r="R3225" i="16" s="1"/>
  <c r="N3225" i="16" s="1"/>
  <c r="P3225" i="16"/>
  <c r="Q3154" i="16"/>
  <c r="R3154" i="16" s="1"/>
  <c r="N3154" i="16" s="1"/>
  <c r="P3154" i="16"/>
  <c r="P3108" i="16"/>
  <c r="Q3108" i="16"/>
  <c r="R3108" i="16" s="1"/>
  <c r="N3108" i="16" s="1"/>
  <c r="P3047" i="16"/>
  <c r="Q3047" i="16"/>
  <c r="R3047" i="16" s="1"/>
  <c r="N3047" i="16" s="1"/>
  <c r="Q873" i="16"/>
  <c r="R873" i="16" s="1"/>
  <c r="N873" i="16" s="1"/>
  <c r="P873" i="16"/>
  <c r="Q1051" i="16"/>
  <c r="R1051" i="16" s="1"/>
  <c r="N1051" i="16" s="1"/>
  <c r="P1051" i="16"/>
  <c r="P306" i="16"/>
  <c r="Q306" i="16"/>
  <c r="R306" i="16" s="1"/>
  <c r="N306" i="16" s="1"/>
  <c r="P698" i="16"/>
  <c r="Q698" i="16"/>
  <c r="R698" i="16" s="1"/>
  <c r="N698" i="16" s="1"/>
  <c r="Q721" i="16"/>
  <c r="R721" i="16" s="1"/>
  <c r="N721" i="16" s="1"/>
  <c r="P721" i="16"/>
  <c r="Q549" i="16"/>
  <c r="R549" i="16" s="1"/>
  <c r="N549" i="16" s="1"/>
  <c r="P549" i="16"/>
  <c r="P830" i="16"/>
  <c r="Q830" i="16"/>
  <c r="R830" i="16" s="1"/>
  <c r="N830" i="16" s="1"/>
  <c r="Q110" i="16"/>
  <c r="R110" i="16" s="1"/>
  <c r="N110" i="16" s="1"/>
  <c r="P110" i="16"/>
  <c r="Q737" i="16"/>
  <c r="R737" i="16" s="1"/>
  <c r="N737" i="16" s="1"/>
  <c r="P737" i="16"/>
  <c r="Q1029" i="16"/>
  <c r="R1029" i="16" s="1"/>
  <c r="N1029" i="16" s="1"/>
  <c r="P1029" i="16"/>
  <c r="Q408" i="16"/>
  <c r="R408" i="16" s="1"/>
  <c r="N408" i="16" s="1"/>
  <c r="P408" i="16"/>
  <c r="P1792" i="16"/>
  <c r="Q1792" i="16"/>
  <c r="R1792" i="16" s="1"/>
  <c r="N1792" i="16" s="1"/>
  <c r="Q1291" i="16"/>
  <c r="R1291" i="16" s="1"/>
  <c r="N1291" i="16" s="1"/>
  <c r="P1291" i="16"/>
  <c r="P2011" i="16"/>
  <c r="Q2011" i="16"/>
  <c r="R2011" i="16" s="1"/>
  <c r="N2011" i="16" s="1"/>
  <c r="Q1811" i="16"/>
  <c r="R1811" i="16" s="1"/>
  <c r="N1811" i="16" s="1"/>
  <c r="P1811" i="16"/>
  <c r="Q649" i="16"/>
  <c r="R649" i="16" s="1"/>
  <c r="N649" i="16" s="1"/>
  <c r="P649" i="16"/>
  <c r="Q387" i="16"/>
  <c r="R387" i="16" s="1"/>
  <c r="N387" i="16" s="1"/>
  <c r="P387" i="16"/>
  <c r="Q1071" i="16"/>
  <c r="R1071" i="16" s="1"/>
  <c r="N1071" i="16" s="1"/>
  <c r="P1071" i="16"/>
  <c r="Q187" i="16"/>
  <c r="R187" i="16" s="1"/>
  <c r="N187" i="16" s="1"/>
  <c r="P187" i="16"/>
  <c r="Q896" i="16"/>
  <c r="R896" i="16" s="1"/>
  <c r="N896" i="16" s="1"/>
  <c r="P896" i="16"/>
  <c r="Q561" i="16"/>
  <c r="R561" i="16" s="1"/>
  <c r="N561" i="16" s="1"/>
  <c r="P561" i="16"/>
  <c r="Q265" i="16"/>
  <c r="R265" i="16" s="1"/>
  <c r="N265" i="16" s="1"/>
  <c r="P265" i="16"/>
  <c r="P1932" i="16"/>
  <c r="Q1932" i="16"/>
  <c r="R1932" i="16" s="1"/>
  <c r="N1932" i="16" s="1"/>
  <c r="P1659" i="16"/>
  <c r="Q1659" i="16"/>
  <c r="R1659" i="16" s="1"/>
  <c r="N1659" i="16" s="1"/>
  <c r="Q1121" i="16"/>
  <c r="R1121" i="16" s="1"/>
  <c r="N1121" i="16" s="1"/>
  <c r="P1121" i="16"/>
  <c r="Q1147" i="16"/>
  <c r="R1147" i="16" s="1"/>
  <c r="N1147" i="16" s="1"/>
  <c r="P1147" i="16"/>
  <c r="Q1881" i="16"/>
  <c r="R1881" i="16" s="1"/>
  <c r="N1881" i="16" s="1"/>
  <c r="P1881" i="16"/>
  <c r="Q1667" i="16"/>
  <c r="R1667" i="16" s="1"/>
  <c r="N1667" i="16" s="1"/>
  <c r="P1667" i="16"/>
  <c r="P277" i="16"/>
  <c r="Q277" i="16"/>
  <c r="R277" i="16" s="1"/>
  <c r="N277" i="16" s="1"/>
  <c r="Q975" i="16"/>
  <c r="R975" i="16" s="1"/>
  <c r="N975" i="16" s="1"/>
  <c r="P975" i="16"/>
  <c r="Q617" i="16"/>
  <c r="R617" i="16" s="1"/>
  <c r="N617" i="16" s="1"/>
  <c r="P617" i="16"/>
  <c r="Q776" i="16"/>
  <c r="R776" i="16" s="1"/>
  <c r="N776" i="16" s="1"/>
  <c r="P776" i="16"/>
  <c r="Q465" i="16"/>
  <c r="R465" i="16" s="1"/>
  <c r="N465" i="16" s="1"/>
  <c r="P465" i="16"/>
  <c r="Q132" i="16"/>
  <c r="R132" i="16" s="1"/>
  <c r="N132" i="16" s="1"/>
  <c r="P132" i="16"/>
  <c r="Q865" i="16"/>
  <c r="R865" i="16" s="1"/>
  <c r="N865" i="16" s="1"/>
  <c r="P865" i="16"/>
  <c r="P1538" i="16"/>
  <c r="Q1538" i="16"/>
  <c r="R1538" i="16" s="1"/>
  <c r="N1538" i="16" s="1"/>
  <c r="Q1240" i="16"/>
  <c r="R1240" i="16" s="1"/>
  <c r="N1240" i="16" s="1"/>
  <c r="P1240" i="16"/>
  <c r="Q1710" i="16"/>
  <c r="R1710" i="16" s="1"/>
  <c r="N1710" i="16" s="1"/>
  <c r="P1710" i="16"/>
  <c r="Q1771" i="16"/>
  <c r="R1771" i="16" s="1"/>
  <c r="N1771" i="16" s="1"/>
  <c r="P1771" i="16"/>
  <c r="P1474" i="16"/>
  <c r="Q1474" i="16"/>
  <c r="R1474" i="16" s="1"/>
  <c r="N1474" i="16" s="1"/>
  <c r="Q1319" i="16"/>
  <c r="R1319" i="16" s="1"/>
  <c r="N1319" i="16" s="1"/>
  <c r="P1319" i="16"/>
  <c r="Q291" i="16"/>
  <c r="R291" i="16" s="1"/>
  <c r="N291" i="16" s="1"/>
  <c r="P291" i="16"/>
  <c r="P986" i="16"/>
  <c r="Q986" i="16"/>
  <c r="R986" i="16" s="1"/>
  <c r="N986" i="16" s="1"/>
  <c r="Q629" i="16"/>
  <c r="R629" i="16" s="1"/>
  <c r="N629" i="16" s="1"/>
  <c r="P629" i="16"/>
  <c r="Q787" i="16"/>
  <c r="R787" i="16" s="1"/>
  <c r="N787" i="16" s="1"/>
  <c r="P787" i="16"/>
  <c r="Q476" i="16"/>
  <c r="R476" i="16" s="1"/>
  <c r="N476" i="16" s="1"/>
  <c r="P476" i="16"/>
  <c r="Q143" i="16"/>
  <c r="R143" i="16" s="1"/>
  <c r="N143" i="16" s="1"/>
  <c r="P143" i="16"/>
  <c r="Q875" i="16"/>
  <c r="R875" i="16" s="1"/>
  <c r="N875" i="16" s="1"/>
  <c r="P875" i="16"/>
  <c r="Q1549" i="16"/>
  <c r="R1549" i="16" s="1"/>
  <c r="N1549" i="16" s="1"/>
  <c r="P1549" i="16"/>
  <c r="P1252" i="16"/>
  <c r="Q1252" i="16"/>
  <c r="R1252" i="16" s="1"/>
  <c r="N1252" i="16" s="1"/>
  <c r="Q1722" i="16"/>
  <c r="R1722" i="16" s="1"/>
  <c r="N1722" i="16" s="1"/>
  <c r="P1722" i="16"/>
  <c r="P1784" i="16"/>
  <c r="Q1784" i="16"/>
  <c r="R1784" i="16" s="1"/>
  <c r="N1784" i="16" s="1"/>
  <c r="P1486" i="16"/>
  <c r="Q1486" i="16"/>
  <c r="R1486" i="16" s="1"/>
  <c r="N1486" i="16" s="1"/>
  <c r="Q1343" i="16"/>
  <c r="R1343" i="16" s="1"/>
  <c r="N1343" i="16" s="1"/>
  <c r="P1343" i="16"/>
  <c r="P158" i="16"/>
  <c r="Q158" i="16"/>
  <c r="R158" i="16" s="1"/>
  <c r="N158" i="16" s="1"/>
  <c r="Q855" i="16"/>
  <c r="R855" i="16" s="1"/>
  <c r="N855" i="16" s="1"/>
  <c r="P855" i="16"/>
  <c r="Q496" i="16"/>
  <c r="R496" i="16" s="1"/>
  <c r="N496" i="16" s="1"/>
  <c r="P496" i="16"/>
  <c r="Q655" i="16"/>
  <c r="R655" i="16" s="1"/>
  <c r="N655" i="16" s="1"/>
  <c r="P655" i="16"/>
  <c r="Q345" i="16"/>
  <c r="R345" i="16" s="1"/>
  <c r="N345" i="16" s="1"/>
  <c r="P345" i="16"/>
  <c r="Q1041" i="16"/>
  <c r="R1041" i="16" s="1"/>
  <c r="N1041" i="16" s="1"/>
  <c r="P1041" i="16"/>
  <c r="Q744" i="16"/>
  <c r="R744" i="16" s="1"/>
  <c r="N744" i="16" s="1"/>
  <c r="P744" i="16"/>
  <c r="P1418" i="16"/>
  <c r="Q1418" i="16"/>
  <c r="R1418" i="16" s="1"/>
  <c r="N1418" i="16" s="1"/>
  <c r="Q1120" i="16"/>
  <c r="R1120" i="16" s="1"/>
  <c r="N1120" i="16" s="1"/>
  <c r="P1120" i="16"/>
  <c r="Q1589" i="16"/>
  <c r="R1589" i="16" s="1"/>
  <c r="N1589" i="16" s="1"/>
  <c r="P1589" i="16"/>
  <c r="Q1652" i="16"/>
  <c r="R1652" i="16" s="1"/>
  <c r="N1652" i="16" s="1"/>
  <c r="P1652" i="16"/>
  <c r="Q1353" i="16"/>
  <c r="R1353" i="16" s="1"/>
  <c r="N1353" i="16" s="1"/>
  <c r="P1353" i="16"/>
  <c r="Q1187" i="16"/>
  <c r="R1187" i="16" s="1"/>
  <c r="N1187" i="16" s="1"/>
  <c r="P1187" i="16"/>
  <c r="Q601" i="16"/>
  <c r="R601" i="16" s="1"/>
  <c r="N601" i="16" s="1"/>
  <c r="P601" i="16"/>
  <c r="Q255" i="16"/>
  <c r="R255" i="16" s="1"/>
  <c r="N255" i="16" s="1"/>
  <c r="P255" i="16"/>
  <c r="P162" i="16"/>
  <c r="Q162" i="16"/>
  <c r="R162" i="16" s="1"/>
  <c r="N162" i="16" s="1"/>
  <c r="P68" i="16"/>
  <c r="Q68" i="16"/>
  <c r="R68" i="16" s="1"/>
  <c r="N68" i="16" s="1"/>
  <c r="Q788" i="16"/>
  <c r="R788" i="16" s="1"/>
  <c r="N788" i="16" s="1"/>
  <c r="P788" i="16"/>
  <c r="P466" i="16"/>
  <c r="Q466" i="16"/>
  <c r="R466" i="16" s="1"/>
  <c r="N466" i="16" s="1"/>
  <c r="Q1105" i="16"/>
  <c r="R1105" i="16" s="1"/>
  <c r="N1105" i="16" s="1"/>
  <c r="P1105" i="16"/>
  <c r="P1862" i="16"/>
  <c r="Q1862" i="16"/>
  <c r="R1862" i="16" s="1"/>
  <c r="N1862" i="16" s="1"/>
  <c r="Q1564" i="16"/>
  <c r="R1564" i="16" s="1"/>
  <c r="N1564" i="16" s="1"/>
  <c r="P1564" i="16"/>
  <c r="P1050" i="16"/>
  <c r="Q1050" i="16"/>
  <c r="R1050" i="16" s="1"/>
  <c r="N1050" i="16" s="1"/>
  <c r="Q1064" i="16"/>
  <c r="R1064" i="16" s="1"/>
  <c r="N1064" i="16" s="1"/>
  <c r="P1064" i="16"/>
  <c r="Q1797" i="16"/>
  <c r="R1797" i="16" s="1"/>
  <c r="N1797" i="16" s="1"/>
  <c r="P1797" i="16"/>
  <c r="Q1715" i="16"/>
  <c r="R1715" i="16" s="1"/>
  <c r="N1715" i="16" s="1"/>
  <c r="P1715" i="16"/>
  <c r="Q471" i="16"/>
  <c r="R471" i="16" s="1"/>
  <c r="N471" i="16" s="1"/>
  <c r="P471" i="16"/>
  <c r="Q123" i="16"/>
  <c r="R123" i="16" s="1"/>
  <c r="N123" i="16" s="1"/>
  <c r="P123" i="16"/>
  <c r="Q809" i="16"/>
  <c r="R809" i="16" s="1"/>
  <c r="N809" i="16" s="1"/>
  <c r="P809" i="16"/>
  <c r="P966" i="16"/>
  <c r="Q966" i="16"/>
  <c r="R966" i="16" s="1"/>
  <c r="N966" i="16" s="1"/>
  <c r="Q657" i="16"/>
  <c r="R657" i="16" s="1"/>
  <c r="N657" i="16" s="1"/>
  <c r="P657" i="16"/>
  <c r="Q334" i="16"/>
  <c r="R334" i="16" s="1"/>
  <c r="N334" i="16" s="1"/>
  <c r="P334" i="16"/>
  <c r="Q1055" i="16"/>
  <c r="R1055" i="16" s="1"/>
  <c r="N1055" i="16" s="1"/>
  <c r="P1055" i="16"/>
  <c r="Q1730" i="16"/>
  <c r="R1730" i="16" s="1"/>
  <c r="N1730" i="16" s="1"/>
  <c r="P1730" i="16"/>
  <c r="Q1432" i="16"/>
  <c r="R1432" i="16" s="1"/>
  <c r="N1432" i="16" s="1"/>
  <c r="P1432" i="16"/>
  <c r="P918" i="16"/>
  <c r="Q918" i="16"/>
  <c r="R918" i="16" s="1"/>
  <c r="N918" i="16" s="1"/>
  <c r="Q1964" i="16"/>
  <c r="R1964" i="16" s="1"/>
  <c r="N1964" i="16" s="1"/>
  <c r="P1964" i="16"/>
  <c r="Q1665" i="16"/>
  <c r="R1665" i="16" s="1"/>
  <c r="N1665" i="16" s="1"/>
  <c r="P1665" i="16"/>
  <c r="P1558" i="16"/>
  <c r="Q1558" i="16"/>
  <c r="R1558" i="16" s="1"/>
  <c r="N1558" i="16" s="1"/>
  <c r="Q603" i="16"/>
  <c r="R603" i="16" s="1"/>
  <c r="N603" i="16" s="1"/>
  <c r="P603" i="16"/>
  <c r="P246" i="16"/>
  <c r="Q246" i="16"/>
  <c r="R246" i="16" s="1"/>
  <c r="N246" i="16" s="1"/>
  <c r="Q403" i="16"/>
  <c r="R403" i="16" s="1"/>
  <c r="N403" i="16" s="1"/>
  <c r="P403" i="16"/>
  <c r="Q92" i="16"/>
  <c r="R92" i="16" s="1"/>
  <c r="N92" i="16" s="1"/>
  <c r="P92" i="16"/>
  <c r="P778" i="16"/>
  <c r="Q778" i="16"/>
  <c r="R778" i="16" s="1"/>
  <c r="N778" i="16" s="1"/>
  <c r="Q492" i="16"/>
  <c r="R492" i="16" s="1"/>
  <c r="N492" i="16" s="1"/>
  <c r="P492" i="16"/>
  <c r="Q1165" i="16"/>
  <c r="R1165" i="16" s="1"/>
  <c r="N1165" i="16" s="1"/>
  <c r="P1165" i="16"/>
  <c r="Q1876" i="16"/>
  <c r="R1876" i="16" s="1"/>
  <c r="N1876" i="16" s="1"/>
  <c r="P1876" i="16"/>
  <c r="Q1337" i="16"/>
  <c r="R1337" i="16" s="1"/>
  <c r="N1337" i="16" s="1"/>
  <c r="P1337" i="16"/>
  <c r="Q1387" i="16"/>
  <c r="R1387" i="16" s="1"/>
  <c r="N1387" i="16" s="1"/>
  <c r="P1387" i="16"/>
  <c r="Q1101" i="16"/>
  <c r="R1101" i="16" s="1"/>
  <c r="N1101" i="16" s="1"/>
  <c r="P1101" i="16"/>
  <c r="Q1918" i="16"/>
  <c r="R1918" i="16" s="1"/>
  <c r="N1918" i="16" s="1"/>
  <c r="P1918" i="16"/>
  <c r="Q877" i="16"/>
  <c r="R877" i="16" s="1"/>
  <c r="N877" i="16" s="1"/>
  <c r="P877" i="16"/>
  <c r="Q615" i="16"/>
  <c r="R615" i="16" s="1"/>
  <c r="N615" i="16" s="1"/>
  <c r="P615" i="16"/>
  <c r="Q257" i="16"/>
  <c r="R257" i="16" s="1"/>
  <c r="N257" i="16" s="1"/>
  <c r="P257" i="16"/>
  <c r="Q415" i="16"/>
  <c r="R415" i="16" s="1"/>
  <c r="N415" i="16" s="1"/>
  <c r="P415" i="16"/>
  <c r="Q105" i="16"/>
  <c r="R105" i="16" s="1"/>
  <c r="N105" i="16" s="1"/>
  <c r="P105" i="16"/>
  <c r="Q791" i="16"/>
  <c r="R791" i="16" s="1"/>
  <c r="N791" i="16" s="1"/>
  <c r="P791" i="16"/>
  <c r="Q504" i="16"/>
  <c r="R504" i="16" s="1"/>
  <c r="N504" i="16" s="1"/>
  <c r="P504" i="16"/>
  <c r="P1178" i="16"/>
  <c r="Q1178" i="16"/>
  <c r="R1178" i="16" s="1"/>
  <c r="N1178" i="16" s="1"/>
  <c r="Q1887" i="16"/>
  <c r="R1887" i="16" s="1"/>
  <c r="N1887" i="16" s="1"/>
  <c r="P1887" i="16"/>
  <c r="Q1349" i="16"/>
  <c r="R1349" i="16" s="1"/>
  <c r="N1349" i="16" s="1"/>
  <c r="P1349" i="16"/>
  <c r="Q1399" i="16"/>
  <c r="R1399" i="16" s="1"/>
  <c r="N1399" i="16" s="1"/>
  <c r="P1399" i="16"/>
  <c r="Q1113" i="16"/>
  <c r="R1113" i="16" s="1"/>
  <c r="N1113" i="16" s="1"/>
  <c r="P1113" i="16"/>
  <c r="Q1930" i="16"/>
  <c r="R1930" i="16" s="1"/>
  <c r="N1930" i="16" s="1"/>
  <c r="P1930" i="16"/>
  <c r="Q745" i="16"/>
  <c r="R745" i="16" s="1"/>
  <c r="N745" i="16" s="1"/>
  <c r="P745" i="16"/>
  <c r="P482" i="16"/>
  <c r="Q482" i="16"/>
  <c r="R482" i="16" s="1"/>
  <c r="N482" i="16" s="1"/>
  <c r="P125" i="16"/>
  <c r="Q125" i="16"/>
  <c r="R125" i="16" s="1"/>
  <c r="N125" i="16" s="1"/>
  <c r="Q283" i="16"/>
  <c r="R283" i="16" s="1"/>
  <c r="N283" i="16" s="1"/>
  <c r="P283" i="16"/>
  <c r="Q991" i="16"/>
  <c r="R991" i="16" s="1"/>
  <c r="N991" i="16" s="1"/>
  <c r="P991" i="16"/>
  <c r="P658" i="16"/>
  <c r="Q658" i="16"/>
  <c r="R658" i="16" s="1"/>
  <c r="N658" i="16" s="1"/>
  <c r="Q372" i="16"/>
  <c r="R372" i="16" s="1"/>
  <c r="N372" i="16" s="1"/>
  <c r="P372" i="16"/>
  <c r="Q2041" i="16"/>
  <c r="R2041" i="16" s="1"/>
  <c r="N2041" i="16" s="1"/>
  <c r="P2041" i="16"/>
  <c r="Q1755" i="16"/>
  <c r="R1755" i="16" s="1"/>
  <c r="N1755" i="16" s="1"/>
  <c r="P1755" i="16"/>
  <c r="Q1217" i="16"/>
  <c r="R1217" i="16" s="1"/>
  <c r="N1217" i="16" s="1"/>
  <c r="P1217" i="16"/>
  <c r="P1254" i="16"/>
  <c r="Q1254" i="16"/>
  <c r="R1254" i="16" s="1"/>
  <c r="N1254" i="16" s="1"/>
  <c r="Q1976" i="16"/>
  <c r="R1976" i="16" s="1"/>
  <c r="N1976" i="16" s="1"/>
  <c r="P1976" i="16"/>
  <c r="Q1773" i="16"/>
  <c r="R1773" i="16" s="1"/>
  <c r="N1773" i="16" s="1"/>
  <c r="P1773" i="16"/>
  <c r="P613" i="16"/>
  <c r="Q613" i="16"/>
  <c r="R613" i="16" s="1"/>
  <c r="N613" i="16" s="1"/>
  <c r="Q351" i="16"/>
  <c r="R351" i="16" s="1"/>
  <c r="N351" i="16" s="1"/>
  <c r="P351" i="16"/>
  <c r="P1036" i="16"/>
  <c r="Q1036" i="16"/>
  <c r="R1036" i="16" s="1"/>
  <c r="N1036" i="16" s="1"/>
  <c r="Q151" i="16"/>
  <c r="R151" i="16" s="1"/>
  <c r="N151" i="16" s="1"/>
  <c r="P151" i="16"/>
  <c r="Q861" i="16"/>
  <c r="R861" i="16" s="1"/>
  <c r="N861" i="16" s="1"/>
  <c r="P861" i="16"/>
  <c r="Q525" i="16"/>
  <c r="R525" i="16" s="1"/>
  <c r="N525" i="16" s="1"/>
  <c r="P525" i="16"/>
  <c r="P229" i="16"/>
  <c r="Q229" i="16"/>
  <c r="R229" i="16" s="1"/>
  <c r="N229" i="16" s="1"/>
  <c r="P1896" i="16"/>
  <c r="Q1896" i="16"/>
  <c r="R1896" i="16" s="1"/>
  <c r="N1896" i="16" s="1"/>
  <c r="Q1623" i="16"/>
  <c r="R1623" i="16" s="1"/>
  <c r="N1623" i="16" s="1"/>
  <c r="P1623" i="16"/>
  <c r="Q1085" i="16"/>
  <c r="R1085" i="16" s="1"/>
  <c r="N1085" i="16" s="1"/>
  <c r="P1085" i="16"/>
  <c r="P1110" i="16"/>
  <c r="Q1110" i="16"/>
  <c r="R1110" i="16" s="1"/>
  <c r="N1110" i="16" s="1"/>
  <c r="Q1843" i="16"/>
  <c r="R1843" i="16" s="1"/>
  <c r="N1843" i="16" s="1"/>
  <c r="P1843" i="16"/>
  <c r="Q1630" i="16"/>
  <c r="R1630" i="16" s="1"/>
  <c r="N1630" i="16" s="1"/>
  <c r="P1630" i="16"/>
  <c r="Q337" i="16"/>
  <c r="R337" i="16" s="1"/>
  <c r="N337" i="16" s="1"/>
  <c r="P337" i="16"/>
  <c r="Q64" i="16"/>
  <c r="R64" i="16" s="1"/>
  <c r="N64" i="16" s="1"/>
  <c r="P64" i="16"/>
  <c r="Q760" i="16"/>
  <c r="R760" i="16" s="1"/>
  <c r="N760" i="16" s="1"/>
  <c r="P760" i="16"/>
  <c r="P666" i="16"/>
  <c r="Q666" i="16"/>
  <c r="R666" i="16" s="1"/>
  <c r="N666" i="16" s="1"/>
  <c r="Q585" i="16"/>
  <c r="R585" i="16" s="1"/>
  <c r="N585" i="16" s="1"/>
  <c r="P585" i="16"/>
  <c r="Q250" i="16"/>
  <c r="R250" i="16" s="1"/>
  <c r="N250" i="16" s="1"/>
  <c r="P250" i="16"/>
  <c r="Q983" i="16"/>
  <c r="R983" i="16" s="1"/>
  <c r="N983" i="16" s="1"/>
  <c r="P983" i="16"/>
  <c r="Q1609" i="16"/>
  <c r="R1609" i="16" s="1"/>
  <c r="N1609" i="16" s="1"/>
  <c r="P1609" i="16"/>
  <c r="Q1347" i="16"/>
  <c r="R1347" i="16" s="1"/>
  <c r="N1347" i="16" s="1"/>
  <c r="P1347" i="16"/>
  <c r="Q2069" i="16"/>
  <c r="R2069" i="16" s="1"/>
  <c r="N2069" i="16" s="1"/>
  <c r="P2069" i="16"/>
  <c r="P1554" i="16"/>
  <c r="Q1554" i="16"/>
  <c r="R1554" i="16" s="1"/>
  <c r="N1554" i="16" s="1"/>
  <c r="Q1568" i="16"/>
  <c r="R1568" i="16" s="1"/>
  <c r="N1568" i="16" s="1"/>
  <c r="P1568" i="16"/>
  <c r="P1330" i="16"/>
  <c r="Q1330" i="16"/>
  <c r="R1330" i="16" s="1"/>
  <c r="N1330" i="16" s="1"/>
  <c r="P1102" i="16"/>
  <c r="Q1102" i="16"/>
  <c r="R1102" i="16" s="1"/>
  <c r="N1102" i="16" s="1"/>
  <c r="P1836" i="16"/>
  <c r="Q1836" i="16"/>
  <c r="R1836" i="16" s="1"/>
  <c r="N1836" i="16" s="1"/>
  <c r="Q2532" i="16"/>
  <c r="R2532" i="16" s="1"/>
  <c r="N2532" i="16" s="1"/>
  <c r="P2532" i="16"/>
  <c r="Q2474" i="16"/>
  <c r="R2474" i="16" s="1"/>
  <c r="N2474" i="16" s="1"/>
  <c r="P2474" i="16"/>
  <c r="P2415" i="16"/>
  <c r="Q2415" i="16"/>
  <c r="R2415" i="16" s="1"/>
  <c r="N2415" i="16" s="1"/>
  <c r="P2331" i="16"/>
  <c r="Q2331" i="16"/>
  <c r="R2331" i="16" s="1"/>
  <c r="N2331" i="16" s="1"/>
  <c r="Q1985" i="16"/>
  <c r="R1985" i="16" s="1"/>
  <c r="N1985" i="16" s="1"/>
  <c r="P1985" i="16"/>
  <c r="Q1950" i="16"/>
  <c r="R1950" i="16" s="1"/>
  <c r="N1950" i="16" s="1"/>
  <c r="P1950" i="16"/>
  <c r="Q2227" i="16"/>
  <c r="R2227" i="16" s="1"/>
  <c r="N2227" i="16" s="1"/>
  <c r="P2227" i="16"/>
  <c r="Q2169" i="16"/>
  <c r="R2169" i="16" s="1"/>
  <c r="N2169" i="16" s="1"/>
  <c r="P2169" i="16"/>
  <c r="Q2073" i="16"/>
  <c r="R2073" i="16" s="1"/>
  <c r="N2073" i="16" s="1"/>
  <c r="P2073" i="16"/>
  <c r="Q3812" i="16"/>
  <c r="R3812" i="16" s="1"/>
  <c r="N3812" i="16" s="1"/>
  <c r="P3812" i="16"/>
  <c r="Q3743" i="16"/>
  <c r="R3743" i="16" s="1"/>
  <c r="N3743" i="16" s="1"/>
  <c r="P3743" i="16"/>
  <c r="Q3695" i="16"/>
  <c r="R3695" i="16" s="1"/>
  <c r="N3695" i="16" s="1"/>
  <c r="P3695" i="16"/>
  <c r="Q3636" i="16"/>
  <c r="R3636" i="16" s="1"/>
  <c r="N3636" i="16" s="1"/>
  <c r="P3636" i="16"/>
  <c r="P2545" i="16"/>
  <c r="Q2545" i="16"/>
  <c r="R2545" i="16" s="1"/>
  <c r="N2545" i="16" s="1"/>
  <c r="Q2486" i="16"/>
  <c r="R2486" i="16" s="1"/>
  <c r="N2486" i="16" s="1"/>
  <c r="P2486" i="16"/>
  <c r="P2427" i="16"/>
  <c r="Q2427" i="16"/>
  <c r="R2427" i="16" s="1"/>
  <c r="N2427" i="16" s="1"/>
  <c r="Q2355" i="16"/>
  <c r="R2355" i="16" s="1"/>
  <c r="N2355" i="16" s="1"/>
  <c r="P2355" i="16"/>
  <c r="Q1997" i="16"/>
  <c r="R1997" i="16" s="1"/>
  <c r="N1997" i="16" s="1"/>
  <c r="P1997" i="16"/>
  <c r="Q1962" i="16"/>
  <c r="R1962" i="16" s="1"/>
  <c r="N1962" i="16" s="1"/>
  <c r="P1962" i="16"/>
  <c r="Q2240" i="16"/>
  <c r="R2240" i="16" s="1"/>
  <c r="N2240" i="16" s="1"/>
  <c r="P2240" i="16"/>
  <c r="Q2180" i="16"/>
  <c r="R2180" i="16" s="1"/>
  <c r="N2180" i="16" s="1"/>
  <c r="P2180" i="16"/>
  <c r="Q2085" i="16"/>
  <c r="R2085" i="16" s="1"/>
  <c r="N2085" i="16" s="1"/>
  <c r="P2085" i="16"/>
  <c r="Q3825" i="16"/>
  <c r="R3825" i="16" s="1"/>
  <c r="N3825" i="16" s="1"/>
  <c r="P3825" i="16"/>
  <c r="P3754" i="16"/>
  <c r="Q3754" i="16"/>
  <c r="R3754" i="16" s="1"/>
  <c r="N3754" i="16" s="1"/>
  <c r="Q3707" i="16"/>
  <c r="R3707" i="16" s="1"/>
  <c r="N3707" i="16" s="1"/>
  <c r="P3707" i="16"/>
  <c r="Q3648" i="16"/>
  <c r="R3648" i="16" s="1"/>
  <c r="N3648" i="16" s="1"/>
  <c r="P3648" i="16"/>
  <c r="P2988" i="16"/>
  <c r="Q2988" i="16"/>
  <c r="R2988" i="16" s="1"/>
  <c r="N2988" i="16" s="1"/>
  <c r="Q2954" i="16"/>
  <c r="R2954" i="16" s="1"/>
  <c r="N2954" i="16" s="1"/>
  <c r="P2954" i="16"/>
  <c r="P2871" i="16"/>
  <c r="Q2871" i="16"/>
  <c r="R2871" i="16" s="1"/>
  <c r="N2871" i="16" s="1"/>
  <c r="Q2800" i="16"/>
  <c r="R2800" i="16" s="1"/>
  <c r="N2800" i="16" s="1"/>
  <c r="P2800" i="16"/>
  <c r="P2441" i="16"/>
  <c r="Q2441" i="16"/>
  <c r="R2441" i="16" s="1"/>
  <c r="N2441" i="16" s="1"/>
  <c r="P2406" i="16"/>
  <c r="Q2406" i="16"/>
  <c r="R2406" i="16" s="1"/>
  <c r="N2406" i="16" s="1"/>
  <c r="Q2682" i="16"/>
  <c r="R2682" i="16" s="1"/>
  <c r="N2682" i="16" s="1"/>
  <c r="P2682" i="16"/>
  <c r="Q2624" i="16"/>
  <c r="R2624" i="16" s="1"/>
  <c r="N2624" i="16" s="1"/>
  <c r="P2624" i="16"/>
  <c r="P2541" i="16"/>
  <c r="Q2541" i="16"/>
  <c r="R2541" i="16" s="1"/>
  <c r="N2541" i="16" s="1"/>
  <c r="P2459" i="16"/>
  <c r="Q2459" i="16"/>
  <c r="R2459" i="16" s="1"/>
  <c r="N2459" i="16" s="1"/>
  <c r="P2423" i="16"/>
  <c r="Q2423" i="16"/>
  <c r="R2423" i="16" s="1"/>
  <c r="N2423" i="16" s="1"/>
  <c r="Q2352" i="16"/>
  <c r="R2352" i="16" s="1"/>
  <c r="N2352" i="16" s="1"/>
  <c r="P2352" i="16"/>
  <c r="Q1284" i="16"/>
  <c r="R1284" i="16" s="1"/>
  <c r="N1284" i="16" s="1"/>
  <c r="P1284" i="16"/>
  <c r="Q3001" i="16"/>
  <c r="R3001" i="16" s="1"/>
  <c r="N3001" i="16" s="1"/>
  <c r="P3001" i="16"/>
  <c r="Q2966" i="16"/>
  <c r="R2966" i="16" s="1"/>
  <c r="N2966" i="16" s="1"/>
  <c r="P2966" i="16"/>
  <c r="P2883" i="16"/>
  <c r="Q2883" i="16"/>
  <c r="R2883" i="16" s="1"/>
  <c r="N2883" i="16" s="1"/>
  <c r="P2813" i="16"/>
  <c r="Q2813" i="16"/>
  <c r="R2813" i="16" s="1"/>
  <c r="N2813" i="16" s="1"/>
  <c r="P2453" i="16"/>
  <c r="Q2453" i="16"/>
  <c r="R2453" i="16" s="1"/>
  <c r="N2453" i="16" s="1"/>
  <c r="Q2418" i="16"/>
  <c r="R2418" i="16" s="1"/>
  <c r="N2418" i="16" s="1"/>
  <c r="P2418" i="16"/>
  <c r="Q2695" i="16"/>
  <c r="R2695" i="16" s="1"/>
  <c r="N2695" i="16" s="1"/>
  <c r="P2695" i="16"/>
  <c r="Q2636" i="16"/>
  <c r="R2636" i="16" s="1"/>
  <c r="N2636" i="16" s="1"/>
  <c r="P2636" i="16"/>
  <c r="P2553" i="16"/>
  <c r="Q2553" i="16"/>
  <c r="R2553" i="16" s="1"/>
  <c r="N2553" i="16" s="1"/>
  <c r="Q2470" i="16"/>
  <c r="R2470" i="16" s="1"/>
  <c r="N2470" i="16" s="1"/>
  <c r="P2470" i="16"/>
  <c r="P2435" i="16"/>
  <c r="Q2435" i="16"/>
  <c r="R2435" i="16" s="1"/>
  <c r="N2435" i="16" s="1"/>
  <c r="Q2365" i="16"/>
  <c r="R2365" i="16" s="1"/>
  <c r="N2365" i="16" s="1"/>
  <c r="P2365" i="16"/>
  <c r="Q1583" i="16"/>
  <c r="R1583" i="16" s="1"/>
  <c r="N1583" i="16" s="1"/>
  <c r="P1583" i="16"/>
  <c r="Q3301" i="16"/>
  <c r="R3301" i="16" s="1"/>
  <c r="N3301" i="16" s="1"/>
  <c r="P3301" i="16"/>
  <c r="Q3267" i="16"/>
  <c r="R3267" i="16" s="1"/>
  <c r="N3267" i="16" s="1"/>
  <c r="P3267" i="16"/>
  <c r="P3184" i="16"/>
  <c r="Q3184" i="16"/>
  <c r="R3184" i="16" s="1"/>
  <c r="N3184" i="16" s="1"/>
  <c r="P3112" i="16"/>
  <c r="Q3112" i="16"/>
  <c r="R3112" i="16" s="1"/>
  <c r="N3112" i="16" s="1"/>
  <c r="P2753" i="16"/>
  <c r="Q2753" i="16"/>
  <c r="R2753" i="16" s="1"/>
  <c r="N2753" i="16" s="1"/>
  <c r="Q2730" i="16"/>
  <c r="R2730" i="16" s="1"/>
  <c r="N2730" i="16" s="1"/>
  <c r="P2730" i="16"/>
  <c r="P2996" i="16"/>
  <c r="Q2996" i="16"/>
  <c r="R2996" i="16" s="1"/>
  <c r="N2996" i="16" s="1"/>
  <c r="P2936" i="16"/>
  <c r="Q2936" i="16"/>
  <c r="R2936" i="16" s="1"/>
  <c r="N2936" i="16" s="1"/>
  <c r="P2853" i="16"/>
  <c r="Q2853" i="16"/>
  <c r="R2853" i="16" s="1"/>
  <c r="N2853" i="16" s="1"/>
  <c r="Q2782" i="16"/>
  <c r="R2782" i="16" s="1"/>
  <c r="N2782" i="16" s="1"/>
  <c r="P2782" i="16"/>
  <c r="Q2735" i="16"/>
  <c r="R2735" i="16" s="1"/>
  <c r="N2735" i="16" s="1"/>
  <c r="P2735" i="16"/>
  <c r="Q2675" i="16"/>
  <c r="R2675" i="16" s="1"/>
  <c r="N2675" i="16" s="1"/>
  <c r="P2675" i="16"/>
  <c r="P1596" i="16"/>
  <c r="Q1596" i="16"/>
  <c r="R1596" i="16" s="1"/>
  <c r="N1596" i="16" s="1"/>
  <c r="Q3313" i="16"/>
  <c r="R3313" i="16" s="1"/>
  <c r="N3313" i="16" s="1"/>
  <c r="P3313" i="16"/>
  <c r="P3278" i="16"/>
  <c r="Q3278" i="16"/>
  <c r="R3278" i="16" s="1"/>
  <c r="N3278" i="16" s="1"/>
  <c r="Q3195" i="16"/>
  <c r="R3195" i="16" s="1"/>
  <c r="N3195" i="16" s="1"/>
  <c r="P3195" i="16"/>
  <c r="P3124" i="16"/>
  <c r="Q3124" i="16"/>
  <c r="R3124" i="16" s="1"/>
  <c r="N3124" i="16" s="1"/>
  <c r="Q2766" i="16"/>
  <c r="R2766" i="16" s="1"/>
  <c r="N2766" i="16" s="1"/>
  <c r="P2766" i="16"/>
  <c r="Q2742" i="16"/>
  <c r="R2742" i="16" s="1"/>
  <c r="N2742" i="16" s="1"/>
  <c r="P2742" i="16"/>
  <c r="P3008" i="16"/>
  <c r="Q3008" i="16"/>
  <c r="R3008" i="16" s="1"/>
  <c r="N3008" i="16" s="1"/>
  <c r="Q2947" i="16"/>
  <c r="R2947" i="16" s="1"/>
  <c r="N2947" i="16" s="1"/>
  <c r="P2947" i="16"/>
  <c r="Q2865" i="16"/>
  <c r="R2865" i="16" s="1"/>
  <c r="N2865" i="16" s="1"/>
  <c r="P2865" i="16"/>
  <c r="Q2794" i="16"/>
  <c r="R2794" i="16" s="1"/>
  <c r="N2794" i="16" s="1"/>
  <c r="P2794" i="16"/>
  <c r="Q2747" i="16"/>
  <c r="R2747" i="16" s="1"/>
  <c r="N2747" i="16" s="1"/>
  <c r="P2747" i="16"/>
  <c r="Q2688" i="16"/>
  <c r="R2688" i="16" s="1"/>
  <c r="N2688" i="16" s="1"/>
  <c r="P2688" i="16"/>
  <c r="Q1762" i="16"/>
  <c r="R1762" i="16" s="1"/>
  <c r="N1762" i="16" s="1"/>
  <c r="P1762" i="16"/>
  <c r="Q2460" i="16"/>
  <c r="R2460" i="16" s="1"/>
  <c r="N2460" i="16" s="1"/>
  <c r="P2460" i="16"/>
  <c r="P2403" i="16"/>
  <c r="Q2403" i="16"/>
  <c r="R2403" i="16" s="1"/>
  <c r="N2403" i="16" s="1"/>
  <c r="Q2343" i="16"/>
  <c r="R2343" i="16" s="1"/>
  <c r="N2343" i="16" s="1"/>
  <c r="P2343" i="16"/>
  <c r="P2261" i="16"/>
  <c r="Q2261" i="16"/>
  <c r="R2261" i="16" s="1"/>
  <c r="N2261" i="16" s="1"/>
  <c r="Q1913" i="16"/>
  <c r="R1913" i="16" s="1"/>
  <c r="N1913" i="16" s="1"/>
  <c r="P1913" i="16"/>
  <c r="Q1877" i="16"/>
  <c r="R1877" i="16" s="1"/>
  <c r="N1877" i="16" s="1"/>
  <c r="P1877" i="16"/>
  <c r="P2156" i="16"/>
  <c r="Q2156" i="16"/>
  <c r="R2156" i="16" s="1"/>
  <c r="N2156" i="16" s="1"/>
  <c r="P2095" i="16"/>
  <c r="Q2095" i="16"/>
  <c r="R2095" i="16" s="1"/>
  <c r="N2095" i="16" s="1"/>
  <c r="Q3836" i="16"/>
  <c r="R3836" i="16" s="1"/>
  <c r="N3836" i="16" s="1"/>
  <c r="P3836" i="16"/>
  <c r="Q3741" i="16"/>
  <c r="R3741" i="16" s="1"/>
  <c r="N3741" i="16" s="1"/>
  <c r="P3741" i="16"/>
  <c r="Q3670" i="16"/>
  <c r="R3670" i="16" s="1"/>
  <c r="N3670" i="16" s="1"/>
  <c r="P3670" i="16"/>
  <c r="Q3624" i="16"/>
  <c r="R3624" i="16" s="1"/>
  <c r="N3624" i="16" s="1"/>
  <c r="P3624" i="16"/>
  <c r="Q3564" i="16"/>
  <c r="R3564" i="16" s="1"/>
  <c r="N3564" i="16" s="1"/>
  <c r="P3564" i="16"/>
  <c r="P2473" i="16"/>
  <c r="Q2473" i="16"/>
  <c r="R2473" i="16" s="1"/>
  <c r="N2473" i="16" s="1"/>
  <c r="Q2414" i="16"/>
  <c r="R2414" i="16" s="1"/>
  <c r="N2414" i="16" s="1"/>
  <c r="P2414" i="16"/>
  <c r="Q2356" i="16"/>
  <c r="R2356" i="16" s="1"/>
  <c r="N2356" i="16" s="1"/>
  <c r="P2356" i="16"/>
  <c r="Q2272" i="16"/>
  <c r="R2272" i="16" s="1"/>
  <c r="N2272" i="16" s="1"/>
  <c r="P2272" i="16"/>
  <c r="Q1925" i="16"/>
  <c r="R1925" i="16" s="1"/>
  <c r="N1925" i="16" s="1"/>
  <c r="P1925" i="16"/>
  <c r="Q1890" i="16"/>
  <c r="R1890" i="16" s="1"/>
  <c r="N1890" i="16" s="1"/>
  <c r="P1890" i="16"/>
  <c r="P2167" i="16"/>
  <c r="Q2167" i="16"/>
  <c r="R2167" i="16" s="1"/>
  <c r="N2167" i="16" s="1"/>
  <c r="P2107" i="16"/>
  <c r="Q2107" i="16"/>
  <c r="R2107" i="16" s="1"/>
  <c r="N2107" i="16" s="1"/>
  <c r="P3826" i="16"/>
  <c r="Q3826" i="16"/>
  <c r="R3826" i="16" s="1"/>
  <c r="N3826" i="16" s="1"/>
  <c r="Q3753" i="16"/>
  <c r="R3753" i="16" s="1"/>
  <c r="N3753" i="16" s="1"/>
  <c r="P3753" i="16"/>
  <c r="P3682" i="16"/>
  <c r="Q3682" i="16"/>
  <c r="R3682" i="16" s="1"/>
  <c r="N3682" i="16" s="1"/>
  <c r="Q3634" i="16"/>
  <c r="R3634" i="16" s="1"/>
  <c r="N3634" i="16" s="1"/>
  <c r="P3634" i="16"/>
  <c r="Q3576" i="16"/>
  <c r="R3576" i="16" s="1"/>
  <c r="N3576" i="16" s="1"/>
  <c r="P3576" i="16"/>
  <c r="P2629" i="16"/>
  <c r="Q2629" i="16"/>
  <c r="R2629" i="16" s="1"/>
  <c r="N2629" i="16" s="1"/>
  <c r="Q2570" i="16"/>
  <c r="R2570" i="16" s="1"/>
  <c r="N2570" i="16" s="1"/>
  <c r="P2570" i="16"/>
  <c r="P2511" i="16"/>
  <c r="Q2511" i="16"/>
  <c r="R2511" i="16" s="1"/>
  <c r="N2511" i="16" s="1"/>
  <c r="Q2440" i="16"/>
  <c r="R2440" i="16" s="1"/>
  <c r="N2440" i="16" s="1"/>
  <c r="P2440" i="16"/>
  <c r="Q2082" i="16"/>
  <c r="R2082" i="16" s="1"/>
  <c r="N2082" i="16" s="1"/>
  <c r="P2082" i="16"/>
  <c r="P2045" i="16"/>
  <c r="Q2045" i="16"/>
  <c r="R2045" i="16" s="1"/>
  <c r="N2045" i="16" s="1"/>
  <c r="Q2323" i="16"/>
  <c r="R2323" i="16" s="1"/>
  <c r="N2323" i="16" s="1"/>
  <c r="P2323" i="16"/>
  <c r="P2263" i="16"/>
  <c r="Q2263" i="16"/>
  <c r="R2263" i="16" s="1"/>
  <c r="N2263" i="16" s="1"/>
  <c r="Q2168" i="16"/>
  <c r="R2168" i="16" s="1"/>
  <c r="N2168" i="16" s="1"/>
  <c r="P2168" i="16"/>
  <c r="Q2097" i="16"/>
  <c r="R2097" i="16" s="1"/>
  <c r="N2097" i="16" s="1"/>
  <c r="P2097" i="16"/>
  <c r="Q3677" i="16"/>
  <c r="R3677" i="16" s="1"/>
  <c r="N3677" i="16" s="1"/>
  <c r="P3677" i="16"/>
  <c r="P3790" i="16"/>
  <c r="Q3790" i="16"/>
  <c r="R3790" i="16" s="1"/>
  <c r="N3790" i="16" s="1"/>
  <c r="P3732" i="16"/>
  <c r="Q3732" i="16"/>
  <c r="R3732" i="16" s="1"/>
  <c r="N3732" i="16" s="1"/>
  <c r="Q2341" i="16"/>
  <c r="R2341" i="16" s="1"/>
  <c r="N2341" i="16" s="1"/>
  <c r="P2341" i="16"/>
  <c r="Q2295" i="16"/>
  <c r="R2295" i="16" s="1"/>
  <c r="N2295" i="16" s="1"/>
  <c r="P2295" i="16"/>
  <c r="Q2235" i="16"/>
  <c r="R2235" i="16" s="1"/>
  <c r="N2235" i="16" s="1"/>
  <c r="P2235" i="16"/>
  <c r="P2151" i="16"/>
  <c r="Q2151" i="16"/>
  <c r="R2151" i="16" s="1"/>
  <c r="N2151" i="16" s="1"/>
  <c r="P3810" i="16"/>
  <c r="Q3810" i="16"/>
  <c r="R3810" i="16" s="1"/>
  <c r="N3810" i="16" s="1"/>
  <c r="P3833" i="16"/>
  <c r="Q3833" i="16"/>
  <c r="R3833" i="16" s="1"/>
  <c r="N3833" i="16" s="1"/>
  <c r="Q3534" i="16"/>
  <c r="R3534" i="16" s="1"/>
  <c r="N3534" i="16" s="1"/>
  <c r="P3534" i="16"/>
  <c r="P3776" i="16"/>
  <c r="Q3776" i="16"/>
  <c r="R3776" i="16" s="1"/>
  <c r="N3776" i="16" s="1"/>
  <c r="P3728" i="16"/>
  <c r="Q3728" i="16"/>
  <c r="R3728" i="16" s="1"/>
  <c r="N3728" i="16" s="1"/>
  <c r="Q3632" i="16"/>
  <c r="R3632" i="16" s="1"/>
  <c r="N3632" i="16" s="1"/>
  <c r="P3632" i="16"/>
  <c r="Q3562" i="16"/>
  <c r="R3562" i="16" s="1"/>
  <c r="N3562" i="16" s="1"/>
  <c r="P3562" i="16"/>
  <c r="P3516" i="16"/>
  <c r="Q3516" i="16"/>
  <c r="R3516" i="16" s="1"/>
  <c r="N3516" i="16" s="1"/>
  <c r="P3456" i="16"/>
  <c r="Q3456" i="16"/>
  <c r="R3456" i="16" s="1"/>
  <c r="N3456" i="16" s="1"/>
  <c r="P2509" i="16"/>
  <c r="Q2509" i="16"/>
  <c r="R2509" i="16" s="1"/>
  <c r="N2509" i="16" s="1"/>
  <c r="Q2450" i="16"/>
  <c r="R2450" i="16" s="1"/>
  <c r="N2450" i="16" s="1"/>
  <c r="P2450" i="16"/>
  <c r="P2390" i="16"/>
  <c r="Q2390" i="16"/>
  <c r="R2390" i="16" s="1"/>
  <c r="N2390" i="16" s="1"/>
  <c r="Q2308" i="16"/>
  <c r="R2308" i="16" s="1"/>
  <c r="N2308" i="16" s="1"/>
  <c r="P2308" i="16"/>
  <c r="Q1961" i="16"/>
  <c r="R1961" i="16" s="1"/>
  <c r="N1961" i="16" s="1"/>
  <c r="P1961" i="16"/>
  <c r="Q1926" i="16"/>
  <c r="R1926" i="16" s="1"/>
  <c r="N1926" i="16" s="1"/>
  <c r="P1926" i="16"/>
  <c r="Q2204" i="16"/>
  <c r="R2204" i="16" s="1"/>
  <c r="N2204" i="16" s="1"/>
  <c r="P2204" i="16"/>
  <c r="Q2145" i="16"/>
  <c r="R2145" i="16" s="1"/>
  <c r="N2145" i="16" s="1"/>
  <c r="P2145" i="16"/>
  <c r="Q3607" i="16"/>
  <c r="R3607" i="16" s="1"/>
  <c r="N3607" i="16" s="1"/>
  <c r="P3607" i="16"/>
  <c r="Q3789" i="16"/>
  <c r="R3789" i="16" s="1"/>
  <c r="N3789" i="16" s="1"/>
  <c r="P3789" i="16"/>
  <c r="Q3718" i="16"/>
  <c r="R3718" i="16" s="1"/>
  <c r="N3718" i="16" s="1"/>
  <c r="P3718" i="16"/>
  <c r="Q3671" i="16"/>
  <c r="R3671" i="16" s="1"/>
  <c r="N3671" i="16" s="1"/>
  <c r="P3671" i="16"/>
  <c r="P3611" i="16"/>
  <c r="Q3611" i="16"/>
  <c r="R3611" i="16" s="1"/>
  <c r="N3611" i="16" s="1"/>
  <c r="Q2100" i="16"/>
  <c r="R2100" i="16" s="1"/>
  <c r="N2100" i="16" s="1"/>
  <c r="P2100" i="16"/>
  <c r="Q3817" i="16"/>
  <c r="R3817" i="16" s="1"/>
  <c r="N3817" i="16" s="1"/>
  <c r="P3817" i="16"/>
  <c r="Q3782" i="16"/>
  <c r="R3782" i="16" s="1"/>
  <c r="N3782" i="16" s="1"/>
  <c r="P3782" i="16"/>
  <c r="Q3711" i="16"/>
  <c r="R3711" i="16" s="1"/>
  <c r="N3711" i="16" s="1"/>
  <c r="P3711" i="16"/>
  <c r="Q3628" i="16"/>
  <c r="R3628" i="16" s="1"/>
  <c r="N3628" i="16" s="1"/>
  <c r="P3628" i="16"/>
  <c r="Q3269" i="16"/>
  <c r="R3269" i="16" s="1"/>
  <c r="N3269" i="16" s="1"/>
  <c r="P3269" i="16"/>
  <c r="P3246" i="16"/>
  <c r="Q3246" i="16"/>
  <c r="R3246" i="16" s="1"/>
  <c r="N3246" i="16" s="1"/>
  <c r="Q3512" i="16"/>
  <c r="R3512" i="16" s="1"/>
  <c r="N3512" i="16" s="1"/>
  <c r="P3512" i="16"/>
  <c r="Q3453" i="16"/>
  <c r="R3453" i="16" s="1"/>
  <c r="N3453" i="16" s="1"/>
  <c r="P3453" i="16"/>
  <c r="Q3369" i="16"/>
  <c r="R3369" i="16" s="1"/>
  <c r="N3369" i="16" s="1"/>
  <c r="P3369" i="16"/>
  <c r="Q3299" i="16"/>
  <c r="R3299" i="16" s="1"/>
  <c r="N3299" i="16" s="1"/>
  <c r="P3299" i="16"/>
  <c r="P3250" i="16"/>
  <c r="Q3250" i="16"/>
  <c r="R3250" i="16" s="1"/>
  <c r="N3250" i="16" s="1"/>
  <c r="P3191" i="16"/>
  <c r="Q3191" i="16"/>
  <c r="R3191" i="16" s="1"/>
  <c r="N3191" i="16" s="1"/>
  <c r="Q663" i="16"/>
  <c r="R663" i="16" s="1"/>
  <c r="N663" i="16" s="1"/>
  <c r="P663" i="16"/>
  <c r="Q555" i="16"/>
  <c r="R555" i="16" s="1"/>
  <c r="N555" i="16" s="1"/>
  <c r="P555" i="16"/>
  <c r="Q349" i="16"/>
  <c r="R349" i="16" s="1"/>
  <c r="N349" i="16" s="1"/>
  <c r="P349" i="16"/>
  <c r="P1278" i="16"/>
  <c r="Q1278" i="16"/>
  <c r="R1278" i="16" s="1"/>
  <c r="N1278" i="16" s="1"/>
  <c r="Q2445" i="16"/>
  <c r="R2445" i="16" s="1"/>
  <c r="N2445" i="16" s="1"/>
  <c r="P2445" i="16"/>
  <c r="P254" i="16"/>
  <c r="Q254" i="16"/>
  <c r="R254" i="16" s="1"/>
  <c r="N254" i="16" s="1"/>
  <c r="Q1543" i="16"/>
  <c r="R1543" i="16" s="1"/>
  <c r="N1543" i="16" s="1"/>
  <c r="P1543" i="16"/>
  <c r="Q925" i="16"/>
  <c r="R925" i="16" s="1"/>
  <c r="N925" i="16" s="1"/>
  <c r="P925" i="16"/>
  <c r="Q807" i="16"/>
  <c r="R807" i="16" s="1"/>
  <c r="N807" i="16" s="1"/>
  <c r="P807" i="16"/>
  <c r="Q319" i="16"/>
  <c r="R319" i="16" s="1"/>
  <c r="N319" i="16" s="1"/>
  <c r="P319" i="16"/>
  <c r="P694" i="16"/>
  <c r="Q694" i="16"/>
  <c r="R694" i="16" s="1"/>
  <c r="N694" i="16" s="1"/>
  <c r="Q2077" i="16"/>
  <c r="R2077" i="16" s="1"/>
  <c r="N2077" i="16" s="1"/>
  <c r="P2077" i="16"/>
  <c r="Q1253" i="16"/>
  <c r="R1253" i="16" s="1"/>
  <c r="N1253" i="16" s="1"/>
  <c r="P1253" i="16"/>
  <c r="P1351" i="16"/>
  <c r="Q1351" i="16"/>
  <c r="R1351" i="16" s="1"/>
  <c r="N1351" i="16" s="1"/>
  <c r="P2344" i="16"/>
  <c r="Q2344" i="16"/>
  <c r="R2344" i="16" s="1"/>
  <c r="N2344" i="16" s="1"/>
  <c r="Q484" i="16"/>
  <c r="R484" i="16" s="1"/>
  <c r="N484" i="16" s="1"/>
  <c r="P484" i="16"/>
  <c r="Q219" i="16"/>
  <c r="R219" i="16" s="1"/>
  <c r="N219" i="16" s="1"/>
  <c r="P219" i="16"/>
  <c r="Q519" i="16"/>
  <c r="R519" i="16" s="1"/>
  <c r="N519" i="16" s="1"/>
  <c r="P519" i="16"/>
  <c r="Q449" i="16"/>
  <c r="R449" i="16" s="1"/>
  <c r="N449" i="16" s="1"/>
  <c r="P449" i="16"/>
  <c r="Q205" i="16"/>
  <c r="R205" i="16" s="1"/>
  <c r="N205" i="16" s="1"/>
  <c r="P205" i="16"/>
  <c r="Q463" i="16"/>
  <c r="R463" i="16" s="1"/>
  <c r="N463" i="16" s="1"/>
  <c r="P463" i="16"/>
  <c r="P154" i="16"/>
  <c r="Q154" i="16"/>
  <c r="R154" i="16" s="1"/>
  <c r="N154" i="16" s="1"/>
  <c r="P849" i="16"/>
  <c r="Q849" i="16"/>
  <c r="R849" i="16" s="1"/>
  <c r="N849" i="16" s="1"/>
  <c r="Q553" i="16"/>
  <c r="R553" i="16" s="1"/>
  <c r="N553" i="16" s="1"/>
  <c r="P553" i="16"/>
  <c r="Q1227" i="16"/>
  <c r="R1227" i="16" s="1"/>
  <c r="N1227" i="16" s="1"/>
  <c r="P1227" i="16"/>
  <c r="P1936" i="16"/>
  <c r="Q1936" i="16"/>
  <c r="R1936" i="16" s="1"/>
  <c r="N1936" i="16" s="1"/>
  <c r="Q1397" i="16"/>
  <c r="R1397" i="16" s="1"/>
  <c r="N1397" i="16" s="1"/>
  <c r="P1397" i="16"/>
  <c r="P1446" i="16"/>
  <c r="Q1446" i="16"/>
  <c r="R1446" i="16" s="1"/>
  <c r="N1446" i="16" s="1"/>
  <c r="Q1161" i="16"/>
  <c r="R1161" i="16" s="1"/>
  <c r="N1161" i="16" s="1"/>
  <c r="P1161" i="16"/>
  <c r="Q1989" i="16"/>
  <c r="R1989" i="16" s="1"/>
  <c r="N1989" i="16" s="1"/>
  <c r="P1989" i="16"/>
  <c r="Q793" i="16"/>
  <c r="R793" i="16" s="1"/>
  <c r="N793" i="16" s="1"/>
  <c r="P793" i="16"/>
  <c r="Q532" i="16"/>
  <c r="R532" i="16" s="1"/>
  <c r="N532" i="16" s="1"/>
  <c r="P532" i="16"/>
  <c r="Q174" i="16"/>
  <c r="R174" i="16" s="1"/>
  <c r="N174" i="16" s="1"/>
  <c r="P174" i="16"/>
  <c r="Q331" i="16"/>
  <c r="R331" i="16" s="1"/>
  <c r="N331" i="16" s="1"/>
  <c r="P331" i="16"/>
  <c r="Q1039" i="16"/>
  <c r="R1039" i="16" s="1"/>
  <c r="N1039" i="16" s="1"/>
  <c r="P1039" i="16"/>
  <c r="P706" i="16"/>
  <c r="Q706" i="16"/>
  <c r="R706" i="16" s="1"/>
  <c r="N706" i="16" s="1"/>
  <c r="Q420" i="16"/>
  <c r="R420" i="16" s="1"/>
  <c r="N420" i="16" s="1"/>
  <c r="P420" i="16"/>
  <c r="Q1095" i="16"/>
  <c r="R1095" i="16" s="1"/>
  <c r="N1095" i="16" s="1"/>
  <c r="P1095" i="16"/>
  <c r="P1803" i="16"/>
  <c r="Q1803" i="16"/>
  <c r="R1803" i="16" s="1"/>
  <c r="N1803" i="16" s="1"/>
  <c r="P1266" i="16"/>
  <c r="Q1266" i="16"/>
  <c r="R1266" i="16" s="1"/>
  <c r="N1266" i="16" s="1"/>
  <c r="P1302" i="16"/>
  <c r="Q1302" i="16"/>
  <c r="R1302" i="16" s="1"/>
  <c r="N1302" i="16" s="1"/>
  <c r="P2023" i="16"/>
  <c r="Q2023" i="16"/>
  <c r="R2023" i="16" s="1"/>
  <c r="N2023" i="16" s="1"/>
  <c r="Q1833" i="16"/>
  <c r="R1833" i="16" s="1"/>
  <c r="N1833" i="16" s="1"/>
  <c r="P1833" i="16"/>
  <c r="Q422" i="16"/>
  <c r="R422" i="16" s="1"/>
  <c r="N422" i="16" s="1"/>
  <c r="P422" i="16"/>
  <c r="Q77" i="16"/>
  <c r="R77" i="16" s="1"/>
  <c r="N77" i="16" s="1"/>
  <c r="P77" i="16"/>
  <c r="P761" i="16"/>
  <c r="Q761" i="16"/>
  <c r="R761" i="16" s="1"/>
  <c r="N761" i="16" s="1"/>
  <c r="Q919" i="16"/>
  <c r="R919" i="16" s="1"/>
  <c r="N919" i="16" s="1"/>
  <c r="P919" i="16"/>
  <c r="P610" i="16"/>
  <c r="Q610" i="16"/>
  <c r="R610" i="16" s="1"/>
  <c r="N610" i="16" s="1"/>
  <c r="Q287" i="16"/>
  <c r="R287" i="16" s="1"/>
  <c r="N287" i="16" s="1"/>
  <c r="P287" i="16"/>
  <c r="Q1007" i="16"/>
  <c r="R1007" i="16" s="1"/>
  <c r="N1007" i="16" s="1"/>
  <c r="P1007" i="16"/>
  <c r="Q1683" i="16"/>
  <c r="R1683" i="16" s="1"/>
  <c r="N1683" i="16" s="1"/>
  <c r="P1683" i="16"/>
  <c r="Q1384" i="16"/>
  <c r="R1384" i="16" s="1"/>
  <c r="N1384" i="16" s="1"/>
  <c r="P1384" i="16"/>
  <c r="Q869" i="16"/>
  <c r="R869" i="16" s="1"/>
  <c r="N869" i="16" s="1"/>
  <c r="P869" i="16"/>
  <c r="Q1915" i="16"/>
  <c r="R1915" i="16" s="1"/>
  <c r="N1915" i="16" s="1"/>
  <c r="P1915" i="16"/>
  <c r="Q1617" i="16"/>
  <c r="R1617" i="16" s="1"/>
  <c r="N1617" i="16" s="1"/>
  <c r="P1617" i="16"/>
  <c r="Q1499" i="16"/>
  <c r="R1499" i="16" s="1"/>
  <c r="N1499" i="16" s="1"/>
  <c r="P1499" i="16"/>
  <c r="P434" i="16"/>
  <c r="Q434" i="16"/>
  <c r="R434" i="16" s="1"/>
  <c r="N434" i="16" s="1"/>
  <c r="Q89" i="16"/>
  <c r="R89" i="16" s="1"/>
  <c r="N89" i="16" s="1"/>
  <c r="P89" i="16"/>
  <c r="Q773" i="16"/>
  <c r="R773" i="16" s="1"/>
  <c r="N773" i="16" s="1"/>
  <c r="P773" i="16"/>
  <c r="Q931" i="16"/>
  <c r="R931" i="16" s="1"/>
  <c r="N931" i="16" s="1"/>
  <c r="P931" i="16"/>
  <c r="Q621" i="16"/>
  <c r="R621" i="16" s="1"/>
  <c r="N621" i="16" s="1"/>
  <c r="P621" i="16"/>
  <c r="Q300" i="16"/>
  <c r="R300" i="16" s="1"/>
  <c r="N300" i="16" s="1"/>
  <c r="P300" i="16"/>
  <c r="Q1020" i="16"/>
  <c r="R1020" i="16" s="1"/>
  <c r="N1020" i="16" s="1"/>
  <c r="P1020" i="16"/>
  <c r="Q1694" i="16"/>
  <c r="R1694" i="16" s="1"/>
  <c r="N1694" i="16" s="1"/>
  <c r="P1694" i="16"/>
  <c r="P1396" i="16"/>
  <c r="Q1396" i="16"/>
  <c r="R1396" i="16" s="1"/>
  <c r="N1396" i="16" s="1"/>
  <c r="Q883" i="16"/>
  <c r="R883" i="16" s="1"/>
  <c r="N883" i="16" s="1"/>
  <c r="P883" i="16"/>
  <c r="Q1927" i="16"/>
  <c r="R1927" i="16" s="1"/>
  <c r="N1927" i="16" s="1"/>
  <c r="P1927" i="16"/>
  <c r="P1628" i="16"/>
  <c r="Q1628" i="16"/>
  <c r="R1628" i="16" s="1"/>
  <c r="N1628" i="16" s="1"/>
  <c r="Q1511" i="16"/>
  <c r="R1511" i="16" s="1"/>
  <c r="N1511" i="16" s="1"/>
  <c r="P1511" i="16"/>
  <c r="P302" i="16"/>
  <c r="Q302" i="16"/>
  <c r="R302" i="16" s="1"/>
  <c r="N302" i="16" s="1"/>
  <c r="Q999" i="16"/>
  <c r="R999" i="16" s="1"/>
  <c r="N999" i="16" s="1"/>
  <c r="P999" i="16"/>
  <c r="Q641" i="16"/>
  <c r="R641" i="16" s="1"/>
  <c r="N641" i="16" s="1"/>
  <c r="P641" i="16"/>
  <c r="Q799" i="16"/>
  <c r="R799" i="16" s="1"/>
  <c r="N799" i="16" s="1"/>
  <c r="P799" i="16"/>
  <c r="Q489" i="16"/>
  <c r="R489" i="16" s="1"/>
  <c r="N489" i="16" s="1"/>
  <c r="P489" i="16"/>
  <c r="Q156" i="16"/>
  <c r="R156" i="16" s="1"/>
  <c r="N156" i="16" s="1"/>
  <c r="P156" i="16"/>
  <c r="Q887" i="16"/>
  <c r="R887" i="16" s="1"/>
  <c r="N887" i="16" s="1"/>
  <c r="P887" i="16"/>
  <c r="P1562" i="16"/>
  <c r="Q1562" i="16"/>
  <c r="R1562" i="16" s="1"/>
  <c r="N1562" i="16" s="1"/>
  <c r="Q1263" i="16"/>
  <c r="R1263" i="16" s="1"/>
  <c r="N1263" i="16" s="1"/>
  <c r="P1263" i="16"/>
  <c r="P1732" i="16"/>
  <c r="Q1732" i="16"/>
  <c r="R1732" i="16" s="1"/>
  <c r="N1732" i="16" s="1"/>
  <c r="P1795" i="16"/>
  <c r="Q1795" i="16"/>
  <c r="R1795" i="16" s="1"/>
  <c r="N1795" i="16" s="1"/>
  <c r="Q1497" i="16"/>
  <c r="R1497" i="16" s="1"/>
  <c r="N1497" i="16" s="1"/>
  <c r="P1497" i="16"/>
  <c r="Q1355" i="16"/>
  <c r="R1355" i="16" s="1"/>
  <c r="N1355" i="16" s="1"/>
  <c r="P1355" i="16"/>
  <c r="P746" i="16"/>
  <c r="Q746" i="16"/>
  <c r="R746" i="16" s="1"/>
  <c r="N746" i="16" s="1"/>
  <c r="Q400" i="16"/>
  <c r="R400" i="16" s="1"/>
  <c r="N400" i="16" s="1"/>
  <c r="P400" i="16"/>
  <c r="Q305" i="16"/>
  <c r="R305" i="16" s="1"/>
  <c r="N305" i="16" s="1"/>
  <c r="P305" i="16"/>
  <c r="P212" i="16"/>
  <c r="Q212" i="16"/>
  <c r="R212" i="16" s="1"/>
  <c r="N212" i="16" s="1"/>
  <c r="Q932" i="16"/>
  <c r="R932" i="16" s="1"/>
  <c r="N932" i="16" s="1"/>
  <c r="P932" i="16"/>
  <c r="Q623" i="16"/>
  <c r="R623" i="16" s="1"/>
  <c r="N623" i="16" s="1"/>
  <c r="P623" i="16"/>
  <c r="Q1249" i="16"/>
  <c r="R1249" i="16" s="1"/>
  <c r="N1249" i="16" s="1"/>
  <c r="P1249" i="16"/>
  <c r="P2005" i="16"/>
  <c r="Q2005" i="16"/>
  <c r="R2005" i="16" s="1"/>
  <c r="N2005" i="16" s="1"/>
  <c r="P1708" i="16"/>
  <c r="Q1708" i="16"/>
  <c r="R1708" i="16" s="1"/>
  <c r="N1708" i="16" s="1"/>
  <c r="P1194" i="16"/>
  <c r="Q1194" i="16"/>
  <c r="R1194" i="16" s="1"/>
  <c r="N1194" i="16" s="1"/>
  <c r="Q1209" i="16"/>
  <c r="R1209" i="16" s="1"/>
  <c r="N1209" i="16" s="1"/>
  <c r="P1209" i="16"/>
  <c r="Q1941" i="16"/>
  <c r="R1941" i="16" s="1"/>
  <c r="N1941" i="16" s="1"/>
  <c r="P1941" i="16"/>
  <c r="Q1895" i="16"/>
  <c r="R1895" i="16" s="1"/>
  <c r="N1895" i="16" s="1"/>
  <c r="P1895" i="16"/>
  <c r="P614" i="16"/>
  <c r="Q614" i="16"/>
  <c r="R614" i="16" s="1"/>
  <c r="N614" i="16" s="1"/>
  <c r="Q268" i="16"/>
  <c r="R268" i="16" s="1"/>
  <c r="N268" i="16" s="1"/>
  <c r="P268" i="16"/>
  <c r="Q173" i="16"/>
  <c r="R173" i="16" s="1"/>
  <c r="N173" i="16" s="1"/>
  <c r="P173" i="16"/>
  <c r="Q80" i="16"/>
  <c r="R80" i="16" s="1"/>
  <c r="N80" i="16" s="1"/>
  <c r="P80" i="16"/>
  <c r="Q801" i="16"/>
  <c r="R801" i="16" s="1"/>
  <c r="N801" i="16" s="1"/>
  <c r="P801" i="16"/>
  <c r="P480" i="16"/>
  <c r="Q480" i="16"/>
  <c r="R480" i="16" s="1"/>
  <c r="N480" i="16" s="1"/>
  <c r="Q1118" i="16"/>
  <c r="R1118" i="16" s="1"/>
  <c r="N1118" i="16" s="1"/>
  <c r="P1118" i="16"/>
  <c r="Q1874" i="16"/>
  <c r="R1874" i="16" s="1"/>
  <c r="N1874" i="16" s="1"/>
  <c r="P1874" i="16"/>
  <c r="Q1576" i="16"/>
  <c r="R1576" i="16" s="1"/>
  <c r="N1576" i="16" s="1"/>
  <c r="P1576" i="16"/>
  <c r="P1062" i="16"/>
  <c r="Q1062" i="16"/>
  <c r="R1062" i="16" s="1"/>
  <c r="N1062" i="16" s="1"/>
  <c r="Q1076" i="16"/>
  <c r="R1076" i="16" s="1"/>
  <c r="N1076" i="16" s="1"/>
  <c r="P1076" i="16"/>
  <c r="Q1809" i="16"/>
  <c r="R1809" i="16" s="1"/>
  <c r="N1809" i="16" s="1"/>
  <c r="P1809" i="16"/>
  <c r="P1728" i="16"/>
  <c r="Q1728" i="16"/>
  <c r="R1728" i="16" s="1"/>
  <c r="N1728" i="16" s="1"/>
  <c r="Q747" i="16"/>
  <c r="R747" i="16" s="1"/>
  <c r="N747" i="16" s="1"/>
  <c r="P747" i="16"/>
  <c r="Q389" i="16"/>
  <c r="R389" i="16" s="1"/>
  <c r="N389" i="16" s="1"/>
  <c r="P389" i="16"/>
  <c r="Q548" i="16"/>
  <c r="R548" i="16" s="1"/>
  <c r="N548" i="16" s="1"/>
  <c r="P548" i="16"/>
  <c r="Q237" i="16"/>
  <c r="R237" i="16" s="1"/>
  <c r="N237" i="16" s="1"/>
  <c r="P237" i="16"/>
  <c r="P934" i="16"/>
  <c r="Q934" i="16"/>
  <c r="R934" i="16" s="1"/>
  <c r="N934" i="16" s="1"/>
  <c r="Q637" i="16"/>
  <c r="R637" i="16" s="1"/>
  <c r="N637" i="16" s="1"/>
  <c r="P637" i="16"/>
  <c r="Q1309" i="16"/>
  <c r="R1309" i="16" s="1"/>
  <c r="N1309" i="16" s="1"/>
  <c r="P1309" i="16"/>
  <c r="Q2019" i="16"/>
  <c r="R2019" i="16" s="1"/>
  <c r="N2019" i="16" s="1"/>
  <c r="P2019" i="16"/>
  <c r="Q1481" i="16"/>
  <c r="R1481" i="16" s="1"/>
  <c r="N1481" i="16" s="1"/>
  <c r="P1481" i="16"/>
  <c r="Q1531" i="16"/>
  <c r="R1531" i="16" s="1"/>
  <c r="N1531" i="16" s="1"/>
  <c r="P1531" i="16"/>
  <c r="P1246" i="16"/>
  <c r="Q1246" i="16"/>
  <c r="R1246" i="16" s="1"/>
  <c r="N1246" i="16" s="1"/>
  <c r="Q2074" i="16"/>
  <c r="R2074" i="16" s="1"/>
  <c r="N2074" i="16" s="1"/>
  <c r="P2074" i="16"/>
  <c r="Q62" i="16"/>
  <c r="R62" i="16" s="1"/>
  <c r="N62" i="16" s="1"/>
  <c r="P62" i="16"/>
  <c r="Q759" i="16"/>
  <c r="R759" i="16" s="1"/>
  <c r="N759" i="16" s="1"/>
  <c r="P759" i="16"/>
  <c r="Q401" i="16"/>
  <c r="R401" i="16" s="1"/>
  <c r="N401" i="16" s="1"/>
  <c r="P401" i="16"/>
  <c r="Q560" i="16"/>
  <c r="R560" i="16" s="1"/>
  <c r="N560" i="16" s="1"/>
  <c r="P560" i="16"/>
  <c r="Q249" i="16"/>
  <c r="R249" i="16" s="1"/>
  <c r="N249" i="16" s="1"/>
  <c r="P249" i="16"/>
  <c r="P946" i="16"/>
  <c r="Q946" i="16"/>
  <c r="R946" i="16" s="1"/>
  <c r="N946" i="16" s="1"/>
  <c r="Q648" i="16"/>
  <c r="R648" i="16" s="1"/>
  <c r="N648" i="16" s="1"/>
  <c r="P648" i="16"/>
  <c r="Q1323" i="16"/>
  <c r="R1323" i="16" s="1"/>
  <c r="N1323" i="16" s="1"/>
  <c r="P1323" i="16"/>
  <c r="Q2032" i="16"/>
  <c r="R2032" i="16" s="1"/>
  <c r="N2032" i="16" s="1"/>
  <c r="P2032" i="16"/>
  <c r="Q1493" i="16"/>
  <c r="R1493" i="16" s="1"/>
  <c r="N1493" i="16" s="1"/>
  <c r="P1493" i="16"/>
  <c r="Q1556" i="16"/>
  <c r="R1556" i="16" s="1"/>
  <c r="N1556" i="16" s="1"/>
  <c r="P1556" i="16"/>
  <c r="Q1257" i="16"/>
  <c r="R1257" i="16" s="1"/>
  <c r="N1257" i="16" s="1"/>
  <c r="P1257" i="16"/>
  <c r="Q2086" i="16"/>
  <c r="R2086" i="16" s="1"/>
  <c r="N2086" i="16" s="1"/>
  <c r="P2086" i="16"/>
  <c r="Q889" i="16"/>
  <c r="R889" i="16" s="1"/>
  <c r="N889" i="16" s="1"/>
  <c r="P889" i="16"/>
  <c r="Q628" i="16"/>
  <c r="R628" i="16" s="1"/>
  <c r="N628" i="16" s="1"/>
  <c r="P628" i="16"/>
  <c r="P269" i="16"/>
  <c r="Q269" i="16"/>
  <c r="R269" i="16" s="1"/>
  <c r="N269" i="16" s="1"/>
  <c r="Q427" i="16"/>
  <c r="R427" i="16" s="1"/>
  <c r="N427" i="16" s="1"/>
  <c r="P427" i="16"/>
  <c r="P117" i="16"/>
  <c r="Q117" i="16"/>
  <c r="R117" i="16" s="1"/>
  <c r="N117" i="16" s="1"/>
  <c r="P802" i="16"/>
  <c r="Q802" i="16"/>
  <c r="R802" i="16" s="1"/>
  <c r="N802" i="16" s="1"/>
  <c r="Q517" i="16"/>
  <c r="R517" i="16" s="1"/>
  <c r="N517" i="16" s="1"/>
  <c r="P517" i="16"/>
  <c r="P1190" i="16"/>
  <c r="Q1190" i="16"/>
  <c r="R1190" i="16" s="1"/>
  <c r="N1190" i="16" s="1"/>
  <c r="Q1899" i="16"/>
  <c r="R1899" i="16" s="1"/>
  <c r="N1899" i="16" s="1"/>
  <c r="P1899" i="16"/>
  <c r="Q1361" i="16"/>
  <c r="R1361" i="16" s="1"/>
  <c r="N1361" i="16" s="1"/>
  <c r="P1361" i="16"/>
  <c r="Q1411" i="16"/>
  <c r="R1411" i="16" s="1"/>
  <c r="N1411" i="16" s="1"/>
  <c r="P1411" i="16"/>
  <c r="Q1125" i="16"/>
  <c r="R1125" i="16" s="1"/>
  <c r="N1125" i="16" s="1"/>
  <c r="P1125" i="16"/>
  <c r="Q1942" i="16"/>
  <c r="R1942" i="16" s="1"/>
  <c r="N1942" i="16" s="1"/>
  <c r="P1942" i="16"/>
  <c r="Q758" i="16"/>
  <c r="R758" i="16" s="1"/>
  <c r="N758" i="16" s="1"/>
  <c r="P758" i="16"/>
  <c r="P494" i="16"/>
  <c r="Q494" i="16"/>
  <c r="R494" i="16" s="1"/>
  <c r="N494" i="16" s="1"/>
  <c r="Q136" i="16"/>
  <c r="R136" i="16" s="1"/>
  <c r="N136" i="16" s="1"/>
  <c r="P136" i="16"/>
  <c r="Q296" i="16"/>
  <c r="R296" i="16" s="1"/>
  <c r="N296" i="16" s="1"/>
  <c r="P296" i="16"/>
  <c r="Q1004" i="16"/>
  <c r="R1004" i="16" s="1"/>
  <c r="N1004" i="16" s="1"/>
  <c r="P1004" i="16"/>
  <c r="P670" i="16"/>
  <c r="Q670" i="16"/>
  <c r="R670" i="16" s="1"/>
  <c r="N670" i="16" s="1"/>
  <c r="Q384" i="16"/>
  <c r="R384" i="16" s="1"/>
  <c r="N384" i="16" s="1"/>
  <c r="P384" i="16"/>
  <c r="Q2054" i="16"/>
  <c r="R2054" i="16" s="1"/>
  <c r="N2054" i="16" s="1"/>
  <c r="P2054" i="16"/>
  <c r="Q1767" i="16"/>
  <c r="R1767" i="16" s="1"/>
  <c r="N1767" i="16" s="1"/>
  <c r="P1767" i="16"/>
  <c r="P1230" i="16"/>
  <c r="Q1230" i="16"/>
  <c r="R1230" i="16" s="1"/>
  <c r="N1230" i="16" s="1"/>
  <c r="Q1267" i="16"/>
  <c r="R1267" i="16" s="1"/>
  <c r="N1267" i="16" s="1"/>
  <c r="P1267" i="16"/>
  <c r="Q1988" i="16"/>
  <c r="R1988" i="16" s="1"/>
  <c r="N1988" i="16" s="1"/>
  <c r="P1988" i="16"/>
  <c r="Q1786" i="16"/>
  <c r="R1786" i="16" s="1"/>
  <c r="N1786" i="16" s="1"/>
  <c r="P1786" i="16"/>
  <c r="Q481" i="16"/>
  <c r="R481" i="16" s="1"/>
  <c r="N481" i="16" s="1"/>
  <c r="P481" i="16"/>
  <c r="Q207" i="16"/>
  <c r="R207" i="16" s="1"/>
  <c r="N207" i="16" s="1"/>
  <c r="P207" i="16"/>
  <c r="Q904" i="16"/>
  <c r="R904" i="16" s="1"/>
  <c r="N904" i="16" s="1"/>
  <c r="P904" i="16"/>
  <c r="P810" i="16"/>
  <c r="Q810" i="16"/>
  <c r="R810" i="16" s="1"/>
  <c r="N810" i="16" s="1"/>
  <c r="Q728" i="16"/>
  <c r="R728" i="16" s="1"/>
  <c r="N728" i="16" s="1"/>
  <c r="P728" i="16"/>
  <c r="Q394" i="16"/>
  <c r="R394" i="16" s="1"/>
  <c r="N394" i="16" s="1"/>
  <c r="P394" i="16"/>
  <c r="Q97" i="16"/>
  <c r="R97" i="16" s="1"/>
  <c r="N97" i="16" s="1"/>
  <c r="P97" i="16"/>
  <c r="Q1754" i="16"/>
  <c r="R1754" i="16" s="1"/>
  <c r="N1754" i="16" s="1"/>
  <c r="P1754" i="16"/>
  <c r="Q1492" i="16"/>
  <c r="R1492" i="16" s="1"/>
  <c r="N1492" i="16" s="1"/>
  <c r="P1492" i="16"/>
  <c r="Q953" i="16"/>
  <c r="R953" i="16" s="1"/>
  <c r="N953" i="16" s="1"/>
  <c r="P953" i="16"/>
  <c r="Q1698" i="16"/>
  <c r="R1698" i="16" s="1"/>
  <c r="N1698" i="16" s="1"/>
  <c r="P1698" i="16"/>
  <c r="P1712" i="16"/>
  <c r="Q1712" i="16"/>
  <c r="R1712" i="16" s="1"/>
  <c r="N1712" i="16" s="1"/>
  <c r="Q1485" i="16"/>
  <c r="R1485" i="16" s="1"/>
  <c r="N1485" i="16" s="1"/>
  <c r="P1485" i="16"/>
  <c r="Q1245" i="16"/>
  <c r="R1245" i="16" s="1"/>
  <c r="N1245" i="16" s="1"/>
  <c r="P1245" i="16"/>
  <c r="Q1980" i="16"/>
  <c r="R1980" i="16" s="1"/>
  <c r="N1980" i="16" s="1"/>
  <c r="P1980" i="16"/>
  <c r="P2677" i="16"/>
  <c r="Q2677" i="16"/>
  <c r="R2677" i="16" s="1"/>
  <c r="N2677" i="16" s="1"/>
  <c r="P2619" i="16"/>
  <c r="Q2619" i="16"/>
  <c r="R2619" i="16" s="1"/>
  <c r="N2619" i="16" s="1"/>
  <c r="P2559" i="16"/>
  <c r="Q2559" i="16"/>
  <c r="R2559" i="16" s="1"/>
  <c r="N2559" i="16" s="1"/>
  <c r="Q2488" i="16"/>
  <c r="R2488" i="16" s="1"/>
  <c r="N2488" i="16" s="1"/>
  <c r="P2488" i="16"/>
  <c r="Q2129" i="16"/>
  <c r="R2129" i="16" s="1"/>
  <c r="N2129" i="16" s="1"/>
  <c r="P2129" i="16"/>
  <c r="Q2094" i="16"/>
  <c r="R2094" i="16" s="1"/>
  <c r="N2094" i="16" s="1"/>
  <c r="P2094" i="16"/>
  <c r="P2371" i="16"/>
  <c r="Q2371" i="16"/>
  <c r="R2371" i="16" s="1"/>
  <c r="N2371" i="16" s="1"/>
  <c r="Q2312" i="16"/>
  <c r="R2312" i="16" s="1"/>
  <c r="N2312" i="16" s="1"/>
  <c r="P2312" i="16"/>
  <c r="Q2217" i="16"/>
  <c r="R2217" i="16" s="1"/>
  <c r="N2217" i="16" s="1"/>
  <c r="P2217" i="16"/>
  <c r="Q2146" i="16"/>
  <c r="R2146" i="16" s="1"/>
  <c r="N2146" i="16" s="1"/>
  <c r="P2146" i="16"/>
  <c r="P2111" i="16"/>
  <c r="Q2111" i="16"/>
  <c r="R2111" i="16" s="1"/>
  <c r="N2111" i="16" s="1"/>
  <c r="P3839" i="16"/>
  <c r="Q3839" i="16"/>
  <c r="R3839" i="16" s="1"/>
  <c r="N3839" i="16" s="1"/>
  <c r="P3780" i="16"/>
  <c r="Q3780" i="16"/>
  <c r="R3780" i="16" s="1"/>
  <c r="N3780" i="16" s="1"/>
  <c r="P2689" i="16"/>
  <c r="Q2689" i="16"/>
  <c r="R2689" i="16" s="1"/>
  <c r="N2689" i="16" s="1"/>
  <c r="Q2630" i="16"/>
  <c r="R2630" i="16" s="1"/>
  <c r="N2630" i="16" s="1"/>
  <c r="P2630" i="16"/>
  <c r="P2571" i="16"/>
  <c r="Q2571" i="16"/>
  <c r="R2571" i="16" s="1"/>
  <c r="N2571" i="16" s="1"/>
  <c r="P2501" i="16"/>
  <c r="Q2501" i="16"/>
  <c r="R2501" i="16" s="1"/>
  <c r="N2501" i="16" s="1"/>
  <c r="Q2141" i="16"/>
  <c r="R2141" i="16" s="1"/>
  <c r="N2141" i="16" s="1"/>
  <c r="P2141" i="16"/>
  <c r="Q2106" i="16"/>
  <c r="R2106" i="16" s="1"/>
  <c r="N2106" i="16" s="1"/>
  <c r="P2106" i="16"/>
  <c r="Q2383" i="16"/>
  <c r="R2383" i="16" s="1"/>
  <c r="N2383" i="16" s="1"/>
  <c r="P2383" i="16"/>
  <c r="Q2324" i="16"/>
  <c r="R2324" i="16" s="1"/>
  <c r="N2324" i="16" s="1"/>
  <c r="P2324" i="16"/>
  <c r="Q2229" i="16"/>
  <c r="R2229" i="16" s="1"/>
  <c r="N2229" i="16" s="1"/>
  <c r="P2229" i="16"/>
  <c r="Q2158" i="16"/>
  <c r="R2158" i="16" s="1"/>
  <c r="N2158" i="16" s="1"/>
  <c r="P2158" i="16"/>
  <c r="Q2124" i="16"/>
  <c r="R2124" i="16" s="1"/>
  <c r="N2124" i="16" s="1"/>
  <c r="P2124" i="16"/>
  <c r="Q3533" i="16"/>
  <c r="R3533" i="16" s="1"/>
  <c r="N3533" i="16" s="1"/>
  <c r="P3533" i="16"/>
  <c r="Q3792" i="16"/>
  <c r="R3792" i="16" s="1"/>
  <c r="N3792" i="16" s="1"/>
  <c r="P3792" i="16"/>
  <c r="Q3133" i="16"/>
  <c r="R3133" i="16" s="1"/>
  <c r="N3133" i="16" s="1"/>
  <c r="P3133" i="16"/>
  <c r="Q3098" i="16"/>
  <c r="R3098" i="16" s="1"/>
  <c r="N3098" i="16" s="1"/>
  <c r="P3098" i="16"/>
  <c r="Q3014" i="16"/>
  <c r="R3014" i="16" s="1"/>
  <c r="N3014" i="16" s="1"/>
  <c r="P3014" i="16"/>
  <c r="P2944" i="16"/>
  <c r="Q2944" i="16"/>
  <c r="R2944" i="16" s="1"/>
  <c r="N2944" i="16" s="1"/>
  <c r="P2585" i="16"/>
  <c r="Q2585" i="16"/>
  <c r="R2585" i="16" s="1"/>
  <c r="N2585" i="16" s="1"/>
  <c r="Q2562" i="16"/>
  <c r="R2562" i="16" s="1"/>
  <c r="N2562" i="16" s="1"/>
  <c r="P2562" i="16"/>
  <c r="Q2827" i="16"/>
  <c r="R2827" i="16" s="1"/>
  <c r="N2827" i="16" s="1"/>
  <c r="P2827" i="16"/>
  <c r="Q2768" i="16"/>
  <c r="R2768" i="16" s="1"/>
  <c r="N2768" i="16" s="1"/>
  <c r="P2768" i="16"/>
  <c r="P2685" i="16"/>
  <c r="Q2685" i="16"/>
  <c r="R2685" i="16" s="1"/>
  <c r="N2685" i="16" s="1"/>
  <c r="Q2602" i="16"/>
  <c r="R2602" i="16" s="1"/>
  <c r="N2602" i="16" s="1"/>
  <c r="P2602" i="16"/>
  <c r="P2567" i="16"/>
  <c r="Q2567" i="16"/>
  <c r="R2567" i="16" s="1"/>
  <c r="N2567" i="16" s="1"/>
  <c r="P2497" i="16"/>
  <c r="Q2497" i="16"/>
  <c r="R2497" i="16" s="1"/>
  <c r="N2497" i="16" s="1"/>
  <c r="Q1428" i="16"/>
  <c r="R1428" i="16" s="1"/>
  <c r="N1428" i="16" s="1"/>
  <c r="P1428" i="16"/>
  <c r="P3145" i="16"/>
  <c r="Q3145" i="16"/>
  <c r="R3145" i="16" s="1"/>
  <c r="N3145" i="16" s="1"/>
  <c r="Q3110" i="16"/>
  <c r="R3110" i="16" s="1"/>
  <c r="N3110" i="16" s="1"/>
  <c r="P3110" i="16"/>
  <c r="Q3028" i="16"/>
  <c r="R3028" i="16" s="1"/>
  <c r="N3028" i="16" s="1"/>
  <c r="P3028" i="16"/>
  <c r="P2956" i="16"/>
  <c r="Q2956" i="16"/>
  <c r="R2956" i="16" s="1"/>
  <c r="N2956" i="16" s="1"/>
  <c r="Q2596" i="16"/>
  <c r="R2596" i="16" s="1"/>
  <c r="N2596" i="16" s="1"/>
  <c r="P2596" i="16"/>
  <c r="Q2574" i="16"/>
  <c r="R2574" i="16" s="1"/>
  <c r="N2574" i="16" s="1"/>
  <c r="P2574" i="16"/>
  <c r="Q2839" i="16"/>
  <c r="R2839" i="16" s="1"/>
  <c r="N2839" i="16" s="1"/>
  <c r="P2839" i="16"/>
  <c r="Q2780" i="16"/>
  <c r="R2780" i="16" s="1"/>
  <c r="N2780" i="16" s="1"/>
  <c r="P2780" i="16"/>
  <c r="P2698" i="16"/>
  <c r="Q2698" i="16"/>
  <c r="R2698" i="16" s="1"/>
  <c r="N2698" i="16" s="1"/>
  <c r="Q2614" i="16"/>
  <c r="R2614" i="16" s="1"/>
  <c r="N2614" i="16" s="1"/>
  <c r="P2614" i="16"/>
  <c r="P2579" i="16"/>
  <c r="Q2579" i="16"/>
  <c r="R2579" i="16" s="1"/>
  <c r="N2579" i="16" s="1"/>
  <c r="P2507" i="16"/>
  <c r="Q2507" i="16"/>
  <c r="R2507" i="16" s="1"/>
  <c r="N2507" i="16" s="1"/>
  <c r="Q1727" i="16"/>
  <c r="R1727" i="16" s="1"/>
  <c r="N1727" i="16" s="1"/>
  <c r="P1727" i="16"/>
  <c r="Q3445" i="16"/>
  <c r="R3445" i="16" s="1"/>
  <c r="N3445" i="16" s="1"/>
  <c r="P3445" i="16"/>
  <c r="Q3410" i="16"/>
  <c r="R3410" i="16" s="1"/>
  <c r="N3410" i="16" s="1"/>
  <c r="P3410" i="16"/>
  <c r="Q3327" i="16"/>
  <c r="R3327" i="16" s="1"/>
  <c r="N3327" i="16" s="1"/>
  <c r="P3327" i="16"/>
  <c r="Q3256" i="16"/>
  <c r="R3256" i="16" s="1"/>
  <c r="N3256" i="16" s="1"/>
  <c r="P3256" i="16"/>
  <c r="Q2898" i="16"/>
  <c r="R2898" i="16" s="1"/>
  <c r="N2898" i="16" s="1"/>
  <c r="P2898" i="16"/>
  <c r="Q2875" i="16"/>
  <c r="R2875" i="16" s="1"/>
  <c r="N2875" i="16" s="1"/>
  <c r="P2875" i="16"/>
  <c r="P3140" i="16"/>
  <c r="Q3140" i="16"/>
  <c r="R3140" i="16" s="1"/>
  <c r="N3140" i="16" s="1"/>
  <c r="Q3079" i="16"/>
  <c r="R3079" i="16" s="1"/>
  <c r="N3079" i="16" s="1"/>
  <c r="P3079" i="16"/>
  <c r="P2997" i="16"/>
  <c r="Q2997" i="16"/>
  <c r="R2997" i="16" s="1"/>
  <c r="N2997" i="16" s="1"/>
  <c r="Q2926" i="16"/>
  <c r="R2926" i="16" s="1"/>
  <c r="N2926" i="16" s="1"/>
  <c r="P2926" i="16"/>
  <c r="Q2879" i="16"/>
  <c r="R2879" i="16" s="1"/>
  <c r="N2879" i="16" s="1"/>
  <c r="P2879" i="16"/>
  <c r="Q2820" i="16"/>
  <c r="R2820" i="16" s="1"/>
  <c r="N2820" i="16" s="1"/>
  <c r="P2820" i="16"/>
  <c r="P1740" i="16"/>
  <c r="Q1740" i="16"/>
  <c r="R1740" i="16" s="1"/>
  <c r="N1740" i="16" s="1"/>
  <c r="Q3457" i="16"/>
  <c r="R3457" i="16" s="1"/>
  <c r="N3457" i="16" s="1"/>
  <c r="P3457" i="16"/>
  <c r="Q3422" i="16"/>
  <c r="R3422" i="16" s="1"/>
  <c r="N3422" i="16" s="1"/>
  <c r="P3422" i="16"/>
  <c r="P3340" i="16"/>
  <c r="Q3340" i="16"/>
  <c r="R3340" i="16" s="1"/>
  <c r="N3340" i="16" s="1"/>
  <c r="Q3268" i="16"/>
  <c r="R3268" i="16" s="1"/>
  <c r="N3268" i="16" s="1"/>
  <c r="P3268" i="16"/>
  <c r="Q2910" i="16"/>
  <c r="R2910" i="16" s="1"/>
  <c r="N2910" i="16" s="1"/>
  <c r="P2910" i="16"/>
  <c r="Q2886" i="16"/>
  <c r="R2886" i="16" s="1"/>
  <c r="N2886" i="16" s="1"/>
  <c r="P2886" i="16"/>
  <c r="P3152" i="16"/>
  <c r="Q3152" i="16"/>
  <c r="R3152" i="16" s="1"/>
  <c r="N3152" i="16" s="1"/>
  <c r="P3092" i="16"/>
  <c r="Q3092" i="16"/>
  <c r="R3092" i="16" s="1"/>
  <c r="N3092" i="16" s="1"/>
  <c r="Q3009" i="16"/>
  <c r="R3009" i="16" s="1"/>
  <c r="N3009" i="16" s="1"/>
  <c r="P3009" i="16"/>
  <c r="Q2939" i="16"/>
  <c r="R2939" i="16" s="1"/>
  <c r="N2939" i="16" s="1"/>
  <c r="P2939" i="16"/>
  <c r="Q2891" i="16"/>
  <c r="R2891" i="16" s="1"/>
  <c r="N2891" i="16" s="1"/>
  <c r="P2891" i="16"/>
  <c r="Q2833" i="16"/>
  <c r="R2833" i="16" s="1"/>
  <c r="N2833" i="16" s="1"/>
  <c r="P2833" i="16"/>
  <c r="Q1906" i="16"/>
  <c r="R1906" i="16" s="1"/>
  <c r="N1906" i="16" s="1"/>
  <c r="P1906" i="16"/>
  <c r="P2605" i="16"/>
  <c r="Q2605" i="16"/>
  <c r="R2605" i="16" s="1"/>
  <c r="N2605" i="16" s="1"/>
  <c r="Q2546" i="16"/>
  <c r="R2546" i="16" s="1"/>
  <c r="N2546" i="16" s="1"/>
  <c r="P2546" i="16"/>
  <c r="P2487" i="16"/>
  <c r="Q2487" i="16"/>
  <c r="R2487" i="16" s="1"/>
  <c r="N2487" i="16" s="1"/>
  <c r="Q2416" i="16"/>
  <c r="R2416" i="16" s="1"/>
  <c r="N2416" i="16" s="1"/>
  <c r="P2416" i="16"/>
  <c r="Q2057" i="16"/>
  <c r="R2057" i="16" s="1"/>
  <c r="N2057" i="16" s="1"/>
  <c r="P2057" i="16"/>
  <c r="Q2022" i="16"/>
  <c r="R2022" i="16" s="1"/>
  <c r="N2022" i="16" s="1"/>
  <c r="P2022" i="16"/>
  <c r="P2299" i="16"/>
  <c r="Q2299" i="16"/>
  <c r="R2299" i="16" s="1"/>
  <c r="N2299" i="16" s="1"/>
  <c r="P2239" i="16"/>
  <c r="Q2239" i="16"/>
  <c r="R2239" i="16" s="1"/>
  <c r="N2239" i="16" s="1"/>
  <c r="Q2144" i="16"/>
  <c r="R2144" i="16" s="1"/>
  <c r="N2144" i="16" s="1"/>
  <c r="P2144" i="16"/>
  <c r="Q3558" i="16"/>
  <c r="R3558" i="16" s="1"/>
  <c r="N3558" i="16" s="1"/>
  <c r="P3558" i="16"/>
  <c r="P3814" i="16"/>
  <c r="Q3814" i="16"/>
  <c r="R3814" i="16" s="1"/>
  <c r="N3814" i="16" s="1"/>
  <c r="Q3767" i="16"/>
  <c r="R3767" i="16" s="1"/>
  <c r="N3767" i="16" s="1"/>
  <c r="P3767" i="16"/>
  <c r="Q3709" i="16"/>
  <c r="R3709" i="16" s="1"/>
  <c r="N3709" i="16" s="1"/>
  <c r="P3709" i="16"/>
  <c r="P2617" i="16"/>
  <c r="Q2617" i="16"/>
  <c r="R2617" i="16" s="1"/>
  <c r="N2617" i="16" s="1"/>
  <c r="Q2558" i="16"/>
  <c r="R2558" i="16" s="1"/>
  <c r="N2558" i="16" s="1"/>
  <c r="P2558" i="16"/>
  <c r="P2499" i="16"/>
  <c r="Q2499" i="16"/>
  <c r="R2499" i="16" s="1"/>
  <c r="N2499" i="16" s="1"/>
  <c r="Q2428" i="16"/>
  <c r="R2428" i="16" s="1"/>
  <c r="N2428" i="16" s="1"/>
  <c r="P2428" i="16"/>
  <c r="Q2068" i="16"/>
  <c r="R2068" i="16" s="1"/>
  <c r="N2068" i="16" s="1"/>
  <c r="P2068" i="16"/>
  <c r="Q2034" i="16"/>
  <c r="R2034" i="16" s="1"/>
  <c r="N2034" i="16" s="1"/>
  <c r="P2034" i="16"/>
  <c r="Q2311" i="16"/>
  <c r="R2311" i="16" s="1"/>
  <c r="N2311" i="16" s="1"/>
  <c r="P2311" i="16"/>
  <c r="P2251" i="16"/>
  <c r="Q2251" i="16"/>
  <c r="R2251" i="16" s="1"/>
  <c r="N2251" i="16" s="1"/>
  <c r="Q2157" i="16"/>
  <c r="R2157" i="16" s="1"/>
  <c r="N2157" i="16" s="1"/>
  <c r="P2157" i="16"/>
  <c r="Q3738" i="16"/>
  <c r="R3738" i="16" s="1"/>
  <c r="N3738" i="16" s="1"/>
  <c r="P3738" i="16"/>
  <c r="P3837" i="16"/>
  <c r="Q3837" i="16"/>
  <c r="R3837" i="16" s="1"/>
  <c r="N3837" i="16" s="1"/>
  <c r="Q3778" i="16"/>
  <c r="R3778" i="16" s="1"/>
  <c r="N3778" i="16" s="1"/>
  <c r="P3778" i="16"/>
  <c r="Q3721" i="16"/>
  <c r="R3721" i="16" s="1"/>
  <c r="N3721" i="16" s="1"/>
  <c r="P3721" i="16"/>
  <c r="P2773" i="16"/>
  <c r="Q2773" i="16"/>
  <c r="R2773" i="16" s="1"/>
  <c r="N2773" i="16" s="1"/>
  <c r="P2713" i="16"/>
  <c r="Q2713" i="16"/>
  <c r="R2713" i="16" s="1"/>
  <c r="N2713" i="16" s="1"/>
  <c r="Q2656" i="16"/>
  <c r="R2656" i="16" s="1"/>
  <c r="N2656" i="16" s="1"/>
  <c r="P2656" i="16"/>
  <c r="Q2584" i="16"/>
  <c r="R2584" i="16" s="1"/>
  <c r="N2584" i="16" s="1"/>
  <c r="P2584" i="16"/>
  <c r="Q2226" i="16"/>
  <c r="R2226" i="16" s="1"/>
  <c r="N2226" i="16" s="1"/>
  <c r="P2226" i="16"/>
  <c r="P2189" i="16"/>
  <c r="Q2189" i="16"/>
  <c r="R2189" i="16" s="1"/>
  <c r="N2189" i="16" s="1"/>
  <c r="P2467" i="16"/>
  <c r="Q2467" i="16"/>
  <c r="R2467" i="16" s="1"/>
  <c r="N2467" i="16" s="1"/>
  <c r="Q2408" i="16"/>
  <c r="R2408" i="16" s="1"/>
  <c r="N2408" i="16" s="1"/>
  <c r="P2408" i="16"/>
  <c r="Q2313" i="16"/>
  <c r="R2313" i="16" s="1"/>
  <c r="N2313" i="16" s="1"/>
  <c r="P2313" i="16"/>
  <c r="Q2242" i="16"/>
  <c r="R2242" i="16" s="1"/>
  <c r="N2242" i="16" s="1"/>
  <c r="P2242" i="16"/>
  <c r="Q2208" i="16"/>
  <c r="R2208" i="16" s="1"/>
  <c r="N2208" i="16" s="1"/>
  <c r="P2208" i="16"/>
  <c r="P2135" i="16"/>
  <c r="Q2135" i="16"/>
  <c r="R2135" i="16" s="1"/>
  <c r="N2135" i="16" s="1"/>
  <c r="Q3713" i="16"/>
  <c r="R3713" i="16" s="1"/>
  <c r="N3713" i="16" s="1"/>
  <c r="P3713" i="16"/>
  <c r="Q2496" i="16"/>
  <c r="R2496" i="16" s="1"/>
  <c r="N2496" i="16" s="1"/>
  <c r="P2496" i="16"/>
  <c r="Q2438" i="16"/>
  <c r="R2438" i="16" s="1"/>
  <c r="N2438" i="16" s="1"/>
  <c r="P2438" i="16"/>
  <c r="P2379" i="16"/>
  <c r="Q2379" i="16"/>
  <c r="R2379" i="16" s="1"/>
  <c r="N2379" i="16" s="1"/>
  <c r="P2296" i="16"/>
  <c r="Q2296" i="16"/>
  <c r="R2296" i="16" s="1"/>
  <c r="N2296" i="16" s="1"/>
  <c r="Q1949" i="16"/>
  <c r="R1949" i="16" s="1"/>
  <c r="N1949" i="16" s="1"/>
  <c r="P1949" i="16"/>
  <c r="Q1914" i="16"/>
  <c r="R1914" i="16" s="1"/>
  <c r="N1914" i="16" s="1"/>
  <c r="P1914" i="16"/>
  <c r="Q2192" i="16"/>
  <c r="R2192" i="16" s="1"/>
  <c r="N2192" i="16" s="1"/>
  <c r="P2192" i="16"/>
  <c r="Q2132" i="16"/>
  <c r="R2132" i="16" s="1"/>
  <c r="N2132" i="16" s="1"/>
  <c r="P2132" i="16"/>
  <c r="Q3784" i="16"/>
  <c r="R3784" i="16" s="1"/>
  <c r="N3784" i="16" s="1"/>
  <c r="P3784" i="16"/>
  <c r="Q3777" i="16"/>
  <c r="R3777" i="16" s="1"/>
  <c r="N3777" i="16" s="1"/>
  <c r="P3777" i="16"/>
  <c r="Q3705" i="16"/>
  <c r="R3705" i="16" s="1"/>
  <c r="N3705" i="16" s="1"/>
  <c r="P3705" i="16"/>
  <c r="P3659" i="16"/>
  <c r="Q3659" i="16"/>
  <c r="R3659" i="16" s="1"/>
  <c r="N3659" i="16" s="1"/>
  <c r="P3599" i="16"/>
  <c r="Q3599" i="16"/>
  <c r="R3599" i="16" s="1"/>
  <c r="N3599" i="16" s="1"/>
  <c r="Q2654" i="16"/>
  <c r="R2654" i="16" s="1"/>
  <c r="N2654" i="16" s="1"/>
  <c r="P2654" i="16"/>
  <c r="Q2594" i="16"/>
  <c r="R2594" i="16" s="1"/>
  <c r="N2594" i="16" s="1"/>
  <c r="P2594" i="16"/>
  <c r="P2535" i="16"/>
  <c r="Q2535" i="16"/>
  <c r="R2535" i="16" s="1"/>
  <c r="N2535" i="16" s="1"/>
  <c r="P2465" i="16"/>
  <c r="Q2465" i="16"/>
  <c r="R2465" i="16" s="1"/>
  <c r="N2465" i="16" s="1"/>
  <c r="Q2105" i="16"/>
  <c r="R2105" i="16" s="1"/>
  <c r="N2105" i="16" s="1"/>
  <c r="P2105" i="16"/>
  <c r="Q2070" i="16"/>
  <c r="R2070" i="16" s="1"/>
  <c r="N2070" i="16" s="1"/>
  <c r="P2070" i="16"/>
  <c r="Q2347" i="16"/>
  <c r="R2347" i="16" s="1"/>
  <c r="N2347" i="16" s="1"/>
  <c r="P2347" i="16"/>
  <c r="P2289" i="16"/>
  <c r="Q2289" i="16"/>
  <c r="R2289" i="16" s="1"/>
  <c r="N2289" i="16" s="1"/>
  <c r="Q2193" i="16"/>
  <c r="R2193" i="16" s="1"/>
  <c r="N2193" i="16" s="1"/>
  <c r="P2193" i="16"/>
  <c r="P2122" i="16"/>
  <c r="Q2122" i="16"/>
  <c r="R2122" i="16" s="1"/>
  <c r="N2122" i="16" s="1"/>
  <c r="P3653" i="16"/>
  <c r="Q3653" i="16"/>
  <c r="R3653" i="16" s="1"/>
  <c r="N3653" i="16" s="1"/>
  <c r="Q3815" i="16"/>
  <c r="R3815" i="16" s="1"/>
  <c r="N3815" i="16" s="1"/>
  <c r="P3815" i="16"/>
  <c r="P3756" i="16"/>
  <c r="Q3756" i="16"/>
  <c r="R3756" i="16" s="1"/>
  <c r="N3756" i="16" s="1"/>
  <c r="P2222" i="16"/>
  <c r="Q2222" i="16"/>
  <c r="R2222" i="16" s="1"/>
  <c r="N2222" i="16" s="1"/>
  <c r="Q2162" i="16"/>
  <c r="R2162" i="16" s="1"/>
  <c r="N2162" i="16" s="1"/>
  <c r="P2162" i="16"/>
  <c r="P2115" i="16"/>
  <c r="Q2115" i="16"/>
  <c r="R2115" i="16" s="1"/>
  <c r="N2115" i="16" s="1"/>
  <c r="Q3545" i="16"/>
  <c r="R3545" i="16" s="1"/>
  <c r="N3545" i="16" s="1"/>
  <c r="P3545" i="16"/>
  <c r="P3772" i="16"/>
  <c r="Q3772" i="16"/>
  <c r="R3772" i="16" s="1"/>
  <c r="N3772" i="16" s="1"/>
  <c r="Q3413" i="16"/>
  <c r="R3413" i="16" s="1"/>
  <c r="N3413" i="16" s="1"/>
  <c r="P3413" i="16"/>
  <c r="P3415" i="16"/>
  <c r="Q3415" i="16"/>
  <c r="R3415" i="16" s="1"/>
  <c r="N3415" i="16" s="1"/>
  <c r="Q3656" i="16"/>
  <c r="R3656" i="16" s="1"/>
  <c r="N3656" i="16" s="1"/>
  <c r="P3656" i="16"/>
  <c r="Q3608" i="16"/>
  <c r="R3608" i="16" s="1"/>
  <c r="N3608" i="16" s="1"/>
  <c r="P3608" i="16"/>
  <c r="Q3514" i="16"/>
  <c r="R3514" i="16" s="1"/>
  <c r="N3514" i="16" s="1"/>
  <c r="P3514" i="16"/>
  <c r="Q3442" i="16"/>
  <c r="R3442" i="16" s="1"/>
  <c r="N3442" i="16" s="1"/>
  <c r="P3442" i="16"/>
  <c r="Q3395" i="16"/>
  <c r="R3395" i="16" s="1"/>
  <c r="N3395" i="16" s="1"/>
  <c r="P3395" i="16"/>
  <c r="P3336" i="16"/>
  <c r="Q3336" i="16"/>
  <c r="R3336" i="16" s="1"/>
  <c r="N3336" i="16" s="1"/>
  <c r="P1189" i="16"/>
  <c r="Q1189" i="16"/>
  <c r="R1189" i="16" s="1"/>
  <c r="N1189" i="16" s="1"/>
  <c r="Q1057" i="16"/>
  <c r="R1057" i="16" s="1"/>
  <c r="N1057" i="16" s="1"/>
  <c r="P1057" i="16"/>
  <c r="Q1016" i="16"/>
  <c r="R1016" i="16" s="1"/>
  <c r="N1016" i="16" s="1"/>
  <c r="P1016" i="16"/>
  <c r="Q164" i="16"/>
  <c r="R164" i="16" s="1"/>
  <c r="N164" i="16" s="1"/>
  <c r="P164" i="16"/>
  <c r="Q373" i="16"/>
  <c r="R373" i="16" s="1"/>
  <c r="N373" i="16" s="1"/>
  <c r="P373" i="16"/>
  <c r="Q252" i="16"/>
  <c r="R252" i="16" s="1"/>
  <c r="N252" i="16" s="1"/>
  <c r="P252" i="16"/>
  <c r="Q303" i="16"/>
  <c r="R303" i="16" s="1"/>
  <c r="N303" i="16" s="1"/>
  <c r="P303" i="16"/>
  <c r="Q3390" i="16"/>
  <c r="R3390" i="16" s="1"/>
  <c r="N3390" i="16" s="1"/>
  <c r="P3390" i="16"/>
  <c r="P606" i="16"/>
  <c r="Q606" i="16"/>
  <c r="R606" i="16" s="1"/>
  <c r="N606" i="16" s="1"/>
  <c r="Q297" i="16"/>
  <c r="R297" i="16" s="1"/>
  <c r="N297" i="16" s="1"/>
  <c r="P297" i="16"/>
  <c r="Q993" i="16"/>
  <c r="R993" i="16" s="1"/>
  <c r="N993" i="16" s="1"/>
  <c r="P993" i="16"/>
  <c r="Q696" i="16"/>
  <c r="R696" i="16" s="1"/>
  <c r="N696" i="16" s="1"/>
  <c r="P696" i="16"/>
  <c r="P1370" i="16"/>
  <c r="Q1370" i="16"/>
  <c r="R1370" i="16" s="1"/>
  <c r="N1370" i="16" s="1"/>
  <c r="Q2080" i="16"/>
  <c r="R2080" i="16" s="1"/>
  <c r="N2080" i="16" s="1"/>
  <c r="P2080" i="16"/>
  <c r="Q1541" i="16"/>
  <c r="R1541" i="16" s="1"/>
  <c r="N1541" i="16" s="1"/>
  <c r="P1541" i="16"/>
  <c r="Q1603" i="16"/>
  <c r="R1603" i="16" s="1"/>
  <c r="N1603" i="16" s="1"/>
  <c r="P1603" i="16"/>
  <c r="Q1304" i="16"/>
  <c r="R1304" i="16" s="1"/>
  <c r="N1304" i="16" s="1"/>
  <c r="P1304" i="16"/>
  <c r="Q1139" i="16"/>
  <c r="R1139" i="16" s="1"/>
  <c r="N1139" i="16" s="1"/>
  <c r="P1139" i="16"/>
  <c r="Q937" i="16"/>
  <c r="R937" i="16" s="1"/>
  <c r="N937" i="16" s="1"/>
  <c r="P937" i="16"/>
  <c r="Q675" i="16"/>
  <c r="R675" i="16" s="1"/>
  <c r="N675" i="16" s="1"/>
  <c r="P675" i="16"/>
  <c r="Q317" i="16"/>
  <c r="R317" i="16" s="1"/>
  <c r="N317" i="16" s="1"/>
  <c r="P317" i="16"/>
  <c r="Q475" i="16"/>
  <c r="R475" i="16" s="1"/>
  <c r="N475" i="16" s="1"/>
  <c r="P475" i="16"/>
  <c r="P166" i="16"/>
  <c r="Q166" i="16"/>
  <c r="R166" i="16" s="1"/>
  <c r="N166" i="16" s="1"/>
  <c r="P862" i="16"/>
  <c r="Q862" i="16"/>
  <c r="R862" i="16" s="1"/>
  <c r="N862" i="16" s="1"/>
  <c r="Q564" i="16"/>
  <c r="R564" i="16" s="1"/>
  <c r="N564" i="16" s="1"/>
  <c r="P564" i="16"/>
  <c r="Q1239" i="16"/>
  <c r="R1239" i="16" s="1"/>
  <c r="N1239" i="16" s="1"/>
  <c r="P1239" i="16"/>
  <c r="P1948" i="16"/>
  <c r="Q1948" i="16"/>
  <c r="R1948" i="16" s="1"/>
  <c r="N1948" i="16" s="1"/>
  <c r="P1410" i="16"/>
  <c r="Q1410" i="16"/>
  <c r="R1410" i="16" s="1"/>
  <c r="N1410" i="16" s="1"/>
  <c r="Q1459" i="16"/>
  <c r="R1459" i="16" s="1"/>
  <c r="N1459" i="16" s="1"/>
  <c r="P1459" i="16"/>
  <c r="Q1173" i="16"/>
  <c r="R1173" i="16" s="1"/>
  <c r="N1173" i="16" s="1"/>
  <c r="P1173" i="16"/>
  <c r="P2003" i="16"/>
  <c r="Q2003" i="16"/>
  <c r="R2003" i="16" s="1"/>
  <c r="N2003" i="16" s="1"/>
  <c r="P567" i="16"/>
  <c r="Q567" i="16"/>
  <c r="R567" i="16" s="1"/>
  <c r="N567" i="16" s="1"/>
  <c r="Q220" i="16"/>
  <c r="R220" i="16" s="1"/>
  <c r="N220" i="16" s="1"/>
  <c r="P220" i="16"/>
  <c r="P126" i="16"/>
  <c r="Q126" i="16"/>
  <c r="R126" i="16" s="1"/>
  <c r="N126" i="16" s="1"/>
  <c r="Q1063" i="16"/>
  <c r="R1063" i="16" s="1"/>
  <c r="N1063" i="16" s="1"/>
  <c r="P1063" i="16"/>
  <c r="Q753" i="16"/>
  <c r="R753" i="16" s="1"/>
  <c r="N753" i="16" s="1"/>
  <c r="P753" i="16"/>
  <c r="Q431" i="16"/>
  <c r="R431" i="16" s="1"/>
  <c r="N431" i="16" s="1"/>
  <c r="P431" i="16"/>
  <c r="Q1069" i="16"/>
  <c r="R1069" i="16" s="1"/>
  <c r="N1069" i="16" s="1"/>
  <c r="P1069" i="16"/>
  <c r="Q1827" i="16"/>
  <c r="R1827" i="16" s="1"/>
  <c r="N1827" i="16" s="1"/>
  <c r="P1827" i="16"/>
  <c r="Q1528" i="16"/>
  <c r="R1528" i="16" s="1"/>
  <c r="N1528" i="16" s="1"/>
  <c r="P1528" i="16"/>
  <c r="P1014" i="16"/>
  <c r="Q1014" i="16"/>
  <c r="R1014" i="16" s="1"/>
  <c r="N1014" i="16" s="1"/>
  <c r="P2059" i="16"/>
  <c r="Q2059" i="16"/>
  <c r="R2059" i="16" s="1"/>
  <c r="N2059" i="16" s="1"/>
  <c r="P1760" i="16"/>
  <c r="Q1760" i="16"/>
  <c r="R1760" i="16" s="1"/>
  <c r="N1760" i="16" s="1"/>
  <c r="Q1666" i="16"/>
  <c r="R1666" i="16" s="1"/>
  <c r="N1666" i="16" s="1"/>
  <c r="P1666" i="16"/>
  <c r="Q579" i="16"/>
  <c r="R579" i="16" s="1"/>
  <c r="N579" i="16" s="1"/>
  <c r="P579" i="16"/>
  <c r="Q231" i="16"/>
  <c r="R231" i="16" s="1"/>
  <c r="N231" i="16" s="1"/>
  <c r="P231" i="16"/>
  <c r="P138" i="16"/>
  <c r="Q138" i="16"/>
  <c r="R138" i="16" s="1"/>
  <c r="N138" i="16" s="1"/>
  <c r="Q1075" i="16"/>
  <c r="R1075" i="16" s="1"/>
  <c r="N1075" i="16" s="1"/>
  <c r="P1075" i="16"/>
  <c r="Q765" i="16"/>
  <c r="R765" i="16" s="1"/>
  <c r="N765" i="16" s="1"/>
  <c r="P765" i="16"/>
  <c r="Q443" i="16"/>
  <c r="R443" i="16" s="1"/>
  <c r="N443" i="16" s="1"/>
  <c r="P443" i="16"/>
  <c r="Q1081" i="16"/>
  <c r="R1081" i="16" s="1"/>
  <c r="N1081" i="16" s="1"/>
  <c r="P1081" i="16"/>
  <c r="Q1837" i="16"/>
  <c r="R1837" i="16" s="1"/>
  <c r="N1837" i="16" s="1"/>
  <c r="P1837" i="16"/>
  <c r="P1539" i="16"/>
  <c r="Q1539" i="16"/>
  <c r="R1539" i="16" s="1"/>
  <c r="N1539" i="16" s="1"/>
  <c r="Q1025" i="16"/>
  <c r="R1025" i="16" s="1"/>
  <c r="N1025" i="16" s="1"/>
  <c r="P1025" i="16"/>
  <c r="Q2072" i="16"/>
  <c r="R2072" i="16" s="1"/>
  <c r="N2072" i="16" s="1"/>
  <c r="P2072" i="16"/>
  <c r="Q1774" i="16"/>
  <c r="R1774" i="16" s="1"/>
  <c r="N1774" i="16" s="1"/>
  <c r="P1774" i="16"/>
  <c r="P1680" i="16"/>
  <c r="Q1680" i="16"/>
  <c r="R1680" i="16" s="1"/>
  <c r="N1680" i="16" s="1"/>
  <c r="P446" i="16"/>
  <c r="Q446" i="16"/>
  <c r="R446" i="16" s="1"/>
  <c r="N446" i="16" s="1"/>
  <c r="P100" i="16"/>
  <c r="Q100" i="16"/>
  <c r="R100" i="16" s="1"/>
  <c r="N100" i="16" s="1"/>
  <c r="Q785" i="16"/>
  <c r="R785" i="16" s="1"/>
  <c r="N785" i="16" s="1"/>
  <c r="P785" i="16"/>
  <c r="Q944" i="16"/>
  <c r="R944" i="16" s="1"/>
  <c r="N944" i="16" s="1"/>
  <c r="P944" i="16"/>
  <c r="Q633" i="16"/>
  <c r="R633" i="16" s="1"/>
  <c r="N633" i="16" s="1"/>
  <c r="P633" i="16"/>
  <c r="Q312" i="16"/>
  <c r="R312" i="16" s="1"/>
  <c r="N312" i="16" s="1"/>
  <c r="P312" i="16"/>
  <c r="Q1033" i="16"/>
  <c r="R1033" i="16" s="1"/>
  <c r="N1033" i="16" s="1"/>
  <c r="P1033" i="16"/>
  <c r="Q1705" i="16"/>
  <c r="R1705" i="16" s="1"/>
  <c r="N1705" i="16" s="1"/>
  <c r="P1705" i="16"/>
  <c r="Q1408" i="16"/>
  <c r="R1408" i="16" s="1"/>
  <c r="N1408" i="16" s="1"/>
  <c r="P1408" i="16"/>
  <c r="Q894" i="16"/>
  <c r="R894" i="16" s="1"/>
  <c r="N894" i="16" s="1"/>
  <c r="P894" i="16"/>
  <c r="P1938" i="16"/>
  <c r="Q1938" i="16"/>
  <c r="R1938" i="16" s="1"/>
  <c r="N1938" i="16" s="1"/>
  <c r="P1640" i="16"/>
  <c r="Q1640" i="16"/>
  <c r="R1640" i="16" s="1"/>
  <c r="N1640" i="16" s="1"/>
  <c r="Q1523" i="16"/>
  <c r="R1523" i="16" s="1"/>
  <c r="N1523" i="16" s="1"/>
  <c r="P1523" i="16"/>
  <c r="Q891" i="16"/>
  <c r="R891" i="16" s="1"/>
  <c r="N891" i="16" s="1"/>
  <c r="P891" i="16"/>
  <c r="Q543" i="16"/>
  <c r="R543" i="16" s="1"/>
  <c r="N543" i="16" s="1"/>
  <c r="P543" i="16"/>
  <c r="P450" i="16"/>
  <c r="Q450" i="16"/>
  <c r="R450" i="16" s="1"/>
  <c r="N450" i="16" s="1"/>
  <c r="Q368" i="16"/>
  <c r="R368" i="16" s="1"/>
  <c r="N368" i="16" s="1"/>
  <c r="P368" i="16"/>
  <c r="Q1077" i="16"/>
  <c r="R1077" i="16" s="1"/>
  <c r="N1077" i="16" s="1"/>
  <c r="P1077" i="16"/>
  <c r="P766" i="16"/>
  <c r="Q766" i="16"/>
  <c r="R766" i="16" s="1"/>
  <c r="N766" i="16" s="1"/>
  <c r="P1394" i="16"/>
  <c r="Q1394" i="16"/>
  <c r="R1394" i="16" s="1"/>
  <c r="N1394" i="16" s="1"/>
  <c r="Q1131" i="16"/>
  <c r="R1131" i="16" s="1"/>
  <c r="N1131" i="16" s="1"/>
  <c r="P1131" i="16"/>
  <c r="Q1853" i="16"/>
  <c r="R1853" i="16" s="1"/>
  <c r="N1853" i="16" s="1"/>
  <c r="P1853" i="16"/>
  <c r="P1338" i="16"/>
  <c r="Q1338" i="16"/>
  <c r="R1338" i="16" s="1"/>
  <c r="N1338" i="16" s="1"/>
  <c r="Q1352" i="16"/>
  <c r="R1352" i="16" s="1"/>
  <c r="N1352" i="16" s="1"/>
  <c r="P1352" i="16"/>
  <c r="Q1089" i="16"/>
  <c r="R1089" i="16" s="1"/>
  <c r="N1089" i="16" s="1"/>
  <c r="P1089" i="16"/>
  <c r="Q1128" i="16"/>
  <c r="R1128" i="16" s="1"/>
  <c r="N1128" i="16" s="1"/>
  <c r="P1128" i="16"/>
  <c r="Q757" i="16"/>
  <c r="R757" i="16" s="1"/>
  <c r="N757" i="16" s="1"/>
  <c r="P757" i="16"/>
  <c r="Q412" i="16"/>
  <c r="R412" i="16" s="1"/>
  <c r="N412" i="16" s="1"/>
  <c r="P412" i="16"/>
  <c r="P318" i="16"/>
  <c r="Q318" i="16"/>
  <c r="R318" i="16" s="1"/>
  <c r="N318" i="16" s="1"/>
  <c r="Q224" i="16"/>
  <c r="R224" i="16" s="1"/>
  <c r="N224" i="16" s="1"/>
  <c r="P224" i="16"/>
  <c r="Q945" i="16"/>
  <c r="R945" i="16" s="1"/>
  <c r="N945" i="16" s="1"/>
  <c r="P945" i="16"/>
  <c r="Q635" i="16"/>
  <c r="R635" i="16" s="1"/>
  <c r="N635" i="16" s="1"/>
  <c r="P635" i="16"/>
  <c r="P1261" i="16"/>
  <c r="Q1261" i="16"/>
  <c r="R1261" i="16" s="1"/>
  <c r="N1261" i="16" s="1"/>
  <c r="Q2018" i="16"/>
  <c r="R2018" i="16" s="1"/>
  <c r="N2018" i="16" s="1"/>
  <c r="P2018" i="16"/>
  <c r="P1720" i="16"/>
  <c r="Q1720" i="16"/>
  <c r="R1720" i="16" s="1"/>
  <c r="N1720" i="16" s="1"/>
  <c r="Q1207" i="16"/>
  <c r="R1207" i="16" s="1"/>
  <c r="N1207" i="16" s="1"/>
  <c r="P1207" i="16"/>
  <c r="Q1220" i="16"/>
  <c r="R1220" i="16" s="1"/>
  <c r="N1220" i="16" s="1"/>
  <c r="P1220" i="16"/>
  <c r="Q1953" i="16"/>
  <c r="R1953" i="16" s="1"/>
  <c r="N1953" i="16" s="1"/>
  <c r="P1953" i="16"/>
  <c r="Q1919" i="16"/>
  <c r="R1919" i="16" s="1"/>
  <c r="N1919" i="16" s="1"/>
  <c r="P1919" i="16"/>
  <c r="P890" i="16"/>
  <c r="Q890" i="16"/>
  <c r="R890" i="16" s="1"/>
  <c r="N890" i="16" s="1"/>
  <c r="Q533" i="16"/>
  <c r="R533" i="16" s="1"/>
  <c r="N533" i="16" s="1"/>
  <c r="P533" i="16"/>
  <c r="Q691" i="16"/>
  <c r="R691" i="16" s="1"/>
  <c r="N691" i="16" s="1"/>
  <c r="P691" i="16"/>
  <c r="Q381" i="16"/>
  <c r="R381" i="16" s="1"/>
  <c r="N381" i="16" s="1"/>
  <c r="P381" i="16"/>
  <c r="P46" i="16"/>
  <c r="Q46" i="16"/>
  <c r="R46" i="16" s="1"/>
  <c r="N46" i="16" s="1"/>
  <c r="Q781" i="16"/>
  <c r="R781" i="16" s="1"/>
  <c r="N781" i="16" s="1"/>
  <c r="P781" i="16"/>
  <c r="P1454" i="16"/>
  <c r="Q1454" i="16"/>
  <c r="R1454" i="16" s="1"/>
  <c r="N1454" i="16" s="1"/>
  <c r="Q1155" i="16"/>
  <c r="R1155" i="16" s="1"/>
  <c r="N1155" i="16" s="1"/>
  <c r="P1155" i="16"/>
  <c r="Q1626" i="16"/>
  <c r="R1626" i="16" s="1"/>
  <c r="N1626" i="16" s="1"/>
  <c r="P1626" i="16"/>
  <c r="Q1687" i="16"/>
  <c r="R1687" i="16" s="1"/>
  <c r="N1687" i="16" s="1"/>
  <c r="P1687" i="16"/>
  <c r="Q1389" i="16"/>
  <c r="R1389" i="16" s="1"/>
  <c r="N1389" i="16" s="1"/>
  <c r="P1389" i="16"/>
  <c r="Q1224" i="16"/>
  <c r="R1224" i="16" s="1"/>
  <c r="N1224" i="16" s="1"/>
  <c r="P1224" i="16"/>
  <c r="Q206" i="16"/>
  <c r="R206" i="16" s="1"/>
  <c r="N206" i="16" s="1"/>
  <c r="P206" i="16"/>
  <c r="P902" i="16"/>
  <c r="Q902" i="16"/>
  <c r="R902" i="16" s="1"/>
  <c r="N902" i="16" s="1"/>
  <c r="P546" i="16"/>
  <c r="Q546" i="16"/>
  <c r="R546" i="16" s="1"/>
  <c r="N546" i="16" s="1"/>
  <c r="Q703" i="16"/>
  <c r="R703" i="16" s="1"/>
  <c r="N703" i="16" s="1"/>
  <c r="P703" i="16"/>
  <c r="Q393" i="16"/>
  <c r="R393" i="16" s="1"/>
  <c r="N393" i="16" s="1"/>
  <c r="P393" i="16"/>
  <c r="Q58" i="16"/>
  <c r="R58" i="16" s="1"/>
  <c r="N58" i="16" s="1"/>
  <c r="P58" i="16"/>
  <c r="Q792" i="16"/>
  <c r="R792" i="16" s="1"/>
  <c r="N792" i="16" s="1"/>
  <c r="P792" i="16"/>
  <c r="P1466" i="16"/>
  <c r="Q1466" i="16"/>
  <c r="R1466" i="16" s="1"/>
  <c r="N1466" i="16" s="1"/>
  <c r="Q1168" i="16"/>
  <c r="R1168" i="16" s="1"/>
  <c r="N1168" i="16" s="1"/>
  <c r="P1168" i="16"/>
  <c r="Q1637" i="16"/>
  <c r="R1637" i="16" s="1"/>
  <c r="N1637" i="16" s="1"/>
  <c r="P1637" i="16"/>
  <c r="Q1699" i="16"/>
  <c r="R1699" i="16" s="1"/>
  <c r="N1699" i="16" s="1"/>
  <c r="P1699" i="16"/>
  <c r="Q1401" i="16"/>
  <c r="R1401" i="16" s="1"/>
  <c r="N1401" i="16" s="1"/>
  <c r="P1401" i="16"/>
  <c r="Q1235" i="16"/>
  <c r="R1235" i="16" s="1"/>
  <c r="N1235" i="16" s="1"/>
  <c r="P1235" i="16"/>
  <c r="Q74" i="16"/>
  <c r="R74" i="16" s="1"/>
  <c r="N74" i="16" s="1"/>
  <c r="P74" i="16"/>
  <c r="Q771" i="16"/>
  <c r="R771" i="16" s="1"/>
  <c r="N771" i="16" s="1"/>
  <c r="P771" i="16"/>
  <c r="Q413" i="16"/>
  <c r="R413" i="16" s="1"/>
  <c r="N413" i="16" s="1"/>
  <c r="P413" i="16"/>
  <c r="P570" i="16"/>
  <c r="Q570" i="16"/>
  <c r="R570" i="16" s="1"/>
  <c r="N570" i="16" s="1"/>
  <c r="Q261" i="16"/>
  <c r="R261" i="16" s="1"/>
  <c r="N261" i="16" s="1"/>
  <c r="P261" i="16"/>
  <c r="P958" i="16"/>
  <c r="Q958" i="16"/>
  <c r="R958" i="16" s="1"/>
  <c r="N958" i="16" s="1"/>
  <c r="Q660" i="16"/>
  <c r="R660" i="16" s="1"/>
  <c r="N660" i="16" s="1"/>
  <c r="P660" i="16"/>
  <c r="P1334" i="16"/>
  <c r="Q1334" i="16"/>
  <c r="R1334" i="16" s="1"/>
  <c r="N1334" i="16" s="1"/>
  <c r="Q2044" i="16"/>
  <c r="R2044" i="16" s="1"/>
  <c r="N2044" i="16" s="1"/>
  <c r="P2044" i="16"/>
  <c r="Q1505" i="16"/>
  <c r="R1505" i="16" s="1"/>
  <c r="N1505" i="16" s="1"/>
  <c r="P1505" i="16"/>
  <c r="Q1567" i="16"/>
  <c r="R1567" i="16" s="1"/>
  <c r="N1567" i="16" s="1"/>
  <c r="P1567" i="16"/>
  <c r="Q1268" i="16"/>
  <c r="R1268" i="16" s="1"/>
  <c r="N1268" i="16" s="1"/>
  <c r="P1268" i="16"/>
  <c r="Q1091" i="16"/>
  <c r="R1091" i="16" s="1"/>
  <c r="N1091" i="16" s="1"/>
  <c r="P1091" i="16"/>
  <c r="P901" i="16"/>
  <c r="Q901" i="16"/>
  <c r="R901" i="16" s="1"/>
  <c r="N901" i="16" s="1"/>
  <c r="Q639" i="16"/>
  <c r="R639" i="16" s="1"/>
  <c r="N639" i="16" s="1"/>
  <c r="P639" i="16"/>
  <c r="P282" i="16"/>
  <c r="Q282" i="16"/>
  <c r="R282" i="16" s="1"/>
  <c r="N282" i="16" s="1"/>
  <c r="P438" i="16"/>
  <c r="Q438" i="16"/>
  <c r="R438" i="16" s="1"/>
  <c r="N438" i="16" s="1"/>
  <c r="P129" i="16"/>
  <c r="Q129" i="16"/>
  <c r="R129" i="16" s="1"/>
  <c r="N129" i="16" s="1"/>
  <c r="Q825" i="16"/>
  <c r="R825" i="16" s="1"/>
  <c r="N825" i="16" s="1"/>
  <c r="P825" i="16"/>
  <c r="Q527" i="16"/>
  <c r="R527" i="16" s="1"/>
  <c r="N527" i="16" s="1"/>
  <c r="P527" i="16"/>
  <c r="P1202" i="16"/>
  <c r="Q1202" i="16"/>
  <c r="R1202" i="16" s="1"/>
  <c r="N1202" i="16" s="1"/>
  <c r="Q1911" i="16"/>
  <c r="R1911" i="16" s="1"/>
  <c r="N1911" i="16" s="1"/>
  <c r="P1911" i="16"/>
  <c r="P1374" i="16"/>
  <c r="Q1374" i="16"/>
  <c r="R1374" i="16" s="1"/>
  <c r="N1374" i="16" s="1"/>
  <c r="Q1423" i="16"/>
  <c r="R1423" i="16" s="1"/>
  <c r="N1423" i="16" s="1"/>
  <c r="P1423" i="16"/>
  <c r="P1138" i="16"/>
  <c r="Q1138" i="16"/>
  <c r="R1138" i="16" s="1"/>
  <c r="N1138" i="16" s="1"/>
  <c r="Q1954" i="16"/>
  <c r="R1954" i="16" s="1"/>
  <c r="N1954" i="16" s="1"/>
  <c r="P1954" i="16"/>
  <c r="Q625" i="16"/>
  <c r="R625" i="16" s="1"/>
  <c r="N625" i="16" s="1"/>
  <c r="P625" i="16"/>
  <c r="P363" i="16"/>
  <c r="Q363" i="16"/>
  <c r="R363" i="16" s="1"/>
  <c r="N363" i="16" s="1"/>
  <c r="Q1048" i="16"/>
  <c r="R1048" i="16" s="1"/>
  <c r="N1048" i="16" s="1"/>
  <c r="P1048" i="16"/>
  <c r="Q163" i="16"/>
  <c r="R163" i="16" s="1"/>
  <c r="N163" i="16" s="1"/>
  <c r="P163" i="16"/>
  <c r="Q871" i="16"/>
  <c r="R871" i="16" s="1"/>
  <c r="N871" i="16" s="1"/>
  <c r="P871" i="16"/>
  <c r="P537" i="16"/>
  <c r="Q537" i="16"/>
  <c r="R537" i="16" s="1"/>
  <c r="N537" i="16" s="1"/>
  <c r="Q240" i="16"/>
  <c r="R240" i="16" s="1"/>
  <c r="N240" i="16" s="1"/>
  <c r="P240" i="16"/>
  <c r="Q1909" i="16"/>
  <c r="R1909" i="16" s="1"/>
  <c r="N1909" i="16" s="1"/>
  <c r="P1909" i="16"/>
  <c r="Q1634" i="16"/>
  <c r="R1634" i="16" s="1"/>
  <c r="N1634" i="16" s="1"/>
  <c r="P1634" i="16"/>
  <c r="Q1096" i="16"/>
  <c r="R1096" i="16" s="1"/>
  <c r="N1096" i="16" s="1"/>
  <c r="P1096" i="16"/>
  <c r="Q1123" i="16"/>
  <c r="R1123" i="16" s="1"/>
  <c r="N1123" i="16" s="1"/>
  <c r="P1123" i="16"/>
  <c r="Q1855" i="16"/>
  <c r="R1855" i="16" s="1"/>
  <c r="N1855" i="16" s="1"/>
  <c r="P1855" i="16"/>
  <c r="Q1642" i="16"/>
  <c r="R1642" i="16" s="1"/>
  <c r="N1642" i="16" s="1"/>
  <c r="P1642" i="16"/>
  <c r="P1390" i="16"/>
  <c r="Q1390" i="16"/>
  <c r="R1390" i="16" s="1"/>
  <c r="N1390" i="16" s="1"/>
  <c r="Q1104" i="16"/>
  <c r="R1104" i="16" s="1"/>
  <c r="N1104" i="16" s="1"/>
  <c r="P1104" i="16"/>
  <c r="P2821" i="16"/>
  <c r="Q2821" i="16"/>
  <c r="R2821" i="16" s="1"/>
  <c r="N2821" i="16" s="1"/>
  <c r="Q2763" i="16"/>
  <c r="R2763" i="16" s="1"/>
  <c r="N2763" i="16" s="1"/>
  <c r="P2763" i="16"/>
  <c r="Q2703" i="16"/>
  <c r="R2703" i="16" s="1"/>
  <c r="N2703" i="16" s="1"/>
  <c r="P2703" i="16"/>
  <c r="Q2632" i="16"/>
  <c r="R2632" i="16" s="1"/>
  <c r="N2632" i="16" s="1"/>
  <c r="P2632" i="16"/>
  <c r="P2273" i="16"/>
  <c r="Q2273" i="16"/>
  <c r="R2273" i="16" s="1"/>
  <c r="N2273" i="16" s="1"/>
  <c r="Q2237" i="16"/>
  <c r="R2237" i="16" s="1"/>
  <c r="N2237" i="16" s="1"/>
  <c r="P2237" i="16"/>
  <c r="Q2515" i="16"/>
  <c r="R2515" i="16" s="1"/>
  <c r="N2515" i="16" s="1"/>
  <c r="P2515" i="16"/>
  <c r="Q2456" i="16"/>
  <c r="R2456" i="16" s="1"/>
  <c r="N2456" i="16" s="1"/>
  <c r="P2456" i="16"/>
  <c r="Q2361" i="16"/>
  <c r="R2361" i="16" s="1"/>
  <c r="N2361" i="16" s="1"/>
  <c r="P2361" i="16"/>
  <c r="P2290" i="16"/>
  <c r="Q2290" i="16"/>
  <c r="R2290" i="16" s="1"/>
  <c r="N2290" i="16" s="1"/>
  <c r="Q2256" i="16"/>
  <c r="R2256" i="16" s="1"/>
  <c r="N2256" i="16" s="1"/>
  <c r="P2256" i="16"/>
  <c r="Q2184" i="16"/>
  <c r="R2184" i="16" s="1"/>
  <c r="N2184" i="16" s="1"/>
  <c r="P2184" i="16"/>
  <c r="Q1116" i="16"/>
  <c r="R1116" i="16" s="1"/>
  <c r="N1116" i="16" s="1"/>
  <c r="P1116" i="16"/>
  <c r="Q2832" i="16"/>
  <c r="R2832" i="16" s="1"/>
  <c r="N2832" i="16" s="1"/>
  <c r="P2832" i="16"/>
  <c r="Q2775" i="16"/>
  <c r="R2775" i="16" s="1"/>
  <c r="N2775" i="16" s="1"/>
  <c r="P2775" i="16"/>
  <c r="Q2715" i="16"/>
  <c r="R2715" i="16" s="1"/>
  <c r="N2715" i="16" s="1"/>
  <c r="P2715" i="16"/>
  <c r="Q2644" i="16"/>
  <c r="R2644" i="16" s="1"/>
  <c r="N2644" i="16" s="1"/>
  <c r="P2644" i="16"/>
  <c r="Q2284" i="16"/>
  <c r="R2284" i="16" s="1"/>
  <c r="N2284" i="16" s="1"/>
  <c r="P2284" i="16"/>
  <c r="Q2250" i="16"/>
  <c r="R2250" i="16" s="1"/>
  <c r="N2250" i="16" s="1"/>
  <c r="P2250" i="16"/>
  <c r="P2527" i="16"/>
  <c r="Q2527" i="16"/>
  <c r="R2527" i="16" s="1"/>
  <c r="N2527" i="16" s="1"/>
  <c r="P2469" i="16"/>
  <c r="Q2469" i="16"/>
  <c r="R2469" i="16" s="1"/>
  <c r="N2469" i="16" s="1"/>
  <c r="Q2372" i="16"/>
  <c r="R2372" i="16" s="1"/>
  <c r="N2372" i="16" s="1"/>
  <c r="P2372" i="16"/>
  <c r="Q2301" i="16"/>
  <c r="R2301" i="16" s="1"/>
  <c r="N2301" i="16" s="1"/>
  <c r="P2301" i="16"/>
  <c r="Q2268" i="16"/>
  <c r="R2268" i="16" s="1"/>
  <c r="N2268" i="16" s="1"/>
  <c r="P2268" i="16"/>
  <c r="Q2196" i="16"/>
  <c r="R2196" i="16" s="1"/>
  <c r="N2196" i="16" s="1"/>
  <c r="P2196" i="16"/>
  <c r="Q1561" i="16"/>
  <c r="R1561" i="16" s="1"/>
  <c r="N1561" i="16" s="1"/>
  <c r="P1561" i="16"/>
  <c r="Q3277" i="16"/>
  <c r="R3277" i="16" s="1"/>
  <c r="N3277" i="16" s="1"/>
  <c r="P3277" i="16"/>
  <c r="P3242" i="16"/>
  <c r="Q3242" i="16"/>
  <c r="R3242" i="16" s="1"/>
  <c r="N3242" i="16" s="1"/>
  <c r="P3160" i="16"/>
  <c r="Q3160" i="16"/>
  <c r="R3160" i="16" s="1"/>
  <c r="N3160" i="16" s="1"/>
  <c r="Q3087" i="16"/>
  <c r="R3087" i="16" s="1"/>
  <c r="N3087" i="16" s="1"/>
  <c r="P3087" i="16"/>
  <c r="P2729" i="16"/>
  <c r="Q2729" i="16"/>
  <c r="R2729" i="16" s="1"/>
  <c r="N2729" i="16" s="1"/>
  <c r="P2705" i="16"/>
  <c r="Q2705" i="16"/>
  <c r="R2705" i="16" s="1"/>
  <c r="N2705" i="16" s="1"/>
  <c r="Q2970" i="16"/>
  <c r="R2970" i="16" s="1"/>
  <c r="N2970" i="16" s="1"/>
  <c r="P2970" i="16"/>
  <c r="P2911" i="16"/>
  <c r="Q2911" i="16"/>
  <c r="R2911" i="16" s="1"/>
  <c r="N2911" i="16" s="1"/>
  <c r="Q2828" i="16"/>
  <c r="R2828" i="16" s="1"/>
  <c r="N2828" i="16" s="1"/>
  <c r="P2828" i="16"/>
  <c r="P2758" i="16"/>
  <c r="Q2758" i="16"/>
  <c r="R2758" i="16" s="1"/>
  <c r="N2758" i="16" s="1"/>
  <c r="Q2711" i="16"/>
  <c r="R2711" i="16" s="1"/>
  <c r="N2711" i="16" s="1"/>
  <c r="P2711" i="16"/>
  <c r="Q2651" i="16"/>
  <c r="R2651" i="16" s="1"/>
  <c r="N2651" i="16" s="1"/>
  <c r="P2651" i="16"/>
  <c r="Q1573" i="16"/>
  <c r="R1573" i="16" s="1"/>
  <c r="N1573" i="16" s="1"/>
  <c r="P1573" i="16"/>
  <c r="P3289" i="16"/>
  <c r="Q3289" i="16"/>
  <c r="R3289" i="16" s="1"/>
  <c r="N3289" i="16" s="1"/>
  <c r="P3254" i="16"/>
  <c r="Q3254" i="16"/>
  <c r="R3254" i="16" s="1"/>
  <c r="N3254" i="16" s="1"/>
  <c r="P3170" i="16"/>
  <c r="Q3170" i="16"/>
  <c r="R3170" i="16" s="1"/>
  <c r="N3170" i="16" s="1"/>
  <c r="P3100" i="16"/>
  <c r="Q3100" i="16"/>
  <c r="R3100" i="16" s="1"/>
  <c r="N3100" i="16" s="1"/>
  <c r="P2741" i="16"/>
  <c r="Q2741" i="16"/>
  <c r="R2741" i="16" s="1"/>
  <c r="N2741" i="16" s="1"/>
  <c r="Q2719" i="16"/>
  <c r="R2719" i="16" s="1"/>
  <c r="N2719" i="16" s="1"/>
  <c r="P2719" i="16"/>
  <c r="Q2983" i="16"/>
  <c r="R2983" i="16" s="1"/>
  <c r="N2983" i="16" s="1"/>
  <c r="P2983" i="16"/>
  <c r="Q2925" i="16"/>
  <c r="R2925" i="16" s="1"/>
  <c r="N2925" i="16" s="1"/>
  <c r="P2925" i="16"/>
  <c r="P2841" i="16"/>
  <c r="Q2841" i="16"/>
  <c r="R2841" i="16" s="1"/>
  <c r="N2841" i="16" s="1"/>
  <c r="P2770" i="16"/>
  <c r="Q2770" i="16"/>
  <c r="R2770" i="16" s="1"/>
  <c r="N2770" i="16" s="1"/>
  <c r="Q2723" i="16"/>
  <c r="R2723" i="16" s="1"/>
  <c r="N2723" i="16" s="1"/>
  <c r="P2723" i="16"/>
  <c r="Q2664" i="16"/>
  <c r="R2664" i="16" s="1"/>
  <c r="N2664" i="16" s="1"/>
  <c r="P2664" i="16"/>
  <c r="P1873" i="16"/>
  <c r="Q1873" i="16"/>
  <c r="R1873" i="16" s="1"/>
  <c r="N1873" i="16" s="1"/>
  <c r="Q3589" i="16"/>
  <c r="R3589" i="16" s="1"/>
  <c r="N3589" i="16" s="1"/>
  <c r="P3589" i="16"/>
  <c r="Q3554" i="16"/>
  <c r="R3554" i="16" s="1"/>
  <c r="N3554" i="16" s="1"/>
  <c r="P3554" i="16"/>
  <c r="Q3471" i="16"/>
  <c r="R3471" i="16" s="1"/>
  <c r="N3471" i="16" s="1"/>
  <c r="P3471" i="16"/>
  <c r="P3400" i="16"/>
  <c r="Q3400" i="16"/>
  <c r="R3400" i="16" s="1"/>
  <c r="N3400" i="16" s="1"/>
  <c r="Q3041" i="16"/>
  <c r="R3041" i="16" s="1"/>
  <c r="N3041" i="16" s="1"/>
  <c r="P3041" i="16"/>
  <c r="Q3018" i="16"/>
  <c r="R3018" i="16" s="1"/>
  <c r="N3018" i="16" s="1"/>
  <c r="P3018" i="16"/>
  <c r="Q3283" i="16"/>
  <c r="R3283" i="16" s="1"/>
  <c r="N3283" i="16" s="1"/>
  <c r="P3283" i="16"/>
  <c r="Q3224" i="16"/>
  <c r="R3224" i="16" s="1"/>
  <c r="N3224" i="16" s="1"/>
  <c r="P3224" i="16"/>
  <c r="Q3141" i="16"/>
  <c r="R3141" i="16" s="1"/>
  <c r="N3141" i="16" s="1"/>
  <c r="P3141" i="16"/>
  <c r="Q3070" i="16"/>
  <c r="R3070" i="16" s="1"/>
  <c r="N3070" i="16" s="1"/>
  <c r="P3070" i="16"/>
  <c r="P3024" i="16"/>
  <c r="Q3024" i="16"/>
  <c r="R3024" i="16" s="1"/>
  <c r="N3024" i="16" s="1"/>
  <c r="Q2963" i="16"/>
  <c r="R2963" i="16" s="1"/>
  <c r="N2963" i="16" s="1"/>
  <c r="P2963" i="16"/>
  <c r="P1884" i="16"/>
  <c r="Q1884" i="16"/>
  <c r="R1884" i="16" s="1"/>
  <c r="N1884" i="16" s="1"/>
  <c r="Q3601" i="16"/>
  <c r="R3601" i="16" s="1"/>
  <c r="N3601" i="16" s="1"/>
  <c r="P3601" i="16"/>
  <c r="Q3566" i="16"/>
  <c r="R3566" i="16" s="1"/>
  <c r="N3566" i="16" s="1"/>
  <c r="P3566" i="16"/>
  <c r="P3483" i="16"/>
  <c r="Q3483" i="16"/>
  <c r="R3483" i="16" s="1"/>
  <c r="N3483" i="16" s="1"/>
  <c r="P3412" i="16"/>
  <c r="Q3412" i="16"/>
  <c r="R3412" i="16" s="1"/>
  <c r="N3412" i="16" s="1"/>
  <c r="P3052" i="16"/>
  <c r="Q3052" i="16"/>
  <c r="R3052" i="16" s="1"/>
  <c r="N3052" i="16" s="1"/>
  <c r="Q3030" i="16"/>
  <c r="R3030" i="16" s="1"/>
  <c r="N3030" i="16" s="1"/>
  <c r="P3030" i="16"/>
  <c r="Q3296" i="16"/>
  <c r="R3296" i="16" s="1"/>
  <c r="N3296" i="16" s="1"/>
  <c r="P3296" i="16"/>
  <c r="Q3236" i="16"/>
  <c r="R3236" i="16" s="1"/>
  <c r="N3236" i="16" s="1"/>
  <c r="P3236" i="16"/>
  <c r="Q3153" i="16"/>
  <c r="R3153" i="16" s="1"/>
  <c r="N3153" i="16" s="1"/>
  <c r="P3153" i="16"/>
  <c r="Q3083" i="16"/>
  <c r="R3083" i="16" s="1"/>
  <c r="N3083" i="16" s="1"/>
  <c r="P3083" i="16"/>
  <c r="Q3035" i="16"/>
  <c r="R3035" i="16" s="1"/>
  <c r="N3035" i="16" s="1"/>
  <c r="P3035" i="16"/>
  <c r="P2975" i="16"/>
  <c r="Q2975" i="16"/>
  <c r="R2975" i="16" s="1"/>
  <c r="N2975" i="16" s="1"/>
  <c r="P2051" i="16"/>
  <c r="Q2051" i="16"/>
  <c r="R2051" i="16" s="1"/>
  <c r="N2051" i="16" s="1"/>
  <c r="P2749" i="16"/>
  <c r="Q2749" i="16"/>
  <c r="R2749" i="16" s="1"/>
  <c r="N2749" i="16" s="1"/>
  <c r="Q2690" i="16"/>
  <c r="R2690" i="16" s="1"/>
  <c r="N2690" i="16" s="1"/>
  <c r="P2690" i="16"/>
  <c r="Q2631" i="16"/>
  <c r="R2631" i="16" s="1"/>
  <c r="N2631" i="16" s="1"/>
  <c r="P2631" i="16"/>
  <c r="P2561" i="16"/>
  <c r="Q2561" i="16"/>
  <c r="R2561" i="16" s="1"/>
  <c r="N2561" i="16" s="1"/>
  <c r="P2201" i="16"/>
  <c r="Q2201" i="16"/>
  <c r="R2201" i="16" s="1"/>
  <c r="N2201" i="16" s="1"/>
  <c r="Q2166" i="16"/>
  <c r="R2166" i="16" s="1"/>
  <c r="N2166" i="16" s="1"/>
  <c r="P2166" i="16"/>
  <c r="P2443" i="16"/>
  <c r="Q2443" i="16"/>
  <c r="R2443" i="16" s="1"/>
  <c r="N2443" i="16" s="1"/>
  <c r="Q2384" i="16"/>
  <c r="R2384" i="16" s="1"/>
  <c r="N2384" i="16" s="1"/>
  <c r="P2384" i="16"/>
  <c r="Q2288" i="16"/>
  <c r="R2288" i="16" s="1"/>
  <c r="N2288" i="16" s="1"/>
  <c r="P2288" i="16"/>
  <c r="Q2218" i="16"/>
  <c r="R2218" i="16" s="1"/>
  <c r="N2218" i="16" s="1"/>
  <c r="P2218" i="16"/>
  <c r="P2183" i="16"/>
  <c r="Q2183" i="16"/>
  <c r="R2183" i="16" s="1"/>
  <c r="N2183" i="16" s="1"/>
  <c r="Q2113" i="16"/>
  <c r="R2113" i="16" s="1"/>
  <c r="N2113" i="16" s="1"/>
  <c r="P2113" i="16"/>
  <c r="Q3844" i="16"/>
  <c r="R3844" i="16" s="1"/>
  <c r="N3844" i="16" s="1"/>
  <c r="P3844" i="16"/>
  <c r="P2761" i="16"/>
  <c r="Q2761" i="16"/>
  <c r="R2761" i="16" s="1"/>
  <c r="N2761" i="16" s="1"/>
  <c r="Q2702" i="16"/>
  <c r="R2702" i="16" s="1"/>
  <c r="N2702" i="16" s="1"/>
  <c r="P2702" i="16"/>
  <c r="Q2643" i="16"/>
  <c r="R2643" i="16" s="1"/>
  <c r="N2643" i="16" s="1"/>
  <c r="P2643" i="16"/>
  <c r="Q2572" i="16"/>
  <c r="R2572" i="16" s="1"/>
  <c r="N2572" i="16" s="1"/>
  <c r="P2572" i="16"/>
  <c r="Q2212" i="16"/>
  <c r="R2212" i="16" s="1"/>
  <c r="N2212" i="16" s="1"/>
  <c r="P2212" i="16"/>
  <c r="Q2178" i="16"/>
  <c r="R2178" i="16" s="1"/>
  <c r="N2178" i="16" s="1"/>
  <c r="P2178" i="16"/>
  <c r="P2455" i="16"/>
  <c r="Q2455" i="16"/>
  <c r="R2455" i="16" s="1"/>
  <c r="N2455" i="16" s="1"/>
  <c r="Q2396" i="16"/>
  <c r="R2396" i="16" s="1"/>
  <c r="N2396" i="16" s="1"/>
  <c r="P2396" i="16"/>
  <c r="P2302" i="16"/>
  <c r="Q2302" i="16"/>
  <c r="R2302" i="16" s="1"/>
  <c r="N2302" i="16" s="1"/>
  <c r="Q2230" i="16"/>
  <c r="R2230" i="16" s="1"/>
  <c r="N2230" i="16" s="1"/>
  <c r="P2230" i="16"/>
  <c r="P2195" i="16"/>
  <c r="Q2195" i="16"/>
  <c r="R2195" i="16" s="1"/>
  <c r="N2195" i="16" s="1"/>
  <c r="P2123" i="16"/>
  <c r="Q2123" i="16"/>
  <c r="R2123" i="16" s="1"/>
  <c r="N2123" i="16" s="1"/>
  <c r="Q3593" i="16"/>
  <c r="R3593" i="16" s="1"/>
  <c r="N3593" i="16" s="1"/>
  <c r="P3593" i="16"/>
  <c r="Q2917" i="16"/>
  <c r="R2917" i="16" s="1"/>
  <c r="N2917" i="16" s="1"/>
  <c r="P2917" i="16"/>
  <c r="Q2882" i="16"/>
  <c r="R2882" i="16" s="1"/>
  <c r="N2882" i="16" s="1"/>
  <c r="P2882" i="16"/>
  <c r="P2799" i="16"/>
  <c r="Q2799" i="16"/>
  <c r="R2799" i="16" s="1"/>
  <c r="N2799" i="16" s="1"/>
  <c r="Q2728" i="16"/>
  <c r="R2728" i="16" s="1"/>
  <c r="N2728" i="16" s="1"/>
  <c r="P2728" i="16"/>
  <c r="Q2369" i="16"/>
  <c r="R2369" i="16" s="1"/>
  <c r="N2369" i="16" s="1"/>
  <c r="P2369" i="16"/>
  <c r="Q2334" i="16"/>
  <c r="R2334" i="16" s="1"/>
  <c r="N2334" i="16" s="1"/>
  <c r="P2334" i="16"/>
  <c r="P2611" i="16"/>
  <c r="Q2611" i="16"/>
  <c r="R2611" i="16" s="1"/>
  <c r="N2611" i="16" s="1"/>
  <c r="P2552" i="16"/>
  <c r="Q2552" i="16"/>
  <c r="R2552" i="16" s="1"/>
  <c r="N2552" i="16" s="1"/>
  <c r="Q2468" i="16"/>
  <c r="R2468" i="16" s="1"/>
  <c r="N2468" i="16" s="1"/>
  <c r="P2468" i="16"/>
  <c r="Q2385" i="16"/>
  <c r="R2385" i="16" s="1"/>
  <c r="N2385" i="16" s="1"/>
  <c r="P2385" i="16"/>
  <c r="Q2351" i="16"/>
  <c r="R2351" i="16" s="1"/>
  <c r="N2351" i="16" s="1"/>
  <c r="P2351" i="16"/>
  <c r="Q2280" i="16"/>
  <c r="R2280" i="16" s="1"/>
  <c r="N2280" i="16" s="1"/>
  <c r="P2280" i="16"/>
  <c r="P1943" i="16"/>
  <c r="Q1943" i="16"/>
  <c r="R1943" i="16" s="1"/>
  <c r="N1943" i="16" s="1"/>
  <c r="P2641" i="16"/>
  <c r="Q2641" i="16"/>
  <c r="R2641" i="16" s="1"/>
  <c r="N2641" i="16" s="1"/>
  <c r="Q2582" i="16"/>
  <c r="R2582" i="16" s="1"/>
  <c r="N2582" i="16" s="1"/>
  <c r="P2582" i="16"/>
  <c r="P2522" i="16"/>
  <c r="Q2522" i="16"/>
  <c r="R2522" i="16" s="1"/>
  <c r="N2522" i="16" s="1"/>
  <c r="Q2452" i="16"/>
  <c r="R2452" i="16" s="1"/>
  <c r="N2452" i="16" s="1"/>
  <c r="P2452" i="16"/>
  <c r="Q2093" i="16"/>
  <c r="R2093" i="16" s="1"/>
  <c r="N2093" i="16" s="1"/>
  <c r="P2093" i="16"/>
  <c r="Q2058" i="16"/>
  <c r="R2058" i="16" s="1"/>
  <c r="N2058" i="16" s="1"/>
  <c r="P2058" i="16"/>
  <c r="Q2335" i="16"/>
  <c r="R2335" i="16" s="1"/>
  <c r="N2335" i="16" s="1"/>
  <c r="P2335" i="16"/>
  <c r="Q2276" i="16"/>
  <c r="R2276" i="16" s="1"/>
  <c r="N2276" i="16" s="1"/>
  <c r="P2276" i="16"/>
  <c r="Q2182" i="16"/>
  <c r="R2182" i="16" s="1"/>
  <c r="N2182" i="16" s="1"/>
  <c r="P2182" i="16"/>
  <c r="Q2110" i="16"/>
  <c r="R2110" i="16" s="1"/>
  <c r="N2110" i="16" s="1"/>
  <c r="P2110" i="16"/>
  <c r="P3798" i="16"/>
  <c r="Q3798" i="16"/>
  <c r="R3798" i="16" s="1"/>
  <c r="N3798" i="16" s="1"/>
  <c r="Q3802" i="16"/>
  <c r="R3802" i="16" s="1"/>
  <c r="N3802" i="16" s="1"/>
  <c r="P3802" i="16"/>
  <c r="Q3744" i="16"/>
  <c r="R3744" i="16" s="1"/>
  <c r="N3744" i="16" s="1"/>
  <c r="P3744" i="16"/>
  <c r="P2797" i="16"/>
  <c r="Q2797" i="16"/>
  <c r="R2797" i="16" s="1"/>
  <c r="N2797" i="16" s="1"/>
  <c r="Q2738" i="16"/>
  <c r="R2738" i="16" s="1"/>
  <c r="N2738" i="16" s="1"/>
  <c r="P2738" i="16"/>
  <c r="Q2679" i="16"/>
  <c r="R2679" i="16" s="1"/>
  <c r="N2679" i="16" s="1"/>
  <c r="P2679" i="16"/>
  <c r="Q2608" i="16"/>
  <c r="R2608" i="16" s="1"/>
  <c r="N2608" i="16" s="1"/>
  <c r="P2608" i="16"/>
  <c r="Q2249" i="16"/>
  <c r="R2249" i="16" s="1"/>
  <c r="N2249" i="16" s="1"/>
  <c r="P2249" i="16"/>
  <c r="Q2214" i="16"/>
  <c r="R2214" i="16" s="1"/>
  <c r="N2214" i="16" s="1"/>
  <c r="P2214" i="16"/>
  <c r="P2491" i="16"/>
  <c r="Q2491" i="16"/>
  <c r="R2491" i="16" s="1"/>
  <c r="N2491" i="16" s="1"/>
  <c r="Q2432" i="16"/>
  <c r="R2432" i="16" s="1"/>
  <c r="N2432" i="16" s="1"/>
  <c r="P2432" i="16"/>
  <c r="Q2337" i="16"/>
  <c r="R2337" i="16" s="1"/>
  <c r="N2337" i="16" s="1"/>
  <c r="P2337" i="16"/>
  <c r="P2266" i="16"/>
  <c r="Q2266" i="16"/>
  <c r="R2266" i="16" s="1"/>
  <c r="N2266" i="16" s="1"/>
  <c r="P2231" i="16"/>
  <c r="Q2231" i="16"/>
  <c r="R2231" i="16" s="1"/>
  <c r="N2231" i="16" s="1"/>
  <c r="Q2161" i="16"/>
  <c r="R2161" i="16" s="1"/>
  <c r="N2161" i="16" s="1"/>
  <c r="P2161" i="16"/>
  <c r="P3666" i="16"/>
  <c r="Q3666" i="16"/>
  <c r="R3666" i="16" s="1"/>
  <c r="N3666" i="16" s="1"/>
  <c r="Q2364" i="16"/>
  <c r="R2364" i="16" s="1"/>
  <c r="N2364" i="16" s="1"/>
  <c r="P2364" i="16"/>
  <c r="Q2317" i="16"/>
  <c r="R2317" i="16" s="1"/>
  <c r="N2317" i="16" s="1"/>
  <c r="P2317" i="16"/>
  <c r="P2259" i="16"/>
  <c r="Q2259" i="16"/>
  <c r="R2259" i="16" s="1"/>
  <c r="N2259" i="16" s="1"/>
  <c r="P2175" i="16"/>
  <c r="Q2175" i="16"/>
  <c r="R2175" i="16" s="1"/>
  <c r="N2175" i="16" s="1"/>
  <c r="P1829" i="16"/>
  <c r="Q1829" i="16"/>
  <c r="R1829" i="16" s="1"/>
  <c r="N1829" i="16" s="1"/>
  <c r="Q3834" i="16"/>
  <c r="R3834" i="16" s="1"/>
  <c r="N3834" i="16" s="1"/>
  <c r="P3834" i="16"/>
  <c r="Q3629" i="16"/>
  <c r="R3629" i="16" s="1"/>
  <c r="N3629" i="16" s="1"/>
  <c r="P3629" i="16"/>
  <c r="Q3799" i="16"/>
  <c r="R3799" i="16" s="1"/>
  <c r="N3799" i="16" s="1"/>
  <c r="P3799" i="16"/>
  <c r="P3752" i="16"/>
  <c r="Q3752" i="16"/>
  <c r="R3752" i="16" s="1"/>
  <c r="N3752" i="16" s="1"/>
  <c r="P3658" i="16"/>
  <c r="Q3658" i="16"/>
  <c r="R3658" i="16" s="1"/>
  <c r="N3658" i="16" s="1"/>
  <c r="Q3586" i="16"/>
  <c r="R3586" i="16" s="1"/>
  <c r="N3586" i="16" s="1"/>
  <c r="P3586" i="16"/>
  <c r="P3539" i="16"/>
  <c r="Q3539" i="16"/>
  <c r="R3539" i="16" s="1"/>
  <c r="N3539" i="16" s="1"/>
  <c r="Q3479" i="16"/>
  <c r="R3479" i="16" s="1"/>
  <c r="N3479" i="16" s="1"/>
  <c r="P3479" i="16"/>
  <c r="P551" i="16"/>
  <c r="Q551" i="16"/>
  <c r="R551" i="16" s="1"/>
  <c r="N551" i="16" s="1"/>
  <c r="Q741" i="16"/>
  <c r="R741" i="16" s="1"/>
  <c r="N741" i="16" s="1"/>
  <c r="P741" i="16"/>
  <c r="P390" i="16"/>
  <c r="Q390" i="16"/>
  <c r="R390" i="16" s="1"/>
  <c r="N390" i="16" s="1"/>
  <c r="P2027" i="16"/>
  <c r="Q2027" i="16"/>
  <c r="R2027" i="16" s="1"/>
  <c r="N2027" i="16" s="1"/>
  <c r="P814" i="16"/>
  <c r="Q814" i="16"/>
  <c r="R814" i="16" s="1"/>
  <c r="N814" i="16" s="1"/>
  <c r="Q884" i="16"/>
  <c r="R884" i="16" s="1"/>
  <c r="N884" i="16" s="1"/>
  <c r="P884" i="16"/>
  <c r="P2639" i="16"/>
  <c r="Q2639" i="16"/>
  <c r="R2639" i="16" s="1"/>
  <c r="N2639" i="16" s="1"/>
  <c r="Q161" i="16"/>
  <c r="R161" i="16" s="1"/>
  <c r="N161" i="16" s="1"/>
  <c r="P161" i="16"/>
  <c r="Q2834" i="16"/>
  <c r="R2834" i="16" s="1"/>
  <c r="N2834" i="16" s="1"/>
  <c r="P2834" i="16"/>
  <c r="Q96" i="16"/>
  <c r="R96" i="16" s="1"/>
  <c r="N96" i="16" s="1"/>
  <c r="P96" i="16"/>
  <c r="Q751" i="16"/>
  <c r="R751" i="16" s="1"/>
  <c r="N751" i="16" s="1"/>
  <c r="P751" i="16"/>
  <c r="Q108" i="16"/>
  <c r="R108" i="16" s="1"/>
  <c r="N108" i="16" s="1"/>
  <c r="P108" i="16"/>
  <c r="Q840" i="16"/>
  <c r="R840" i="16" s="1"/>
  <c r="N840" i="16" s="1"/>
  <c r="P840" i="16"/>
  <c r="P1514" i="16"/>
  <c r="Q1514" i="16"/>
  <c r="R1514" i="16" s="1"/>
  <c r="N1514" i="16" s="1"/>
  <c r="Q1216" i="16"/>
  <c r="R1216" i="16" s="1"/>
  <c r="N1216" i="16" s="1"/>
  <c r="P1216" i="16"/>
  <c r="Q1685" i="16"/>
  <c r="R1685" i="16" s="1"/>
  <c r="N1685" i="16" s="1"/>
  <c r="P1685" i="16"/>
  <c r="P1748" i="16"/>
  <c r="Q1748" i="16"/>
  <c r="R1748" i="16" s="1"/>
  <c r="N1748" i="16" s="1"/>
  <c r="Q1448" i="16"/>
  <c r="R1448" i="16" s="1"/>
  <c r="N1448" i="16" s="1"/>
  <c r="P1448" i="16"/>
  <c r="Q1295" i="16"/>
  <c r="R1295" i="16" s="1"/>
  <c r="N1295" i="16" s="1"/>
  <c r="P1295" i="16"/>
  <c r="P122" i="16"/>
  <c r="Q122" i="16"/>
  <c r="R122" i="16" s="1"/>
  <c r="N122" i="16" s="1"/>
  <c r="Q819" i="16"/>
  <c r="R819" i="16" s="1"/>
  <c r="N819" i="16" s="1"/>
  <c r="P819" i="16"/>
  <c r="Q461" i="16"/>
  <c r="R461" i="16" s="1"/>
  <c r="N461" i="16" s="1"/>
  <c r="P461" i="16"/>
  <c r="Q619" i="16"/>
  <c r="R619" i="16" s="1"/>
  <c r="N619" i="16" s="1"/>
  <c r="P619" i="16"/>
  <c r="Q309" i="16"/>
  <c r="R309" i="16" s="1"/>
  <c r="N309" i="16" s="1"/>
  <c r="P309" i="16"/>
  <c r="Q1005" i="16"/>
  <c r="R1005" i="16" s="1"/>
  <c r="N1005" i="16" s="1"/>
  <c r="P1005" i="16"/>
  <c r="Q708" i="16"/>
  <c r="R708" i="16" s="1"/>
  <c r="N708" i="16" s="1"/>
  <c r="P708" i="16"/>
  <c r="Q1383" i="16"/>
  <c r="R1383" i="16" s="1"/>
  <c r="N1383" i="16" s="1"/>
  <c r="P1383" i="16"/>
  <c r="P2092" i="16"/>
  <c r="Q2092" i="16"/>
  <c r="R2092" i="16" s="1"/>
  <c r="N2092" i="16" s="1"/>
  <c r="Q1553" i="16"/>
  <c r="R1553" i="16" s="1"/>
  <c r="N1553" i="16" s="1"/>
  <c r="P1553" i="16"/>
  <c r="P1616" i="16"/>
  <c r="Q1616" i="16"/>
  <c r="R1616" i="16" s="1"/>
  <c r="N1616" i="16" s="1"/>
  <c r="Q1316" i="16"/>
  <c r="R1316" i="16" s="1"/>
  <c r="N1316" i="16" s="1"/>
  <c r="P1316" i="16"/>
  <c r="Q1151" i="16"/>
  <c r="R1151" i="16" s="1"/>
  <c r="N1151" i="16" s="1"/>
  <c r="P1151" i="16"/>
  <c r="Q710" i="16"/>
  <c r="R710" i="16" s="1"/>
  <c r="N710" i="16" s="1"/>
  <c r="P710" i="16"/>
  <c r="Q364" i="16"/>
  <c r="R364" i="16" s="1"/>
  <c r="N364" i="16" s="1"/>
  <c r="P364" i="16"/>
  <c r="P270" i="16"/>
  <c r="Q270" i="16"/>
  <c r="R270" i="16" s="1"/>
  <c r="N270" i="16" s="1"/>
  <c r="Q176" i="16"/>
  <c r="R176" i="16" s="1"/>
  <c r="N176" i="16" s="1"/>
  <c r="P176" i="16"/>
  <c r="Q897" i="16"/>
  <c r="R897" i="16" s="1"/>
  <c r="N897" i="16" s="1"/>
  <c r="P897" i="16"/>
  <c r="P574" i="16"/>
  <c r="Q574" i="16"/>
  <c r="R574" i="16" s="1"/>
  <c r="N574" i="16" s="1"/>
  <c r="P1214" i="16"/>
  <c r="Q1214" i="16"/>
  <c r="R1214" i="16" s="1"/>
  <c r="N1214" i="16" s="1"/>
  <c r="Q1969" i="16"/>
  <c r="R1969" i="16" s="1"/>
  <c r="N1969" i="16" s="1"/>
  <c r="P1969" i="16"/>
  <c r="P1672" i="16"/>
  <c r="Q1672" i="16"/>
  <c r="R1672" i="16" s="1"/>
  <c r="N1672" i="16" s="1"/>
  <c r="P1158" i="16"/>
  <c r="Q1158" i="16"/>
  <c r="R1158" i="16" s="1"/>
  <c r="N1158" i="16" s="1"/>
  <c r="Q1172" i="16"/>
  <c r="R1172" i="16" s="1"/>
  <c r="N1172" i="16" s="1"/>
  <c r="P1172" i="16"/>
  <c r="P1904" i="16"/>
  <c r="Q1904" i="16"/>
  <c r="R1904" i="16" s="1"/>
  <c r="N1904" i="16" s="1"/>
  <c r="P1860" i="16"/>
  <c r="Q1860" i="16"/>
  <c r="R1860" i="16" s="1"/>
  <c r="N1860" i="16" s="1"/>
  <c r="P722" i="16"/>
  <c r="Q722" i="16"/>
  <c r="R722" i="16" s="1"/>
  <c r="N722" i="16" s="1"/>
  <c r="Q376" i="16"/>
  <c r="R376" i="16" s="1"/>
  <c r="N376" i="16" s="1"/>
  <c r="P376" i="16"/>
  <c r="Q281" i="16"/>
  <c r="R281" i="16" s="1"/>
  <c r="N281" i="16" s="1"/>
  <c r="P281" i="16"/>
  <c r="Q188" i="16"/>
  <c r="R188" i="16" s="1"/>
  <c r="N188" i="16" s="1"/>
  <c r="P188" i="16"/>
  <c r="P910" i="16"/>
  <c r="Q910" i="16"/>
  <c r="R910" i="16" s="1"/>
  <c r="N910" i="16" s="1"/>
  <c r="P586" i="16"/>
  <c r="Q586" i="16"/>
  <c r="R586" i="16" s="1"/>
  <c r="N586" i="16" s="1"/>
  <c r="Q1225" i="16"/>
  <c r="R1225" i="16" s="1"/>
  <c r="N1225" i="16" s="1"/>
  <c r="P1225" i="16"/>
  <c r="Q1981" i="16"/>
  <c r="R1981" i="16" s="1"/>
  <c r="N1981" i="16" s="1"/>
  <c r="P1981" i="16"/>
  <c r="Q1684" i="16"/>
  <c r="R1684" i="16" s="1"/>
  <c r="N1684" i="16" s="1"/>
  <c r="P1684" i="16"/>
  <c r="P1170" i="16"/>
  <c r="Q1170" i="16"/>
  <c r="R1170" i="16" s="1"/>
  <c r="N1170" i="16" s="1"/>
  <c r="Q1184" i="16"/>
  <c r="R1184" i="16" s="1"/>
  <c r="N1184" i="16" s="1"/>
  <c r="P1184" i="16"/>
  <c r="P1916" i="16"/>
  <c r="Q1916" i="16"/>
  <c r="R1916" i="16" s="1"/>
  <c r="N1916" i="16" s="1"/>
  <c r="Q1871" i="16"/>
  <c r="R1871" i="16" s="1"/>
  <c r="N1871" i="16" s="1"/>
  <c r="P1871" i="16"/>
  <c r="Q591" i="16"/>
  <c r="R591" i="16" s="1"/>
  <c r="N591" i="16" s="1"/>
  <c r="P591" i="16"/>
  <c r="P244" i="16"/>
  <c r="Q244" i="16"/>
  <c r="R244" i="16" s="1"/>
  <c r="N244" i="16" s="1"/>
  <c r="Q149" i="16"/>
  <c r="R149" i="16" s="1"/>
  <c r="N149" i="16" s="1"/>
  <c r="P149" i="16"/>
  <c r="P47" i="16"/>
  <c r="Q47" i="16"/>
  <c r="R47" i="16" s="1"/>
  <c r="N47" i="16" s="1"/>
  <c r="Q777" i="16"/>
  <c r="R777" i="16" s="1"/>
  <c r="N777" i="16" s="1"/>
  <c r="P777" i="16"/>
  <c r="Q455" i="16"/>
  <c r="R455" i="16" s="1"/>
  <c r="N455" i="16" s="1"/>
  <c r="P455" i="16"/>
  <c r="Q1093" i="16"/>
  <c r="R1093" i="16" s="1"/>
  <c r="N1093" i="16" s="1"/>
  <c r="P1093" i="16"/>
  <c r="Q1851" i="16"/>
  <c r="R1851" i="16" s="1"/>
  <c r="N1851" i="16" s="1"/>
  <c r="P1851" i="16"/>
  <c r="Q1551" i="16"/>
  <c r="R1551" i="16" s="1"/>
  <c r="N1551" i="16" s="1"/>
  <c r="P1551" i="16"/>
  <c r="P1037" i="16"/>
  <c r="Q1037" i="16"/>
  <c r="R1037" i="16" s="1"/>
  <c r="N1037" i="16" s="1"/>
  <c r="Q2083" i="16"/>
  <c r="R2083" i="16" s="1"/>
  <c r="N2083" i="16" s="1"/>
  <c r="P2083" i="16"/>
  <c r="Q1785" i="16"/>
  <c r="R1785" i="16" s="1"/>
  <c r="N1785" i="16" s="1"/>
  <c r="P1785" i="16"/>
  <c r="Q1703" i="16"/>
  <c r="R1703" i="16" s="1"/>
  <c r="N1703" i="16" s="1"/>
  <c r="P1703" i="16"/>
  <c r="P1034" i="16"/>
  <c r="Q1034" i="16"/>
  <c r="R1034" i="16" s="1"/>
  <c r="N1034" i="16" s="1"/>
  <c r="Q688" i="16"/>
  <c r="R688" i="16" s="1"/>
  <c r="N688" i="16" s="1"/>
  <c r="P688" i="16"/>
  <c r="P594" i="16"/>
  <c r="Q594" i="16"/>
  <c r="R594" i="16" s="1"/>
  <c r="N594" i="16" s="1"/>
  <c r="Q511" i="16"/>
  <c r="R511" i="16" s="1"/>
  <c r="N511" i="16" s="1"/>
  <c r="P511" i="16"/>
  <c r="P179" i="16"/>
  <c r="Q179" i="16"/>
  <c r="R179" i="16" s="1"/>
  <c r="N179" i="16" s="1"/>
  <c r="Q911" i="16"/>
  <c r="R911" i="16" s="1"/>
  <c r="N911" i="16" s="1"/>
  <c r="P911" i="16"/>
  <c r="Q1537" i="16"/>
  <c r="R1537" i="16" s="1"/>
  <c r="N1537" i="16" s="1"/>
  <c r="P1537" i="16"/>
  <c r="Q1275" i="16"/>
  <c r="R1275" i="16" s="1"/>
  <c r="N1275" i="16" s="1"/>
  <c r="P1275" i="16"/>
  <c r="Q1996" i="16"/>
  <c r="R1996" i="16" s="1"/>
  <c r="N1996" i="16" s="1"/>
  <c r="P1996" i="16"/>
  <c r="P1482" i="16"/>
  <c r="Q1482" i="16"/>
  <c r="R1482" i="16" s="1"/>
  <c r="N1482" i="16" s="1"/>
  <c r="Q1496" i="16"/>
  <c r="R1496" i="16" s="1"/>
  <c r="N1496" i="16" s="1"/>
  <c r="P1496" i="16"/>
  <c r="P1258" i="16"/>
  <c r="Q1258" i="16"/>
  <c r="R1258" i="16" s="1"/>
  <c r="N1258" i="16" s="1"/>
  <c r="P133" i="16"/>
  <c r="Q133" i="16"/>
  <c r="R133" i="16" s="1"/>
  <c r="N133" i="16" s="1"/>
  <c r="Q903" i="16"/>
  <c r="R903" i="16" s="1"/>
  <c r="N903" i="16" s="1"/>
  <c r="P903" i="16"/>
  <c r="Q556" i="16"/>
  <c r="R556" i="16" s="1"/>
  <c r="N556" i="16" s="1"/>
  <c r="P556" i="16"/>
  <c r="P462" i="16"/>
  <c r="Q462" i="16"/>
  <c r="R462" i="16" s="1"/>
  <c r="N462" i="16" s="1"/>
  <c r="Q379" i="16"/>
  <c r="R379" i="16" s="1"/>
  <c r="N379" i="16" s="1"/>
  <c r="P379" i="16"/>
  <c r="Q52" i="16"/>
  <c r="R52" i="16" s="1"/>
  <c r="N52" i="16" s="1"/>
  <c r="P52" i="16"/>
  <c r="Q779" i="16"/>
  <c r="R779" i="16" s="1"/>
  <c r="N779" i="16" s="1"/>
  <c r="P779" i="16"/>
  <c r="P1405" i="16"/>
  <c r="Q1405" i="16"/>
  <c r="R1405" i="16" s="1"/>
  <c r="N1405" i="16" s="1"/>
  <c r="Q1143" i="16"/>
  <c r="R1143" i="16" s="1"/>
  <c r="N1143" i="16" s="1"/>
  <c r="P1143" i="16"/>
  <c r="P1864" i="16"/>
  <c r="Q1864" i="16"/>
  <c r="R1864" i="16" s="1"/>
  <c r="N1864" i="16" s="1"/>
  <c r="P1350" i="16"/>
  <c r="Q1350" i="16"/>
  <c r="R1350" i="16" s="1"/>
  <c r="N1350" i="16" s="1"/>
  <c r="Q1363" i="16"/>
  <c r="R1363" i="16" s="1"/>
  <c r="N1363" i="16" s="1"/>
  <c r="P1363" i="16"/>
  <c r="P1114" i="16"/>
  <c r="Q1114" i="16"/>
  <c r="R1114" i="16" s="1"/>
  <c r="N1114" i="16" s="1"/>
  <c r="Q1152" i="16"/>
  <c r="R1152" i="16" s="1"/>
  <c r="N1152" i="16" s="1"/>
  <c r="P1152" i="16"/>
  <c r="Q1035" i="16"/>
  <c r="R1035" i="16" s="1"/>
  <c r="N1035" i="16" s="1"/>
  <c r="P1035" i="16"/>
  <c r="Q677" i="16"/>
  <c r="R677" i="16" s="1"/>
  <c r="N677" i="16" s="1"/>
  <c r="P677" i="16"/>
  <c r="Q836" i="16"/>
  <c r="R836" i="16" s="1"/>
  <c r="N836" i="16" s="1"/>
  <c r="P836" i="16"/>
  <c r="P526" i="16"/>
  <c r="Q526" i="16"/>
  <c r="R526" i="16" s="1"/>
  <c r="N526" i="16" s="1"/>
  <c r="P190" i="16"/>
  <c r="Q190" i="16"/>
  <c r="R190" i="16" s="1"/>
  <c r="N190" i="16" s="1"/>
  <c r="Q924" i="16"/>
  <c r="R924" i="16" s="1"/>
  <c r="N924" i="16" s="1"/>
  <c r="P924" i="16"/>
  <c r="Q1597" i="16"/>
  <c r="R1597" i="16" s="1"/>
  <c r="N1597" i="16" s="1"/>
  <c r="P1597" i="16"/>
  <c r="Q1300" i="16"/>
  <c r="R1300" i="16" s="1"/>
  <c r="N1300" i="16" s="1"/>
  <c r="P1300" i="16"/>
  <c r="Q1770" i="16"/>
  <c r="R1770" i="16" s="1"/>
  <c r="N1770" i="16" s="1"/>
  <c r="P1770" i="16"/>
  <c r="Q1831" i="16"/>
  <c r="R1831" i="16" s="1"/>
  <c r="N1831" i="16" s="1"/>
  <c r="P1831" i="16"/>
  <c r="P1534" i="16"/>
  <c r="Q1534" i="16"/>
  <c r="R1534" i="16" s="1"/>
  <c r="N1534" i="16" s="1"/>
  <c r="Q1391" i="16"/>
  <c r="R1391" i="16" s="1"/>
  <c r="N1391" i="16" s="1"/>
  <c r="P1391" i="16"/>
  <c r="Q350" i="16"/>
  <c r="R350" i="16" s="1"/>
  <c r="N350" i="16" s="1"/>
  <c r="P350" i="16"/>
  <c r="Q1047" i="16"/>
  <c r="R1047" i="16" s="1"/>
  <c r="N1047" i="16" s="1"/>
  <c r="P1047" i="16"/>
  <c r="Q689" i="16"/>
  <c r="R689" i="16" s="1"/>
  <c r="N689" i="16" s="1"/>
  <c r="P689" i="16"/>
  <c r="Q847" i="16"/>
  <c r="R847" i="16" s="1"/>
  <c r="N847" i="16" s="1"/>
  <c r="P847" i="16"/>
  <c r="Q538" i="16"/>
  <c r="R538" i="16" s="1"/>
  <c r="N538" i="16" s="1"/>
  <c r="P538" i="16"/>
  <c r="Q203" i="16"/>
  <c r="R203" i="16" s="1"/>
  <c r="N203" i="16" s="1"/>
  <c r="P203" i="16"/>
  <c r="Q936" i="16"/>
  <c r="R936" i="16" s="1"/>
  <c r="N936" i="16" s="1"/>
  <c r="P936" i="16"/>
  <c r="Q1610" i="16"/>
  <c r="R1610" i="16" s="1"/>
  <c r="N1610" i="16" s="1"/>
  <c r="P1610" i="16"/>
  <c r="Q1313" i="16"/>
  <c r="R1313" i="16" s="1"/>
  <c r="N1313" i="16" s="1"/>
  <c r="P1313" i="16"/>
  <c r="Q1781" i="16"/>
  <c r="R1781" i="16" s="1"/>
  <c r="N1781" i="16" s="1"/>
  <c r="P1781" i="16"/>
  <c r="P1844" i="16"/>
  <c r="Q1844" i="16"/>
  <c r="R1844" i="16" s="1"/>
  <c r="N1844" i="16" s="1"/>
  <c r="Q1545" i="16"/>
  <c r="R1545" i="16" s="1"/>
  <c r="N1545" i="16" s="1"/>
  <c r="P1545" i="16"/>
  <c r="Q1415" i="16"/>
  <c r="R1415" i="16" s="1"/>
  <c r="N1415" i="16" s="1"/>
  <c r="P1415" i="16"/>
  <c r="P218" i="16"/>
  <c r="Q218" i="16"/>
  <c r="R218" i="16" s="1"/>
  <c r="N218" i="16" s="1"/>
  <c r="Q915" i="16"/>
  <c r="R915" i="16" s="1"/>
  <c r="N915" i="16" s="1"/>
  <c r="P915" i="16"/>
  <c r="Q558" i="16"/>
  <c r="R558" i="16" s="1"/>
  <c r="N558" i="16" s="1"/>
  <c r="P558" i="16"/>
  <c r="Q715" i="16"/>
  <c r="R715" i="16" s="1"/>
  <c r="N715" i="16" s="1"/>
  <c r="P715" i="16"/>
  <c r="Q405" i="16"/>
  <c r="R405" i="16" s="1"/>
  <c r="N405" i="16" s="1"/>
  <c r="P405" i="16"/>
  <c r="P72" i="16"/>
  <c r="Q72" i="16"/>
  <c r="R72" i="16" s="1"/>
  <c r="N72" i="16" s="1"/>
  <c r="Q804" i="16"/>
  <c r="R804" i="16" s="1"/>
  <c r="N804" i="16" s="1"/>
  <c r="P804" i="16"/>
  <c r="Q1479" i="16"/>
  <c r="R1479" i="16" s="1"/>
  <c r="N1479" i="16" s="1"/>
  <c r="P1479" i="16"/>
  <c r="P1180" i="16"/>
  <c r="Q1180" i="16"/>
  <c r="R1180" i="16" s="1"/>
  <c r="N1180" i="16" s="1"/>
  <c r="P1648" i="16"/>
  <c r="Q1648" i="16"/>
  <c r="R1648" i="16" s="1"/>
  <c r="N1648" i="16" s="1"/>
  <c r="Q1711" i="16"/>
  <c r="R1711" i="16" s="1"/>
  <c r="N1711" i="16" s="1"/>
  <c r="P1711" i="16"/>
  <c r="Q1413" i="16"/>
  <c r="R1413" i="16" s="1"/>
  <c r="N1413" i="16" s="1"/>
  <c r="P1413" i="16"/>
  <c r="Q1247" i="16"/>
  <c r="R1247" i="16" s="1"/>
  <c r="N1247" i="16" s="1"/>
  <c r="P1247" i="16"/>
  <c r="Q86" i="16"/>
  <c r="R86" i="16" s="1"/>
  <c r="N86" i="16" s="1"/>
  <c r="P86" i="16"/>
  <c r="Q783" i="16"/>
  <c r="R783" i="16" s="1"/>
  <c r="N783" i="16" s="1"/>
  <c r="P783" i="16"/>
  <c r="Q425" i="16"/>
  <c r="R425" i="16" s="1"/>
  <c r="N425" i="16" s="1"/>
  <c r="P425" i="16"/>
  <c r="P582" i="16"/>
  <c r="Q582" i="16"/>
  <c r="R582" i="16" s="1"/>
  <c r="N582" i="16" s="1"/>
  <c r="P274" i="16"/>
  <c r="Q274" i="16"/>
  <c r="R274" i="16" s="1"/>
  <c r="N274" i="16" s="1"/>
  <c r="P970" i="16"/>
  <c r="Q970" i="16"/>
  <c r="R970" i="16" s="1"/>
  <c r="N970" i="16" s="1"/>
  <c r="Q672" i="16"/>
  <c r="R672" i="16" s="1"/>
  <c r="N672" i="16" s="1"/>
  <c r="P672" i="16"/>
  <c r="P1346" i="16"/>
  <c r="Q1346" i="16"/>
  <c r="R1346" i="16" s="1"/>
  <c r="N1346" i="16" s="1"/>
  <c r="P2055" i="16"/>
  <c r="Q2055" i="16"/>
  <c r="R2055" i="16" s="1"/>
  <c r="N2055" i="16" s="1"/>
  <c r="P1518" i="16"/>
  <c r="Q1518" i="16"/>
  <c r="R1518" i="16" s="1"/>
  <c r="N1518" i="16" s="1"/>
  <c r="P1579" i="16"/>
  <c r="Q1579" i="16"/>
  <c r="R1579" i="16" s="1"/>
  <c r="N1579" i="16" s="1"/>
  <c r="P1282" i="16"/>
  <c r="Q1282" i="16"/>
  <c r="R1282" i="16" s="1"/>
  <c r="N1282" i="16" s="1"/>
  <c r="Q1103" i="16"/>
  <c r="R1103" i="16" s="1"/>
  <c r="N1103" i="16" s="1"/>
  <c r="P1103" i="16"/>
  <c r="Q769" i="16"/>
  <c r="R769" i="16" s="1"/>
  <c r="N769" i="16" s="1"/>
  <c r="P769" i="16"/>
  <c r="Q506" i="16"/>
  <c r="R506" i="16" s="1"/>
  <c r="N506" i="16" s="1"/>
  <c r="P506" i="16"/>
  <c r="P150" i="16"/>
  <c r="Q150" i="16"/>
  <c r="R150" i="16" s="1"/>
  <c r="N150" i="16" s="1"/>
  <c r="Q307" i="16"/>
  <c r="R307" i="16" s="1"/>
  <c r="N307" i="16" s="1"/>
  <c r="P307" i="16"/>
  <c r="Q1017" i="16"/>
  <c r="R1017" i="16" s="1"/>
  <c r="N1017" i="16" s="1"/>
  <c r="P1017" i="16"/>
  <c r="P682" i="16"/>
  <c r="Q682" i="16"/>
  <c r="R682" i="16" s="1"/>
  <c r="N682" i="16" s="1"/>
  <c r="Q396" i="16"/>
  <c r="R396" i="16" s="1"/>
  <c r="N396" i="16" s="1"/>
  <c r="P396" i="16"/>
  <c r="P2065" i="16"/>
  <c r="Q2065" i="16"/>
  <c r="R2065" i="16" s="1"/>
  <c r="N2065" i="16" s="1"/>
  <c r="P1780" i="16"/>
  <c r="Q1780" i="16"/>
  <c r="R1780" i="16" s="1"/>
  <c r="N1780" i="16" s="1"/>
  <c r="Q1241" i="16"/>
  <c r="R1241" i="16" s="1"/>
  <c r="N1241" i="16" s="1"/>
  <c r="P1241" i="16"/>
  <c r="P1279" i="16"/>
  <c r="Q1279" i="16"/>
  <c r="R1279" i="16" s="1"/>
  <c r="N1279" i="16" s="1"/>
  <c r="Q2000" i="16"/>
  <c r="R2000" i="16" s="1"/>
  <c r="N2000" i="16" s="1"/>
  <c r="P2000" i="16"/>
  <c r="Q1799" i="16"/>
  <c r="R1799" i="16" s="1"/>
  <c r="N1799" i="16" s="1"/>
  <c r="P1799" i="16"/>
  <c r="Q1533" i="16"/>
  <c r="R1533" i="16" s="1"/>
  <c r="N1533" i="16" s="1"/>
  <c r="P1533" i="16"/>
  <c r="Q1248" i="16"/>
  <c r="R1248" i="16" s="1"/>
  <c r="N1248" i="16" s="1"/>
  <c r="P1248" i="16"/>
  <c r="Q2965" i="16"/>
  <c r="R2965" i="16" s="1"/>
  <c r="N2965" i="16" s="1"/>
  <c r="P2965" i="16"/>
  <c r="Q2930" i="16"/>
  <c r="R2930" i="16" s="1"/>
  <c r="N2930" i="16" s="1"/>
  <c r="P2930" i="16"/>
  <c r="Q2847" i="16"/>
  <c r="R2847" i="16" s="1"/>
  <c r="N2847" i="16" s="1"/>
  <c r="P2847" i="16"/>
  <c r="Q2776" i="16"/>
  <c r="R2776" i="16" s="1"/>
  <c r="N2776" i="16" s="1"/>
  <c r="P2776" i="16"/>
  <c r="P2417" i="16"/>
  <c r="Q2417" i="16"/>
  <c r="R2417" i="16" s="1"/>
  <c r="N2417" i="16" s="1"/>
  <c r="Q2381" i="16"/>
  <c r="R2381" i="16" s="1"/>
  <c r="N2381" i="16" s="1"/>
  <c r="P2381" i="16"/>
  <c r="P2659" i="16"/>
  <c r="Q2659" i="16"/>
  <c r="R2659" i="16" s="1"/>
  <c r="N2659" i="16" s="1"/>
  <c r="Q2600" i="16"/>
  <c r="R2600" i="16" s="1"/>
  <c r="N2600" i="16" s="1"/>
  <c r="P2600" i="16"/>
  <c r="P2517" i="16"/>
  <c r="Q2517" i="16"/>
  <c r="R2517" i="16" s="1"/>
  <c r="N2517" i="16" s="1"/>
  <c r="Q2434" i="16"/>
  <c r="R2434" i="16" s="1"/>
  <c r="N2434" i="16" s="1"/>
  <c r="P2434" i="16"/>
  <c r="Q2399" i="16"/>
  <c r="R2399" i="16" s="1"/>
  <c r="N2399" i="16" s="1"/>
  <c r="P2399" i="16"/>
  <c r="Q2328" i="16"/>
  <c r="R2328" i="16" s="1"/>
  <c r="N2328" i="16" s="1"/>
  <c r="P2328" i="16"/>
  <c r="Q1260" i="16"/>
  <c r="R1260" i="16" s="1"/>
  <c r="N1260" i="16" s="1"/>
  <c r="P1260" i="16"/>
  <c r="Q2977" i="16"/>
  <c r="R2977" i="16" s="1"/>
  <c r="N2977" i="16" s="1"/>
  <c r="P2977" i="16"/>
  <c r="Q2942" i="16"/>
  <c r="R2942" i="16" s="1"/>
  <c r="N2942" i="16" s="1"/>
  <c r="P2942" i="16"/>
  <c r="Q2858" i="16"/>
  <c r="R2858" i="16" s="1"/>
  <c r="N2858" i="16" s="1"/>
  <c r="P2858" i="16"/>
  <c r="Q2788" i="16"/>
  <c r="R2788" i="16" s="1"/>
  <c r="N2788" i="16" s="1"/>
  <c r="P2788" i="16"/>
  <c r="P2429" i="16"/>
  <c r="Q2429" i="16"/>
  <c r="R2429" i="16" s="1"/>
  <c r="N2429" i="16" s="1"/>
  <c r="P2394" i="16"/>
  <c r="Q2394" i="16"/>
  <c r="R2394" i="16" s="1"/>
  <c r="N2394" i="16" s="1"/>
  <c r="Q2671" i="16"/>
  <c r="R2671" i="16" s="1"/>
  <c r="N2671" i="16" s="1"/>
  <c r="P2671" i="16"/>
  <c r="Q2612" i="16"/>
  <c r="R2612" i="16" s="1"/>
  <c r="N2612" i="16" s="1"/>
  <c r="P2612" i="16"/>
  <c r="Q2528" i="16"/>
  <c r="R2528" i="16" s="1"/>
  <c r="N2528" i="16" s="1"/>
  <c r="P2528" i="16"/>
  <c r="P2446" i="16"/>
  <c r="Q2446" i="16"/>
  <c r="R2446" i="16" s="1"/>
  <c r="N2446" i="16" s="1"/>
  <c r="Q2412" i="16"/>
  <c r="R2412" i="16" s="1"/>
  <c r="N2412" i="16" s="1"/>
  <c r="P2412" i="16"/>
  <c r="Q2340" i="16"/>
  <c r="R2340" i="16" s="1"/>
  <c r="N2340" i="16" s="1"/>
  <c r="P2340" i="16"/>
  <c r="P1704" i="16"/>
  <c r="Q1704" i="16"/>
  <c r="R1704" i="16" s="1"/>
  <c r="N1704" i="16" s="1"/>
  <c r="Q3421" i="16"/>
  <c r="R3421" i="16" s="1"/>
  <c r="N3421" i="16" s="1"/>
  <c r="P3421" i="16"/>
  <c r="Q3386" i="16"/>
  <c r="R3386" i="16" s="1"/>
  <c r="N3386" i="16" s="1"/>
  <c r="P3386" i="16"/>
  <c r="Q3304" i="16"/>
  <c r="R3304" i="16" s="1"/>
  <c r="N3304" i="16" s="1"/>
  <c r="P3304" i="16"/>
  <c r="Q3232" i="16"/>
  <c r="R3232" i="16" s="1"/>
  <c r="N3232" i="16" s="1"/>
  <c r="P3232" i="16"/>
  <c r="Q2873" i="16"/>
  <c r="R2873" i="16" s="1"/>
  <c r="N2873" i="16" s="1"/>
  <c r="P2873" i="16"/>
  <c r="P2850" i="16"/>
  <c r="Q2850" i="16"/>
  <c r="R2850" i="16" s="1"/>
  <c r="N2850" i="16" s="1"/>
  <c r="P3116" i="16"/>
  <c r="Q3116" i="16"/>
  <c r="R3116" i="16" s="1"/>
  <c r="N3116" i="16" s="1"/>
  <c r="Q3055" i="16"/>
  <c r="R3055" i="16" s="1"/>
  <c r="N3055" i="16" s="1"/>
  <c r="P3055" i="16"/>
  <c r="Q2973" i="16"/>
  <c r="R2973" i="16" s="1"/>
  <c r="N2973" i="16" s="1"/>
  <c r="P2973" i="16"/>
  <c r="Q2902" i="16"/>
  <c r="R2902" i="16" s="1"/>
  <c r="N2902" i="16" s="1"/>
  <c r="P2902" i="16"/>
  <c r="Q2854" i="16"/>
  <c r="R2854" i="16" s="1"/>
  <c r="N2854" i="16" s="1"/>
  <c r="P2854" i="16"/>
  <c r="Q2796" i="16"/>
  <c r="R2796" i="16" s="1"/>
  <c r="N2796" i="16" s="1"/>
  <c r="P2796" i="16"/>
  <c r="P1716" i="16"/>
  <c r="Q1716" i="16"/>
  <c r="R1716" i="16" s="1"/>
  <c r="N1716" i="16" s="1"/>
  <c r="P3433" i="16"/>
  <c r="Q3433" i="16"/>
  <c r="R3433" i="16" s="1"/>
  <c r="N3433" i="16" s="1"/>
  <c r="Q3398" i="16"/>
  <c r="R3398" i="16" s="1"/>
  <c r="N3398" i="16" s="1"/>
  <c r="P3398" i="16"/>
  <c r="P3316" i="16"/>
  <c r="Q3316" i="16"/>
  <c r="R3316" i="16" s="1"/>
  <c r="N3316" i="16" s="1"/>
  <c r="Q3244" i="16"/>
  <c r="R3244" i="16" s="1"/>
  <c r="N3244" i="16" s="1"/>
  <c r="P3244" i="16"/>
  <c r="Q2885" i="16"/>
  <c r="R2885" i="16" s="1"/>
  <c r="N2885" i="16" s="1"/>
  <c r="P2885" i="16"/>
  <c r="Q2862" i="16"/>
  <c r="R2862" i="16" s="1"/>
  <c r="N2862" i="16" s="1"/>
  <c r="P2862" i="16"/>
  <c r="Q3127" i="16"/>
  <c r="R3127" i="16" s="1"/>
  <c r="N3127" i="16" s="1"/>
  <c r="P3127" i="16"/>
  <c r="P3068" i="16"/>
  <c r="Q3068" i="16"/>
  <c r="R3068" i="16" s="1"/>
  <c r="N3068" i="16" s="1"/>
  <c r="P2984" i="16"/>
  <c r="Q2984" i="16"/>
  <c r="R2984" i="16" s="1"/>
  <c r="N2984" i="16" s="1"/>
  <c r="Q2914" i="16"/>
  <c r="R2914" i="16" s="1"/>
  <c r="N2914" i="16" s="1"/>
  <c r="P2914" i="16"/>
  <c r="P2867" i="16"/>
  <c r="Q2867" i="16"/>
  <c r="R2867" i="16" s="1"/>
  <c r="N2867" i="16" s="1"/>
  <c r="Q2808" i="16"/>
  <c r="R2808" i="16" s="1"/>
  <c r="N2808" i="16" s="1"/>
  <c r="P2808" i="16"/>
  <c r="P2015" i="16"/>
  <c r="Q2015" i="16"/>
  <c r="R2015" i="16" s="1"/>
  <c r="N2015" i="16" s="1"/>
  <c r="Q3733" i="16"/>
  <c r="R3733" i="16" s="1"/>
  <c r="N3733" i="16" s="1"/>
  <c r="P3733" i="16"/>
  <c r="P3698" i="16"/>
  <c r="Q3698" i="16"/>
  <c r="R3698" i="16" s="1"/>
  <c r="N3698" i="16" s="1"/>
  <c r="P3615" i="16"/>
  <c r="Q3615" i="16"/>
  <c r="R3615" i="16" s="1"/>
  <c r="N3615" i="16" s="1"/>
  <c r="P3543" i="16"/>
  <c r="Q3543" i="16"/>
  <c r="R3543" i="16" s="1"/>
  <c r="N3543" i="16" s="1"/>
  <c r="Q3186" i="16"/>
  <c r="R3186" i="16" s="1"/>
  <c r="N3186" i="16" s="1"/>
  <c r="P3186" i="16"/>
  <c r="Q3161" i="16"/>
  <c r="R3161" i="16" s="1"/>
  <c r="N3161" i="16" s="1"/>
  <c r="P3161" i="16"/>
  <c r="Q3427" i="16"/>
  <c r="R3427" i="16" s="1"/>
  <c r="N3427" i="16" s="1"/>
  <c r="P3427" i="16"/>
  <c r="P3368" i="16"/>
  <c r="Q3368" i="16"/>
  <c r="R3368" i="16" s="1"/>
  <c r="N3368" i="16" s="1"/>
  <c r="Q3285" i="16"/>
  <c r="R3285" i="16" s="1"/>
  <c r="N3285" i="16" s="1"/>
  <c r="P3285" i="16"/>
  <c r="P3214" i="16"/>
  <c r="Q3214" i="16"/>
  <c r="R3214" i="16" s="1"/>
  <c r="N3214" i="16" s="1"/>
  <c r="P3168" i="16"/>
  <c r="Q3168" i="16"/>
  <c r="R3168" i="16" s="1"/>
  <c r="N3168" i="16" s="1"/>
  <c r="Q3107" i="16"/>
  <c r="R3107" i="16" s="1"/>
  <c r="N3107" i="16" s="1"/>
  <c r="P3107" i="16"/>
  <c r="Q2028" i="16"/>
  <c r="R2028" i="16" s="1"/>
  <c r="N2028" i="16" s="1"/>
  <c r="P2028" i="16"/>
  <c r="Q3745" i="16"/>
  <c r="R3745" i="16" s="1"/>
  <c r="N3745" i="16" s="1"/>
  <c r="P3745" i="16"/>
  <c r="P3710" i="16"/>
  <c r="Q3710" i="16"/>
  <c r="R3710" i="16" s="1"/>
  <c r="N3710" i="16" s="1"/>
  <c r="P3627" i="16"/>
  <c r="Q3627" i="16"/>
  <c r="R3627" i="16" s="1"/>
  <c r="N3627" i="16" s="1"/>
  <c r="Q3556" i="16"/>
  <c r="R3556" i="16" s="1"/>
  <c r="N3556" i="16" s="1"/>
  <c r="P3556" i="16"/>
  <c r="Q3197" i="16"/>
  <c r="R3197" i="16" s="1"/>
  <c r="N3197" i="16" s="1"/>
  <c r="P3197" i="16"/>
  <c r="Q3175" i="16"/>
  <c r="R3175" i="16" s="1"/>
  <c r="N3175" i="16" s="1"/>
  <c r="P3175" i="16"/>
  <c r="Q3439" i="16"/>
  <c r="R3439" i="16" s="1"/>
  <c r="N3439" i="16" s="1"/>
  <c r="P3439" i="16"/>
  <c r="P3380" i="16"/>
  <c r="Q3380" i="16"/>
  <c r="R3380" i="16" s="1"/>
  <c r="N3380" i="16" s="1"/>
  <c r="Q3297" i="16"/>
  <c r="R3297" i="16" s="1"/>
  <c r="N3297" i="16" s="1"/>
  <c r="P3297" i="16"/>
  <c r="P3226" i="16"/>
  <c r="Q3226" i="16"/>
  <c r="R3226" i="16" s="1"/>
  <c r="N3226" i="16" s="1"/>
  <c r="Q3178" i="16"/>
  <c r="R3178" i="16" s="1"/>
  <c r="N3178" i="16" s="1"/>
  <c r="P3178" i="16"/>
  <c r="P3120" i="16"/>
  <c r="Q3120" i="16"/>
  <c r="R3120" i="16" s="1"/>
  <c r="N3120" i="16" s="1"/>
  <c r="Q1176" i="16"/>
  <c r="R1176" i="16" s="1"/>
  <c r="N1176" i="16" s="1"/>
  <c r="P1176" i="16"/>
  <c r="Q2893" i="16"/>
  <c r="R2893" i="16" s="1"/>
  <c r="N2893" i="16" s="1"/>
  <c r="P2893" i="16"/>
  <c r="P2859" i="16"/>
  <c r="Q2859" i="16"/>
  <c r="R2859" i="16" s="1"/>
  <c r="N2859" i="16" s="1"/>
  <c r="Q2774" i="16"/>
  <c r="R2774" i="16" s="1"/>
  <c r="N2774" i="16" s="1"/>
  <c r="P2774" i="16"/>
  <c r="Q2704" i="16"/>
  <c r="R2704" i="16" s="1"/>
  <c r="N2704" i="16" s="1"/>
  <c r="P2704" i="16"/>
  <c r="Q2345" i="16"/>
  <c r="R2345" i="16" s="1"/>
  <c r="N2345" i="16" s="1"/>
  <c r="P2345" i="16"/>
  <c r="P2310" i="16"/>
  <c r="Q2310" i="16"/>
  <c r="R2310" i="16" s="1"/>
  <c r="N2310" i="16" s="1"/>
  <c r="P2586" i="16"/>
  <c r="Q2586" i="16"/>
  <c r="R2586" i="16" s="1"/>
  <c r="N2586" i="16" s="1"/>
  <c r="P2529" i="16"/>
  <c r="Q2529" i="16"/>
  <c r="R2529" i="16" s="1"/>
  <c r="N2529" i="16" s="1"/>
  <c r="P2433" i="16"/>
  <c r="Q2433" i="16"/>
  <c r="R2433" i="16" s="1"/>
  <c r="N2433" i="16" s="1"/>
  <c r="P2362" i="16"/>
  <c r="Q2362" i="16"/>
  <c r="R2362" i="16" s="1"/>
  <c r="N2362" i="16" s="1"/>
  <c r="Q2327" i="16"/>
  <c r="R2327" i="16" s="1"/>
  <c r="N2327" i="16" s="1"/>
  <c r="P2327" i="16"/>
  <c r="P2255" i="16"/>
  <c r="Q2255" i="16"/>
  <c r="R2255" i="16" s="1"/>
  <c r="N2255" i="16" s="1"/>
  <c r="Q1188" i="16"/>
  <c r="R1188" i="16" s="1"/>
  <c r="N1188" i="16" s="1"/>
  <c r="P1188" i="16"/>
  <c r="Q2905" i="16"/>
  <c r="R2905" i="16" s="1"/>
  <c r="N2905" i="16" s="1"/>
  <c r="P2905" i="16"/>
  <c r="Q2870" i="16"/>
  <c r="R2870" i="16" s="1"/>
  <c r="N2870" i="16" s="1"/>
  <c r="P2870" i="16"/>
  <c r="Q2787" i="16"/>
  <c r="R2787" i="16" s="1"/>
  <c r="N2787" i="16" s="1"/>
  <c r="P2787" i="16"/>
  <c r="Q2716" i="16"/>
  <c r="R2716" i="16" s="1"/>
  <c r="N2716" i="16" s="1"/>
  <c r="P2716" i="16"/>
  <c r="P2357" i="16"/>
  <c r="Q2357" i="16"/>
  <c r="R2357" i="16" s="1"/>
  <c r="N2357" i="16" s="1"/>
  <c r="P2322" i="16"/>
  <c r="Q2322" i="16"/>
  <c r="R2322" i="16" s="1"/>
  <c r="N2322" i="16" s="1"/>
  <c r="Q2598" i="16"/>
  <c r="R2598" i="16" s="1"/>
  <c r="N2598" i="16" s="1"/>
  <c r="P2598" i="16"/>
  <c r="P2539" i="16"/>
  <c r="Q2539" i="16"/>
  <c r="R2539" i="16" s="1"/>
  <c r="N2539" i="16" s="1"/>
  <c r="P2457" i="16"/>
  <c r="Q2457" i="16"/>
  <c r="R2457" i="16" s="1"/>
  <c r="N2457" i="16" s="1"/>
  <c r="P2374" i="16"/>
  <c r="Q2374" i="16"/>
  <c r="R2374" i="16" s="1"/>
  <c r="N2374" i="16" s="1"/>
  <c r="Q2339" i="16"/>
  <c r="R2339" i="16" s="1"/>
  <c r="N2339" i="16" s="1"/>
  <c r="P2339" i="16"/>
  <c r="P2267" i="16"/>
  <c r="Q2267" i="16"/>
  <c r="R2267" i="16" s="1"/>
  <c r="N2267" i="16" s="1"/>
  <c r="Q1344" i="16"/>
  <c r="R1344" i="16" s="1"/>
  <c r="N1344" i="16" s="1"/>
  <c r="P1344" i="16"/>
  <c r="Q3061" i="16"/>
  <c r="R3061" i="16" s="1"/>
  <c r="N3061" i="16" s="1"/>
  <c r="P3061" i="16"/>
  <c r="Q3026" i="16"/>
  <c r="R3026" i="16" s="1"/>
  <c r="N3026" i="16" s="1"/>
  <c r="P3026" i="16"/>
  <c r="Q2943" i="16"/>
  <c r="R2943" i="16" s="1"/>
  <c r="N2943" i="16" s="1"/>
  <c r="P2943" i="16"/>
  <c r="Q2872" i="16"/>
  <c r="R2872" i="16" s="1"/>
  <c r="N2872" i="16" s="1"/>
  <c r="P2872" i="16"/>
  <c r="P2513" i="16"/>
  <c r="Q2513" i="16"/>
  <c r="R2513" i="16" s="1"/>
  <c r="N2513" i="16" s="1"/>
  <c r="Q2490" i="16"/>
  <c r="R2490" i="16" s="1"/>
  <c r="N2490" i="16" s="1"/>
  <c r="P2490" i="16"/>
  <c r="Q2755" i="16"/>
  <c r="R2755" i="16" s="1"/>
  <c r="N2755" i="16" s="1"/>
  <c r="P2755" i="16"/>
  <c r="Q2696" i="16"/>
  <c r="R2696" i="16" s="1"/>
  <c r="N2696" i="16" s="1"/>
  <c r="P2696" i="16"/>
  <c r="P2613" i="16"/>
  <c r="Q2613" i="16"/>
  <c r="R2613" i="16" s="1"/>
  <c r="N2613" i="16" s="1"/>
  <c r="Q2530" i="16"/>
  <c r="R2530" i="16" s="1"/>
  <c r="N2530" i="16" s="1"/>
  <c r="P2530" i="16"/>
  <c r="P2495" i="16"/>
  <c r="Q2495" i="16"/>
  <c r="R2495" i="16" s="1"/>
  <c r="N2495" i="16" s="1"/>
  <c r="Q2424" i="16"/>
  <c r="R2424" i="16" s="1"/>
  <c r="N2424" i="16" s="1"/>
  <c r="P2424" i="16"/>
  <c r="Q2088" i="16"/>
  <c r="R2088" i="16" s="1"/>
  <c r="N2088" i="16" s="1"/>
  <c r="P2088" i="16"/>
  <c r="P2785" i="16"/>
  <c r="Q2785" i="16"/>
  <c r="R2785" i="16" s="1"/>
  <c r="N2785" i="16" s="1"/>
  <c r="Q2726" i="16"/>
  <c r="R2726" i="16" s="1"/>
  <c r="N2726" i="16" s="1"/>
  <c r="P2726" i="16"/>
  <c r="P2667" i="16"/>
  <c r="Q2667" i="16"/>
  <c r="R2667" i="16" s="1"/>
  <c r="N2667" i="16" s="1"/>
  <c r="P2597" i="16"/>
  <c r="Q2597" i="16"/>
  <c r="R2597" i="16" s="1"/>
  <c r="N2597" i="16" s="1"/>
  <c r="Q2238" i="16"/>
  <c r="R2238" i="16" s="1"/>
  <c r="N2238" i="16" s="1"/>
  <c r="P2238" i="16"/>
  <c r="Q2202" i="16"/>
  <c r="R2202" i="16" s="1"/>
  <c r="N2202" i="16" s="1"/>
  <c r="P2202" i="16"/>
  <c r="P2479" i="16"/>
  <c r="Q2479" i="16"/>
  <c r="R2479" i="16" s="1"/>
  <c r="N2479" i="16" s="1"/>
  <c r="Q2420" i="16"/>
  <c r="R2420" i="16" s="1"/>
  <c r="N2420" i="16" s="1"/>
  <c r="P2420" i="16"/>
  <c r="Q2325" i="16"/>
  <c r="R2325" i="16" s="1"/>
  <c r="N2325" i="16" s="1"/>
  <c r="P2325" i="16"/>
  <c r="Q2254" i="16"/>
  <c r="R2254" i="16" s="1"/>
  <c r="N2254" i="16" s="1"/>
  <c r="P2254" i="16"/>
  <c r="Q2220" i="16"/>
  <c r="R2220" i="16" s="1"/>
  <c r="N2220" i="16" s="1"/>
  <c r="P2220" i="16"/>
  <c r="Q2149" i="16"/>
  <c r="R2149" i="16" s="1"/>
  <c r="N2149" i="16" s="1"/>
  <c r="P2149" i="16"/>
  <c r="P3821" i="16"/>
  <c r="Q3821" i="16"/>
  <c r="R3821" i="16" s="1"/>
  <c r="N3821" i="16" s="1"/>
  <c r="Q2941" i="16"/>
  <c r="R2941" i="16" s="1"/>
  <c r="N2941" i="16" s="1"/>
  <c r="P2941" i="16"/>
  <c r="Q2906" i="16"/>
  <c r="R2906" i="16" s="1"/>
  <c r="N2906" i="16" s="1"/>
  <c r="P2906" i="16"/>
  <c r="Q2823" i="16"/>
  <c r="R2823" i="16" s="1"/>
  <c r="N2823" i="16" s="1"/>
  <c r="P2823" i="16"/>
  <c r="Q2752" i="16"/>
  <c r="R2752" i="16" s="1"/>
  <c r="N2752" i="16" s="1"/>
  <c r="P2752" i="16"/>
  <c r="Q2393" i="16"/>
  <c r="R2393" i="16" s="1"/>
  <c r="N2393" i="16" s="1"/>
  <c r="P2393" i="16"/>
  <c r="Q2359" i="16"/>
  <c r="R2359" i="16" s="1"/>
  <c r="N2359" i="16" s="1"/>
  <c r="P2359" i="16"/>
  <c r="Q2635" i="16"/>
  <c r="R2635" i="16" s="1"/>
  <c r="N2635" i="16" s="1"/>
  <c r="P2635" i="16"/>
  <c r="Q2576" i="16"/>
  <c r="R2576" i="16" s="1"/>
  <c r="N2576" i="16" s="1"/>
  <c r="P2576" i="16"/>
  <c r="P2494" i="16"/>
  <c r="Q2494" i="16"/>
  <c r="R2494" i="16" s="1"/>
  <c r="N2494" i="16" s="1"/>
  <c r="P2410" i="16"/>
  <c r="Q2410" i="16"/>
  <c r="R2410" i="16" s="1"/>
  <c r="N2410" i="16" s="1"/>
  <c r="Q2375" i="16"/>
  <c r="R2375" i="16" s="1"/>
  <c r="N2375" i="16" s="1"/>
  <c r="P2375" i="16"/>
  <c r="Q2304" i="16"/>
  <c r="R2304" i="16" s="1"/>
  <c r="N2304" i="16" s="1"/>
  <c r="P2304" i="16"/>
  <c r="Q1823" i="16"/>
  <c r="R1823" i="16" s="1"/>
  <c r="N1823" i="16" s="1"/>
  <c r="P1823" i="16"/>
  <c r="P2521" i="16"/>
  <c r="Q2521" i="16"/>
  <c r="R2521" i="16" s="1"/>
  <c r="N2521" i="16" s="1"/>
  <c r="Q2462" i="16"/>
  <c r="R2462" i="16" s="1"/>
  <c r="N2462" i="16" s="1"/>
  <c r="P2462" i="16"/>
  <c r="Q2402" i="16"/>
  <c r="R2402" i="16" s="1"/>
  <c r="N2402" i="16" s="1"/>
  <c r="P2402" i="16"/>
  <c r="Q2320" i="16"/>
  <c r="R2320" i="16" s="1"/>
  <c r="N2320" i="16" s="1"/>
  <c r="P2320" i="16"/>
  <c r="Q1974" i="16"/>
  <c r="R1974" i="16" s="1"/>
  <c r="N1974" i="16" s="1"/>
  <c r="P1974" i="16"/>
  <c r="Q1939" i="16"/>
  <c r="R1939" i="16" s="1"/>
  <c r="N1939" i="16" s="1"/>
  <c r="P1939" i="16"/>
  <c r="Q2216" i="16"/>
  <c r="R2216" i="16" s="1"/>
  <c r="N2216" i="16" s="1"/>
  <c r="P2216" i="16"/>
  <c r="P2155" i="16"/>
  <c r="Q2155" i="16"/>
  <c r="R2155" i="16" s="1"/>
  <c r="N2155" i="16" s="1"/>
  <c r="Q3774" i="16"/>
  <c r="R3774" i="16" s="1"/>
  <c r="N3774" i="16" s="1"/>
  <c r="P3774" i="16"/>
  <c r="Q3800" i="16"/>
  <c r="R3800" i="16" s="1"/>
  <c r="N3800" i="16" s="1"/>
  <c r="P3800" i="16"/>
  <c r="Q3729" i="16"/>
  <c r="R3729" i="16" s="1"/>
  <c r="N3729" i="16" s="1"/>
  <c r="P3729" i="16"/>
  <c r="Q3683" i="16"/>
  <c r="R3683" i="16" s="1"/>
  <c r="N3683" i="16" s="1"/>
  <c r="P3683" i="16"/>
  <c r="P3623" i="16"/>
  <c r="Q3623" i="16"/>
  <c r="R3623" i="16" s="1"/>
  <c r="N3623" i="16" s="1"/>
  <c r="P598" i="16"/>
  <c r="Q598" i="16"/>
  <c r="R598" i="16" s="1"/>
  <c r="N598" i="16" s="1"/>
  <c r="Q1946" i="16"/>
  <c r="R1946" i="16" s="1"/>
  <c r="N1946" i="16" s="1"/>
  <c r="P1946" i="16"/>
  <c r="Q419" i="16"/>
  <c r="R419" i="16" s="1"/>
  <c r="N419" i="16" s="1"/>
  <c r="P419" i="16"/>
  <c r="Q295" i="16"/>
  <c r="R295" i="16" s="1"/>
  <c r="N295" i="16" s="1"/>
  <c r="P295" i="16"/>
  <c r="Q2025" i="16"/>
  <c r="R2025" i="16" s="1"/>
  <c r="N2025" i="16" s="1"/>
  <c r="P2025" i="16"/>
  <c r="Q320" i="16"/>
  <c r="R320" i="16" s="1"/>
  <c r="N320" i="16" s="1"/>
  <c r="P320" i="16"/>
  <c r="P53" i="16"/>
  <c r="Q53" i="16"/>
  <c r="R53" i="16" s="1"/>
  <c r="N53" i="16" s="1"/>
  <c r="P2697" i="16"/>
  <c r="Q2697" i="16"/>
  <c r="R2697" i="16" s="1"/>
  <c r="N2697" i="16" s="1"/>
  <c r="Q917" i="16"/>
  <c r="R917" i="16" s="1"/>
  <c r="N917" i="16" s="1"/>
  <c r="P917" i="16"/>
  <c r="P1872" i="16"/>
  <c r="Q1872" i="16"/>
  <c r="R1872" i="16" s="1"/>
  <c r="N1872" i="16" s="1"/>
  <c r="Q2442" i="16"/>
  <c r="R2442" i="16" s="1"/>
  <c r="N2442" i="16" s="1"/>
  <c r="P2442" i="16"/>
  <c r="Q541" i="16"/>
  <c r="R541" i="16" s="1"/>
  <c r="N541" i="16" s="1"/>
  <c r="P541" i="16"/>
  <c r="Q227" i="16"/>
  <c r="R227" i="16" s="1"/>
  <c r="N227" i="16" s="1"/>
  <c r="P227" i="16"/>
  <c r="Q780" i="16"/>
  <c r="R780" i="16" s="1"/>
  <c r="N780" i="16" s="1"/>
  <c r="P780" i="16"/>
  <c r="Q493" i="16"/>
  <c r="R493" i="16" s="1"/>
  <c r="N493" i="16" s="1"/>
  <c r="P493" i="16"/>
  <c r="Q196" i="16"/>
  <c r="R196" i="16" s="1"/>
  <c r="N196" i="16" s="1"/>
  <c r="P196" i="16"/>
  <c r="Q584" i="16"/>
  <c r="R584" i="16" s="1"/>
  <c r="N584" i="16" s="1"/>
  <c r="P584" i="16"/>
  <c r="Q984" i="16"/>
  <c r="R984" i="16" s="1"/>
  <c r="N984" i="16" s="1"/>
  <c r="P984" i="16"/>
  <c r="Q1360" i="16"/>
  <c r="R1360" i="16" s="1"/>
  <c r="N1360" i="16" s="1"/>
  <c r="P1360" i="16"/>
  <c r="Q1891" i="16"/>
  <c r="R1891" i="16" s="1"/>
  <c r="N1891" i="16" s="1"/>
  <c r="P1891" i="16"/>
  <c r="Q1594" i="16"/>
  <c r="R1594" i="16" s="1"/>
  <c r="N1594" i="16" s="1"/>
  <c r="P1594" i="16"/>
  <c r="Q1463" i="16"/>
  <c r="R1463" i="16" s="1"/>
  <c r="N1463" i="16" s="1"/>
  <c r="P1463" i="16"/>
  <c r="P266" i="16"/>
  <c r="Q266" i="16"/>
  <c r="R266" i="16" s="1"/>
  <c r="N266" i="16" s="1"/>
  <c r="Q963" i="16"/>
  <c r="R963" i="16" s="1"/>
  <c r="N963" i="16" s="1"/>
  <c r="P963" i="16"/>
  <c r="Q605" i="16"/>
  <c r="R605" i="16" s="1"/>
  <c r="N605" i="16" s="1"/>
  <c r="P605" i="16"/>
  <c r="Q763" i="16"/>
  <c r="R763" i="16" s="1"/>
  <c r="N763" i="16" s="1"/>
  <c r="P763" i="16"/>
  <c r="Q453" i="16"/>
  <c r="R453" i="16" s="1"/>
  <c r="N453" i="16" s="1"/>
  <c r="P453" i="16"/>
  <c r="Q120" i="16"/>
  <c r="R120" i="16" s="1"/>
  <c r="N120" i="16" s="1"/>
  <c r="P120" i="16"/>
  <c r="Q851" i="16"/>
  <c r="R851" i="16" s="1"/>
  <c r="N851" i="16" s="1"/>
  <c r="P851" i="16"/>
  <c r="Q1527" i="16"/>
  <c r="R1527" i="16" s="1"/>
  <c r="N1527" i="16" s="1"/>
  <c r="P1527" i="16"/>
  <c r="Q1228" i="16"/>
  <c r="R1228" i="16" s="1"/>
  <c r="N1228" i="16" s="1"/>
  <c r="P1228" i="16"/>
  <c r="P1696" i="16"/>
  <c r="Q1696" i="16"/>
  <c r="R1696" i="16" s="1"/>
  <c r="N1696" i="16" s="1"/>
  <c r="Q1759" i="16"/>
  <c r="R1759" i="16" s="1"/>
  <c r="N1759" i="16" s="1"/>
  <c r="P1759" i="16"/>
  <c r="Q1461" i="16"/>
  <c r="R1461" i="16" s="1"/>
  <c r="N1461" i="16" s="1"/>
  <c r="P1461" i="16"/>
  <c r="Q1307" i="16"/>
  <c r="R1307" i="16" s="1"/>
  <c r="N1307" i="16" s="1"/>
  <c r="P1307" i="16"/>
  <c r="P853" i="16"/>
  <c r="Q853" i="16"/>
  <c r="R853" i="16" s="1"/>
  <c r="N853" i="16" s="1"/>
  <c r="Q508" i="16"/>
  <c r="R508" i="16" s="1"/>
  <c r="N508" i="16" s="1"/>
  <c r="P508" i="16"/>
  <c r="P414" i="16"/>
  <c r="Q414" i="16"/>
  <c r="R414" i="16" s="1"/>
  <c r="N414" i="16" s="1"/>
  <c r="Q332" i="16"/>
  <c r="R332" i="16" s="1"/>
  <c r="N332" i="16" s="1"/>
  <c r="P332" i="16"/>
  <c r="P1042" i="16"/>
  <c r="Q1042" i="16"/>
  <c r="R1042" i="16" s="1"/>
  <c r="N1042" i="16" s="1"/>
  <c r="Q731" i="16"/>
  <c r="R731" i="16" s="1"/>
  <c r="N731" i="16" s="1"/>
  <c r="P731" i="16"/>
  <c r="P1358" i="16"/>
  <c r="Q1358" i="16"/>
  <c r="R1358" i="16" s="1"/>
  <c r="N1358" i="16" s="1"/>
  <c r="P1094" i="16"/>
  <c r="Q1094" i="16"/>
  <c r="R1094" i="16" s="1"/>
  <c r="N1094" i="16" s="1"/>
  <c r="P1816" i="16"/>
  <c r="Q1816" i="16"/>
  <c r="R1816" i="16" s="1"/>
  <c r="N1816" i="16" s="1"/>
  <c r="Q1303" i="16"/>
  <c r="R1303" i="16" s="1"/>
  <c r="N1303" i="16" s="1"/>
  <c r="P1303" i="16"/>
  <c r="Q1317" i="16"/>
  <c r="R1317" i="16" s="1"/>
  <c r="N1317" i="16" s="1"/>
  <c r="P1317" i="16"/>
  <c r="Q2049" i="16"/>
  <c r="R2049" i="16" s="1"/>
  <c r="N2049" i="16" s="1"/>
  <c r="P2049" i="16"/>
  <c r="Q2064" i="16"/>
  <c r="R2064" i="16" s="1"/>
  <c r="N2064" i="16" s="1"/>
  <c r="P2064" i="16"/>
  <c r="P866" i="16"/>
  <c r="Q866" i="16"/>
  <c r="R866" i="16" s="1"/>
  <c r="N866" i="16" s="1"/>
  <c r="Q520" i="16"/>
  <c r="R520" i="16" s="1"/>
  <c r="N520" i="16" s="1"/>
  <c r="P520" i="16"/>
  <c r="P426" i="16"/>
  <c r="Q426" i="16"/>
  <c r="R426" i="16" s="1"/>
  <c r="N426" i="16" s="1"/>
  <c r="Q344" i="16"/>
  <c r="R344" i="16" s="1"/>
  <c r="N344" i="16" s="1"/>
  <c r="P344" i="16"/>
  <c r="P1054" i="16"/>
  <c r="Q1054" i="16"/>
  <c r="R1054" i="16" s="1"/>
  <c r="N1054" i="16" s="1"/>
  <c r="Q743" i="16"/>
  <c r="R743" i="16" s="1"/>
  <c r="N743" i="16" s="1"/>
  <c r="P743" i="16"/>
  <c r="Q1369" i="16"/>
  <c r="R1369" i="16" s="1"/>
  <c r="N1369" i="16" s="1"/>
  <c r="P1369" i="16"/>
  <c r="Q1107" i="16"/>
  <c r="R1107" i="16" s="1"/>
  <c r="N1107" i="16" s="1"/>
  <c r="P1107" i="16"/>
  <c r="Q1828" i="16"/>
  <c r="R1828" i="16" s="1"/>
  <c r="N1828" i="16" s="1"/>
  <c r="P1828" i="16"/>
  <c r="P1314" i="16"/>
  <c r="Q1314" i="16"/>
  <c r="R1314" i="16" s="1"/>
  <c r="N1314" i="16" s="1"/>
  <c r="Q1328" i="16"/>
  <c r="R1328" i="16" s="1"/>
  <c r="N1328" i="16" s="1"/>
  <c r="P1328" i="16"/>
  <c r="Q2061" i="16"/>
  <c r="R2061" i="16" s="1"/>
  <c r="N2061" i="16" s="1"/>
  <c r="P2061" i="16"/>
  <c r="Q2076" i="16"/>
  <c r="R2076" i="16" s="1"/>
  <c r="N2076" i="16" s="1"/>
  <c r="P2076" i="16"/>
  <c r="P734" i="16"/>
  <c r="Q734" i="16"/>
  <c r="R734" i="16" s="1"/>
  <c r="N734" i="16" s="1"/>
  <c r="P388" i="16"/>
  <c r="Q388" i="16"/>
  <c r="R388" i="16" s="1"/>
  <c r="N388" i="16" s="1"/>
  <c r="P294" i="16"/>
  <c r="Q294" i="16"/>
  <c r="R294" i="16" s="1"/>
  <c r="N294" i="16" s="1"/>
  <c r="Q200" i="16"/>
  <c r="R200" i="16" s="1"/>
  <c r="N200" i="16" s="1"/>
  <c r="P200" i="16"/>
  <c r="Q920" i="16"/>
  <c r="R920" i="16" s="1"/>
  <c r="N920" i="16" s="1"/>
  <c r="P920" i="16"/>
  <c r="Q611" i="16"/>
  <c r="R611" i="16" s="1"/>
  <c r="N611" i="16" s="1"/>
  <c r="P611" i="16"/>
  <c r="Q1237" i="16"/>
  <c r="R1237" i="16" s="1"/>
  <c r="N1237" i="16" s="1"/>
  <c r="P1237" i="16"/>
  <c r="P1995" i="16"/>
  <c r="Q1995" i="16"/>
  <c r="R1995" i="16" s="1"/>
  <c r="N1995" i="16" s="1"/>
  <c r="Q1697" i="16"/>
  <c r="R1697" i="16" s="1"/>
  <c r="N1697" i="16" s="1"/>
  <c r="P1697" i="16"/>
  <c r="P1181" i="16"/>
  <c r="Q1181" i="16"/>
  <c r="R1181" i="16" s="1"/>
  <c r="N1181" i="16" s="1"/>
  <c r="Q1196" i="16"/>
  <c r="R1196" i="16" s="1"/>
  <c r="N1196" i="16" s="1"/>
  <c r="P1196" i="16"/>
  <c r="Q1929" i="16"/>
  <c r="R1929" i="16" s="1"/>
  <c r="N1929" i="16" s="1"/>
  <c r="P1929" i="16"/>
  <c r="Q1883" i="16"/>
  <c r="R1883" i="16" s="1"/>
  <c r="N1883" i="16" s="1"/>
  <c r="P1883" i="16"/>
  <c r="Q135" i="16"/>
  <c r="R135" i="16" s="1"/>
  <c r="N135" i="16" s="1"/>
  <c r="P135" i="16"/>
  <c r="Q832" i="16"/>
  <c r="R832" i="16" s="1"/>
  <c r="N832" i="16" s="1"/>
  <c r="P832" i="16"/>
  <c r="P738" i="16"/>
  <c r="Q738" i="16"/>
  <c r="R738" i="16" s="1"/>
  <c r="N738" i="16" s="1"/>
  <c r="Q656" i="16"/>
  <c r="R656" i="16" s="1"/>
  <c r="N656" i="16" s="1"/>
  <c r="P656" i="16"/>
  <c r="Q321" i="16"/>
  <c r="R321" i="16" s="1"/>
  <c r="N321" i="16" s="1"/>
  <c r="P321" i="16"/>
  <c r="Q1056" i="16"/>
  <c r="R1056" i="16" s="1"/>
  <c r="N1056" i="16" s="1"/>
  <c r="P1056" i="16"/>
  <c r="Q1681" i="16"/>
  <c r="R1681" i="16" s="1"/>
  <c r="N1681" i="16" s="1"/>
  <c r="P1681" i="16"/>
  <c r="Q1419" i="16"/>
  <c r="R1419" i="16" s="1"/>
  <c r="N1419" i="16" s="1"/>
  <c r="P1419" i="16"/>
  <c r="Q881" i="16"/>
  <c r="R881" i="16" s="1"/>
  <c r="N881" i="16" s="1"/>
  <c r="P881" i="16"/>
  <c r="Q1625" i="16"/>
  <c r="R1625" i="16" s="1"/>
  <c r="N1625" i="16" s="1"/>
  <c r="P1625" i="16"/>
  <c r="Q1641" i="16"/>
  <c r="R1641" i="16" s="1"/>
  <c r="N1641" i="16" s="1"/>
  <c r="P1641" i="16"/>
  <c r="P1414" i="16"/>
  <c r="Q1414" i="16"/>
  <c r="R1414" i="16" s="1"/>
  <c r="N1414" i="16" s="1"/>
  <c r="P278" i="16"/>
  <c r="Q278" i="16"/>
  <c r="R278" i="16" s="1"/>
  <c r="N278" i="16" s="1"/>
  <c r="P1046" i="16"/>
  <c r="Q1046" i="16"/>
  <c r="R1046" i="16" s="1"/>
  <c r="N1046" i="16" s="1"/>
  <c r="Q701" i="16"/>
  <c r="R701" i="16" s="1"/>
  <c r="N701" i="16" s="1"/>
  <c r="P701" i="16"/>
  <c r="P607" i="16"/>
  <c r="Q607" i="16"/>
  <c r="R607" i="16" s="1"/>
  <c r="N607" i="16" s="1"/>
  <c r="Q523" i="16"/>
  <c r="R523" i="16" s="1"/>
  <c r="N523" i="16" s="1"/>
  <c r="P523" i="16"/>
  <c r="Q191" i="16"/>
  <c r="R191" i="16" s="1"/>
  <c r="N191" i="16" s="1"/>
  <c r="P191" i="16"/>
  <c r="Q923" i="16"/>
  <c r="R923" i="16" s="1"/>
  <c r="N923" i="16" s="1"/>
  <c r="P923" i="16"/>
  <c r="Q1550" i="16"/>
  <c r="R1550" i="16" s="1"/>
  <c r="N1550" i="16" s="1"/>
  <c r="P1550" i="16"/>
  <c r="Q1287" i="16"/>
  <c r="R1287" i="16" s="1"/>
  <c r="N1287" i="16" s="1"/>
  <c r="P1287" i="16"/>
  <c r="P2007" i="16"/>
  <c r="Q2007" i="16"/>
  <c r="R2007" i="16" s="1"/>
  <c r="N2007" i="16" s="1"/>
  <c r="Q1495" i="16"/>
  <c r="R1495" i="16" s="1"/>
  <c r="N1495" i="16" s="1"/>
  <c r="P1495" i="16"/>
  <c r="Q1508" i="16"/>
  <c r="R1508" i="16" s="1"/>
  <c r="N1508" i="16" s="1"/>
  <c r="P1508" i="16"/>
  <c r="Q1271" i="16"/>
  <c r="R1271" i="16" s="1"/>
  <c r="N1271" i="16" s="1"/>
  <c r="P1271" i="16"/>
  <c r="Q483" i="16"/>
  <c r="R483" i="16" s="1"/>
  <c r="N483" i="16" s="1"/>
  <c r="P483" i="16"/>
  <c r="P137" i="16"/>
  <c r="Q137" i="16"/>
  <c r="R137" i="16" s="1"/>
  <c r="N137" i="16" s="1"/>
  <c r="P822" i="16"/>
  <c r="Q822" i="16"/>
  <c r="R822" i="16" s="1"/>
  <c r="N822" i="16" s="1"/>
  <c r="Q979" i="16"/>
  <c r="R979" i="16" s="1"/>
  <c r="N979" i="16" s="1"/>
  <c r="P979" i="16"/>
  <c r="Q669" i="16"/>
  <c r="R669" i="16" s="1"/>
  <c r="N669" i="16" s="1"/>
  <c r="P669" i="16"/>
  <c r="Q347" i="16"/>
  <c r="R347" i="16" s="1"/>
  <c r="N347" i="16" s="1"/>
  <c r="P347" i="16"/>
  <c r="Q1068" i="16"/>
  <c r="R1068" i="16" s="1"/>
  <c r="N1068" i="16" s="1"/>
  <c r="P1068" i="16"/>
  <c r="Q1741" i="16"/>
  <c r="R1741" i="16" s="1"/>
  <c r="N1741" i="16" s="1"/>
  <c r="P1741" i="16"/>
  <c r="Q1445" i="16"/>
  <c r="R1445" i="16" s="1"/>
  <c r="N1445" i="16" s="1"/>
  <c r="P1445" i="16"/>
  <c r="P930" i="16"/>
  <c r="Q930" i="16"/>
  <c r="R930" i="16" s="1"/>
  <c r="N930" i="16" s="1"/>
  <c r="P1975" i="16"/>
  <c r="Q1975" i="16"/>
  <c r="R1975" i="16" s="1"/>
  <c r="N1975" i="16" s="1"/>
  <c r="Q1678" i="16"/>
  <c r="R1678" i="16" s="1"/>
  <c r="N1678" i="16" s="1"/>
  <c r="P1678" i="16"/>
  <c r="Q1571" i="16"/>
  <c r="R1571" i="16" s="1"/>
  <c r="N1571" i="16" s="1"/>
  <c r="P1571" i="16"/>
  <c r="Q495" i="16"/>
  <c r="R495" i="16" s="1"/>
  <c r="N495" i="16" s="1"/>
  <c r="P495" i="16"/>
  <c r="Q147" i="16"/>
  <c r="R147" i="16" s="1"/>
  <c r="N147" i="16" s="1"/>
  <c r="P147" i="16"/>
  <c r="P55" i="16"/>
  <c r="Q55" i="16"/>
  <c r="R55" i="16" s="1"/>
  <c r="N55" i="16" s="1"/>
  <c r="Q992" i="16"/>
  <c r="R992" i="16" s="1"/>
  <c r="N992" i="16" s="1"/>
  <c r="P992" i="16"/>
  <c r="Q681" i="16"/>
  <c r="R681" i="16" s="1"/>
  <c r="N681" i="16" s="1"/>
  <c r="P681" i="16"/>
  <c r="Q359" i="16"/>
  <c r="R359" i="16" s="1"/>
  <c r="N359" i="16" s="1"/>
  <c r="P359" i="16"/>
  <c r="Q1080" i="16"/>
  <c r="R1080" i="16" s="1"/>
  <c r="N1080" i="16" s="1"/>
  <c r="P1080" i="16"/>
  <c r="Q1753" i="16"/>
  <c r="R1753" i="16" s="1"/>
  <c r="N1753" i="16" s="1"/>
  <c r="P1753" i="16"/>
  <c r="Q1456" i="16"/>
  <c r="R1456" i="16" s="1"/>
  <c r="N1456" i="16" s="1"/>
  <c r="P1456" i="16"/>
  <c r="P942" i="16"/>
  <c r="Q942" i="16"/>
  <c r="R942" i="16" s="1"/>
  <c r="N942" i="16" s="1"/>
  <c r="P1987" i="16"/>
  <c r="Q1987" i="16"/>
  <c r="R1987" i="16" s="1"/>
  <c r="N1987" i="16" s="1"/>
  <c r="Q1689" i="16"/>
  <c r="R1689" i="16" s="1"/>
  <c r="N1689" i="16" s="1"/>
  <c r="P1689" i="16"/>
  <c r="P1584" i="16"/>
  <c r="Q1584" i="16"/>
  <c r="R1584" i="16" s="1"/>
  <c r="N1584" i="16" s="1"/>
  <c r="P362" i="16"/>
  <c r="Q362" i="16"/>
  <c r="R362" i="16" s="1"/>
  <c r="N362" i="16" s="1"/>
  <c r="Q1059" i="16"/>
  <c r="R1059" i="16" s="1"/>
  <c r="N1059" i="16" s="1"/>
  <c r="P1059" i="16"/>
  <c r="Q700" i="16"/>
  <c r="R700" i="16" s="1"/>
  <c r="N700" i="16" s="1"/>
  <c r="P700" i="16"/>
  <c r="P858" i="16"/>
  <c r="Q858" i="16"/>
  <c r="R858" i="16" s="1"/>
  <c r="N858" i="16" s="1"/>
  <c r="P550" i="16"/>
  <c r="Q550" i="16"/>
  <c r="R550" i="16" s="1"/>
  <c r="N550" i="16" s="1"/>
  <c r="Q215" i="16"/>
  <c r="R215" i="16" s="1"/>
  <c r="N215" i="16" s="1"/>
  <c r="P215" i="16"/>
  <c r="Q948" i="16"/>
  <c r="R948" i="16" s="1"/>
  <c r="N948" i="16" s="1"/>
  <c r="P948" i="16"/>
  <c r="Q1622" i="16"/>
  <c r="R1622" i="16" s="1"/>
  <c r="N1622" i="16" s="1"/>
  <c r="P1622" i="16"/>
  <c r="P1324" i="16"/>
  <c r="Q1324" i="16"/>
  <c r="R1324" i="16" s="1"/>
  <c r="N1324" i="16" s="1"/>
  <c r="Q1793" i="16"/>
  <c r="R1793" i="16" s="1"/>
  <c r="N1793" i="16" s="1"/>
  <c r="P1793" i="16"/>
  <c r="P1856" i="16"/>
  <c r="Q1856" i="16"/>
  <c r="R1856" i="16" s="1"/>
  <c r="N1856" i="16" s="1"/>
  <c r="Q1557" i="16"/>
  <c r="R1557" i="16" s="1"/>
  <c r="N1557" i="16" s="1"/>
  <c r="P1557" i="16"/>
  <c r="Q1427" i="16"/>
  <c r="R1427" i="16" s="1"/>
  <c r="N1427" i="16" s="1"/>
  <c r="P1427" i="16"/>
  <c r="Q230" i="16"/>
  <c r="R230" i="16" s="1"/>
  <c r="N230" i="16" s="1"/>
  <c r="P230" i="16"/>
  <c r="Q927" i="16"/>
  <c r="R927" i="16" s="1"/>
  <c r="N927" i="16" s="1"/>
  <c r="P927" i="16"/>
  <c r="Q569" i="16"/>
  <c r="R569" i="16" s="1"/>
  <c r="N569" i="16" s="1"/>
  <c r="P569" i="16"/>
  <c r="Q727" i="16"/>
  <c r="R727" i="16" s="1"/>
  <c r="N727" i="16" s="1"/>
  <c r="P727" i="16"/>
  <c r="Q417" i="16"/>
  <c r="R417" i="16" s="1"/>
  <c r="N417" i="16" s="1"/>
  <c r="P417" i="16"/>
  <c r="Q84" i="16"/>
  <c r="R84" i="16" s="1"/>
  <c r="N84" i="16" s="1"/>
  <c r="P84" i="16"/>
  <c r="Q816" i="16"/>
  <c r="R816" i="16" s="1"/>
  <c r="N816" i="16" s="1"/>
  <c r="P816" i="16"/>
  <c r="P1490" i="16"/>
  <c r="Q1490" i="16"/>
  <c r="R1490" i="16" s="1"/>
  <c r="N1490" i="16" s="1"/>
  <c r="Q1192" i="16"/>
  <c r="R1192" i="16" s="1"/>
  <c r="N1192" i="16" s="1"/>
  <c r="P1192" i="16"/>
  <c r="P1660" i="16"/>
  <c r="Q1660" i="16"/>
  <c r="R1660" i="16" s="1"/>
  <c r="N1660" i="16" s="1"/>
  <c r="P1723" i="16"/>
  <c r="Q1723" i="16"/>
  <c r="R1723" i="16" s="1"/>
  <c r="N1723" i="16" s="1"/>
  <c r="Q1425" i="16"/>
  <c r="R1425" i="16" s="1"/>
  <c r="N1425" i="16" s="1"/>
  <c r="P1425" i="16"/>
  <c r="P1270" i="16"/>
  <c r="Q1270" i="16"/>
  <c r="R1270" i="16" s="1"/>
  <c r="N1270" i="16" s="1"/>
  <c r="Q913" i="16"/>
  <c r="R913" i="16" s="1"/>
  <c r="N913" i="16" s="1"/>
  <c r="P913" i="16"/>
  <c r="P652" i="16"/>
  <c r="Q652" i="16"/>
  <c r="R652" i="16" s="1"/>
  <c r="N652" i="16" s="1"/>
  <c r="Q293" i="16"/>
  <c r="R293" i="16" s="1"/>
  <c r="N293" i="16" s="1"/>
  <c r="P293" i="16"/>
  <c r="Q451" i="16"/>
  <c r="R451" i="16" s="1"/>
  <c r="N451" i="16" s="1"/>
  <c r="P451" i="16"/>
  <c r="P142" i="16"/>
  <c r="Q142" i="16"/>
  <c r="R142" i="16" s="1"/>
  <c r="N142" i="16" s="1"/>
  <c r="Q837" i="16"/>
  <c r="R837" i="16" s="1"/>
  <c r="N837" i="16" s="1"/>
  <c r="P837" i="16"/>
  <c r="Q539" i="16"/>
  <c r="R539" i="16" s="1"/>
  <c r="N539" i="16" s="1"/>
  <c r="P539" i="16"/>
  <c r="P1213" i="16"/>
  <c r="Q1213" i="16"/>
  <c r="R1213" i="16" s="1"/>
  <c r="N1213" i="16" s="1"/>
  <c r="P1924" i="16"/>
  <c r="Q1924" i="16"/>
  <c r="R1924" i="16" s="1"/>
  <c r="N1924" i="16" s="1"/>
  <c r="Q1385" i="16"/>
  <c r="R1385" i="16" s="1"/>
  <c r="N1385" i="16" s="1"/>
  <c r="P1385" i="16"/>
  <c r="Q1435" i="16"/>
  <c r="R1435" i="16" s="1"/>
  <c r="N1435" i="16" s="1"/>
  <c r="P1435" i="16"/>
  <c r="Q1149" i="16"/>
  <c r="R1149" i="16" s="1"/>
  <c r="N1149" i="16" s="1"/>
  <c r="P1149" i="16"/>
  <c r="Q1966" i="16"/>
  <c r="R1966" i="16" s="1"/>
  <c r="N1966" i="16" s="1"/>
  <c r="P1966" i="16"/>
  <c r="Q1677" i="16"/>
  <c r="R1677" i="16" s="1"/>
  <c r="N1677" i="16" s="1"/>
  <c r="P1677" i="16"/>
  <c r="Q1392" i="16"/>
  <c r="R1392" i="16" s="1"/>
  <c r="N1392" i="16" s="1"/>
  <c r="P1392" i="16"/>
  <c r="Q3109" i="16"/>
  <c r="R3109" i="16" s="1"/>
  <c r="N3109" i="16" s="1"/>
  <c r="P3109" i="16"/>
  <c r="Q3074" i="16"/>
  <c r="R3074" i="16" s="1"/>
  <c r="N3074" i="16" s="1"/>
  <c r="P3074" i="16"/>
  <c r="P2992" i="16"/>
  <c r="Q2992" i="16"/>
  <c r="R2992" i="16" s="1"/>
  <c r="N2992" i="16" s="1"/>
  <c r="Q2919" i="16"/>
  <c r="R2919" i="16" s="1"/>
  <c r="N2919" i="16" s="1"/>
  <c r="P2919" i="16"/>
  <c r="Q2560" i="16"/>
  <c r="R2560" i="16" s="1"/>
  <c r="N2560" i="16" s="1"/>
  <c r="P2560" i="16"/>
  <c r="Q2538" i="16"/>
  <c r="R2538" i="16" s="1"/>
  <c r="N2538" i="16" s="1"/>
  <c r="P2538" i="16"/>
  <c r="P2803" i="16"/>
  <c r="Q2803" i="16"/>
  <c r="R2803" i="16" s="1"/>
  <c r="N2803" i="16" s="1"/>
  <c r="Q2743" i="16"/>
  <c r="R2743" i="16" s="1"/>
  <c r="N2743" i="16" s="1"/>
  <c r="P2743" i="16"/>
  <c r="P2661" i="16"/>
  <c r="Q2661" i="16"/>
  <c r="R2661" i="16" s="1"/>
  <c r="N2661" i="16" s="1"/>
  <c r="Q2578" i="16"/>
  <c r="R2578" i="16" s="1"/>
  <c r="N2578" i="16" s="1"/>
  <c r="P2578" i="16"/>
  <c r="P2543" i="16"/>
  <c r="Q2543" i="16"/>
  <c r="R2543" i="16" s="1"/>
  <c r="N2543" i="16" s="1"/>
  <c r="Q2472" i="16"/>
  <c r="R2472" i="16" s="1"/>
  <c r="N2472" i="16" s="1"/>
  <c r="P2472" i="16"/>
  <c r="Q1404" i="16"/>
  <c r="R1404" i="16" s="1"/>
  <c r="N1404" i="16" s="1"/>
  <c r="P1404" i="16"/>
  <c r="Q3121" i="16"/>
  <c r="R3121" i="16" s="1"/>
  <c r="N3121" i="16" s="1"/>
  <c r="P3121" i="16"/>
  <c r="Q3086" i="16"/>
  <c r="R3086" i="16" s="1"/>
  <c r="N3086" i="16" s="1"/>
  <c r="P3086" i="16"/>
  <c r="Q3002" i="16"/>
  <c r="R3002" i="16" s="1"/>
  <c r="N3002" i="16" s="1"/>
  <c r="P3002" i="16"/>
  <c r="P2932" i="16"/>
  <c r="Q2932" i="16"/>
  <c r="R2932" i="16" s="1"/>
  <c r="N2932" i="16" s="1"/>
  <c r="P2573" i="16"/>
  <c r="Q2573" i="16"/>
  <c r="R2573" i="16" s="1"/>
  <c r="N2573" i="16" s="1"/>
  <c r="Q2550" i="16"/>
  <c r="R2550" i="16" s="1"/>
  <c r="N2550" i="16" s="1"/>
  <c r="P2550" i="16"/>
  <c r="Q2815" i="16"/>
  <c r="R2815" i="16" s="1"/>
  <c r="N2815" i="16" s="1"/>
  <c r="P2815" i="16"/>
  <c r="Q2756" i="16"/>
  <c r="R2756" i="16" s="1"/>
  <c r="N2756" i="16" s="1"/>
  <c r="P2756" i="16"/>
  <c r="P2673" i="16"/>
  <c r="Q2673" i="16"/>
  <c r="R2673" i="16" s="1"/>
  <c r="N2673" i="16" s="1"/>
  <c r="Q2590" i="16"/>
  <c r="R2590" i="16" s="1"/>
  <c r="N2590" i="16" s="1"/>
  <c r="P2590" i="16"/>
  <c r="P2555" i="16"/>
  <c r="Q2555" i="16"/>
  <c r="R2555" i="16" s="1"/>
  <c r="N2555" i="16" s="1"/>
  <c r="Q2484" i="16"/>
  <c r="R2484" i="16" s="1"/>
  <c r="N2484" i="16" s="1"/>
  <c r="P2484" i="16"/>
  <c r="P1848" i="16"/>
  <c r="Q1848" i="16"/>
  <c r="R1848" i="16" s="1"/>
  <c r="N1848" i="16" s="1"/>
  <c r="Q3565" i="16"/>
  <c r="R3565" i="16" s="1"/>
  <c r="N3565" i="16" s="1"/>
  <c r="P3565" i="16"/>
  <c r="Q3530" i="16"/>
  <c r="R3530" i="16" s="1"/>
  <c r="N3530" i="16" s="1"/>
  <c r="P3530" i="16"/>
  <c r="Q3447" i="16"/>
  <c r="R3447" i="16" s="1"/>
  <c r="N3447" i="16" s="1"/>
  <c r="P3447" i="16"/>
  <c r="P3376" i="16"/>
  <c r="Q3376" i="16"/>
  <c r="R3376" i="16" s="1"/>
  <c r="N3376" i="16" s="1"/>
  <c r="Q3017" i="16"/>
  <c r="R3017" i="16" s="1"/>
  <c r="N3017" i="16" s="1"/>
  <c r="P3017" i="16"/>
  <c r="Q2994" i="16"/>
  <c r="R2994" i="16" s="1"/>
  <c r="N2994" i="16" s="1"/>
  <c r="P2994" i="16"/>
  <c r="Q3259" i="16"/>
  <c r="R3259" i="16" s="1"/>
  <c r="N3259" i="16" s="1"/>
  <c r="P3259" i="16"/>
  <c r="Q3200" i="16"/>
  <c r="R3200" i="16" s="1"/>
  <c r="N3200" i="16" s="1"/>
  <c r="P3200" i="16"/>
  <c r="P3117" i="16"/>
  <c r="Q3117" i="16"/>
  <c r="R3117" i="16" s="1"/>
  <c r="N3117" i="16" s="1"/>
  <c r="Q3046" i="16"/>
  <c r="R3046" i="16" s="1"/>
  <c r="N3046" i="16" s="1"/>
  <c r="P3046" i="16"/>
  <c r="P3000" i="16"/>
  <c r="Q3000" i="16"/>
  <c r="R3000" i="16" s="1"/>
  <c r="N3000" i="16" s="1"/>
  <c r="P2940" i="16"/>
  <c r="Q2940" i="16"/>
  <c r="R2940" i="16" s="1"/>
  <c r="N2940" i="16" s="1"/>
  <c r="Q1859" i="16"/>
  <c r="R1859" i="16" s="1"/>
  <c r="N1859" i="16" s="1"/>
  <c r="P1859" i="16"/>
  <c r="P3577" i="16"/>
  <c r="Q3577" i="16"/>
  <c r="R3577" i="16" s="1"/>
  <c r="N3577" i="16" s="1"/>
  <c r="Q3542" i="16"/>
  <c r="R3542" i="16" s="1"/>
  <c r="N3542" i="16" s="1"/>
  <c r="P3542" i="16"/>
  <c r="P3459" i="16"/>
  <c r="Q3459" i="16"/>
  <c r="R3459" i="16" s="1"/>
  <c r="N3459" i="16" s="1"/>
  <c r="Q3389" i="16"/>
  <c r="R3389" i="16" s="1"/>
  <c r="N3389" i="16" s="1"/>
  <c r="P3389" i="16"/>
  <c r="Q3029" i="16"/>
  <c r="R3029" i="16" s="1"/>
  <c r="N3029" i="16" s="1"/>
  <c r="P3029" i="16"/>
  <c r="Q3006" i="16"/>
  <c r="R3006" i="16" s="1"/>
  <c r="N3006" i="16" s="1"/>
  <c r="P3006" i="16"/>
  <c r="Q3271" i="16"/>
  <c r="R3271" i="16" s="1"/>
  <c r="N3271" i="16" s="1"/>
  <c r="P3271" i="16"/>
  <c r="Q3212" i="16"/>
  <c r="R3212" i="16" s="1"/>
  <c r="N3212" i="16" s="1"/>
  <c r="P3212" i="16"/>
  <c r="P3128" i="16"/>
  <c r="Q3128" i="16"/>
  <c r="R3128" i="16" s="1"/>
  <c r="N3128" i="16" s="1"/>
  <c r="Q3058" i="16"/>
  <c r="R3058" i="16" s="1"/>
  <c r="N3058" i="16" s="1"/>
  <c r="P3058" i="16"/>
  <c r="P3012" i="16"/>
  <c r="Q3012" i="16"/>
  <c r="R3012" i="16" s="1"/>
  <c r="N3012" i="16" s="1"/>
  <c r="Q2951" i="16"/>
  <c r="R2951" i="16" s="1"/>
  <c r="N2951" i="16" s="1"/>
  <c r="P2951" i="16"/>
  <c r="P2137" i="16"/>
  <c r="Q2137" i="16"/>
  <c r="R2137" i="16" s="1"/>
  <c r="N2137" i="16" s="1"/>
  <c r="Q3750" i="16"/>
  <c r="R3750" i="16" s="1"/>
  <c r="N3750" i="16" s="1"/>
  <c r="P3750" i="16"/>
  <c r="P3843" i="16"/>
  <c r="Q3843" i="16"/>
  <c r="R3843" i="16" s="1"/>
  <c r="N3843" i="16" s="1"/>
  <c r="Q3771" i="16"/>
  <c r="R3771" i="16" s="1"/>
  <c r="N3771" i="16" s="1"/>
  <c r="P3771" i="16"/>
  <c r="Q3689" i="16"/>
  <c r="R3689" i="16" s="1"/>
  <c r="N3689" i="16" s="1"/>
  <c r="P3689" i="16"/>
  <c r="Q3329" i="16"/>
  <c r="R3329" i="16" s="1"/>
  <c r="N3329" i="16" s="1"/>
  <c r="P3329" i="16"/>
  <c r="P3317" i="16"/>
  <c r="Q3317" i="16"/>
  <c r="R3317" i="16" s="1"/>
  <c r="N3317" i="16" s="1"/>
  <c r="Q3570" i="16"/>
  <c r="R3570" i="16" s="1"/>
  <c r="N3570" i="16" s="1"/>
  <c r="P3570" i="16"/>
  <c r="P3511" i="16"/>
  <c r="Q3511" i="16"/>
  <c r="R3511" i="16" s="1"/>
  <c r="N3511" i="16" s="1"/>
  <c r="Q3429" i="16"/>
  <c r="R3429" i="16" s="1"/>
  <c r="N3429" i="16" s="1"/>
  <c r="P3429" i="16"/>
  <c r="Q3358" i="16"/>
  <c r="R3358" i="16" s="1"/>
  <c r="N3358" i="16" s="1"/>
  <c r="P3358" i="16"/>
  <c r="Q3311" i="16"/>
  <c r="R3311" i="16" s="1"/>
  <c r="N3311" i="16" s="1"/>
  <c r="P3311" i="16"/>
  <c r="Q3252" i="16"/>
  <c r="R3252" i="16" s="1"/>
  <c r="N3252" i="16" s="1"/>
  <c r="P3252" i="16"/>
  <c r="Q2148" i="16"/>
  <c r="R2148" i="16" s="1"/>
  <c r="N2148" i="16" s="1"/>
  <c r="P2148" i="16"/>
  <c r="P3619" i="16"/>
  <c r="Q3619" i="16"/>
  <c r="R3619" i="16" s="1"/>
  <c r="N3619" i="16" s="1"/>
  <c r="Q3521" i="16"/>
  <c r="R3521" i="16" s="1"/>
  <c r="N3521" i="16" s="1"/>
  <c r="P3521" i="16"/>
  <c r="Q3783" i="16"/>
  <c r="R3783" i="16" s="1"/>
  <c r="N3783" i="16" s="1"/>
  <c r="P3783" i="16"/>
  <c r="Q3700" i="16"/>
  <c r="R3700" i="16" s="1"/>
  <c r="N3700" i="16" s="1"/>
  <c r="P3700" i="16"/>
  <c r="Q3341" i="16"/>
  <c r="R3341" i="16" s="1"/>
  <c r="N3341" i="16" s="1"/>
  <c r="P3341" i="16"/>
  <c r="P3331" i="16"/>
  <c r="Q3331" i="16"/>
  <c r="R3331" i="16" s="1"/>
  <c r="N3331" i="16" s="1"/>
  <c r="P3583" i="16"/>
  <c r="Q3583" i="16"/>
  <c r="R3583" i="16" s="1"/>
  <c r="N3583" i="16" s="1"/>
  <c r="Q3536" i="16"/>
  <c r="R3536" i="16" s="1"/>
  <c r="N3536" i="16" s="1"/>
  <c r="P3536" i="16"/>
  <c r="Q3441" i="16"/>
  <c r="R3441" i="16" s="1"/>
  <c r="N3441" i="16" s="1"/>
  <c r="P3441" i="16"/>
  <c r="Q3370" i="16"/>
  <c r="R3370" i="16" s="1"/>
  <c r="N3370" i="16" s="1"/>
  <c r="P3370" i="16"/>
  <c r="Q3323" i="16"/>
  <c r="R3323" i="16" s="1"/>
  <c r="N3323" i="16" s="1"/>
  <c r="P3323" i="16"/>
  <c r="Q3265" i="16"/>
  <c r="R3265" i="16" s="1"/>
  <c r="N3265" i="16" s="1"/>
  <c r="P3265" i="16"/>
  <c r="Q1321" i="16"/>
  <c r="R1321" i="16" s="1"/>
  <c r="N1321" i="16" s="1"/>
  <c r="P1321" i="16"/>
  <c r="Q3037" i="16"/>
  <c r="R3037" i="16" s="1"/>
  <c r="N3037" i="16" s="1"/>
  <c r="P3037" i="16"/>
  <c r="Q3003" i="16"/>
  <c r="R3003" i="16" s="1"/>
  <c r="N3003" i="16" s="1"/>
  <c r="P3003" i="16"/>
  <c r="P2920" i="16"/>
  <c r="Q2920" i="16"/>
  <c r="R2920" i="16" s="1"/>
  <c r="N2920" i="16" s="1"/>
  <c r="Q2848" i="16"/>
  <c r="R2848" i="16" s="1"/>
  <c r="N2848" i="16" s="1"/>
  <c r="P2848" i="16"/>
  <c r="P2489" i="16"/>
  <c r="Q2489" i="16"/>
  <c r="R2489" i="16" s="1"/>
  <c r="N2489" i="16" s="1"/>
  <c r="Q2466" i="16"/>
  <c r="R2466" i="16" s="1"/>
  <c r="N2466" i="16" s="1"/>
  <c r="P2466" i="16"/>
  <c r="P2731" i="16"/>
  <c r="Q2731" i="16"/>
  <c r="R2731" i="16" s="1"/>
  <c r="N2731" i="16" s="1"/>
  <c r="Q2672" i="16"/>
  <c r="R2672" i="16" s="1"/>
  <c r="N2672" i="16" s="1"/>
  <c r="P2672" i="16"/>
  <c r="P2589" i="16"/>
  <c r="Q2589" i="16"/>
  <c r="R2589" i="16" s="1"/>
  <c r="N2589" i="16" s="1"/>
  <c r="Q2506" i="16"/>
  <c r="R2506" i="16" s="1"/>
  <c r="N2506" i="16" s="1"/>
  <c r="P2506" i="16"/>
  <c r="P2471" i="16"/>
  <c r="Q2471" i="16"/>
  <c r="R2471" i="16" s="1"/>
  <c r="N2471" i="16" s="1"/>
  <c r="Q2401" i="16"/>
  <c r="R2401" i="16" s="1"/>
  <c r="N2401" i="16" s="1"/>
  <c r="P2401" i="16"/>
  <c r="Q1332" i="16"/>
  <c r="R1332" i="16" s="1"/>
  <c r="N1332" i="16" s="1"/>
  <c r="P1332" i="16"/>
  <c r="Q3050" i="16"/>
  <c r="R3050" i="16" s="1"/>
  <c r="N3050" i="16" s="1"/>
  <c r="P3050" i="16"/>
  <c r="Q3015" i="16"/>
  <c r="R3015" i="16" s="1"/>
  <c r="N3015" i="16" s="1"/>
  <c r="P3015" i="16"/>
  <c r="Q2931" i="16"/>
  <c r="R2931" i="16" s="1"/>
  <c r="N2931" i="16" s="1"/>
  <c r="P2931" i="16"/>
  <c r="Q2860" i="16"/>
  <c r="R2860" i="16" s="1"/>
  <c r="N2860" i="16" s="1"/>
  <c r="P2860" i="16"/>
  <c r="Q2500" i="16"/>
  <c r="R2500" i="16" s="1"/>
  <c r="N2500" i="16" s="1"/>
  <c r="P2500" i="16"/>
  <c r="Q2478" i="16"/>
  <c r="R2478" i="16" s="1"/>
  <c r="N2478" i="16" s="1"/>
  <c r="P2478" i="16"/>
  <c r="Q2744" i="16"/>
  <c r="R2744" i="16" s="1"/>
  <c r="N2744" i="16" s="1"/>
  <c r="P2744" i="16"/>
  <c r="Q2684" i="16"/>
  <c r="R2684" i="16" s="1"/>
  <c r="N2684" i="16" s="1"/>
  <c r="P2684" i="16"/>
  <c r="P2601" i="16"/>
  <c r="Q2601" i="16"/>
  <c r="R2601" i="16" s="1"/>
  <c r="N2601" i="16" s="1"/>
  <c r="Q2518" i="16"/>
  <c r="R2518" i="16" s="1"/>
  <c r="N2518" i="16" s="1"/>
  <c r="P2518" i="16"/>
  <c r="P2483" i="16"/>
  <c r="Q2483" i="16"/>
  <c r="R2483" i="16" s="1"/>
  <c r="N2483" i="16" s="1"/>
  <c r="P2411" i="16"/>
  <c r="Q2411" i="16"/>
  <c r="R2411" i="16" s="1"/>
  <c r="N2411" i="16" s="1"/>
  <c r="Q1488" i="16"/>
  <c r="R1488" i="16" s="1"/>
  <c r="N1488" i="16" s="1"/>
  <c r="P1488" i="16"/>
  <c r="Q3205" i="16"/>
  <c r="R3205" i="16" s="1"/>
  <c r="N3205" i="16" s="1"/>
  <c r="P3205" i="16"/>
  <c r="Q3171" i="16"/>
  <c r="R3171" i="16" s="1"/>
  <c r="N3171" i="16" s="1"/>
  <c r="P3171" i="16"/>
  <c r="P3088" i="16"/>
  <c r="Q3088" i="16"/>
  <c r="R3088" i="16" s="1"/>
  <c r="N3088" i="16" s="1"/>
  <c r="P3016" i="16"/>
  <c r="Q3016" i="16"/>
  <c r="R3016" i="16" s="1"/>
  <c r="N3016" i="16" s="1"/>
  <c r="P2657" i="16"/>
  <c r="Q2657" i="16"/>
  <c r="R2657" i="16" s="1"/>
  <c r="N2657" i="16" s="1"/>
  <c r="P2633" i="16"/>
  <c r="Q2633" i="16"/>
  <c r="R2633" i="16" s="1"/>
  <c r="N2633" i="16" s="1"/>
  <c r="Q2899" i="16"/>
  <c r="R2899" i="16" s="1"/>
  <c r="N2899" i="16" s="1"/>
  <c r="P2899" i="16"/>
  <c r="Q2840" i="16"/>
  <c r="R2840" i="16" s="1"/>
  <c r="N2840" i="16" s="1"/>
  <c r="P2840" i="16"/>
  <c r="Q2757" i="16"/>
  <c r="R2757" i="16" s="1"/>
  <c r="N2757" i="16" s="1"/>
  <c r="P2757" i="16"/>
  <c r="Q2674" i="16"/>
  <c r="R2674" i="16" s="1"/>
  <c r="N2674" i="16" s="1"/>
  <c r="P2674" i="16"/>
  <c r="P2640" i="16"/>
  <c r="Q2640" i="16"/>
  <c r="R2640" i="16" s="1"/>
  <c r="N2640" i="16" s="1"/>
  <c r="Q2568" i="16"/>
  <c r="R2568" i="16" s="1"/>
  <c r="N2568" i="16" s="1"/>
  <c r="P2568" i="16"/>
  <c r="Q1212" i="16"/>
  <c r="R1212" i="16" s="1"/>
  <c r="N1212" i="16" s="1"/>
  <c r="P1212" i="16"/>
  <c r="Q2929" i="16"/>
  <c r="R2929" i="16" s="1"/>
  <c r="N2929" i="16" s="1"/>
  <c r="P2929" i="16"/>
  <c r="Q2894" i="16"/>
  <c r="R2894" i="16" s="1"/>
  <c r="N2894" i="16" s="1"/>
  <c r="P2894" i="16"/>
  <c r="P2810" i="16"/>
  <c r="Q2810" i="16"/>
  <c r="R2810" i="16" s="1"/>
  <c r="N2810" i="16" s="1"/>
  <c r="Q2740" i="16"/>
  <c r="R2740" i="16" s="1"/>
  <c r="N2740" i="16" s="1"/>
  <c r="P2740" i="16"/>
  <c r="P2382" i="16"/>
  <c r="Q2382" i="16"/>
  <c r="R2382" i="16" s="1"/>
  <c r="N2382" i="16" s="1"/>
  <c r="P2346" i="16"/>
  <c r="Q2346" i="16"/>
  <c r="R2346" i="16" s="1"/>
  <c r="N2346" i="16" s="1"/>
  <c r="Q2623" i="16"/>
  <c r="R2623" i="16" s="1"/>
  <c r="N2623" i="16" s="1"/>
  <c r="P2623" i="16"/>
  <c r="Q2564" i="16"/>
  <c r="R2564" i="16" s="1"/>
  <c r="N2564" i="16" s="1"/>
  <c r="P2564" i="16"/>
  <c r="P2481" i="16"/>
  <c r="Q2481" i="16"/>
  <c r="R2481" i="16" s="1"/>
  <c r="N2481" i="16" s="1"/>
  <c r="P2398" i="16"/>
  <c r="Q2398" i="16"/>
  <c r="R2398" i="16" s="1"/>
  <c r="N2398" i="16" s="1"/>
  <c r="Q2363" i="16"/>
  <c r="R2363" i="16" s="1"/>
  <c r="N2363" i="16" s="1"/>
  <c r="P2363" i="16"/>
  <c r="Q2292" i="16"/>
  <c r="R2292" i="16" s="1"/>
  <c r="N2292" i="16" s="1"/>
  <c r="P2292" i="16"/>
  <c r="Q1368" i="16"/>
  <c r="R1368" i="16" s="1"/>
  <c r="N1368" i="16" s="1"/>
  <c r="P1368" i="16"/>
  <c r="Q3085" i="16"/>
  <c r="R3085" i="16" s="1"/>
  <c r="N3085" i="16" s="1"/>
  <c r="P3085" i="16"/>
  <c r="Q3049" i="16"/>
  <c r="R3049" i="16" s="1"/>
  <c r="N3049" i="16" s="1"/>
  <c r="P3049" i="16"/>
  <c r="Q2967" i="16"/>
  <c r="R2967" i="16" s="1"/>
  <c r="N2967" i="16" s="1"/>
  <c r="P2967" i="16"/>
  <c r="Q2895" i="16"/>
  <c r="R2895" i="16" s="1"/>
  <c r="N2895" i="16" s="1"/>
  <c r="P2895" i="16"/>
  <c r="P2537" i="16"/>
  <c r="Q2537" i="16"/>
  <c r="R2537" i="16" s="1"/>
  <c r="N2537" i="16" s="1"/>
  <c r="Q2514" i="16"/>
  <c r="R2514" i="16" s="1"/>
  <c r="N2514" i="16" s="1"/>
  <c r="P2514" i="16"/>
  <c r="Q2778" i="16"/>
  <c r="R2778" i="16" s="1"/>
  <c r="N2778" i="16" s="1"/>
  <c r="P2778" i="16"/>
  <c r="Q2720" i="16"/>
  <c r="R2720" i="16" s="1"/>
  <c r="N2720" i="16" s="1"/>
  <c r="P2720" i="16"/>
  <c r="Q2637" i="16"/>
  <c r="R2637" i="16" s="1"/>
  <c r="N2637" i="16" s="1"/>
  <c r="P2637" i="16"/>
  <c r="P2554" i="16"/>
  <c r="Q2554" i="16"/>
  <c r="R2554" i="16" s="1"/>
  <c r="N2554" i="16" s="1"/>
  <c r="P2519" i="16"/>
  <c r="Q2519" i="16"/>
  <c r="R2519" i="16" s="1"/>
  <c r="N2519" i="16" s="1"/>
  <c r="Q2448" i="16"/>
  <c r="R2448" i="16" s="1"/>
  <c r="N2448" i="16" s="1"/>
  <c r="P2448" i="16"/>
  <c r="P1967" i="16"/>
  <c r="Q1967" i="16"/>
  <c r="R1967" i="16" s="1"/>
  <c r="N1967" i="16" s="1"/>
  <c r="P2665" i="16"/>
  <c r="Q2665" i="16"/>
  <c r="R2665" i="16" s="1"/>
  <c r="N2665" i="16" s="1"/>
  <c r="Q2606" i="16"/>
  <c r="R2606" i="16" s="1"/>
  <c r="N2606" i="16" s="1"/>
  <c r="P2606" i="16"/>
  <c r="P2547" i="16"/>
  <c r="Q2547" i="16"/>
  <c r="R2547" i="16" s="1"/>
  <c r="N2547" i="16" s="1"/>
  <c r="P2475" i="16"/>
  <c r="Q2475" i="16"/>
  <c r="R2475" i="16" s="1"/>
  <c r="N2475" i="16" s="1"/>
  <c r="Q2117" i="16"/>
  <c r="R2117" i="16" s="1"/>
  <c r="N2117" i="16" s="1"/>
  <c r="P2117" i="16"/>
  <c r="Q2081" i="16"/>
  <c r="R2081" i="16" s="1"/>
  <c r="N2081" i="16" s="1"/>
  <c r="P2081" i="16"/>
  <c r="P2358" i="16"/>
  <c r="Q2358" i="16"/>
  <c r="R2358" i="16" s="1"/>
  <c r="N2358" i="16" s="1"/>
  <c r="Q2300" i="16"/>
  <c r="R2300" i="16" s="1"/>
  <c r="N2300" i="16" s="1"/>
  <c r="P2300" i="16"/>
  <c r="Q2205" i="16"/>
  <c r="R2205" i="16" s="1"/>
  <c r="N2205" i="16" s="1"/>
  <c r="P2205" i="16"/>
  <c r="Q2133" i="16"/>
  <c r="R2133" i="16" s="1"/>
  <c r="N2133" i="16" s="1"/>
  <c r="P2133" i="16"/>
  <c r="Q3786" i="16"/>
  <c r="R3786" i="16" s="1"/>
  <c r="N3786" i="16" s="1"/>
  <c r="P3786" i="16"/>
  <c r="P3827" i="16"/>
  <c r="Q3827" i="16"/>
  <c r="R3827" i="16" s="1"/>
  <c r="N3827" i="16" s="1"/>
  <c r="P3768" i="16"/>
  <c r="Q3768" i="16"/>
  <c r="R3768" i="16" s="1"/>
  <c r="N3768" i="16" s="1"/>
  <c r="Q951" i="16"/>
  <c r="R951" i="16" s="1"/>
  <c r="N951" i="16" s="1"/>
  <c r="P951" i="16"/>
  <c r="Q1810" i="16"/>
  <c r="R1810" i="16" s="1"/>
  <c r="N1810" i="16" s="1"/>
  <c r="P1810" i="16"/>
  <c r="Q661" i="16"/>
  <c r="R661" i="16" s="1"/>
  <c r="N661" i="16" s="1"/>
  <c r="P661" i="16"/>
  <c r="Q2090" i="16"/>
  <c r="R2090" i="16" s="1"/>
  <c r="N2090" i="16" s="1"/>
  <c r="P2090" i="16"/>
  <c r="Q563" i="16"/>
  <c r="R563" i="16" s="1"/>
  <c r="N563" i="16" s="1"/>
  <c r="P563" i="16"/>
  <c r="Q433" i="16"/>
  <c r="R433" i="16" s="1"/>
  <c r="N433" i="16" s="1"/>
  <c r="P433" i="16"/>
  <c r="Q1922" i="16"/>
  <c r="R1922" i="16" s="1"/>
  <c r="N1922" i="16" s="1"/>
  <c r="P1922" i="16"/>
  <c r="Q3524" i="16"/>
  <c r="R3524" i="16" s="1"/>
  <c r="N3524" i="16" s="1"/>
  <c r="P3524" i="16"/>
  <c r="Q636" i="16"/>
  <c r="R636" i="16" s="1"/>
  <c r="N636" i="16" s="1"/>
  <c r="P636" i="16"/>
  <c r="Q289" i="16"/>
  <c r="R289" i="16" s="1"/>
  <c r="N289" i="16" s="1"/>
  <c r="P289" i="16"/>
  <c r="Q144" i="16"/>
  <c r="R144" i="16" s="1"/>
  <c r="N144" i="16" s="1"/>
  <c r="P144" i="16"/>
  <c r="Q441" i="16"/>
  <c r="R441" i="16" s="1"/>
  <c r="N441" i="16" s="1"/>
  <c r="P441" i="16"/>
  <c r="Q2798" i="16"/>
  <c r="R2798" i="16" s="1"/>
  <c r="N2798" i="16" s="1"/>
  <c r="P2798" i="16"/>
  <c r="Q3639" i="16"/>
  <c r="R3639" i="16" s="1"/>
  <c r="N3639" i="16" s="1"/>
  <c r="P3639" i="16"/>
  <c r="Q552" i="16"/>
  <c r="R552" i="16" s="1"/>
  <c r="N552" i="16" s="1"/>
  <c r="P552" i="16"/>
  <c r="Q895" i="16"/>
  <c r="R895" i="16" s="1"/>
  <c r="N895" i="16" s="1"/>
  <c r="P895" i="16"/>
  <c r="P263" i="16"/>
  <c r="Q263" i="16"/>
  <c r="R263" i="16" s="1"/>
  <c r="N263" i="16" s="1"/>
  <c r="Q1658" i="16"/>
  <c r="R1658" i="16" s="1"/>
  <c r="N1658" i="16" s="1"/>
  <c r="P1658" i="16"/>
  <c r="Q845" i="16"/>
  <c r="R845" i="16" s="1"/>
  <c r="N845" i="16" s="1"/>
  <c r="P845" i="16"/>
  <c r="Q1956" i="16"/>
  <c r="R1956" i="16" s="1"/>
  <c r="N1956" i="16" s="1"/>
  <c r="P1956" i="16"/>
  <c r="Q2221" i="16"/>
  <c r="R2221" i="16" s="1"/>
  <c r="N2221" i="16" s="1"/>
  <c r="P2221" i="16"/>
  <c r="Q973" i="16"/>
  <c r="R973" i="16" s="1"/>
  <c r="N973" i="16" s="1"/>
  <c r="P973" i="16"/>
  <c r="Q61" i="16"/>
  <c r="R61" i="16" s="1"/>
  <c r="N61" i="16" s="1"/>
  <c r="P61" i="16"/>
  <c r="P194" i="16"/>
  <c r="Q194" i="16"/>
  <c r="R194" i="16" s="1"/>
  <c r="N194" i="16" s="1"/>
  <c r="P338" i="16"/>
  <c r="Q338" i="16"/>
  <c r="R338" i="16" s="1"/>
  <c r="N338" i="16" s="1"/>
  <c r="P103" i="16"/>
  <c r="Q103" i="16"/>
  <c r="R103" i="16" s="1"/>
  <c r="N103" i="16" s="1"/>
  <c r="Q1040" i="16"/>
  <c r="R1040" i="16" s="1"/>
  <c r="N1040" i="16" s="1"/>
  <c r="P1040" i="16"/>
  <c r="Q729" i="16"/>
  <c r="R729" i="16" s="1"/>
  <c r="N729" i="16" s="1"/>
  <c r="P729" i="16"/>
  <c r="P407" i="16"/>
  <c r="Q407" i="16"/>
  <c r="R407" i="16" s="1"/>
  <c r="N407" i="16" s="1"/>
  <c r="P1044" i="16"/>
  <c r="Q1044" i="16"/>
  <c r="R1044" i="16" s="1"/>
  <c r="N1044" i="16" s="1"/>
  <c r="Q1801" i="16"/>
  <c r="R1801" i="16" s="1"/>
  <c r="N1801" i="16" s="1"/>
  <c r="P1801" i="16"/>
  <c r="Q1504" i="16"/>
  <c r="R1504" i="16" s="1"/>
  <c r="N1504" i="16" s="1"/>
  <c r="P1504" i="16"/>
  <c r="Q989" i="16"/>
  <c r="R989" i="16" s="1"/>
  <c r="N989" i="16" s="1"/>
  <c r="P989" i="16"/>
  <c r="P2035" i="16"/>
  <c r="Q2035" i="16"/>
  <c r="R2035" i="16" s="1"/>
  <c r="N2035" i="16" s="1"/>
  <c r="Q1738" i="16"/>
  <c r="R1738" i="16" s="1"/>
  <c r="N1738" i="16" s="1"/>
  <c r="P1738" i="16"/>
  <c r="Q1643" i="16"/>
  <c r="R1643" i="16" s="1"/>
  <c r="N1643" i="16" s="1"/>
  <c r="P1643" i="16"/>
  <c r="P410" i="16"/>
  <c r="Q410" i="16"/>
  <c r="R410" i="16" s="1"/>
  <c r="N410" i="16" s="1"/>
  <c r="P63" i="16"/>
  <c r="Q63" i="16"/>
  <c r="R63" i="16" s="1"/>
  <c r="N63" i="16" s="1"/>
  <c r="Q748" i="16"/>
  <c r="R748" i="16" s="1"/>
  <c r="N748" i="16" s="1"/>
  <c r="P748" i="16"/>
  <c r="Q907" i="16"/>
  <c r="R907" i="16" s="1"/>
  <c r="N907" i="16" s="1"/>
  <c r="P907" i="16"/>
  <c r="Q597" i="16"/>
  <c r="R597" i="16" s="1"/>
  <c r="N597" i="16" s="1"/>
  <c r="P597" i="16"/>
  <c r="P276" i="16"/>
  <c r="Q276" i="16"/>
  <c r="R276" i="16" s="1"/>
  <c r="N276" i="16" s="1"/>
  <c r="Q997" i="16"/>
  <c r="R997" i="16" s="1"/>
  <c r="N997" i="16" s="1"/>
  <c r="P997" i="16"/>
  <c r="Q1670" i="16"/>
  <c r="R1670" i="16" s="1"/>
  <c r="N1670" i="16" s="1"/>
  <c r="P1670" i="16"/>
  <c r="Q1372" i="16"/>
  <c r="R1372" i="16" s="1"/>
  <c r="N1372" i="16" s="1"/>
  <c r="P1372" i="16"/>
  <c r="Q859" i="16"/>
  <c r="R859" i="16" s="1"/>
  <c r="N859" i="16" s="1"/>
  <c r="P859" i="16"/>
  <c r="Q1903" i="16"/>
  <c r="R1903" i="16" s="1"/>
  <c r="N1903" i="16" s="1"/>
  <c r="P1903" i="16"/>
  <c r="Q1605" i="16"/>
  <c r="R1605" i="16" s="1"/>
  <c r="N1605" i="16" s="1"/>
  <c r="P1605" i="16"/>
  <c r="Q1487" i="16"/>
  <c r="R1487" i="16" s="1"/>
  <c r="N1487" i="16" s="1"/>
  <c r="P1487" i="16"/>
  <c r="Q998" i="16"/>
  <c r="R998" i="16" s="1"/>
  <c r="N998" i="16" s="1"/>
  <c r="P998" i="16"/>
  <c r="Q651" i="16"/>
  <c r="R651" i="16" s="1"/>
  <c r="N651" i="16" s="1"/>
  <c r="P651" i="16"/>
  <c r="Q557" i="16"/>
  <c r="R557" i="16" s="1"/>
  <c r="N557" i="16" s="1"/>
  <c r="P557" i="16"/>
  <c r="Q477" i="16"/>
  <c r="R477" i="16" s="1"/>
  <c r="N477" i="16" s="1"/>
  <c r="P477" i="16"/>
  <c r="Q141" i="16"/>
  <c r="R141" i="16" s="1"/>
  <c r="N141" i="16" s="1"/>
  <c r="P141" i="16"/>
  <c r="Q876" i="16"/>
  <c r="R876" i="16" s="1"/>
  <c r="N876" i="16" s="1"/>
  <c r="P876" i="16"/>
  <c r="Q1501" i="16"/>
  <c r="R1501" i="16" s="1"/>
  <c r="N1501" i="16" s="1"/>
  <c r="P1501" i="16"/>
  <c r="P1238" i="16"/>
  <c r="Q1238" i="16"/>
  <c r="R1238" i="16" s="1"/>
  <c r="N1238" i="16" s="1"/>
  <c r="P1959" i="16"/>
  <c r="Q1959" i="16"/>
  <c r="R1959" i="16" s="1"/>
  <c r="N1959" i="16" s="1"/>
  <c r="Q1447" i="16"/>
  <c r="R1447" i="16" s="1"/>
  <c r="N1447" i="16" s="1"/>
  <c r="P1447" i="16"/>
  <c r="Q1460" i="16"/>
  <c r="R1460" i="16" s="1"/>
  <c r="N1460" i="16" s="1"/>
  <c r="P1460" i="16"/>
  <c r="P1210" i="16"/>
  <c r="Q1210" i="16"/>
  <c r="R1210" i="16" s="1"/>
  <c r="N1210" i="16" s="1"/>
  <c r="Q241" i="16"/>
  <c r="R241" i="16" s="1"/>
  <c r="N241" i="16" s="1"/>
  <c r="P241" i="16"/>
  <c r="Q1009" i="16"/>
  <c r="R1009" i="16" s="1"/>
  <c r="N1009" i="16" s="1"/>
  <c r="P1009" i="16"/>
  <c r="Q664" i="16"/>
  <c r="R664" i="16" s="1"/>
  <c r="N664" i="16" s="1"/>
  <c r="P664" i="16"/>
  <c r="Q571" i="16"/>
  <c r="R571" i="16" s="1"/>
  <c r="N571" i="16" s="1"/>
  <c r="P571" i="16"/>
  <c r="Q488" i="16"/>
  <c r="R488" i="16" s="1"/>
  <c r="N488" i="16" s="1"/>
  <c r="P488" i="16"/>
  <c r="Q153" i="16"/>
  <c r="R153" i="16" s="1"/>
  <c r="N153" i="16" s="1"/>
  <c r="P153" i="16"/>
  <c r="Q888" i="16"/>
  <c r="R888" i="16" s="1"/>
  <c r="N888" i="16" s="1"/>
  <c r="P888" i="16"/>
  <c r="Q1513" i="16"/>
  <c r="R1513" i="16" s="1"/>
  <c r="N1513" i="16" s="1"/>
  <c r="P1513" i="16"/>
  <c r="Q1251" i="16"/>
  <c r="R1251" i="16" s="1"/>
  <c r="N1251" i="16" s="1"/>
  <c r="P1251" i="16"/>
  <c r="P1972" i="16"/>
  <c r="Q1972" i="16"/>
  <c r="R1972" i="16" s="1"/>
  <c r="N1972" i="16" s="1"/>
  <c r="Q1457" i="16"/>
  <c r="R1457" i="16" s="1"/>
  <c r="N1457" i="16" s="1"/>
  <c r="P1457" i="16"/>
  <c r="Q1472" i="16"/>
  <c r="R1472" i="16" s="1"/>
  <c r="N1472" i="16" s="1"/>
  <c r="P1472" i="16"/>
  <c r="P1222" i="16"/>
  <c r="Q1222" i="16"/>
  <c r="R1222" i="16" s="1"/>
  <c r="N1222" i="16" s="1"/>
  <c r="P109" i="16"/>
  <c r="Q109" i="16"/>
  <c r="R109" i="16" s="1"/>
  <c r="N109" i="16" s="1"/>
  <c r="P878" i="16"/>
  <c r="Q878" i="16"/>
  <c r="R878" i="16" s="1"/>
  <c r="N878" i="16" s="1"/>
  <c r="P531" i="16"/>
  <c r="Q531" i="16"/>
  <c r="R531" i="16" s="1"/>
  <c r="N531" i="16" s="1"/>
  <c r="Q439" i="16"/>
  <c r="R439" i="16" s="1"/>
  <c r="N439" i="16" s="1"/>
  <c r="P439" i="16"/>
  <c r="Q356" i="16"/>
  <c r="R356" i="16" s="1"/>
  <c r="N356" i="16" s="1"/>
  <c r="P356" i="16"/>
  <c r="Q1065" i="16"/>
  <c r="R1065" i="16" s="1"/>
  <c r="N1065" i="16" s="1"/>
  <c r="P1065" i="16"/>
  <c r="Q756" i="16"/>
  <c r="R756" i="16" s="1"/>
  <c r="N756" i="16" s="1"/>
  <c r="P756" i="16"/>
  <c r="Q1380" i="16"/>
  <c r="R1380" i="16" s="1"/>
  <c r="N1380" i="16" s="1"/>
  <c r="P1380" i="16"/>
  <c r="Q1119" i="16"/>
  <c r="R1119" i="16" s="1"/>
  <c r="N1119" i="16" s="1"/>
  <c r="P1119" i="16"/>
  <c r="Q1839" i="16"/>
  <c r="R1839" i="16" s="1"/>
  <c r="N1839" i="16" s="1"/>
  <c r="P1839" i="16"/>
  <c r="Q1326" i="16"/>
  <c r="R1326" i="16" s="1"/>
  <c r="N1326" i="16" s="1"/>
  <c r="P1326" i="16"/>
  <c r="Q1340" i="16"/>
  <c r="R1340" i="16" s="1"/>
  <c r="N1340" i="16" s="1"/>
  <c r="P1340" i="16"/>
  <c r="P1078" i="16"/>
  <c r="Q1078" i="16"/>
  <c r="R1078" i="16" s="1"/>
  <c r="N1078" i="16" s="1"/>
  <c r="P2099" i="16"/>
  <c r="Q2099" i="16"/>
  <c r="R2099" i="16" s="1"/>
  <c r="N2099" i="16" s="1"/>
  <c r="Q279" i="16"/>
  <c r="R279" i="16" s="1"/>
  <c r="N279" i="16" s="1"/>
  <c r="P279" i="16"/>
  <c r="Q976" i="16"/>
  <c r="R976" i="16" s="1"/>
  <c r="N976" i="16" s="1"/>
  <c r="P976" i="16"/>
  <c r="P91" i="16"/>
  <c r="Q91" i="16"/>
  <c r="R91" i="16" s="1"/>
  <c r="N91" i="16" s="1"/>
  <c r="Q800" i="16"/>
  <c r="R800" i="16" s="1"/>
  <c r="N800" i="16" s="1"/>
  <c r="P800" i="16"/>
  <c r="P467" i="16"/>
  <c r="Q467" i="16"/>
  <c r="R467" i="16" s="1"/>
  <c r="N467" i="16" s="1"/>
  <c r="P168" i="16"/>
  <c r="Q168" i="16"/>
  <c r="R168" i="16" s="1"/>
  <c r="N168" i="16" s="1"/>
  <c r="Q1825" i="16"/>
  <c r="R1825" i="16" s="1"/>
  <c r="N1825" i="16" s="1"/>
  <c r="P1825" i="16"/>
  <c r="Q1563" i="16"/>
  <c r="R1563" i="16" s="1"/>
  <c r="N1563" i="16" s="1"/>
  <c r="P1563" i="16"/>
  <c r="P1026" i="16"/>
  <c r="Q1026" i="16"/>
  <c r="R1026" i="16" s="1"/>
  <c r="N1026" i="16" s="1"/>
  <c r="Q1769" i="16"/>
  <c r="R1769" i="16" s="1"/>
  <c r="N1769" i="16" s="1"/>
  <c r="P1769" i="16"/>
  <c r="Q1783" i="16"/>
  <c r="R1783" i="16" s="1"/>
  <c r="N1783" i="16" s="1"/>
  <c r="P1783" i="16"/>
  <c r="P1570" i="16"/>
  <c r="Q1570" i="16"/>
  <c r="R1570" i="16" s="1"/>
  <c r="N1570" i="16" s="1"/>
  <c r="Q421" i="16"/>
  <c r="R421" i="16" s="1"/>
  <c r="N421" i="16" s="1"/>
  <c r="P421" i="16"/>
  <c r="Q148" i="16"/>
  <c r="R148" i="16" s="1"/>
  <c r="N148" i="16" s="1"/>
  <c r="P148" i="16"/>
  <c r="Q844" i="16"/>
  <c r="R844" i="16" s="1"/>
  <c r="N844" i="16" s="1"/>
  <c r="P844" i="16"/>
  <c r="Q750" i="16"/>
  <c r="R750" i="16" s="1"/>
  <c r="N750" i="16" s="1"/>
  <c r="P750" i="16"/>
  <c r="Q668" i="16"/>
  <c r="R668" i="16" s="1"/>
  <c r="N668" i="16" s="1"/>
  <c r="P668" i="16"/>
  <c r="Q335" i="16"/>
  <c r="R335" i="16" s="1"/>
  <c r="N335" i="16" s="1"/>
  <c r="P335" i="16"/>
  <c r="Q1067" i="16"/>
  <c r="R1067" i="16" s="1"/>
  <c r="N1067" i="16" s="1"/>
  <c r="P1067" i="16"/>
  <c r="Q1692" i="16"/>
  <c r="R1692" i="16" s="1"/>
  <c r="N1692" i="16" s="1"/>
  <c r="P1692" i="16"/>
  <c r="Q1431" i="16"/>
  <c r="R1431" i="16" s="1"/>
  <c r="N1431" i="16" s="1"/>
  <c r="P1431" i="16"/>
  <c r="Q893" i="16"/>
  <c r="R893" i="16" s="1"/>
  <c r="N893" i="16" s="1"/>
  <c r="P893" i="16"/>
  <c r="Q1639" i="16"/>
  <c r="R1639" i="16" s="1"/>
  <c r="N1639" i="16" s="1"/>
  <c r="P1639" i="16"/>
  <c r="Q1651" i="16"/>
  <c r="R1651" i="16" s="1"/>
  <c r="N1651" i="16" s="1"/>
  <c r="P1651" i="16"/>
  <c r="P1426" i="16"/>
  <c r="Q1426" i="16"/>
  <c r="R1426" i="16" s="1"/>
  <c r="N1426" i="16" s="1"/>
  <c r="P626" i="16"/>
  <c r="Q626" i="16"/>
  <c r="R626" i="16" s="1"/>
  <c r="N626" i="16" s="1"/>
  <c r="Q280" i="16"/>
  <c r="R280" i="16" s="1"/>
  <c r="N280" i="16" s="1"/>
  <c r="P280" i="16"/>
  <c r="P186" i="16"/>
  <c r="Q186" i="16"/>
  <c r="R186" i="16" s="1"/>
  <c r="N186" i="16" s="1"/>
  <c r="Q93" i="16"/>
  <c r="R93" i="16" s="1"/>
  <c r="N93" i="16" s="1"/>
  <c r="P93" i="16"/>
  <c r="Q813" i="16"/>
  <c r="R813" i="16" s="1"/>
  <c r="N813" i="16" s="1"/>
  <c r="P813" i="16"/>
  <c r="Q491" i="16"/>
  <c r="R491" i="16" s="1"/>
  <c r="N491" i="16" s="1"/>
  <c r="P491" i="16"/>
  <c r="Q1129" i="16"/>
  <c r="R1129" i="16" s="1"/>
  <c r="N1129" i="16" s="1"/>
  <c r="P1129" i="16"/>
  <c r="Q1885" i="16"/>
  <c r="R1885" i="16" s="1"/>
  <c r="N1885" i="16" s="1"/>
  <c r="P1885" i="16"/>
  <c r="P1588" i="16"/>
  <c r="Q1588" i="16"/>
  <c r="R1588" i="16" s="1"/>
  <c r="N1588" i="16" s="1"/>
  <c r="P1074" i="16"/>
  <c r="Q1074" i="16"/>
  <c r="R1074" i="16" s="1"/>
  <c r="N1074" i="16" s="1"/>
  <c r="Q1088" i="16"/>
  <c r="R1088" i="16" s="1"/>
  <c r="N1088" i="16" s="1"/>
  <c r="P1088" i="16"/>
  <c r="Q1821" i="16"/>
  <c r="R1821" i="16" s="1"/>
  <c r="N1821" i="16" s="1"/>
  <c r="P1821" i="16"/>
  <c r="Q1739" i="16"/>
  <c r="R1739" i="16" s="1"/>
  <c r="N1739" i="16" s="1"/>
  <c r="P1739" i="16"/>
  <c r="Q638" i="16"/>
  <c r="R638" i="16" s="1"/>
  <c r="N638" i="16" s="1"/>
  <c r="P638" i="16"/>
  <c r="Q292" i="16"/>
  <c r="R292" i="16" s="1"/>
  <c r="N292" i="16" s="1"/>
  <c r="P292" i="16"/>
  <c r="P198" i="16"/>
  <c r="Q198" i="16"/>
  <c r="R198" i="16" s="1"/>
  <c r="N198" i="16" s="1"/>
  <c r="Q104" i="16"/>
  <c r="R104" i="16" s="1"/>
  <c r="N104" i="16" s="1"/>
  <c r="P104" i="16"/>
  <c r="P826" i="16"/>
  <c r="Q826" i="16"/>
  <c r="R826" i="16" s="1"/>
  <c r="N826" i="16" s="1"/>
  <c r="Q503" i="16"/>
  <c r="R503" i="16" s="1"/>
  <c r="N503" i="16" s="1"/>
  <c r="P503" i="16"/>
  <c r="Q1141" i="16"/>
  <c r="R1141" i="16" s="1"/>
  <c r="N1141" i="16" s="1"/>
  <c r="P1141" i="16"/>
  <c r="Q1898" i="16"/>
  <c r="R1898" i="16" s="1"/>
  <c r="N1898" i="16" s="1"/>
  <c r="P1898" i="16"/>
  <c r="Q1601" i="16"/>
  <c r="R1601" i="16" s="1"/>
  <c r="N1601" i="16" s="1"/>
  <c r="P1601" i="16"/>
  <c r="P1086" i="16"/>
  <c r="Q1086" i="16"/>
  <c r="R1086" i="16" s="1"/>
  <c r="N1086" i="16" s="1"/>
  <c r="Q1100" i="16"/>
  <c r="R1100" i="16" s="1"/>
  <c r="N1100" i="16" s="1"/>
  <c r="P1100" i="16"/>
  <c r="P1834" i="16"/>
  <c r="Q1834" i="16"/>
  <c r="R1834" i="16" s="1"/>
  <c r="N1834" i="16" s="1"/>
  <c r="Q1751" i="16"/>
  <c r="R1751" i="16" s="1"/>
  <c r="N1751" i="16" s="1"/>
  <c r="P1751" i="16"/>
  <c r="Q507" i="16"/>
  <c r="R507" i="16" s="1"/>
  <c r="N507" i="16" s="1"/>
  <c r="P507" i="16"/>
  <c r="Q159" i="16"/>
  <c r="R159" i="16" s="1"/>
  <c r="N159" i="16" s="1"/>
  <c r="P159" i="16"/>
  <c r="Q66" i="16"/>
  <c r="R66" i="16" s="1"/>
  <c r="N66" i="16" s="1"/>
  <c r="P66" i="16"/>
  <c r="Q1003" i="16"/>
  <c r="R1003" i="16" s="1"/>
  <c r="N1003" i="16" s="1"/>
  <c r="P1003" i="16"/>
  <c r="Q693" i="16"/>
  <c r="R693" i="16" s="1"/>
  <c r="N693" i="16" s="1"/>
  <c r="P693" i="16"/>
  <c r="Q371" i="16"/>
  <c r="R371" i="16" s="1"/>
  <c r="N371" i="16" s="1"/>
  <c r="P371" i="16"/>
  <c r="P1010" i="16"/>
  <c r="Q1010" i="16"/>
  <c r="R1010" i="16" s="1"/>
  <c r="N1010" i="16" s="1"/>
  <c r="Q1765" i="16"/>
  <c r="R1765" i="16" s="1"/>
  <c r="N1765" i="16" s="1"/>
  <c r="P1765" i="16"/>
  <c r="P1468" i="16"/>
  <c r="Q1468" i="16"/>
  <c r="R1468" i="16" s="1"/>
  <c r="N1468" i="16" s="1"/>
  <c r="P954" i="16"/>
  <c r="Q954" i="16"/>
  <c r="R954" i="16" s="1"/>
  <c r="N954" i="16" s="1"/>
  <c r="Q1998" i="16"/>
  <c r="R1998" i="16" s="1"/>
  <c r="N1998" i="16" s="1"/>
  <c r="P1998" i="16"/>
  <c r="Q1702" i="16"/>
  <c r="R1702" i="16" s="1"/>
  <c r="N1702" i="16" s="1"/>
  <c r="P1702" i="16"/>
  <c r="Q1595" i="16"/>
  <c r="R1595" i="16" s="1"/>
  <c r="N1595" i="16" s="1"/>
  <c r="P1595" i="16"/>
  <c r="P374" i="16"/>
  <c r="Q374" i="16"/>
  <c r="R374" i="16" s="1"/>
  <c r="N374" i="16" s="1"/>
  <c r="Q1072" i="16"/>
  <c r="R1072" i="16" s="1"/>
  <c r="N1072" i="16" s="1"/>
  <c r="P1072" i="16"/>
  <c r="Q713" i="16"/>
  <c r="R713" i="16" s="1"/>
  <c r="N713" i="16" s="1"/>
  <c r="P713" i="16"/>
  <c r="Q872" i="16"/>
  <c r="R872" i="16" s="1"/>
  <c r="N872" i="16" s="1"/>
  <c r="P872" i="16"/>
  <c r="P562" i="16"/>
  <c r="Q562" i="16"/>
  <c r="R562" i="16" s="1"/>
  <c r="N562" i="16" s="1"/>
  <c r="Q239" i="16"/>
  <c r="R239" i="16" s="1"/>
  <c r="N239" i="16" s="1"/>
  <c r="P239" i="16"/>
  <c r="Q959" i="16"/>
  <c r="R959" i="16" s="1"/>
  <c r="N959" i="16" s="1"/>
  <c r="P959" i="16"/>
  <c r="Q1635" i="16"/>
  <c r="R1635" i="16" s="1"/>
  <c r="N1635" i="16" s="1"/>
  <c r="P1635" i="16"/>
  <c r="Q1336" i="16"/>
  <c r="R1336" i="16" s="1"/>
  <c r="N1336" i="16" s="1"/>
  <c r="P1336" i="16"/>
  <c r="Q1804" i="16"/>
  <c r="R1804" i="16" s="1"/>
  <c r="N1804" i="16" s="1"/>
  <c r="P1804" i="16"/>
  <c r="P1867" i="16"/>
  <c r="Q1867" i="16"/>
  <c r="R1867" i="16" s="1"/>
  <c r="N1867" i="16" s="1"/>
  <c r="Q1569" i="16"/>
  <c r="R1569" i="16" s="1"/>
  <c r="N1569" i="16" s="1"/>
  <c r="P1569" i="16"/>
  <c r="Q1440" i="16"/>
  <c r="R1440" i="16" s="1"/>
  <c r="N1440" i="16" s="1"/>
  <c r="P1440" i="16"/>
  <c r="Q98" i="16"/>
  <c r="R98" i="16" s="1"/>
  <c r="N98" i="16" s="1"/>
  <c r="P98" i="16"/>
  <c r="P795" i="16"/>
  <c r="Q795" i="16"/>
  <c r="R795" i="16" s="1"/>
  <c r="N795" i="16" s="1"/>
  <c r="Q437" i="16"/>
  <c r="R437" i="16" s="1"/>
  <c r="N437" i="16" s="1"/>
  <c r="P437" i="16"/>
  <c r="Q596" i="16"/>
  <c r="R596" i="16" s="1"/>
  <c r="N596" i="16" s="1"/>
  <c r="P596" i="16"/>
  <c r="P286" i="16"/>
  <c r="Q286" i="16"/>
  <c r="R286" i="16" s="1"/>
  <c r="N286" i="16" s="1"/>
  <c r="P982" i="16"/>
  <c r="Q982" i="16"/>
  <c r="R982" i="16" s="1"/>
  <c r="N982" i="16" s="1"/>
  <c r="Q684" i="16"/>
  <c r="R684" i="16" s="1"/>
  <c r="N684" i="16" s="1"/>
  <c r="P684" i="16"/>
  <c r="P1357" i="16"/>
  <c r="Q1357" i="16"/>
  <c r="R1357" i="16" s="1"/>
  <c r="N1357" i="16" s="1"/>
  <c r="P2067" i="16"/>
  <c r="Q2067" i="16"/>
  <c r="R2067" i="16" s="1"/>
  <c r="N2067" i="16" s="1"/>
  <c r="Q1529" i="16"/>
  <c r="R1529" i="16" s="1"/>
  <c r="N1529" i="16" s="1"/>
  <c r="P1529" i="16"/>
  <c r="Q1591" i="16"/>
  <c r="R1591" i="16" s="1"/>
  <c r="N1591" i="16" s="1"/>
  <c r="P1591" i="16"/>
  <c r="P1294" i="16"/>
  <c r="Q1294" i="16"/>
  <c r="R1294" i="16" s="1"/>
  <c r="N1294" i="16" s="1"/>
  <c r="Q1127" i="16"/>
  <c r="R1127" i="16" s="1"/>
  <c r="N1127" i="16" s="1"/>
  <c r="P1127" i="16"/>
  <c r="Q1822" i="16"/>
  <c r="R1822" i="16" s="1"/>
  <c r="N1822" i="16" s="1"/>
  <c r="P1822" i="16"/>
  <c r="Q1536" i="16"/>
  <c r="R1536" i="16" s="1"/>
  <c r="N1536" i="16" s="1"/>
  <c r="P1536" i="16"/>
  <c r="Q3253" i="16"/>
  <c r="R3253" i="16" s="1"/>
  <c r="N3253" i="16" s="1"/>
  <c r="P3253" i="16"/>
  <c r="Q3218" i="16"/>
  <c r="R3218" i="16" s="1"/>
  <c r="N3218" i="16" s="1"/>
  <c r="P3218" i="16"/>
  <c r="Q3135" i="16"/>
  <c r="R3135" i="16" s="1"/>
  <c r="N3135" i="16" s="1"/>
  <c r="P3135" i="16"/>
  <c r="P3064" i="16"/>
  <c r="Q3064" i="16"/>
  <c r="R3064" i="16" s="1"/>
  <c r="N3064" i="16" s="1"/>
  <c r="Q2706" i="16"/>
  <c r="R2706" i="16" s="1"/>
  <c r="N2706" i="16" s="1"/>
  <c r="P2706" i="16"/>
  <c r="Q2683" i="16"/>
  <c r="R2683" i="16" s="1"/>
  <c r="N2683" i="16" s="1"/>
  <c r="P2683" i="16"/>
  <c r="Q2948" i="16"/>
  <c r="R2948" i="16" s="1"/>
  <c r="N2948" i="16" s="1"/>
  <c r="P2948" i="16"/>
  <c r="Q2887" i="16"/>
  <c r="R2887" i="16" s="1"/>
  <c r="N2887" i="16" s="1"/>
  <c r="P2887" i="16"/>
  <c r="Q2806" i="16"/>
  <c r="R2806" i="16" s="1"/>
  <c r="N2806" i="16" s="1"/>
  <c r="P2806" i="16"/>
  <c r="Q2734" i="16"/>
  <c r="R2734" i="16" s="1"/>
  <c r="N2734" i="16" s="1"/>
  <c r="P2734" i="16"/>
  <c r="Q2687" i="16"/>
  <c r="R2687" i="16" s="1"/>
  <c r="N2687" i="16" s="1"/>
  <c r="P2687" i="16"/>
  <c r="Q2616" i="16"/>
  <c r="R2616" i="16" s="1"/>
  <c r="N2616" i="16" s="1"/>
  <c r="P2616" i="16"/>
  <c r="Q1548" i="16"/>
  <c r="R1548" i="16" s="1"/>
  <c r="N1548" i="16" s="1"/>
  <c r="P1548" i="16"/>
  <c r="Q3264" i="16"/>
  <c r="R3264" i="16" s="1"/>
  <c r="N3264" i="16" s="1"/>
  <c r="P3264" i="16"/>
  <c r="P3230" i="16"/>
  <c r="Q3230" i="16"/>
  <c r="R3230" i="16" s="1"/>
  <c r="N3230" i="16" s="1"/>
  <c r="Q3147" i="16"/>
  <c r="R3147" i="16" s="1"/>
  <c r="N3147" i="16" s="1"/>
  <c r="P3147" i="16"/>
  <c r="Q3075" i="16"/>
  <c r="R3075" i="16" s="1"/>
  <c r="N3075" i="16" s="1"/>
  <c r="P3075" i="16"/>
  <c r="P2717" i="16"/>
  <c r="Q2717" i="16"/>
  <c r="R2717" i="16" s="1"/>
  <c r="N2717" i="16" s="1"/>
  <c r="Q2694" i="16"/>
  <c r="R2694" i="16" s="1"/>
  <c r="N2694" i="16" s="1"/>
  <c r="P2694" i="16"/>
  <c r="Q2959" i="16"/>
  <c r="R2959" i="16" s="1"/>
  <c r="N2959" i="16" s="1"/>
  <c r="P2959" i="16"/>
  <c r="P2900" i="16"/>
  <c r="Q2900" i="16"/>
  <c r="R2900" i="16" s="1"/>
  <c r="N2900" i="16" s="1"/>
  <c r="P2817" i="16"/>
  <c r="Q2817" i="16"/>
  <c r="R2817" i="16" s="1"/>
  <c r="N2817" i="16" s="1"/>
  <c r="P2745" i="16"/>
  <c r="Q2745" i="16"/>
  <c r="R2745" i="16" s="1"/>
  <c r="N2745" i="16" s="1"/>
  <c r="Q2699" i="16"/>
  <c r="R2699" i="16" s="1"/>
  <c r="N2699" i="16" s="1"/>
  <c r="P2699" i="16"/>
  <c r="Q2628" i="16"/>
  <c r="R2628" i="16" s="1"/>
  <c r="N2628" i="16" s="1"/>
  <c r="P2628" i="16"/>
  <c r="Q1993" i="16"/>
  <c r="R1993" i="16" s="1"/>
  <c r="N1993" i="16" s="1"/>
  <c r="P1993" i="16"/>
  <c r="Q3708" i="16"/>
  <c r="R3708" i="16" s="1"/>
  <c r="N3708" i="16" s="1"/>
  <c r="P3708" i="16"/>
  <c r="Q3673" i="16"/>
  <c r="R3673" i="16" s="1"/>
  <c r="N3673" i="16" s="1"/>
  <c r="P3673" i="16"/>
  <c r="Q3590" i="16"/>
  <c r="R3590" i="16" s="1"/>
  <c r="N3590" i="16" s="1"/>
  <c r="P3590" i="16"/>
  <c r="P3519" i="16"/>
  <c r="Q3519" i="16"/>
  <c r="R3519" i="16" s="1"/>
  <c r="N3519" i="16" s="1"/>
  <c r="Q3162" i="16"/>
  <c r="R3162" i="16" s="1"/>
  <c r="N3162" i="16" s="1"/>
  <c r="P3162" i="16"/>
  <c r="P3138" i="16"/>
  <c r="Q3138" i="16"/>
  <c r="R3138" i="16" s="1"/>
  <c r="N3138" i="16" s="1"/>
  <c r="Q3403" i="16"/>
  <c r="R3403" i="16" s="1"/>
  <c r="N3403" i="16" s="1"/>
  <c r="P3403" i="16"/>
  <c r="P3344" i="16"/>
  <c r="Q3344" i="16"/>
  <c r="R3344" i="16" s="1"/>
  <c r="N3344" i="16" s="1"/>
  <c r="P3260" i="16"/>
  <c r="Q3260" i="16"/>
  <c r="R3260" i="16" s="1"/>
  <c r="N3260" i="16" s="1"/>
  <c r="Q3189" i="16"/>
  <c r="R3189" i="16" s="1"/>
  <c r="N3189" i="16" s="1"/>
  <c r="P3189" i="16"/>
  <c r="P3144" i="16"/>
  <c r="Q3144" i="16"/>
  <c r="R3144" i="16" s="1"/>
  <c r="N3144" i="16" s="1"/>
  <c r="Q3084" i="16"/>
  <c r="R3084" i="16" s="1"/>
  <c r="N3084" i="16" s="1"/>
  <c r="P3084" i="16"/>
  <c r="Q2004" i="16"/>
  <c r="R2004" i="16" s="1"/>
  <c r="N2004" i="16" s="1"/>
  <c r="P2004" i="16"/>
  <c r="P3720" i="16"/>
  <c r="Q3720" i="16"/>
  <c r="R3720" i="16" s="1"/>
  <c r="N3720" i="16" s="1"/>
  <c r="P3686" i="16"/>
  <c r="Q3686" i="16"/>
  <c r="R3686" i="16" s="1"/>
  <c r="N3686" i="16" s="1"/>
  <c r="P3602" i="16"/>
  <c r="Q3602" i="16"/>
  <c r="R3602" i="16" s="1"/>
  <c r="N3602" i="16" s="1"/>
  <c r="Q3532" i="16"/>
  <c r="R3532" i="16" s="1"/>
  <c r="N3532" i="16" s="1"/>
  <c r="P3532" i="16"/>
  <c r="Q3173" i="16"/>
  <c r="R3173" i="16" s="1"/>
  <c r="N3173" i="16" s="1"/>
  <c r="P3173" i="16"/>
  <c r="Q3150" i="16"/>
  <c r="R3150" i="16" s="1"/>
  <c r="N3150" i="16" s="1"/>
  <c r="P3150" i="16"/>
  <c r="Q3414" i="16"/>
  <c r="R3414" i="16" s="1"/>
  <c r="N3414" i="16" s="1"/>
  <c r="P3414" i="16"/>
  <c r="P3356" i="16"/>
  <c r="Q3356" i="16"/>
  <c r="R3356" i="16" s="1"/>
  <c r="N3356" i="16" s="1"/>
  <c r="Q3273" i="16"/>
  <c r="R3273" i="16" s="1"/>
  <c r="N3273" i="16" s="1"/>
  <c r="P3273" i="16"/>
  <c r="P3202" i="16"/>
  <c r="Q3202" i="16"/>
  <c r="R3202" i="16" s="1"/>
  <c r="N3202" i="16" s="1"/>
  <c r="Q3156" i="16"/>
  <c r="R3156" i="16" s="1"/>
  <c r="N3156" i="16" s="1"/>
  <c r="P3156" i="16"/>
  <c r="Q3097" i="16"/>
  <c r="R3097" i="16" s="1"/>
  <c r="N3097" i="16" s="1"/>
  <c r="P3097" i="16"/>
  <c r="Q2281" i="16"/>
  <c r="R2281" i="16" s="1"/>
  <c r="N2281" i="16" s="1"/>
  <c r="P2281" i="16"/>
  <c r="Q2234" i="16"/>
  <c r="R2234" i="16" s="1"/>
  <c r="N2234" i="16" s="1"/>
  <c r="P2234" i="16"/>
  <c r="Q2176" i="16"/>
  <c r="R2176" i="16" s="1"/>
  <c r="N2176" i="16" s="1"/>
  <c r="P2176" i="16"/>
  <c r="P2091" i="16"/>
  <c r="Q2091" i="16"/>
  <c r="R2091" i="16" s="1"/>
  <c r="N2091" i="16" s="1"/>
  <c r="Q3832" i="16"/>
  <c r="R3832" i="16" s="1"/>
  <c r="N3832" i="16" s="1"/>
  <c r="P3832" i="16"/>
  <c r="P3472" i="16"/>
  <c r="Q3472" i="16"/>
  <c r="R3472" i="16" s="1"/>
  <c r="N3472" i="16" s="1"/>
  <c r="Q3474" i="16"/>
  <c r="R3474" i="16" s="1"/>
  <c r="N3474" i="16" s="1"/>
  <c r="P3474" i="16"/>
  <c r="P3714" i="16"/>
  <c r="Q3714" i="16"/>
  <c r="R3714" i="16" s="1"/>
  <c r="N3714" i="16" s="1"/>
  <c r="Q3668" i="16"/>
  <c r="R3668" i="16" s="1"/>
  <c r="N3668" i="16" s="1"/>
  <c r="P3668" i="16"/>
  <c r="Q3573" i="16"/>
  <c r="R3573" i="16" s="1"/>
  <c r="N3573" i="16" s="1"/>
  <c r="P3573" i="16"/>
  <c r="Q3502" i="16"/>
  <c r="R3502" i="16" s="1"/>
  <c r="N3502" i="16" s="1"/>
  <c r="P3502" i="16"/>
  <c r="Q3455" i="16"/>
  <c r="R3455" i="16" s="1"/>
  <c r="N3455" i="16" s="1"/>
  <c r="P3455" i="16"/>
  <c r="P3396" i="16"/>
  <c r="Q3396" i="16"/>
  <c r="R3396" i="16" s="1"/>
  <c r="N3396" i="16" s="1"/>
  <c r="Q2293" i="16"/>
  <c r="R2293" i="16" s="1"/>
  <c r="N2293" i="16" s="1"/>
  <c r="P2293" i="16"/>
  <c r="Q2245" i="16"/>
  <c r="R2245" i="16" s="1"/>
  <c r="N2245" i="16" s="1"/>
  <c r="P2245" i="16"/>
  <c r="Q2188" i="16"/>
  <c r="R2188" i="16" s="1"/>
  <c r="N2188" i="16" s="1"/>
  <c r="P2188" i="16"/>
  <c r="Q2104" i="16"/>
  <c r="R2104" i="16" s="1"/>
  <c r="N2104" i="16" s="1"/>
  <c r="P2104" i="16"/>
  <c r="Q3569" i="16"/>
  <c r="R3569" i="16" s="1"/>
  <c r="N3569" i="16" s="1"/>
  <c r="P3569" i="16"/>
  <c r="Q3485" i="16"/>
  <c r="R3485" i="16" s="1"/>
  <c r="N3485" i="16" s="1"/>
  <c r="P3485" i="16"/>
  <c r="P3486" i="16"/>
  <c r="Q3486" i="16"/>
  <c r="R3486" i="16" s="1"/>
  <c r="N3486" i="16" s="1"/>
  <c r="Q3726" i="16"/>
  <c r="R3726" i="16" s="1"/>
  <c r="N3726" i="16" s="1"/>
  <c r="P3726" i="16"/>
  <c r="Q3680" i="16"/>
  <c r="R3680" i="16" s="1"/>
  <c r="N3680" i="16" s="1"/>
  <c r="P3680" i="16"/>
  <c r="Q3585" i="16"/>
  <c r="R3585" i="16" s="1"/>
  <c r="N3585" i="16" s="1"/>
  <c r="P3585" i="16"/>
  <c r="Q3513" i="16"/>
  <c r="R3513" i="16" s="1"/>
  <c r="N3513" i="16" s="1"/>
  <c r="P3513" i="16"/>
  <c r="Q3467" i="16"/>
  <c r="R3467" i="16" s="1"/>
  <c r="N3467" i="16" s="1"/>
  <c r="P3467" i="16"/>
  <c r="Q3409" i="16"/>
  <c r="R3409" i="16" s="1"/>
  <c r="N3409" i="16" s="1"/>
  <c r="P3409" i="16"/>
  <c r="Q1465" i="16"/>
  <c r="R1465" i="16" s="1"/>
  <c r="N1465" i="16" s="1"/>
  <c r="P1465" i="16"/>
  <c r="Q3181" i="16"/>
  <c r="R3181" i="16" s="1"/>
  <c r="N3181" i="16" s="1"/>
  <c r="P3181" i="16"/>
  <c r="P3146" i="16"/>
  <c r="Q3146" i="16"/>
  <c r="R3146" i="16" s="1"/>
  <c r="N3146" i="16" s="1"/>
  <c r="Q3062" i="16"/>
  <c r="R3062" i="16" s="1"/>
  <c r="N3062" i="16" s="1"/>
  <c r="P3062" i="16"/>
  <c r="Q2991" i="16"/>
  <c r="R2991" i="16" s="1"/>
  <c r="N2991" i="16" s="1"/>
  <c r="P2991" i="16"/>
  <c r="Q2634" i="16"/>
  <c r="R2634" i="16" s="1"/>
  <c r="N2634" i="16" s="1"/>
  <c r="P2634" i="16"/>
  <c r="Q2610" i="16"/>
  <c r="R2610" i="16" s="1"/>
  <c r="N2610" i="16" s="1"/>
  <c r="P2610" i="16"/>
  <c r="P2874" i="16"/>
  <c r="Q2874" i="16"/>
  <c r="R2874" i="16" s="1"/>
  <c r="N2874" i="16" s="1"/>
  <c r="Q2816" i="16"/>
  <c r="R2816" i="16" s="1"/>
  <c r="N2816" i="16" s="1"/>
  <c r="P2816" i="16"/>
  <c r="P2733" i="16"/>
  <c r="Q2733" i="16"/>
  <c r="R2733" i="16" s="1"/>
  <c r="N2733" i="16" s="1"/>
  <c r="Q2650" i="16"/>
  <c r="R2650" i="16" s="1"/>
  <c r="N2650" i="16" s="1"/>
  <c r="P2650" i="16"/>
  <c r="P2615" i="16"/>
  <c r="Q2615" i="16"/>
  <c r="R2615" i="16" s="1"/>
  <c r="N2615" i="16" s="1"/>
  <c r="Q2544" i="16"/>
  <c r="R2544" i="16" s="1"/>
  <c r="N2544" i="16" s="1"/>
  <c r="P2544" i="16"/>
  <c r="Q1477" i="16"/>
  <c r="R1477" i="16" s="1"/>
  <c r="N1477" i="16" s="1"/>
  <c r="P1477" i="16"/>
  <c r="Q3193" i="16"/>
  <c r="R3193" i="16" s="1"/>
  <c r="N3193" i="16" s="1"/>
  <c r="P3193" i="16"/>
  <c r="Q3158" i="16"/>
  <c r="R3158" i="16" s="1"/>
  <c r="N3158" i="16" s="1"/>
  <c r="P3158" i="16"/>
  <c r="P3076" i="16"/>
  <c r="Q3076" i="16"/>
  <c r="R3076" i="16" s="1"/>
  <c r="N3076" i="16" s="1"/>
  <c r="Q3005" i="16"/>
  <c r="R3005" i="16" s="1"/>
  <c r="N3005" i="16" s="1"/>
  <c r="P3005" i="16"/>
  <c r="P2645" i="16"/>
  <c r="Q2645" i="16"/>
  <c r="R2645" i="16" s="1"/>
  <c r="N2645" i="16" s="1"/>
  <c r="Q2622" i="16"/>
  <c r="R2622" i="16" s="1"/>
  <c r="N2622" i="16" s="1"/>
  <c r="P2622" i="16"/>
  <c r="P2888" i="16"/>
  <c r="Q2888" i="16"/>
  <c r="R2888" i="16" s="1"/>
  <c r="N2888" i="16" s="1"/>
  <c r="P2829" i="16"/>
  <c r="Q2829" i="16"/>
  <c r="R2829" i="16" s="1"/>
  <c r="N2829" i="16" s="1"/>
  <c r="Q2746" i="16"/>
  <c r="R2746" i="16" s="1"/>
  <c r="N2746" i="16" s="1"/>
  <c r="P2746" i="16"/>
  <c r="Q2662" i="16"/>
  <c r="R2662" i="16" s="1"/>
  <c r="N2662" i="16" s="1"/>
  <c r="P2662" i="16"/>
  <c r="Q2627" i="16"/>
  <c r="R2627" i="16" s="1"/>
  <c r="N2627" i="16" s="1"/>
  <c r="P2627" i="16"/>
  <c r="Q2556" i="16"/>
  <c r="R2556" i="16" s="1"/>
  <c r="N2556" i="16" s="1"/>
  <c r="P2556" i="16"/>
  <c r="Q1631" i="16"/>
  <c r="R1631" i="16" s="1"/>
  <c r="N1631" i="16" s="1"/>
  <c r="P1631" i="16"/>
  <c r="P3348" i="16"/>
  <c r="Q3348" i="16"/>
  <c r="R3348" i="16" s="1"/>
  <c r="N3348" i="16" s="1"/>
  <c r="P3314" i="16"/>
  <c r="Q3314" i="16"/>
  <c r="R3314" i="16" s="1"/>
  <c r="N3314" i="16" s="1"/>
  <c r="Q3231" i="16"/>
  <c r="R3231" i="16" s="1"/>
  <c r="N3231" i="16" s="1"/>
  <c r="P3231" i="16"/>
  <c r="Q3159" i="16"/>
  <c r="R3159" i="16" s="1"/>
  <c r="N3159" i="16" s="1"/>
  <c r="P3159" i="16"/>
  <c r="P2801" i="16"/>
  <c r="Q2801" i="16"/>
  <c r="R2801" i="16" s="1"/>
  <c r="N2801" i="16" s="1"/>
  <c r="P2779" i="16"/>
  <c r="Q2779" i="16"/>
  <c r="R2779" i="16" s="1"/>
  <c r="N2779" i="16" s="1"/>
  <c r="Q3042" i="16"/>
  <c r="R3042" i="16" s="1"/>
  <c r="N3042" i="16" s="1"/>
  <c r="P3042" i="16"/>
  <c r="Q2985" i="16"/>
  <c r="R2985" i="16" s="1"/>
  <c r="N2985" i="16" s="1"/>
  <c r="P2985" i="16"/>
  <c r="Q2901" i="16"/>
  <c r="R2901" i="16" s="1"/>
  <c r="N2901" i="16" s="1"/>
  <c r="P2901" i="16"/>
  <c r="Q2830" i="16"/>
  <c r="R2830" i="16" s="1"/>
  <c r="N2830" i="16" s="1"/>
  <c r="P2830" i="16"/>
  <c r="Q2783" i="16"/>
  <c r="R2783" i="16" s="1"/>
  <c r="N2783" i="16" s="1"/>
  <c r="P2783" i="16"/>
  <c r="Q2724" i="16"/>
  <c r="R2724" i="16" s="1"/>
  <c r="N2724" i="16" s="1"/>
  <c r="P2724" i="16"/>
  <c r="Q1356" i="16"/>
  <c r="R1356" i="16" s="1"/>
  <c r="N1356" i="16" s="1"/>
  <c r="P1356" i="16"/>
  <c r="P3073" i="16"/>
  <c r="Q3073" i="16"/>
  <c r="R3073" i="16" s="1"/>
  <c r="N3073" i="16" s="1"/>
  <c r="Q3038" i="16"/>
  <c r="R3038" i="16" s="1"/>
  <c r="N3038" i="16" s="1"/>
  <c r="P3038" i="16"/>
  <c r="P2955" i="16"/>
  <c r="Q2955" i="16"/>
  <c r="R2955" i="16" s="1"/>
  <c r="N2955" i="16" s="1"/>
  <c r="P2884" i="16"/>
  <c r="Q2884" i="16"/>
  <c r="R2884" i="16" s="1"/>
  <c r="N2884" i="16" s="1"/>
  <c r="Q2524" i="16"/>
  <c r="R2524" i="16" s="1"/>
  <c r="N2524" i="16" s="1"/>
  <c r="P2524" i="16"/>
  <c r="Q2502" i="16"/>
  <c r="R2502" i="16" s="1"/>
  <c r="N2502" i="16" s="1"/>
  <c r="P2502" i="16"/>
  <c r="Q2767" i="16"/>
  <c r="R2767" i="16" s="1"/>
  <c r="N2767" i="16" s="1"/>
  <c r="P2767" i="16"/>
  <c r="Q2708" i="16"/>
  <c r="R2708" i="16" s="1"/>
  <c r="N2708" i="16" s="1"/>
  <c r="P2708" i="16"/>
  <c r="P2625" i="16"/>
  <c r="Q2625" i="16"/>
  <c r="R2625" i="16" s="1"/>
  <c r="N2625" i="16" s="1"/>
  <c r="Q2542" i="16"/>
  <c r="R2542" i="16" s="1"/>
  <c r="N2542" i="16" s="1"/>
  <c r="P2542" i="16"/>
  <c r="Q2508" i="16"/>
  <c r="R2508" i="16" s="1"/>
  <c r="N2508" i="16" s="1"/>
  <c r="P2508" i="16"/>
  <c r="Q2436" i="16"/>
  <c r="R2436" i="16" s="1"/>
  <c r="N2436" i="16" s="1"/>
  <c r="P2436" i="16"/>
  <c r="Q1512" i="16"/>
  <c r="R1512" i="16" s="1"/>
  <c r="N1512" i="16" s="1"/>
  <c r="P1512" i="16"/>
  <c r="Q3229" i="16"/>
  <c r="R3229" i="16" s="1"/>
  <c r="N3229" i="16" s="1"/>
  <c r="P3229" i="16"/>
  <c r="P3194" i="16"/>
  <c r="Q3194" i="16"/>
  <c r="R3194" i="16" s="1"/>
  <c r="N3194" i="16" s="1"/>
  <c r="Q3111" i="16"/>
  <c r="R3111" i="16" s="1"/>
  <c r="N3111" i="16" s="1"/>
  <c r="P3111" i="16"/>
  <c r="Q3039" i="16"/>
  <c r="R3039" i="16" s="1"/>
  <c r="N3039" i="16" s="1"/>
  <c r="P3039" i="16"/>
  <c r="P2681" i="16"/>
  <c r="Q2681" i="16"/>
  <c r="R2681" i="16" s="1"/>
  <c r="N2681" i="16" s="1"/>
  <c r="Q2658" i="16"/>
  <c r="R2658" i="16" s="1"/>
  <c r="N2658" i="16" s="1"/>
  <c r="P2658" i="16"/>
  <c r="Q2923" i="16"/>
  <c r="R2923" i="16" s="1"/>
  <c r="N2923" i="16" s="1"/>
  <c r="P2923" i="16"/>
  <c r="P2863" i="16"/>
  <c r="Q2863" i="16"/>
  <c r="R2863" i="16" s="1"/>
  <c r="N2863" i="16" s="1"/>
  <c r="Q2781" i="16"/>
  <c r="R2781" i="16" s="1"/>
  <c r="N2781" i="16" s="1"/>
  <c r="P2781" i="16"/>
  <c r="Q2710" i="16"/>
  <c r="R2710" i="16" s="1"/>
  <c r="N2710" i="16" s="1"/>
  <c r="P2710" i="16"/>
  <c r="Q2663" i="16"/>
  <c r="R2663" i="16" s="1"/>
  <c r="N2663" i="16" s="1"/>
  <c r="P2663" i="16"/>
  <c r="Q2592" i="16"/>
  <c r="R2592" i="16" s="1"/>
  <c r="N2592" i="16" s="1"/>
  <c r="P2592" i="16"/>
  <c r="Q1092" i="16"/>
  <c r="R1092" i="16" s="1"/>
  <c r="N1092" i="16" s="1"/>
  <c r="P1092" i="16"/>
  <c r="P2809" i="16"/>
  <c r="Q2809" i="16"/>
  <c r="R2809" i="16" s="1"/>
  <c r="N2809" i="16" s="1"/>
  <c r="Q2751" i="16"/>
  <c r="R2751" i="16" s="1"/>
  <c r="N2751" i="16" s="1"/>
  <c r="P2751" i="16"/>
  <c r="Q2691" i="16"/>
  <c r="R2691" i="16" s="1"/>
  <c r="N2691" i="16" s="1"/>
  <c r="P2691" i="16"/>
  <c r="Q2620" i="16"/>
  <c r="R2620" i="16" s="1"/>
  <c r="N2620" i="16" s="1"/>
  <c r="P2620" i="16"/>
  <c r="Q2260" i="16"/>
  <c r="R2260" i="16" s="1"/>
  <c r="N2260" i="16" s="1"/>
  <c r="P2260" i="16"/>
  <c r="Q2225" i="16"/>
  <c r="R2225" i="16" s="1"/>
  <c r="N2225" i="16" s="1"/>
  <c r="P2225" i="16"/>
  <c r="P2503" i="16"/>
  <c r="Q2503" i="16"/>
  <c r="R2503" i="16" s="1"/>
  <c r="N2503" i="16" s="1"/>
  <c r="Q2444" i="16"/>
  <c r="R2444" i="16" s="1"/>
  <c r="N2444" i="16" s="1"/>
  <c r="P2444" i="16"/>
  <c r="P2350" i="16"/>
  <c r="Q2350" i="16"/>
  <c r="R2350" i="16" s="1"/>
  <c r="N2350" i="16" s="1"/>
  <c r="Q2277" i="16"/>
  <c r="R2277" i="16" s="1"/>
  <c r="N2277" i="16" s="1"/>
  <c r="P2277" i="16"/>
  <c r="P2243" i="16"/>
  <c r="Q2243" i="16"/>
  <c r="R2243" i="16" s="1"/>
  <c r="N2243" i="16" s="1"/>
  <c r="P2171" i="16"/>
  <c r="Q2171" i="16"/>
  <c r="R2171" i="16" s="1"/>
  <c r="N2171" i="16" s="1"/>
  <c r="P3797" i="16"/>
  <c r="Q3797" i="16"/>
  <c r="R3797" i="16" s="1"/>
  <c r="N3797" i="16" s="1"/>
  <c r="A18" i="5"/>
  <c r="B18" i="5"/>
  <c r="E34" i="5"/>
  <c r="I18" i="5"/>
  <c r="A34" i="5"/>
  <c r="G18" i="5"/>
  <c r="B34" i="5"/>
  <c r="J18" i="5"/>
  <c r="H34" i="5"/>
  <c r="J34" i="5"/>
  <c r="C18" i="5"/>
  <c r="D18" i="5"/>
  <c r="E18" i="5"/>
  <c r="F18" i="5"/>
  <c r="C34" i="5"/>
  <c r="D34" i="5"/>
  <c r="F34" i="5"/>
  <c r="G34" i="5"/>
  <c r="F81" i="3"/>
  <c r="M6" i="13"/>
  <c r="M5" i="6"/>
  <c r="F109" i="3"/>
  <c r="N2" i="2"/>
  <c r="O2801" i="16" l="1"/>
  <c r="T2801" i="16"/>
  <c r="O3202" i="16"/>
  <c r="T3202" i="16"/>
  <c r="O338" i="16"/>
  <c r="T338" i="16"/>
  <c r="O2398" i="16"/>
  <c r="T2398" i="16"/>
  <c r="O2625" i="16"/>
  <c r="T2625" i="16"/>
  <c r="O2067" i="16"/>
  <c r="T2067" i="16"/>
  <c r="O1834" i="16"/>
  <c r="T1834" i="16"/>
  <c r="O2481" i="16"/>
  <c r="T2481" i="16"/>
  <c r="O2691" i="16"/>
  <c r="T2691" i="16"/>
  <c r="O2710" i="16"/>
  <c r="T2710" i="16"/>
  <c r="O3039" i="16"/>
  <c r="T3039" i="16"/>
  <c r="O2508" i="16"/>
  <c r="T2508" i="16"/>
  <c r="O2524" i="16"/>
  <c r="T2524" i="16"/>
  <c r="O2724" i="16"/>
  <c r="T2724" i="16"/>
  <c r="O1631" i="16"/>
  <c r="T1631" i="16"/>
  <c r="O3193" i="16"/>
  <c r="T3193" i="16"/>
  <c r="O2816" i="16"/>
  <c r="T2816" i="16"/>
  <c r="O3585" i="16"/>
  <c r="T3585" i="16"/>
  <c r="O2104" i="16"/>
  <c r="T2104" i="16"/>
  <c r="O3502" i="16"/>
  <c r="T3502" i="16"/>
  <c r="O3832" i="16"/>
  <c r="T3832" i="16"/>
  <c r="O3156" i="16"/>
  <c r="T3156" i="16"/>
  <c r="O3173" i="16"/>
  <c r="T3173" i="16"/>
  <c r="O3084" i="16"/>
  <c r="T3084" i="16"/>
  <c r="O1993" i="16"/>
  <c r="T1993" i="16"/>
  <c r="O2959" i="16"/>
  <c r="T2959" i="16"/>
  <c r="O3264" i="16"/>
  <c r="T3264" i="16"/>
  <c r="O2887" i="16"/>
  <c r="T2887" i="16"/>
  <c r="O3218" i="16"/>
  <c r="T3218" i="16"/>
  <c r="O1591" i="16"/>
  <c r="T1591" i="16"/>
  <c r="O1569" i="16"/>
  <c r="T1569" i="16"/>
  <c r="O239" i="16"/>
  <c r="T239" i="16"/>
  <c r="O1595" i="16"/>
  <c r="T1595" i="16"/>
  <c r="O507" i="16"/>
  <c r="T507" i="16"/>
  <c r="O1898" i="16"/>
  <c r="T1898" i="16"/>
  <c r="O292" i="16"/>
  <c r="T292" i="16"/>
  <c r="O893" i="16"/>
  <c r="T893" i="16"/>
  <c r="O750" i="16"/>
  <c r="T750" i="16"/>
  <c r="O1769" i="16"/>
  <c r="T1769" i="16"/>
  <c r="O800" i="16"/>
  <c r="T800" i="16"/>
  <c r="O1340" i="16"/>
  <c r="T1340" i="16"/>
  <c r="O1065" i="16"/>
  <c r="T1065" i="16"/>
  <c r="O888" i="16"/>
  <c r="T888" i="16"/>
  <c r="O241" i="16"/>
  <c r="T241" i="16"/>
  <c r="O1501" i="16"/>
  <c r="T1501" i="16"/>
  <c r="O998" i="16"/>
  <c r="T998" i="16"/>
  <c r="O1670" i="16"/>
  <c r="T1670" i="16"/>
  <c r="O1504" i="16"/>
  <c r="T1504" i="16"/>
  <c r="O1956" i="16"/>
  <c r="T1956" i="16"/>
  <c r="O3639" i="16"/>
  <c r="T3639" i="16"/>
  <c r="O3524" i="16"/>
  <c r="T3524" i="16"/>
  <c r="O1810" i="16"/>
  <c r="T1810" i="16"/>
  <c r="O2205" i="16"/>
  <c r="T2205" i="16"/>
  <c r="O2895" i="16"/>
  <c r="T2895" i="16"/>
  <c r="O2363" i="16"/>
  <c r="T2363" i="16"/>
  <c r="O2568" i="16"/>
  <c r="T2568" i="16"/>
  <c r="O1488" i="16"/>
  <c r="T1488" i="16"/>
  <c r="O2744" i="16"/>
  <c r="T2744" i="16"/>
  <c r="O3050" i="16"/>
  <c r="T3050" i="16"/>
  <c r="O2672" i="16"/>
  <c r="T2672" i="16"/>
  <c r="O3003" i="16"/>
  <c r="T3003" i="16"/>
  <c r="O3441" i="16"/>
  <c r="T3441" i="16"/>
  <c r="O3783" i="16"/>
  <c r="T3783" i="16"/>
  <c r="O3358" i="16"/>
  <c r="T3358" i="16"/>
  <c r="O3689" i="16"/>
  <c r="T3689" i="16"/>
  <c r="O3029" i="16"/>
  <c r="T3029" i="16"/>
  <c r="O2994" i="16"/>
  <c r="T2994" i="16"/>
  <c r="O2815" i="16"/>
  <c r="T2815" i="16"/>
  <c r="O3121" i="16"/>
  <c r="T3121" i="16"/>
  <c r="O2743" i="16"/>
  <c r="T2743" i="16"/>
  <c r="O3074" i="16"/>
  <c r="T3074" i="16"/>
  <c r="O1435" i="16"/>
  <c r="T1435" i="16"/>
  <c r="O1425" i="16"/>
  <c r="T1425" i="16"/>
  <c r="O84" i="16"/>
  <c r="T84" i="16"/>
  <c r="O1427" i="16"/>
  <c r="T1427" i="16"/>
  <c r="O948" i="16"/>
  <c r="T948" i="16"/>
  <c r="O1753" i="16"/>
  <c r="T1753" i="16"/>
  <c r="O147" i="16"/>
  <c r="T147" i="16"/>
  <c r="O1445" i="16"/>
  <c r="T1445" i="16"/>
  <c r="O1625" i="16"/>
  <c r="T1625" i="16"/>
  <c r="O656" i="16"/>
  <c r="T656" i="16"/>
  <c r="O1196" i="16"/>
  <c r="T1196" i="16"/>
  <c r="O920" i="16"/>
  <c r="T920" i="16"/>
  <c r="O2061" i="16"/>
  <c r="T2061" i="16"/>
  <c r="O743" i="16"/>
  <c r="T743" i="16"/>
  <c r="O2064" i="16"/>
  <c r="T2064" i="16"/>
  <c r="O1527" i="16"/>
  <c r="T1527" i="16"/>
  <c r="O963" i="16"/>
  <c r="T963" i="16"/>
  <c r="O984" i="16"/>
  <c r="T984" i="16"/>
  <c r="O541" i="16"/>
  <c r="T541" i="16"/>
  <c r="O320" i="16"/>
  <c r="T320" i="16"/>
  <c r="O2216" i="16"/>
  <c r="T2216" i="16"/>
  <c r="O2576" i="16"/>
  <c r="T2576" i="16"/>
  <c r="O2906" i="16"/>
  <c r="T2906" i="16"/>
  <c r="O2325" i="16"/>
  <c r="T2325" i="16"/>
  <c r="O2530" i="16"/>
  <c r="T2530" i="16"/>
  <c r="O2872" i="16"/>
  <c r="T2872" i="16"/>
  <c r="O2339" i="16"/>
  <c r="T2339" i="16"/>
  <c r="O1176" i="16"/>
  <c r="T1176" i="16"/>
  <c r="O3439" i="16"/>
  <c r="T3439" i="16"/>
  <c r="O3745" i="16"/>
  <c r="T3745" i="16"/>
  <c r="O2902" i="16"/>
  <c r="T2902" i="16"/>
  <c r="O3232" i="16"/>
  <c r="T3232" i="16"/>
  <c r="O2412" i="16"/>
  <c r="T2412" i="16"/>
  <c r="O2328" i="16"/>
  <c r="T2328" i="16"/>
  <c r="O2381" i="16"/>
  <c r="T2381" i="16"/>
  <c r="O1248" i="16"/>
  <c r="T1248" i="16"/>
  <c r="O1711" i="16"/>
  <c r="T1711" i="16"/>
  <c r="O405" i="16"/>
  <c r="T405" i="16"/>
  <c r="O1545" i="16"/>
  <c r="T1545" i="16"/>
  <c r="O203" i="16"/>
  <c r="T203" i="16"/>
  <c r="O1391" i="16"/>
  <c r="T1391" i="16"/>
  <c r="O924" i="16"/>
  <c r="T924" i="16"/>
  <c r="O1152" i="16"/>
  <c r="T1152" i="16"/>
  <c r="O903" i="16"/>
  <c r="T903" i="16"/>
  <c r="O1275" i="16"/>
  <c r="T1275" i="16"/>
  <c r="O688" i="16"/>
  <c r="T688" i="16"/>
  <c r="O1551" i="16"/>
  <c r="T1551" i="16"/>
  <c r="O149" i="16"/>
  <c r="T149" i="16"/>
  <c r="O188" i="16"/>
  <c r="T188" i="16"/>
  <c r="O1172" i="16"/>
  <c r="T1172" i="16"/>
  <c r="O897" i="16"/>
  <c r="T897" i="16"/>
  <c r="O1316" i="16"/>
  <c r="T1316" i="16"/>
  <c r="O1005" i="16"/>
  <c r="T1005" i="16"/>
  <c r="O1295" i="16"/>
  <c r="T1295" i="16"/>
  <c r="O840" i="16"/>
  <c r="T840" i="16"/>
  <c r="O3799" i="16"/>
  <c r="T3799" i="16"/>
  <c r="O2317" i="16"/>
  <c r="T2317" i="16"/>
  <c r="O2337" i="16"/>
  <c r="T2337" i="16"/>
  <c r="O2679" i="16"/>
  <c r="T2679" i="16"/>
  <c r="O2110" i="16"/>
  <c r="T2110" i="16"/>
  <c r="O2452" i="16"/>
  <c r="T2452" i="16"/>
  <c r="O2351" i="16"/>
  <c r="T2351" i="16"/>
  <c r="O2369" i="16"/>
  <c r="T2369" i="16"/>
  <c r="O2178" i="16"/>
  <c r="T2178" i="16"/>
  <c r="O3844" i="16"/>
  <c r="T3844" i="16"/>
  <c r="O3236" i="16"/>
  <c r="T3236" i="16"/>
  <c r="O3566" i="16"/>
  <c r="T3566" i="16"/>
  <c r="O3141" i="16"/>
  <c r="T3141" i="16"/>
  <c r="O3471" i="16"/>
  <c r="T3471" i="16"/>
  <c r="O2711" i="16"/>
  <c r="T2711" i="16"/>
  <c r="O2196" i="16"/>
  <c r="T2196" i="16"/>
  <c r="O2250" i="16"/>
  <c r="T2250" i="16"/>
  <c r="O1116" i="16"/>
  <c r="T1116" i="16"/>
  <c r="O2515" i="16"/>
  <c r="T2515" i="16"/>
  <c r="O1096" i="16"/>
  <c r="T1096" i="16"/>
  <c r="O163" i="16"/>
  <c r="T163" i="16"/>
  <c r="O1423" i="16"/>
  <c r="T1423" i="16"/>
  <c r="O1268" i="16"/>
  <c r="T1268" i="16"/>
  <c r="O1235" i="16"/>
  <c r="T1235" i="16"/>
  <c r="O792" i="16"/>
  <c r="T792" i="16"/>
  <c r="O206" i="16"/>
  <c r="T206" i="16"/>
  <c r="O2018" i="16"/>
  <c r="T2018" i="16"/>
  <c r="O412" i="16"/>
  <c r="T412" i="16"/>
  <c r="O1853" i="16"/>
  <c r="T1853" i="16"/>
  <c r="O894" i="16"/>
  <c r="T894" i="16"/>
  <c r="O944" i="16"/>
  <c r="T944" i="16"/>
  <c r="O2072" i="16"/>
  <c r="T2072" i="16"/>
  <c r="O765" i="16"/>
  <c r="T765" i="16"/>
  <c r="O431" i="16"/>
  <c r="T431" i="16"/>
  <c r="O564" i="16"/>
  <c r="T564" i="16"/>
  <c r="O937" i="16"/>
  <c r="T937" i="16"/>
  <c r="O303" i="16"/>
  <c r="T303" i="16"/>
  <c r="O3656" i="16"/>
  <c r="T3656" i="16"/>
  <c r="O2162" i="16"/>
  <c r="T2162" i="16"/>
  <c r="O2193" i="16"/>
  <c r="T2193" i="16"/>
  <c r="O3777" i="16"/>
  <c r="T3777" i="16"/>
  <c r="O2208" i="16"/>
  <c r="T2208" i="16"/>
  <c r="O2226" i="16"/>
  <c r="T2226" i="16"/>
  <c r="O3778" i="16"/>
  <c r="T3778" i="16"/>
  <c r="O2034" i="16"/>
  <c r="T2034" i="16"/>
  <c r="O3709" i="16"/>
  <c r="T3709" i="16"/>
  <c r="O3422" i="16"/>
  <c r="T3422" i="16"/>
  <c r="O3327" i="16"/>
  <c r="T3327" i="16"/>
  <c r="O2614" i="16"/>
  <c r="T2614" i="16"/>
  <c r="O3533" i="16"/>
  <c r="T3533" i="16"/>
  <c r="O2106" i="16"/>
  <c r="T2106" i="16"/>
  <c r="O953" i="16"/>
  <c r="T953" i="16"/>
  <c r="O1267" i="16"/>
  <c r="T1267" i="16"/>
  <c r="O1004" i="16"/>
  <c r="T1004" i="16"/>
  <c r="O1125" i="16"/>
  <c r="T1125" i="16"/>
  <c r="O2086" i="16"/>
  <c r="T2086" i="16"/>
  <c r="O648" i="16"/>
  <c r="T648" i="16"/>
  <c r="O62" i="16"/>
  <c r="T62" i="16"/>
  <c r="O1309" i="16"/>
  <c r="T1309" i="16"/>
  <c r="O747" i="16"/>
  <c r="T747" i="16"/>
  <c r="O1874" i="16"/>
  <c r="T1874" i="16"/>
  <c r="O268" i="16"/>
  <c r="T268" i="16"/>
  <c r="O305" i="16"/>
  <c r="T305" i="16"/>
  <c r="O799" i="16"/>
  <c r="T799" i="16"/>
  <c r="O1927" i="16"/>
  <c r="T1927" i="16"/>
  <c r="O621" i="16"/>
  <c r="T621" i="16"/>
  <c r="O1617" i="16"/>
  <c r="T1617" i="16"/>
  <c r="O287" i="16"/>
  <c r="T287" i="16"/>
  <c r="O1833" i="16"/>
  <c r="T1833" i="16"/>
  <c r="O420" i="16"/>
  <c r="T420" i="16"/>
  <c r="O793" i="16"/>
  <c r="T793" i="16"/>
  <c r="O1227" i="16"/>
  <c r="T1227" i="16"/>
  <c r="O449" i="16"/>
  <c r="T449" i="16"/>
  <c r="O1253" i="16"/>
  <c r="T1253" i="16"/>
  <c r="O1543" i="16"/>
  <c r="T1543" i="16"/>
  <c r="O663" i="16"/>
  <c r="T663" i="16"/>
  <c r="O3512" i="16"/>
  <c r="T3512" i="16"/>
  <c r="O3817" i="16"/>
  <c r="T3817" i="16"/>
  <c r="O3607" i="16"/>
  <c r="T3607" i="16"/>
  <c r="O3632" i="16"/>
  <c r="T3632" i="16"/>
  <c r="O3677" i="16"/>
  <c r="T3677" i="16"/>
  <c r="O2082" i="16"/>
  <c r="T2082" i="16"/>
  <c r="O3634" i="16"/>
  <c r="T3634" i="16"/>
  <c r="O1890" i="16"/>
  <c r="T1890" i="16"/>
  <c r="O3564" i="16"/>
  <c r="T3564" i="16"/>
  <c r="O2460" i="16"/>
  <c r="T2460" i="16"/>
  <c r="O2947" i="16"/>
  <c r="T2947" i="16"/>
  <c r="O2470" i="16"/>
  <c r="T2470" i="16"/>
  <c r="O3707" i="16"/>
  <c r="T3707" i="16"/>
  <c r="O1962" i="16"/>
  <c r="T1962" i="16"/>
  <c r="O3636" i="16"/>
  <c r="T3636" i="16"/>
  <c r="O2227" i="16"/>
  <c r="T2227" i="16"/>
  <c r="O2532" i="16"/>
  <c r="T2532" i="16"/>
  <c r="O2069" i="16"/>
  <c r="T2069" i="16"/>
  <c r="O861" i="16"/>
  <c r="T861" i="16"/>
  <c r="O1976" i="16"/>
  <c r="T1976" i="16"/>
  <c r="O1930" i="16"/>
  <c r="T1930" i="16"/>
  <c r="O504" i="16"/>
  <c r="T504" i="16"/>
  <c r="O877" i="16"/>
  <c r="T877" i="16"/>
  <c r="O1165" i="16"/>
  <c r="T1165" i="16"/>
  <c r="O603" i="16"/>
  <c r="T603" i="16"/>
  <c r="O1730" i="16"/>
  <c r="T1730" i="16"/>
  <c r="O123" i="16"/>
  <c r="T123" i="16"/>
  <c r="O1564" i="16"/>
  <c r="T1564" i="16"/>
  <c r="O1589" i="16"/>
  <c r="T1589" i="16"/>
  <c r="O655" i="16"/>
  <c r="T655" i="16"/>
  <c r="O476" i="16"/>
  <c r="T476" i="16"/>
  <c r="O132" i="16"/>
  <c r="T132" i="16"/>
  <c r="O1667" i="16"/>
  <c r="T1667" i="16"/>
  <c r="O265" i="16"/>
  <c r="T265" i="16"/>
  <c r="O649" i="16"/>
  <c r="T649" i="16"/>
  <c r="O1029" i="16"/>
  <c r="T1029" i="16"/>
  <c r="O3154" i="16"/>
  <c r="T3154" i="16"/>
  <c r="O3484" i="16"/>
  <c r="T3484" i="16"/>
  <c r="O3312" i="16"/>
  <c r="T3312" i="16"/>
  <c r="O3378" i="16"/>
  <c r="T3378" i="16"/>
  <c r="O2197" i="16"/>
  <c r="T2197" i="16"/>
  <c r="O2426" i="16"/>
  <c r="T2426" i="16"/>
  <c r="O3704" i="16"/>
  <c r="T3704" i="16"/>
  <c r="O3597" i="16"/>
  <c r="T3597" i="16"/>
  <c r="O2604" i="16"/>
  <c r="T2604" i="16"/>
  <c r="O2520" i="16"/>
  <c r="T2520" i="16"/>
  <c r="O1439" i="16"/>
  <c r="T1439" i="16"/>
  <c r="O2857" i="16"/>
  <c r="T2857" i="16"/>
  <c r="O2480" i="16"/>
  <c r="T2480" i="16"/>
  <c r="O2786" i="16"/>
  <c r="T2786" i="16"/>
  <c r="O3775" i="16"/>
  <c r="T3775" i="16"/>
  <c r="O2283" i="16"/>
  <c r="T2283" i="16"/>
  <c r="O3669" i="16"/>
  <c r="T3669" i="16"/>
  <c r="O2187" i="16"/>
  <c r="T2187" i="16"/>
  <c r="O839" i="16"/>
  <c r="T839" i="16"/>
  <c r="O193" i="16"/>
  <c r="T193" i="16"/>
  <c r="O1742" i="16"/>
  <c r="T1742" i="16"/>
  <c r="O195" i="16"/>
  <c r="T195" i="16"/>
  <c r="O1611" i="16"/>
  <c r="T1611" i="16"/>
  <c r="O1024" i="16"/>
  <c r="T1024" i="16"/>
  <c r="O1205" i="16"/>
  <c r="T1205" i="16"/>
  <c r="O271" i="16"/>
  <c r="T271" i="16"/>
  <c r="O1231" i="16"/>
  <c r="T1231" i="16"/>
  <c r="O968" i="16"/>
  <c r="T968" i="16"/>
  <c r="O514" i="16"/>
  <c r="T514" i="16"/>
  <c r="O1653" i="16"/>
  <c r="T1653" i="16"/>
  <c r="O323" i="16"/>
  <c r="T323" i="16"/>
  <c r="O2037" i="16"/>
  <c r="T2037" i="16"/>
  <c r="O600" i="16"/>
  <c r="T600" i="16"/>
  <c r="O974" i="16"/>
  <c r="T974" i="16"/>
  <c r="O843" i="16"/>
  <c r="T843" i="16"/>
  <c r="O1097" i="16"/>
  <c r="T1097" i="16"/>
  <c r="O977" i="16"/>
  <c r="T977" i="16"/>
  <c r="O1136" i="16"/>
  <c r="T1136" i="16"/>
  <c r="O44" i="16"/>
  <c r="T44" i="16"/>
  <c r="O3081" i="16"/>
  <c r="T3081" i="16"/>
  <c r="O3411" i="16"/>
  <c r="T3411" i="16"/>
  <c r="O3430" i="16"/>
  <c r="T3430" i="16"/>
  <c r="O3245" i="16"/>
  <c r="T3245" i="16"/>
  <c r="O3444" i="16"/>
  <c r="T3444" i="16"/>
  <c r="O3522" i="16"/>
  <c r="T3522" i="16"/>
  <c r="O2329" i="16"/>
  <c r="T2329" i="16"/>
  <c r="O3606" i="16"/>
  <c r="T3606" i="16"/>
  <c r="O2114" i="16"/>
  <c r="T2114" i="16"/>
  <c r="O3548" i="16"/>
  <c r="T3548" i="16"/>
  <c r="O3641" i="16"/>
  <c r="T3641" i="16"/>
  <c r="O2464" i="16"/>
  <c r="T2464" i="16"/>
  <c r="O2130" i="16"/>
  <c r="T2130" i="16"/>
  <c r="O2395" i="16"/>
  <c r="T2395" i="16"/>
  <c r="O2186" i="16"/>
  <c r="T2186" i="16"/>
  <c r="O3620" i="16"/>
  <c r="T3620" i="16"/>
  <c r="O2128" i="16"/>
  <c r="T2128" i="16"/>
  <c r="O1280" i="16"/>
  <c r="T1280" i="16"/>
  <c r="O971" i="16"/>
  <c r="T971" i="16"/>
  <c r="O326" i="16"/>
  <c r="T326" i="16"/>
  <c r="O1729" i="16"/>
  <c r="T1729" i="16"/>
  <c r="O183" i="16"/>
  <c r="T183" i="16"/>
  <c r="O1599" i="16"/>
  <c r="T1599" i="16"/>
  <c r="O1012" i="16"/>
  <c r="T1012" i="16"/>
  <c r="O1049" i="16"/>
  <c r="T1049" i="16"/>
  <c r="O116" i="16"/>
  <c r="T116" i="16"/>
  <c r="O680" i="16"/>
  <c r="T680" i="16"/>
  <c r="O501" i="16"/>
  <c r="T501" i="16"/>
  <c r="O2060" i="16"/>
  <c r="T2060" i="16"/>
  <c r="O2026" i="16"/>
  <c r="T2026" i="16"/>
  <c r="O588" i="16"/>
  <c r="T588" i="16"/>
  <c r="O961" i="16"/>
  <c r="T961" i="16"/>
  <c r="O687" i="16"/>
  <c r="T687" i="16"/>
  <c r="O784" i="16"/>
  <c r="T784" i="16"/>
  <c r="O965" i="16"/>
  <c r="T965" i="16"/>
  <c r="O885" i="16"/>
  <c r="T885" i="16"/>
  <c r="O2866" i="16"/>
  <c r="T2866" i="16"/>
  <c r="O3196" i="16"/>
  <c r="T3196" i="16"/>
  <c r="O3239" i="16"/>
  <c r="T3239" i="16"/>
  <c r="O3257" i="16"/>
  <c r="T3257" i="16"/>
  <c r="O3023" i="16"/>
  <c r="T3023" i="16"/>
  <c r="O3078" i="16"/>
  <c r="T3078" i="16"/>
  <c r="O1933" i="16"/>
  <c r="T1933" i="16"/>
  <c r="O3618" i="16"/>
  <c r="T3618" i="16"/>
  <c r="O2125" i="16"/>
  <c r="T2125" i="16"/>
  <c r="O3405" i="16"/>
  <c r="T3405" i="16"/>
  <c r="O3734" i="16"/>
  <c r="T3734" i="16"/>
  <c r="O3309" i="16"/>
  <c r="T3309" i="16"/>
  <c r="O3651" i="16"/>
  <c r="T3651" i="16"/>
  <c r="O2333" i="16"/>
  <c r="T2333" i="16"/>
  <c r="O2233" i="16"/>
  <c r="T2233" i="16"/>
  <c r="O3672" i="16"/>
  <c r="T3672" i="16"/>
  <c r="O2264" i="16"/>
  <c r="T2264" i="16"/>
  <c r="O2498" i="16"/>
  <c r="T2498" i="16"/>
  <c r="O3807" i="16"/>
  <c r="T3807" i="16"/>
  <c r="O3381" i="16"/>
  <c r="T3381" i="16"/>
  <c r="O540" i="16"/>
  <c r="T540" i="16"/>
  <c r="O1296" i="16"/>
  <c r="T1296" i="16"/>
  <c r="O1453" i="16"/>
  <c r="T1453" i="16"/>
  <c r="O736" i="16"/>
  <c r="T736" i="16"/>
  <c r="O916" i="16"/>
  <c r="T916" i="16"/>
  <c r="O1650" i="16"/>
  <c r="T1650" i="16"/>
  <c r="O679" i="16"/>
  <c r="T679" i="16"/>
  <c r="O1519" i="16"/>
  <c r="T1519" i="16"/>
  <c r="O225" i="16"/>
  <c r="T225" i="16"/>
  <c r="O1365" i="16"/>
  <c r="T1365" i="16"/>
  <c r="O1053" i="16"/>
  <c r="T1053" i="16"/>
  <c r="O1714" i="16"/>
  <c r="T1714" i="16"/>
  <c r="O311" i="16"/>
  <c r="T311" i="16"/>
  <c r="O1117" i="16"/>
  <c r="T1117" i="16"/>
  <c r="O1815" i="16"/>
  <c r="T1815" i="16"/>
  <c r="O185" i="16"/>
  <c r="T185" i="16"/>
  <c r="O545" i="16"/>
  <c r="T545" i="16"/>
  <c r="O1565" i="16"/>
  <c r="T1565" i="16"/>
  <c r="O595" i="16"/>
  <c r="T595" i="16"/>
  <c r="O340" i="16"/>
  <c r="T340" i="16"/>
  <c r="O864" i="16"/>
  <c r="T864" i="16"/>
  <c r="O1516" i="16"/>
  <c r="T1516" i="16"/>
  <c r="O3122" i="16"/>
  <c r="T3122" i="16"/>
  <c r="O3142" i="16"/>
  <c r="T3142" i="16"/>
  <c r="O3473" i="16"/>
  <c r="T3473" i="16"/>
  <c r="O2938" i="16"/>
  <c r="T2938" i="16"/>
  <c r="O2957" i="16"/>
  <c r="T2957" i="16"/>
  <c r="O3210" i="16"/>
  <c r="T3210" i="16"/>
  <c r="O3319" i="16"/>
  <c r="T3319" i="16"/>
  <c r="O3626" i="16"/>
  <c r="T3626" i="16"/>
  <c r="O3248" i="16"/>
  <c r="T3248" i="16"/>
  <c r="O2206" i="16"/>
  <c r="T2206" i="16"/>
  <c r="O2548" i="16"/>
  <c r="T2548" i="16"/>
  <c r="O2177" i="16"/>
  <c r="T2177" i="16"/>
  <c r="O3587" i="16"/>
  <c r="T3587" i="16"/>
  <c r="O1842" i="16"/>
  <c r="T1842" i="16"/>
  <c r="O3515" i="16"/>
  <c r="T3515" i="16"/>
  <c r="O2108" i="16"/>
  <c r="T2108" i="16"/>
  <c r="O3697" i="16"/>
  <c r="T3697" i="16"/>
  <c r="O3320" i="16"/>
  <c r="T3320" i="16"/>
  <c r="O3650" i="16"/>
  <c r="T3650" i="16"/>
  <c r="O2024" i="16"/>
  <c r="T2024" i="16"/>
  <c r="O717" i="16"/>
  <c r="T717" i="16"/>
  <c r="O2001" i="16"/>
  <c r="T2001" i="16"/>
  <c r="O683" i="16"/>
  <c r="T683" i="16"/>
  <c r="O1273" i="16"/>
  <c r="T1273" i="16"/>
  <c r="O1311" i="16"/>
  <c r="T1311" i="16"/>
  <c r="O724" i="16"/>
  <c r="T724" i="16"/>
  <c r="O2021" i="16"/>
  <c r="T2021" i="16"/>
  <c r="O1325" i="16"/>
  <c r="T1325" i="16"/>
  <c r="O391" i="16"/>
  <c r="T391" i="16"/>
  <c r="O1507" i="16"/>
  <c r="T1507" i="16"/>
  <c r="O213" i="16"/>
  <c r="T213" i="16"/>
  <c r="O1701" i="16"/>
  <c r="T1701" i="16"/>
  <c r="O299" i="16"/>
  <c r="T299" i="16"/>
  <c r="O673" i="16"/>
  <c r="T673" i="16"/>
  <c r="O1945" i="16"/>
  <c r="T1945" i="16"/>
  <c r="O399" i="16"/>
  <c r="T399" i="16"/>
  <c r="O2102" i="16"/>
  <c r="T2102" i="16"/>
  <c r="O497" i="16"/>
  <c r="T497" i="16"/>
  <c r="O1935" i="16"/>
  <c r="T1935" i="16"/>
  <c r="O375" i="16"/>
  <c r="T375" i="16"/>
  <c r="O275" i="16"/>
  <c r="T275" i="16"/>
  <c r="O2998" i="16"/>
  <c r="T2998" i="16"/>
  <c r="O3328" i="16"/>
  <c r="T3328" i="16"/>
  <c r="O2795" i="16"/>
  <c r="T2795" i="16"/>
  <c r="O2812" i="16"/>
  <c r="T2812" i="16"/>
  <c r="O3011" i="16"/>
  <c r="T3011" i="16"/>
  <c r="O3067" i="16"/>
  <c r="T3067" i="16"/>
  <c r="O3174" i="16"/>
  <c r="T3174" i="16"/>
  <c r="O3481" i="16"/>
  <c r="T3481" i="16"/>
  <c r="O2033" i="16"/>
  <c r="T2033" i="16"/>
  <c r="O3461" i="16"/>
  <c r="T3461" i="16"/>
  <c r="O3450" i="16"/>
  <c r="T3450" i="16"/>
  <c r="O2257" i="16"/>
  <c r="T2257" i="16"/>
  <c r="O3247" i="16"/>
  <c r="T3247" i="16"/>
  <c r="O3553" i="16"/>
  <c r="T3553" i="16"/>
  <c r="O1879" i="16"/>
  <c r="T1879" i="16"/>
  <c r="O573" i="16"/>
  <c r="T573" i="16"/>
  <c r="O1857" i="16"/>
  <c r="T1857" i="16"/>
  <c r="O528" i="16"/>
  <c r="T528" i="16"/>
  <c r="O1297" i="16"/>
  <c r="T1297" i="16"/>
  <c r="O1167" i="16"/>
  <c r="T1167" i="16"/>
  <c r="O581" i="16"/>
  <c r="T581" i="16"/>
  <c r="O1875" i="16"/>
  <c r="T1875" i="16"/>
  <c r="O473" i="16"/>
  <c r="T473" i="16"/>
  <c r="O247" i="16"/>
  <c r="T247" i="16"/>
  <c r="O69" i="16"/>
  <c r="T69" i="16"/>
  <c r="O1629" i="16"/>
  <c r="T1629" i="16"/>
  <c r="O145" i="16"/>
  <c r="T145" i="16"/>
  <c r="O529" i="16"/>
  <c r="T529" i="16"/>
  <c r="O1789" i="16"/>
  <c r="T1789" i="16"/>
  <c r="O243" i="16"/>
  <c r="T243" i="16"/>
  <c r="O114" i="16"/>
  <c r="T114" i="16"/>
  <c r="O2588" i="16"/>
  <c r="T2588" i="16"/>
  <c r="O2918" i="16"/>
  <c r="T2918" i="16"/>
  <c r="O2924" i="16"/>
  <c r="T2924" i="16"/>
  <c r="O3255" i="16"/>
  <c r="T3255" i="16"/>
  <c r="O2686" i="16"/>
  <c r="T2686" i="16"/>
  <c r="O3027" i="16"/>
  <c r="T3027" i="16"/>
  <c r="O2945" i="16"/>
  <c r="T2945" i="16"/>
  <c r="O2712" i="16"/>
  <c r="T2712" i="16"/>
  <c r="O3324" i="16"/>
  <c r="T3324" i="16"/>
  <c r="O3824" i="16"/>
  <c r="T3824" i="16"/>
  <c r="O2332" i="16"/>
  <c r="T2332" i="16"/>
  <c r="O3716" i="16"/>
  <c r="T3716" i="16"/>
  <c r="O2236" i="16"/>
  <c r="T2236" i="16"/>
  <c r="O3346" i="16"/>
  <c r="T3346" i="16"/>
  <c r="O3676" i="16"/>
  <c r="T3676" i="16"/>
  <c r="O3287" i="16"/>
  <c r="T3287" i="16"/>
  <c r="O3305" i="16"/>
  <c r="T3305" i="16"/>
  <c r="O2784" i="16"/>
  <c r="T2784" i="16"/>
  <c r="O2838" i="16"/>
  <c r="T2838" i="16"/>
  <c r="O1693" i="16"/>
  <c r="T1693" i="16"/>
  <c r="O3091" i="16"/>
  <c r="T3091" i="16"/>
  <c r="O3397" i="16"/>
  <c r="T3397" i="16"/>
  <c r="O1673" i="16"/>
  <c r="T1673" i="16"/>
  <c r="O739" i="16"/>
  <c r="T739" i="16"/>
  <c r="O704" i="16"/>
  <c r="T704" i="16"/>
  <c r="O1845" i="16"/>
  <c r="T1845" i="16"/>
  <c r="O515" i="16"/>
  <c r="T515" i="16"/>
  <c r="O1285" i="16"/>
  <c r="T1285" i="16"/>
  <c r="O782" i="16"/>
  <c r="T782" i="16"/>
  <c r="O2030" i="16"/>
  <c r="T2030" i="16"/>
  <c r="O424" i="16"/>
  <c r="T424" i="16"/>
  <c r="O988" i="16"/>
  <c r="T988" i="16"/>
  <c r="O1169" i="16"/>
  <c r="T1169" i="16"/>
  <c r="O235" i="16"/>
  <c r="T235" i="16"/>
  <c r="O500" i="16"/>
  <c r="T500" i="16"/>
  <c r="O1615" i="16"/>
  <c r="T1615" i="16"/>
  <c r="O1019" i="16"/>
  <c r="T1019" i="16"/>
  <c r="O1655" i="16"/>
  <c r="T1655" i="16"/>
  <c r="O2350" i="16"/>
  <c r="T2350" i="16"/>
  <c r="O1588" i="16"/>
  <c r="T1588" i="16"/>
  <c r="O63" i="16"/>
  <c r="T63" i="16"/>
  <c r="O103" i="16"/>
  <c r="T103" i="16"/>
  <c r="O2547" i="16"/>
  <c r="T2547" i="16"/>
  <c r="O2382" i="16"/>
  <c r="T2382" i="16"/>
  <c r="O3012" i="16"/>
  <c r="T3012" i="16"/>
  <c r="O2940" i="16"/>
  <c r="T2940" i="16"/>
  <c r="O1848" i="16"/>
  <c r="T1848" i="16"/>
  <c r="O142" i="16"/>
  <c r="T142" i="16"/>
  <c r="O362" i="16"/>
  <c r="T362" i="16"/>
  <c r="O822" i="16"/>
  <c r="T822" i="16"/>
  <c r="O2007" i="16"/>
  <c r="T2007" i="16"/>
  <c r="O607" i="16"/>
  <c r="T607" i="16"/>
  <c r="O1358" i="16"/>
  <c r="T1358" i="16"/>
  <c r="O853" i="16"/>
  <c r="T853" i="16"/>
  <c r="O3623" i="16"/>
  <c r="T3623" i="16"/>
  <c r="O2521" i="16"/>
  <c r="T2521" i="16"/>
  <c r="O2667" i="16"/>
  <c r="T2667" i="16"/>
  <c r="O2357" i="16"/>
  <c r="T2357" i="16"/>
  <c r="O2255" i="16"/>
  <c r="T2255" i="16"/>
  <c r="O2310" i="16"/>
  <c r="T2310" i="16"/>
  <c r="O3368" i="16"/>
  <c r="T3368" i="16"/>
  <c r="O3698" i="16"/>
  <c r="T3698" i="16"/>
  <c r="O2984" i="16"/>
  <c r="T2984" i="16"/>
  <c r="O3316" i="16"/>
  <c r="T3316" i="16"/>
  <c r="O2429" i="16"/>
  <c r="T2429" i="16"/>
  <c r="O1780" i="16"/>
  <c r="T1780" i="16"/>
  <c r="O150" i="16"/>
  <c r="T150" i="16"/>
  <c r="O1518" i="16"/>
  <c r="T1518" i="16"/>
  <c r="O582" i="16"/>
  <c r="T582" i="16"/>
  <c r="O1405" i="16"/>
  <c r="T1405" i="16"/>
  <c r="O1170" i="16"/>
  <c r="T1170" i="16"/>
  <c r="O2639" i="16"/>
  <c r="T2639" i="16"/>
  <c r="O551" i="16"/>
  <c r="T551" i="16"/>
  <c r="O2123" i="16"/>
  <c r="T2123" i="16"/>
  <c r="O2443" i="16"/>
  <c r="T2443" i="16"/>
  <c r="O2749" i="16"/>
  <c r="T2749" i="16"/>
  <c r="O2770" i="16"/>
  <c r="T2770" i="16"/>
  <c r="O3100" i="16"/>
  <c r="T3100" i="16"/>
  <c r="O2729" i="16"/>
  <c r="T2729" i="16"/>
  <c r="O2821" i="16"/>
  <c r="T2821" i="16"/>
  <c r="O129" i="16"/>
  <c r="T129" i="16"/>
  <c r="O958" i="16"/>
  <c r="T958" i="16"/>
  <c r="O1454" i="16"/>
  <c r="T1454" i="16"/>
  <c r="O890" i="16"/>
  <c r="T890" i="16"/>
  <c r="O450" i="16"/>
  <c r="T450" i="16"/>
  <c r="O1760" i="16"/>
  <c r="T1760" i="16"/>
  <c r="O2003" i="16"/>
  <c r="T2003" i="16"/>
  <c r="O1370" i="16"/>
  <c r="T1370" i="16"/>
  <c r="O1189" i="16"/>
  <c r="T1189" i="16"/>
  <c r="O2535" i="16"/>
  <c r="T2535" i="16"/>
  <c r="O2296" i="16"/>
  <c r="T2296" i="16"/>
  <c r="O2299" i="16"/>
  <c r="T2299" i="16"/>
  <c r="O2605" i="16"/>
  <c r="T2605" i="16"/>
  <c r="O3092" i="16"/>
  <c r="T3092" i="16"/>
  <c r="O2997" i="16"/>
  <c r="T2997" i="16"/>
  <c r="O2956" i="16"/>
  <c r="T2956" i="16"/>
  <c r="O2567" i="16"/>
  <c r="T2567" i="16"/>
  <c r="O2585" i="16"/>
  <c r="T2585" i="16"/>
  <c r="O3780" i="16"/>
  <c r="T3780" i="16"/>
  <c r="O2371" i="16"/>
  <c r="T2371" i="16"/>
  <c r="O2677" i="16"/>
  <c r="T2677" i="16"/>
  <c r="O810" i="16"/>
  <c r="T810" i="16"/>
  <c r="O802" i="16"/>
  <c r="T802" i="16"/>
  <c r="O1708" i="16"/>
  <c r="T1708" i="16"/>
  <c r="O1732" i="16"/>
  <c r="T1732" i="16"/>
  <c r="O2390" i="16"/>
  <c r="T2390" i="16"/>
  <c r="O2151" i="16"/>
  <c r="T2151" i="16"/>
  <c r="O2156" i="16"/>
  <c r="T2156" i="16"/>
  <c r="O3278" i="16"/>
  <c r="T3278" i="16"/>
  <c r="O2853" i="16"/>
  <c r="T2853" i="16"/>
  <c r="O3184" i="16"/>
  <c r="T3184" i="16"/>
  <c r="O2813" i="16"/>
  <c r="T2813" i="16"/>
  <c r="O2423" i="16"/>
  <c r="T2423" i="16"/>
  <c r="O2441" i="16"/>
  <c r="T2441" i="16"/>
  <c r="O666" i="16"/>
  <c r="T666" i="16"/>
  <c r="O1110" i="16"/>
  <c r="T1110" i="16"/>
  <c r="O658" i="16"/>
  <c r="T658" i="16"/>
  <c r="O162" i="16"/>
  <c r="T162" i="16"/>
  <c r="O1784" i="16"/>
  <c r="T1784" i="16"/>
  <c r="O1474" i="16"/>
  <c r="T1474" i="16"/>
  <c r="O698" i="16"/>
  <c r="T698" i="16"/>
  <c r="O3527" i="16"/>
  <c r="T3527" i="16"/>
  <c r="O3690" i="16"/>
  <c r="T3690" i="16"/>
  <c r="O2119" i="16"/>
  <c r="T2119" i="16"/>
  <c r="O2211" i="16"/>
  <c r="T2211" i="16"/>
  <c r="O2116" i="16"/>
  <c r="T2116" i="16"/>
  <c r="O2621" i="16"/>
  <c r="T2621" i="16"/>
  <c r="O2587" i="16"/>
  <c r="T2587" i="16"/>
  <c r="O2551" i="16"/>
  <c r="T2551" i="16"/>
  <c r="O1174" i="16"/>
  <c r="T1174" i="16"/>
  <c r="O1820" i="16"/>
  <c r="T1820" i="16"/>
  <c r="O1406" i="16"/>
  <c r="T1406" i="16"/>
  <c r="O474" i="16"/>
  <c r="T474" i="16"/>
  <c r="O49" i="16"/>
  <c r="T49" i="16"/>
  <c r="N39" i="16"/>
  <c r="N40" i="16" s="1"/>
  <c r="O3760" i="16"/>
  <c r="T3760" i="16"/>
  <c r="O3227" i="16"/>
  <c r="T3227" i="16"/>
  <c r="O2493" i="16"/>
  <c r="T2493" i="16"/>
  <c r="O2837" i="16"/>
  <c r="T2837" i="16"/>
  <c r="O2447" i="16"/>
  <c r="T2447" i="16"/>
  <c r="O3736" i="16"/>
  <c r="T3736" i="16"/>
  <c r="O3804" i="16"/>
  <c r="T3804" i="16"/>
  <c r="O2701" i="16"/>
  <c r="T2701" i="16"/>
  <c r="O3678" i="16"/>
  <c r="T3678" i="16"/>
  <c r="O1006" i="16"/>
  <c r="T1006" i="16"/>
  <c r="O1318" i="16"/>
  <c r="T1318" i="16"/>
  <c r="O1612" i="16"/>
  <c r="T1612" i="16"/>
  <c r="O1808" i="16"/>
  <c r="T1808" i="16"/>
  <c r="O742" i="16"/>
  <c r="T742" i="16"/>
  <c r="O1250" i="16"/>
  <c r="T1250" i="16"/>
  <c r="O1371" i="16"/>
  <c r="T1371" i="16"/>
  <c r="O821" i="16"/>
  <c r="T821" i="16"/>
  <c r="O2314" i="16"/>
  <c r="T2314" i="16"/>
  <c r="O2286" i="16"/>
  <c r="T2286" i="16"/>
  <c r="O2569" i="16"/>
  <c r="T2569" i="16"/>
  <c r="O2191" i="16"/>
  <c r="T2191" i="16"/>
  <c r="O3476" i="16"/>
  <c r="T3476" i="16"/>
  <c r="O3723" i="16"/>
  <c r="T3723" i="16"/>
  <c r="O1868" i="16"/>
  <c r="T1868" i="16"/>
  <c r="O950" i="16"/>
  <c r="T950" i="16"/>
  <c r="O1322" i="16"/>
  <c r="T1322" i="16"/>
  <c r="O774" i="16"/>
  <c r="T774" i="16"/>
  <c r="O685" i="16"/>
  <c r="T685" i="16"/>
  <c r="O554" i="16"/>
  <c r="T554" i="16"/>
  <c r="O1947" i="16"/>
  <c r="T1947" i="16"/>
  <c r="O2793" i="16"/>
  <c r="T2793" i="16"/>
  <c r="O3155" i="16"/>
  <c r="T3155" i="16"/>
  <c r="O2063" i="16"/>
  <c r="T2063" i="16"/>
  <c r="O3578" i="16"/>
  <c r="T3578" i="16"/>
  <c r="O2159" i="16"/>
  <c r="T2159" i="16"/>
  <c r="O2413" i="16"/>
  <c r="T2413" i="16"/>
  <c r="O3392" i="16"/>
  <c r="T3392" i="16"/>
  <c r="O1442" i="16"/>
  <c r="T1442" i="16"/>
  <c r="O938" i="16"/>
  <c r="T938" i="16"/>
  <c r="O618" i="16"/>
  <c r="T618" i="16"/>
  <c r="O1772" i="16"/>
  <c r="T1772" i="16"/>
  <c r="O454" i="16"/>
  <c r="T454" i="16"/>
  <c r="O2649" i="16"/>
  <c r="T2649" i="16"/>
  <c r="O2980" i="16"/>
  <c r="T2980" i="16"/>
  <c r="O1920" i="16"/>
  <c r="T1920" i="16"/>
  <c r="O3104" i="16"/>
  <c r="T3104" i="16"/>
  <c r="O3434" i="16"/>
  <c r="T3434" i="16"/>
  <c r="O3761" i="16"/>
  <c r="T3761" i="16"/>
  <c r="O2405" i="16"/>
  <c r="T2405" i="16"/>
  <c r="O3791" i="16"/>
  <c r="T3791" i="16"/>
  <c r="O3443" i="16"/>
  <c r="T3443" i="16"/>
  <c r="O3373" i="16"/>
  <c r="T3373" i="16"/>
  <c r="O3176" i="16"/>
  <c r="T3176" i="16"/>
  <c r="O3506" i="16"/>
  <c r="T3506" i="16"/>
  <c r="O1991" i="16"/>
  <c r="T1991" i="16"/>
  <c r="O794" i="16"/>
  <c r="T794" i="16"/>
  <c r="O1182" i="16"/>
  <c r="T1182" i="16"/>
  <c r="O1364" i="16"/>
  <c r="T1364" i="16"/>
  <c r="O310" i="16"/>
  <c r="T310" i="16"/>
  <c r="O1546" i="16"/>
  <c r="T1546" i="16"/>
  <c r="O2928" i="16"/>
  <c r="T2928" i="16"/>
  <c r="O2765" i="16"/>
  <c r="T2765" i="16"/>
  <c r="O1620" i="16"/>
  <c r="T1620" i="16"/>
  <c r="O3019" i="16"/>
  <c r="T3019" i="16"/>
  <c r="O2012" i="16"/>
  <c r="T2012" i="16"/>
  <c r="O1955" i="16"/>
  <c r="T1955" i="16"/>
  <c r="O1574" i="16"/>
  <c r="T1574" i="16"/>
  <c r="O1469" i="16"/>
  <c r="T1469" i="16"/>
  <c r="O298" i="16"/>
  <c r="T298" i="16"/>
  <c r="O1366" i="16"/>
  <c r="T1366" i="16"/>
  <c r="O2779" i="16"/>
  <c r="T2779" i="16"/>
  <c r="O186" i="16"/>
  <c r="T186" i="16"/>
  <c r="O1222" i="16"/>
  <c r="T1222" i="16"/>
  <c r="O2554" i="16"/>
  <c r="T2554" i="16"/>
  <c r="O2633" i="16"/>
  <c r="T2633" i="16"/>
  <c r="O2444" i="16"/>
  <c r="T2444" i="16"/>
  <c r="O2751" i="16"/>
  <c r="T2751" i="16"/>
  <c r="O2781" i="16"/>
  <c r="T2781" i="16"/>
  <c r="O3111" i="16"/>
  <c r="T3111" i="16"/>
  <c r="O2542" i="16"/>
  <c r="T2542" i="16"/>
  <c r="O2783" i="16"/>
  <c r="T2783" i="16"/>
  <c r="O2556" i="16"/>
  <c r="T2556" i="16"/>
  <c r="O2622" i="16"/>
  <c r="T2622" i="16"/>
  <c r="O1477" i="16"/>
  <c r="T1477" i="16"/>
  <c r="O3181" i="16"/>
  <c r="T3181" i="16"/>
  <c r="O3680" i="16"/>
  <c r="T3680" i="16"/>
  <c r="O2188" i="16"/>
  <c r="T2188" i="16"/>
  <c r="O3573" i="16"/>
  <c r="T3573" i="16"/>
  <c r="O3532" i="16"/>
  <c r="T3532" i="16"/>
  <c r="O3162" i="16"/>
  <c r="T3162" i="16"/>
  <c r="O2628" i="16"/>
  <c r="T2628" i="16"/>
  <c r="O2694" i="16"/>
  <c r="T2694" i="16"/>
  <c r="O1548" i="16"/>
  <c r="T1548" i="16"/>
  <c r="O2948" i="16"/>
  <c r="T2948" i="16"/>
  <c r="O3253" i="16"/>
  <c r="T3253" i="16"/>
  <c r="O1529" i="16"/>
  <c r="T1529" i="16"/>
  <c r="O596" i="16"/>
  <c r="T596" i="16"/>
  <c r="O1702" i="16"/>
  <c r="T1702" i="16"/>
  <c r="O371" i="16"/>
  <c r="T371" i="16"/>
  <c r="O1751" i="16"/>
  <c r="T1751" i="16"/>
  <c r="O1141" i="16"/>
  <c r="T1141" i="16"/>
  <c r="O638" i="16"/>
  <c r="T638" i="16"/>
  <c r="O1885" i="16"/>
  <c r="T1885" i="16"/>
  <c r="O280" i="16"/>
  <c r="T280" i="16"/>
  <c r="O1431" i="16"/>
  <c r="T1431" i="16"/>
  <c r="O844" i="16"/>
  <c r="T844" i="16"/>
  <c r="O1326" i="16"/>
  <c r="T1326" i="16"/>
  <c r="O356" i="16"/>
  <c r="T356" i="16"/>
  <c r="O1472" i="16"/>
  <c r="T1472" i="16"/>
  <c r="O153" i="16"/>
  <c r="T153" i="16"/>
  <c r="O876" i="16"/>
  <c r="T876" i="16"/>
  <c r="O1487" i="16"/>
  <c r="T1487" i="16"/>
  <c r="O997" i="16"/>
  <c r="T997" i="16"/>
  <c r="O1801" i="16"/>
  <c r="T1801" i="16"/>
  <c r="O845" i="16"/>
  <c r="T845" i="16"/>
  <c r="O2798" i="16"/>
  <c r="T2798" i="16"/>
  <c r="O1922" i="16"/>
  <c r="T1922" i="16"/>
  <c r="O951" i="16"/>
  <c r="T951" i="16"/>
  <c r="O2300" i="16"/>
  <c r="T2300" i="16"/>
  <c r="O2606" i="16"/>
  <c r="T2606" i="16"/>
  <c r="O2637" i="16"/>
  <c r="T2637" i="16"/>
  <c r="O2967" i="16"/>
  <c r="T2967" i="16"/>
  <c r="O2740" i="16"/>
  <c r="T2740" i="16"/>
  <c r="O2478" i="16"/>
  <c r="T2478" i="16"/>
  <c r="O1332" i="16"/>
  <c r="T1332" i="16"/>
  <c r="O3037" i="16"/>
  <c r="T3037" i="16"/>
  <c r="O3536" i="16"/>
  <c r="T3536" i="16"/>
  <c r="O3521" i="16"/>
  <c r="T3521" i="16"/>
  <c r="O3429" i="16"/>
  <c r="T3429" i="16"/>
  <c r="O3771" i="16"/>
  <c r="T3771" i="16"/>
  <c r="O3058" i="16"/>
  <c r="T3058" i="16"/>
  <c r="O3389" i="16"/>
  <c r="T3389" i="16"/>
  <c r="O3017" i="16"/>
  <c r="T3017" i="16"/>
  <c r="O2484" i="16"/>
  <c r="T2484" i="16"/>
  <c r="O2550" i="16"/>
  <c r="T2550" i="16"/>
  <c r="O1404" i="16"/>
  <c r="T1404" i="16"/>
  <c r="O3109" i="16"/>
  <c r="T3109" i="16"/>
  <c r="O1385" i="16"/>
  <c r="T1385" i="16"/>
  <c r="O451" i="16"/>
  <c r="T451" i="16"/>
  <c r="O417" i="16"/>
  <c r="T417" i="16"/>
  <c r="O1557" i="16"/>
  <c r="T1557" i="16"/>
  <c r="O215" i="16"/>
  <c r="T215" i="16"/>
  <c r="O1080" i="16"/>
  <c r="T1080" i="16"/>
  <c r="O495" i="16"/>
  <c r="T495" i="16"/>
  <c r="O1741" i="16"/>
  <c r="T1741" i="16"/>
  <c r="O1287" i="16"/>
  <c r="T1287" i="16"/>
  <c r="O701" i="16"/>
  <c r="T701" i="16"/>
  <c r="O881" i="16"/>
  <c r="T881" i="16"/>
  <c r="O200" i="16"/>
  <c r="T200" i="16"/>
  <c r="O1328" i="16"/>
  <c r="T1328" i="16"/>
  <c r="O2049" i="16"/>
  <c r="T2049" i="16"/>
  <c r="O731" i="16"/>
  <c r="T731" i="16"/>
  <c r="O1307" i="16"/>
  <c r="T1307" i="16"/>
  <c r="O851" i="16"/>
  <c r="T851" i="16"/>
  <c r="O584" i="16"/>
  <c r="T584" i="16"/>
  <c r="O2442" i="16"/>
  <c r="T2442" i="16"/>
  <c r="O2025" i="16"/>
  <c r="T2025" i="16"/>
  <c r="O3683" i="16"/>
  <c r="T3683" i="16"/>
  <c r="O1939" i="16"/>
  <c r="T1939" i="16"/>
  <c r="O1823" i="16"/>
  <c r="T1823" i="16"/>
  <c r="O2635" i="16"/>
  <c r="T2635" i="16"/>
  <c r="O2941" i="16"/>
  <c r="T2941" i="16"/>
  <c r="O2420" i="16"/>
  <c r="T2420" i="16"/>
  <c r="O2726" i="16"/>
  <c r="T2726" i="16"/>
  <c r="O2943" i="16"/>
  <c r="T2943" i="16"/>
  <c r="O2716" i="16"/>
  <c r="T2716" i="16"/>
  <c r="O2327" i="16"/>
  <c r="T2327" i="16"/>
  <c r="O2345" i="16"/>
  <c r="T2345" i="16"/>
  <c r="O3175" i="16"/>
  <c r="T3175" i="16"/>
  <c r="O2028" i="16"/>
  <c r="T2028" i="16"/>
  <c r="O3427" i="16"/>
  <c r="T3427" i="16"/>
  <c r="O3733" i="16"/>
  <c r="T3733" i="16"/>
  <c r="O3398" i="16"/>
  <c r="T3398" i="16"/>
  <c r="O2973" i="16"/>
  <c r="T2973" i="16"/>
  <c r="O3304" i="16"/>
  <c r="T3304" i="16"/>
  <c r="O2788" i="16"/>
  <c r="T2788" i="16"/>
  <c r="O2399" i="16"/>
  <c r="T2399" i="16"/>
  <c r="O1533" i="16"/>
  <c r="T1533" i="16"/>
  <c r="O506" i="16"/>
  <c r="T506" i="16"/>
  <c r="O425" i="16"/>
  <c r="T425" i="16"/>
  <c r="O715" i="16"/>
  <c r="T715" i="16"/>
  <c r="O538" i="16"/>
  <c r="T538" i="16"/>
  <c r="O779" i="16"/>
  <c r="T779" i="16"/>
  <c r="O1537" i="16"/>
  <c r="T1537" i="16"/>
  <c r="O1851" i="16"/>
  <c r="T1851" i="16"/>
  <c r="O1684" i="16"/>
  <c r="T1684" i="16"/>
  <c r="O281" i="16"/>
  <c r="T281" i="16"/>
  <c r="O176" i="16"/>
  <c r="T176" i="16"/>
  <c r="O309" i="16"/>
  <c r="T309" i="16"/>
  <c r="O1448" i="16"/>
  <c r="T1448" i="16"/>
  <c r="O108" i="16"/>
  <c r="T108" i="16"/>
  <c r="O884" i="16"/>
  <c r="T884" i="16"/>
  <c r="O3479" i="16"/>
  <c r="T3479" i="16"/>
  <c r="O3629" i="16"/>
  <c r="T3629" i="16"/>
  <c r="O2364" i="16"/>
  <c r="T2364" i="16"/>
  <c r="O2432" i="16"/>
  <c r="T2432" i="16"/>
  <c r="O2738" i="16"/>
  <c r="T2738" i="16"/>
  <c r="O2182" i="16"/>
  <c r="T2182" i="16"/>
  <c r="O2385" i="16"/>
  <c r="T2385" i="16"/>
  <c r="O2728" i="16"/>
  <c r="T2728" i="16"/>
  <c r="O2212" i="16"/>
  <c r="T2212" i="16"/>
  <c r="O2113" i="16"/>
  <c r="T2113" i="16"/>
  <c r="O2166" i="16"/>
  <c r="T2166" i="16"/>
  <c r="O3296" i="16"/>
  <c r="T3296" i="16"/>
  <c r="O3601" i="16"/>
  <c r="T3601" i="16"/>
  <c r="O3224" i="16"/>
  <c r="T3224" i="16"/>
  <c r="O3554" i="16"/>
  <c r="T3554" i="16"/>
  <c r="O3087" i="16"/>
  <c r="T3087" i="16"/>
  <c r="O2268" i="16"/>
  <c r="T2268" i="16"/>
  <c r="O2284" i="16"/>
  <c r="T2284" i="16"/>
  <c r="O2184" i="16"/>
  <c r="T2184" i="16"/>
  <c r="O2237" i="16"/>
  <c r="T2237" i="16"/>
  <c r="O1104" i="16"/>
  <c r="T1104" i="16"/>
  <c r="O1634" i="16"/>
  <c r="T1634" i="16"/>
  <c r="O1048" i="16"/>
  <c r="T1048" i="16"/>
  <c r="O1567" i="16"/>
  <c r="T1567" i="16"/>
  <c r="O261" i="16"/>
  <c r="T261" i="16"/>
  <c r="O1401" i="16"/>
  <c r="T1401" i="16"/>
  <c r="O58" i="16"/>
  <c r="T58" i="16"/>
  <c r="O1224" i="16"/>
  <c r="T1224" i="16"/>
  <c r="O781" i="16"/>
  <c r="T781" i="16"/>
  <c r="O1919" i="16"/>
  <c r="T1919" i="16"/>
  <c r="O757" i="16"/>
  <c r="T757" i="16"/>
  <c r="O1131" i="16"/>
  <c r="T1131" i="16"/>
  <c r="O543" i="16"/>
  <c r="T543" i="16"/>
  <c r="O1408" i="16"/>
  <c r="T1408" i="16"/>
  <c r="O785" i="16"/>
  <c r="T785" i="16"/>
  <c r="O1025" i="16"/>
  <c r="T1025" i="16"/>
  <c r="O1075" i="16"/>
  <c r="T1075" i="16"/>
  <c r="O753" i="16"/>
  <c r="T753" i="16"/>
  <c r="O1173" i="16"/>
  <c r="T1173" i="16"/>
  <c r="O1139" i="16"/>
  <c r="T1139" i="16"/>
  <c r="O696" i="16"/>
  <c r="T696" i="16"/>
  <c r="O252" i="16"/>
  <c r="T252" i="16"/>
  <c r="O2594" i="16"/>
  <c r="T2594" i="16"/>
  <c r="O3784" i="16"/>
  <c r="T3784" i="16"/>
  <c r="O2242" i="16"/>
  <c r="T2242" i="16"/>
  <c r="O2584" i="16"/>
  <c r="T2584" i="16"/>
  <c r="O2068" i="16"/>
  <c r="T2068" i="16"/>
  <c r="O3767" i="16"/>
  <c r="T3767" i="16"/>
  <c r="O2022" i="16"/>
  <c r="T2022" i="16"/>
  <c r="O1906" i="16"/>
  <c r="T1906" i="16"/>
  <c r="O3457" i="16"/>
  <c r="T3457" i="16"/>
  <c r="O3079" i="16"/>
  <c r="T3079" i="16"/>
  <c r="O3410" i="16"/>
  <c r="T3410" i="16"/>
  <c r="O3028" i="16"/>
  <c r="T3028" i="16"/>
  <c r="O2602" i="16"/>
  <c r="T2602" i="16"/>
  <c r="O2124" i="16"/>
  <c r="T2124" i="16"/>
  <c r="O2141" i="16"/>
  <c r="T2141" i="16"/>
  <c r="O2094" i="16"/>
  <c r="T2094" i="16"/>
  <c r="O1980" i="16"/>
  <c r="T1980" i="16"/>
  <c r="O1492" i="16"/>
  <c r="T1492" i="16"/>
  <c r="O904" i="16"/>
  <c r="T904" i="16"/>
  <c r="O296" i="16"/>
  <c r="T296" i="16"/>
  <c r="O1411" i="16"/>
  <c r="T1411" i="16"/>
  <c r="O1257" i="16"/>
  <c r="T1257" i="16"/>
  <c r="O2074" i="16"/>
  <c r="T2074" i="16"/>
  <c r="O637" i="16"/>
  <c r="T637" i="16"/>
  <c r="O1118" i="16"/>
  <c r="T1118" i="16"/>
  <c r="O400" i="16"/>
  <c r="T400" i="16"/>
  <c r="O1263" i="16"/>
  <c r="T1263" i="16"/>
  <c r="O641" i="16"/>
  <c r="T641" i="16"/>
  <c r="O883" i="16"/>
  <c r="T883" i="16"/>
  <c r="O931" i="16"/>
  <c r="T931" i="16"/>
  <c r="O1915" i="16"/>
  <c r="T1915" i="16"/>
  <c r="O1989" i="16"/>
  <c r="T1989" i="16"/>
  <c r="O553" i="16"/>
  <c r="T553" i="16"/>
  <c r="O519" i="16"/>
  <c r="T519" i="16"/>
  <c r="O2077" i="16"/>
  <c r="T2077" i="16"/>
  <c r="O2100" i="16"/>
  <c r="T2100" i="16"/>
  <c r="O2145" i="16"/>
  <c r="T2145" i="16"/>
  <c r="O2450" i="16"/>
  <c r="T2450" i="16"/>
  <c r="O2235" i="16"/>
  <c r="T2235" i="16"/>
  <c r="O2097" i="16"/>
  <c r="T2097" i="16"/>
  <c r="O2440" i="16"/>
  <c r="T2440" i="16"/>
  <c r="O1925" i="16"/>
  <c r="T1925" i="16"/>
  <c r="O3624" i="16"/>
  <c r="T3624" i="16"/>
  <c r="O1877" i="16"/>
  <c r="T1877" i="16"/>
  <c r="O1762" i="16"/>
  <c r="T1762" i="16"/>
  <c r="O3313" i="16"/>
  <c r="T3313" i="16"/>
  <c r="O3267" i="16"/>
  <c r="T3267" i="16"/>
  <c r="O2800" i="16"/>
  <c r="T2800" i="16"/>
  <c r="O1997" i="16"/>
  <c r="T1997" i="16"/>
  <c r="O3695" i="16"/>
  <c r="T3695" i="16"/>
  <c r="O1950" i="16"/>
  <c r="T1950" i="16"/>
  <c r="O1347" i="16"/>
  <c r="T1347" i="16"/>
  <c r="O760" i="16"/>
  <c r="T760" i="16"/>
  <c r="O1085" i="16"/>
  <c r="T1085" i="16"/>
  <c r="O151" i="16"/>
  <c r="T151" i="16"/>
  <c r="O991" i="16"/>
  <c r="T991" i="16"/>
  <c r="O1113" i="16"/>
  <c r="T1113" i="16"/>
  <c r="O791" i="16"/>
  <c r="T791" i="16"/>
  <c r="O1918" i="16"/>
  <c r="T1918" i="16"/>
  <c r="O492" i="16"/>
  <c r="T492" i="16"/>
  <c r="O1055" i="16"/>
  <c r="T1055" i="16"/>
  <c r="O471" i="16"/>
  <c r="T471" i="16"/>
  <c r="O255" i="16"/>
  <c r="T255" i="16"/>
  <c r="O1120" i="16"/>
  <c r="T1120" i="16"/>
  <c r="O496" i="16"/>
  <c r="T496" i="16"/>
  <c r="O1722" i="16"/>
  <c r="T1722" i="16"/>
  <c r="O787" i="16"/>
  <c r="T787" i="16"/>
  <c r="O1771" i="16"/>
  <c r="T1771" i="16"/>
  <c r="O465" i="16"/>
  <c r="T465" i="16"/>
  <c r="O1881" i="16"/>
  <c r="T1881" i="16"/>
  <c r="O561" i="16"/>
  <c r="T561" i="16"/>
  <c r="O1811" i="16"/>
  <c r="T1811" i="16"/>
  <c r="O737" i="16"/>
  <c r="T737" i="16"/>
  <c r="O3225" i="16"/>
  <c r="T3225" i="16"/>
  <c r="O3574" i="16"/>
  <c r="T3574" i="16"/>
  <c r="O1817" i="16"/>
  <c r="T1817" i="16"/>
  <c r="O3751" i="16"/>
  <c r="T3751" i="16"/>
  <c r="O2270" i="16"/>
  <c r="T2270" i="16"/>
  <c r="O3693" i="16"/>
  <c r="T3693" i="16"/>
  <c r="O2200" i="16"/>
  <c r="T2200" i="16"/>
  <c r="O2638" i="16"/>
  <c r="T2638" i="16"/>
  <c r="O2979" i="16"/>
  <c r="T2979" i="16"/>
  <c r="O1140" i="16"/>
  <c r="T1140" i="16"/>
  <c r="O2540" i="16"/>
  <c r="T2540" i="16"/>
  <c r="O2844" i="16"/>
  <c r="T2844" i="16"/>
  <c r="O3823" i="16"/>
  <c r="T3823" i="16"/>
  <c r="O3765" i="16"/>
  <c r="T3765" i="16"/>
  <c r="O1424" i="16"/>
  <c r="T1424" i="16"/>
  <c r="O1473" i="16"/>
  <c r="T1473" i="16"/>
  <c r="O83" i="16"/>
  <c r="T83" i="16"/>
  <c r="O1886" i="16"/>
  <c r="T1886" i="16"/>
  <c r="O339" i="16"/>
  <c r="T339" i="16"/>
  <c r="O112" i="16"/>
  <c r="T112" i="16"/>
  <c r="O1193" i="16"/>
  <c r="T1193" i="16"/>
  <c r="O823" i="16"/>
  <c r="T823" i="16"/>
  <c r="O1952" i="16"/>
  <c r="T1952" i="16"/>
  <c r="O645" i="16"/>
  <c r="T645" i="16"/>
  <c r="O1208" i="16"/>
  <c r="T1208" i="16"/>
  <c r="O1175" i="16"/>
  <c r="T1175" i="16"/>
  <c r="O733" i="16"/>
  <c r="T733" i="16"/>
  <c r="O1393" i="16"/>
  <c r="T1393" i="16"/>
  <c r="O831" i="16"/>
  <c r="T831" i="16"/>
  <c r="O928" i="16"/>
  <c r="T928" i="16"/>
  <c r="O1108" i="16"/>
  <c r="T1108" i="16"/>
  <c r="O208" i="16"/>
  <c r="T208" i="16"/>
  <c r="O3500" i="16"/>
  <c r="T3500" i="16"/>
  <c r="O3842" i="16"/>
  <c r="T3842" i="16"/>
  <c r="O3275" i="16"/>
  <c r="T3275" i="16"/>
  <c r="O3604" i="16"/>
  <c r="T3604" i="16"/>
  <c r="O3701" i="16"/>
  <c r="T3701" i="16"/>
  <c r="O3288" i="16"/>
  <c r="T3288" i="16"/>
  <c r="O3354" i="16"/>
  <c r="T3354" i="16"/>
  <c r="O2174" i="16"/>
  <c r="T2174" i="16"/>
  <c r="O3596" i="16"/>
  <c r="T3596" i="16"/>
  <c r="O3762" i="16"/>
  <c r="T3762" i="16"/>
  <c r="O2907" i="16"/>
  <c r="T2907" i="16"/>
  <c r="O2824" i="16"/>
  <c r="T2824" i="16"/>
  <c r="O2164" i="16"/>
  <c r="T2164" i="16"/>
  <c r="O3630" i="16"/>
  <c r="T3630" i="16"/>
  <c r="O2246" i="16"/>
  <c r="T2246" i="16"/>
  <c r="O3667" i="16"/>
  <c r="T3667" i="16"/>
  <c r="O2173" i="16"/>
  <c r="T2173" i="16"/>
  <c r="O1265" i="16"/>
  <c r="T1265" i="16"/>
  <c r="O1555" i="16"/>
  <c r="T1555" i="16"/>
  <c r="O457" i="16"/>
  <c r="T457" i="16"/>
  <c r="O1861" i="16"/>
  <c r="T1861" i="16"/>
  <c r="O1001" i="16"/>
  <c r="T1001" i="16"/>
  <c r="O1144" i="16"/>
  <c r="T1144" i="16"/>
  <c r="O1745" i="16"/>
  <c r="T1745" i="16"/>
  <c r="O811" i="16"/>
  <c r="T811" i="16"/>
  <c r="O1339" i="16"/>
  <c r="T1339" i="16"/>
  <c r="O45" i="16"/>
  <c r="T45" i="16"/>
  <c r="O1197" i="16"/>
  <c r="T1197" i="16"/>
  <c r="O2014" i="16"/>
  <c r="T2014" i="16"/>
  <c r="O576" i="16"/>
  <c r="T576" i="16"/>
  <c r="O949" i="16"/>
  <c r="T949" i="16"/>
  <c r="O1633" i="16"/>
  <c r="T1633" i="16"/>
  <c r="O2937" i="16"/>
  <c r="T2937" i="16"/>
  <c r="O3616" i="16"/>
  <c r="T3616" i="16"/>
  <c r="O3101" i="16"/>
  <c r="T3101" i="16"/>
  <c r="O3367" i="16"/>
  <c r="T3367" i="16"/>
  <c r="O2185" i="16"/>
  <c r="T2185" i="16"/>
  <c r="O3462" i="16"/>
  <c r="T3462" i="16"/>
  <c r="O3769" i="16"/>
  <c r="T3769" i="16"/>
  <c r="O2349" i="16"/>
  <c r="T2349" i="16"/>
  <c r="O2692" i="16"/>
  <c r="T2692" i="16"/>
  <c r="O2303" i="16"/>
  <c r="T2303" i="16"/>
  <c r="O2321" i="16"/>
  <c r="T2321" i="16"/>
  <c r="O3731" i="16"/>
  <c r="T3731" i="16"/>
  <c r="O1986" i="16"/>
  <c r="T1986" i="16"/>
  <c r="O2252" i="16"/>
  <c r="T2252" i="16"/>
  <c r="O3535" i="16"/>
  <c r="T3535" i="16"/>
  <c r="O3841" i="16"/>
  <c r="T3841" i="16"/>
  <c r="O3794" i="16"/>
  <c r="T3794" i="16"/>
  <c r="O1135" i="16"/>
  <c r="T1135" i="16"/>
  <c r="O860" i="16"/>
  <c r="T860" i="16"/>
  <c r="O1163" i="16"/>
  <c r="T1163" i="16"/>
  <c r="O827" i="16"/>
  <c r="T827" i="16"/>
  <c r="O182" i="16"/>
  <c r="T182" i="16"/>
  <c r="O1585" i="16"/>
  <c r="T1585" i="16"/>
  <c r="O1455" i="16"/>
  <c r="T1455" i="16"/>
  <c r="O868" i="16"/>
  <c r="T868" i="16"/>
  <c r="O905" i="16"/>
  <c r="T905" i="16"/>
  <c r="O536" i="16"/>
  <c r="T536" i="16"/>
  <c r="O1663" i="16"/>
  <c r="T1663" i="16"/>
  <c r="O357" i="16"/>
  <c r="T357" i="16"/>
  <c r="O1917" i="16"/>
  <c r="T1917" i="16"/>
  <c r="O599" i="16"/>
  <c r="T599" i="16"/>
  <c r="O1858" i="16"/>
  <c r="T1858" i="16"/>
  <c r="O444" i="16"/>
  <c r="T444" i="16"/>
  <c r="O817" i="16"/>
  <c r="T817" i="16"/>
  <c r="O544" i="16"/>
  <c r="T544" i="16"/>
  <c r="O1226" i="16"/>
  <c r="T1226" i="16"/>
  <c r="O640" i="16"/>
  <c r="T640" i="16"/>
  <c r="O678" i="16"/>
  <c r="T678" i="16"/>
  <c r="O1893" i="16"/>
  <c r="T1893" i="16"/>
  <c r="O2400" i="16"/>
  <c r="T2400" i="16"/>
  <c r="O1649" i="16"/>
  <c r="T1649" i="16"/>
  <c r="O3213" i="16"/>
  <c r="T3213" i="16"/>
  <c r="O3544" i="16"/>
  <c r="T3544" i="16"/>
  <c r="O2987" i="16"/>
  <c r="T2987" i="16"/>
  <c r="O3315" i="16"/>
  <c r="T3315" i="16"/>
  <c r="O3216" i="16"/>
  <c r="T3216" i="16"/>
  <c r="O3233" i="16"/>
  <c r="T3233" i="16"/>
  <c r="O2999" i="16"/>
  <c r="T2999" i="16"/>
  <c r="O3054" i="16"/>
  <c r="T3054" i="16"/>
  <c r="O3307" i="16"/>
  <c r="T3307" i="16"/>
  <c r="O3613" i="16"/>
  <c r="T3613" i="16"/>
  <c r="O2618" i="16"/>
  <c r="T2618" i="16"/>
  <c r="O2536" i="16"/>
  <c r="T2536" i="16"/>
  <c r="O1878" i="16"/>
  <c r="T1878" i="16"/>
  <c r="O3126" i="16"/>
  <c r="T3126" i="16"/>
  <c r="O3379" i="16"/>
  <c r="T3379" i="16"/>
  <c r="O3685" i="16"/>
  <c r="T3685" i="16"/>
  <c r="O1027" i="16"/>
  <c r="T1027" i="16"/>
  <c r="O1269" i="16"/>
  <c r="T1269" i="16"/>
  <c r="O169" i="16"/>
  <c r="T169" i="16"/>
  <c r="O1572" i="16"/>
  <c r="T1572" i="16"/>
  <c r="O1070" i="16"/>
  <c r="T1070" i="16"/>
  <c r="O712" i="16"/>
  <c r="T712" i="16"/>
  <c r="O1863" i="16"/>
  <c r="T1863" i="16"/>
  <c r="O233" i="16"/>
  <c r="T233" i="16"/>
  <c r="O789" i="16"/>
  <c r="T789" i="16"/>
  <c r="O1905" i="16"/>
  <c r="T1905" i="16"/>
  <c r="O587" i="16"/>
  <c r="T587" i="16"/>
  <c r="O1690" i="16"/>
  <c r="T1690" i="16"/>
  <c r="O288" i="16"/>
  <c r="T288" i="16"/>
  <c r="O2040" i="16"/>
  <c r="T2040" i="16"/>
  <c r="O1345" i="16"/>
  <c r="T1345" i="16"/>
  <c r="O841" i="16"/>
  <c r="T841" i="16"/>
  <c r="O2732" i="16"/>
  <c r="T2732" i="16"/>
  <c r="O3063" i="16"/>
  <c r="T3063" i="16"/>
  <c r="O3399" i="16"/>
  <c r="T3399" i="16"/>
  <c r="O2842" i="16"/>
  <c r="T2842" i="16"/>
  <c r="O3071" i="16"/>
  <c r="T3071" i="16"/>
  <c r="O3089" i="16"/>
  <c r="T3089" i="16"/>
  <c r="O2856" i="16"/>
  <c r="T2856" i="16"/>
  <c r="O2909" i="16"/>
  <c r="T2909" i="16"/>
  <c r="O3163" i="16"/>
  <c r="T3163" i="16"/>
  <c r="O2134" i="16"/>
  <c r="T2134" i="16"/>
  <c r="O2392" i="16"/>
  <c r="T2392" i="16"/>
  <c r="O3490" i="16"/>
  <c r="T3490" i="16"/>
  <c r="O3819" i="16"/>
  <c r="T3819" i="16"/>
  <c r="O3449" i="16"/>
  <c r="T3449" i="16"/>
  <c r="O2927" i="16"/>
  <c r="T2927" i="16"/>
  <c r="O2982" i="16"/>
  <c r="T2982" i="16"/>
  <c r="O1835" i="16"/>
  <c r="T1835" i="16"/>
  <c r="O3541" i="16"/>
  <c r="T3541" i="16"/>
  <c r="O833" i="16"/>
  <c r="T833" i="16"/>
  <c r="O1124" i="16"/>
  <c r="T1124" i="16"/>
  <c r="O1990" i="16"/>
  <c r="T1990" i="16"/>
  <c r="O671" i="16"/>
  <c r="T671" i="16"/>
  <c r="O1223" i="16"/>
  <c r="T1223" i="16"/>
  <c r="O1429" i="16"/>
  <c r="T1429" i="16"/>
  <c r="O926" i="16"/>
  <c r="T926" i="16"/>
  <c r="O568" i="16"/>
  <c r="T568" i="16"/>
  <c r="O1719" i="16"/>
  <c r="T1719" i="16"/>
  <c r="O88" i="16"/>
  <c r="T88" i="16"/>
  <c r="O1312" i="16"/>
  <c r="T1312" i="16"/>
  <c r="O644" i="16"/>
  <c r="T644" i="16"/>
  <c r="O1761" i="16"/>
  <c r="T1761" i="16"/>
  <c r="O131" i="16"/>
  <c r="T131" i="16"/>
  <c r="O1847" i="16"/>
  <c r="T1847" i="16"/>
  <c r="O152" i="16"/>
  <c r="T152" i="16"/>
  <c r="O2647" i="16"/>
  <c r="T2647" i="16"/>
  <c r="O2953" i="16"/>
  <c r="T2953" i="16"/>
  <c r="O3007" i="16"/>
  <c r="T3007" i="16"/>
  <c r="O3338" i="16"/>
  <c r="T3338" i="16"/>
  <c r="O2974" i="16"/>
  <c r="T2974" i="16"/>
  <c r="O3303" i="16"/>
  <c r="T3303" i="16"/>
  <c r="O2771" i="16"/>
  <c r="T2771" i="16"/>
  <c r="O2790" i="16"/>
  <c r="T2790" i="16"/>
  <c r="O2700" i="16"/>
  <c r="T2700" i="16"/>
  <c r="O2754" i="16"/>
  <c r="T2754" i="16"/>
  <c r="O2084" i="16"/>
  <c r="T2084" i="16"/>
  <c r="O2391" i="16"/>
  <c r="T2391" i="16"/>
  <c r="O3813" i="16"/>
  <c r="T3813" i="16"/>
  <c r="O2319" i="16"/>
  <c r="T2319" i="16"/>
  <c r="O3417" i="16"/>
  <c r="T3417" i="16"/>
  <c r="O3759" i="16"/>
  <c r="T3759" i="16"/>
  <c r="O3334" i="16"/>
  <c r="T3334" i="16"/>
  <c r="O3664" i="16"/>
  <c r="T3664" i="16"/>
  <c r="O2843" i="16"/>
  <c r="T2843" i="16"/>
  <c r="O2772" i="16"/>
  <c r="T2772" i="16"/>
  <c r="O2826" i="16"/>
  <c r="T2826" i="16"/>
  <c r="O1679" i="16"/>
  <c r="T1679" i="16"/>
  <c r="O1203" i="16"/>
  <c r="T1203" i="16"/>
  <c r="O580" i="16"/>
  <c r="T580" i="16"/>
  <c r="O1015" i="16"/>
  <c r="T1015" i="16"/>
  <c r="O1112" i="16"/>
  <c r="T1112" i="16"/>
  <c r="O1977" i="16"/>
  <c r="T1977" i="16"/>
  <c r="O659" i="16"/>
  <c r="T659" i="16"/>
  <c r="O1931" i="16"/>
  <c r="T1931" i="16"/>
  <c r="O1272" i="16"/>
  <c r="T1272" i="16"/>
  <c r="O1707" i="16"/>
  <c r="T1707" i="16"/>
  <c r="O76" i="16"/>
  <c r="T76" i="16"/>
  <c r="O583" i="16"/>
  <c r="T583" i="16"/>
  <c r="O1602" i="16"/>
  <c r="T1602" i="16"/>
  <c r="O631" i="16"/>
  <c r="T631" i="16"/>
  <c r="O285" i="16"/>
  <c r="T285" i="16"/>
  <c r="O1749" i="16"/>
  <c r="T1749" i="16"/>
  <c r="O2411" i="16"/>
  <c r="T2411" i="16"/>
  <c r="O2803" i="16"/>
  <c r="T2803" i="16"/>
  <c r="O1584" i="16"/>
  <c r="T1584" i="16"/>
  <c r="O137" i="16"/>
  <c r="T137" i="16"/>
  <c r="O738" i="16"/>
  <c r="T738" i="16"/>
  <c r="O1181" i="16"/>
  <c r="T1181" i="16"/>
  <c r="O1054" i="16"/>
  <c r="T1054" i="16"/>
  <c r="O266" i="16"/>
  <c r="T266" i="16"/>
  <c r="O2613" i="16"/>
  <c r="T2613" i="16"/>
  <c r="O2374" i="16"/>
  <c r="T2374" i="16"/>
  <c r="O3120" i="16"/>
  <c r="T3120" i="16"/>
  <c r="O3068" i="16"/>
  <c r="T3068" i="16"/>
  <c r="O2446" i="16"/>
  <c r="T2446" i="16"/>
  <c r="O2417" i="16"/>
  <c r="T2417" i="16"/>
  <c r="O2065" i="16"/>
  <c r="T2065" i="16"/>
  <c r="O2055" i="16"/>
  <c r="T2055" i="16"/>
  <c r="O1648" i="16"/>
  <c r="T1648" i="16"/>
  <c r="O1844" i="16"/>
  <c r="T1844" i="16"/>
  <c r="O1534" i="16"/>
  <c r="T1534" i="16"/>
  <c r="O190" i="16"/>
  <c r="T190" i="16"/>
  <c r="O1114" i="16"/>
  <c r="T1114" i="16"/>
  <c r="O133" i="16"/>
  <c r="T133" i="16"/>
  <c r="O1034" i="16"/>
  <c r="T1034" i="16"/>
  <c r="O244" i="16"/>
  <c r="T244" i="16"/>
  <c r="O1158" i="16"/>
  <c r="T1158" i="16"/>
  <c r="O1616" i="16"/>
  <c r="T1616" i="16"/>
  <c r="O2522" i="16"/>
  <c r="T2522" i="16"/>
  <c r="O2195" i="16"/>
  <c r="T2195" i="16"/>
  <c r="O2051" i="16"/>
  <c r="T2051" i="16"/>
  <c r="O2841" i="16"/>
  <c r="T2841" i="16"/>
  <c r="O3170" i="16"/>
  <c r="T3170" i="16"/>
  <c r="O2758" i="16"/>
  <c r="T2758" i="16"/>
  <c r="O1374" i="16"/>
  <c r="T1374" i="16"/>
  <c r="O438" i="16"/>
  <c r="T438" i="16"/>
  <c r="O1261" i="16"/>
  <c r="T1261" i="16"/>
  <c r="O2059" i="16"/>
  <c r="T2059" i="16"/>
  <c r="O862" i="16"/>
  <c r="T862" i="16"/>
  <c r="O3336" i="16"/>
  <c r="T3336" i="16"/>
  <c r="O3415" i="16"/>
  <c r="T3415" i="16"/>
  <c r="O2222" i="16"/>
  <c r="T2222" i="16"/>
  <c r="O2289" i="16"/>
  <c r="T2289" i="16"/>
  <c r="O2379" i="16"/>
  <c r="T2379" i="16"/>
  <c r="O3837" i="16"/>
  <c r="T3837" i="16"/>
  <c r="O3152" i="16"/>
  <c r="T3152" i="16"/>
  <c r="O2698" i="16"/>
  <c r="T2698" i="16"/>
  <c r="O2944" i="16"/>
  <c r="T2944" i="16"/>
  <c r="O3839" i="16"/>
  <c r="T3839" i="16"/>
  <c r="O1230" i="16"/>
  <c r="T1230" i="16"/>
  <c r="O117" i="16"/>
  <c r="T117" i="16"/>
  <c r="O946" i="16"/>
  <c r="T946" i="16"/>
  <c r="O1728" i="16"/>
  <c r="T1728" i="16"/>
  <c r="O614" i="16"/>
  <c r="T614" i="16"/>
  <c r="O2005" i="16"/>
  <c r="T2005" i="16"/>
  <c r="O610" i="16"/>
  <c r="T610" i="16"/>
  <c r="O2023" i="16"/>
  <c r="T2023" i="16"/>
  <c r="O706" i="16"/>
  <c r="T706" i="16"/>
  <c r="O254" i="16"/>
  <c r="T254" i="16"/>
  <c r="O3191" i="16"/>
  <c r="T3191" i="16"/>
  <c r="O3246" i="16"/>
  <c r="T3246" i="16"/>
  <c r="O3728" i="16"/>
  <c r="T3728" i="16"/>
  <c r="O3682" i="16"/>
  <c r="T3682" i="16"/>
  <c r="O3008" i="16"/>
  <c r="T3008" i="16"/>
  <c r="O2936" i="16"/>
  <c r="T2936" i="16"/>
  <c r="O2553" i="16"/>
  <c r="T2553" i="16"/>
  <c r="O2883" i="16"/>
  <c r="T2883" i="16"/>
  <c r="O2459" i="16"/>
  <c r="T2459" i="16"/>
  <c r="O3754" i="16"/>
  <c r="T3754" i="16"/>
  <c r="O1836" i="16"/>
  <c r="T1836" i="16"/>
  <c r="O1254" i="16"/>
  <c r="T1254" i="16"/>
  <c r="O1558" i="16"/>
  <c r="T1558" i="16"/>
  <c r="O1862" i="16"/>
  <c r="T1862" i="16"/>
  <c r="O306" i="16"/>
  <c r="T306" i="16"/>
  <c r="O3555" i="16"/>
  <c r="T3555" i="16"/>
  <c r="O3371" i="16"/>
  <c r="T3371" i="16"/>
  <c r="O3388" i="16"/>
  <c r="T3388" i="16"/>
  <c r="O3588" i="16"/>
  <c r="T3588" i="16"/>
  <c r="O2179" i="16"/>
  <c r="T2179" i="16"/>
  <c r="O2485" i="16"/>
  <c r="T2485" i="16"/>
  <c r="O2591" i="16"/>
  <c r="T2591" i="16"/>
  <c r="O2609" i="16"/>
  <c r="T2609" i="16"/>
  <c r="O2219" i="16"/>
  <c r="T2219" i="16"/>
  <c r="O2274" i="16"/>
  <c r="T2274" i="16"/>
  <c r="O2342" i="16"/>
  <c r="T2342" i="16"/>
  <c r="O2271" i="16"/>
  <c r="T2271" i="16"/>
  <c r="O106" i="16"/>
  <c r="T106" i="16"/>
  <c r="O469" i="16"/>
  <c r="T469" i="16"/>
  <c r="O1744" i="16"/>
  <c r="T1744" i="16"/>
  <c r="O260" i="16"/>
  <c r="T260" i="16"/>
  <c r="O1756" i="16"/>
  <c r="T1756" i="16"/>
  <c r="O898" i="16"/>
  <c r="T898" i="16"/>
  <c r="O146" i="16"/>
  <c r="T146" i="16"/>
  <c r="O1515" i="16"/>
  <c r="T1515" i="16"/>
  <c r="O3164" i="16"/>
  <c r="T3164" i="16"/>
  <c r="O3495" i="16"/>
  <c r="T3495" i="16"/>
  <c r="O3503" i="16"/>
  <c r="T3503" i="16"/>
  <c r="O2577" i="16"/>
  <c r="T2577" i="16"/>
  <c r="O2482" i="16"/>
  <c r="T2482" i="16"/>
  <c r="O2147" i="16"/>
  <c r="T2147" i="16"/>
  <c r="O2118" i="16"/>
  <c r="T2118" i="16"/>
  <c r="O3360" i="16"/>
  <c r="T3360" i="16"/>
  <c r="O3438" i="16"/>
  <c r="T3438" i="16"/>
  <c r="O284" i="16"/>
  <c r="T284" i="16"/>
  <c r="O238" i="16"/>
  <c r="T238" i="16"/>
  <c r="O1462" i="16"/>
  <c r="T1462" i="16"/>
  <c r="O60" i="16"/>
  <c r="T60" i="16"/>
  <c r="O327" i="16"/>
  <c r="T327" i="16"/>
  <c r="O1586" i="16"/>
  <c r="T1586" i="16"/>
  <c r="O522" i="16"/>
  <c r="T522" i="16"/>
  <c r="O886" i="16"/>
  <c r="T886" i="16"/>
  <c r="O87" i="16"/>
  <c r="T87" i="16"/>
  <c r="O1502" i="16"/>
  <c r="T1502" i="16"/>
  <c r="O398" i="16"/>
  <c r="T398" i="16"/>
  <c r="O1333" i="16"/>
  <c r="T1333" i="16"/>
  <c r="O3266" i="16"/>
  <c r="T3266" i="16"/>
  <c r="O3286" i="16"/>
  <c r="T3286" i="16"/>
  <c r="O3082" i="16"/>
  <c r="T3082" i="16"/>
  <c r="O3300" i="16"/>
  <c r="T3300" i="16"/>
  <c r="O3391" i="16"/>
  <c r="T3391" i="16"/>
  <c r="O3722" i="16"/>
  <c r="T3722" i="16"/>
  <c r="O3660" i="16"/>
  <c r="T3660" i="16"/>
  <c r="O2557" i="16"/>
  <c r="T2557" i="16"/>
  <c r="O3464" i="16"/>
  <c r="T3464" i="16"/>
  <c r="O1082" i="16"/>
  <c r="T1082" i="16"/>
  <c r="O762" i="16"/>
  <c r="T762" i="16"/>
  <c r="O1470" i="16"/>
  <c r="T1470" i="16"/>
  <c r="O1106" i="16"/>
  <c r="T1106" i="16"/>
  <c r="O2079" i="16"/>
  <c r="T2079" i="16"/>
  <c r="O2876" i="16"/>
  <c r="T2876" i="16"/>
  <c r="O3206" i="16"/>
  <c r="T3206" i="16"/>
  <c r="O1908" i="16"/>
  <c r="T1908" i="16"/>
  <c r="O2278" i="16"/>
  <c r="T2278" i="16"/>
  <c r="O2194" i="16"/>
  <c r="T2194" i="16"/>
  <c r="O3635" i="16"/>
  <c r="T3635" i="16"/>
  <c r="O3575" i="16"/>
  <c r="T3575" i="16"/>
  <c r="O1830" i="16"/>
  <c r="T1830" i="16"/>
  <c r="O3072" i="16"/>
  <c r="T3072" i="16"/>
  <c r="O1979" i="16"/>
  <c r="T1979" i="16"/>
  <c r="O978" i="16"/>
  <c r="T978" i="16"/>
  <c r="O994" i="16"/>
  <c r="T994" i="16"/>
  <c r="O1150" i="16"/>
  <c r="T1150" i="16"/>
  <c r="O815" i="16"/>
  <c r="T815" i="16"/>
  <c r="O1299" i="16"/>
  <c r="T1299" i="16"/>
  <c r="O1458" i="16"/>
  <c r="T1458" i="16"/>
  <c r="O524" i="16"/>
  <c r="T524" i="16"/>
  <c r="O1758" i="16"/>
  <c r="T1758" i="16"/>
  <c r="O1215" i="16"/>
  <c r="T1215" i="16"/>
  <c r="O686" i="16"/>
  <c r="T686" i="16"/>
  <c r="O1880" i="16"/>
  <c r="T1880" i="16"/>
  <c r="O3069" i="16"/>
  <c r="T3069" i="16"/>
  <c r="O3172" i="16"/>
  <c r="T3172" i="16"/>
  <c r="O1764" i="16"/>
  <c r="T1764" i="16"/>
  <c r="O3468" i="16"/>
  <c r="T3468" i="16"/>
  <c r="O2476" i="16"/>
  <c r="T2476" i="16"/>
  <c r="O3654" i="16"/>
  <c r="T3654" i="16"/>
  <c r="O3432" i="16"/>
  <c r="T3432" i="16"/>
  <c r="O3234" i="16"/>
  <c r="T3234" i="16"/>
  <c r="O882" i="16"/>
  <c r="T882" i="16"/>
  <c r="O850" i="16"/>
  <c r="T850" i="16"/>
  <c r="O1156" i="16"/>
  <c r="T1156" i="16"/>
  <c r="O380" i="16"/>
  <c r="T380" i="16"/>
  <c r="O1614" i="16"/>
  <c r="T1614" i="16"/>
  <c r="O442" i="16"/>
  <c r="T442" i="16"/>
  <c r="O1522" i="16"/>
  <c r="T1522" i="16"/>
  <c r="O2769" i="16"/>
  <c r="T2769" i="16"/>
  <c r="O3099" i="16"/>
  <c r="T3099" i="16"/>
  <c r="O1608" i="16"/>
  <c r="T1608" i="16"/>
  <c r="O2861" i="16"/>
  <c r="T2861" i="16"/>
  <c r="O967" i="16"/>
  <c r="T967" i="16"/>
  <c r="O838" i="16"/>
  <c r="T838" i="16"/>
  <c r="O770" i="16"/>
  <c r="T770" i="16"/>
  <c r="O1838" i="16"/>
  <c r="T1838" i="16"/>
  <c r="O290" i="16"/>
  <c r="T290" i="16"/>
  <c r="O1983" i="16"/>
  <c r="T1983" i="16"/>
  <c r="O1604" i="16"/>
  <c r="T1604" i="16"/>
  <c r="O2091" i="16"/>
  <c r="T2091" i="16"/>
  <c r="O1210" i="16"/>
  <c r="T1210" i="16"/>
  <c r="O3000" i="16"/>
  <c r="T3000" i="16"/>
  <c r="O2830" i="16"/>
  <c r="T2830" i="16"/>
  <c r="O3159" i="16"/>
  <c r="T3159" i="16"/>
  <c r="O2627" i="16"/>
  <c r="T2627" i="16"/>
  <c r="O2544" i="16"/>
  <c r="T2544" i="16"/>
  <c r="O2610" i="16"/>
  <c r="T2610" i="16"/>
  <c r="O1465" i="16"/>
  <c r="T1465" i="16"/>
  <c r="O3726" i="16"/>
  <c r="T3726" i="16"/>
  <c r="O2245" i="16"/>
  <c r="T2245" i="16"/>
  <c r="O3668" i="16"/>
  <c r="T3668" i="16"/>
  <c r="O2176" i="16"/>
  <c r="T2176" i="16"/>
  <c r="O3273" i="16"/>
  <c r="T3273" i="16"/>
  <c r="O3189" i="16"/>
  <c r="T3189" i="16"/>
  <c r="O2699" i="16"/>
  <c r="T2699" i="16"/>
  <c r="O2616" i="16"/>
  <c r="T2616" i="16"/>
  <c r="O2683" i="16"/>
  <c r="T2683" i="16"/>
  <c r="O1536" i="16"/>
  <c r="T1536" i="16"/>
  <c r="O437" i="16"/>
  <c r="T437" i="16"/>
  <c r="O1804" i="16"/>
  <c r="T1804" i="16"/>
  <c r="O872" i="16"/>
  <c r="T872" i="16"/>
  <c r="O1998" i="16"/>
  <c r="T1998" i="16"/>
  <c r="O693" i="16"/>
  <c r="T693" i="16"/>
  <c r="O503" i="16"/>
  <c r="T503" i="16"/>
  <c r="O1739" i="16"/>
  <c r="T1739" i="16"/>
  <c r="O1129" i="16"/>
  <c r="T1129" i="16"/>
  <c r="O1692" i="16"/>
  <c r="T1692" i="16"/>
  <c r="O148" i="16"/>
  <c r="T148" i="16"/>
  <c r="O1563" i="16"/>
  <c r="T1563" i="16"/>
  <c r="O976" i="16"/>
  <c r="T976" i="16"/>
  <c r="O1839" i="16"/>
  <c r="T1839" i="16"/>
  <c r="O439" i="16"/>
  <c r="T439" i="16"/>
  <c r="O1457" i="16"/>
  <c r="T1457" i="16"/>
  <c r="O488" i="16"/>
  <c r="T488" i="16"/>
  <c r="O1460" i="16"/>
  <c r="T1460" i="16"/>
  <c r="O141" i="16"/>
  <c r="T141" i="16"/>
  <c r="O1605" i="16"/>
  <c r="T1605" i="16"/>
  <c r="O1643" i="16"/>
  <c r="T1643" i="16"/>
  <c r="O1658" i="16"/>
  <c r="T1658" i="16"/>
  <c r="O441" i="16"/>
  <c r="T441" i="16"/>
  <c r="O433" i="16"/>
  <c r="T433" i="16"/>
  <c r="O2720" i="16"/>
  <c r="T2720" i="16"/>
  <c r="O3049" i="16"/>
  <c r="T3049" i="16"/>
  <c r="O2674" i="16"/>
  <c r="T2674" i="16"/>
  <c r="O2500" i="16"/>
  <c r="T2500" i="16"/>
  <c r="O2401" i="16"/>
  <c r="T2401" i="16"/>
  <c r="O2466" i="16"/>
  <c r="T2466" i="16"/>
  <c r="O1321" i="16"/>
  <c r="T1321" i="16"/>
  <c r="O3046" i="16"/>
  <c r="T3046" i="16"/>
  <c r="O2472" i="16"/>
  <c r="T2472" i="16"/>
  <c r="O2538" i="16"/>
  <c r="T2538" i="16"/>
  <c r="O1392" i="16"/>
  <c r="T1392" i="16"/>
  <c r="O293" i="16"/>
  <c r="T293" i="16"/>
  <c r="O727" i="16"/>
  <c r="T727" i="16"/>
  <c r="O1689" i="16"/>
  <c r="T1689" i="16"/>
  <c r="O359" i="16"/>
  <c r="T359" i="16"/>
  <c r="O1571" i="16"/>
  <c r="T1571" i="16"/>
  <c r="O1068" i="16"/>
  <c r="T1068" i="16"/>
  <c r="O483" i="16"/>
  <c r="T483" i="16"/>
  <c r="O1550" i="16"/>
  <c r="T1550" i="16"/>
  <c r="O1419" i="16"/>
  <c r="T1419" i="16"/>
  <c r="O832" i="16"/>
  <c r="T832" i="16"/>
  <c r="O1697" i="16"/>
  <c r="T1697" i="16"/>
  <c r="O344" i="16"/>
  <c r="T344" i="16"/>
  <c r="O1317" i="16"/>
  <c r="T1317" i="16"/>
  <c r="O1461" i="16"/>
  <c r="T1461" i="16"/>
  <c r="O120" i="16"/>
  <c r="T120" i="16"/>
  <c r="O1463" i="16"/>
  <c r="T1463" i="16"/>
  <c r="O196" i="16"/>
  <c r="T196" i="16"/>
  <c r="O295" i="16"/>
  <c r="T295" i="16"/>
  <c r="O3729" i="16"/>
  <c r="T3729" i="16"/>
  <c r="O1974" i="16"/>
  <c r="T1974" i="16"/>
  <c r="O2304" i="16"/>
  <c r="T2304" i="16"/>
  <c r="O2359" i="16"/>
  <c r="T2359" i="16"/>
  <c r="O2696" i="16"/>
  <c r="T2696" i="16"/>
  <c r="O3026" i="16"/>
  <c r="T3026" i="16"/>
  <c r="O2787" i="16"/>
  <c r="T2787" i="16"/>
  <c r="O2704" i="16"/>
  <c r="T2704" i="16"/>
  <c r="O3178" i="16"/>
  <c r="T3178" i="16"/>
  <c r="O3197" i="16"/>
  <c r="T3197" i="16"/>
  <c r="O3107" i="16"/>
  <c r="T3107" i="16"/>
  <c r="O3161" i="16"/>
  <c r="T3161" i="16"/>
  <c r="O3127" i="16"/>
  <c r="T3127" i="16"/>
  <c r="O3055" i="16"/>
  <c r="T3055" i="16"/>
  <c r="O3386" i="16"/>
  <c r="T3386" i="16"/>
  <c r="O2528" i="16"/>
  <c r="T2528" i="16"/>
  <c r="O2858" i="16"/>
  <c r="T2858" i="16"/>
  <c r="O2434" i="16"/>
  <c r="T2434" i="16"/>
  <c r="O2776" i="16"/>
  <c r="T2776" i="16"/>
  <c r="O1799" i="16"/>
  <c r="T1799" i="16"/>
  <c r="O396" i="16"/>
  <c r="T396" i="16"/>
  <c r="O769" i="16"/>
  <c r="T769" i="16"/>
  <c r="O783" i="16"/>
  <c r="T783" i="16"/>
  <c r="O558" i="16"/>
  <c r="T558" i="16"/>
  <c r="O1781" i="16"/>
  <c r="T1781" i="16"/>
  <c r="O847" i="16"/>
  <c r="T847" i="16"/>
  <c r="O1831" i="16"/>
  <c r="T1831" i="16"/>
  <c r="O1363" i="16"/>
  <c r="T1363" i="16"/>
  <c r="O52" i="16"/>
  <c r="T52" i="16"/>
  <c r="O911" i="16"/>
  <c r="T911" i="16"/>
  <c r="O1703" i="16"/>
  <c r="T1703" i="16"/>
  <c r="O1093" i="16"/>
  <c r="T1093" i="16"/>
  <c r="O591" i="16"/>
  <c r="T591" i="16"/>
  <c r="O1981" i="16"/>
  <c r="T1981" i="16"/>
  <c r="O376" i="16"/>
  <c r="T376" i="16"/>
  <c r="O1553" i="16"/>
  <c r="T1553" i="16"/>
  <c r="O619" i="16"/>
  <c r="T619" i="16"/>
  <c r="O751" i="16"/>
  <c r="T751" i="16"/>
  <c r="O3834" i="16"/>
  <c r="T3834" i="16"/>
  <c r="O2276" i="16"/>
  <c r="T2276" i="16"/>
  <c r="O2582" i="16"/>
  <c r="T2582" i="16"/>
  <c r="O2468" i="16"/>
  <c r="T2468" i="16"/>
  <c r="O2230" i="16"/>
  <c r="T2230" i="16"/>
  <c r="O2572" i="16"/>
  <c r="T2572" i="16"/>
  <c r="O3030" i="16"/>
  <c r="T3030" i="16"/>
  <c r="O3283" i="16"/>
  <c r="T3283" i="16"/>
  <c r="O3589" i="16"/>
  <c r="T3589" i="16"/>
  <c r="O2925" i="16"/>
  <c r="T2925" i="16"/>
  <c r="O2828" i="16"/>
  <c r="T2828" i="16"/>
  <c r="O2301" i="16"/>
  <c r="T2301" i="16"/>
  <c r="O2644" i="16"/>
  <c r="T2644" i="16"/>
  <c r="O2256" i="16"/>
  <c r="T2256" i="16"/>
  <c r="O1909" i="16"/>
  <c r="T1909" i="16"/>
  <c r="O1911" i="16"/>
  <c r="T1911" i="16"/>
  <c r="O1505" i="16"/>
  <c r="T1505" i="16"/>
  <c r="O1699" i="16"/>
  <c r="T1699" i="16"/>
  <c r="O393" i="16"/>
  <c r="T393" i="16"/>
  <c r="O1389" i="16"/>
  <c r="T1389" i="16"/>
  <c r="O1953" i="16"/>
  <c r="T1953" i="16"/>
  <c r="O635" i="16"/>
  <c r="T635" i="16"/>
  <c r="O1128" i="16"/>
  <c r="T1128" i="16"/>
  <c r="O891" i="16"/>
  <c r="T891" i="16"/>
  <c r="O1705" i="16"/>
  <c r="T1705" i="16"/>
  <c r="O1063" i="16"/>
  <c r="T1063" i="16"/>
  <c r="O1459" i="16"/>
  <c r="T1459" i="16"/>
  <c r="O1304" i="16"/>
  <c r="T1304" i="16"/>
  <c r="O993" i="16"/>
  <c r="T993" i="16"/>
  <c r="O373" i="16"/>
  <c r="T373" i="16"/>
  <c r="O3395" i="16"/>
  <c r="T3395" i="16"/>
  <c r="O3413" i="16"/>
  <c r="T3413" i="16"/>
  <c r="O2347" i="16"/>
  <c r="T2347" i="16"/>
  <c r="O2654" i="16"/>
  <c r="T2654" i="16"/>
  <c r="O2132" i="16"/>
  <c r="T2132" i="16"/>
  <c r="O2438" i="16"/>
  <c r="T2438" i="16"/>
  <c r="O2313" i="16"/>
  <c r="T2313" i="16"/>
  <c r="O2656" i="16"/>
  <c r="T2656" i="16"/>
  <c r="O3738" i="16"/>
  <c r="T3738" i="16"/>
  <c r="O2428" i="16"/>
  <c r="T2428" i="16"/>
  <c r="O2057" i="16"/>
  <c r="T2057" i="16"/>
  <c r="O2833" i="16"/>
  <c r="T2833" i="16"/>
  <c r="O2886" i="16"/>
  <c r="T2886" i="16"/>
  <c r="O3445" i="16"/>
  <c r="T3445" i="16"/>
  <c r="O2780" i="16"/>
  <c r="T2780" i="16"/>
  <c r="O3110" i="16"/>
  <c r="T3110" i="16"/>
  <c r="O3014" i="16"/>
  <c r="T3014" i="16"/>
  <c r="O2158" i="16"/>
  <c r="T2158" i="16"/>
  <c r="O2129" i="16"/>
  <c r="T2129" i="16"/>
  <c r="O1245" i="16"/>
  <c r="T1245" i="16"/>
  <c r="O1754" i="16"/>
  <c r="T1754" i="16"/>
  <c r="O207" i="16"/>
  <c r="T207" i="16"/>
  <c r="O1767" i="16"/>
  <c r="T1767" i="16"/>
  <c r="O136" i="16"/>
  <c r="T136" i="16"/>
  <c r="O1361" i="16"/>
  <c r="T1361" i="16"/>
  <c r="O427" i="16"/>
  <c r="T427" i="16"/>
  <c r="O1556" i="16"/>
  <c r="T1556" i="16"/>
  <c r="O249" i="16"/>
  <c r="T249" i="16"/>
  <c r="O1809" i="16"/>
  <c r="T1809" i="16"/>
  <c r="O1895" i="16"/>
  <c r="T1895" i="16"/>
  <c r="O1249" i="16"/>
  <c r="T1249" i="16"/>
  <c r="O999" i="16"/>
  <c r="T999" i="16"/>
  <c r="O773" i="16"/>
  <c r="T773" i="16"/>
  <c r="O869" i="16"/>
  <c r="T869" i="16"/>
  <c r="O919" i="16"/>
  <c r="T919" i="16"/>
  <c r="O1039" i="16"/>
  <c r="T1039" i="16"/>
  <c r="O1161" i="16"/>
  <c r="T1161" i="16"/>
  <c r="O219" i="16"/>
  <c r="T219" i="16"/>
  <c r="O2445" i="16"/>
  <c r="T2445" i="16"/>
  <c r="O3269" i="16"/>
  <c r="T3269" i="16"/>
  <c r="O2204" i="16"/>
  <c r="T2204" i="16"/>
  <c r="O2295" i="16"/>
  <c r="T2295" i="16"/>
  <c r="O2168" i="16"/>
  <c r="T2168" i="16"/>
  <c r="O3753" i="16"/>
  <c r="T3753" i="16"/>
  <c r="O2272" i="16"/>
  <c r="T2272" i="16"/>
  <c r="O3670" i="16"/>
  <c r="T3670" i="16"/>
  <c r="O1913" i="16"/>
  <c r="T1913" i="16"/>
  <c r="O2688" i="16"/>
  <c r="T2688" i="16"/>
  <c r="O2742" i="16"/>
  <c r="T2742" i="16"/>
  <c r="O3301" i="16"/>
  <c r="T3301" i="16"/>
  <c r="O2636" i="16"/>
  <c r="T2636" i="16"/>
  <c r="O2966" i="16"/>
  <c r="T2966" i="16"/>
  <c r="O3825" i="16"/>
  <c r="T3825" i="16"/>
  <c r="O2355" i="16"/>
  <c r="T2355" i="16"/>
  <c r="O3743" i="16"/>
  <c r="T3743" i="16"/>
  <c r="O1985" i="16"/>
  <c r="T1985" i="16"/>
  <c r="O1609" i="16"/>
  <c r="T1609" i="16"/>
  <c r="O64" i="16"/>
  <c r="T64" i="16"/>
  <c r="O1623" i="16"/>
  <c r="T1623" i="16"/>
  <c r="O1217" i="16"/>
  <c r="T1217" i="16"/>
  <c r="O283" i="16"/>
  <c r="T283" i="16"/>
  <c r="O1399" i="16"/>
  <c r="T1399" i="16"/>
  <c r="O105" i="16"/>
  <c r="T105" i="16"/>
  <c r="O1101" i="16"/>
  <c r="T1101" i="16"/>
  <c r="O1665" i="16"/>
  <c r="T1665" i="16"/>
  <c r="O334" i="16"/>
  <c r="T334" i="16"/>
  <c r="O1715" i="16"/>
  <c r="T1715" i="16"/>
  <c r="O1105" i="16"/>
  <c r="T1105" i="16"/>
  <c r="O601" i="16"/>
  <c r="T601" i="16"/>
  <c r="O855" i="16"/>
  <c r="T855" i="16"/>
  <c r="O629" i="16"/>
  <c r="T629" i="16"/>
  <c r="O1710" i="16"/>
  <c r="T1710" i="16"/>
  <c r="O776" i="16"/>
  <c r="T776" i="16"/>
  <c r="O1147" i="16"/>
  <c r="T1147" i="16"/>
  <c r="O896" i="16"/>
  <c r="T896" i="16"/>
  <c r="O110" i="16"/>
  <c r="T110" i="16"/>
  <c r="O1051" i="16"/>
  <c r="T1051" i="16"/>
  <c r="O3308" i="16"/>
  <c r="T3308" i="16"/>
  <c r="O3637" i="16"/>
  <c r="T3637" i="16"/>
  <c r="O3645" i="16"/>
  <c r="T3645" i="16"/>
  <c r="O2165" i="16"/>
  <c r="T2165" i="16"/>
  <c r="O3418" i="16"/>
  <c r="T3418" i="16"/>
  <c r="O3431" i="16"/>
  <c r="T3431" i="16"/>
  <c r="O3510" i="16"/>
  <c r="T3510" i="16"/>
  <c r="O2258" i="16"/>
  <c r="T2258" i="16"/>
  <c r="O3051" i="16"/>
  <c r="T3051" i="16"/>
  <c r="O2969" i="16"/>
  <c r="T2969" i="16"/>
  <c r="O2291" i="16"/>
  <c r="T2291" i="16"/>
  <c r="O2309" i="16"/>
  <c r="T2309" i="16"/>
  <c r="O3504" i="16"/>
  <c r="T3504" i="16"/>
  <c r="O2096" i="16"/>
  <c r="T2096" i="16"/>
  <c r="O2389" i="16"/>
  <c r="T2389" i="16"/>
  <c r="O3811" i="16"/>
  <c r="T3811" i="16"/>
  <c r="O1409" i="16"/>
  <c r="T1409" i="16"/>
  <c r="O440" i="16"/>
  <c r="T440" i="16"/>
  <c r="O1619" i="16"/>
  <c r="T1619" i="16"/>
  <c r="O217" i="16"/>
  <c r="T217" i="16"/>
  <c r="O2029" i="16"/>
  <c r="T2029" i="16"/>
  <c r="O101" i="16"/>
  <c r="T101" i="16"/>
  <c r="O1289" i="16"/>
  <c r="T1289" i="16"/>
  <c r="O665" i="16"/>
  <c r="T665" i="16"/>
  <c r="O955" i="16"/>
  <c r="T955" i="16"/>
  <c r="O201" i="16"/>
  <c r="T201" i="16"/>
  <c r="O720" i="16"/>
  <c r="T720" i="16"/>
  <c r="O134" i="16"/>
  <c r="T134" i="16"/>
  <c r="O1777" i="16"/>
  <c r="T1777" i="16"/>
  <c r="O232" i="16"/>
  <c r="T232" i="16"/>
  <c r="O1647" i="16"/>
  <c r="T1647" i="16"/>
  <c r="O245" i="16"/>
  <c r="T245" i="16"/>
  <c r="O3223" i="16"/>
  <c r="T3223" i="16"/>
  <c r="O3529" i="16"/>
  <c r="T3529" i="16"/>
  <c r="O3345" i="16"/>
  <c r="T3345" i="16"/>
  <c r="O3687" i="16"/>
  <c r="T3687" i="16"/>
  <c r="O3347" i="16"/>
  <c r="T3347" i="16"/>
  <c r="O3365" i="16"/>
  <c r="T3365" i="16"/>
  <c r="O3276" i="16"/>
  <c r="T3276" i="16"/>
  <c r="O3342" i="16"/>
  <c r="T3342" i="16"/>
  <c r="O2160" i="16"/>
  <c r="T2160" i="16"/>
  <c r="O2660" i="16"/>
  <c r="T2660" i="16"/>
  <c r="O2990" i="16"/>
  <c r="T2990" i="16"/>
  <c r="O2565" i="16"/>
  <c r="T2565" i="16"/>
  <c r="O2181" i="16"/>
  <c r="T2181" i="16"/>
  <c r="O2136" i="16"/>
  <c r="T2136" i="16"/>
  <c r="O2153" i="16"/>
  <c r="T2153" i="16"/>
  <c r="O3419" i="16"/>
  <c r="T3419" i="16"/>
  <c r="O3349" i="16"/>
  <c r="T3349" i="16"/>
  <c r="O3425" i="16"/>
  <c r="T3425" i="16"/>
  <c r="O2232" i="16"/>
  <c r="T2232" i="16"/>
  <c r="O1779" i="16"/>
  <c r="T1779" i="16"/>
  <c r="O377" i="16"/>
  <c r="T377" i="16"/>
  <c r="O1542" i="16"/>
  <c r="T1542" i="16"/>
  <c r="O572" i="16"/>
  <c r="T572" i="16"/>
  <c r="O1606" i="16"/>
  <c r="T1606" i="16"/>
  <c r="O204" i="16"/>
  <c r="T204" i="16"/>
  <c r="O589" i="16"/>
  <c r="T589" i="16"/>
  <c r="O1849" i="16"/>
  <c r="T1849" i="16"/>
  <c r="O316" i="16"/>
  <c r="T316" i="16"/>
  <c r="O1441" i="16"/>
  <c r="T1441" i="16"/>
  <c r="O879" i="16"/>
  <c r="T879" i="16"/>
  <c r="O1276" i="16"/>
  <c r="T1276" i="16"/>
  <c r="O653" i="16"/>
  <c r="T653" i="16"/>
  <c r="O1301" i="16"/>
  <c r="T1301" i="16"/>
  <c r="O367" i="16"/>
  <c r="T367" i="16"/>
  <c r="O1483" i="16"/>
  <c r="T1483" i="16"/>
  <c r="O189" i="16"/>
  <c r="T189" i="16"/>
  <c r="O1185" i="16"/>
  <c r="T1185" i="16"/>
  <c r="O1008" i="16"/>
  <c r="T1008" i="16"/>
  <c r="O361" i="16"/>
  <c r="T361" i="16"/>
  <c r="O516" i="16"/>
  <c r="T516" i="16"/>
  <c r="O3351" i="16"/>
  <c r="T3351" i="16"/>
  <c r="O3357" i="16"/>
  <c r="T3357" i="16"/>
  <c r="O3699" i="16"/>
  <c r="T3699" i="16"/>
  <c r="O3131" i="16"/>
  <c r="T3131" i="16"/>
  <c r="O3359" i="16"/>
  <c r="T3359" i="16"/>
  <c r="O3377" i="16"/>
  <c r="T3377" i="16"/>
  <c r="O3143" i="16"/>
  <c r="T3143" i="16"/>
  <c r="O2052" i="16"/>
  <c r="T2052" i="16"/>
  <c r="O3451" i="16"/>
  <c r="T3451" i="16"/>
  <c r="O3757" i="16"/>
  <c r="T3757" i="16"/>
  <c r="O2762" i="16"/>
  <c r="T2762" i="16"/>
  <c r="O2338" i="16"/>
  <c r="T2338" i="16"/>
  <c r="O2680" i="16"/>
  <c r="T2680" i="16"/>
  <c r="O3779" i="16"/>
  <c r="T3779" i="16"/>
  <c r="O2020" i="16"/>
  <c r="T2020" i="16"/>
  <c r="O3215" i="16"/>
  <c r="T3215" i="16"/>
  <c r="O2101" i="16"/>
  <c r="T2101" i="16"/>
  <c r="O3829" i="16"/>
  <c r="T3829" i="16"/>
  <c r="O1412" i="16"/>
  <c r="T1412" i="16"/>
  <c r="O960" i="16"/>
  <c r="T960" i="16"/>
  <c r="O313" i="16"/>
  <c r="T313" i="16"/>
  <c r="O1717" i="16"/>
  <c r="T1717" i="16"/>
  <c r="O172" i="16"/>
  <c r="T172" i="16"/>
  <c r="O857" i="16"/>
  <c r="T857" i="16"/>
  <c r="O2008" i="16"/>
  <c r="T2008" i="16"/>
  <c r="O667" i="16"/>
  <c r="T667" i="16"/>
  <c r="O1195" i="16"/>
  <c r="T1195" i="16"/>
  <c r="O933" i="16"/>
  <c r="T933" i="16"/>
  <c r="O1846" i="16"/>
  <c r="T1846" i="16"/>
  <c r="O432" i="16"/>
  <c r="T432" i="16"/>
  <c r="O805" i="16"/>
  <c r="T805" i="16"/>
  <c r="O1489" i="16"/>
  <c r="T1489" i="16"/>
  <c r="O987" i="16"/>
  <c r="T987" i="16"/>
  <c r="O1359" i="16"/>
  <c r="T1359" i="16"/>
  <c r="O577" i="16"/>
  <c r="T577" i="16"/>
  <c r="O1159" i="16"/>
  <c r="T1159" i="16"/>
  <c r="O1894" i="16"/>
  <c r="T1894" i="16"/>
  <c r="O2934" i="16"/>
  <c r="T2934" i="16"/>
  <c r="O3240" i="16"/>
  <c r="T3240" i="16"/>
  <c r="O3625" i="16"/>
  <c r="T3625" i="16"/>
  <c r="O3057" i="16"/>
  <c r="T3057" i="16"/>
  <c r="O3592" i="16"/>
  <c r="T3592" i="16"/>
  <c r="O3077" i="16"/>
  <c r="T3077" i="16"/>
  <c r="O2989" i="16"/>
  <c r="T2989" i="16"/>
  <c r="O3043" i="16"/>
  <c r="T3043" i="16"/>
  <c r="O1897" i="16"/>
  <c r="T1897" i="16"/>
  <c r="O2373" i="16"/>
  <c r="T2373" i="16"/>
  <c r="O2678" i="16"/>
  <c r="T2678" i="16"/>
  <c r="O2265" i="16"/>
  <c r="T2265" i="16"/>
  <c r="O2224" i="16"/>
  <c r="T2224" i="16"/>
  <c r="O3621" i="16"/>
  <c r="T3621" i="16"/>
  <c r="O1866" i="16"/>
  <c r="T1866" i="16"/>
  <c r="O3130" i="16"/>
  <c r="T3130" i="16"/>
  <c r="O3059" i="16"/>
  <c r="T3059" i="16"/>
  <c r="O3113" i="16"/>
  <c r="T3113" i="16"/>
  <c r="O1968" i="16"/>
  <c r="T1968" i="16"/>
  <c r="O1491" i="16"/>
  <c r="T1491" i="16"/>
  <c r="O90" i="16"/>
  <c r="T90" i="16"/>
  <c r="O272" i="16"/>
  <c r="T272" i="16"/>
  <c r="O1400" i="16"/>
  <c r="T1400" i="16"/>
  <c r="O82" i="16"/>
  <c r="T82" i="16"/>
  <c r="O1293" i="16"/>
  <c r="T1293" i="16"/>
  <c r="O947" i="16"/>
  <c r="T947" i="16"/>
  <c r="O301" i="16"/>
  <c r="T301" i="16"/>
  <c r="O1560" i="16"/>
  <c r="T1560" i="16"/>
  <c r="O1994" i="16"/>
  <c r="T1994" i="16"/>
  <c r="O365" i="16"/>
  <c r="T365" i="16"/>
  <c r="O1013" i="16"/>
  <c r="T1013" i="16"/>
  <c r="O1183" i="16"/>
  <c r="T1183" i="16"/>
  <c r="O921" i="16"/>
  <c r="T921" i="16"/>
  <c r="O575" i="16"/>
  <c r="T575" i="16"/>
  <c r="O2038" i="16"/>
  <c r="T2038" i="16"/>
  <c r="O73" i="16"/>
  <c r="T73" i="16"/>
  <c r="O409" i="16"/>
  <c r="T409" i="16"/>
  <c r="O2791" i="16"/>
  <c r="T2791" i="16"/>
  <c r="O3151" i="16"/>
  <c r="T3151" i="16"/>
  <c r="O3482" i="16"/>
  <c r="T3482" i="16"/>
  <c r="O2913" i="16"/>
  <c r="T2913" i="16"/>
  <c r="O3119" i="16"/>
  <c r="T3119" i="16"/>
  <c r="O2915" i="16"/>
  <c r="T2915" i="16"/>
  <c r="O2933" i="16"/>
  <c r="T2933" i="16"/>
  <c r="O2897" i="16"/>
  <c r="T2897" i="16"/>
  <c r="O2228" i="16"/>
  <c r="T2228" i="16"/>
  <c r="O2534" i="16"/>
  <c r="T2534" i="16"/>
  <c r="O2121" i="16"/>
  <c r="T2121" i="16"/>
  <c r="O3561" i="16"/>
  <c r="T3561" i="16"/>
  <c r="O3749" i="16"/>
  <c r="T3749" i="16"/>
  <c r="O3478" i="16"/>
  <c r="T3478" i="16"/>
  <c r="O2986" i="16"/>
  <c r="T2986" i="16"/>
  <c r="O2971" i="16"/>
  <c r="T2971" i="16"/>
  <c r="O1348" i="16"/>
  <c r="T1348" i="16"/>
  <c r="O725" i="16"/>
  <c r="T725" i="16"/>
  <c r="O127" i="16"/>
  <c r="T127" i="16"/>
  <c r="O1256" i="16"/>
  <c r="T1256" i="16"/>
  <c r="O981" i="16"/>
  <c r="T981" i="16"/>
  <c r="O1137" i="16"/>
  <c r="T1137" i="16"/>
  <c r="O803" i="16"/>
  <c r="T803" i="16"/>
  <c r="O1199" i="16"/>
  <c r="T1199" i="16"/>
  <c r="O1417" i="16"/>
  <c r="T1417" i="16"/>
  <c r="O2006" i="16"/>
  <c r="T2006" i="16"/>
  <c r="O447" i="16"/>
  <c r="T447" i="16"/>
  <c r="O1850" i="16"/>
  <c r="T1850" i="16"/>
  <c r="O1746" i="16"/>
  <c r="T1746" i="16"/>
  <c r="O775" i="16"/>
  <c r="T775" i="16"/>
  <c r="O1747" i="16"/>
  <c r="T1747" i="16"/>
  <c r="O1160" i="16"/>
  <c r="T1160" i="16"/>
  <c r="O2316" i="16"/>
  <c r="T2316" i="16"/>
  <c r="O1236" i="16"/>
  <c r="T1236" i="16"/>
  <c r="O3066" i="16"/>
  <c r="T3066" i="16"/>
  <c r="O2852" i="16"/>
  <c r="T2852" i="16"/>
  <c r="O3182" i="16"/>
  <c r="T3182" i="16"/>
  <c r="O3375" i="16"/>
  <c r="T3375" i="16"/>
  <c r="O2818" i="16"/>
  <c r="T2818" i="16"/>
  <c r="O3149" i="16"/>
  <c r="T3149" i="16"/>
  <c r="O2759" i="16"/>
  <c r="T2759" i="16"/>
  <c r="O3552" i="16"/>
  <c r="T3552" i="16"/>
  <c r="O3501" i="16"/>
  <c r="T3501" i="16"/>
  <c r="O3404" i="16"/>
  <c r="T3404" i="16"/>
  <c r="O3748" i="16"/>
  <c r="T3748" i="16"/>
  <c r="O2889" i="16"/>
  <c r="T2889" i="16"/>
  <c r="O3220" i="16"/>
  <c r="T3220" i="16"/>
  <c r="O2831" i="16"/>
  <c r="T2831" i="16"/>
  <c r="O1480" i="16"/>
  <c r="T1480" i="16"/>
  <c r="O78" i="16"/>
  <c r="T78" i="16"/>
  <c r="O1244" i="16"/>
  <c r="T1244" i="16"/>
  <c r="O969" i="16"/>
  <c r="T969" i="16"/>
  <c r="O1965" i="16"/>
  <c r="T1965" i="16"/>
  <c r="O647" i="16"/>
  <c r="T647" i="16"/>
  <c r="O1582" i="16"/>
  <c r="T1582" i="16"/>
  <c r="O180" i="16"/>
  <c r="T180" i="16"/>
  <c r="O565" i="16"/>
  <c r="T565" i="16"/>
  <c r="O1264" i="16"/>
  <c r="T1264" i="16"/>
  <c r="O856" i="16"/>
  <c r="T856" i="16"/>
  <c r="O1590" i="16"/>
  <c r="T1590" i="16"/>
  <c r="O620" i="16"/>
  <c r="T620" i="16"/>
  <c r="O2048" i="16"/>
  <c r="T2048" i="16"/>
  <c r="O562" i="16"/>
  <c r="T562" i="16"/>
  <c r="O1026" i="16"/>
  <c r="T1026" i="16"/>
  <c r="O2731" i="16"/>
  <c r="T2731" i="16"/>
  <c r="O2955" i="16"/>
  <c r="T2955" i="16"/>
  <c r="O3768" i="16"/>
  <c r="T3768" i="16"/>
  <c r="O3016" i="16"/>
  <c r="T3016" i="16"/>
  <c r="O3843" i="16"/>
  <c r="T3843" i="16"/>
  <c r="O2573" i="16"/>
  <c r="T2573" i="16"/>
  <c r="O1924" i="16"/>
  <c r="T1924" i="16"/>
  <c r="O1660" i="16"/>
  <c r="T1660" i="16"/>
  <c r="O1856" i="16"/>
  <c r="T1856" i="16"/>
  <c r="O550" i="16"/>
  <c r="T550" i="16"/>
  <c r="O1046" i="16"/>
  <c r="T1046" i="16"/>
  <c r="O294" i="16"/>
  <c r="T294" i="16"/>
  <c r="O1314" i="16"/>
  <c r="T1314" i="16"/>
  <c r="O1042" i="16"/>
  <c r="T1042" i="16"/>
  <c r="O1872" i="16"/>
  <c r="T1872" i="16"/>
  <c r="O3821" i="16"/>
  <c r="T3821" i="16"/>
  <c r="O2479" i="16"/>
  <c r="T2479" i="16"/>
  <c r="O2785" i="16"/>
  <c r="T2785" i="16"/>
  <c r="O2457" i="16"/>
  <c r="T2457" i="16"/>
  <c r="O2362" i="16"/>
  <c r="T2362" i="16"/>
  <c r="O2015" i="16"/>
  <c r="T2015" i="16"/>
  <c r="O3433" i="16"/>
  <c r="T3433" i="16"/>
  <c r="O1346" i="16"/>
  <c r="T1346" i="16"/>
  <c r="O1180" i="16"/>
  <c r="T1180" i="16"/>
  <c r="O526" i="16"/>
  <c r="T526" i="16"/>
  <c r="O1258" i="16"/>
  <c r="T1258" i="16"/>
  <c r="O1672" i="16"/>
  <c r="T1672" i="16"/>
  <c r="O270" i="16"/>
  <c r="T270" i="16"/>
  <c r="O1748" i="16"/>
  <c r="T1748" i="16"/>
  <c r="O814" i="16"/>
  <c r="T814" i="16"/>
  <c r="O3539" i="16"/>
  <c r="T3539" i="16"/>
  <c r="O3666" i="16"/>
  <c r="T3666" i="16"/>
  <c r="O2491" i="16"/>
  <c r="T2491" i="16"/>
  <c r="O2797" i="16"/>
  <c r="T2797" i="16"/>
  <c r="O2799" i="16"/>
  <c r="T2799" i="16"/>
  <c r="O2183" i="16"/>
  <c r="T2183" i="16"/>
  <c r="O2201" i="16"/>
  <c r="T2201" i="16"/>
  <c r="O2975" i="16"/>
  <c r="T2975" i="16"/>
  <c r="O1884" i="16"/>
  <c r="T1884" i="16"/>
  <c r="O3254" i="16"/>
  <c r="T3254" i="16"/>
  <c r="O3160" i="16"/>
  <c r="T3160" i="16"/>
  <c r="O2273" i="16"/>
  <c r="T2273" i="16"/>
  <c r="O1390" i="16"/>
  <c r="T1390" i="16"/>
  <c r="O363" i="16"/>
  <c r="T363" i="16"/>
  <c r="O282" i="16"/>
  <c r="T282" i="16"/>
  <c r="O570" i="16"/>
  <c r="T570" i="16"/>
  <c r="O46" i="16"/>
  <c r="T46" i="16"/>
  <c r="O1394" i="16"/>
  <c r="T1394" i="16"/>
  <c r="O100" i="16"/>
  <c r="T100" i="16"/>
  <c r="O1539" i="16"/>
  <c r="T1539" i="16"/>
  <c r="O138" i="16"/>
  <c r="T138" i="16"/>
  <c r="O1014" i="16"/>
  <c r="T1014" i="16"/>
  <c r="O166" i="16"/>
  <c r="T166" i="16"/>
  <c r="O3756" i="16"/>
  <c r="T3756" i="16"/>
  <c r="O3814" i="16"/>
  <c r="T3814" i="16"/>
  <c r="O1740" i="16"/>
  <c r="T1740" i="16"/>
  <c r="O3140" i="16"/>
  <c r="T3140" i="16"/>
  <c r="O2685" i="16"/>
  <c r="T2685" i="16"/>
  <c r="O2501" i="16"/>
  <c r="T2501" i="16"/>
  <c r="O2111" i="16"/>
  <c r="T2111" i="16"/>
  <c r="O1246" i="16"/>
  <c r="T1246" i="16"/>
  <c r="O934" i="16"/>
  <c r="T934" i="16"/>
  <c r="O480" i="16"/>
  <c r="T480" i="16"/>
  <c r="O746" i="16"/>
  <c r="T746" i="16"/>
  <c r="O1562" i="16"/>
  <c r="T1562" i="16"/>
  <c r="O1396" i="16"/>
  <c r="T1396" i="16"/>
  <c r="O1302" i="16"/>
  <c r="T1302" i="16"/>
  <c r="O849" i="16"/>
  <c r="T849" i="16"/>
  <c r="O694" i="16"/>
  <c r="T694" i="16"/>
  <c r="O3250" i="16"/>
  <c r="T3250" i="16"/>
  <c r="O3611" i="16"/>
  <c r="T3611" i="16"/>
  <c r="O2509" i="16"/>
  <c r="T2509" i="16"/>
  <c r="O3776" i="16"/>
  <c r="T3776" i="16"/>
  <c r="O2511" i="16"/>
  <c r="T2511" i="16"/>
  <c r="O1596" i="16"/>
  <c r="T1596" i="16"/>
  <c r="O2996" i="16"/>
  <c r="T2996" i="16"/>
  <c r="O2541" i="16"/>
  <c r="T2541" i="16"/>
  <c r="O2871" i="16"/>
  <c r="T2871" i="16"/>
  <c r="O1102" i="16"/>
  <c r="T1102" i="16"/>
  <c r="O1036" i="16"/>
  <c r="T1036" i="16"/>
  <c r="O778" i="16"/>
  <c r="T778" i="16"/>
  <c r="O1418" i="16"/>
  <c r="T1418" i="16"/>
  <c r="O1252" i="16"/>
  <c r="T1252" i="16"/>
  <c r="O2011" i="16"/>
  <c r="T2011" i="16"/>
  <c r="O3747" i="16"/>
  <c r="T3747" i="16"/>
  <c r="O3646" i="16"/>
  <c r="T3646" i="16"/>
  <c r="O1902" i="16"/>
  <c r="T1902" i="16"/>
  <c r="O2318" i="16"/>
  <c r="T2318" i="16"/>
  <c r="O3739" i="16"/>
  <c r="T3739" i="16"/>
  <c r="O2721" i="16"/>
  <c r="T2721" i="16"/>
  <c r="O2626" i="16"/>
  <c r="T2626" i="16"/>
  <c r="O2207" i="16"/>
  <c r="T2207" i="16"/>
  <c r="O2262" i="16"/>
  <c r="T2262" i="16"/>
  <c r="O2330" i="16"/>
  <c r="T2330" i="16"/>
  <c r="O1700" i="16"/>
  <c r="T1700" i="16"/>
  <c r="O382" i="16"/>
  <c r="T382" i="16"/>
  <c r="O602" i="16"/>
  <c r="T602" i="16"/>
  <c r="O470" i="16"/>
  <c r="T470" i="16"/>
  <c r="O1731" i="16"/>
  <c r="T1731" i="16"/>
  <c r="O906" i="16"/>
  <c r="T906" i="16"/>
  <c r="O1494" i="16"/>
  <c r="T1494" i="16"/>
  <c r="O1342" i="16"/>
  <c r="T1342" i="16"/>
  <c r="O1030" i="16"/>
  <c r="T1030" i="16"/>
  <c r="O1162" i="16"/>
  <c r="T1162" i="16"/>
  <c r="O3595" i="16"/>
  <c r="T3595" i="16"/>
  <c r="O2103" i="16"/>
  <c r="T2103" i="16"/>
  <c r="O3551" i="16"/>
  <c r="T3551" i="16"/>
  <c r="O3643" i="16"/>
  <c r="T3643" i="16"/>
  <c r="O2896" i="16"/>
  <c r="T2896" i="16"/>
  <c r="O2525" i="16"/>
  <c r="T2525" i="16"/>
  <c r="O3436" i="16"/>
  <c r="T3436" i="16"/>
  <c r="O1688" i="16"/>
  <c r="T1688" i="16"/>
  <c r="O370" i="16"/>
  <c r="T370" i="16"/>
  <c r="O874" i="16"/>
  <c r="T874" i="16"/>
  <c r="O1354" i="16"/>
  <c r="T1354" i="16"/>
  <c r="O1766" i="16"/>
  <c r="T1766" i="16"/>
  <c r="O1002" i="16"/>
  <c r="T1002" i="16"/>
  <c r="O3020" i="16"/>
  <c r="T3020" i="16"/>
  <c r="O3460" i="16"/>
  <c r="T3460" i="16"/>
  <c r="O3198" i="16"/>
  <c r="T3198" i="16"/>
  <c r="O2421" i="16"/>
  <c r="T2421" i="16"/>
  <c r="O3719" i="16"/>
  <c r="T3719" i="16"/>
  <c r="O1973" i="16"/>
  <c r="T1973" i="16"/>
  <c r="O3270" i="16"/>
  <c r="T3270" i="16"/>
  <c r="O3523" i="16"/>
  <c r="T3523" i="16"/>
  <c r="O1122" i="16"/>
  <c r="T1122" i="16"/>
  <c r="O139" i="16"/>
  <c r="T139" i="16"/>
  <c r="O94" i="16"/>
  <c r="T94" i="16"/>
  <c r="O1306" i="16"/>
  <c r="T1306" i="16"/>
  <c r="O1443" i="16"/>
  <c r="T1443" i="16"/>
  <c r="O378" i="16"/>
  <c r="T378" i="16"/>
  <c r="O1600" i="16"/>
  <c r="T1600" i="16"/>
  <c r="O2047" i="16"/>
  <c r="T2047" i="16"/>
  <c r="O730" i="16"/>
  <c r="T730" i="16"/>
  <c r="O228" i="16"/>
  <c r="T228" i="16"/>
  <c r="O3295" i="16"/>
  <c r="T3295" i="16"/>
  <c r="O3387" i="16"/>
  <c r="T3387" i="16"/>
  <c r="O3262" i="16"/>
  <c r="T3262" i="16"/>
  <c r="O3060" i="16"/>
  <c r="T3060" i="16"/>
  <c r="O2607" i="16"/>
  <c r="T2607" i="16"/>
  <c r="O3706" i="16"/>
  <c r="T3706" i="16"/>
  <c r="O3148" i="16"/>
  <c r="T3148" i="16"/>
  <c r="O1255" i="16"/>
  <c r="T1255" i="16"/>
  <c r="O1058" i="16"/>
  <c r="T1058" i="16"/>
  <c r="O1154" i="16"/>
  <c r="T1154" i="16"/>
  <c r="O590" i="16"/>
  <c r="T590" i="16"/>
  <c r="O79" i="16"/>
  <c r="T79" i="16"/>
  <c r="O1892" i="16"/>
  <c r="T1892" i="16"/>
  <c r="O718" i="16"/>
  <c r="T718" i="16"/>
  <c r="O1476" i="16"/>
  <c r="T1476" i="16"/>
  <c r="O3845" i="16"/>
  <c r="T3845" i="16"/>
  <c r="O3096" i="16"/>
  <c r="T3096" i="16"/>
  <c r="O3243" i="16"/>
  <c r="T3243" i="16"/>
  <c r="O3448" i="16"/>
  <c r="T3448" i="16"/>
  <c r="O2845" i="16"/>
  <c r="T2845" i="16"/>
  <c r="O1752" i="16"/>
  <c r="T1752" i="16"/>
  <c r="O2463" i="16"/>
  <c r="T2463" i="16"/>
  <c r="O3808" i="16"/>
  <c r="T3808" i="16"/>
  <c r="O3004" i="16"/>
  <c r="T3004" i="16"/>
  <c r="O2916" i="16"/>
  <c r="T2916" i="16"/>
  <c r="O1824" i="16"/>
  <c r="T1824" i="16"/>
  <c r="O1111" i="16"/>
  <c r="T1111" i="16"/>
  <c r="O914" i="16"/>
  <c r="T914" i="16"/>
  <c r="O222" i="16"/>
  <c r="T222" i="16"/>
  <c r="O870" i="16"/>
  <c r="T870" i="16"/>
  <c r="O726" i="16"/>
  <c r="T726" i="16"/>
  <c r="O430" i="16"/>
  <c r="T430" i="16"/>
  <c r="O2370" i="16"/>
  <c r="T2370" i="16"/>
  <c r="O3372" i="16"/>
  <c r="T3372" i="16"/>
  <c r="O3045" i="16"/>
  <c r="T3045" i="16"/>
  <c r="O2777" i="16"/>
  <c r="T2777" i="16"/>
  <c r="O2143" i="16"/>
  <c r="T2143" i="16"/>
  <c r="O2449" i="16"/>
  <c r="T2449" i="16"/>
  <c r="O3822" i="16"/>
  <c r="T3822" i="16"/>
  <c r="O2378" i="16"/>
  <c r="T2378" i="16"/>
  <c r="O3831" i="16"/>
  <c r="T3831" i="16"/>
  <c r="O2849" i="16"/>
  <c r="T2849" i="16"/>
  <c r="O1978" i="16"/>
  <c r="T1978" i="16"/>
  <c r="O1503" i="16"/>
  <c r="T1503" i="16"/>
  <c r="O939" i="16"/>
  <c r="T939" i="16"/>
  <c r="O1098" i="16"/>
  <c r="T1098" i="16"/>
  <c r="O115" i="16"/>
  <c r="T115" i="16"/>
  <c r="O1992" i="16"/>
  <c r="T1992" i="16"/>
  <c r="O435" i="16"/>
  <c r="T435" i="16"/>
  <c r="O676" i="16"/>
  <c r="T676" i="16"/>
  <c r="O714" i="16"/>
  <c r="T714" i="16"/>
  <c r="O3138" i="16"/>
  <c r="T3138" i="16"/>
  <c r="O1010" i="16"/>
  <c r="T1010" i="16"/>
  <c r="O1723" i="16"/>
  <c r="T1723" i="16"/>
  <c r="O3194" i="16"/>
  <c r="T3194" i="16"/>
  <c r="O3511" i="16"/>
  <c r="T3511" i="16"/>
  <c r="O3038" i="16"/>
  <c r="T3038" i="16"/>
  <c r="O3409" i="16"/>
  <c r="T3409" i="16"/>
  <c r="O2687" i="16"/>
  <c r="T2687" i="16"/>
  <c r="O2706" i="16"/>
  <c r="T2706" i="16"/>
  <c r="O1822" i="16"/>
  <c r="T1822" i="16"/>
  <c r="O1336" i="16"/>
  <c r="T1336" i="16"/>
  <c r="O713" i="16"/>
  <c r="T713" i="16"/>
  <c r="O1003" i="16"/>
  <c r="T1003" i="16"/>
  <c r="O1100" i="16"/>
  <c r="T1100" i="16"/>
  <c r="O1821" i="16"/>
  <c r="T1821" i="16"/>
  <c r="O491" i="16"/>
  <c r="T491" i="16"/>
  <c r="O1067" i="16"/>
  <c r="T1067" i="16"/>
  <c r="O421" i="16"/>
  <c r="T421" i="16"/>
  <c r="O1825" i="16"/>
  <c r="T1825" i="16"/>
  <c r="O279" i="16"/>
  <c r="T279" i="16"/>
  <c r="O1119" i="16"/>
  <c r="T1119" i="16"/>
  <c r="O571" i="16"/>
  <c r="T571" i="16"/>
  <c r="O1447" i="16"/>
  <c r="T1447" i="16"/>
  <c r="O477" i="16"/>
  <c r="T477" i="16"/>
  <c r="O1903" i="16"/>
  <c r="T1903" i="16"/>
  <c r="O597" i="16"/>
  <c r="T597" i="16"/>
  <c r="O1738" i="16"/>
  <c r="T1738" i="16"/>
  <c r="O61" i="16"/>
  <c r="T61" i="16"/>
  <c r="O144" i="16"/>
  <c r="T144" i="16"/>
  <c r="O563" i="16"/>
  <c r="T563" i="16"/>
  <c r="O2081" i="16"/>
  <c r="T2081" i="16"/>
  <c r="O2778" i="16"/>
  <c r="T2778" i="16"/>
  <c r="O3085" i="16"/>
  <c r="T3085" i="16"/>
  <c r="O2564" i="16"/>
  <c r="T2564" i="16"/>
  <c r="O2894" i="16"/>
  <c r="T2894" i="16"/>
  <c r="O2757" i="16"/>
  <c r="T2757" i="16"/>
  <c r="O2518" i="16"/>
  <c r="T2518" i="16"/>
  <c r="O2860" i="16"/>
  <c r="T2860" i="16"/>
  <c r="O3265" i="16"/>
  <c r="T3265" i="16"/>
  <c r="O2148" i="16"/>
  <c r="T2148" i="16"/>
  <c r="O3570" i="16"/>
  <c r="T3570" i="16"/>
  <c r="O3750" i="16"/>
  <c r="T3750" i="16"/>
  <c r="O3212" i="16"/>
  <c r="T3212" i="16"/>
  <c r="O3542" i="16"/>
  <c r="T3542" i="16"/>
  <c r="O3447" i="16"/>
  <c r="T3447" i="16"/>
  <c r="O2590" i="16"/>
  <c r="T2590" i="16"/>
  <c r="O2560" i="16"/>
  <c r="T2560" i="16"/>
  <c r="O1677" i="16"/>
  <c r="T1677" i="16"/>
  <c r="O1192" i="16"/>
  <c r="T1192" i="16"/>
  <c r="O569" i="16"/>
  <c r="T569" i="16"/>
  <c r="O1793" i="16"/>
  <c r="T1793" i="16"/>
  <c r="O681" i="16"/>
  <c r="T681" i="16"/>
  <c r="O1678" i="16"/>
  <c r="T1678" i="16"/>
  <c r="O347" i="16"/>
  <c r="T347" i="16"/>
  <c r="O1271" i="16"/>
  <c r="T1271" i="16"/>
  <c r="O923" i="16"/>
  <c r="T923" i="16"/>
  <c r="O1681" i="16"/>
  <c r="T1681" i="16"/>
  <c r="O135" i="16"/>
  <c r="T135" i="16"/>
  <c r="O1828" i="16"/>
  <c r="T1828" i="16"/>
  <c r="O1303" i="16"/>
  <c r="T1303" i="16"/>
  <c r="O332" i="16"/>
  <c r="T332" i="16"/>
  <c r="O1759" i="16"/>
  <c r="T1759" i="16"/>
  <c r="O453" i="16"/>
  <c r="T453" i="16"/>
  <c r="O1594" i="16"/>
  <c r="T1594" i="16"/>
  <c r="O493" i="16"/>
  <c r="T493" i="16"/>
  <c r="O917" i="16"/>
  <c r="T917" i="16"/>
  <c r="O419" i="16"/>
  <c r="T419" i="16"/>
  <c r="O3800" i="16"/>
  <c r="T3800" i="16"/>
  <c r="O2320" i="16"/>
  <c r="T2320" i="16"/>
  <c r="O2375" i="16"/>
  <c r="T2375" i="16"/>
  <c r="O2393" i="16"/>
  <c r="T2393" i="16"/>
  <c r="O2149" i="16"/>
  <c r="T2149" i="16"/>
  <c r="O2202" i="16"/>
  <c r="T2202" i="16"/>
  <c r="O2088" i="16"/>
  <c r="T2088" i="16"/>
  <c r="O2755" i="16"/>
  <c r="T2755" i="16"/>
  <c r="O3061" i="16"/>
  <c r="T3061" i="16"/>
  <c r="O2870" i="16"/>
  <c r="T2870" i="16"/>
  <c r="O2774" i="16"/>
  <c r="T2774" i="16"/>
  <c r="O3556" i="16"/>
  <c r="T3556" i="16"/>
  <c r="O3186" i="16"/>
  <c r="T3186" i="16"/>
  <c r="O2808" i="16"/>
  <c r="T2808" i="16"/>
  <c r="O2862" i="16"/>
  <c r="T2862" i="16"/>
  <c r="O3421" i="16"/>
  <c r="T3421" i="16"/>
  <c r="O2612" i="16"/>
  <c r="T2612" i="16"/>
  <c r="O2942" i="16"/>
  <c r="T2942" i="16"/>
  <c r="O2847" i="16"/>
  <c r="T2847" i="16"/>
  <c r="O2000" i="16"/>
  <c r="T2000" i="16"/>
  <c r="O1103" i="16"/>
  <c r="T1103" i="16"/>
  <c r="O672" i="16"/>
  <c r="T672" i="16"/>
  <c r="O86" i="16"/>
  <c r="T86" i="16"/>
  <c r="O1479" i="16"/>
  <c r="T1479" i="16"/>
  <c r="O915" i="16"/>
  <c r="T915" i="16"/>
  <c r="O1313" i="16"/>
  <c r="T1313" i="16"/>
  <c r="O689" i="16"/>
  <c r="T689" i="16"/>
  <c r="O1770" i="16"/>
  <c r="T1770" i="16"/>
  <c r="O836" i="16"/>
  <c r="T836" i="16"/>
  <c r="O379" i="16"/>
  <c r="T379" i="16"/>
  <c r="O1496" i="16"/>
  <c r="T1496" i="16"/>
  <c r="O1785" i="16"/>
  <c r="T1785" i="16"/>
  <c r="O455" i="16"/>
  <c r="T455" i="16"/>
  <c r="O1871" i="16"/>
  <c r="T1871" i="16"/>
  <c r="O1225" i="16"/>
  <c r="T1225" i="16"/>
  <c r="O1969" i="16"/>
  <c r="T1969" i="16"/>
  <c r="O364" i="16"/>
  <c r="T364" i="16"/>
  <c r="O461" i="16"/>
  <c r="T461" i="16"/>
  <c r="O1685" i="16"/>
  <c r="T1685" i="16"/>
  <c r="O96" i="16"/>
  <c r="T96" i="16"/>
  <c r="O3586" i="16"/>
  <c r="T3586" i="16"/>
  <c r="O2161" i="16"/>
  <c r="T2161" i="16"/>
  <c r="O2214" i="16"/>
  <c r="T2214" i="16"/>
  <c r="O3744" i="16"/>
  <c r="T3744" i="16"/>
  <c r="O2335" i="16"/>
  <c r="T2335" i="16"/>
  <c r="O2882" i="16"/>
  <c r="T2882" i="16"/>
  <c r="O2643" i="16"/>
  <c r="T2643" i="16"/>
  <c r="O2218" i="16"/>
  <c r="T2218" i="16"/>
  <c r="O3035" i="16"/>
  <c r="T3035" i="16"/>
  <c r="O2963" i="16"/>
  <c r="T2963" i="16"/>
  <c r="O3018" i="16"/>
  <c r="T3018" i="16"/>
  <c r="O2983" i="16"/>
  <c r="T2983" i="16"/>
  <c r="O2372" i="16"/>
  <c r="T2372" i="16"/>
  <c r="O2715" i="16"/>
  <c r="T2715" i="16"/>
  <c r="O2632" i="16"/>
  <c r="T2632" i="16"/>
  <c r="O1642" i="16"/>
  <c r="T1642" i="16"/>
  <c r="O240" i="16"/>
  <c r="T240" i="16"/>
  <c r="O625" i="16"/>
  <c r="T625" i="16"/>
  <c r="O639" i="16"/>
  <c r="T639" i="16"/>
  <c r="O2044" i="16"/>
  <c r="T2044" i="16"/>
  <c r="O413" i="16"/>
  <c r="T413" i="16"/>
  <c r="O1637" i="16"/>
  <c r="T1637" i="16"/>
  <c r="O703" i="16"/>
  <c r="T703" i="16"/>
  <c r="O1687" i="16"/>
  <c r="T1687" i="16"/>
  <c r="O381" i="16"/>
  <c r="T381" i="16"/>
  <c r="O1220" i="16"/>
  <c r="T1220" i="16"/>
  <c r="O945" i="16"/>
  <c r="T945" i="16"/>
  <c r="O1089" i="16"/>
  <c r="T1089" i="16"/>
  <c r="O1523" i="16"/>
  <c r="T1523" i="16"/>
  <c r="O1033" i="16"/>
  <c r="T1033" i="16"/>
  <c r="O1837" i="16"/>
  <c r="T1837" i="16"/>
  <c r="O231" i="16"/>
  <c r="T231" i="16"/>
  <c r="O1528" i="16"/>
  <c r="T1528" i="16"/>
  <c r="O475" i="16"/>
  <c r="T475" i="16"/>
  <c r="O1603" i="16"/>
  <c r="T1603" i="16"/>
  <c r="O297" i="16"/>
  <c r="T297" i="16"/>
  <c r="O164" i="16"/>
  <c r="T164" i="16"/>
  <c r="O3442" i="16"/>
  <c r="T3442" i="16"/>
  <c r="O3815" i="16"/>
  <c r="T3815" i="16"/>
  <c r="O2070" i="16"/>
  <c r="T2070" i="16"/>
  <c r="O2192" i="16"/>
  <c r="T2192" i="16"/>
  <c r="O2496" i="16"/>
  <c r="T2496" i="16"/>
  <c r="O2408" i="16"/>
  <c r="T2408" i="16"/>
  <c r="O2157" i="16"/>
  <c r="T2157" i="16"/>
  <c r="O3558" i="16"/>
  <c r="T3558" i="16"/>
  <c r="O2416" i="16"/>
  <c r="T2416" i="16"/>
  <c r="O2891" i="16"/>
  <c r="T2891" i="16"/>
  <c r="O2910" i="16"/>
  <c r="T2910" i="16"/>
  <c r="O2820" i="16"/>
  <c r="T2820" i="16"/>
  <c r="O2875" i="16"/>
  <c r="T2875" i="16"/>
  <c r="O1727" i="16"/>
  <c r="T1727" i="16"/>
  <c r="O2839" i="16"/>
  <c r="T2839" i="16"/>
  <c r="O2768" i="16"/>
  <c r="T2768" i="16"/>
  <c r="O3098" i="16"/>
  <c r="T3098" i="16"/>
  <c r="O2229" i="16"/>
  <c r="T2229" i="16"/>
  <c r="O2146" i="16"/>
  <c r="T2146" i="16"/>
  <c r="O2488" i="16"/>
  <c r="T2488" i="16"/>
  <c r="O1485" i="16"/>
  <c r="T1485" i="16"/>
  <c r="O97" i="16"/>
  <c r="T97" i="16"/>
  <c r="O481" i="16"/>
  <c r="T481" i="16"/>
  <c r="O2054" i="16"/>
  <c r="T2054" i="16"/>
  <c r="O1899" i="16"/>
  <c r="T1899" i="16"/>
  <c r="O1493" i="16"/>
  <c r="T1493" i="16"/>
  <c r="O560" i="16"/>
  <c r="T560" i="16"/>
  <c r="O1531" i="16"/>
  <c r="T1531" i="16"/>
  <c r="O237" i="16"/>
  <c r="T237" i="16"/>
  <c r="O1076" i="16"/>
  <c r="T1076" i="16"/>
  <c r="O801" i="16"/>
  <c r="T801" i="16"/>
  <c r="O1941" i="16"/>
  <c r="T1941" i="16"/>
  <c r="O623" i="16"/>
  <c r="T623" i="16"/>
  <c r="O1355" i="16"/>
  <c r="T1355" i="16"/>
  <c r="O887" i="16"/>
  <c r="T887" i="16"/>
  <c r="O1694" i="16"/>
  <c r="T1694" i="16"/>
  <c r="O89" i="16"/>
  <c r="T89" i="16"/>
  <c r="O1384" i="16"/>
  <c r="T1384" i="16"/>
  <c r="O331" i="16"/>
  <c r="T331" i="16"/>
  <c r="O484" i="16"/>
  <c r="T484" i="16"/>
  <c r="O319" i="16"/>
  <c r="T319" i="16"/>
  <c r="O3299" i="16"/>
  <c r="T3299" i="16"/>
  <c r="O3628" i="16"/>
  <c r="T3628" i="16"/>
  <c r="O3671" i="16"/>
  <c r="T3671" i="16"/>
  <c r="O1926" i="16"/>
  <c r="T1926" i="16"/>
  <c r="O3534" i="16"/>
  <c r="T3534" i="16"/>
  <c r="O2341" i="16"/>
  <c r="T2341" i="16"/>
  <c r="O2570" i="16"/>
  <c r="T2570" i="16"/>
  <c r="O2356" i="16"/>
  <c r="T2356" i="16"/>
  <c r="O3741" i="16"/>
  <c r="T3741" i="16"/>
  <c r="O2747" i="16"/>
  <c r="T2747" i="16"/>
  <c r="O2766" i="16"/>
  <c r="T2766" i="16"/>
  <c r="O2675" i="16"/>
  <c r="T2675" i="16"/>
  <c r="O2730" i="16"/>
  <c r="T2730" i="16"/>
  <c r="O1583" i="16"/>
  <c r="T1583" i="16"/>
  <c r="O2695" i="16"/>
  <c r="T2695" i="16"/>
  <c r="O3001" i="16"/>
  <c r="T3001" i="16"/>
  <c r="O2624" i="16"/>
  <c r="T2624" i="16"/>
  <c r="O2954" i="16"/>
  <c r="T2954" i="16"/>
  <c r="O2085" i="16"/>
  <c r="T2085" i="16"/>
  <c r="O3812" i="16"/>
  <c r="T3812" i="16"/>
  <c r="O983" i="16"/>
  <c r="T983" i="16"/>
  <c r="O337" i="16"/>
  <c r="T337" i="16"/>
  <c r="O351" i="16"/>
  <c r="T351" i="16"/>
  <c r="O1755" i="16"/>
  <c r="T1755" i="16"/>
  <c r="O1349" i="16"/>
  <c r="T1349" i="16"/>
  <c r="O415" i="16"/>
  <c r="T415" i="16"/>
  <c r="O1387" i="16"/>
  <c r="T1387" i="16"/>
  <c r="O92" i="16"/>
  <c r="T92" i="16"/>
  <c r="O1964" i="16"/>
  <c r="T1964" i="16"/>
  <c r="O657" i="16"/>
  <c r="T657" i="16"/>
  <c r="O1797" i="16"/>
  <c r="T1797" i="16"/>
  <c r="O1187" i="16"/>
  <c r="T1187" i="16"/>
  <c r="O744" i="16"/>
  <c r="T744" i="16"/>
  <c r="O1549" i="16"/>
  <c r="T1549" i="16"/>
  <c r="O1240" i="16"/>
  <c r="T1240" i="16"/>
  <c r="O617" i="16"/>
  <c r="T617" i="16"/>
  <c r="O1121" i="16"/>
  <c r="T1121" i="16"/>
  <c r="O187" i="16"/>
  <c r="T187" i="16"/>
  <c r="O1291" i="16"/>
  <c r="T1291" i="16"/>
  <c r="O873" i="16"/>
  <c r="T873" i="16"/>
  <c r="O3366" i="16"/>
  <c r="T3366" i="16"/>
  <c r="O3740" i="16"/>
  <c r="T3740" i="16"/>
  <c r="O3488" i="16"/>
  <c r="T3488" i="16"/>
  <c r="O3830" i="16"/>
  <c r="T3830" i="16"/>
  <c r="O1937" i="16"/>
  <c r="T1937" i="16"/>
  <c r="O3492" i="16"/>
  <c r="T3492" i="16"/>
  <c r="O3581" i="16"/>
  <c r="T3581" i="16"/>
  <c r="O2804" i="16"/>
  <c r="T2804" i="16"/>
  <c r="O3134" i="16"/>
  <c r="T3134" i="16"/>
  <c r="O2709" i="16"/>
  <c r="T2709" i="16"/>
  <c r="O2668" i="16"/>
  <c r="T2668" i="16"/>
  <c r="O2279" i="16"/>
  <c r="T2279" i="16"/>
  <c r="O1818" i="16"/>
  <c r="T1818" i="16"/>
  <c r="O3715" i="16"/>
  <c r="T3715" i="16"/>
  <c r="O2377" i="16"/>
  <c r="T2377" i="16"/>
  <c r="O1923" i="16"/>
  <c r="T1923" i="16"/>
  <c r="O521" i="16"/>
  <c r="T521" i="16"/>
  <c r="O513" i="16"/>
  <c r="T513" i="16"/>
  <c r="O1763" i="16"/>
  <c r="T1763" i="16"/>
  <c r="O360" i="16"/>
  <c r="T360" i="16"/>
  <c r="O732" i="16"/>
  <c r="T732" i="16"/>
  <c r="O2017" i="16"/>
  <c r="T2017" i="16"/>
  <c r="O459" i="16"/>
  <c r="T459" i="16"/>
  <c r="O1587" i="16"/>
  <c r="T1587" i="16"/>
  <c r="O1023" i="16"/>
  <c r="T1023" i="16"/>
  <c r="O1420" i="16"/>
  <c r="T1420" i="16"/>
  <c r="O796" i="16"/>
  <c r="T796" i="16"/>
  <c r="O1444" i="16"/>
  <c r="T1444" i="16"/>
  <c r="O512" i="16"/>
  <c r="T512" i="16"/>
  <c r="O1638" i="16"/>
  <c r="T1638" i="16"/>
  <c r="O333" i="16"/>
  <c r="T333" i="16"/>
  <c r="O1329" i="16"/>
  <c r="T1329" i="16"/>
  <c r="O505" i="16"/>
  <c r="T505" i="16"/>
  <c r="O175" i="16"/>
  <c r="T175" i="16"/>
  <c r="O2958" i="16"/>
  <c r="T2958" i="16"/>
  <c r="O3758" i="16"/>
  <c r="T3758" i="16"/>
  <c r="O3393" i="16"/>
  <c r="T3393" i="16"/>
  <c r="O3724" i="16"/>
  <c r="T3724" i="16"/>
  <c r="O3335" i="16"/>
  <c r="T3335" i="16"/>
  <c r="O3353" i="16"/>
  <c r="T3353" i="16"/>
  <c r="O1475" i="16"/>
  <c r="T1475" i="16"/>
  <c r="O2718" i="16"/>
  <c r="T2718" i="16"/>
  <c r="O3025" i="16"/>
  <c r="T3025" i="16"/>
  <c r="O2648" i="16"/>
  <c r="T2648" i="16"/>
  <c r="O2978" i="16"/>
  <c r="T2978" i="16"/>
  <c r="O2253" i="16"/>
  <c r="T2253" i="16"/>
  <c r="O2595" i="16"/>
  <c r="T2595" i="16"/>
  <c r="O2170" i="16"/>
  <c r="T2170" i="16"/>
  <c r="O2512" i="16"/>
  <c r="T2512" i="16"/>
  <c r="O3466" i="16"/>
  <c r="T3466" i="16"/>
  <c r="O3796" i="16"/>
  <c r="T3796" i="16"/>
  <c r="O3407" i="16"/>
  <c r="T3407" i="16"/>
  <c r="O3426" i="16"/>
  <c r="T3426" i="16"/>
  <c r="O1547" i="16"/>
  <c r="T1547" i="16"/>
  <c r="O472" i="16"/>
  <c r="T472" i="16"/>
  <c r="O2056" i="16"/>
  <c r="T2056" i="16"/>
  <c r="O1674" i="16"/>
  <c r="T1674" i="16"/>
  <c r="O705" i="16"/>
  <c r="T705" i="16"/>
  <c r="O1819" i="16"/>
  <c r="T1819" i="16"/>
  <c r="O1593" i="16"/>
  <c r="T1593" i="16"/>
  <c r="O192" i="16"/>
  <c r="T192" i="16"/>
  <c r="O1211" i="16"/>
  <c r="T1211" i="16"/>
  <c r="O768" i="16"/>
  <c r="T768" i="16"/>
  <c r="O181" i="16"/>
  <c r="T181" i="16"/>
  <c r="O209" i="16"/>
  <c r="T209" i="16"/>
  <c r="O1433" i="16"/>
  <c r="T1433" i="16"/>
  <c r="O1471" i="16"/>
  <c r="T1471" i="16"/>
  <c r="O177" i="16"/>
  <c r="T177" i="16"/>
  <c r="O273" i="16"/>
  <c r="T273" i="16"/>
  <c r="O85" i="16"/>
  <c r="T85" i="16"/>
  <c r="O1133" i="16"/>
  <c r="T1133" i="16"/>
  <c r="O3385" i="16"/>
  <c r="T3385" i="16"/>
  <c r="O3770" i="16"/>
  <c r="T3770" i="16"/>
  <c r="O3201" i="16"/>
  <c r="T3201" i="16"/>
  <c r="O3531" i="16"/>
  <c r="T3531" i="16"/>
  <c r="O3406" i="16"/>
  <c r="T3406" i="16"/>
  <c r="O3204" i="16"/>
  <c r="T3204" i="16"/>
  <c r="O3185" i="16"/>
  <c r="T3185" i="16"/>
  <c r="O2516" i="16"/>
  <c r="T2516" i="16"/>
  <c r="O2846" i="16"/>
  <c r="T2846" i="16"/>
  <c r="O2750" i="16"/>
  <c r="T2750" i="16"/>
  <c r="O3557" i="16"/>
  <c r="T3557" i="16"/>
  <c r="O2380" i="16"/>
  <c r="T2380" i="16"/>
  <c r="O3766" i="16"/>
  <c r="T3766" i="16"/>
  <c r="O2009" i="16"/>
  <c r="T2009" i="16"/>
  <c r="O3293" i="16"/>
  <c r="T3293" i="16"/>
  <c r="O3203" i="16"/>
  <c r="T3203" i="16"/>
  <c r="O2089" i="16"/>
  <c r="T2089" i="16"/>
  <c r="O1398" i="16"/>
  <c r="T1398" i="16"/>
  <c r="O428" i="16"/>
  <c r="T428" i="16"/>
  <c r="O1544" i="16"/>
  <c r="T1544" i="16"/>
  <c r="O56" i="16"/>
  <c r="T56" i="16"/>
  <c r="O445" i="16"/>
  <c r="T445" i="16"/>
  <c r="O1706" i="16"/>
  <c r="T1706" i="16"/>
  <c r="O160" i="16"/>
  <c r="T160" i="16"/>
  <c r="O735" i="16"/>
  <c r="T735" i="16"/>
  <c r="O1132" i="16"/>
  <c r="T1132" i="16"/>
  <c r="O1157" i="16"/>
  <c r="T1157" i="16"/>
  <c r="O223" i="16"/>
  <c r="T223" i="16"/>
  <c r="O1327" i="16"/>
  <c r="T1327" i="16"/>
  <c r="O57" i="16"/>
  <c r="T57" i="16"/>
  <c r="O2036" i="16"/>
  <c r="T2036" i="16"/>
  <c r="O719" i="16"/>
  <c r="T719" i="16"/>
  <c r="O863" i="16"/>
  <c r="T863" i="16"/>
  <c r="O216" i="16"/>
  <c r="T216" i="16"/>
  <c r="O118" i="16"/>
  <c r="T118" i="16"/>
  <c r="O1661" i="16"/>
  <c r="T1661" i="16"/>
  <c r="O2670" i="16"/>
  <c r="T2670" i="16"/>
  <c r="O1524" i="16"/>
  <c r="T1524" i="16"/>
  <c r="O3355" i="16"/>
  <c r="T3355" i="16"/>
  <c r="O3661" i="16"/>
  <c r="T3661" i="16"/>
  <c r="O3139" i="16"/>
  <c r="T3139" i="16"/>
  <c r="O3470" i="16"/>
  <c r="T3470" i="16"/>
  <c r="O3675" i="16"/>
  <c r="T3675" i="16"/>
  <c r="O3106" i="16"/>
  <c r="T3106" i="16"/>
  <c r="O3437" i="16"/>
  <c r="T3437" i="16"/>
  <c r="O3065" i="16"/>
  <c r="T3065" i="16"/>
  <c r="O3840" i="16"/>
  <c r="T3840" i="16"/>
  <c r="O2360" i="16"/>
  <c r="T2360" i="16"/>
  <c r="O2666" i="16"/>
  <c r="T2666" i="16"/>
  <c r="O2306" i="16"/>
  <c r="T2306" i="16"/>
  <c r="O2213" i="16"/>
  <c r="T2213" i="16"/>
  <c r="O3179" i="16"/>
  <c r="T3179" i="16"/>
  <c r="O3508" i="16"/>
  <c r="T3508" i="16"/>
  <c r="O3118" i="16"/>
  <c r="T3118" i="16"/>
  <c r="O3137" i="16"/>
  <c r="T3137" i="16"/>
  <c r="O1259" i="16"/>
  <c r="T1259" i="16"/>
  <c r="O184" i="16"/>
  <c r="T184" i="16"/>
  <c r="O416" i="16"/>
  <c r="T416" i="16"/>
  <c r="O1532" i="16"/>
  <c r="T1532" i="16"/>
  <c r="O1281" i="16"/>
  <c r="T1281" i="16"/>
  <c r="O935" i="16"/>
  <c r="T935" i="16"/>
  <c r="O479" i="16"/>
  <c r="T479" i="16"/>
  <c r="O1286" i="16"/>
  <c r="T1286" i="16"/>
  <c r="O1552" i="16"/>
  <c r="T1552" i="16"/>
  <c r="O1145" i="16"/>
  <c r="T1145" i="16"/>
  <c r="O211" i="16"/>
  <c r="T211" i="16"/>
  <c r="O1171" i="16"/>
  <c r="T1171" i="16"/>
  <c r="O908" i="16"/>
  <c r="T908" i="16"/>
  <c r="O1305" i="16"/>
  <c r="T1305" i="16"/>
  <c r="O1028" i="16"/>
  <c r="T1028" i="16"/>
  <c r="O852" i="16"/>
  <c r="T852" i="16"/>
  <c r="O2526" i="16"/>
  <c r="T2526" i="16"/>
  <c r="O1381" i="16"/>
  <c r="T1381" i="16"/>
  <c r="O3211" i="16"/>
  <c r="T3211" i="16"/>
  <c r="O3517" i="16"/>
  <c r="T3517" i="16"/>
  <c r="O2995" i="16"/>
  <c r="T2995" i="16"/>
  <c r="O3520" i="16"/>
  <c r="T3520" i="16"/>
  <c r="O2961" i="16"/>
  <c r="T2961" i="16"/>
  <c r="O3291" i="16"/>
  <c r="T3291" i="16"/>
  <c r="O2922" i="16"/>
  <c r="T2922" i="16"/>
  <c r="O3696" i="16"/>
  <c r="T3696" i="16"/>
  <c r="O2287" i="16"/>
  <c r="T2287" i="16"/>
  <c r="O2163" i="16"/>
  <c r="T2163" i="16"/>
  <c r="O3594" i="16"/>
  <c r="T3594" i="16"/>
  <c r="O3034" i="16"/>
  <c r="T3034" i="16"/>
  <c r="O2993" i="16"/>
  <c r="T2993" i="16"/>
  <c r="O1115" i="16"/>
  <c r="T1115" i="16"/>
  <c r="O221" i="16"/>
  <c r="T221" i="16"/>
  <c r="O259" i="16"/>
  <c r="T259" i="16"/>
  <c r="O1388" i="16"/>
  <c r="T1388" i="16"/>
  <c r="O70" i="16"/>
  <c r="T70" i="16"/>
  <c r="O1737" i="16"/>
  <c r="T1737" i="16"/>
  <c r="O336" i="16"/>
  <c r="T336" i="16"/>
  <c r="O709" i="16"/>
  <c r="T709" i="16"/>
  <c r="O1142" i="16"/>
  <c r="T1142" i="16"/>
  <c r="O578" i="16"/>
  <c r="T578" i="16"/>
  <c r="O1407" i="16"/>
  <c r="T1407" i="16"/>
  <c r="O1000" i="16"/>
  <c r="T1000" i="16"/>
  <c r="O1734" i="16"/>
  <c r="T1734" i="16"/>
  <c r="O764" i="16"/>
  <c r="T764" i="16"/>
  <c r="O1958" i="16"/>
  <c r="T1958" i="16"/>
  <c r="O2387" i="16"/>
  <c r="T2387" i="16"/>
  <c r="O2748" i="16"/>
  <c r="T2748" i="16"/>
  <c r="O2802" i="16"/>
  <c r="T2802" i="16"/>
  <c r="O3129" i="16"/>
  <c r="T3129" i="16"/>
  <c r="O3458" i="16"/>
  <c r="T3458" i="16"/>
  <c r="O2890" i="16"/>
  <c r="T2890" i="16"/>
  <c r="O3219" i="16"/>
  <c r="T3219" i="16"/>
  <c r="O3612" i="16"/>
  <c r="T3612" i="16"/>
  <c r="O1865" i="16"/>
  <c r="T1865" i="16"/>
  <c r="O3540" i="16"/>
  <c r="T3540" i="16"/>
  <c r="O3560" i="16"/>
  <c r="T3560" i="16"/>
  <c r="O3605" i="16"/>
  <c r="T3605" i="16"/>
  <c r="O3489" i="16"/>
  <c r="T3489" i="16"/>
  <c r="O3292" i="16"/>
  <c r="T3292" i="16"/>
  <c r="O2878" i="16"/>
  <c r="T2878" i="16"/>
  <c r="O3208" i="16"/>
  <c r="T3208" i="16"/>
  <c r="O1283" i="16"/>
  <c r="T1283" i="16"/>
  <c r="O829" i="16"/>
  <c r="T829" i="16"/>
  <c r="O1778" i="16"/>
  <c r="T1778" i="16"/>
  <c r="O1229" i="16"/>
  <c r="T1229" i="16"/>
  <c r="O248" i="16"/>
  <c r="T248" i="16"/>
  <c r="O1232" i="16"/>
  <c r="T1232" i="16"/>
  <c r="O956" i="16"/>
  <c r="T956" i="16"/>
  <c r="O1725" i="16"/>
  <c r="T1725" i="16"/>
  <c r="O324" i="16"/>
  <c r="T324" i="16"/>
  <c r="O697" i="16"/>
  <c r="T697" i="16"/>
  <c r="O1525" i="16"/>
  <c r="T1525" i="16"/>
  <c r="O1021" i="16"/>
  <c r="T1021" i="16"/>
  <c r="O1395" i="16"/>
  <c r="T1395" i="16"/>
  <c r="O808" i="16"/>
  <c r="T808" i="16"/>
  <c r="O1814" i="16"/>
  <c r="T1814" i="16"/>
  <c r="O2888" i="16"/>
  <c r="T2888" i="16"/>
  <c r="O2863" i="16"/>
  <c r="T2863" i="16"/>
  <c r="O3602" i="16"/>
  <c r="T3602" i="16"/>
  <c r="O194" i="16"/>
  <c r="T194" i="16"/>
  <c r="O3128" i="16"/>
  <c r="T3128" i="16"/>
  <c r="O3229" i="16"/>
  <c r="T3229" i="16"/>
  <c r="O2234" i="16"/>
  <c r="T2234" i="16"/>
  <c r="O3590" i="16"/>
  <c r="T3590" i="16"/>
  <c r="O2171" i="16"/>
  <c r="T2171" i="16"/>
  <c r="O2615" i="16"/>
  <c r="T2615" i="16"/>
  <c r="O3486" i="16"/>
  <c r="T3486" i="16"/>
  <c r="O3714" i="16"/>
  <c r="T3714" i="16"/>
  <c r="O3356" i="16"/>
  <c r="T3356" i="16"/>
  <c r="O3686" i="16"/>
  <c r="T3686" i="16"/>
  <c r="O3260" i="16"/>
  <c r="T3260" i="16"/>
  <c r="O2745" i="16"/>
  <c r="T2745" i="16"/>
  <c r="O1357" i="16"/>
  <c r="T1357" i="16"/>
  <c r="O795" i="16"/>
  <c r="T795" i="16"/>
  <c r="O954" i="16"/>
  <c r="T954" i="16"/>
  <c r="O826" i="16"/>
  <c r="T826" i="16"/>
  <c r="O1426" i="16"/>
  <c r="T1426" i="16"/>
  <c r="O531" i="16"/>
  <c r="T531" i="16"/>
  <c r="O1972" i="16"/>
  <c r="T1972" i="16"/>
  <c r="O407" i="16"/>
  <c r="T407" i="16"/>
  <c r="O263" i="16"/>
  <c r="T263" i="16"/>
  <c r="O3827" i="16"/>
  <c r="T3827" i="16"/>
  <c r="O1967" i="16"/>
  <c r="T1967" i="16"/>
  <c r="O3088" i="16"/>
  <c r="T3088" i="16"/>
  <c r="O2471" i="16"/>
  <c r="T2471" i="16"/>
  <c r="O2489" i="16"/>
  <c r="T2489" i="16"/>
  <c r="O3331" i="16"/>
  <c r="T3331" i="16"/>
  <c r="O3117" i="16"/>
  <c r="T3117" i="16"/>
  <c r="O2932" i="16"/>
  <c r="T2932" i="16"/>
  <c r="O2543" i="16"/>
  <c r="T2543" i="16"/>
  <c r="O1213" i="16"/>
  <c r="T1213" i="16"/>
  <c r="O652" i="16"/>
  <c r="T652" i="16"/>
  <c r="O858" i="16"/>
  <c r="T858" i="16"/>
  <c r="O1987" i="16"/>
  <c r="T1987" i="16"/>
  <c r="O278" i="16"/>
  <c r="T278" i="16"/>
  <c r="O1995" i="16"/>
  <c r="T1995" i="16"/>
  <c r="O388" i="16"/>
  <c r="T388" i="16"/>
  <c r="O426" i="16"/>
  <c r="T426" i="16"/>
  <c r="O2539" i="16"/>
  <c r="T2539" i="16"/>
  <c r="O2433" i="16"/>
  <c r="T2433" i="16"/>
  <c r="O3226" i="16"/>
  <c r="T3226" i="16"/>
  <c r="O3168" i="16"/>
  <c r="T3168" i="16"/>
  <c r="O1716" i="16"/>
  <c r="T1716" i="16"/>
  <c r="O3116" i="16"/>
  <c r="T3116" i="16"/>
  <c r="O2517" i="16"/>
  <c r="T2517" i="16"/>
  <c r="O682" i="16"/>
  <c r="T682" i="16"/>
  <c r="O1350" i="16"/>
  <c r="T1350" i="16"/>
  <c r="O179" i="16"/>
  <c r="T179" i="16"/>
  <c r="O722" i="16"/>
  <c r="T722" i="16"/>
  <c r="O2092" i="16"/>
  <c r="T2092" i="16"/>
  <c r="O2027" i="16"/>
  <c r="T2027" i="16"/>
  <c r="O1829" i="16"/>
  <c r="T1829" i="16"/>
  <c r="O2641" i="16"/>
  <c r="T2641" i="16"/>
  <c r="O2552" i="16"/>
  <c r="T2552" i="16"/>
  <c r="O2302" i="16"/>
  <c r="T2302" i="16"/>
  <c r="O2561" i="16"/>
  <c r="T2561" i="16"/>
  <c r="O3052" i="16"/>
  <c r="T3052" i="16"/>
  <c r="O1873" i="16"/>
  <c r="T1873" i="16"/>
  <c r="O3289" i="16"/>
  <c r="T3289" i="16"/>
  <c r="O2911" i="16"/>
  <c r="T2911" i="16"/>
  <c r="O3242" i="16"/>
  <c r="T3242" i="16"/>
  <c r="O2290" i="16"/>
  <c r="T2290" i="16"/>
  <c r="O1202" i="16"/>
  <c r="T1202" i="16"/>
  <c r="O766" i="16"/>
  <c r="T766" i="16"/>
  <c r="O446" i="16"/>
  <c r="T446" i="16"/>
  <c r="O126" i="16"/>
  <c r="T126" i="16"/>
  <c r="O1410" i="16"/>
  <c r="T1410" i="16"/>
  <c r="O3772" i="16"/>
  <c r="T3772" i="16"/>
  <c r="O3599" i="16"/>
  <c r="T3599" i="16"/>
  <c r="O2713" i="16"/>
  <c r="T2713" i="16"/>
  <c r="O2499" i="16"/>
  <c r="T2499" i="16"/>
  <c r="O3145" i="16"/>
  <c r="T3145" i="16"/>
  <c r="O2571" i="16"/>
  <c r="T2571" i="16"/>
  <c r="O494" i="16"/>
  <c r="T494" i="16"/>
  <c r="O269" i="16"/>
  <c r="T269" i="16"/>
  <c r="O302" i="16"/>
  <c r="T302" i="16"/>
  <c r="O761" i="16"/>
  <c r="T761" i="16"/>
  <c r="O1266" i="16"/>
  <c r="T1266" i="16"/>
  <c r="O1446" i="16"/>
  <c r="T1446" i="16"/>
  <c r="O154" i="16"/>
  <c r="T154" i="16"/>
  <c r="O1278" i="16"/>
  <c r="T1278" i="16"/>
  <c r="O3456" i="16"/>
  <c r="T3456" i="16"/>
  <c r="O2263" i="16"/>
  <c r="T2263" i="16"/>
  <c r="O3826" i="16"/>
  <c r="T3826" i="16"/>
  <c r="O2261" i="16"/>
  <c r="T2261" i="16"/>
  <c r="O2427" i="16"/>
  <c r="T2427" i="16"/>
  <c r="O2331" i="16"/>
  <c r="T2331" i="16"/>
  <c r="O1330" i="16"/>
  <c r="T1330" i="16"/>
  <c r="O1896" i="16"/>
  <c r="T1896" i="16"/>
  <c r="O125" i="16"/>
  <c r="T125" i="16"/>
  <c r="O466" i="16"/>
  <c r="T466" i="16"/>
  <c r="O158" i="16"/>
  <c r="T158" i="16"/>
  <c r="O986" i="16"/>
  <c r="T986" i="16"/>
  <c r="O830" i="16"/>
  <c r="T830" i="16"/>
  <c r="O3674" i="16"/>
  <c r="T3674" i="16"/>
  <c r="O2247" i="16"/>
  <c r="T2247" i="16"/>
  <c r="O3694" i="16"/>
  <c r="T3694" i="16"/>
  <c r="O3420" i="16"/>
  <c r="T3420" i="16"/>
  <c r="O3499" i="16"/>
  <c r="T3499" i="16"/>
  <c r="O2305" i="16"/>
  <c r="T2305" i="16"/>
  <c r="O3040" i="16"/>
  <c r="T3040" i="16"/>
  <c r="O2326" i="16"/>
  <c r="T2326" i="16"/>
  <c r="O2297" i="16"/>
  <c r="T2297" i="16"/>
  <c r="O3563" i="16"/>
  <c r="T3563" i="16"/>
  <c r="O3491" i="16"/>
  <c r="T3491" i="16"/>
  <c r="O1686" i="16"/>
  <c r="T1686" i="16"/>
  <c r="O716" i="16"/>
  <c r="T716" i="16"/>
  <c r="O1832" i="16"/>
  <c r="T1832" i="16"/>
  <c r="O1018" i="16"/>
  <c r="T1018" i="16"/>
  <c r="O1510" i="16"/>
  <c r="T1510" i="16"/>
  <c r="O119" i="16"/>
  <c r="T119" i="16"/>
  <c r="O2903" i="16"/>
  <c r="T2903" i="16"/>
  <c r="O1812" i="16"/>
  <c r="T1812" i="16"/>
  <c r="O3642" i="16"/>
  <c r="T3642" i="16"/>
  <c r="O2150" i="16"/>
  <c r="T2150" i="16"/>
  <c r="O3428" i="16"/>
  <c r="T3428" i="16"/>
  <c r="O3622" i="16"/>
  <c r="T3622" i="16"/>
  <c r="O2139" i="16"/>
  <c r="T2139" i="16"/>
  <c r="O2078" i="16"/>
  <c r="T2078" i="16"/>
  <c r="O654" i="16"/>
  <c r="T654" i="16"/>
  <c r="O502" i="16"/>
  <c r="T502" i="16"/>
  <c r="O1575" i="16"/>
  <c r="T1575" i="16"/>
  <c r="O1011" i="16"/>
  <c r="T1011" i="16"/>
  <c r="O1840" i="16"/>
  <c r="T1840" i="16"/>
  <c r="O498" i="16"/>
  <c r="T498" i="16"/>
  <c r="O1592" i="16"/>
  <c r="T1592" i="16"/>
  <c r="O1498" i="16"/>
  <c r="T1498" i="16"/>
  <c r="O107" i="16"/>
  <c r="T107" i="16"/>
  <c r="O3080" i="16"/>
  <c r="T3080" i="16"/>
  <c r="O3440" i="16"/>
  <c r="T3440" i="16"/>
  <c r="O3737" i="16"/>
  <c r="T3737" i="16"/>
  <c r="O3222" i="16"/>
  <c r="T3222" i="16"/>
  <c r="O3132" i="16"/>
  <c r="T3132" i="16"/>
  <c r="O2039" i="16"/>
  <c r="T2039" i="16"/>
  <c r="O2409" i="16"/>
  <c r="T2409" i="16"/>
  <c r="O3274" i="16"/>
  <c r="T3274" i="16"/>
  <c r="O3258" i="16"/>
  <c r="T3258" i="16"/>
  <c r="O1636" i="16"/>
  <c r="T1636" i="16"/>
  <c r="O234" i="16"/>
  <c r="T234" i="16"/>
  <c r="O226" i="16"/>
  <c r="T226" i="16"/>
  <c r="O1450" i="16"/>
  <c r="T1450" i="16"/>
  <c r="O1298" i="16"/>
  <c r="T1298" i="16"/>
  <c r="O510" i="16"/>
  <c r="T510" i="16"/>
  <c r="O1198" i="16"/>
  <c r="T1198" i="16"/>
  <c r="O1621" i="16"/>
  <c r="T1621" i="16"/>
  <c r="O121" i="16"/>
  <c r="T121" i="16"/>
  <c r="O2603" i="16"/>
  <c r="T2603" i="16"/>
  <c r="O3333" i="16"/>
  <c r="T3333" i="16"/>
  <c r="O3048" i="16"/>
  <c r="T3048" i="16"/>
  <c r="O2431" i="16"/>
  <c r="T2431" i="16"/>
  <c r="O2737" i="16"/>
  <c r="T2737" i="16"/>
  <c r="O3801" i="16"/>
  <c r="T3801" i="16"/>
  <c r="O3692" i="16"/>
  <c r="T3692" i="16"/>
  <c r="O1790" i="16"/>
  <c r="T1790" i="16"/>
  <c r="O1768" i="16"/>
  <c r="T1768" i="16"/>
  <c r="O366" i="16"/>
  <c r="T366" i="16"/>
  <c r="O1386" i="16"/>
  <c r="T1386" i="16"/>
  <c r="O214" i="16"/>
  <c r="T214" i="16"/>
  <c r="O1907" i="16"/>
  <c r="T1907" i="16"/>
  <c r="O854" i="16"/>
  <c r="T854" i="16"/>
  <c r="O723" i="16"/>
  <c r="T723" i="16"/>
  <c r="O964" i="16"/>
  <c r="T964" i="16"/>
  <c r="O1186" i="16"/>
  <c r="T1186" i="16"/>
  <c r="O1146" i="16"/>
  <c r="T1146" i="16"/>
  <c r="O2461" i="16"/>
  <c r="T2461" i="16"/>
  <c r="O3326" i="16"/>
  <c r="T3326" i="16"/>
  <c r="O3190" i="16"/>
  <c r="T3190" i="16"/>
  <c r="O2904" i="16"/>
  <c r="T2904" i="16"/>
  <c r="O2593" i="16"/>
  <c r="T2593" i="16"/>
  <c r="O2215" i="16"/>
  <c r="T2215" i="16"/>
  <c r="O2523" i="16"/>
  <c r="T2523" i="16"/>
  <c r="O3655" i="16"/>
  <c r="T3655" i="16"/>
  <c r="O3549" i="16"/>
  <c r="T3549" i="16"/>
  <c r="O3364" i="16"/>
  <c r="T3364" i="16"/>
  <c r="O2976" i="16"/>
  <c r="T2976" i="16"/>
  <c r="O1645" i="16"/>
  <c r="T1645" i="16"/>
  <c r="O1083" i="16"/>
  <c r="T1083" i="16"/>
  <c r="O1624" i="16"/>
  <c r="T1624" i="16"/>
  <c r="O1242" i="16"/>
  <c r="T1242" i="16"/>
  <c r="O1126" i="16"/>
  <c r="T1126" i="16"/>
  <c r="O790" i="16"/>
  <c r="T790" i="16"/>
  <c r="O820" i="16"/>
  <c r="T820" i="16"/>
  <c r="O67" i="16"/>
  <c r="T67" i="16"/>
  <c r="O2404" i="16"/>
  <c r="T2404" i="16"/>
  <c r="O1656" i="16"/>
  <c r="T1656" i="16"/>
  <c r="O2912" i="16"/>
  <c r="T2912" i="16"/>
  <c r="O3217" i="16"/>
  <c r="T3217" i="16"/>
  <c r="O2805" i="16"/>
  <c r="T2805" i="16"/>
  <c r="O3136" i="16"/>
  <c r="T3136" i="16"/>
  <c r="O2131" i="16"/>
  <c r="T2131" i="16"/>
  <c r="O2437" i="16"/>
  <c r="T2437" i="16"/>
  <c r="O3818" i="16"/>
  <c r="T3818" i="16"/>
  <c r="O2962" i="16"/>
  <c r="T2962" i="16"/>
  <c r="O242" i="16"/>
  <c r="T242" i="16"/>
  <c r="O171" i="16"/>
  <c r="T171" i="16"/>
  <c r="O1613" i="16"/>
  <c r="T1613" i="16"/>
  <c r="O210" i="16"/>
  <c r="T210" i="16"/>
  <c r="O1796" i="16"/>
  <c r="T1796" i="16"/>
  <c r="O478" i="16"/>
  <c r="T478" i="16"/>
  <c r="O846" i="16"/>
  <c r="T846" i="16"/>
  <c r="O702" i="16"/>
  <c r="T702" i="16"/>
  <c r="O286" i="16"/>
  <c r="T286" i="16"/>
  <c r="O2884" i="16"/>
  <c r="T2884" i="16"/>
  <c r="O2874" i="16"/>
  <c r="T2874" i="16"/>
  <c r="O3144" i="16"/>
  <c r="T3144" i="16"/>
  <c r="O2503" i="16"/>
  <c r="T2503" i="16"/>
  <c r="O276" i="16"/>
  <c r="T276" i="16"/>
  <c r="O2225" i="16"/>
  <c r="T2225" i="16"/>
  <c r="O3231" i="16"/>
  <c r="T3231" i="16"/>
  <c r="O2634" i="16"/>
  <c r="T2634" i="16"/>
  <c r="O2260" i="16"/>
  <c r="T2260" i="16"/>
  <c r="O2592" i="16"/>
  <c r="T2592" i="16"/>
  <c r="O2658" i="16"/>
  <c r="T2658" i="16"/>
  <c r="O1512" i="16"/>
  <c r="T1512" i="16"/>
  <c r="O2767" i="16"/>
  <c r="T2767" i="16"/>
  <c r="O2985" i="16"/>
  <c r="T2985" i="16"/>
  <c r="O2746" i="16"/>
  <c r="T2746" i="16"/>
  <c r="O2650" i="16"/>
  <c r="T2650" i="16"/>
  <c r="O2991" i="16"/>
  <c r="T2991" i="16"/>
  <c r="O3467" i="16"/>
  <c r="T3467" i="16"/>
  <c r="O3485" i="16"/>
  <c r="T3485" i="16"/>
  <c r="O3474" i="16"/>
  <c r="T3474" i="16"/>
  <c r="O2281" i="16"/>
  <c r="T2281" i="16"/>
  <c r="O3414" i="16"/>
  <c r="T3414" i="16"/>
  <c r="O3673" i="16"/>
  <c r="T3673" i="16"/>
  <c r="O3147" i="16"/>
  <c r="T3147" i="16"/>
  <c r="O2734" i="16"/>
  <c r="T2734" i="16"/>
  <c r="O1127" i="16"/>
  <c r="T1127" i="16"/>
  <c r="O684" i="16"/>
  <c r="T684" i="16"/>
  <c r="O98" i="16"/>
  <c r="T98" i="16"/>
  <c r="O1635" i="16"/>
  <c r="T1635" i="16"/>
  <c r="O1072" i="16"/>
  <c r="T1072" i="16"/>
  <c r="O66" i="16"/>
  <c r="T66" i="16"/>
  <c r="O104" i="16"/>
  <c r="T104" i="16"/>
  <c r="O1088" i="16"/>
  <c r="T1088" i="16"/>
  <c r="O813" i="16"/>
  <c r="T813" i="16"/>
  <c r="O1651" i="16"/>
  <c r="T1651" i="16"/>
  <c r="O335" i="16"/>
  <c r="T335" i="16"/>
  <c r="O1380" i="16"/>
  <c r="T1380" i="16"/>
  <c r="O1251" i="16"/>
  <c r="T1251" i="16"/>
  <c r="O664" i="16"/>
  <c r="T664" i="16"/>
  <c r="O557" i="16"/>
  <c r="T557" i="16"/>
  <c r="O859" i="16"/>
  <c r="T859" i="16"/>
  <c r="O907" i="16"/>
  <c r="T907" i="16"/>
  <c r="O729" i="16"/>
  <c r="T729" i="16"/>
  <c r="O973" i="16"/>
  <c r="T973" i="16"/>
  <c r="O895" i="16"/>
  <c r="T895" i="16"/>
  <c r="O289" i="16"/>
  <c r="T289" i="16"/>
  <c r="O2090" i="16"/>
  <c r="T2090" i="16"/>
  <c r="O3786" i="16"/>
  <c r="T3786" i="16"/>
  <c r="O2117" i="16"/>
  <c r="T2117" i="16"/>
  <c r="O2448" i="16"/>
  <c r="T2448" i="16"/>
  <c r="O2514" i="16"/>
  <c r="T2514" i="16"/>
  <c r="O1368" i="16"/>
  <c r="T1368" i="16"/>
  <c r="O2623" i="16"/>
  <c r="T2623" i="16"/>
  <c r="O2929" i="16"/>
  <c r="T2929" i="16"/>
  <c r="O2840" i="16"/>
  <c r="T2840" i="16"/>
  <c r="O3171" i="16"/>
  <c r="T3171" i="16"/>
  <c r="O2931" i="16"/>
  <c r="T2931" i="16"/>
  <c r="O2506" i="16"/>
  <c r="T2506" i="16"/>
  <c r="O2848" i="16"/>
  <c r="T2848" i="16"/>
  <c r="O3323" i="16"/>
  <c r="T3323" i="16"/>
  <c r="O3341" i="16"/>
  <c r="T3341" i="16"/>
  <c r="O3252" i="16"/>
  <c r="T3252" i="16"/>
  <c r="O3271" i="16"/>
  <c r="T3271" i="16"/>
  <c r="O3200" i="16"/>
  <c r="T3200" i="16"/>
  <c r="O3530" i="16"/>
  <c r="T3530" i="16"/>
  <c r="O3002" i="16"/>
  <c r="T3002" i="16"/>
  <c r="O2578" i="16"/>
  <c r="T2578" i="16"/>
  <c r="O2919" i="16"/>
  <c r="T2919" i="16"/>
  <c r="O1966" i="16"/>
  <c r="T1966" i="16"/>
  <c r="O539" i="16"/>
  <c r="T539" i="16"/>
  <c r="O913" i="16"/>
  <c r="T913" i="16"/>
  <c r="O927" i="16"/>
  <c r="T927" i="16"/>
  <c r="O700" i="16"/>
  <c r="T700" i="16"/>
  <c r="O992" i="16"/>
  <c r="T992" i="16"/>
  <c r="O669" i="16"/>
  <c r="T669" i="16"/>
  <c r="O1508" i="16"/>
  <c r="T1508" i="16"/>
  <c r="O191" i="16"/>
  <c r="T191" i="16"/>
  <c r="O1056" i="16"/>
  <c r="T1056" i="16"/>
  <c r="O1883" i="16"/>
  <c r="T1883" i="16"/>
  <c r="O1237" i="16"/>
  <c r="T1237" i="16"/>
  <c r="O1107" i="16"/>
  <c r="T1107" i="16"/>
  <c r="O520" i="16"/>
  <c r="T520" i="16"/>
  <c r="O763" i="16"/>
  <c r="T763" i="16"/>
  <c r="O1891" i="16"/>
  <c r="T1891" i="16"/>
  <c r="O780" i="16"/>
  <c r="T780" i="16"/>
  <c r="O1946" i="16"/>
  <c r="T1946" i="16"/>
  <c r="O3774" i="16"/>
  <c r="T3774" i="16"/>
  <c r="O2402" i="16"/>
  <c r="T2402" i="16"/>
  <c r="O2752" i="16"/>
  <c r="T2752" i="16"/>
  <c r="O2220" i="16"/>
  <c r="T2220" i="16"/>
  <c r="O2238" i="16"/>
  <c r="T2238" i="16"/>
  <c r="O2424" i="16"/>
  <c r="T2424" i="16"/>
  <c r="O2490" i="16"/>
  <c r="T2490" i="16"/>
  <c r="O1344" i="16"/>
  <c r="T1344" i="16"/>
  <c r="O2598" i="16"/>
  <c r="T2598" i="16"/>
  <c r="O2905" i="16"/>
  <c r="T2905" i="16"/>
  <c r="O3297" i="16"/>
  <c r="T3297" i="16"/>
  <c r="O2885" i="16"/>
  <c r="T2885" i="16"/>
  <c r="O2796" i="16"/>
  <c r="T2796" i="16"/>
  <c r="O2671" i="16"/>
  <c r="T2671" i="16"/>
  <c r="O2977" i="16"/>
  <c r="T2977" i="16"/>
  <c r="O2600" i="16"/>
  <c r="T2600" i="16"/>
  <c r="O2930" i="16"/>
  <c r="T2930" i="16"/>
  <c r="O1017" i="16"/>
  <c r="T1017" i="16"/>
  <c r="O1247" i="16"/>
  <c r="T1247" i="16"/>
  <c r="O804" i="16"/>
  <c r="T804" i="16"/>
  <c r="O1610" i="16"/>
  <c r="T1610" i="16"/>
  <c r="O1047" i="16"/>
  <c r="T1047" i="16"/>
  <c r="O1300" i="16"/>
  <c r="T1300" i="16"/>
  <c r="O677" i="16"/>
  <c r="T677" i="16"/>
  <c r="O511" i="16"/>
  <c r="T511" i="16"/>
  <c r="O2083" i="16"/>
  <c r="T2083" i="16"/>
  <c r="O777" i="16"/>
  <c r="T777" i="16"/>
  <c r="O710" i="16"/>
  <c r="T710" i="16"/>
  <c r="O1383" i="16"/>
  <c r="T1383" i="16"/>
  <c r="O819" i="16"/>
  <c r="T819" i="16"/>
  <c r="O1216" i="16"/>
  <c r="T1216" i="16"/>
  <c r="O2834" i="16"/>
  <c r="T2834" i="16"/>
  <c r="O2249" i="16"/>
  <c r="T2249" i="16"/>
  <c r="O3802" i="16"/>
  <c r="T3802" i="16"/>
  <c r="O2058" i="16"/>
  <c r="T2058" i="16"/>
  <c r="O2917" i="16"/>
  <c r="T2917" i="16"/>
  <c r="O2396" i="16"/>
  <c r="T2396" i="16"/>
  <c r="O2702" i="16"/>
  <c r="T2702" i="16"/>
  <c r="O2288" i="16"/>
  <c r="T2288" i="16"/>
  <c r="O2631" i="16"/>
  <c r="T2631" i="16"/>
  <c r="O3083" i="16"/>
  <c r="T3083" i="16"/>
  <c r="O3041" i="16"/>
  <c r="T3041" i="16"/>
  <c r="O2664" i="16"/>
  <c r="T2664" i="16"/>
  <c r="O2719" i="16"/>
  <c r="T2719" i="16"/>
  <c r="O1573" i="16"/>
  <c r="T1573" i="16"/>
  <c r="O2970" i="16"/>
  <c r="T2970" i="16"/>
  <c r="O3277" i="16"/>
  <c r="T3277" i="16"/>
  <c r="O2775" i="16"/>
  <c r="T2775" i="16"/>
  <c r="O2361" i="16"/>
  <c r="T2361" i="16"/>
  <c r="O2703" i="16"/>
  <c r="T2703" i="16"/>
  <c r="O1855" i="16"/>
  <c r="T1855" i="16"/>
  <c r="O1954" i="16"/>
  <c r="T1954" i="16"/>
  <c r="O527" i="16"/>
  <c r="T527" i="16"/>
  <c r="O771" i="16"/>
  <c r="T771" i="16"/>
  <c r="O1168" i="16"/>
  <c r="T1168" i="16"/>
  <c r="O1626" i="16"/>
  <c r="T1626" i="16"/>
  <c r="O691" i="16"/>
  <c r="T691" i="16"/>
  <c r="O1207" i="16"/>
  <c r="T1207" i="16"/>
  <c r="O224" i="16"/>
  <c r="T224" i="16"/>
  <c r="O1352" i="16"/>
  <c r="T1352" i="16"/>
  <c r="O1077" i="16"/>
  <c r="T1077" i="16"/>
  <c r="O312" i="16"/>
  <c r="T312" i="16"/>
  <c r="O1081" i="16"/>
  <c r="T1081" i="16"/>
  <c r="O579" i="16"/>
  <c r="T579" i="16"/>
  <c r="O1827" i="16"/>
  <c r="T1827" i="16"/>
  <c r="O220" i="16"/>
  <c r="T220" i="16"/>
  <c r="O317" i="16"/>
  <c r="T317" i="16"/>
  <c r="O1541" i="16"/>
  <c r="T1541" i="16"/>
  <c r="O1016" i="16"/>
  <c r="T1016" i="16"/>
  <c r="O3514" i="16"/>
  <c r="T3514" i="16"/>
  <c r="O3545" i="16"/>
  <c r="T3545" i="16"/>
  <c r="O2105" i="16"/>
  <c r="T2105" i="16"/>
  <c r="O1914" i="16"/>
  <c r="T1914" i="16"/>
  <c r="O3713" i="16"/>
  <c r="T3713" i="16"/>
  <c r="O2558" i="16"/>
  <c r="T2558" i="16"/>
  <c r="O2144" i="16"/>
  <c r="T2144" i="16"/>
  <c r="O2939" i="16"/>
  <c r="T2939" i="16"/>
  <c r="O3268" i="16"/>
  <c r="T3268" i="16"/>
  <c r="O2879" i="16"/>
  <c r="T2879" i="16"/>
  <c r="O2898" i="16"/>
  <c r="T2898" i="16"/>
  <c r="O2574" i="16"/>
  <c r="T2574" i="16"/>
  <c r="O1428" i="16"/>
  <c r="T1428" i="16"/>
  <c r="O2827" i="16"/>
  <c r="T2827" i="16"/>
  <c r="O3133" i="16"/>
  <c r="T3133" i="16"/>
  <c r="O2324" i="16"/>
  <c r="T2324" i="16"/>
  <c r="O2630" i="16"/>
  <c r="T2630" i="16"/>
  <c r="O2217" i="16"/>
  <c r="T2217" i="16"/>
  <c r="O394" i="16"/>
  <c r="T394" i="16"/>
  <c r="O1786" i="16"/>
  <c r="T1786" i="16"/>
  <c r="O384" i="16"/>
  <c r="T384" i="16"/>
  <c r="O758" i="16"/>
  <c r="T758" i="16"/>
  <c r="O628" i="16"/>
  <c r="T628" i="16"/>
  <c r="O2032" i="16"/>
  <c r="T2032" i="16"/>
  <c r="O401" i="16"/>
  <c r="T401" i="16"/>
  <c r="O1481" i="16"/>
  <c r="T1481" i="16"/>
  <c r="O548" i="16"/>
  <c r="T548" i="16"/>
  <c r="O80" i="16"/>
  <c r="T80" i="16"/>
  <c r="O1209" i="16"/>
  <c r="T1209" i="16"/>
  <c r="O932" i="16"/>
  <c r="T932" i="16"/>
  <c r="O1497" i="16"/>
  <c r="T1497" i="16"/>
  <c r="O156" i="16"/>
  <c r="T156" i="16"/>
  <c r="O1511" i="16"/>
  <c r="T1511" i="16"/>
  <c r="O1020" i="16"/>
  <c r="T1020" i="16"/>
  <c r="O1683" i="16"/>
  <c r="T1683" i="16"/>
  <c r="O77" i="16"/>
  <c r="T77" i="16"/>
  <c r="O174" i="16"/>
  <c r="T174" i="16"/>
  <c r="O1397" i="16"/>
  <c r="T1397" i="16"/>
  <c r="O463" i="16"/>
  <c r="T463" i="16"/>
  <c r="O807" i="16"/>
  <c r="T807" i="16"/>
  <c r="O349" i="16"/>
  <c r="T349" i="16"/>
  <c r="O3369" i="16"/>
  <c r="T3369" i="16"/>
  <c r="O3711" i="16"/>
  <c r="T3711" i="16"/>
  <c r="O3718" i="16"/>
  <c r="T3718" i="16"/>
  <c r="O1961" i="16"/>
  <c r="T1961" i="16"/>
  <c r="O2323" i="16"/>
  <c r="T2323" i="16"/>
  <c r="O2414" i="16"/>
  <c r="T2414" i="16"/>
  <c r="O3836" i="16"/>
  <c r="T3836" i="16"/>
  <c r="O2343" i="16"/>
  <c r="T2343" i="16"/>
  <c r="O2794" i="16"/>
  <c r="T2794" i="16"/>
  <c r="O2735" i="16"/>
  <c r="T2735" i="16"/>
  <c r="O2365" i="16"/>
  <c r="T2365" i="16"/>
  <c r="O2418" i="16"/>
  <c r="T2418" i="16"/>
  <c r="O1284" i="16"/>
  <c r="T1284" i="16"/>
  <c r="O2682" i="16"/>
  <c r="T2682" i="16"/>
  <c r="O2180" i="16"/>
  <c r="T2180" i="16"/>
  <c r="O2486" i="16"/>
  <c r="T2486" i="16"/>
  <c r="O2073" i="16"/>
  <c r="T2073" i="16"/>
  <c r="O1568" i="16"/>
  <c r="T1568" i="16"/>
  <c r="O250" i="16"/>
  <c r="T250" i="16"/>
  <c r="O1630" i="16"/>
  <c r="T1630" i="16"/>
  <c r="O2041" i="16"/>
  <c r="T2041" i="16"/>
  <c r="O1887" i="16"/>
  <c r="T1887" i="16"/>
  <c r="O257" i="16"/>
  <c r="T257" i="16"/>
  <c r="O1337" i="16"/>
  <c r="T1337" i="16"/>
  <c r="O403" i="16"/>
  <c r="T403" i="16"/>
  <c r="O1064" i="16"/>
  <c r="T1064" i="16"/>
  <c r="O788" i="16"/>
  <c r="T788" i="16"/>
  <c r="O1353" i="16"/>
  <c r="T1353" i="16"/>
  <c r="O1041" i="16"/>
  <c r="T1041" i="16"/>
  <c r="O1343" i="16"/>
  <c r="T1343" i="16"/>
  <c r="O875" i="16"/>
  <c r="T875" i="16"/>
  <c r="O291" i="16"/>
  <c r="T291" i="16"/>
  <c r="O975" i="16"/>
  <c r="T975" i="16"/>
  <c r="O1071" i="16"/>
  <c r="T1071" i="16"/>
  <c r="O549" i="16"/>
  <c r="T549" i="16"/>
  <c r="O3103" i="16"/>
  <c r="T3103" i="16"/>
  <c r="O3787" i="16"/>
  <c r="T3787" i="16"/>
  <c r="O2307" i="16"/>
  <c r="T2307" i="16"/>
  <c r="O3764" i="16"/>
  <c r="T3764" i="16"/>
  <c r="O2285" i="16"/>
  <c r="T2285" i="16"/>
  <c r="O3538" i="16"/>
  <c r="T3538" i="16"/>
  <c r="O3809" i="16"/>
  <c r="T3809" i="16"/>
  <c r="O3497" i="16"/>
  <c r="T3497" i="16"/>
  <c r="O1618" i="16"/>
  <c r="T1618" i="16"/>
  <c r="O2864" i="16"/>
  <c r="T2864" i="16"/>
  <c r="O3169" i="16"/>
  <c r="T3169" i="16"/>
  <c r="O2792" i="16"/>
  <c r="T2792" i="16"/>
  <c r="O3123" i="16"/>
  <c r="T3123" i="16"/>
  <c r="O2397" i="16"/>
  <c r="T2397" i="16"/>
  <c r="O2315" i="16"/>
  <c r="T2315" i="16"/>
  <c r="O2655" i="16"/>
  <c r="T2655" i="16"/>
  <c r="O3609" i="16"/>
  <c r="T3609" i="16"/>
  <c r="O3550" i="16"/>
  <c r="T3550" i="16"/>
  <c r="O1806" i="16"/>
  <c r="T1806" i="16"/>
  <c r="O1691" i="16"/>
  <c r="T1691" i="16"/>
  <c r="O1204" i="16"/>
  <c r="T1204" i="16"/>
  <c r="O616" i="16"/>
  <c r="T616" i="16"/>
  <c r="O941" i="16"/>
  <c r="T941" i="16"/>
  <c r="O1099" i="16"/>
  <c r="T1099" i="16"/>
  <c r="O848" i="16"/>
  <c r="T848" i="16"/>
  <c r="O1750" i="16"/>
  <c r="T1750" i="16"/>
  <c r="O348" i="16"/>
  <c r="T348" i="16"/>
  <c r="O1379" i="16"/>
  <c r="T1379" i="16"/>
  <c r="O912" i="16"/>
  <c r="T912" i="16"/>
  <c r="O325" i="16"/>
  <c r="T325" i="16"/>
  <c r="O113" i="16"/>
  <c r="T113" i="16"/>
  <c r="O1984" i="16"/>
  <c r="T1984" i="16"/>
  <c r="O353" i="16"/>
  <c r="T353" i="16"/>
  <c r="O1578" i="16"/>
  <c r="T1578" i="16"/>
  <c r="O643" i="16"/>
  <c r="T643" i="16"/>
  <c r="O1627" i="16"/>
  <c r="T1627" i="16"/>
  <c r="O1654" i="16"/>
  <c r="T1654" i="16"/>
  <c r="O2981" i="16"/>
  <c r="T2981" i="16"/>
  <c r="O3325" i="16"/>
  <c r="T3325" i="16"/>
  <c r="O3402" i="16"/>
  <c r="T3402" i="16"/>
  <c r="O3793" i="16"/>
  <c r="T3793" i="16"/>
  <c r="O3717" i="16"/>
  <c r="T3717" i="16"/>
  <c r="O3465" i="16"/>
  <c r="T3465" i="16"/>
  <c r="O3712" i="16"/>
  <c r="T3712" i="16"/>
  <c r="O2388" i="16"/>
  <c r="T2388" i="16"/>
  <c r="O2454" i="16"/>
  <c r="T2454" i="16"/>
  <c r="O1308" i="16"/>
  <c r="T1308" i="16"/>
  <c r="O2707" i="16"/>
  <c r="T2707" i="16"/>
  <c r="O3013" i="16"/>
  <c r="T3013" i="16"/>
  <c r="O2348" i="16"/>
  <c r="T2348" i="16"/>
  <c r="O2241" i="16"/>
  <c r="T2241" i="16"/>
  <c r="O3537" i="16"/>
  <c r="T3537" i="16"/>
  <c r="O3725" i="16"/>
  <c r="T3725" i="16"/>
  <c r="O3785" i="16"/>
  <c r="T3785" i="16"/>
  <c r="O2016" i="16"/>
  <c r="T2016" i="16"/>
  <c r="O1320" i="16"/>
  <c r="T1320" i="16"/>
  <c r="O1335" i="16"/>
  <c r="T1335" i="16"/>
  <c r="O929" i="16"/>
  <c r="T929" i="16"/>
  <c r="O1087" i="16"/>
  <c r="T1087" i="16"/>
  <c r="O835" i="16"/>
  <c r="T835" i="16"/>
  <c r="O1807" i="16"/>
  <c r="T1807" i="16"/>
  <c r="O490" i="16"/>
  <c r="T490" i="16"/>
  <c r="O1377" i="16"/>
  <c r="T1377" i="16"/>
  <c r="O1367" i="16"/>
  <c r="T1367" i="16"/>
  <c r="O899" i="16"/>
  <c r="T899" i="16"/>
  <c r="O341" i="16"/>
  <c r="T341" i="16"/>
  <c r="O487" i="16"/>
  <c r="T487" i="16"/>
  <c r="O1577" i="16"/>
  <c r="T1577" i="16"/>
  <c r="O608" i="16"/>
  <c r="T608" i="16"/>
  <c r="O772" i="16"/>
  <c r="T772" i="16"/>
  <c r="O2814" i="16"/>
  <c r="T2814" i="16"/>
  <c r="O3498" i="16"/>
  <c r="T3498" i="16"/>
  <c r="O3805" i="16"/>
  <c r="T3805" i="16"/>
  <c r="O3284" i="16"/>
  <c r="T3284" i="16"/>
  <c r="O3614" i="16"/>
  <c r="T3614" i="16"/>
  <c r="O3820" i="16"/>
  <c r="T3820" i="16"/>
  <c r="O3251" i="16"/>
  <c r="T3251" i="16"/>
  <c r="O3580" i="16"/>
  <c r="T3580" i="16"/>
  <c r="O3192" i="16"/>
  <c r="T3192" i="16"/>
  <c r="O3209" i="16"/>
  <c r="T3209" i="16"/>
  <c r="O1331" i="16"/>
  <c r="T1331" i="16"/>
  <c r="O2881" i="16"/>
  <c r="T2881" i="16"/>
  <c r="O2504" i="16"/>
  <c r="T2504" i="16"/>
  <c r="O2822" i="16"/>
  <c r="T2822" i="16"/>
  <c r="O2109" i="16"/>
  <c r="T2109" i="16"/>
  <c r="O2451" i="16"/>
  <c r="T2451" i="16"/>
  <c r="O3838" i="16"/>
  <c r="T3838" i="16"/>
  <c r="O2368" i="16"/>
  <c r="T2368" i="16"/>
  <c r="O3652" i="16"/>
  <c r="T3652" i="16"/>
  <c r="O3263" i="16"/>
  <c r="T3263" i="16"/>
  <c r="O3281" i="16"/>
  <c r="T3281" i="16"/>
  <c r="O1403" i="16"/>
  <c r="T1403" i="16"/>
  <c r="O328" i="16"/>
  <c r="T328" i="16"/>
  <c r="O1912" i="16"/>
  <c r="T1912" i="16"/>
  <c r="O509" i="16"/>
  <c r="T509" i="16"/>
  <c r="O559" i="16"/>
  <c r="T559" i="16"/>
  <c r="O1437" i="16"/>
  <c r="T1437" i="16"/>
  <c r="O1079" i="16"/>
  <c r="T1079" i="16"/>
  <c r="O2062" i="16"/>
  <c r="T2062" i="16"/>
  <c r="O624" i="16"/>
  <c r="T624" i="16"/>
  <c r="O996" i="16"/>
  <c r="T996" i="16"/>
  <c r="O1430" i="16"/>
  <c r="T1430" i="16"/>
  <c r="O1695" i="16"/>
  <c r="T1695" i="16"/>
  <c r="O65" i="16"/>
  <c r="T65" i="16"/>
  <c r="O1288" i="16"/>
  <c r="T1288" i="16"/>
  <c r="O355" i="16"/>
  <c r="T355" i="16"/>
  <c r="O1315" i="16"/>
  <c r="T1315" i="16"/>
  <c r="O1052" i="16"/>
  <c r="T1052" i="16"/>
  <c r="O1449" i="16"/>
  <c r="T1449" i="16"/>
  <c r="O1341" i="16"/>
  <c r="T1341" i="16"/>
  <c r="O995" i="16"/>
  <c r="T995" i="16"/>
  <c r="O1060" i="16"/>
  <c r="T1060" i="16"/>
  <c r="O534" i="16"/>
  <c r="T534" i="16"/>
  <c r="O2676" i="16"/>
  <c r="T2676" i="16"/>
  <c r="O3090" i="16"/>
  <c r="T3090" i="16"/>
  <c r="O1944" i="16"/>
  <c r="T1944" i="16"/>
  <c r="O3199" i="16"/>
  <c r="T3199" i="16"/>
  <c r="O3746" i="16"/>
  <c r="T3746" i="16"/>
  <c r="O3177" i="16"/>
  <c r="T3177" i="16"/>
  <c r="O3727" i="16"/>
  <c r="T3727" i="16"/>
  <c r="O2154" i="16"/>
  <c r="T2154" i="16"/>
  <c r="O3828" i="16"/>
  <c r="T3828" i="16"/>
  <c r="O3679" i="16"/>
  <c r="T3679" i="16"/>
  <c r="O2367" i="16"/>
  <c r="T2367" i="16"/>
  <c r="O3788" i="16"/>
  <c r="T3788" i="16"/>
  <c r="O3249" i="16"/>
  <c r="T3249" i="16"/>
  <c r="O3496" i="16"/>
  <c r="T3496" i="16"/>
  <c r="O1032" i="16"/>
  <c r="T1032" i="16"/>
  <c r="O2066" i="16"/>
  <c r="T2066" i="16"/>
  <c r="O499" i="16"/>
  <c r="T499" i="16"/>
  <c r="O1517" i="16"/>
  <c r="T1517" i="16"/>
  <c r="O547" i="16"/>
  <c r="T547" i="16"/>
  <c r="O1520" i="16"/>
  <c r="T1520" i="16"/>
  <c r="O767" i="16"/>
  <c r="T767" i="16"/>
  <c r="O612" i="16"/>
  <c r="T612" i="16"/>
  <c r="O985" i="16"/>
  <c r="T985" i="16"/>
  <c r="O1813" i="16"/>
  <c r="T1813" i="16"/>
  <c r="O267" i="16"/>
  <c r="T267" i="16"/>
  <c r="O1682" i="16"/>
  <c r="T1682" i="16"/>
  <c r="O51" i="16"/>
  <c r="T51" i="16"/>
  <c r="O199" i="16"/>
  <c r="T199" i="16"/>
  <c r="O308" i="16"/>
  <c r="T308" i="16"/>
  <c r="O1436" i="16"/>
  <c r="T1436" i="16"/>
  <c r="O452" i="16"/>
  <c r="T452" i="16"/>
  <c r="O1201" i="16"/>
  <c r="T1201" i="16"/>
  <c r="O2946" i="16"/>
  <c r="T2946" i="16"/>
  <c r="O3272" i="16"/>
  <c r="T3272" i="16"/>
  <c r="O3363" i="16"/>
  <c r="T3363" i="16"/>
  <c r="O2950" i="16"/>
  <c r="T2950" i="16"/>
  <c r="O3280" i="16"/>
  <c r="T3280" i="16"/>
  <c r="O3755" i="16"/>
  <c r="T3755" i="16"/>
  <c r="O2010" i="16"/>
  <c r="T2010" i="16"/>
  <c r="O3684" i="16"/>
  <c r="T3684" i="16"/>
  <c r="O2275" i="16"/>
  <c r="T2275" i="16"/>
  <c r="O3703" i="16"/>
  <c r="T3703" i="16"/>
  <c r="O2210" i="16"/>
  <c r="T2210" i="16"/>
  <c r="O3644" i="16"/>
  <c r="T3644" i="16"/>
  <c r="O2152" i="16"/>
  <c r="T2152" i="16"/>
  <c r="O3105" i="16"/>
  <c r="T3105" i="16"/>
  <c r="O3435" i="16"/>
  <c r="T3435" i="16"/>
  <c r="O1451" i="16"/>
  <c r="T1451" i="16"/>
  <c r="O972" i="16"/>
  <c r="T972" i="16"/>
  <c r="O1921" i="16"/>
  <c r="T1921" i="16"/>
  <c r="O1373" i="16"/>
  <c r="T1373" i="16"/>
  <c r="O404" i="16"/>
  <c r="T404" i="16"/>
  <c r="O1376" i="16"/>
  <c r="T1376" i="16"/>
  <c r="O1882" i="16"/>
  <c r="T1882" i="16"/>
  <c r="O468" i="16"/>
  <c r="T468" i="16"/>
  <c r="O1669" i="16"/>
  <c r="T1669" i="16"/>
  <c r="O124" i="16"/>
  <c r="T124" i="16"/>
  <c r="O1540" i="16"/>
  <c r="T1540" i="16"/>
  <c r="O952" i="16"/>
  <c r="T952" i="16"/>
  <c r="O50" i="16"/>
  <c r="T50" i="16"/>
  <c r="O352" i="16"/>
  <c r="T352" i="16"/>
  <c r="O2422" i="16"/>
  <c r="T2422" i="16"/>
  <c r="O2764" i="16"/>
  <c r="T2764" i="16"/>
  <c r="O2807" i="16"/>
  <c r="T2807" i="16"/>
  <c r="O2580" i="16"/>
  <c r="T2580" i="16"/>
  <c r="O2646" i="16"/>
  <c r="T2646" i="16"/>
  <c r="O1500" i="16"/>
  <c r="T1500" i="16"/>
  <c r="O3187" i="16"/>
  <c r="T3187" i="16"/>
  <c r="O3493" i="16"/>
  <c r="T3493" i="16"/>
  <c r="O2877" i="16"/>
  <c r="T2877" i="16"/>
  <c r="O3207" i="16"/>
  <c r="T3207" i="16"/>
  <c r="O3657" i="16"/>
  <c r="T3657" i="16"/>
  <c r="O3600" i="16"/>
  <c r="T3600" i="16"/>
  <c r="O1854" i="16"/>
  <c r="T1854" i="16"/>
  <c r="O3241" i="16"/>
  <c r="T3241" i="16"/>
  <c r="O2126" i="16"/>
  <c r="T2126" i="16"/>
  <c r="O3509" i="16"/>
  <c r="T3509" i="16"/>
  <c r="O3374" i="16"/>
  <c r="T3374" i="16"/>
  <c r="O2949" i="16"/>
  <c r="T2949" i="16"/>
  <c r="O3279" i="16"/>
  <c r="T3279" i="16"/>
  <c r="O1607" i="16"/>
  <c r="T1607" i="16"/>
  <c r="O1910" i="16"/>
  <c r="T1910" i="16"/>
  <c r="O1743" i="16"/>
  <c r="T1743" i="16"/>
  <c r="O1782" i="16"/>
  <c r="T1782" i="16"/>
  <c r="O812" i="16"/>
  <c r="T812" i="16"/>
  <c r="O609" i="16"/>
  <c r="T609" i="16"/>
  <c r="O900" i="16"/>
  <c r="T900" i="16"/>
  <c r="O1657" i="16"/>
  <c r="T1657" i="16"/>
  <c r="O797" i="16"/>
  <c r="T797" i="16"/>
  <c r="O1148" i="16"/>
  <c r="T1148" i="16"/>
  <c r="O1867" i="16"/>
  <c r="T1867" i="16"/>
  <c r="O2657" i="16"/>
  <c r="T2657" i="16"/>
  <c r="O2809" i="16"/>
  <c r="T2809" i="16"/>
  <c r="O2645" i="16"/>
  <c r="T2645" i="16"/>
  <c r="O2717" i="16"/>
  <c r="T2717" i="16"/>
  <c r="O626" i="16"/>
  <c r="T626" i="16"/>
  <c r="O2665" i="16"/>
  <c r="T2665" i="16"/>
  <c r="O2483" i="16"/>
  <c r="T2483" i="16"/>
  <c r="O3583" i="16"/>
  <c r="T3583" i="16"/>
  <c r="O2555" i="16"/>
  <c r="T2555" i="16"/>
  <c r="O2923" i="16"/>
  <c r="T2923" i="16"/>
  <c r="O2662" i="16"/>
  <c r="T2662" i="16"/>
  <c r="O3075" i="16"/>
  <c r="T3075" i="16"/>
  <c r="O2243" i="16"/>
  <c r="T2243" i="16"/>
  <c r="O3073" i="16"/>
  <c r="T3073" i="16"/>
  <c r="O3314" i="16"/>
  <c r="T3314" i="16"/>
  <c r="O3076" i="16"/>
  <c r="T3076" i="16"/>
  <c r="O3396" i="16"/>
  <c r="T3396" i="16"/>
  <c r="O3720" i="16"/>
  <c r="T3720" i="16"/>
  <c r="O3344" i="16"/>
  <c r="T3344" i="16"/>
  <c r="O2817" i="16"/>
  <c r="T2817" i="16"/>
  <c r="O3064" i="16"/>
  <c r="T3064" i="16"/>
  <c r="O1468" i="16"/>
  <c r="T1468" i="16"/>
  <c r="O1086" i="16"/>
  <c r="T1086" i="16"/>
  <c r="O1570" i="16"/>
  <c r="T1570" i="16"/>
  <c r="O168" i="16"/>
  <c r="T168" i="16"/>
  <c r="O2099" i="16"/>
  <c r="T2099" i="16"/>
  <c r="O878" i="16"/>
  <c r="T878" i="16"/>
  <c r="O1959" i="16"/>
  <c r="T1959" i="16"/>
  <c r="O2035" i="16"/>
  <c r="T2035" i="16"/>
  <c r="O2601" i="16"/>
  <c r="T2601" i="16"/>
  <c r="O3317" i="16"/>
  <c r="T3317" i="16"/>
  <c r="O2137" i="16"/>
  <c r="T2137" i="16"/>
  <c r="O3577" i="16"/>
  <c r="T3577" i="16"/>
  <c r="O2673" i="16"/>
  <c r="T2673" i="16"/>
  <c r="O1490" i="16"/>
  <c r="T1490" i="16"/>
  <c r="O1324" i="16"/>
  <c r="T1324" i="16"/>
  <c r="O942" i="16"/>
  <c r="T942" i="16"/>
  <c r="O1975" i="16"/>
  <c r="T1975" i="16"/>
  <c r="O1414" i="16"/>
  <c r="T1414" i="16"/>
  <c r="O734" i="16"/>
  <c r="T734" i="16"/>
  <c r="O1816" i="16"/>
  <c r="T1816" i="16"/>
  <c r="O414" i="16"/>
  <c r="T414" i="16"/>
  <c r="O1696" i="16"/>
  <c r="T1696" i="16"/>
  <c r="O2697" i="16"/>
  <c r="T2697" i="16"/>
  <c r="O2410" i="16"/>
  <c r="T2410" i="16"/>
  <c r="O2529" i="16"/>
  <c r="T2529" i="16"/>
  <c r="O2859" i="16"/>
  <c r="T2859" i="16"/>
  <c r="O3627" i="16"/>
  <c r="T3627" i="16"/>
  <c r="O3214" i="16"/>
  <c r="T3214" i="16"/>
  <c r="O3543" i="16"/>
  <c r="T3543" i="16"/>
  <c r="O2867" i="16"/>
  <c r="T2867" i="16"/>
  <c r="O2850" i="16"/>
  <c r="T2850" i="16"/>
  <c r="O1704" i="16"/>
  <c r="T1704" i="16"/>
  <c r="O1279" i="16"/>
  <c r="T1279" i="16"/>
  <c r="O1282" i="16"/>
  <c r="T1282" i="16"/>
  <c r="O970" i="16"/>
  <c r="T970" i="16"/>
  <c r="O218" i="16"/>
  <c r="T218" i="16"/>
  <c r="O1864" i="16"/>
  <c r="T1864" i="16"/>
  <c r="O462" i="16"/>
  <c r="T462" i="16"/>
  <c r="O1482" i="16"/>
  <c r="T1482" i="16"/>
  <c r="O1916" i="16"/>
  <c r="T1916" i="16"/>
  <c r="O586" i="16"/>
  <c r="T586" i="16"/>
  <c r="O1860" i="16"/>
  <c r="T1860" i="16"/>
  <c r="O1214" i="16"/>
  <c r="T1214" i="16"/>
  <c r="O390" i="16"/>
  <c r="T390" i="16"/>
  <c r="O3658" i="16"/>
  <c r="T3658" i="16"/>
  <c r="O2175" i="16"/>
  <c r="T2175" i="16"/>
  <c r="O2231" i="16"/>
  <c r="T2231" i="16"/>
  <c r="O1943" i="16"/>
  <c r="T1943" i="16"/>
  <c r="O2611" i="16"/>
  <c r="T2611" i="16"/>
  <c r="O3412" i="16"/>
  <c r="T3412" i="16"/>
  <c r="O3024" i="16"/>
  <c r="T3024" i="16"/>
  <c r="O2469" i="16"/>
  <c r="T2469" i="16"/>
  <c r="O537" i="16"/>
  <c r="T537" i="16"/>
  <c r="O901" i="16"/>
  <c r="T901" i="16"/>
  <c r="O1334" i="16"/>
  <c r="T1334" i="16"/>
  <c r="O546" i="16"/>
  <c r="T546" i="16"/>
  <c r="O1640" i="16"/>
  <c r="T1640" i="16"/>
  <c r="O1680" i="16"/>
  <c r="T1680" i="16"/>
  <c r="O1948" i="16"/>
  <c r="T1948" i="16"/>
  <c r="O606" i="16"/>
  <c r="T606" i="16"/>
  <c r="O3653" i="16"/>
  <c r="T3653" i="16"/>
  <c r="O3659" i="16"/>
  <c r="T3659" i="16"/>
  <c r="O2467" i="16"/>
  <c r="T2467" i="16"/>
  <c r="O2773" i="16"/>
  <c r="T2773" i="16"/>
  <c r="O2251" i="16"/>
  <c r="T2251" i="16"/>
  <c r="O2487" i="16"/>
  <c r="T2487" i="16"/>
  <c r="O2507" i="16"/>
  <c r="T2507" i="16"/>
  <c r="O2559" i="16"/>
  <c r="T2559" i="16"/>
  <c r="O1712" i="16"/>
  <c r="T1712" i="16"/>
  <c r="O1190" i="16"/>
  <c r="T1190" i="16"/>
  <c r="O1062" i="16"/>
  <c r="T1062" i="16"/>
  <c r="O434" i="16"/>
  <c r="T434" i="16"/>
  <c r="O1803" i="16"/>
  <c r="T1803" i="16"/>
  <c r="O2344" i="16"/>
  <c r="T2344" i="16"/>
  <c r="O3516" i="16"/>
  <c r="T3516" i="16"/>
  <c r="O3833" i="16"/>
  <c r="T3833" i="16"/>
  <c r="O3732" i="16"/>
  <c r="T3732" i="16"/>
  <c r="O2629" i="16"/>
  <c r="T2629" i="16"/>
  <c r="O2107" i="16"/>
  <c r="T2107" i="16"/>
  <c r="O3124" i="16"/>
  <c r="T3124" i="16"/>
  <c r="O2753" i="16"/>
  <c r="T2753" i="16"/>
  <c r="O2988" i="16"/>
  <c r="T2988" i="16"/>
  <c r="O2415" i="16"/>
  <c r="T2415" i="16"/>
  <c r="O229" i="16"/>
  <c r="T229" i="16"/>
  <c r="O613" i="16"/>
  <c r="T613" i="16"/>
  <c r="O482" i="16"/>
  <c r="T482" i="16"/>
  <c r="O918" i="16"/>
  <c r="T918" i="16"/>
  <c r="O966" i="16"/>
  <c r="T966" i="16"/>
  <c r="O1538" i="16"/>
  <c r="T1538" i="16"/>
  <c r="O1659" i="16"/>
  <c r="T1659" i="16"/>
  <c r="O1792" i="16"/>
  <c r="T1792" i="16"/>
  <c r="O3047" i="16"/>
  <c r="T3047" i="16"/>
  <c r="O1957" i="16"/>
  <c r="T1957" i="16"/>
  <c r="O3584" i="16"/>
  <c r="T3584" i="16"/>
  <c r="O3702" i="16"/>
  <c r="T3702" i="16"/>
  <c r="O3480" i="16"/>
  <c r="T3480" i="16"/>
  <c r="O2739" i="16"/>
  <c r="T2739" i="16"/>
  <c r="O1852" i="16"/>
  <c r="T1852" i="16"/>
  <c r="O798" i="16"/>
  <c r="T798" i="16"/>
  <c r="O1963" i="16"/>
  <c r="T1963" i="16"/>
  <c r="O646" i="16"/>
  <c r="T646" i="16"/>
  <c r="O1718" i="16"/>
  <c r="T1718" i="16"/>
  <c r="O322" i="16"/>
  <c r="T322" i="16"/>
  <c r="O1736" i="16"/>
  <c r="T1736" i="16"/>
  <c r="O418" i="16"/>
  <c r="T418" i="16"/>
  <c r="O71" i="16"/>
  <c r="T71" i="16"/>
  <c r="O2964" i="16"/>
  <c r="T2964" i="16"/>
  <c r="O2209" i="16"/>
  <c r="T2209" i="16"/>
  <c r="O3487" i="16"/>
  <c r="T3487" i="16"/>
  <c r="O2223" i="16"/>
  <c r="T2223" i="16"/>
  <c r="O3806" i="16"/>
  <c r="T3806" i="16"/>
  <c r="O3382" i="16"/>
  <c r="T3382" i="16"/>
  <c r="O2653" i="16"/>
  <c r="T2653" i="16"/>
  <c r="O2583" i="16"/>
  <c r="T2583" i="16"/>
  <c r="O3454" i="16"/>
  <c r="T3454" i="16"/>
  <c r="O818" i="16"/>
  <c r="T818" i="16"/>
  <c r="O749" i="16"/>
  <c r="T749" i="16"/>
  <c r="O786" i="16"/>
  <c r="T786" i="16"/>
  <c r="O1066" i="16"/>
  <c r="T1066" i="16"/>
  <c r="O314" i="16"/>
  <c r="T314" i="16"/>
  <c r="O1130" i="16"/>
  <c r="T1130" i="16"/>
  <c r="O566" i="16"/>
  <c r="T566" i="16"/>
  <c r="O1971" i="16"/>
  <c r="T1971" i="16"/>
  <c r="O1422" i="16"/>
  <c r="T1422" i="16"/>
  <c r="O1724" i="16"/>
  <c r="T1724" i="16"/>
  <c r="O406" i="16"/>
  <c r="T406" i="16"/>
  <c r="O2760" i="16"/>
  <c r="T2760" i="16"/>
  <c r="O1668" i="16"/>
  <c r="T1668" i="16"/>
  <c r="O3477" i="16"/>
  <c r="T3477" i="16"/>
  <c r="O2575" i="16"/>
  <c r="T2575" i="16"/>
  <c r="O3322" i="16"/>
  <c r="T3322" i="16"/>
  <c r="O1934" i="16"/>
  <c r="T1934" i="16"/>
  <c r="O1530" i="16"/>
  <c r="T1530" i="16"/>
  <c r="O1676" i="16"/>
  <c r="T1676" i="16"/>
  <c r="O358" i="16"/>
  <c r="T358" i="16"/>
  <c r="O867" i="16"/>
  <c r="T867" i="16"/>
  <c r="O130" i="16"/>
  <c r="T130" i="16"/>
  <c r="O258" i="16"/>
  <c r="T258" i="16"/>
  <c r="O2693" i="16"/>
  <c r="T2693" i="16"/>
  <c r="O3036" i="16"/>
  <c r="T3036" i="16"/>
  <c r="O3505" i="16"/>
  <c r="T3505" i="16"/>
  <c r="O3416" i="16"/>
  <c r="T3416" i="16"/>
  <c r="O3507" i="16"/>
  <c r="T3507" i="16"/>
  <c r="O3093" i="16"/>
  <c r="T3093" i="16"/>
  <c r="O3424" i="16"/>
  <c r="T3424" i="16"/>
  <c r="O2419" i="16"/>
  <c r="T2419" i="16"/>
  <c r="O2725" i="16"/>
  <c r="T2725" i="16"/>
  <c r="O2294" i="16"/>
  <c r="T2294" i="16"/>
  <c r="O3579" i="16"/>
  <c r="T3579" i="16"/>
  <c r="O3166" i="16"/>
  <c r="T3166" i="16"/>
  <c r="O1632" i="16"/>
  <c r="T1632" i="16"/>
  <c r="O530" i="16"/>
  <c r="T530" i="16"/>
  <c r="O460" i="16"/>
  <c r="T460" i="16"/>
  <c r="O1901" i="16"/>
  <c r="T1901" i="16"/>
  <c r="O202" i="16"/>
  <c r="T202" i="16"/>
  <c r="O1090" i="16"/>
  <c r="T1090" i="16"/>
  <c r="O2050" i="16"/>
  <c r="T2050" i="16"/>
  <c r="O1134" i="16"/>
  <c r="T1134" i="16"/>
  <c r="O1290" i="16"/>
  <c r="T1290" i="16"/>
  <c r="O2531" i="16"/>
  <c r="T2531" i="16"/>
  <c r="O2549" i="16"/>
  <c r="T2549" i="16"/>
  <c r="O2892" i="16"/>
  <c r="T2892" i="16"/>
  <c r="O1800" i="16"/>
  <c r="T1800" i="16"/>
  <c r="O3056" i="16"/>
  <c r="T3056" i="16"/>
  <c r="O3361" i="16"/>
  <c r="T3361" i="16"/>
  <c r="O3603" i="16"/>
  <c r="T3603" i="16"/>
  <c r="O3032" i="16"/>
  <c r="T3032" i="16"/>
  <c r="O2581" i="16"/>
  <c r="T2581" i="16"/>
  <c r="O3022" i="16"/>
  <c r="T3022" i="16"/>
  <c r="O3352" i="16"/>
  <c r="T3352" i="16"/>
  <c r="O386" i="16"/>
  <c r="T386" i="16"/>
  <c r="O315" i="16"/>
  <c r="T315" i="16"/>
  <c r="O1757" i="16"/>
  <c r="T1757" i="16"/>
  <c r="O354" i="16"/>
  <c r="T354" i="16"/>
  <c r="O59" i="16"/>
  <c r="T59" i="16"/>
  <c r="O1940" i="16"/>
  <c r="T1940" i="16"/>
  <c r="O622" i="16"/>
  <c r="T622" i="16"/>
  <c r="O842" i="16"/>
  <c r="T842" i="16"/>
  <c r="O990" i="16"/>
  <c r="T990" i="16"/>
  <c r="O2825" i="16"/>
  <c r="T2825" i="16"/>
  <c r="O2972" i="16"/>
  <c r="T2972" i="16"/>
  <c r="O3302" i="16"/>
  <c r="T3302" i="16"/>
  <c r="O1900" i="16"/>
  <c r="T1900" i="16"/>
  <c r="O3306" i="16"/>
  <c r="T3306" i="16"/>
  <c r="O3547" i="16"/>
  <c r="T3547" i="16"/>
  <c r="O3044" i="16"/>
  <c r="T3044" i="16"/>
  <c r="O1438" i="16"/>
  <c r="T1438" i="16"/>
  <c r="O95" i="16"/>
  <c r="T95" i="16"/>
  <c r="O1022" i="16"/>
  <c r="T1022" i="16"/>
  <c r="O518" i="16"/>
  <c r="T518" i="16"/>
  <c r="O304" i="16"/>
  <c r="T304" i="16"/>
  <c r="O342" i="16"/>
  <c r="T342" i="16"/>
  <c r="O1218" i="16"/>
  <c r="T1218" i="16"/>
  <c r="O236" i="16"/>
  <c r="T236" i="16"/>
  <c r="O1928" i="16"/>
  <c r="T1928" i="16"/>
  <c r="O1234" i="16"/>
  <c r="T1234" i="16"/>
  <c r="O253" i="16"/>
  <c r="T253" i="16"/>
  <c r="O111" i="16"/>
  <c r="T111" i="16"/>
  <c r="O1382" i="16"/>
  <c r="T1382" i="16"/>
  <c r="O2640" i="16"/>
  <c r="T2640" i="16"/>
  <c r="O3519" i="16"/>
  <c r="T3519" i="16"/>
  <c r="O1044" i="16"/>
  <c r="T1044" i="16"/>
  <c r="O2358" i="16"/>
  <c r="T2358" i="16"/>
  <c r="O3619" i="16"/>
  <c r="T3619" i="16"/>
  <c r="O3376" i="16"/>
  <c r="T3376" i="16"/>
  <c r="O1092" i="16"/>
  <c r="T1092" i="16"/>
  <c r="O2901" i="16"/>
  <c r="T2901" i="16"/>
  <c r="O2277" i="16"/>
  <c r="T2277" i="16"/>
  <c r="O2620" i="16"/>
  <c r="T2620" i="16"/>
  <c r="O2663" i="16"/>
  <c r="T2663" i="16"/>
  <c r="O2436" i="16"/>
  <c r="T2436" i="16"/>
  <c r="O2502" i="16"/>
  <c r="T2502" i="16"/>
  <c r="O1356" i="16"/>
  <c r="T1356" i="16"/>
  <c r="O3042" i="16"/>
  <c r="T3042" i="16"/>
  <c r="O3158" i="16"/>
  <c r="T3158" i="16"/>
  <c r="O3062" i="16"/>
  <c r="T3062" i="16"/>
  <c r="O3513" i="16"/>
  <c r="T3513" i="16"/>
  <c r="O3569" i="16"/>
  <c r="T3569" i="16"/>
  <c r="O3455" i="16"/>
  <c r="T3455" i="16"/>
  <c r="O3097" i="16"/>
  <c r="T3097" i="16"/>
  <c r="O3150" i="16"/>
  <c r="T3150" i="16"/>
  <c r="O2004" i="16"/>
  <c r="T2004" i="16"/>
  <c r="O3403" i="16"/>
  <c r="T3403" i="16"/>
  <c r="O3708" i="16"/>
  <c r="T3708" i="16"/>
  <c r="O2806" i="16"/>
  <c r="T2806" i="16"/>
  <c r="O3135" i="16"/>
  <c r="T3135" i="16"/>
  <c r="O1440" i="16"/>
  <c r="T1440" i="16"/>
  <c r="O959" i="16"/>
  <c r="T959" i="16"/>
  <c r="O1765" i="16"/>
  <c r="T1765" i="16"/>
  <c r="O159" i="16"/>
  <c r="T159" i="16"/>
  <c r="O1601" i="16"/>
  <c r="T1601" i="16"/>
  <c r="O93" i="16"/>
  <c r="T93" i="16"/>
  <c r="O1639" i="16"/>
  <c r="T1639" i="16"/>
  <c r="O668" i="16"/>
  <c r="T668" i="16"/>
  <c r="O1783" i="16"/>
  <c r="T1783" i="16"/>
  <c r="O756" i="16"/>
  <c r="T756" i="16"/>
  <c r="O1513" i="16"/>
  <c r="T1513" i="16"/>
  <c r="O1009" i="16"/>
  <c r="T1009" i="16"/>
  <c r="O651" i="16"/>
  <c r="T651" i="16"/>
  <c r="O1372" i="16"/>
  <c r="T1372" i="16"/>
  <c r="O748" i="16"/>
  <c r="T748" i="16"/>
  <c r="O989" i="16"/>
  <c r="T989" i="16"/>
  <c r="O1040" i="16"/>
  <c r="T1040" i="16"/>
  <c r="O2221" i="16"/>
  <c r="T2221" i="16"/>
  <c r="O552" i="16"/>
  <c r="T552" i="16"/>
  <c r="O636" i="16"/>
  <c r="T636" i="16"/>
  <c r="O661" i="16"/>
  <c r="T661" i="16"/>
  <c r="O2133" i="16"/>
  <c r="T2133" i="16"/>
  <c r="O2292" i="16"/>
  <c r="T2292" i="16"/>
  <c r="O1212" i="16"/>
  <c r="T1212" i="16"/>
  <c r="O2899" i="16"/>
  <c r="T2899" i="16"/>
  <c r="O3205" i="16"/>
  <c r="T3205" i="16"/>
  <c r="O2684" i="16"/>
  <c r="T2684" i="16"/>
  <c r="O3015" i="16"/>
  <c r="T3015" i="16"/>
  <c r="O3370" i="16"/>
  <c r="T3370" i="16"/>
  <c r="O3700" i="16"/>
  <c r="T3700" i="16"/>
  <c r="O3311" i="16"/>
  <c r="T3311" i="16"/>
  <c r="O3329" i="16"/>
  <c r="T3329" i="16"/>
  <c r="O2951" i="16"/>
  <c r="T2951" i="16"/>
  <c r="O3006" i="16"/>
  <c r="T3006" i="16"/>
  <c r="O1859" i="16"/>
  <c r="T1859" i="16"/>
  <c r="O3259" i="16"/>
  <c r="T3259" i="16"/>
  <c r="O3565" i="16"/>
  <c r="T3565" i="16"/>
  <c r="O2756" i="16"/>
  <c r="T2756" i="16"/>
  <c r="O3086" i="16"/>
  <c r="T3086" i="16"/>
  <c r="O1149" i="16"/>
  <c r="T1149" i="16"/>
  <c r="O837" i="16"/>
  <c r="T837" i="16"/>
  <c r="O816" i="16"/>
  <c r="T816" i="16"/>
  <c r="O230" i="16"/>
  <c r="T230" i="16"/>
  <c r="O1622" i="16"/>
  <c r="T1622" i="16"/>
  <c r="O1059" i="16"/>
  <c r="T1059" i="16"/>
  <c r="O1456" i="16"/>
  <c r="T1456" i="16"/>
  <c r="O979" i="16"/>
  <c r="T979" i="16"/>
  <c r="O1495" i="16"/>
  <c r="T1495" i="16"/>
  <c r="O523" i="16"/>
  <c r="T523" i="16"/>
  <c r="O1641" i="16"/>
  <c r="T1641" i="16"/>
  <c r="O321" i="16"/>
  <c r="T321" i="16"/>
  <c r="O1929" i="16"/>
  <c r="T1929" i="16"/>
  <c r="O611" i="16"/>
  <c r="T611" i="16"/>
  <c r="O2076" i="16"/>
  <c r="T2076" i="16"/>
  <c r="O1369" i="16"/>
  <c r="T1369" i="16"/>
  <c r="O508" i="16"/>
  <c r="T508" i="16"/>
  <c r="O1228" i="16"/>
  <c r="T1228" i="16"/>
  <c r="O605" i="16"/>
  <c r="T605" i="16"/>
  <c r="O1360" i="16"/>
  <c r="T1360" i="16"/>
  <c r="O227" i="16"/>
  <c r="T227" i="16"/>
  <c r="O2462" i="16"/>
  <c r="T2462" i="16"/>
  <c r="O2823" i="16"/>
  <c r="T2823" i="16"/>
  <c r="O2254" i="16"/>
  <c r="T2254" i="16"/>
  <c r="O1188" i="16"/>
  <c r="T1188" i="16"/>
  <c r="O2893" i="16"/>
  <c r="T2893" i="16"/>
  <c r="O3285" i="16"/>
  <c r="T3285" i="16"/>
  <c r="O2914" i="16"/>
  <c r="T2914" i="16"/>
  <c r="O3244" i="16"/>
  <c r="T3244" i="16"/>
  <c r="O2854" i="16"/>
  <c r="T2854" i="16"/>
  <c r="O2873" i="16"/>
  <c r="T2873" i="16"/>
  <c r="O2340" i="16"/>
  <c r="T2340" i="16"/>
  <c r="O1260" i="16"/>
  <c r="T1260" i="16"/>
  <c r="O2965" i="16"/>
  <c r="T2965" i="16"/>
  <c r="O1241" i="16"/>
  <c r="T1241" i="16"/>
  <c r="O307" i="16"/>
  <c r="T307" i="16"/>
  <c r="O1413" i="16"/>
  <c r="T1413" i="16"/>
  <c r="O1415" i="16"/>
  <c r="T1415" i="16"/>
  <c r="O936" i="16"/>
  <c r="T936" i="16"/>
  <c r="O350" i="16"/>
  <c r="T350" i="16"/>
  <c r="O1597" i="16"/>
  <c r="T1597" i="16"/>
  <c r="O1035" i="16"/>
  <c r="T1035" i="16"/>
  <c r="O1143" i="16"/>
  <c r="T1143" i="16"/>
  <c r="O556" i="16"/>
  <c r="T556" i="16"/>
  <c r="O1996" i="16"/>
  <c r="T1996" i="16"/>
  <c r="O1184" i="16"/>
  <c r="T1184" i="16"/>
  <c r="O1151" i="16"/>
  <c r="T1151" i="16"/>
  <c r="O708" i="16"/>
  <c r="T708" i="16"/>
  <c r="O161" i="16"/>
  <c r="T161" i="16"/>
  <c r="O741" i="16"/>
  <c r="T741" i="16"/>
  <c r="O2608" i="16"/>
  <c r="T2608" i="16"/>
  <c r="O2093" i="16"/>
  <c r="T2093" i="16"/>
  <c r="O2280" i="16"/>
  <c r="T2280" i="16"/>
  <c r="O2334" i="16"/>
  <c r="T2334" i="16"/>
  <c r="O3593" i="16"/>
  <c r="T3593" i="16"/>
  <c r="O2384" i="16"/>
  <c r="T2384" i="16"/>
  <c r="O2690" i="16"/>
  <c r="T2690" i="16"/>
  <c r="O3153" i="16"/>
  <c r="T3153" i="16"/>
  <c r="O3070" i="16"/>
  <c r="T3070" i="16"/>
  <c r="O2723" i="16"/>
  <c r="T2723" i="16"/>
  <c r="O2651" i="16"/>
  <c r="T2651" i="16"/>
  <c r="O1561" i="16"/>
  <c r="T1561" i="16"/>
  <c r="O2832" i="16"/>
  <c r="T2832" i="16"/>
  <c r="O2456" i="16"/>
  <c r="T2456" i="16"/>
  <c r="O2763" i="16"/>
  <c r="T2763" i="16"/>
  <c r="O1123" i="16"/>
  <c r="T1123" i="16"/>
  <c r="O871" i="16"/>
  <c r="T871" i="16"/>
  <c r="O825" i="16"/>
  <c r="T825" i="16"/>
  <c r="O1091" i="16"/>
  <c r="T1091" i="16"/>
  <c r="O660" i="16"/>
  <c r="T660" i="16"/>
  <c r="O74" i="16"/>
  <c r="T74" i="16"/>
  <c r="O1155" i="16"/>
  <c r="T1155" i="16"/>
  <c r="O533" i="16"/>
  <c r="T533" i="16"/>
  <c r="O368" i="16"/>
  <c r="T368" i="16"/>
  <c r="O633" i="16"/>
  <c r="T633" i="16"/>
  <c r="O1774" i="16"/>
  <c r="T1774" i="16"/>
  <c r="O443" i="16"/>
  <c r="T443" i="16"/>
  <c r="O1666" i="16"/>
  <c r="T1666" i="16"/>
  <c r="O1069" i="16"/>
  <c r="T1069" i="16"/>
  <c r="O1239" i="16"/>
  <c r="T1239" i="16"/>
  <c r="O675" i="16"/>
  <c r="T675" i="16"/>
  <c r="O2080" i="16"/>
  <c r="T2080" i="16"/>
  <c r="O3390" i="16"/>
  <c r="T3390" i="16"/>
  <c r="O1057" i="16"/>
  <c r="T1057" i="16"/>
  <c r="O3608" i="16"/>
  <c r="T3608" i="16"/>
  <c r="O3705" i="16"/>
  <c r="T3705" i="16"/>
  <c r="O1949" i="16"/>
  <c r="T1949" i="16"/>
  <c r="O3721" i="16"/>
  <c r="T3721" i="16"/>
  <c r="O2311" i="16"/>
  <c r="T2311" i="16"/>
  <c r="O2546" i="16"/>
  <c r="T2546" i="16"/>
  <c r="O3009" i="16"/>
  <c r="T3009" i="16"/>
  <c r="O2926" i="16"/>
  <c r="T2926" i="16"/>
  <c r="O3256" i="16"/>
  <c r="T3256" i="16"/>
  <c r="O2596" i="16"/>
  <c r="T2596" i="16"/>
  <c r="O2562" i="16"/>
  <c r="T2562" i="16"/>
  <c r="O3792" i="16"/>
  <c r="T3792" i="16"/>
  <c r="O2383" i="16"/>
  <c r="T2383" i="16"/>
  <c r="O2312" i="16"/>
  <c r="T2312" i="16"/>
  <c r="O1698" i="16"/>
  <c r="T1698" i="16"/>
  <c r="O728" i="16"/>
  <c r="T728" i="16"/>
  <c r="O1988" i="16"/>
  <c r="T1988" i="16"/>
  <c r="O1942" i="16"/>
  <c r="T1942" i="16"/>
  <c r="O517" i="16"/>
  <c r="T517" i="16"/>
  <c r="O889" i="16"/>
  <c r="T889" i="16"/>
  <c r="O1323" i="16"/>
  <c r="T1323" i="16"/>
  <c r="O759" i="16"/>
  <c r="T759" i="16"/>
  <c r="O2019" i="16"/>
  <c r="T2019" i="16"/>
  <c r="O389" i="16"/>
  <c r="T389" i="16"/>
  <c r="O1576" i="16"/>
  <c r="T1576" i="16"/>
  <c r="O173" i="16"/>
  <c r="T173" i="16"/>
  <c r="O489" i="16"/>
  <c r="T489" i="16"/>
  <c r="O300" i="16"/>
  <c r="T300" i="16"/>
  <c r="O1499" i="16"/>
  <c r="T1499" i="16"/>
  <c r="O1007" i="16"/>
  <c r="T1007" i="16"/>
  <c r="O422" i="16"/>
  <c r="T422" i="16"/>
  <c r="O1095" i="16"/>
  <c r="T1095" i="16"/>
  <c r="O532" i="16"/>
  <c r="T532" i="16"/>
  <c r="O205" i="16"/>
  <c r="T205" i="16"/>
  <c r="O925" i="16"/>
  <c r="T925" i="16"/>
  <c r="O555" i="16"/>
  <c r="T555" i="16"/>
  <c r="O3453" i="16"/>
  <c r="T3453" i="16"/>
  <c r="O3782" i="16"/>
  <c r="T3782" i="16"/>
  <c r="O3789" i="16"/>
  <c r="T3789" i="16"/>
  <c r="O2308" i="16"/>
  <c r="T2308" i="16"/>
  <c r="O3562" i="16"/>
  <c r="T3562" i="16"/>
  <c r="O3576" i="16"/>
  <c r="T3576" i="16"/>
  <c r="O2865" i="16"/>
  <c r="T2865" i="16"/>
  <c r="O3195" i="16"/>
  <c r="T3195" i="16"/>
  <c r="O2782" i="16"/>
  <c r="T2782" i="16"/>
  <c r="O2352" i="16"/>
  <c r="T2352" i="16"/>
  <c r="O3648" i="16"/>
  <c r="T3648" i="16"/>
  <c r="O2240" i="16"/>
  <c r="T2240" i="16"/>
  <c r="O2169" i="16"/>
  <c r="T2169" i="16"/>
  <c r="O2474" i="16"/>
  <c r="T2474" i="16"/>
  <c r="O585" i="16"/>
  <c r="T585" i="16"/>
  <c r="O1843" i="16"/>
  <c r="T1843" i="16"/>
  <c r="O525" i="16"/>
  <c r="T525" i="16"/>
  <c r="O1773" i="16"/>
  <c r="T1773" i="16"/>
  <c r="O372" i="16"/>
  <c r="T372" i="16"/>
  <c r="O745" i="16"/>
  <c r="T745" i="16"/>
  <c r="O615" i="16"/>
  <c r="T615" i="16"/>
  <c r="O1876" i="16"/>
  <c r="T1876" i="16"/>
  <c r="O1432" i="16"/>
  <c r="T1432" i="16"/>
  <c r="O809" i="16"/>
  <c r="T809" i="16"/>
  <c r="O1652" i="16"/>
  <c r="T1652" i="16"/>
  <c r="O345" i="16"/>
  <c r="T345" i="16"/>
  <c r="O143" i="16"/>
  <c r="T143" i="16"/>
  <c r="O1319" i="16"/>
  <c r="T1319" i="16"/>
  <c r="O865" i="16"/>
  <c r="T865" i="16"/>
  <c r="O387" i="16"/>
  <c r="T387" i="16"/>
  <c r="O408" i="16"/>
  <c r="T408" i="16"/>
  <c r="O721" i="16"/>
  <c r="T721" i="16"/>
  <c r="O3125" i="16"/>
  <c r="T3125" i="16"/>
  <c r="O3469" i="16"/>
  <c r="T3469" i="16"/>
  <c r="O3546" i="16"/>
  <c r="T3546" i="16"/>
  <c r="O2138" i="16"/>
  <c r="T2138" i="16"/>
  <c r="O3665" i="16"/>
  <c r="T3665" i="16"/>
  <c r="O3610" i="16"/>
  <c r="T3610" i="16"/>
  <c r="O3688" i="16"/>
  <c r="T3688" i="16"/>
  <c r="O1452" i="16"/>
  <c r="T1452" i="16"/>
  <c r="O3157" i="16"/>
  <c r="T3157" i="16"/>
  <c r="O2492" i="16"/>
  <c r="T2492" i="16"/>
  <c r="O2727" i="16"/>
  <c r="T2727" i="16"/>
  <c r="O3681" i="16"/>
  <c r="T3681" i="16"/>
  <c r="O1841" i="16"/>
  <c r="T1841" i="16"/>
  <c r="O1416" i="16"/>
  <c r="T1416" i="16"/>
  <c r="O1464" i="16"/>
  <c r="T1464" i="16"/>
  <c r="O1073" i="16"/>
  <c r="T1073" i="16"/>
  <c r="O140" i="16"/>
  <c r="T140" i="16"/>
  <c r="O1243" i="16"/>
  <c r="T1243" i="16"/>
  <c r="O980" i="16"/>
  <c r="T980" i="16"/>
  <c r="O1521" i="16"/>
  <c r="T1521" i="16"/>
  <c r="O1535" i="16"/>
  <c r="T1535" i="16"/>
  <c r="O1045" i="16"/>
  <c r="T1045" i="16"/>
  <c r="O711" i="16"/>
  <c r="T711" i="16"/>
  <c r="O632" i="16"/>
  <c r="T632" i="16"/>
  <c r="O1721" i="16"/>
  <c r="T1721" i="16"/>
  <c r="O752" i="16"/>
  <c r="T752" i="16"/>
  <c r="O1869" i="16"/>
  <c r="T1869" i="16"/>
  <c r="O1292" i="16"/>
  <c r="T1292" i="16"/>
  <c r="O3010" i="16"/>
  <c r="T3010" i="16"/>
  <c r="O3339" i="16"/>
  <c r="T3339" i="16"/>
  <c r="O3401" i="16"/>
  <c r="T3401" i="16"/>
  <c r="O3167" i="16"/>
  <c r="T3167" i="16"/>
  <c r="O3221" i="16"/>
  <c r="T3221" i="16"/>
  <c r="O3763" i="16"/>
  <c r="T3763" i="16"/>
  <c r="O3773" i="16"/>
  <c r="T3773" i="16"/>
  <c r="O2458" i="16"/>
  <c r="T2458" i="16"/>
  <c r="O2376" i="16"/>
  <c r="T2376" i="16"/>
  <c r="O2430" i="16"/>
  <c r="T2430" i="16"/>
  <c r="O3816" i="16"/>
  <c r="T3816" i="16"/>
  <c r="O2714" i="16"/>
  <c r="T2714" i="16"/>
  <c r="O2336" i="16"/>
  <c r="T2336" i="16"/>
  <c r="O2642" i="16"/>
  <c r="T2642" i="16"/>
  <c r="O3633" i="16"/>
  <c r="T3633" i="16"/>
  <c r="O2140" i="16"/>
  <c r="T2140" i="16"/>
  <c r="O3525" i="16"/>
  <c r="T3525" i="16"/>
  <c r="O3617" i="16"/>
  <c r="T3617" i="16"/>
  <c r="O2013" i="16"/>
  <c r="T2013" i="16"/>
  <c r="O695" i="16"/>
  <c r="T695" i="16"/>
  <c r="O1598" i="16"/>
  <c r="T1598" i="16"/>
  <c r="O48" i="16"/>
  <c r="T48" i="16"/>
  <c r="O1467" i="16"/>
  <c r="T1467" i="16"/>
  <c r="O880" i="16"/>
  <c r="T880" i="16"/>
  <c r="O1061" i="16"/>
  <c r="T1061" i="16"/>
  <c r="O128" i="16"/>
  <c r="T128" i="16"/>
  <c r="O1794" i="16"/>
  <c r="T1794" i="16"/>
  <c r="O824" i="16"/>
  <c r="T824" i="16"/>
  <c r="O1675" i="16"/>
  <c r="T1675" i="16"/>
  <c r="O369" i="16"/>
  <c r="T369" i="16"/>
  <c r="O1509" i="16"/>
  <c r="T1509" i="16"/>
  <c r="O167" i="16"/>
  <c r="T167" i="16"/>
  <c r="O1870" i="16"/>
  <c r="T1870" i="16"/>
  <c r="O456" i="16"/>
  <c r="T456" i="16"/>
  <c r="O699" i="16"/>
  <c r="T699" i="16"/>
  <c r="O1960" i="16"/>
  <c r="T1960" i="16"/>
  <c r="O329" i="16"/>
  <c r="T329" i="16"/>
  <c r="O1709" i="16"/>
  <c r="T1709" i="16"/>
  <c r="O740" i="16"/>
  <c r="T740" i="16"/>
  <c r="O264" i="16"/>
  <c r="T264" i="16"/>
  <c r="O2819" i="16"/>
  <c r="T2819" i="16"/>
  <c r="O2836" i="16"/>
  <c r="T2836" i="16"/>
  <c r="O3235" i="16"/>
  <c r="T3235" i="16"/>
  <c r="O3343" i="16"/>
  <c r="T3343" i="16"/>
  <c r="O3572" i="16"/>
  <c r="T3572" i="16"/>
  <c r="O3321" i="16"/>
  <c r="T3321" i="16"/>
  <c r="O3568" i="16"/>
  <c r="T3568" i="16"/>
  <c r="O2244" i="16"/>
  <c r="T2244" i="16"/>
  <c r="O1164" i="16"/>
  <c r="T1164" i="16"/>
  <c r="O2869" i="16"/>
  <c r="T2869" i="16"/>
  <c r="O2510" i="16"/>
  <c r="T2510" i="16"/>
  <c r="O2098" i="16"/>
  <c r="T2098" i="16"/>
  <c r="O3394" i="16"/>
  <c r="T3394" i="16"/>
  <c r="O3310" i="16"/>
  <c r="T3310" i="16"/>
  <c r="O3640" i="16"/>
  <c r="T3640" i="16"/>
  <c r="O1798" i="16"/>
  <c r="T1798" i="16"/>
  <c r="O1177" i="16"/>
  <c r="T1177" i="16"/>
  <c r="O1191" i="16"/>
  <c r="T1191" i="16"/>
  <c r="O2043" i="16"/>
  <c r="T2043" i="16"/>
  <c r="O1662" i="16"/>
  <c r="T1662" i="16"/>
  <c r="O692" i="16"/>
  <c r="T692" i="16"/>
  <c r="O1233" i="16"/>
  <c r="T1233" i="16"/>
  <c r="O1200" i="16"/>
  <c r="T1200" i="16"/>
  <c r="O755" i="16"/>
  <c r="T755" i="16"/>
  <c r="O423" i="16"/>
  <c r="T423" i="16"/>
  <c r="O1826" i="16"/>
  <c r="T1826" i="16"/>
  <c r="O197" i="16"/>
  <c r="T197" i="16"/>
  <c r="O1277" i="16"/>
  <c r="T1277" i="16"/>
  <c r="O343" i="16"/>
  <c r="T343" i="16"/>
  <c r="O464" i="16"/>
  <c r="T464" i="16"/>
  <c r="O1581" i="16"/>
  <c r="T1581" i="16"/>
  <c r="O707" i="16"/>
  <c r="T707" i="16"/>
  <c r="O2722" i="16"/>
  <c r="T2722" i="16"/>
  <c r="O3053" i="16"/>
  <c r="T3053" i="16"/>
  <c r="O3095" i="16"/>
  <c r="T3095" i="16"/>
  <c r="O3114" i="16"/>
  <c r="T3114" i="16"/>
  <c r="O2935" i="16"/>
  <c r="T2935" i="16"/>
  <c r="O3475" i="16"/>
  <c r="T3475" i="16"/>
  <c r="O3781" i="16"/>
  <c r="T3781" i="16"/>
  <c r="O3261" i="16"/>
  <c r="T3261" i="16"/>
  <c r="O3165" i="16"/>
  <c r="T3165" i="16"/>
  <c r="O2172" i="16"/>
  <c r="T2172" i="16"/>
  <c r="O2190" i="16"/>
  <c r="T2190" i="16"/>
  <c r="O2142" i="16"/>
  <c r="T2142" i="16"/>
  <c r="O3528" i="16"/>
  <c r="T3528" i="16"/>
  <c r="O2120" i="16"/>
  <c r="T2120" i="16"/>
  <c r="O3663" i="16"/>
  <c r="T3663" i="16"/>
  <c r="O1726" i="16"/>
  <c r="T1726" i="16"/>
  <c r="O395" i="16"/>
  <c r="T395" i="16"/>
  <c r="O2002" i="16"/>
  <c r="T2002" i="16"/>
  <c r="O1179" i="16"/>
  <c r="T1179" i="16"/>
  <c r="O592" i="16"/>
  <c r="T592" i="16"/>
  <c r="O535" i="16"/>
  <c r="T535" i="16"/>
  <c r="O1375" i="16"/>
  <c r="T1375" i="16"/>
  <c r="O81" i="16"/>
  <c r="T81" i="16"/>
  <c r="O1221" i="16"/>
  <c r="T1221" i="16"/>
  <c r="O909" i="16"/>
  <c r="T909" i="16"/>
  <c r="O1559" i="16"/>
  <c r="T1559" i="16"/>
  <c r="O542" i="16"/>
  <c r="T542" i="16"/>
  <c r="O1970" i="16"/>
  <c r="T1970" i="16"/>
  <c r="O411" i="16"/>
  <c r="T411" i="16"/>
  <c r="O1671" i="16"/>
  <c r="T1671" i="16"/>
  <c r="O1084" i="16"/>
  <c r="T1084" i="16"/>
  <c r="O1805" i="16"/>
  <c r="T1805" i="16"/>
  <c r="O1421" i="16"/>
  <c r="T1421" i="16"/>
  <c r="O157" i="16"/>
  <c r="T157" i="16"/>
  <c r="O1791" i="16"/>
  <c r="T1791" i="16"/>
  <c r="O2566" i="16"/>
  <c r="T2566" i="16"/>
  <c r="O2736" i="16"/>
  <c r="T2736" i="16"/>
  <c r="O3115" i="16"/>
  <c r="T3115" i="16"/>
  <c r="O3446" i="16"/>
  <c r="T3446" i="16"/>
  <c r="O3021" i="16"/>
  <c r="T3021" i="16"/>
  <c r="O3350" i="16"/>
  <c r="T3350" i="16"/>
  <c r="O3803" i="16"/>
  <c r="T3803" i="16"/>
  <c r="O2046" i="16"/>
  <c r="T2046" i="16"/>
  <c r="O3742" i="16"/>
  <c r="T3742" i="16"/>
  <c r="O3383" i="16"/>
  <c r="T3383" i="16"/>
  <c r="O3463" i="16"/>
  <c r="T3463" i="16"/>
  <c r="O2269" i="16"/>
  <c r="T2269" i="16"/>
  <c r="O3691" i="16"/>
  <c r="T3691" i="16"/>
  <c r="O2198" i="16"/>
  <c r="T2198" i="16"/>
  <c r="O3188" i="16"/>
  <c r="T3188" i="16"/>
  <c r="O3518" i="16"/>
  <c r="T3518" i="16"/>
  <c r="O3094" i="16"/>
  <c r="T3094" i="16"/>
  <c r="O3423" i="16"/>
  <c r="T3423" i="16"/>
  <c r="O251" i="16"/>
  <c r="T251" i="16"/>
  <c r="O1787" i="16"/>
  <c r="T1787" i="16"/>
  <c r="O2053" i="16"/>
  <c r="T2053" i="16"/>
  <c r="O448" i="16"/>
  <c r="T448" i="16"/>
  <c r="O485" i="16"/>
  <c r="T485" i="16"/>
  <c r="O392" i="16"/>
  <c r="T392" i="16"/>
  <c r="O1219" i="16"/>
  <c r="T1219" i="16"/>
  <c r="O957" i="16"/>
  <c r="T957" i="16"/>
  <c r="O1043" i="16"/>
  <c r="T1043" i="16"/>
  <c r="O1802" i="16"/>
  <c r="T1802" i="16"/>
  <c r="O256" i="16"/>
  <c r="T256" i="16"/>
  <c r="O940" i="16"/>
  <c r="T940" i="16"/>
  <c r="O593" i="16"/>
  <c r="T593" i="16"/>
  <c r="O3183" i="16"/>
  <c r="T3183" i="16"/>
  <c r="O2652" i="16"/>
  <c r="T2652" i="16"/>
  <c r="O2868" i="16"/>
  <c r="T2868" i="16"/>
  <c r="O2921" i="16"/>
  <c r="T2921" i="16"/>
  <c r="O3031" i="16"/>
  <c r="T3031" i="16"/>
  <c r="O3337" i="16"/>
  <c r="T3337" i="16"/>
  <c r="O3290" i="16"/>
  <c r="T3290" i="16"/>
  <c r="O3730" i="16"/>
  <c r="T3730" i="16"/>
  <c r="O2248" i="16"/>
  <c r="T2248" i="16"/>
  <c r="O3647" i="16"/>
  <c r="T3647" i="16"/>
  <c r="O1889" i="16"/>
  <c r="T1889" i="16"/>
  <c r="O3298" i="16"/>
  <c r="T3298" i="16"/>
  <c r="O3282" i="16"/>
  <c r="T3282" i="16"/>
  <c r="O2112" i="16"/>
  <c r="T2112" i="16"/>
  <c r="O3102" i="16"/>
  <c r="T3102" i="16"/>
  <c r="O3033" i="16"/>
  <c r="T3033" i="16"/>
  <c r="O1735" i="16"/>
  <c r="T1735" i="16"/>
  <c r="O429" i="16"/>
  <c r="T429" i="16"/>
  <c r="O1713" i="16"/>
  <c r="T1713" i="16"/>
  <c r="O383" i="16"/>
  <c r="T383" i="16"/>
  <c r="O1775" i="16"/>
  <c r="T1775" i="16"/>
  <c r="O1153" i="16"/>
  <c r="T1153" i="16"/>
  <c r="O2042" i="16"/>
  <c r="T2042" i="16"/>
  <c r="O436" i="16"/>
  <c r="T436" i="16"/>
  <c r="O1733" i="16"/>
  <c r="T1733" i="16"/>
  <c r="O102" i="16"/>
  <c r="T102" i="16"/>
  <c r="O1206" i="16"/>
  <c r="T1206" i="16"/>
  <c r="O943" i="16"/>
  <c r="T943" i="16"/>
  <c r="O1484" i="16"/>
  <c r="T1484" i="16"/>
  <c r="O165" i="16"/>
  <c r="T165" i="16"/>
  <c r="O1031" i="16"/>
  <c r="T1031" i="16"/>
  <c r="O385" i="16"/>
  <c r="T385" i="16"/>
  <c r="O1646" i="16"/>
  <c r="T1646" i="16"/>
  <c r="O627" i="16"/>
  <c r="T627" i="16"/>
  <c r="O3146" i="16"/>
  <c r="T3146" i="16"/>
  <c r="O91" i="16"/>
  <c r="T91" i="16"/>
  <c r="O410" i="16"/>
  <c r="T410" i="16"/>
  <c r="O3797" i="16"/>
  <c r="T3797" i="16"/>
  <c r="O2810" i="16"/>
  <c r="T2810" i="16"/>
  <c r="O3459" i="16"/>
  <c r="T3459" i="16"/>
  <c r="O2708" i="16"/>
  <c r="T2708" i="16"/>
  <c r="O3005" i="16"/>
  <c r="T3005" i="16"/>
  <c r="O2293" i="16"/>
  <c r="T2293" i="16"/>
  <c r="O2681" i="16"/>
  <c r="T2681" i="16"/>
  <c r="O3348" i="16"/>
  <c r="T3348" i="16"/>
  <c r="O2829" i="16"/>
  <c r="T2829" i="16"/>
  <c r="O2733" i="16"/>
  <c r="T2733" i="16"/>
  <c r="O3472" i="16"/>
  <c r="T3472" i="16"/>
  <c r="O2900" i="16"/>
  <c r="T2900" i="16"/>
  <c r="O3230" i="16"/>
  <c r="T3230" i="16"/>
  <c r="O1294" i="16"/>
  <c r="T1294" i="16"/>
  <c r="O982" i="16"/>
  <c r="T982" i="16"/>
  <c r="O374" i="16"/>
  <c r="T374" i="16"/>
  <c r="O198" i="16"/>
  <c r="T198" i="16"/>
  <c r="O1074" i="16"/>
  <c r="T1074" i="16"/>
  <c r="O467" i="16"/>
  <c r="T467" i="16"/>
  <c r="O1078" i="16"/>
  <c r="T1078" i="16"/>
  <c r="O109" i="16"/>
  <c r="T109" i="16"/>
  <c r="O1238" i="16"/>
  <c r="T1238" i="16"/>
  <c r="O2475" i="16"/>
  <c r="T2475" i="16"/>
  <c r="O2519" i="16"/>
  <c r="T2519" i="16"/>
  <c r="O2537" i="16"/>
  <c r="T2537" i="16"/>
  <c r="O2346" i="16"/>
  <c r="T2346" i="16"/>
  <c r="O2589" i="16"/>
  <c r="T2589" i="16"/>
  <c r="O2920" i="16"/>
  <c r="T2920" i="16"/>
  <c r="O2661" i="16"/>
  <c r="T2661" i="16"/>
  <c r="O2992" i="16"/>
  <c r="T2992" i="16"/>
  <c r="O1270" i="16"/>
  <c r="T1270" i="16"/>
  <c r="O55" i="16"/>
  <c r="T55" i="16"/>
  <c r="O930" i="16"/>
  <c r="T930" i="16"/>
  <c r="O866" i="16"/>
  <c r="T866" i="16"/>
  <c r="O1094" i="16"/>
  <c r="T1094" i="16"/>
  <c r="O53" i="16"/>
  <c r="T53" i="16"/>
  <c r="O598" i="16"/>
  <c r="T598" i="16"/>
  <c r="O2155" i="16"/>
  <c r="T2155" i="16"/>
  <c r="O2494" i="16"/>
  <c r="T2494" i="16"/>
  <c r="O2597" i="16"/>
  <c r="T2597" i="16"/>
  <c r="O2495" i="16"/>
  <c r="T2495" i="16"/>
  <c r="O2513" i="16"/>
  <c r="T2513" i="16"/>
  <c r="O2267" i="16"/>
  <c r="T2267" i="16"/>
  <c r="O2322" i="16"/>
  <c r="T2322" i="16"/>
  <c r="O2586" i="16"/>
  <c r="T2586" i="16"/>
  <c r="O3380" i="16"/>
  <c r="T3380" i="16"/>
  <c r="O3710" i="16"/>
  <c r="T3710" i="16"/>
  <c r="O3615" i="16"/>
  <c r="T3615" i="16"/>
  <c r="O2394" i="16"/>
  <c r="T2394" i="16"/>
  <c r="O2659" i="16"/>
  <c r="T2659" i="16"/>
  <c r="O1579" i="16"/>
  <c r="T1579" i="16"/>
  <c r="O274" i="16"/>
  <c r="T274" i="16"/>
  <c r="O72" i="16"/>
  <c r="T72" i="16"/>
  <c r="O594" i="16"/>
  <c r="T594" i="16"/>
  <c r="O1037" i="16"/>
  <c r="T1037" i="16"/>
  <c r="O47" i="16"/>
  <c r="T47" i="16"/>
  <c r="O910" i="16"/>
  <c r="T910" i="16"/>
  <c r="O1904" i="16"/>
  <c r="T1904" i="16"/>
  <c r="O574" i="16"/>
  <c r="T574" i="16"/>
  <c r="O122" i="16"/>
  <c r="T122" i="16"/>
  <c r="O1514" i="16"/>
  <c r="T1514" i="16"/>
  <c r="O3752" i="16"/>
  <c r="T3752" i="16"/>
  <c r="O2259" i="16"/>
  <c r="T2259" i="16"/>
  <c r="O2266" i="16"/>
  <c r="T2266" i="16"/>
  <c r="O3798" i="16"/>
  <c r="T3798" i="16"/>
  <c r="O2455" i="16"/>
  <c r="T2455" i="16"/>
  <c r="O2761" i="16"/>
  <c r="T2761" i="16"/>
  <c r="O3483" i="16"/>
  <c r="T3483" i="16"/>
  <c r="O3400" i="16"/>
  <c r="T3400" i="16"/>
  <c r="O2741" i="16"/>
  <c r="T2741" i="16"/>
  <c r="O2705" i="16"/>
  <c r="T2705" i="16"/>
  <c r="O2527" i="16"/>
  <c r="T2527" i="16"/>
  <c r="O1138" i="16"/>
  <c r="T1138" i="16"/>
  <c r="O1466" i="16"/>
  <c r="T1466" i="16"/>
  <c r="O902" i="16"/>
  <c r="T902" i="16"/>
  <c r="O1720" i="16"/>
  <c r="T1720" i="16"/>
  <c r="O318" i="16"/>
  <c r="T318" i="16"/>
  <c r="O1338" i="16"/>
  <c r="T1338" i="16"/>
  <c r="O1938" i="16"/>
  <c r="T1938" i="16"/>
  <c r="O567" i="16"/>
  <c r="T567" i="16"/>
  <c r="O2115" i="16"/>
  <c r="T2115" i="16"/>
  <c r="O2122" i="16"/>
  <c r="T2122" i="16"/>
  <c r="O2465" i="16"/>
  <c r="T2465" i="16"/>
  <c r="O2135" i="16"/>
  <c r="T2135" i="16"/>
  <c r="O2189" i="16"/>
  <c r="T2189" i="16"/>
  <c r="O2617" i="16"/>
  <c r="T2617" i="16"/>
  <c r="O2239" i="16"/>
  <c r="T2239" i="16"/>
  <c r="O3340" i="16"/>
  <c r="T3340" i="16"/>
  <c r="O2579" i="16"/>
  <c r="T2579" i="16"/>
  <c r="O2497" i="16"/>
  <c r="T2497" i="16"/>
  <c r="O2689" i="16"/>
  <c r="T2689" i="16"/>
  <c r="O2619" i="16"/>
  <c r="T2619" i="16"/>
  <c r="O670" i="16"/>
  <c r="T670" i="16"/>
  <c r="O1194" i="16"/>
  <c r="T1194" i="16"/>
  <c r="O212" i="16"/>
  <c r="T212" i="16"/>
  <c r="O1795" i="16"/>
  <c r="T1795" i="16"/>
  <c r="O1628" i="16"/>
  <c r="T1628" i="16"/>
  <c r="O1936" i="16"/>
  <c r="T1936" i="16"/>
  <c r="O1351" i="16"/>
  <c r="T1351" i="16"/>
  <c r="O3810" i="16"/>
  <c r="T3810" i="16"/>
  <c r="O3790" i="16"/>
  <c r="T3790" i="16"/>
  <c r="O2045" i="16"/>
  <c r="T2045" i="16"/>
  <c r="O2167" i="16"/>
  <c r="T2167" i="16"/>
  <c r="O2473" i="16"/>
  <c r="T2473" i="16"/>
  <c r="O2095" i="16"/>
  <c r="T2095" i="16"/>
  <c r="O2403" i="16"/>
  <c r="T2403" i="16"/>
  <c r="O3112" i="16"/>
  <c r="T3112" i="16"/>
  <c r="O2435" i="16"/>
  <c r="T2435" i="16"/>
  <c r="O2453" i="16"/>
  <c r="T2453" i="16"/>
  <c r="O2406" i="16"/>
  <c r="T2406" i="16"/>
  <c r="O2545" i="16"/>
  <c r="T2545" i="16"/>
  <c r="O1554" i="16"/>
  <c r="T1554" i="16"/>
  <c r="O1178" i="16"/>
  <c r="T1178" i="16"/>
  <c r="O246" i="16"/>
  <c r="T246" i="16"/>
  <c r="O1050" i="16"/>
  <c r="T1050" i="16"/>
  <c r="O68" i="16"/>
  <c r="T68" i="16"/>
  <c r="O1486" i="16"/>
  <c r="T1486" i="16"/>
  <c r="O277" i="16"/>
  <c r="T277" i="16"/>
  <c r="O1932" i="16"/>
  <c r="T1932" i="16"/>
  <c r="O3108" i="16"/>
  <c r="T3108" i="16"/>
  <c r="O2353" i="16"/>
  <c r="T2353" i="16"/>
  <c r="O3631" i="16"/>
  <c r="T3631" i="16"/>
  <c r="O2366" i="16"/>
  <c r="T2366" i="16"/>
  <c r="O2127" i="16"/>
  <c r="T2127" i="16"/>
  <c r="O3526" i="16"/>
  <c r="T3526" i="16"/>
  <c r="O2533" i="16"/>
  <c r="T2533" i="16"/>
  <c r="O2599" i="16"/>
  <c r="T2599" i="16"/>
  <c r="O2851" i="16"/>
  <c r="T2851" i="16"/>
  <c r="O2811" i="16"/>
  <c r="T2811" i="16"/>
  <c r="O2386" i="16"/>
  <c r="T2386" i="16"/>
  <c r="O2199" i="16"/>
  <c r="T2199" i="16"/>
  <c r="O3598" i="16"/>
  <c r="T3598" i="16"/>
  <c r="O962" i="16"/>
  <c r="T962" i="16"/>
  <c r="O1478" i="16"/>
  <c r="T1478" i="16"/>
  <c r="O892" i="16"/>
  <c r="T892" i="16"/>
  <c r="O1951" i="16"/>
  <c r="T1951" i="16"/>
  <c r="O634" i="16"/>
  <c r="T634" i="16"/>
  <c r="O178" i="16"/>
  <c r="T178" i="16"/>
  <c r="O458" i="16"/>
  <c r="T458" i="16"/>
  <c r="O1274" i="16"/>
  <c r="T1274" i="16"/>
  <c r="O1109" i="16"/>
  <c r="T1109" i="16"/>
  <c r="O486" i="16"/>
  <c r="T486" i="16"/>
  <c r="O1566" i="16"/>
  <c r="T1566" i="16"/>
  <c r="O3384" i="16"/>
  <c r="T3384" i="16"/>
  <c r="O2075" i="16"/>
  <c r="T2075" i="16"/>
  <c r="O2282" i="16"/>
  <c r="T2282" i="16"/>
  <c r="O3559" i="16"/>
  <c r="T3559" i="16"/>
  <c r="O3452" i="16"/>
  <c r="T3452" i="16"/>
  <c r="O3795" i="16"/>
  <c r="T3795" i="16"/>
  <c r="O2477" i="16"/>
  <c r="T2477" i="16"/>
  <c r="O2407" i="16"/>
  <c r="T2407" i="16"/>
  <c r="O54" i="16"/>
  <c r="T54" i="16"/>
  <c r="O828" i="16"/>
  <c r="T828" i="16"/>
  <c r="O1262" i="16"/>
  <c r="T1262" i="16"/>
  <c r="O834" i="16"/>
  <c r="T834" i="16"/>
  <c r="O690" i="16"/>
  <c r="T690" i="16"/>
  <c r="O3180" i="16"/>
  <c r="T3180" i="16"/>
  <c r="O2087" i="16"/>
  <c r="T2087" i="16"/>
  <c r="O3649" i="16"/>
  <c r="T3649" i="16"/>
  <c r="O3582" i="16"/>
  <c r="T3582" i="16"/>
  <c r="O3662" i="16"/>
  <c r="T3662" i="16"/>
  <c r="O3237" i="16"/>
  <c r="T3237" i="16"/>
  <c r="O2298" i="16"/>
  <c r="T2298" i="16"/>
  <c r="O2563" i="16"/>
  <c r="T2563" i="16"/>
  <c r="O2203" i="16"/>
  <c r="T2203" i="16"/>
  <c r="O2439" i="16"/>
  <c r="T2439" i="16"/>
  <c r="O3735" i="16"/>
  <c r="T3735" i="16"/>
  <c r="O674" i="16"/>
  <c r="T674" i="16"/>
  <c r="O604" i="16"/>
  <c r="T604" i="16"/>
  <c r="O642" i="16"/>
  <c r="T642" i="16"/>
  <c r="O1664" i="16"/>
  <c r="T1664" i="16"/>
  <c r="O346" i="16"/>
  <c r="T346" i="16"/>
  <c r="O922" i="16"/>
  <c r="T922" i="16"/>
  <c r="O170" i="16"/>
  <c r="T170" i="16"/>
  <c r="O1982" i="16"/>
  <c r="T1982" i="16"/>
  <c r="O1434" i="16"/>
  <c r="T1434" i="16"/>
  <c r="O262" i="16"/>
  <c r="T262" i="16"/>
  <c r="O75" i="16"/>
  <c r="T75" i="16"/>
  <c r="O3294" i="16"/>
  <c r="T3294" i="16"/>
  <c r="O2880" i="16"/>
  <c r="T2880" i="16"/>
  <c r="O1788" i="16"/>
  <c r="T1788" i="16"/>
  <c r="O3591" i="16"/>
  <c r="T3591" i="16"/>
  <c r="O3494" i="16"/>
  <c r="T3494" i="16"/>
  <c r="O3571" i="16"/>
  <c r="T3571" i="16"/>
  <c r="O2425" i="16"/>
  <c r="T2425" i="16"/>
  <c r="O3835" i="16"/>
  <c r="T3835" i="16"/>
  <c r="O2354" i="16"/>
  <c r="T2354" i="16"/>
  <c r="O3332" i="16"/>
  <c r="T3332" i="16"/>
  <c r="O3238" i="16"/>
  <c r="T3238" i="16"/>
  <c r="O3567" i="16"/>
  <c r="T3567" i="16"/>
  <c r="O1310" i="16"/>
  <c r="T1310" i="16"/>
  <c r="O806" i="16"/>
  <c r="T806" i="16"/>
  <c r="O2031" i="16"/>
  <c r="T2031" i="16"/>
  <c r="O630" i="16"/>
  <c r="T630" i="16"/>
  <c r="O1506" i="16"/>
  <c r="T1506" i="16"/>
  <c r="O155" i="16"/>
  <c r="T155" i="16"/>
  <c r="O402" i="16"/>
  <c r="T402" i="16"/>
  <c r="O2908" i="16"/>
  <c r="T2908" i="16"/>
  <c r="O2952" i="16"/>
  <c r="T2952" i="16"/>
  <c r="O2968" i="16"/>
  <c r="T2968" i="16"/>
  <c r="O2789" i="16"/>
  <c r="T2789" i="16"/>
  <c r="O1644" i="16"/>
  <c r="T1644" i="16"/>
  <c r="O3330" i="16"/>
  <c r="T3330" i="16"/>
  <c r="O3638" i="16"/>
  <c r="T3638" i="16"/>
  <c r="O1999" i="16"/>
  <c r="T1999" i="16"/>
  <c r="O1580" i="16"/>
  <c r="T1580" i="16"/>
  <c r="O1166" i="16"/>
  <c r="T1166" i="16"/>
  <c r="O662" i="16"/>
  <c r="T662" i="16"/>
  <c r="O1888" i="16"/>
  <c r="T1888" i="16"/>
  <c r="O1362" i="16"/>
  <c r="T1362" i="16"/>
  <c r="O2071" i="16"/>
  <c r="T2071" i="16"/>
  <c r="O754" i="16"/>
  <c r="T754" i="16"/>
  <c r="O1402" i="16"/>
  <c r="T1402" i="16"/>
  <c r="O397" i="16"/>
  <c r="T397" i="16"/>
  <c r="O1526" i="16"/>
  <c r="T1526" i="16"/>
  <c r="O2505" i="16"/>
  <c r="T2505" i="16"/>
  <c r="O2835" i="16"/>
  <c r="T2835" i="16"/>
  <c r="O2855" i="16"/>
  <c r="T2855" i="16"/>
  <c r="O2669" i="16"/>
  <c r="T2669" i="16"/>
  <c r="O1776" i="16"/>
  <c r="T1776" i="16"/>
  <c r="O2960" i="16"/>
  <c r="T2960" i="16"/>
  <c r="O3318" i="16"/>
  <c r="T3318" i="16"/>
  <c r="O3228" i="16"/>
  <c r="T3228" i="16"/>
  <c r="O3408" i="16"/>
  <c r="T3408" i="16"/>
  <c r="O3362" i="16"/>
  <c r="T3362" i="16"/>
  <c r="O650" i="16"/>
  <c r="T650" i="16"/>
  <c r="O330" i="16"/>
  <c r="T330" i="16"/>
  <c r="O1038" i="16"/>
  <c r="T1038" i="16"/>
  <c r="O1378" i="16"/>
  <c r="T1378" i="16"/>
  <c r="O99" i="16"/>
  <c r="T99" i="16"/>
  <c r="F123" i="3"/>
  <c r="F121" i="3"/>
  <c r="F108" i="3"/>
  <c r="F107" i="3"/>
  <c r="R40" i="16" l="1"/>
  <c r="C146"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44" i="3" s="1"/>
  <c r="Q40" i="16"/>
  <c r="C145"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36" i="3" l="1"/>
  <c r="O2" i="2" l="1"/>
  <c r="D119" i="3"/>
  <c r="F49" i="3" l="1"/>
  <c r="F48" i="3"/>
  <c r="F42" i="3"/>
  <c r="F129" i="3" s="1"/>
  <c r="F41" i="3"/>
  <c r="D52" i="3" l="1"/>
  <c r="F50" i="3"/>
  <c r="D54" i="3"/>
  <c r="D55" i="3" s="1"/>
  <c r="F130" i="3" s="1"/>
  <c r="D56" i="3"/>
  <c r="D53" i="3" l="1"/>
  <c r="R7" i="2" l="1"/>
  <c r="R8" i="2"/>
  <c r="R12" i="2" s="1"/>
  <c r="R16" i="2" s="1"/>
  <c r="R9" i="2"/>
  <c r="R11" i="2"/>
  <c r="R15" i="2" s="1"/>
  <c r="R13" i="2"/>
  <c r="R17"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42"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39" i="3" s="1"/>
  <c r="F74" i="3"/>
  <c r="F110" i="3" s="1"/>
  <c r="D112" i="3" s="1"/>
  <c r="F44" i="5" l="1"/>
  <c r="F46" i="5"/>
  <c r="F30" i="5"/>
  <c r="F28" i="5"/>
  <c r="O4" i="2"/>
  <c r="G5" i="2"/>
  <c r="P5" i="2"/>
  <c r="F134" i="3"/>
  <c r="N5" i="2"/>
  <c r="J6" i="2"/>
  <c r="D111" i="3"/>
  <c r="M101" i="3" l="1"/>
  <c r="M100" i="3"/>
  <c r="M102" i="3"/>
  <c r="M103" i="3"/>
  <c r="M92" i="3"/>
  <c r="M104" i="3"/>
  <c r="M93" i="3"/>
  <c r="M105" i="3"/>
  <c r="M94" i="3"/>
  <c r="M106" i="3"/>
  <c r="M95" i="3"/>
  <c r="M107" i="3"/>
  <c r="M96" i="3"/>
  <c r="M108" i="3"/>
  <c r="M97" i="3"/>
  <c r="M109" i="3"/>
  <c r="M98" i="3"/>
  <c r="M110" i="3"/>
  <c r="M99" i="3"/>
  <c r="N6" i="2"/>
  <c r="J7" i="2"/>
  <c r="P6" i="2"/>
  <c r="F138" i="3"/>
  <c r="G6" i="2"/>
  <c r="O5" i="2"/>
  <c r="F82" i="3"/>
  <c r="F83" i="3" s="1"/>
  <c r="M7" i="13"/>
  <c r="D117" i="3"/>
  <c r="M89" i="3"/>
  <c r="M81" i="3"/>
  <c r="M90" i="3"/>
  <c r="M6" i="6"/>
  <c r="M91" i="3"/>
  <c r="M82" i="3"/>
  <c r="M83" i="3"/>
  <c r="M88" i="3"/>
  <c r="M84" i="3"/>
  <c r="M85" i="3"/>
  <c r="M86" i="3"/>
  <c r="M87" i="3"/>
  <c r="M80" i="3"/>
  <c r="D115" i="3"/>
  <c r="F124" i="3"/>
  <c r="F137" i="3" l="1"/>
  <c r="G7" i="2"/>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35" i="3"/>
  <c r="N7" i="2"/>
  <c r="J8" i="2"/>
  <c r="F84" i="3"/>
  <c r="F85" i="3" s="1"/>
  <c r="F86" i="3" s="1"/>
  <c r="F126" i="3"/>
  <c r="F127" i="3" s="1"/>
  <c r="F128" i="3" s="1"/>
  <c r="F125"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40"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N16" i="2"/>
  <c r="G16" i="2"/>
  <c r="O15" i="2"/>
  <c r="G17" i="2" l="1"/>
  <c r="O17" i="2" s="1"/>
  <c r="O16" i="2"/>
  <c r="F141" i="3" l="1"/>
  <c r="F133"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8" i="5" l="1"/>
  <c r="C8" i="5" s="1"/>
  <c r="F6" i="5" s="1"/>
  <c r="B11" i="5"/>
  <c r="C11" i="5" s="1"/>
  <c r="B12" i="5"/>
  <c r="C12" i="5" s="1"/>
  <c r="F12" i="5" s="1"/>
  <c r="F11" i="5"/>
  <c r="B13" i="5"/>
  <c r="C13" i="5" s="1"/>
  <c r="F13" i="5" s="1"/>
  <c r="B10" i="5"/>
  <c r="C10" i="5" s="1"/>
  <c r="B9" i="5"/>
  <c r="C9" i="5" s="1"/>
  <c r="F9" i="5" s="1"/>
  <c r="F14" i="5" l="1"/>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<sst xmlns="http://schemas.openxmlformats.org/spreadsheetml/2006/main" count="1614" uniqueCount="801">
  <si>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</si>
  <si>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</si>
  <si>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</si>
  <si>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</si>
  <si>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</si>
  <si>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</si>
  <si>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</si>
  <si>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</si>
  <si>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</si>
  <si>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</si>
  <si>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</si>
  <si>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</si>
  <si>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</si>
  <si>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</si>
  <si>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</si>
  <si>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</si>
  <si>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</si>
  <si>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</si>
  <si>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</si>
  <si>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</si>
  <si>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</si>
  <si>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</si>
  <si>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</si>
  <si>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</si>
  <si>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</si>
  <si>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</si>
  <si>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</si>
  <si>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</si>
  <si>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</si>
  <si>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</si>
  <si>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</si>
  <si>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</si>
  <si>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</si>
  <si>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</si>
  <si>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</si>
  <si>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</si>
  <si>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</si>
  <si>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</si>
  <si>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</si>
  <si>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</si>
  <si>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</si>
  <si>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</si>
  <si>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</si>
  <si>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</si>
  <si>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</si>
  <si>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</si>
  <si>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</si>
  <si>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</si>
  <si>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</si>
  <si>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</si>
  <si>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</si>
  <si>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</si>
  <si>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</si>
  <si>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</si>
  <si>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</si>
  <si>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</si>
  <si>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</si>
  <si>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</si>
  <si>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</si>
  <si>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</si>
  <si>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</si>
  <si>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</si>
  <si>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</si>
  <si>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</si>
  <si>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</si>
  <si>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</si>
  <si>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</si>
  <si>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</si>
  <si>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</si>
  <si>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</si>
  <si>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</si>
  <si>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</si>
  <si>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</si>
  <si>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</si>
  <si>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</si>
  <si>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</si>
  <si>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</si>
  <si>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</si>
  <si>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</si>
  <si>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</si>
  <si>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</si>
  <si>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</si>
  <si>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</si>
  <si>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</si>
  <si>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</si>
  <si>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</si>
  <si>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</si>
  <si>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</si>
  <si>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</si>
  <si>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</si>
  <si>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</si>
  <si>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</si>
  <si>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</si>
  <si>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</si>
  <si>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</si>
  <si>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</si>
  <si>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</si>
  <si>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</si>
  <si>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</si>
  <si>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</si>
  <si>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</si>
  <si>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</si>
  <si>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</si>
  <si>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</si>
  <si>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</si>
  <si>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</si>
  <si>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</si>
  <si>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</si>
  <si>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</si>
  <si>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</si>
  <si>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</si>
  <si>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</si>
  <si>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</si>
  <si>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</si>
  <si>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</si>
  <si>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</si>
  <si>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</si>
  <si>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</si>
  <si>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</si>
  <si>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</si>
  <si>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</si>
  <si>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</si>
  <si>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</si>
  <si>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</si>
  <si>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</si>
  <si>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</si>
  <si>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</si>
  <si>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</si>
  <si>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</si>
  <si>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</si>
  <si>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</si>
  <si>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</si>
  <si>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</si>
  <si>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</si>
  <si>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</si>
  <si>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</si>
  <si>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</si>
  <si>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</si>
  <si>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</si>
  <si>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</si>
  <si>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</si>
  <si>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</si>
  <si>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</si>
  <si>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</si>
  <si>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</si>
  <si>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</si>
  <si>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</si>
  <si>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</si>
  <si>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</si>
  <si>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</si>
  <si>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</si>
  <si>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</si>
  <si>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</si>
  <si>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</si>
  <si>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</si>
  <si>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</si>
  <si>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</si>
  <si>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</si>
  <si>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</si>
  <si>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</si>
  <si>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</si>
  <si>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</si>
  <si>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</si>
  <si>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</si>
  <si>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</si>
  <si>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</si>
  <si>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</si>
  <si>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</si>
  <si>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</si>
  <si>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</si>
  <si>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</si>
  <si>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</si>
  <si>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</si>
  <si>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</si>
  <si>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</si>
  <si>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</si>
  <si>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</si>
  <si>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</si>
  <si>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</si>
  <si>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</si>
  <si>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</si>
  <si>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</si>
  <si>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</si>
  <si>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</si>
  <si>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</si>
  <si>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</si>
  <si>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</si>
  <si>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</si>
  <si>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</si>
  <si>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</si>
  <si>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</si>
  <si>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</si>
  <si>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</si>
  <si>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</si>
  <si>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</si>
  <si>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</si>
  <si>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</si>
  <si>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</si>
  <si>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</si>
  <si>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</si>
  <si>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</si>
  <si>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</si>
  <si>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</si>
  <si>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</si>
  <si>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</si>
  <si>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</si>
  <si>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</si>
  <si>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</si>
  <si>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</si>
  <si>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</si>
  <si>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</si>
  <si>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</si>
  <si>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</si>
  <si>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</si>
  <si>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</si>
  <si>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</si>
  <si>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</si>
  <si>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</si>
  <si>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</si>
  <si>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</si>
  <si>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</si>
  <si>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</si>
  <si>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</si>
  <si>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</si>
  <si>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</si>
  <si>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</si>
  <si>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</si>
  <si>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</si>
  <si>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</si>
  <si>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</si>
  <si>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</si>
  <si>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</si>
  <si>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</si>
  <si>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</si>
  <si>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</si>
  <si>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</si>
  <si>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</si>
  <si>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</si>
  <si>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</si>
  <si>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</si>
  <si>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</si>
  <si>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</si>
  <si>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</si>
  <si>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</si>
  <si>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</si>
  <si>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</si>
  <si>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</si>
  <si>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</si>
  <si>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</si>
  <si>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</si>
  <si>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</si>
  <si>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</si>
  <si>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</si>
  <si>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</si>
  <si>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</si>
  <si>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</si>
  <si>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</si>
  <si>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</si>
  <si>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</si>
  <si>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</si>
  <si>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</si>
  <si>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</si>
  <si>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</si>
  <si>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</si>
  <si>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</si>
  <si>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</si>
  <si>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</si>
  <si>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</si>
  <si>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</si>
  <si>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</si>
  <si>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</si>
  <si>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</si>
  <si>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</si>
  <si>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</si>
  <si>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</si>
  <si>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</si>
  <si>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</si>
  <si>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</si>
  <si>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</si>
  <si>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</si>
  <si>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</si>
  <si>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</si>
  <si>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</si>
  <si>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</si>
  <si>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</si>
  <si>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</si>
  <si>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</si>
  <si>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</si>
  <si>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</si>
  <si>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</si>
  <si>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</si>
  <si>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</si>
  <si>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</si>
  <si>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</si>
  <si>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</si>
  <si>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</si>
  <si>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</si>
  <si>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</si>
  <si>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</si>
  <si>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</si>
  <si>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</si>
  <si>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</si>
  <si>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</si>
  <si>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</si>
  <si>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</si>
  <si>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</si>
  <si>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</si>
  <si>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</si>
  <si>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</si>
  <si>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</si>
  <si>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</si>
  <si>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</si>
  <si>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</si>
  <si>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</si>
  <si>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</si>
  <si>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</si>
  <si>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</si>
  <si>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</si>
  <si>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</si>
  <si>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</si>
  <si>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</si>
  <si>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</si>
  <si>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</si>
  <si>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</si>
  <si>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</si>
  <si>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</si>
  <si>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</si>
  <si>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</si>
  <si>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</si>
  <si>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</si>
  <si>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</si>
  <si>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</si>
  <si>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</si>
  <si>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</si>
  <si>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</si>
  <si>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</si>
  <si>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</si>
  <si>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</si>
  <si>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</si>
  <si>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</si>
  <si>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</si>
  <si>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</si>
  <si>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</si>
  <si>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</si>
  <si>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</si>
  <si>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</si>
  <si>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</si>
  <si>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</si>
  <si>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</si>
  <si>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</si>
  <si>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</si>
  <si>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</si>
  <si>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</si>
  <si>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</si>
  <si>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</si>
  <si>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</si>
  <si>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</si>
  <si>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</si>
  <si>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</si>
  <si>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</si>
  <si>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</si>
  <si>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</si>
  <si>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</si>
  <si>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</si>
  <si>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</si>
  <si>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</si>
  <si>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</si>
  <si>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</si>
  <si>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</si>
  <si>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</si>
  <si>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</si>
  <si>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</si>
  <si>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</si>
  <si>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</si>
  <si>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</si>
  <si>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</si>
  <si>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</si>
  <si>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</si>
  <si>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</si>
  <si>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</si>
  <si>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</si>
  <si>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</si>
  <si>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</si>
  <si>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</si>
  <si>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</si>
  <si>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</si>
  <si>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</si>
  <si>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</si>
  <si>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</si>
  <si>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</si>
  <si>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</si>
  <si>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</si>
  <si>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</si>
  <si>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</si>
  <si>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</si>
  <si>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</si>
  <si>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</si>
  <si>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</si>
  <si>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</si>
  <si>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MSEL1 top and bottom resistors chosen correctly to set fsw and compensation. Recommend placeholders for a divider.</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</si>
  <si>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</si>
  <si>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</si>
  <si>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</si>
  <si>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</si>
  <si>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</si>
  <si>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</si>
  <si>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</si>
  <si>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</si>
  <si>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</si>
  <si>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</si>
  <si>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</si>
  <si>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</si>
  <si>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</si>
  <si>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</si>
  <si>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</si>
  <si>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</si>
  <si>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</si>
  <si>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</si>
  <si>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</si>
  <si>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</si>
  <si>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</si>
  <si>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</si>
  <si>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</si>
  <si>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</si>
  <si>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</si>
  <si>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</si>
  <si>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</si>
  <si>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</si>
  <si>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</si>
  <si>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</si>
  <si>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</si>
  <si>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</si>
  <si>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</si>
  <si>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</si>
  <si>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</si>
  <si>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</si>
  <si>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</si>
  <si>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</si>
  <si>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</si>
  <si>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</si>
  <si>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</si>
  <si>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</si>
  <si>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</si>
  <si>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</si>
  <si>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</si>
  <si>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</si>
  <si>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</si>
  <si>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</si>
  <si>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</si>
  <si>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</si>
  <si>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</si>
  <si>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</si>
  <si>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</si>
  <si>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</si>
  <si>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</si>
  <si>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</si>
  <si>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</si>
  <si>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</si>
  <si>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</si>
  <si>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</si>
  <si>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</si>
  <si>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</si>
  <si>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</si>
  <si>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</si>
  <si>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</si>
  <si>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</si>
  <si>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</si>
  <si>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</si>
  <si>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</si>
  <si>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</si>
  <si>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</si>
  <si>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</si>
  <si>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</si>
  <si>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</si>
  <si>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</si>
  <si>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</si>
  <si>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</si>
  <si>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</si>
  <si>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</si>
  <si>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</si>
  <si>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</si>
  <si>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</si>
  <si>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</si>
  <si>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</si>
  <si>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</si>
  <si>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</si>
  <si>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</si>
  <si>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</si>
  <si>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</si>
  <si>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</si>
  <si>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</si>
  <si>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</si>
  <si>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</si>
  <si>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</si>
  <si>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</si>
  <si>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</si>
  <si>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</si>
  <si>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</si>
  <si>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</si>
  <si>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</si>
  <si>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</si>
  <si>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</si>
  <si>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</si>
  <si>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</si>
  <si>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</si>
  <si>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</si>
  <si>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</si>
  <si>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</si>
  <si>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</si>
  <si>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</si>
  <si>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</si>
  <si>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</si>
  <si>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</si>
  <si>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</si>
  <si>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</si>
  <si>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</si>
  <si>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</si>
  <si>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</si>
  <si>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</si>
  <si>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</si>
  <si>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</si>
  <si>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</si>
  <si>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</si>
  <si>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</si>
  <si>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</si>
  <si>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</si>
  <si>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</si>
  <si>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</si>
  <si>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</si>
  <si>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</si>
  <si>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</si>
  <si>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</si>
  <si>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</si>
  <si>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</si>
  <si>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</si>
  <si>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</si>
  <si>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</si>
  <si>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</si>
  <si>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</si>
  <si>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</si>
  <si>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</si>
  <si>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</si>
  <si>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</si>
  <si>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</si>
  <si>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</si>
  <si>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</si>
  <si>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</si>
  <si>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</si>
  <si>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</si>
  <si>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</si>
  <si>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</si>
  <si>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</si>
  <si>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</si>
  <si>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</si>
  <si>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</si>
  <si>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</si>
  <si>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</si>
  <si>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</si>
  <si>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</si>
  <si>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</si>
  <si>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</si>
  <si>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</si>
  <si>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</si>
  <si>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</si>
  <si>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</si>
  <si>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</si>
  <si>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</si>
  <si>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</si>
  <si>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</si>
  <si>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</si>
  <si>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</si>
  <si>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</si>
  <si>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</si>
  <si>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</si>
  <si>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</si>
  <si>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</si>
  <si>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</si>
  <si>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</si>
  <si>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</si>
  <si>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</si>
  <si>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</si>
  <si>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</si>
  <si>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</si>
  <si>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</si>
  <si>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</si>
  <si>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</si>
  <si>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</si>
  <si>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</si>
  <si>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</si>
  <si>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</si>
  <si>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</si>
  <si>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</si>
  <si>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</si>
  <si>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</si>
  <si>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</si>
  <si>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</si>
  <si>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</si>
  <si>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</si>
  <si>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</si>
  <si>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</si>
  <si>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</si>
  <si>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</si>
  <si>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</si>
  <si>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</si>
  <si>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</si>
  <si>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</si>
  <si>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</si>
  <si>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</si>
  <si>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</si>
  <si>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</si>
  <si>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</si>
  <si>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</si>
  <si>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</si>
  <si>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</si>
  <si>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</si>
  <si>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</si>
  <si>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</si>
  <si>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</si>
  <si>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</si>
  <si>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</si>
  <si>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</si>
  <si>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</si>
  <si>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</si>
  <si>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</si>
  <si>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</si>
  <si>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</si>
  <si>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</si>
  <si>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</si>
  <si>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</si>
  <si>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</si>
  <si>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</si>
  <si>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</si>
  <si>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</si>
  <si>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</si>
  <si>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</si>
  <si>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</si>
  <si>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</si>
  <si>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</si>
  <si>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</si>
  <si>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</si>
  <si>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</si>
  <si>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</si>
  <si>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</si>
  <si>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</si>
  <si>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</si>
  <si>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</si>
  <si>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</si>
  <si>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</si>
  <si>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</si>
  <si>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</si>
  <si>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</si>
  <si>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</si>
  <si>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</si>
  <si>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</si>
  <si>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</si>
  <si>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</si>
  <si>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</si>
  <si>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</si>
  <si>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</si>
  <si>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</si>
  <si>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</si>
  <si>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</si>
  <si>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</si>
  <si>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</si>
  <si>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</si>
  <si>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</si>
  <si>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</si>
  <si>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</si>
  <si>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</si>
  <si>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</si>
  <si>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</si>
  <si>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</si>
  <si>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</si>
  <si>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</si>
  <si>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</si>
  <si>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</si>
  <si>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</si>
  <si>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</si>
  <si>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</si>
  <si>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</si>
  <si>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</si>
  <si>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</si>
  <si>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</si>
  <si>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</si>
  <si>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</si>
  <si>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</si>
  <si>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</si>
  <si>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</si>
  <si>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</si>
  <si>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</si>
  <si>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</si>
  <si>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</si>
  <si>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</si>
  <si>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</si>
  <si>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</si>
  <si>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</si>
  <si>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</si>
  <si>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</si>
  <si>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</si>
  <si>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</si>
  <si>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</si>
  <si>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</si>
  <si>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</si>
  <si>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</si>
  <si>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</si>
  <si>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</si>
  <si>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</si>
  <si>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</si>
  <si>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</si>
  <si>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</si>
  <si>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</si>
  <si>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</si>
  <si>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</si>
  <si>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</si>
  <si>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</si>
  <si>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</si>
  <si>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</si>
  <si>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</si>
  <si>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</si>
  <si>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</si>
  <si>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</si>
  <si>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</si>
  <si>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</si>
  <si>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</si>
  <si>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</si>
  <si>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</si>
  <si>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</si>
  <si>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</si>
  <si>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</si>
  <si>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</si>
  <si>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</si>
  <si>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</si>
  <si>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</si>
  <si>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</si>
  <si>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</si>
  <si>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</si>
  <si>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</si>
  <si>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</si>
  <si>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</si>
  <si>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</si>
  <si>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</si>
  <si>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</si>
  <si>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</si>
  <si>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</si>
  <si>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</si>
  <si>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</si>
  <si>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</si>
  <si>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</si>
  <si>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</si>
  <si>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</si>
  <si>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</si>
  <si>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</si>
  <si>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</si>
  <si>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</si>
  <si>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</si>
  <si>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</si>
  <si>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</si>
  <si>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</si>
  <si>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</si>
  <si>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</si>
  <si>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</si>
  <si>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</si>
  <si>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</si>
  <si>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</si>
  <si>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</si>
  <si>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</si>
  <si>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</si>
  <si>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</si>
  <si>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</si>
  <si>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</si>
  <si>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</si>
  <si>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</si>
  <si>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</si>
  <si>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</si>
  <si>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</si>
  <si>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</si>
  <si>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</si>
  <si>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</si>
  <si>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</si>
  <si>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</si>
  <si>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</si>
  <si>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</si>
  <si>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</si>
  <si>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</si>
  <si>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</si>
  <si>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</si>
  <si>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</si>
  <si>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</si>
  <si>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</si>
  <si>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</si>
  <si>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</si>
  <si>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</si>
  <si>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</si>
  <si>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</si>
  <si>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</si>
  <si>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</si>
  <si>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Low Frequency Ripple</t>
  </si>
  <si>
    <t>Total Output Ripple</t>
  </si>
  <si>
    <t>Estimated Low Frequency Ripple</t>
  </si>
  <si>
    <t>Estimated Total Ripple - Including Switching Frequency and Low Frequency</t>
  </si>
  <si>
    <t>49.9E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</si>
</sst>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0.0"/>
    <numFmt numFmtId="167" formatCode="_(* #,##0_);_(* \(#,##0\);_(* &quot;-&quot;??_);_(@_)"/>
    <numFmt numFmtId="168" formatCode="0.0000"/>
    <numFmt numFmtId="169" formatCode="0.0000000000E+00"/>
  </numFmts>
  <fonts count="28" x14ac:knownFonts="1">
    <font>
      <sz val="11"/>
      <color theme="1"/>
      <name val="Calibri"/>
      <family val="2"/>
      <scheme val="minor"/>
    </font>
    <font>
      <sz val="11"/>
      <color theme="0"/>
      <name val="Calibri"/>
      <family val="2"/>
      <scheme val="minor"/>
    </font>
    <font>
      <sz val="9"/>
      <color indexed="81"/>
      <name val="Tahoma"/>
      <family val="2"/>
    </font>
    <font>
      <sz val="11"/>
      <color theme="1"/>
      <name val="Calibri"/>
      <family val="2"/>
      <scheme val="minor"/>
    </font>
    <font>
      <sz val="11"/>
      <name val="Calibri"/>
      <family val="2"/>
      <scheme val="minor"/>
    </font>
    <font>
      <sz val="11"/>
      <color rgb="FF9C0006"/>
      <name val="Calibri"/>
      <family val="2"/>
      <scheme val="minor"/>
    </font>
    <font>
      <b/>
      <sz val="11"/>
      <color theme="1"/>
      <name val="Calibri"/>
      <family val="2"/>
      <scheme val="minor"/>
    </font>
    <font>
      <u/>
      <sz val="11"/>
      <color theme="10"/>
      <name val="Calibri"/>
      <family val="2"/>
      <scheme val="minor"/>
    </font>
    <font>
      <sz val="10"/>
      <name val="Arial"/>
      <family val="2"/>
    </font>
    <font>
      <sz val="10"/>
      <color theme="1"/>
      <name val="Calibri"/>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Calibri"/>
      <family val="2"/>
      <scheme val="minor"/>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5">
    <xf numFmtId="0" fontId="0" fillId="0" borderId="0"/>
    <xf numFmtId="164"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424">
    <xf numFmtId="0" fontId="0" fillId="0" borderId="0" xfId="0"/>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49" fontId="0" fillId="0" borderId="0" xfId="0" applyNumberFormat="1"/>
    <xf numFmtId="165" fontId="0" fillId="0" borderId="0" xfId="0" applyNumberFormat="1"/>
    <xf numFmtId="0" fontId="1" fillId="0" borderId="0" xfId="0" applyFont="1"/>
    <xf numFmtId="0" fontId="0" fillId="0" borderId="0" xfId="0" applyAlignment="1" applyProtection="1">
      <alignment wrapText="1"/>
      <protection locked="0"/>
    </xf>
    <xf numFmtId="0" fontId="0" fillId="0" borderId="0" xfId="0" applyProtection="1">
      <protection locked="0"/>
    </xf>
    <xf numFmtId="0" fontId="0" fillId="0" borderId="0" xfId="0" applyAlignment="1">
      <alignment wrapText="1"/>
    </xf>
    <xf numFmtId="0" fontId="0" fillId="0" borderId="1" xfId="0" applyBorder="1" applyAlignment="1">
      <alignment horizontal="left" vertical="top"/>
    </xf>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Border="1" applyAlignment="1" applyProtection="1">
      <alignment horizontal="center" vertical="center" wrapText="1"/>
      <protection locked="0"/>
    </xf>
    <xf numFmtId="0" fontId="0" fillId="0" borderId="14" xfId="0" applyBorder="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7" fillId="0" borderId="0" xfId="3" quotePrefix="1" applyFill="1" applyBorder="1" applyAlignment="1" applyProtection="1">
      <alignment wrapText="1"/>
      <protection locked="0"/>
    </xf>
    <xf numFmtId="0" fontId="0" fillId="0" borderId="0" xfId="0" applyAlignment="1">
      <alignment vertical="top" wrapText="1"/>
    </xf>
    <xf numFmtId="0" fontId="7" fillId="0" borderId="0" xfId="3" applyFill="1" applyBorder="1" applyProtection="1"/>
    <xf numFmtId="0" fontId="4" fillId="0" borderId="0" xfId="0" applyFont="1" applyAlignment="1">
      <alignment horizontal="center" vertical="center" wrapText="1"/>
    </xf>
    <xf numFmtId="0" fontId="0" fillId="0" borderId="36" xfId="0" applyBorder="1" applyAlignment="1">
      <alignment vertical="top" wrapText="1"/>
    </xf>
    <xf numFmtId="0" fontId="4" fillId="0" borderId="0" xfId="0" applyFont="1"/>
    <xf numFmtId="0" fontId="4"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wrapText="1"/>
    </xf>
    <xf numFmtId="0" fontId="10" fillId="5" borderId="1" xfId="0" applyFont="1" applyFill="1" applyBorder="1" applyAlignment="1">
      <alignment vertical="center"/>
    </xf>
    <xf numFmtId="0" fontId="10" fillId="9" borderId="1" xfId="0" applyFont="1" applyFill="1" applyBorder="1" applyAlignment="1">
      <alignment vertical="center"/>
    </xf>
    <xf numFmtId="0" fontId="10" fillId="4" borderId="1" xfId="0" applyFont="1" applyFill="1" applyBorder="1" applyAlignment="1">
      <alignment vertical="center"/>
    </xf>
    <xf numFmtId="0" fontId="10" fillId="13" borderId="1" xfId="0" applyFont="1" applyFill="1" applyBorder="1" applyAlignment="1">
      <alignment vertical="center"/>
    </xf>
    <xf numFmtId="0" fontId="11" fillId="6" borderId="1" xfId="0" applyFont="1" applyFill="1" applyBorder="1" applyAlignment="1">
      <alignment vertical="center"/>
    </xf>
    <xf numFmtId="0" fontId="12" fillId="7" borderId="1" xfId="0" applyFont="1" applyFill="1" applyBorder="1" applyAlignment="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0" fontId="13" fillId="0" borderId="1" xfId="0" applyFont="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165" fontId="13" fillId="0" borderId="1" xfId="0" applyNumberFormat="1" applyFont="1" applyBorder="1" applyAlignment="1">
      <alignment horizontal="center"/>
    </xf>
    <xf numFmtId="0" fontId="13" fillId="0" borderId="17" xfId="0" applyFont="1" applyBorder="1" applyAlignment="1">
      <alignment horizontal="center"/>
    </xf>
    <xf numFmtId="0" fontId="13" fillId="0" borderId="36" xfId="0" applyFont="1" applyBorder="1" applyAlignment="1" applyProtection="1">
      <alignment horizontal="center"/>
      <protection locked="0"/>
    </xf>
    <xf numFmtId="0" fontId="13" fillId="5" borderId="36" xfId="0" applyFont="1" applyFill="1" applyBorder="1" applyAlignment="1" applyProtection="1">
      <alignment horizontal="center" vertical="top"/>
      <protection locked="0"/>
    </xf>
    <xf numFmtId="2" fontId="13" fillId="0" borderId="1" xfId="0" applyNumberFormat="1" applyFont="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67" fontId="15" fillId="11" borderId="1" xfId="1" applyNumberFormat="1" applyFont="1" applyFill="1" applyBorder="1" applyAlignment="1">
      <alignment horizontal="center" vertical="center"/>
    </xf>
    <xf numFmtId="167"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66"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Border="1" applyAlignment="1">
      <alignment horizontal="left"/>
    </xf>
    <xf numFmtId="0" fontId="13" fillId="0" borderId="36" xfId="0" applyFont="1" applyBorder="1" applyAlignment="1">
      <alignment horizontal="center"/>
    </xf>
    <xf numFmtId="0" fontId="13" fillId="0" borderId="27" xfId="0" applyFont="1" applyBorder="1" applyAlignment="1" applyProtection="1">
      <alignment horizontal="center"/>
      <protection locked="0"/>
    </xf>
    <xf numFmtId="0" fontId="13" fillId="0" borderId="17" xfId="0" applyFont="1" applyBorder="1" applyAlignment="1" applyProtection="1">
      <alignment horizontal="center"/>
      <protection locked="0"/>
    </xf>
    <xf numFmtId="0" fontId="13" fillId="0" borderId="14" xfId="0" applyFont="1" applyBorder="1" applyAlignment="1" applyProtection="1">
      <alignment horizontal="center"/>
      <protection locked="0"/>
    </xf>
    <xf numFmtId="0" fontId="13" fillId="0" borderId="14" xfId="0" applyFont="1" applyBorder="1" applyAlignment="1">
      <alignment horizontal="center"/>
    </xf>
    <xf numFmtId="165" fontId="13" fillId="0" borderId="1" xfId="0" applyNumberFormat="1" applyFont="1" applyBorder="1" applyAlignment="1" applyProtection="1">
      <alignment horizontal="center"/>
      <protection locked="0"/>
    </xf>
    <xf numFmtId="0" fontId="0" fillId="0" borderId="0" xfId="0" applyAlignment="1">
      <alignment horizontal="right"/>
    </xf>
    <xf numFmtId="166" fontId="13" fillId="0" borderId="27" xfId="0" applyNumberFormat="1" applyFont="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8" fillId="0" borderId="0" xfId="14"/>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0" fontId="23" fillId="0" borderId="0" xfId="0" applyFont="1" applyAlignment="1" applyProtection="1">
      <alignment horizontal="center" vertical="center"/>
      <protection locked="0"/>
    </xf>
    <xf numFmtId="0" fontId="0" fillId="0" borderId="0" xfId="0" applyAlignment="1" applyProtection="1">
      <alignment horizontal="left" vertical="top"/>
      <protection hidden="1"/>
    </xf>
    <xf numFmtId="11" fontId="0" fillId="0" borderId="0" xfId="0" applyNumberFormat="1" applyAlignment="1" applyProtection="1">
      <alignment horizontal="left" vertical="top"/>
      <protection hidden="1"/>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168" fontId="0" fillId="0" borderId="1" xfId="0" applyNumberFormat="1" applyBorder="1" applyAlignment="1">
      <alignment horizontal="center" vertical="center" wrapText="1"/>
    </xf>
    <xf numFmtId="0" fontId="25" fillId="0" borderId="46" xfId="0" applyFont="1" applyBorder="1" applyAlignment="1">
      <alignment horizontal="left" vertical="center" wrapText="1"/>
    </xf>
    <xf numFmtId="0" fontId="25" fillId="0" borderId="46" xfId="0" applyFont="1" applyBorder="1" applyAlignment="1">
      <alignment vertical="center" wrapText="1"/>
    </xf>
    <xf numFmtId="0" fontId="14" fillId="0" borderId="0" xfId="0" applyFont="1"/>
    <xf numFmtId="0" fontId="13" fillId="0" borderId="0" xfId="0" applyFont="1" applyAlignment="1">
      <alignment horizontal="center"/>
    </xf>
    <xf numFmtId="49" fontId="13" fillId="0" borderId="0" xfId="0" applyNumberFormat="1" applyFont="1" applyAlignment="1">
      <alignment horizontal="center"/>
    </xf>
    <xf numFmtId="0" fontId="13" fillId="0" borderId="23" xfId="0" applyFont="1" applyBorder="1"/>
    <xf numFmtId="0" fontId="14" fillId="2" borderId="1" xfId="0" applyFont="1" applyFill="1" applyBorder="1"/>
    <xf numFmtId="0" fontId="13" fillId="4" borderId="1" xfId="0" applyFont="1" applyFill="1" applyBorder="1" applyAlignment="1">
      <alignment horizontal="center"/>
    </xf>
    <xf numFmtId="0" fontId="13" fillId="13" borderId="1" xfId="0" applyFont="1" applyFill="1" applyBorder="1" applyAlignment="1">
      <alignment horizontal="center"/>
    </xf>
    <xf numFmtId="0" fontId="13" fillId="0" borderId="0" xfId="0" applyFont="1" applyAlignment="1">
      <alignment horizontal="left" vertical="center"/>
    </xf>
    <xf numFmtId="0" fontId="13" fillId="0" borderId="0" xfId="0" applyFont="1" applyAlignment="1">
      <alignment horizontal="left" vertical="center" wrapText="1"/>
    </xf>
    <xf numFmtId="165" fontId="13" fillId="13" borderId="1" xfId="0" applyNumberFormat="1" applyFont="1" applyFill="1" applyBorder="1" applyAlignment="1">
      <alignment horizontal="center"/>
    </xf>
    <xf numFmtId="2" fontId="13" fillId="13" borderId="1" xfId="0" applyNumberFormat="1" applyFont="1" applyFill="1" applyBorder="1" applyAlignment="1">
      <alignment horizontal="center"/>
    </xf>
    <xf numFmtId="2" fontId="13" fillId="0" borderId="1" xfId="0" applyNumberFormat="1" applyFont="1" applyBorder="1" applyAlignment="1">
      <alignment horizontal="center"/>
    </xf>
    <xf numFmtId="1" fontId="13" fillId="13" borderId="1" xfId="0" applyNumberFormat="1" applyFont="1" applyFill="1" applyBorder="1" applyAlignment="1">
      <alignment horizontal="center"/>
    </xf>
    <xf numFmtId="1" fontId="13" fillId="0" borderId="1" xfId="0" applyNumberFormat="1" applyFont="1" applyBorder="1" applyAlignment="1">
      <alignment horizontal="center"/>
    </xf>
    <xf numFmtId="2" fontId="13" fillId="0" borderId="0" xfId="0" applyNumberFormat="1" applyFont="1"/>
    <xf numFmtId="1" fontId="13" fillId="4" borderId="1" xfId="0" applyNumberFormat="1" applyFont="1" applyFill="1" applyBorder="1" applyAlignment="1">
      <alignment horizontal="center"/>
    </xf>
    <xf numFmtId="165" fontId="13" fillId="4" borderId="1" xfId="0" applyNumberFormat="1" applyFont="1" applyFill="1" applyBorder="1" applyAlignment="1">
      <alignment horizontal="center"/>
    </xf>
    <xf numFmtId="0" fontId="13" fillId="0" borderId="23" xfId="0" applyFont="1" applyBorder="1" applyAlignment="1">
      <alignment wrapText="1"/>
    </xf>
    <xf numFmtId="0" fontId="13" fillId="0" borderId="22" xfId="0" applyFont="1" applyBorder="1" applyAlignment="1">
      <alignment vertical="center"/>
    </xf>
    <xf numFmtId="1" fontId="13" fillId="13" borderId="1" xfId="0" applyNumberFormat="1" applyFont="1" applyFill="1" applyBorder="1" applyAlignment="1">
      <alignment horizontal="center" vertical="center"/>
    </xf>
    <xf numFmtId="2" fontId="13" fillId="4" borderId="1" xfId="0" applyNumberFormat="1" applyFont="1" applyFill="1" applyBorder="1" applyAlignment="1">
      <alignment horizont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3" fillId="0" borderId="1" xfId="0" applyFont="1" applyBorder="1" applyAlignment="1">
      <alignment vertical="center"/>
    </xf>
    <xf numFmtId="0" fontId="13" fillId="0" borderId="23" xfId="0" applyFont="1" applyBorder="1" applyAlignment="1">
      <alignment vertical="center" wrapText="1"/>
    </xf>
    <xf numFmtId="166" fontId="13" fillId="13" borderId="1" xfId="0" applyNumberFormat="1" applyFont="1" applyFill="1" applyBorder="1" applyAlignment="1">
      <alignment horizontal="center"/>
    </xf>
    <xf numFmtId="166" fontId="13" fillId="0" borderId="1" xfId="0" applyNumberFormat="1" applyFont="1" applyBorder="1" applyAlignment="1">
      <alignment horizontal="center"/>
    </xf>
    <xf numFmtId="0" fontId="13" fillId="0" borderId="33" xfId="0" applyFont="1" applyBorder="1"/>
    <xf numFmtId="0" fontId="13" fillId="0" borderId="39" xfId="0" applyFont="1" applyBorder="1"/>
    <xf numFmtId="0" fontId="18" fillId="0" borderId="15" xfId="0" quotePrefix="1" applyFont="1" applyBorder="1"/>
    <xf numFmtId="0" fontId="13" fillId="0" borderId="17" xfId="0" applyFont="1" applyBorder="1" applyAlignment="1">
      <alignment horizontal="center" vertical="top"/>
    </xf>
    <xf numFmtId="0" fontId="13" fillId="0" borderId="36" xfId="0" applyFont="1" applyBorder="1" applyAlignment="1">
      <alignment horizontal="center" vertical="top"/>
    </xf>
    <xf numFmtId="0" fontId="13" fillId="0" borderId="36" xfId="0" applyFont="1" applyBorder="1"/>
    <xf numFmtId="0" fontId="13" fillId="0" borderId="47" xfId="0" applyFont="1" applyBorder="1"/>
    <xf numFmtId="0" fontId="13" fillId="0" borderId="46" xfId="0" applyFont="1" applyBorder="1" applyAlignment="1">
      <alignment horizontal="center" vertical="center"/>
    </xf>
    <xf numFmtId="0" fontId="13" fillId="0" borderId="44" xfId="0" applyFont="1" applyBorder="1" applyAlignment="1">
      <alignment horizontal="center" vertical="center"/>
    </xf>
    <xf numFmtId="0" fontId="13" fillId="0" borderId="38" xfId="0" applyFont="1" applyBorder="1" applyAlignment="1">
      <alignment horizontal="center" vertical="center"/>
    </xf>
    <xf numFmtId="0" fontId="13" fillId="0" borderId="1" xfId="0" applyFont="1" applyBorder="1" applyAlignment="1">
      <alignment horizontal="center" vertical="top"/>
    </xf>
    <xf numFmtId="0" fontId="13" fillId="4" borderId="1" xfId="0" applyFont="1" applyFill="1" applyBorder="1" applyAlignment="1">
      <alignment horizontal="center" vertical="top"/>
    </xf>
    <xf numFmtId="0" fontId="13" fillId="0" borderId="55" xfId="0" applyFont="1" applyBorder="1" applyAlignment="1">
      <alignment horizontal="center"/>
    </xf>
    <xf numFmtId="0" fontId="13" fillId="0" borderId="6" xfId="0" applyFont="1" applyBorder="1" applyAlignment="1">
      <alignment horizontal="center"/>
    </xf>
    <xf numFmtId="0" fontId="13" fillId="0" borderId="51" xfId="0" applyFont="1" applyBorder="1" applyAlignment="1">
      <alignment horizontal="center"/>
    </xf>
    <xf numFmtId="0" fontId="13" fillId="0" borderId="52" xfId="0" applyFont="1" applyBorder="1" applyAlignment="1">
      <alignment horizontal="center"/>
    </xf>
    <xf numFmtId="0" fontId="13" fillId="0" borderId="4" xfId="0" applyFont="1" applyBorder="1" applyAlignment="1">
      <alignment horizontal="center"/>
    </xf>
    <xf numFmtId="166" fontId="13" fillId="0" borderId="1" xfId="0" applyNumberFormat="1" applyFont="1" applyBorder="1" applyAlignment="1">
      <alignment horizontal="center" vertical="top"/>
    </xf>
    <xf numFmtId="166" fontId="13" fillId="4" borderId="1" xfId="0" applyNumberFormat="1" applyFont="1" applyFill="1" applyBorder="1" applyAlignment="1">
      <alignment horizontal="center" vertical="top"/>
    </xf>
    <xf numFmtId="2" fontId="13" fillId="0" borderId="1" xfId="0" applyNumberFormat="1" applyFont="1" applyBorder="1" applyAlignment="1">
      <alignment horizontal="center" vertical="top"/>
    </xf>
    <xf numFmtId="2" fontId="13" fillId="4" borderId="1" xfId="0" applyNumberFormat="1" applyFont="1" applyFill="1" applyBorder="1" applyAlignment="1">
      <alignment horizontal="center" vertical="top"/>
    </xf>
    <xf numFmtId="165" fontId="13" fillId="0" borderId="1" xfId="0" applyNumberFormat="1" applyFont="1" applyBorder="1" applyAlignment="1">
      <alignment horizontal="center" vertical="top"/>
    </xf>
    <xf numFmtId="165" fontId="13" fillId="4" borderId="1" xfId="0" applyNumberFormat="1" applyFont="1" applyFill="1" applyBorder="1" applyAlignment="1">
      <alignment horizontal="center" vertical="top"/>
    </xf>
    <xf numFmtId="0" fontId="13" fillId="17" borderId="33" xfId="0" applyFont="1" applyFill="1" applyBorder="1"/>
    <xf numFmtId="0" fontId="13" fillId="17" borderId="0" xfId="0" applyFont="1" applyFill="1"/>
    <xf numFmtId="0" fontId="13" fillId="17" borderId="39" xfId="0" applyFont="1" applyFill="1" applyBorder="1"/>
    <xf numFmtId="166" fontId="13" fillId="4" borderId="1" xfId="0" applyNumberFormat="1" applyFont="1" applyFill="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1" xfId="0" applyFont="1" applyBorder="1" applyAlignment="1">
      <alignment horizontal="center" vertical="center"/>
    </xf>
    <xf numFmtId="0" fontId="13" fillId="4" borderId="1" xfId="0" applyFont="1" applyFill="1" applyBorder="1" applyAlignment="1">
      <alignment horizontal="center" vertical="center"/>
    </xf>
    <xf numFmtId="0" fontId="13" fillId="0" borderId="23"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horizontal="center" vertical="center"/>
    </xf>
    <xf numFmtId="0" fontId="13" fillId="4" borderId="27" xfId="0" applyFont="1" applyFill="1" applyBorder="1" applyAlignment="1">
      <alignment horizontal="center" vertical="center"/>
    </xf>
    <xf numFmtId="0" fontId="13" fillId="0" borderId="27" xfId="0" applyFont="1" applyBorder="1" applyAlignment="1">
      <alignment vertical="center"/>
    </xf>
    <xf numFmtId="0" fontId="13" fillId="0" borderId="40" xfId="0" applyFont="1" applyBorder="1" applyAlignment="1">
      <alignment vertical="center"/>
    </xf>
    <xf numFmtId="0" fontId="13" fillId="8" borderId="1" xfId="0" applyFont="1" applyFill="1" applyBorder="1" applyAlignment="1" applyProtection="1">
      <alignment horizontal="center"/>
      <protection locked="0"/>
    </xf>
    <xf numFmtId="1" fontId="13" fillId="0" borderId="1" xfId="0" applyNumberFormat="1" applyFont="1" applyBorder="1" applyAlignment="1" applyProtection="1">
      <alignment horizontal="center"/>
      <protection locked="0"/>
    </xf>
    <xf numFmtId="2" fontId="13" fillId="0" borderId="1" xfId="0" applyNumberFormat="1" applyFont="1" applyBorder="1" applyAlignment="1" applyProtection="1">
      <alignment horizontal="center" vertical="center"/>
      <protection locked="0"/>
    </xf>
    <xf numFmtId="166" fontId="13" fillId="0" borderId="1" xfId="0" applyNumberFormat="1" applyFont="1" applyBorder="1" applyAlignment="1" applyProtection="1">
      <alignment horizontal="center"/>
      <protection locked="0"/>
    </xf>
    <xf numFmtId="0" fontId="13" fillId="0" borderId="1" xfId="0" applyFont="1" applyBorder="1" applyAlignment="1" applyProtection="1">
      <alignment horizontal="center" vertical="top"/>
      <protection locked="0"/>
    </xf>
    <xf numFmtId="166" fontId="13" fillId="0" borderId="1" xfId="0" applyNumberFormat="1" applyFont="1" applyBorder="1" applyAlignment="1" applyProtection="1">
      <alignment horizontal="center" vertical="top"/>
      <protection locked="0"/>
    </xf>
    <xf numFmtId="2" fontId="13" fillId="0" borderId="1" xfId="0" applyNumberFormat="1" applyFont="1" applyBorder="1" applyAlignment="1" applyProtection="1">
      <alignment horizontal="center" vertical="top"/>
      <protection locked="0"/>
    </xf>
    <xf numFmtId="165" fontId="13" fillId="0" borderId="1" xfId="0" applyNumberFormat="1" applyFont="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65" fontId="13" fillId="5" borderId="1" xfId="0" applyNumberFormat="1" applyFont="1" applyFill="1" applyBorder="1" applyAlignment="1" applyProtection="1">
      <alignment horizontal="center"/>
      <protection locked="0"/>
    </xf>
    <xf numFmtId="0" fontId="13" fillId="5" borderId="27" xfId="0" applyFont="1" applyFill="1" applyBorder="1" applyAlignment="1">
      <alignment horizontal="center"/>
    </xf>
    <xf numFmtId="0" fontId="13" fillId="5" borderId="36" xfId="0" applyFont="1" applyFill="1" applyBorder="1" applyAlignment="1" applyProtection="1">
      <alignment horizontal="center"/>
      <protection locked="0"/>
    </xf>
    <xf numFmtId="0" fontId="14" fillId="19" borderId="22" xfId="0" applyFont="1" applyFill="1" applyBorder="1" applyAlignment="1">
      <alignment horizontal="center"/>
    </xf>
    <xf numFmtId="0" fontId="14" fillId="19" borderId="1" xfId="0" applyFont="1" applyFill="1" applyBorder="1" applyAlignment="1">
      <alignment horizontal="center"/>
    </xf>
    <xf numFmtId="0" fontId="14" fillId="19" borderId="23" xfId="0" applyFont="1" applyFill="1" applyBorder="1" applyAlignment="1">
      <alignment horizontal="center"/>
    </xf>
    <xf numFmtId="0" fontId="14" fillId="19" borderId="19" xfId="0" applyFont="1" applyFill="1" applyBorder="1" applyAlignment="1">
      <alignment horizontal="center"/>
    </xf>
    <xf numFmtId="0" fontId="14" fillId="19" borderId="20" xfId="0" applyFont="1" applyFill="1" applyBorder="1" applyAlignment="1">
      <alignment horizontal="center"/>
    </xf>
    <xf numFmtId="0" fontId="14" fillId="19" borderId="21" xfId="0" applyFont="1" applyFill="1" applyBorder="1" applyAlignment="1">
      <alignment horizontal="center"/>
    </xf>
    <xf numFmtId="0" fontId="14" fillId="19" borderId="46" xfId="0" applyFont="1" applyFill="1" applyBorder="1" applyAlignment="1">
      <alignment horizontal="center"/>
    </xf>
    <xf numFmtId="0" fontId="15" fillId="5" borderId="22" xfId="0" applyFont="1" applyFill="1" applyBorder="1" applyAlignment="1">
      <alignment horizontal="left"/>
    </xf>
    <xf numFmtId="0" fontId="15" fillId="5" borderId="1" xfId="0" applyFont="1" applyFill="1" applyBorder="1" applyAlignment="1">
      <alignment horizontal="center"/>
    </xf>
    <xf numFmtId="0" fontId="15" fillId="5" borderId="23" xfId="0" applyFont="1" applyFill="1" applyBorder="1" applyAlignment="1">
      <alignment horizontal="center"/>
    </xf>
    <xf numFmtId="167" fontId="15" fillId="11" borderId="1" xfId="1" applyNumberFormat="1" applyFont="1" applyFill="1" applyBorder="1" applyAlignment="1" applyProtection="1">
      <alignment horizontal="center" vertical="center"/>
    </xf>
    <xf numFmtId="167" fontId="15" fillId="11" borderId="23" xfId="1" applyNumberFormat="1" applyFont="1" applyFill="1" applyBorder="1" applyAlignment="1" applyProtection="1">
      <alignment horizontal="center" vertical="center"/>
    </xf>
    <xf numFmtId="0" fontId="13" fillId="0" borderId="59" xfId="0" applyFont="1" applyBorder="1"/>
    <xf numFmtId="0" fontId="13" fillId="4" borderId="17" xfId="0" applyFont="1" applyFill="1" applyBorder="1" applyAlignment="1">
      <alignment horizontal="center"/>
    </xf>
    <xf numFmtId="0" fontId="13" fillId="0" borderId="58" xfId="0" applyFont="1" applyBorder="1"/>
    <xf numFmtId="0" fontId="13" fillId="4" borderId="27" xfId="0" applyFont="1" applyFill="1" applyBorder="1" applyAlignment="1">
      <alignment horizontal="center"/>
    </xf>
    <xf numFmtId="0" fontId="15" fillId="5" borderId="22" xfId="0" applyFont="1" applyFill="1" applyBorder="1"/>
    <xf numFmtId="0" fontId="15" fillId="5" borderId="23" xfId="0" applyFont="1" applyFill="1" applyBorder="1"/>
    <xf numFmtId="0" fontId="13" fillId="0" borderId="5" xfId="0" applyFont="1" applyBorder="1"/>
    <xf numFmtId="0" fontId="13" fillId="0" borderId="1" xfId="0" applyFont="1" applyBorder="1" applyAlignment="1">
      <alignment horizontal="left"/>
    </xf>
    <xf numFmtId="0" fontId="13" fillId="0" borderId="9" xfId="0" applyFont="1" applyBorder="1"/>
    <xf numFmtId="0" fontId="13" fillId="0" borderId="14" xfId="0" applyFont="1" applyBorder="1" applyAlignment="1">
      <alignment horizontal="left"/>
    </xf>
    <xf numFmtId="0" fontId="13" fillId="4" borderId="14" xfId="0" applyFont="1" applyFill="1" applyBorder="1" applyAlignment="1">
      <alignment horizontal="center"/>
    </xf>
    <xf numFmtId="165" fontId="13" fillId="4" borderId="17" xfId="0" applyNumberFormat="1" applyFont="1" applyFill="1" applyBorder="1" applyAlignment="1">
      <alignment horizontal="center"/>
    </xf>
    <xf numFmtId="165" fontId="13" fillId="4" borderId="27" xfId="0" applyNumberFormat="1" applyFont="1" applyFill="1" applyBorder="1" applyAlignment="1">
      <alignment horizontal="center"/>
    </xf>
    <xf numFmtId="0" fontId="15" fillId="5" borderId="26" xfId="0" applyFont="1" applyFill="1" applyBorder="1"/>
    <xf numFmtId="0" fontId="15" fillId="5" borderId="27" xfId="0" applyFont="1" applyFill="1" applyBorder="1" applyAlignment="1">
      <alignment horizontal="center"/>
    </xf>
    <xf numFmtId="0" fontId="15" fillId="5" borderId="40" xfId="0" applyFont="1" applyFill="1" applyBorder="1"/>
    <xf numFmtId="0" fontId="13" fillId="0" borderId="12" xfId="0" applyFont="1" applyBorder="1"/>
    <xf numFmtId="0" fontId="13" fillId="4" borderId="36" xfId="0" applyFont="1" applyFill="1" applyBorder="1" applyAlignment="1">
      <alignment horizontal="center"/>
    </xf>
    <xf numFmtId="0" fontId="14" fillId="19" borderId="46" xfId="0" applyFont="1" applyFill="1" applyBorder="1"/>
    <xf numFmtId="0" fontId="13" fillId="13" borderId="18" xfId="0" applyFont="1" applyFill="1" applyBorder="1" applyAlignment="1">
      <alignment horizontal="center"/>
    </xf>
    <xf numFmtId="0" fontId="13" fillId="13" borderId="23" xfId="0" applyFont="1" applyFill="1" applyBorder="1" applyAlignment="1">
      <alignment horizontal="center"/>
    </xf>
    <xf numFmtId="0" fontId="13" fillId="13" borderId="40" xfId="0" applyFont="1" applyFill="1" applyBorder="1" applyAlignment="1">
      <alignment horizontal="center"/>
    </xf>
    <xf numFmtId="0" fontId="1" fillId="18" borderId="27" xfId="0" applyFont="1" applyFill="1" applyBorder="1" applyAlignment="1">
      <alignment horizontal="left" vertical="center" wrapText="1"/>
    </xf>
    <xf numFmtId="0" fontId="1" fillId="18" borderId="14" xfId="0" applyFont="1" applyFill="1" applyBorder="1" applyAlignment="1">
      <alignment horizontal="left" vertical="center" wrapText="1"/>
    </xf>
    <xf numFmtId="0" fontId="1" fillId="18" borderId="1" xfId="0" applyFont="1" applyFill="1" applyBorder="1" applyAlignment="1">
      <alignment horizontal="left" vertical="center" wrapText="1"/>
    </xf>
    <xf numFmtId="0" fontId="7" fillId="0" borderId="1" xfId="3" applyFill="1" applyBorder="1" applyAlignment="1" applyProtection="1">
      <alignment horizontal="left" vertical="top" wrapText="1"/>
    </xf>
    <xf numFmtId="0" fontId="9" fillId="0" borderId="1" xfId="0" applyFont="1" applyBorder="1" applyAlignment="1">
      <alignment horizontal="left" vertical="top" wrapText="1"/>
    </xf>
    <xf numFmtId="0" fontId="9" fillId="0" borderId="0" xfId="0" applyFont="1" applyAlignment="1">
      <alignment horizontal="left" vertical="top" wrapText="1"/>
    </xf>
    <xf numFmtId="0" fontId="13" fillId="17" borderId="1" xfId="0" applyFont="1" applyFill="1" applyBorder="1" applyAlignment="1">
      <alignment horizontal="center"/>
    </xf>
    <xf numFmtId="0" fontId="13" fillId="17" borderId="1" xfId="0" applyFont="1" applyFill="1" applyBorder="1"/>
    <xf numFmtId="2" fontId="13" fillId="17" borderId="1" xfId="0" applyNumberFormat="1" applyFont="1" applyFill="1" applyBorder="1" applyAlignment="1">
      <alignment horizontal="center"/>
    </xf>
    <xf numFmtId="165" fontId="13" fillId="13" borderId="17" xfId="0" applyNumberFormat="1" applyFont="1" applyFill="1" applyBorder="1" applyAlignment="1">
      <alignment horizontal="center"/>
    </xf>
    <xf numFmtId="165" fontId="13" fillId="0" borderId="17" xfId="0" applyNumberFormat="1" applyFont="1" applyBorder="1" applyAlignment="1" applyProtection="1">
      <alignment horizontal="center"/>
      <protection locked="0"/>
    </xf>
    <xf numFmtId="165" fontId="13" fillId="0" borderId="17" xfId="0" applyNumberFormat="1" applyFont="1" applyBorder="1" applyAlignment="1">
      <alignment horizontal="center"/>
    </xf>
    <xf numFmtId="0" fontId="13" fillId="0" borderId="18" xfId="0" applyFont="1" applyBorder="1"/>
    <xf numFmtId="2" fontId="13" fillId="0" borderId="27" xfId="0" applyNumberFormat="1" applyFont="1" applyBorder="1" applyAlignment="1" applyProtection="1">
      <alignment horizontal="center"/>
      <protection locked="0"/>
    </xf>
    <xf numFmtId="2" fontId="13" fillId="4" borderId="27" xfId="0" applyNumberFormat="1" applyFont="1" applyFill="1" applyBorder="1" applyAlignment="1">
      <alignment horizontal="center"/>
    </xf>
    <xf numFmtId="0" fontId="13" fillId="0" borderId="40" xfId="0" applyFont="1" applyBorder="1"/>
    <xf numFmtId="0" fontId="21" fillId="19" borderId="42" xfId="0" applyFont="1" applyFill="1" applyBorder="1" applyAlignment="1">
      <alignment wrapText="1"/>
    </xf>
    <xf numFmtId="0" fontId="13" fillId="0" borderId="59" xfId="0" applyFont="1" applyBorder="1" applyAlignment="1">
      <alignment wrapText="1"/>
    </xf>
    <xf numFmtId="0" fontId="13" fillId="5" borderId="17" xfId="0" applyFont="1" applyFill="1" applyBorder="1" applyAlignment="1" applyProtection="1">
      <alignment horizontal="center" vertical="center"/>
      <protection locked="0"/>
    </xf>
    <xf numFmtId="0" fontId="13" fillId="12" borderId="14" xfId="0" applyFont="1" applyFill="1" applyBorder="1" applyAlignment="1">
      <alignment horizontal="center"/>
    </xf>
    <xf numFmtId="0" fontId="13" fillId="12" borderId="36" xfId="0" applyFont="1" applyFill="1" applyBorder="1" applyAlignment="1">
      <alignment horizontal="center"/>
    </xf>
    <xf numFmtId="0" fontId="13" fillId="13" borderId="14" xfId="0" applyFont="1" applyFill="1" applyBorder="1" applyAlignment="1">
      <alignment horizontal="center"/>
    </xf>
    <xf numFmtId="0" fontId="13" fillId="13" borderId="36" xfId="0" applyFont="1" applyFill="1" applyBorder="1" applyAlignment="1">
      <alignment horizontal="center"/>
    </xf>
    <xf numFmtId="0" fontId="13" fillId="15" borderId="1" xfId="0" applyFont="1" applyFill="1" applyBorder="1" applyAlignment="1">
      <alignment horizontal="center"/>
    </xf>
    <xf numFmtId="0" fontId="13" fillId="15" borderId="14" xfId="0" applyFont="1" applyFill="1" applyBorder="1" applyAlignment="1">
      <alignment horizontal="center"/>
    </xf>
    <xf numFmtId="165" fontId="13" fillId="15" borderId="1" xfId="0" applyNumberFormat="1" applyFont="1" applyFill="1" applyBorder="1" applyAlignment="1">
      <alignment horizontal="center"/>
    </xf>
    <xf numFmtId="165" fontId="13" fillId="15" borderId="27" xfId="0" applyNumberFormat="1" applyFont="1" applyFill="1" applyBorder="1" applyAlignment="1">
      <alignment horizontal="center"/>
    </xf>
    <xf numFmtId="0" fontId="13" fillId="15" borderId="36" xfId="0" applyFont="1" applyFill="1" applyBorder="1" applyAlignment="1">
      <alignment horizontal="center"/>
    </xf>
    <xf numFmtId="0" fontId="8" fillId="0" borderId="0" xfId="0" applyFont="1" applyAlignment="1">
      <alignment horizontal="left"/>
    </xf>
    <xf numFmtId="0" fontId="14" fillId="19" borderId="46" xfId="0" applyFont="1" applyFill="1" applyBorder="1" applyAlignment="1">
      <alignment horizontal="center" wrapText="1"/>
    </xf>
    <xf numFmtId="0" fontId="6" fillId="0" borderId="0" xfId="0" applyFont="1"/>
    <xf numFmtId="0" fontId="26" fillId="0" borderId="0" xfId="0" applyFont="1"/>
    <xf numFmtId="0" fontId="27" fillId="0" borderId="0" xfId="0" applyFont="1"/>
    <xf numFmtId="169" fontId="0" fillId="0" borderId="0" xfId="0" applyNumberFormat="1" applyAlignment="1">
      <alignment wrapText="1"/>
    </xf>
    <xf numFmtId="0" fontId="26" fillId="0" borderId="0" xfId="0" applyFont="1" applyAlignment="1">
      <alignment vertical="center"/>
    </xf>
    <xf numFmtId="169" fontId="0" fillId="0" borderId="1" xfId="0" applyNumberFormat="1" applyBorder="1"/>
    <xf numFmtId="169" fontId="0" fillId="0" borderId="0" xfId="0" applyNumberFormat="1"/>
    <xf numFmtId="166" fontId="13" fillId="0" borderId="0" xfId="0" applyNumberFormat="1" applyFont="1"/>
    <xf numFmtId="164" fontId="4" fillId="0" borderId="0" xfId="1" applyFo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13" fillId="0" borderId="45" xfId="0" applyFont="1" applyBorder="1" applyAlignment="1">
      <alignment horizontal="center"/>
    </xf>
    <xf numFmtId="0" fontId="24" fillId="0" borderId="13" xfId="0" applyFont="1" applyBorder="1" applyAlignment="1">
      <alignment horizontal="center" vertical="center"/>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8" fillId="0" borderId="32" xfId="0" applyFont="1" applyBorder="1" applyAlignment="1">
      <alignment horizontal="left" wrapText="1"/>
    </xf>
    <xf numFmtId="0" fontId="18" fillId="0" borderId="45" xfId="0" applyFont="1" applyBorder="1" applyAlignment="1">
      <alignment horizontal="left" wrapText="1"/>
    </xf>
    <xf numFmtId="0" fontId="18" fillId="0" borderId="38" xfId="0" applyFont="1" applyBorder="1" applyAlignment="1">
      <alignment horizontal="left" wrapText="1"/>
    </xf>
    <xf numFmtId="0" fontId="18" fillId="0" borderId="33" xfId="0" applyFont="1" applyBorder="1" applyAlignment="1">
      <alignment horizontal="left" wrapText="1"/>
    </xf>
    <xf numFmtId="0" fontId="18" fillId="0" borderId="0" xfId="0" applyFont="1" applyAlignment="1">
      <alignment horizontal="left" wrapText="1"/>
    </xf>
    <xf numFmtId="0" fontId="18" fillId="0" borderId="39" xfId="0" applyFont="1" applyBorder="1" applyAlignment="1">
      <alignment horizontal="left" wrapText="1"/>
    </xf>
    <xf numFmtId="0" fontId="18" fillId="0" borderId="34" xfId="0" applyFont="1" applyBorder="1" applyAlignment="1">
      <alignment horizontal="left" wrapText="1"/>
    </xf>
    <xf numFmtId="0" fontId="18" fillId="0" borderId="13" xfId="0" applyFont="1" applyBorder="1" applyAlignment="1">
      <alignment horizontal="left" wrapText="1"/>
    </xf>
    <xf numFmtId="0" fontId="18" fillId="0" borderId="41" xfId="0" applyFont="1" applyBorder="1" applyAlignment="1">
      <alignment horizontal="left" wrapText="1"/>
    </xf>
    <xf numFmtId="0" fontId="13" fillId="5" borderId="7" xfId="0" applyFont="1" applyFill="1" applyBorder="1" applyAlignment="1">
      <alignment horizontal="left" vertical="top" wrapText="1"/>
    </xf>
    <xf numFmtId="0" fontId="13" fillId="5" borderId="8" xfId="0" applyFont="1" applyFill="1" applyBorder="1" applyAlignment="1">
      <alignment horizontal="left" vertical="top" wrapText="1"/>
    </xf>
    <xf numFmtId="0" fontId="13" fillId="5" borderId="9"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5" borderId="0" xfId="0" applyFont="1" applyFill="1" applyAlignment="1">
      <alignment horizontal="left" vertical="top" wrapText="1"/>
    </xf>
    <xf numFmtId="0" fontId="13" fillId="5" borderId="10" xfId="0" applyFont="1" applyFill="1" applyBorder="1" applyAlignment="1">
      <alignment horizontal="left" vertical="top" wrapText="1"/>
    </xf>
    <xf numFmtId="0" fontId="18" fillId="0" borderId="15" xfId="0" applyFont="1" applyBorder="1" applyAlignment="1">
      <alignment horizontal="center"/>
    </xf>
    <xf numFmtId="0" fontId="18" fillId="0" borderId="44" xfId="0" applyFont="1" applyBorder="1" applyAlignment="1">
      <alignment horizontal="center"/>
    </xf>
    <xf numFmtId="0" fontId="18" fillId="0" borderId="34" xfId="0" applyFont="1" applyBorder="1" applyAlignment="1">
      <alignment horizontal="left"/>
    </xf>
    <xf numFmtId="0" fontId="18" fillId="0" borderId="13" xfId="0" applyFont="1" applyBorder="1" applyAlignment="1">
      <alignment horizontal="left"/>
    </xf>
    <xf numFmtId="0" fontId="18" fillId="0" borderId="32" xfId="0" applyFont="1" applyBorder="1" applyAlignment="1">
      <alignment horizontal="center"/>
    </xf>
    <xf numFmtId="0" fontId="18" fillId="0" borderId="45" xfId="0" applyFont="1" applyBorder="1" applyAlignment="1">
      <alignment horizontal="center"/>
    </xf>
    <xf numFmtId="0" fontId="18" fillId="0" borderId="38" xfId="0" applyFont="1" applyBorder="1" applyAlignment="1">
      <alignment horizontal="center"/>
    </xf>
    <xf numFmtId="0" fontId="16" fillId="16" borderId="42" xfId="2" applyFont="1" applyBorder="1" applyAlignment="1" applyProtection="1">
      <alignment horizontal="left"/>
    </xf>
    <xf numFmtId="0" fontId="16" fillId="16" borderId="15" xfId="2" applyFont="1" applyBorder="1" applyAlignment="1" applyProtection="1">
      <alignment horizontal="left"/>
    </xf>
    <xf numFmtId="0" fontId="16" fillId="16" borderId="44" xfId="2" applyFont="1" applyBorder="1" applyAlignment="1" applyProtection="1">
      <alignment horizontal="left"/>
    </xf>
    <xf numFmtId="0" fontId="19" fillId="17" borderId="32" xfId="0" applyFont="1" applyFill="1" applyBorder="1" applyAlignment="1">
      <alignment vertical="center" wrapText="1"/>
    </xf>
    <xf numFmtId="0" fontId="19" fillId="17" borderId="45" xfId="0" applyFont="1" applyFill="1" applyBorder="1" applyAlignment="1">
      <alignment vertical="center" wrapText="1"/>
    </xf>
    <xf numFmtId="0" fontId="19" fillId="17" borderId="38" xfId="0" applyFont="1" applyFill="1" applyBorder="1" applyAlignment="1">
      <alignment vertical="center" wrapText="1"/>
    </xf>
    <xf numFmtId="0" fontId="13" fillId="17" borderId="34" xfId="0" applyFont="1" applyFill="1" applyBorder="1" applyAlignment="1">
      <alignment horizontal="left" vertical="center" wrapText="1"/>
    </xf>
    <xf numFmtId="0" fontId="13" fillId="17" borderId="13" xfId="0" applyFont="1" applyFill="1" applyBorder="1" applyAlignment="1">
      <alignment horizontal="left" vertical="center" wrapText="1"/>
    </xf>
    <xf numFmtId="0" fontId="13" fillId="17" borderId="41" xfId="0" applyFont="1" applyFill="1" applyBorder="1" applyAlignment="1">
      <alignment horizontal="left" vertical="center" wrapText="1"/>
    </xf>
    <xf numFmtId="0" fontId="19" fillId="17" borderId="33" xfId="0" applyFont="1" applyFill="1" applyBorder="1" applyAlignment="1">
      <alignment vertical="center" wrapText="1"/>
    </xf>
    <xf numFmtId="0" fontId="19" fillId="17" borderId="0" xfId="0" applyFont="1" applyFill="1" applyAlignment="1">
      <alignment vertical="center" wrapText="1"/>
    </xf>
    <xf numFmtId="0" fontId="19" fillId="17" borderId="39" xfId="0" applyFont="1" applyFill="1" applyBorder="1" applyAlignment="1">
      <alignment vertical="center" wrapText="1"/>
    </xf>
    <xf numFmtId="0" fontId="20" fillId="3" borderId="45" xfId="0" applyFont="1" applyFill="1" applyBorder="1" applyAlignment="1">
      <alignment horizontal="left" vertical="top" wrapText="1"/>
    </xf>
    <xf numFmtId="0" fontId="20" fillId="3" borderId="38" xfId="0" applyFont="1" applyFill="1" applyBorder="1" applyAlignment="1">
      <alignment horizontal="left" vertical="top" wrapText="1"/>
    </xf>
    <xf numFmtId="0" fontId="20" fillId="3" borderId="33" xfId="0" applyFont="1" applyFill="1" applyBorder="1" applyAlignment="1">
      <alignment horizontal="left" vertical="top" wrapText="1"/>
    </xf>
    <xf numFmtId="0" fontId="20" fillId="3" borderId="39" xfId="0" applyFont="1" applyFill="1" applyBorder="1" applyAlignment="1">
      <alignment horizontal="left" vertical="top" wrapText="1"/>
    </xf>
    <xf numFmtId="0" fontId="20" fillId="3" borderId="34" xfId="0" applyFont="1" applyFill="1" applyBorder="1" applyAlignment="1">
      <alignment horizontal="left" vertical="top" wrapText="1"/>
    </xf>
    <xf numFmtId="0" fontId="20" fillId="3" borderId="41" xfId="0" applyFont="1" applyFill="1" applyBorder="1" applyAlignment="1">
      <alignment horizontal="left" vertical="top" wrapText="1"/>
    </xf>
    <xf numFmtId="0" fontId="22" fillId="18" borderId="16" xfId="0" applyFont="1" applyFill="1" applyBorder="1" applyAlignment="1">
      <alignment horizontal="center" vertical="center"/>
    </xf>
    <xf numFmtId="0" fontId="22" fillId="18" borderId="17" xfId="0" applyFont="1" applyFill="1" applyBorder="1" applyAlignment="1">
      <alignment horizontal="center" vertical="center"/>
    </xf>
    <xf numFmtId="0" fontId="22" fillId="18" borderId="18" xfId="0" applyFont="1" applyFill="1" applyBorder="1" applyAlignment="1">
      <alignment horizontal="center" vertical="center"/>
    </xf>
    <xf numFmtId="0" fontId="14" fillId="19" borderId="46" xfId="0" applyFont="1" applyFill="1" applyBorder="1" applyAlignment="1">
      <alignment horizontal="center" vertical="center"/>
    </xf>
    <xf numFmtId="0" fontId="13" fillId="17" borderId="21" xfId="0" applyFont="1" applyFill="1" applyBorder="1" applyAlignment="1">
      <alignment horizontal="center" vertical="center"/>
    </xf>
    <xf numFmtId="0" fontId="13" fillId="17" borderId="28" xfId="0" applyFont="1" applyFill="1" applyBorder="1" applyAlignment="1">
      <alignment horizontal="center" vertical="center"/>
    </xf>
    <xf numFmtId="0" fontId="22" fillId="18" borderId="42" xfId="0" applyFont="1" applyFill="1" applyBorder="1" applyAlignment="1">
      <alignment horizontal="center"/>
    </xf>
    <xf numFmtId="0" fontId="22" fillId="18" borderId="15" xfId="0" applyFont="1" applyFill="1" applyBorder="1" applyAlignment="1">
      <alignment horizontal="center"/>
    </xf>
    <xf numFmtId="0" fontId="22" fillId="18" borderId="44" xfId="0" applyFont="1" applyFill="1" applyBorder="1" applyAlignment="1">
      <alignment horizontal="center"/>
    </xf>
    <xf numFmtId="0" fontId="20" fillId="3" borderId="32" xfId="0" applyFont="1" applyFill="1" applyBorder="1" applyAlignment="1">
      <alignment horizontal="left" vertical="top" wrapText="1"/>
    </xf>
    <xf numFmtId="0" fontId="13" fillId="17" borderId="30" xfId="0" applyFont="1" applyFill="1" applyBorder="1" applyAlignment="1">
      <alignment horizontal="center" vertical="center"/>
    </xf>
    <xf numFmtId="0" fontId="21" fillId="18" borderId="42" xfId="0" applyFont="1" applyFill="1" applyBorder="1" applyAlignment="1">
      <alignment horizontal="center"/>
    </xf>
    <xf numFmtId="0" fontId="21" fillId="18" borderId="15" xfId="0" applyFont="1" applyFill="1" applyBorder="1" applyAlignment="1">
      <alignment horizontal="center"/>
    </xf>
    <xf numFmtId="0" fontId="21" fillId="18" borderId="44" xfId="0" applyFont="1" applyFill="1" applyBorder="1" applyAlignment="1">
      <alignment horizontal="center"/>
    </xf>
    <xf numFmtId="0" fontId="22" fillId="18" borderId="19" xfId="0" applyFont="1" applyFill="1" applyBorder="1" applyAlignment="1">
      <alignment horizontal="center" vertical="center"/>
    </xf>
    <xf numFmtId="0" fontId="22" fillId="18" borderId="20" xfId="0" applyFont="1" applyFill="1" applyBorder="1" applyAlignment="1">
      <alignment horizontal="center" vertical="center"/>
    </xf>
    <xf numFmtId="0" fontId="22" fillId="18" borderId="21" xfId="0" applyFont="1" applyFill="1" applyBorder="1" applyAlignment="1">
      <alignment horizontal="center" vertical="center"/>
    </xf>
    <xf numFmtId="0" fontId="22" fillId="19" borderId="15" xfId="0" applyFont="1" applyFill="1" applyBorder="1" applyAlignment="1">
      <alignment horizontal="center" vertical="center"/>
    </xf>
    <xf numFmtId="0" fontId="22" fillId="19" borderId="44" xfId="0" applyFont="1" applyFill="1" applyBorder="1" applyAlignment="1">
      <alignment horizontal="center" vertical="center"/>
    </xf>
    <xf numFmtId="0" fontId="1" fillId="19" borderId="1" xfId="0" applyFont="1" applyFill="1" applyBorder="1" applyAlignment="1">
      <alignment horizontal="center" vertical="top" wrapText="1"/>
    </xf>
    <xf numFmtId="0" fontId="1" fillId="19" borderId="11" xfId="0" applyFont="1" applyFill="1" applyBorder="1" applyAlignment="1">
      <alignment horizontal="center" vertical="top" wrapText="1"/>
    </xf>
    <xf numFmtId="0" fontId="1" fillId="19" borderId="6" xfId="0" applyFont="1" applyFill="1" applyBorder="1" applyAlignment="1">
      <alignment horizontal="center" vertical="top" wrapText="1"/>
    </xf>
    <xf numFmtId="0" fontId="1" fillId="19" borderId="12" xfId="0" applyFont="1" applyFill="1" applyBorder="1" applyAlignment="1">
      <alignment horizontal="center" vertical="top" wrapText="1"/>
    </xf>
    <xf numFmtId="0" fontId="1" fillId="19" borderId="3" xfId="0" applyFont="1" applyFill="1" applyBorder="1" applyAlignment="1">
      <alignment horizontal="center" vertical="center" wrapText="1"/>
    </xf>
    <xf numFmtId="0" fontId="1" fillId="19" borderId="4"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32" xfId="0" applyFont="1" applyFill="1" applyBorder="1" applyAlignment="1">
      <alignment horizontal="center" vertical="center" wrapText="1"/>
    </xf>
    <xf numFmtId="0" fontId="1" fillId="19" borderId="45" xfId="0" applyFont="1" applyFill="1" applyBorder="1" applyAlignment="1">
      <alignment horizontal="center" vertical="center" wrapText="1"/>
    </xf>
    <xf numFmtId="0" fontId="1" fillId="19" borderId="38" xfId="0" applyFont="1" applyFill="1" applyBorder="1" applyAlignment="1">
      <alignment horizontal="center" vertical="center" wrapText="1"/>
    </xf>
    <xf numFmtId="0" fontId="1" fillId="19" borderId="3" xfId="0" applyFont="1" applyFill="1" applyBorder="1" applyAlignment="1">
      <alignment horizontal="center" vertical="top" wrapText="1"/>
    </xf>
    <xf numFmtId="0" fontId="1" fillId="19" borderId="4" xfId="0" applyFont="1" applyFill="1" applyBorder="1" applyAlignment="1">
      <alignment horizontal="center" vertical="top" wrapText="1"/>
    </xf>
    <xf numFmtId="0" fontId="1" fillId="19" borderId="5" xfId="0" applyFont="1" applyFill="1" applyBorder="1" applyAlignment="1">
      <alignment horizontal="center" vertical="top" wrapText="1"/>
    </xf>
    <xf numFmtId="165" fontId="13" fillId="0" borderId="20" xfId="0" applyNumberFormat="1" applyFont="1" applyBorder="1" applyAlignment="1">
      <alignment horizontal="center"/>
    </xf>
    <xf numFmtId="165" fontId="13" fillId="0" borderId="43" xfId="0" applyNumberFormat="1" applyFont="1" applyBorder="1" applyAlignment="1">
      <alignment horizontal="center"/>
    </xf>
    <xf numFmtId="165" fontId="13" fillId="0" borderId="57" xfId="0" applyNumberFormat="1" applyFont="1" applyBorder="1" applyAlignment="1">
      <alignment horizontal="center"/>
    </xf>
    <xf numFmtId="0" fontId="14" fillId="10" borderId="56"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30" xfId="0" applyFont="1" applyBorder="1" applyAlignment="1">
      <alignment horizontal="center" vertical="center"/>
    </xf>
    <xf numFmtId="0" fontId="13" fillId="0" borderId="28" xfId="0" applyFont="1" applyBorder="1" applyAlignment="1">
      <alignment horizontal="center" vertical="center"/>
    </xf>
    <xf numFmtId="0" fontId="13" fillId="0" borderId="20" xfId="0" applyFont="1" applyBorder="1" applyAlignment="1">
      <alignment horizontal="center"/>
    </xf>
    <xf numFmtId="0" fontId="13" fillId="0" borderId="57" xfId="0" applyFont="1" applyBorder="1" applyAlignment="1">
      <alignment horizontal="center"/>
    </xf>
    <xf numFmtId="0" fontId="19" fillId="0" borderId="42" xfId="0" applyFont="1" applyBorder="1" applyAlignment="1">
      <alignment horizontal="center"/>
    </xf>
    <xf numFmtId="0" fontId="19" fillId="0" borderId="15" xfId="0" applyFont="1" applyBorder="1" applyAlignment="1">
      <alignment horizontal="center"/>
    </xf>
    <xf numFmtId="0" fontId="19" fillId="0" borderId="44" xfId="0" applyFont="1" applyBorder="1" applyAlignment="1">
      <alignment horizont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9" fillId="0" borderId="32" xfId="0" applyFont="1" applyBorder="1" applyAlignment="1">
      <alignment horizontal="center"/>
    </xf>
    <xf numFmtId="0" fontId="19" fillId="0" borderId="38" xfId="0" applyFont="1" applyBorder="1" applyAlignment="1">
      <alignment horizontal="center"/>
    </xf>
    <xf numFmtId="0" fontId="18" fillId="0" borderId="32" xfId="0" applyFont="1" applyBorder="1" applyAlignment="1" applyProtection="1">
      <alignment horizontal="center"/>
      <protection locked="0"/>
    </xf>
    <xf numFmtId="0" fontId="18" fillId="0" borderId="45" xfId="0" applyFont="1" applyBorder="1" applyAlignment="1" applyProtection="1">
      <alignment horizontal="center"/>
      <protection locked="0"/>
    </xf>
    <xf numFmtId="0" fontId="18" fillId="0" borderId="38" xfId="0" applyFont="1" applyBorder="1" applyAlignment="1" applyProtection="1">
      <alignment horizontal="center"/>
      <protection locked="0"/>
    </xf>
    <xf numFmtId="0" fontId="13" fillId="0" borderId="21" xfId="0" applyFont="1" applyBorder="1" applyAlignment="1">
      <alignment horizontal="center" vertical="center"/>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8" fillId="0" borderId="42" xfId="0" applyFont="1" applyBorder="1" applyAlignment="1">
      <alignment horizontal="center"/>
    </xf>
    <xf numFmtId="0" fontId="14" fillId="10" borderId="24" xfId="0" applyFont="1" applyFill="1" applyBorder="1" applyAlignment="1">
      <alignment horizontal="center" vertical="center"/>
    </xf>
    <xf numFmtId="0" fontId="14" fillId="10" borderId="29" xfId="0" applyFont="1" applyFill="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43" xfId="0" applyFont="1" applyBorder="1" applyAlignment="1">
      <alignment horizontal="center"/>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 xfId="0" applyBorder="1" applyAlignment="1">
      <alignment horizontal="center"/>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Alignment="1">
      <alignment horizontal="left"/>
    </xf>
    <xf numFmtId="0" fontId="0" fillId="0" borderId="0" xfId="0" applyAlignment="1">
      <alignment horizontal="left"/>
    </xf>
  </cellXfs>
  <cellStyles count="25">
    <cellStyle name="Bad" xfId="2" builtinId="27"/>
    <cellStyle name="Comma" xfId="1" builtinId="3"/>
    <cellStyle name="Hyperlink" xfId="3" builtinId="8"/>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 name="Normal 4 2"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Normal 8" xfId="15" xr:uid="{00000000-0005-0000-0000-00000F000000}"/>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1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100.55995636373062</c:v>
                </c:pt>
                <c:pt idx="1">
                  <c:v>100.52700976388917</c:v>
                </c:pt>
                <c:pt idx="2">
                  <c:v>100.49406314293529</c:v>
                </c:pt>
                <c:pt idx="3">
                  <c:v>100.46111650070814</c:v>
                </c:pt>
                <c:pt idx="4">
                  <c:v>100.42816983704589</c:v>
                </c:pt>
                <c:pt idx="5">
                  <c:v>100.39522315178539</c:v>
                </c:pt>
                <c:pt idx="6">
                  <c:v>100.3622764447621</c:v>
                </c:pt>
                <c:pt idx="7">
                  <c:v>100.32932971581026</c:v>
                </c:pt>
                <c:pt idx="8">
                  <c:v>100.2963829647632</c:v>
                </c:pt>
                <c:pt idx="9">
                  <c:v>100.26343619145251</c:v>
                </c:pt>
                <c:pt idx="10">
                  <c:v>100.23048939570873</c:v>
                </c:pt>
                <c:pt idx="11">
                  <c:v>100.19754257736102</c:v>
                </c:pt>
                <c:pt idx="12">
                  <c:v>100.16459573623736</c:v>
                </c:pt>
                <c:pt idx="13">
                  <c:v>100.13164887216448</c:v>
                </c:pt>
                <c:pt idx="14">
                  <c:v>100.09870198496733</c:v>
                </c:pt>
                <c:pt idx="15">
                  <c:v>100.06575507447025</c:v>
                </c:pt>
                <c:pt idx="16">
                  <c:v>100.03280814049563</c:v>
                </c:pt>
                <c:pt idx="17">
                  <c:v>99.99986118286472</c:v>
                </c:pt>
                <c:pt idx="18">
                  <c:v>99.966914201397572</c:v>
                </c:pt>
                <c:pt idx="19">
                  <c:v>99.933967195912629</c:v>
                </c:pt>
                <c:pt idx="20">
                  <c:v>99.901020166227028</c:v>
                </c:pt>
                <c:pt idx="21">
                  <c:v>99.868073112156623</c:v>
                </c:pt>
                <c:pt idx="22">
                  <c:v>99.83512603351565</c:v>
                </c:pt>
                <c:pt idx="23">
                  <c:v>99.802178930117108</c:v>
                </c:pt>
                <c:pt idx="24">
                  <c:v>99.769231801772577</c:v>
                </c:pt>
                <c:pt idx="25">
                  <c:v>99.736284648292056</c:v>
                </c:pt>
                <c:pt idx="26">
                  <c:v>99.703337469484239</c:v>
                </c:pt>
                <c:pt idx="27">
                  <c:v>99.670390265156271</c:v>
                </c:pt>
                <c:pt idx="28">
                  <c:v>99.637443035113932</c:v>
                </c:pt>
                <c:pt idx="29">
                  <c:v>99.604495779161383</c:v>
                </c:pt>
                <c:pt idx="30">
                  <c:v>99.571548497101446</c:v>
                </c:pt>
                <c:pt idx="31">
                  <c:v>99.538601188735285</c:v>
                </c:pt>
                <c:pt idx="32">
                  <c:v>99.505653853862853</c:v>
                </c:pt>
                <c:pt idx="33">
                  <c:v>99.472706492282143</c:v>
                </c:pt>
                <c:pt idx="34">
                  <c:v>99.439759103789825</c:v>
                </c:pt>
                <c:pt idx="35">
                  <c:v>99.406811688181094</c:v>
                </c:pt>
                <c:pt idx="36">
                  <c:v>99.373864245249521</c:v>
                </c:pt>
                <c:pt idx="37">
                  <c:v>99.340916774787132</c:v>
                </c:pt>
                <c:pt idx="38">
                  <c:v>99.30796927658433</c:v>
                </c:pt>
                <c:pt idx="39">
                  <c:v>99.275021750429758</c:v>
                </c:pt>
                <c:pt idx="40">
                  <c:v>99.242074196110963</c:v>
                </c:pt>
                <c:pt idx="41">
                  <c:v>99.209126613413318</c:v>
                </c:pt>
                <c:pt idx="42">
                  <c:v>99.176179002120776</c:v>
                </c:pt>
                <c:pt idx="43">
                  <c:v>99.143231362015882</c:v>
                </c:pt>
                <c:pt idx="44">
                  <c:v>99.110283692878937</c:v>
                </c:pt>
                <c:pt idx="45">
                  <c:v>99.07733599448909</c:v>
                </c:pt>
                <c:pt idx="46">
                  <c:v>99.044388266623841</c:v>
                </c:pt>
                <c:pt idx="47">
                  <c:v>99.011440509058531</c:v>
                </c:pt>
                <c:pt idx="48">
                  <c:v>98.978492721567051</c:v>
                </c:pt>
                <c:pt idx="49">
                  <c:v>98.9455449039217</c:v>
                </c:pt>
                <c:pt idx="50">
                  <c:v>98.912597055893187</c:v>
                </c:pt>
                <c:pt idx="51">
                  <c:v>98.879649177249732</c:v>
                </c:pt>
                <c:pt idx="52">
                  <c:v>98.84670126775859</c:v>
                </c:pt>
                <c:pt idx="53">
                  <c:v>98.813753327184784</c:v>
                </c:pt>
                <c:pt idx="54">
                  <c:v>98.780805355291903</c:v>
                </c:pt>
                <c:pt idx="55">
                  <c:v>98.747857351841176</c:v>
                </c:pt>
                <c:pt idx="56">
                  <c:v>98.714909316592781</c:v>
                </c:pt>
                <c:pt idx="57">
                  <c:v>98.681961249304464</c:v>
                </c:pt>
                <c:pt idx="58">
                  <c:v>98.649013149732212</c:v>
                </c:pt>
                <c:pt idx="59">
                  <c:v>98.616065017630277</c:v>
                </c:pt>
                <c:pt idx="60">
                  <c:v>98.583116852751331</c:v>
                </c:pt>
                <c:pt idx="61">
                  <c:v>98.550168654845493</c:v>
                </c:pt>
                <c:pt idx="62">
                  <c:v>98.517220423661598</c:v>
                </c:pt>
                <c:pt idx="63">
                  <c:v>98.484272158946183</c:v>
                </c:pt>
                <c:pt idx="64">
                  <c:v>98.451323860444148</c:v>
                </c:pt>
                <c:pt idx="65">
                  <c:v>98.41837552789805</c:v>
                </c:pt>
                <c:pt idx="66">
                  <c:v>98.385427161048824</c:v>
                </c:pt>
                <c:pt idx="67">
                  <c:v>98.352478759635545</c:v>
                </c:pt>
                <c:pt idx="68">
                  <c:v>98.319530323394915</c:v>
                </c:pt>
                <c:pt idx="69">
                  <c:v>98.286581852061914</c:v>
                </c:pt>
                <c:pt idx="70">
                  <c:v>98.253633345369181</c:v>
                </c:pt>
                <c:pt idx="71">
                  <c:v>98.220684803047732</c:v>
                </c:pt>
                <c:pt idx="72">
                  <c:v>98.187736224826395</c:v>
                </c:pt>
                <c:pt idx="73">
                  <c:v>98.154787610431825</c:v>
                </c:pt>
                <c:pt idx="74">
                  <c:v>98.121838959588686</c:v>
                </c:pt>
                <c:pt idx="75">
                  <c:v>98.088890272019455</c:v>
                </c:pt>
                <c:pt idx="76">
                  <c:v>98.055941547444661</c:v>
                </c:pt>
                <c:pt idx="77">
                  <c:v>98.022992785582517</c:v>
                </c:pt>
                <c:pt idx="78">
                  <c:v>97.990043986149203</c:v>
                </c:pt>
                <c:pt idx="79">
                  <c:v>97.957095148858912</c:v>
                </c:pt>
                <c:pt idx="80">
                  <c:v>97.92414627342319</c:v>
                </c:pt>
                <c:pt idx="81">
                  <c:v>97.891197359551811</c:v>
                </c:pt>
                <c:pt idx="82">
                  <c:v>97.858248406952271</c:v>
                </c:pt>
                <c:pt idx="83">
                  <c:v>97.825299415329511</c:v>
                </c:pt>
                <c:pt idx="84">
                  <c:v>97.792350384386737</c:v>
                </c:pt>
                <c:pt idx="85">
                  <c:v>97.759401313824696</c:v>
                </c:pt>
                <c:pt idx="86">
                  <c:v>97.726452203341609</c:v>
                </c:pt>
                <c:pt idx="87">
                  <c:v>97.693503052633602</c:v>
                </c:pt>
                <c:pt idx="88">
                  <c:v>97.660553861394547</c:v>
                </c:pt>
                <c:pt idx="89">
                  <c:v>97.627604629315968</c:v>
                </c:pt>
                <c:pt idx="90">
                  <c:v>97.594655356087046</c:v>
                </c:pt>
                <c:pt idx="91">
                  <c:v>97.561706041394331</c:v>
                </c:pt>
                <c:pt idx="92">
                  <c:v>97.528756684922286</c:v>
                </c:pt>
                <c:pt idx="93">
                  <c:v>97.495807286352971</c:v>
                </c:pt>
                <c:pt idx="94">
                  <c:v>97.46285784536596</c:v>
                </c:pt>
                <c:pt idx="95">
                  <c:v>97.429908361638255</c:v>
                </c:pt>
                <c:pt idx="96">
                  <c:v>97.396958834844668</c:v>
                </c:pt>
                <c:pt idx="97">
                  <c:v>97.364009264657255</c:v>
                </c:pt>
                <c:pt idx="98">
                  <c:v>97.331059650745885</c:v>
                </c:pt>
                <c:pt idx="99">
                  <c:v>97.298109992777484</c:v>
                </c:pt>
                <c:pt idx="100">
                  <c:v>97.265160290416887</c:v>
                </c:pt>
                <c:pt idx="101">
                  <c:v>97.232210543326232</c:v>
                </c:pt>
                <c:pt idx="102">
                  <c:v>97.199260751164957</c:v>
                </c:pt>
                <c:pt idx="103">
                  <c:v>97.166310913589925</c:v>
                </c:pt>
                <c:pt idx="104">
                  <c:v>97.133361030255685</c:v>
                </c:pt>
                <c:pt idx="105">
                  <c:v>97.100411100813645</c:v>
                </c:pt>
                <c:pt idx="106">
                  <c:v>97.067461124913166</c:v>
                </c:pt>
                <c:pt idx="107">
                  <c:v>97.034511102200426</c:v>
                </c:pt>
                <c:pt idx="108">
                  <c:v>97.001561032319074</c:v>
                </c:pt>
                <c:pt idx="109">
                  <c:v>96.968610914910187</c:v>
                </c:pt>
                <c:pt idx="110">
                  <c:v>96.93566074961204</c:v>
                </c:pt>
                <c:pt idx="111">
                  <c:v>96.902710536060027</c:v>
                </c:pt>
                <c:pt idx="112">
                  <c:v>96.869760273886868</c:v>
                </c:pt>
                <c:pt idx="113">
                  <c:v>96.836809962722583</c:v>
                </c:pt>
                <c:pt idx="114">
                  <c:v>96.803859602194223</c:v>
                </c:pt>
                <c:pt idx="115">
                  <c:v>96.770909191926052</c:v>
                </c:pt>
                <c:pt idx="116">
                  <c:v>96.737958731539464</c:v>
                </c:pt>
                <c:pt idx="117">
                  <c:v>96.705008220652957</c:v>
                </c:pt>
                <c:pt idx="118">
                  <c:v>96.672057658882338</c:v>
                </c:pt>
                <c:pt idx="119">
                  <c:v>96.639107045840149</c:v>
                </c:pt>
                <c:pt idx="120">
                  <c:v>96.606156381136046</c:v>
                </c:pt>
                <c:pt idx="121">
                  <c:v>96.573205664377042</c:v>
                </c:pt>
                <c:pt idx="122">
                  <c:v>96.540254895166839</c:v>
                </c:pt>
                <c:pt idx="123">
                  <c:v>96.507304073106397</c:v>
                </c:pt>
                <c:pt idx="124">
                  <c:v>96.474353197793121</c:v>
                </c:pt>
                <c:pt idx="125">
                  <c:v>96.441402268821804</c:v>
                </c:pt>
                <c:pt idx="126">
                  <c:v>96.408451285784253</c:v>
                </c:pt>
                <c:pt idx="127">
                  <c:v>96.375500248268807</c:v>
                </c:pt>
                <c:pt idx="128">
                  <c:v>96.342549155860823</c:v>
                </c:pt>
                <c:pt idx="129">
                  <c:v>96.309598008142473</c:v>
                </c:pt>
                <c:pt idx="130">
                  <c:v>96.27664680469293</c:v>
                </c:pt>
                <c:pt idx="131">
                  <c:v>96.243695545087917</c:v>
                </c:pt>
                <c:pt idx="132">
                  <c:v>96.210744228900026</c:v>
                </c:pt>
                <c:pt idx="133">
                  <c:v>96.177792855698641</c:v>
                </c:pt>
                <c:pt idx="134">
                  <c:v>96.144841425049847</c:v>
                </c:pt>
                <c:pt idx="135">
                  <c:v>96.111889936516405</c:v>
                </c:pt>
                <c:pt idx="136">
                  <c:v>96.078938389657807</c:v>
                </c:pt>
                <c:pt idx="137">
                  <c:v>96.045986784030106</c:v>
                </c:pt>
                <c:pt idx="138">
                  <c:v>96.013035119185943</c:v>
                </c:pt>
                <c:pt idx="139">
                  <c:v>95.980083394674807</c:v>
                </c:pt>
                <c:pt idx="140">
                  <c:v>95.947131610042391</c:v>
                </c:pt>
                <c:pt idx="141">
                  <c:v>95.914179764831275</c:v>
                </c:pt>
                <c:pt idx="142">
                  <c:v>95.881227858580274</c:v>
                </c:pt>
                <c:pt idx="143">
                  <c:v>95.848275890825008</c:v>
                </c:pt>
                <c:pt idx="144">
                  <c:v>95.81532386109734</c:v>
                </c:pt>
                <c:pt idx="145">
                  <c:v>95.782371768925543</c:v>
                </c:pt>
                <c:pt idx="146">
                  <c:v>95.749419613834419</c:v>
                </c:pt>
                <c:pt idx="147">
                  <c:v>95.716467395344992</c:v>
                </c:pt>
                <c:pt idx="148">
                  <c:v>95.683515112975059</c:v>
                </c:pt>
                <c:pt idx="149">
                  <c:v>95.650562766238224</c:v>
                </c:pt>
                <c:pt idx="150">
                  <c:v>95.61761035464464</c:v>
                </c:pt>
                <c:pt idx="151">
                  <c:v>95.584657877700863</c:v>
                </c:pt>
                <c:pt idx="152">
                  <c:v>95.551705334909386</c:v>
                </c:pt>
                <c:pt idx="153">
                  <c:v>95.51875272576919</c:v>
                </c:pt>
                <c:pt idx="154">
                  <c:v>95.485800049775207</c:v>
                </c:pt>
                <c:pt idx="155">
                  <c:v>95.452847306418846</c:v>
                </c:pt>
                <c:pt idx="156">
                  <c:v>95.419894495187364</c:v>
                </c:pt>
                <c:pt idx="157">
                  <c:v>95.386941615564098</c:v>
                </c:pt>
                <c:pt idx="158">
                  <c:v>95.353988667028844</c:v>
                </c:pt>
                <c:pt idx="159">
                  <c:v>95.321035649056952</c:v>
                </c:pt>
                <c:pt idx="160">
                  <c:v>95.288082561120007</c:v>
                </c:pt>
                <c:pt idx="161">
                  <c:v>95.25512940268564</c:v>
                </c:pt>
                <c:pt idx="162">
                  <c:v>95.222176173217235</c:v>
                </c:pt>
                <c:pt idx="163">
                  <c:v>95.189222872174412</c:v>
                </c:pt>
                <c:pt idx="164">
                  <c:v>95.156269499012396</c:v>
                </c:pt>
                <c:pt idx="165">
                  <c:v>95.123316053182378</c:v>
                </c:pt>
                <c:pt idx="166">
                  <c:v>95.090362534131273</c:v>
                </c:pt>
                <c:pt idx="167">
                  <c:v>95.057408941301844</c:v>
                </c:pt>
                <c:pt idx="168">
                  <c:v>95.02445527413289</c:v>
                </c:pt>
                <c:pt idx="169">
                  <c:v>94.991501532058436</c:v>
                </c:pt>
                <c:pt idx="170">
                  <c:v>94.958547714508569</c:v>
                </c:pt>
                <c:pt idx="171">
                  <c:v>94.925593820908972</c:v>
                </c:pt>
                <c:pt idx="172">
                  <c:v>94.892639850680837</c:v>
                </c:pt>
                <c:pt idx="173">
                  <c:v>94.859685803241092</c:v>
                </c:pt>
                <c:pt idx="174">
                  <c:v>94.826731678002176</c:v>
                </c:pt>
                <c:pt idx="175">
                  <c:v>94.793777474372149</c:v>
                </c:pt>
                <c:pt idx="176">
                  <c:v>94.760823191754397</c:v>
                </c:pt>
                <c:pt idx="177">
                  <c:v>94.727868829547788</c:v>
                </c:pt>
                <c:pt idx="178">
                  <c:v>94.694914387146838</c:v>
                </c:pt>
                <c:pt idx="179">
                  <c:v>94.661959863941192</c:v>
                </c:pt>
                <c:pt idx="180">
                  <c:v>94.629005259315903</c:v>
                </c:pt>
                <c:pt idx="181">
                  <c:v>94.596050572651592</c:v>
                </c:pt>
                <c:pt idx="182">
                  <c:v>94.563095803323932</c:v>
                </c:pt>
                <c:pt idx="183">
                  <c:v>94.530140950703938</c:v>
                </c:pt>
                <c:pt idx="184">
                  <c:v>94.497186014157734</c:v>
                </c:pt>
                <c:pt idx="185">
                  <c:v>94.464230993046698</c:v>
                </c:pt>
                <c:pt idx="186">
                  <c:v>94.431275886727434</c:v>
                </c:pt>
                <c:pt idx="187">
                  <c:v>94.398320694551444</c:v>
                </c:pt>
                <c:pt idx="188">
                  <c:v>94.365365415865639</c:v>
                </c:pt>
                <c:pt idx="189">
                  <c:v>94.332410050011617</c:v>
                </c:pt>
                <c:pt idx="190">
                  <c:v>94.299454596326086</c:v>
                </c:pt>
                <c:pt idx="191">
                  <c:v>94.266499054140809</c:v>
                </c:pt>
                <c:pt idx="192">
                  <c:v>94.233543422782333</c:v>
                </c:pt>
                <c:pt idx="193">
                  <c:v>94.200587701572132</c:v>
                </c:pt>
                <c:pt idx="194">
                  <c:v>94.167631889826723</c:v>
                </c:pt>
                <c:pt idx="195">
                  <c:v>94.134675986856976</c:v>
                </c:pt>
                <c:pt idx="196">
                  <c:v>94.101719991968821</c:v>
                </c:pt>
                <c:pt idx="197">
                  <c:v>94.068763904462969</c:v>
                </c:pt>
                <c:pt idx="198">
                  <c:v>94.035807723634889</c:v>
                </c:pt>
                <c:pt idx="199">
                  <c:v>94.002851448774038</c:v>
                </c:pt>
                <c:pt idx="200">
                  <c:v>93.969895079165354</c:v>
                </c:pt>
                <c:pt idx="201">
                  <c:v>93.936938614087794</c:v>
                </c:pt>
                <c:pt idx="202">
                  <c:v>93.903982052814996</c:v>
                </c:pt>
                <c:pt idx="203">
                  <c:v>93.871025394615074</c:v>
                </c:pt>
                <c:pt idx="204">
                  <c:v>93.838068638750499</c:v>
                </c:pt>
                <c:pt idx="205">
                  <c:v>93.805111784478242</c:v>
                </c:pt>
                <c:pt idx="206">
                  <c:v>93.772154831049534</c:v>
                </c:pt>
                <c:pt idx="207">
                  <c:v>93.739197777710132</c:v>
                </c:pt>
                <c:pt idx="208">
                  <c:v>93.706240623699614</c:v>
                </c:pt>
                <c:pt idx="209">
                  <c:v>93.673283368252299</c:v>
                </c:pt>
                <c:pt idx="210">
                  <c:v>93.640326010596254</c:v>
                </c:pt>
                <c:pt idx="211">
                  <c:v>93.607368549953932</c:v>
                </c:pt>
                <c:pt idx="212">
                  <c:v>93.574410985541846</c:v>
                </c:pt>
                <c:pt idx="213">
                  <c:v>93.541453316570383</c:v>
                </c:pt>
                <c:pt idx="214">
                  <c:v>93.508495542244262</c:v>
                </c:pt>
                <c:pt idx="215">
                  <c:v>93.475537661761734</c:v>
                </c:pt>
                <c:pt idx="216">
                  <c:v>93.442579674315368</c:v>
                </c:pt>
                <c:pt idx="217">
                  <c:v>93.409621579091123</c:v>
                </c:pt>
                <c:pt idx="218">
                  <c:v>93.376663375269288</c:v>
                </c:pt>
                <c:pt idx="219">
                  <c:v>93.343705062023602</c:v>
                </c:pt>
                <c:pt idx="220">
                  <c:v>93.310746638521664</c:v>
                </c:pt>
                <c:pt idx="221">
                  <c:v>93.277788103924564</c:v>
                </c:pt>
                <c:pt idx="222">
                  <c:v>93.244829457387155</c:v>
                </c:pt>
                <c:pt idx="223">
                  <c:v>93.211870698057965</c:v>
                </c:pt>
                <c:pt idx="224">
                  <c:v>93.178911825078728</c:v>
                </c:pt>
                <c:pt idx="225">
                  <c:v>93.145952837585156</c:v>
                </c:pt>
                <c:pt idx="226">
                  <c:v>93.112993734705753</c:v>
                </c:pt>
                <c:pt idx="227">
                  <c:v>93.080034515562858</c:v>
                </c:pt>
                <c:pt idx="228">
                  <c:v>93.047075179272113</c:v>
                </c:pt>
                <c:pt idx="229">
                  <c:v>93.014115724942315</c:v>
                </c:pt>
                <c:pt idx="230">
                  <c:v>92.981156151675535</c:v>
                </c:pt>
                <c:pt idx="231">
                  <c:v>92.948196458566898</c:v>
                </c:pt>
                <c:pt idx="232">
                  <c:v>92.915236644704905</c:v>
                </c:pt>
                <c:pt idx="233">
                  <c:v>92.882276709170839</c:v>
                </c:pt>
                <c:pt idx="234">
                  <c:v>92.849316651039288</c:v>
                </c:pt>
                <c:pt idx="235">
                  <c:v>92.816356469377567</c:v>
                </c:pt>
                <c:pt idx="236">
                  <c:v>92.783396163246081</c:v>
                </c:pt>
                <c:pt idx="237">
                  <c:v>92.750435731697891</c:v>
                </c:pt>
                <c:pt idx="238">
                  <c:v>92.717475173779036</c:v>
                </c:pt>
                <c:pt idx="239">
                  <c:v>92.684514488528279</c:v>
                </c:pt>
                <c:pt idx="240">
                  <c:v>92.651553674977109</c:v>
                </c:pt>
                <c:pt idx="241">
                  <c:v>92.618592732149452</c:v>
                </c:pt>
                <c:pt idx="242">
                  <c:v>92.585631659062116</c:v>
                </c:pt>
                <c:pt idx="243">
                  <c:v>92.552670454724293</c:v>
                </c:pt>
                <c:pt idx="244">
                  <c:v>92.519709118137499</c:v>
                </c:pt>
                <c:pt idx="245">
                  <c:v>92.486747648295989</c:v>
                </c:pt>
                <c:pt idx="246">
                  <c:v>92.453786044186032</c:v>
                </c:pt>
                <c:pt idx="247">
                  <c:v>92.420824304786535</c:v>
                </c:pt>
                <c:pt idx="248">
                  <c:v>92.387862429068321</c:v>
                </c:pt>
                <c:pt idx="249">
                  <c:v>92.354900415994493</c:v>
                </c:pt>
                <c:pt idx="250">
                  <c:v>92.321938264520483</c:v>
                </c:pt>
                <c:pt idx="251">
                  <c:v>92.288975973593622</c:v>
                </c:pt>
                <c:pt idx="252">
                  <c:v>92.256013542153084</c:v>
                </c:pt>
                <c:pt idx="253">
                  <c:v>92.223050969130355</c:v>
                </c:pt>
                <c:pt idx="254">
                  <c:v>92.190088253448508</c:v>
                </c:pt>
                <c:pt idx="255">
                  <c:v>92.157125394022444</c:v>
                </c:pt>
                <c:pt idx="256">
                  <c:v>92.12416238975905</c:v>
                </c:pt>
                <c:pt idx="257">
                  <c:v>92.091199239556659</c:v>
                </c:pt>
                <c:pt idx="258">
                  <c:v>92.058235942305444</c:v>
                </c:pt>
                <c:pt idx="259">
                  <c:v>92.025272496886885</c:v>
                </c:pt>
                <c:pt idx="260">
                  <c:v>91.992308902174202</c:v>
                </c:pt>
                <c:pt idx="261">
                  <c:v>91.959345157032033</c:v>
                </c:pt>
                <c:pt idx="262">
                  <c:v>91.926381260316305</c:v>
                </c:pt>
                <c:pt idx="263">
                  <c:v>91.89341721087419</c:v>
                </c:pt>
                <c:pt idx="264">
                  <c:v>91.860453007544209</c:v>
                </c:pt>
                <c:pt idx="265">
                  <c:v>91.827488649156251</c:v>
                </c:pt>
                <c:pt idx="266">
                  <c:v>91.794524134530889</c:v>
                </c:pt>
                <c:pt idx="267">
                  <c:v>91.761559462480037</c:v>
                </c:pt>
                <c:pt idx="268">
                  <c:v>91.728594631806601</c:v>
                </c:pt>
                <c:pt idx="269">
                  <c:v>91.695629641304151</c:v>
                </c:pt>
                <c:pt idx="270">
                  <c:v>91.662664489757347</c:v>
                </c:pt>
                <c:pt idx="271">
                  <c:v>91.629699175941454</c:v>
                </c:pt>
                <c:pt idx="272">
                  <c:v>91.596733698622614</c:v>
                </c:pt>
                <c:pt idx="273">
                  <c:v>91.56376805655745</c:v>
                </c:pt>
                <c:pt idx="274">
                  <c:v>91.530802248493046</c:v>
                </c:pt>
                <c:pt idx="275">
                  <c:v>91.497836273167295</c:v>
                </c:pt>
                <c:pt idx="276">
                  <c:v>91.464870129308196</c:v>
                </c:pt>
                <c:pt idx="277">
                  <c:v>91.431903815634342</c:v>
                </c:pt>
                <c:pt idx="278">
                  <c:v>91.398937330854267</c:v>
                </c:pt>
                <c:pt idx="279">
                  <c:v>91.365970673667064</c:v>
                </c:pt>
                <c:pt idx="280">
                  <c:v>91.333003842761656</c:v>
                </c:pt>
                <c:pt idx="281">
                  <c:v>91.300036836817242</c:v>
                </c:pt>
                <c:pt idx="282">
                  <c:v>91.267069654502791</c:v>
                </c:pt>
                <c:pt idx="283">
                  <c:v>91.234102294477395</c:v>
                </c:pt>
                <c:pt idx="284">
                  <c:v>91.201134755389646</c:v>
                </c:pt>
                <c:pt idx="285">
                  <c:v>91.168167035878142</c:v>
                </c:pt>
                <c:pt idx="286">
                  <c:v>91.13519913457111</c:v>
                </c:pt>
                <c:pt idx="287">
                  <c:v>91.102231050086175</c:v>
                </c:pt>
                <c:pt idx="288">
                  <c:v>91.069262781030744</c:v>
                </c:pt>
                <c:pt idx="289">
                  <c:v>91.03629432600151</c:v>
                </c:pt>
                <c:pt idx="290">
                  <c:v>91.003325683584407</c:v>
                </c:pt>
                <c:pt idx="291">
                  <c:v>90.970356852354826</c:v>
                </c:pt>
                <c:pt idx="292">
                  <c:v>90.937387830877242</c:v>
                </c:pt>
                <c:pt idx="293">
                  <c:v>90.904418617705176</c:v>
                </c:pt>
                <c:pt idx="294">
                  <c:v>90.871449211381389</c:v>
                </c:pt>
                <c:pt idx="295">
                  <c:v>90.838479610437304</c:v>
                </c:pt>
                <c:pt idx="296">
                  <c:v>90.805509813393314</c:v>
                </c:pt>
                <c:pt idx="297">
                  <c:v>90.772539818758787</c:v>
                </c:pt>
                <c:pt idx="298">
                  <c:v>90.739569625031436</c:v>
                </c:pt>
                <c:pt idx="299">
                  <c:v>90.706599230697677</c:v>
                </c:pt>
                <c:pt idx="300">
                  <c:v>90.673628634232543</c:v>
                </c:pt>
                <c:pt idx="301">
                  <c:v>90.640657834099429</c:v>
                </c:pt>
                <c:pt idx="302">
                  <c:v>90.607686828750147</c:v>
                </c:pt>
                <c:pt idx="303">
                  <c:v>90.574715616624587</c:v>
                </c:pt>
                <c:pt idx="304">
                  <c:v>90.541744196150873</c:v>
                </c:pt>
                <c:pt idx="305">
                  <c:v>90.508772565745261</c:v>
                </c:pt>
                <c:pt idx="306">
                  <c:v>90.475800723811972</c:v>
                </c:pt>
                <c:pt idx="307">
                  <c:v>90.442828668743047</c:v>
                </c:pt>
                <c:pt idx="308">
                  <c:v>90.409856398918407</c:v>
                </c:pt>
                <c:pt idx="309">
                  <c:v>90.376883912705637</c:v>
                </c:pt>
                <c:pt idx="310">
                  <c:v>90.343911208459971</c:v>
                </c:pt>
                <c:pt idx="311">
                  <c:v>90.310938284524113</c:v>
                </c:pt>
                <c:pt idx="312">
                  <c:v>90.277965139228215</c:v>
                </c:pt>
                <c:pt idx="313">
                  <c:v>90.244991770889726</c:v>
                </c:pt>
                <c:pt idx="314">
                  <c:v>90.212018177813334</c:v>
                </c:pt>
                <c:pt idx="315">
                  <c:v>90.179044358291037</c:v>
                </c:pt>
                <c:pt idx="316">
                  <c:v>90.146070310601672</c:v>
                </c:pt>
                <c:pt idx="317">
                  <c:v>90.113096033010933</c:v>
                </c:pt>
                <c:pt idx="318">
                  <c:v>90.080121523771695</c:v>
                </c:pt>
                <c:pt idx="319">
                  <c:v>90.047146781123345</c:v>
                </c:pt>
                <c:pt idx="320">
                  <c:v>90.014171803291958</c:v>
                </c:pt>
                <c:pt idx="321">
                  <c:v>89.98119658849005</c:v>
                </c:pt>
                <c:pt idx="322">
                  <c:v>89.948221134916778</c:v>
                </c:pt>
                <c:pt idx="323">
                  <c:v>89.915245440757431</c:v>
                </c:pt>
                <c:pt idx="324">
                  <c:v>89.88226950418381</c:v>
                </c:pt>
                <c:pt idx="325">
                  <c:v>89.849293323353606</c:v>
                </c:pt>
                <c:pt idx="326">
                  <c:v>89.816316896410498</c:v>
                </c:pt>
                <c:pt idx="327">
                  <c:v>89.783340221484423</c:v>
                </c:pt>
                <c:pt idx="328">
                  <c:v>89.750363296690693</c:v>
                </c:pt>
                <c:pt idx="329">
                  <c:v>89.717386120130769</c:v>
                </c:pt>
                <c:pt idx="330">
                  <c:v>89.684408689891342</c:v>
                </c:pt>
                <c:pt idx="331">
                  <c:v>89.651431004044767</c:v>
                </c:pt>
                <c:pt idx="332">
                  <c:v>89.618453060648747</c:v>
                </c:pt>
                <c:pt idx="333">
                  <c:v>89.585474857746334</c:v>
                </c:pt>
                <c:pt idx="334">
                  <c:v>89.552496393365601</c:v>
                </c:pt>
                <c:pt idx="335">
                  <c:v>89.519517665519871</c:v>
                </c:pt>
                <c:pt idx="336">
                  <c:v>89.486538672207118</c:v>
                </c:pt>
                <c:pt idx="337">
                  <c:v>89.453559411410396</c:v>
                </c:pt>
                <c:pt idx="338">
                  <c:v>89.420579881097353</c:v>
                </c:pt>
                <c:pt idx="339">
                  <c:v>89.387600079220221</c:v>
                </c:pt>
                <c:pt idx="340">
                  <c:v>89.354620003715723</c:v>
                </c:pt>
                <c:pt idx="341">
                  <c:v>89.321639652504984</c:v>
                </c:pt>
                <c:pt idx="342">
                  <c:v>89.28865902349331</c:v>
                </c:pt>
                <c:pt idx="343">
                  <c:v>89.255678114570159</c:v>
                </c:pt>
                <c:pt idx="344">
                  <c:v>89.222696923609021</c:v>
                </c:pt>
                <c:pt idx="345">
                  <c:v>89.189715448467183</c:v>
                </c:pt>
                <c:pt idx="346">
                  <c:v>89.15673368698576</c:v>
                </c:pt>
                <c:pt idx="347">
                  <c:v>89.123751636989468</c:v>
                </c:pt>
                <c:pt idx="348">
                  <c:v>89.090769296286538</c:v>
                </c:pt>
                <c:pt idx="349">
                  <c:v>89.057786662668676</c:v>
                </c:pt>
                <c:pt idx="350">
                  <c:v>89.024803733910645</c:v>
                </c:pt>
                <c:pt idx="351">
                  <c:v>88.99182050777064</c:v>
                </c:pt>
                <c:pt idx="352">
                  <c:v>88.958836981989606</c:v>
                </c:pt>
                <c:pt idx="353">
                  <c:v>88.925853154291502</c:v>
                </c:pt>
                <c:pt idx="354">
                  <c:v>88.892869022382996</c:v>
                </c:pt>
                <c:pt idx="355">
                  <c:v>88.859884583953402</c:v>
                </c:pt>
                <c:pt idx="356">
                  <c:v>88.826899836674542</c:v>
                </c:pt>
                <c:pt idx="357">
                  <c:v>88.793914778200559</c:v>
                </c:pt>
                <c:pt idx="358">
                  <c:v>88.760929406167776</c:v>
                </c:pt>
                <c:pt idx="359">
                  <c:v>88.727943718194794</c:v>
                </c:pt>
                <c:pt idx="360">
                  <c:v>88.694957711881955</c:v>
                </c:pt>
                <c:pt idx="361">
                  <c:v>88.661971384811537</c:v>
                </c:pt>
                <c:pt idx="362">
                  <c:v>88.628984734547487</c:v>
                </c:pt>
                <c:pt idx="363">
                  <c:v>88.595997758635264</c:v>
                </c:pt>
                <c:pt idx="364">
                  <c:v>88.56301045460188</c:v>
                </c:pt>
                <c:pt idx="365">
                  <c:v>88.530022819955377</c:v>
                </c:pt>
                <c:pt idx="366">
                  <c:v>88.49703485218518</c:v>
                </c:pt>
                <c:pt idx="367">
                  <c:v>88.464046548761402</c:v>
                </c:pt>
                <c:pt idx="368">
                  <c:v>88.431057907135241</c:v>
                </c:pt>
                <c:pt idx="369">
                  <c:v>88.398068924738624</c:v>
                </c:pt>
                <c:pt idx="370">
                  <c:v>88.365079598983812</c:v>
                </c:pt>
                <c:pt idx="371">
                  <c:v>88.332089927263567</c:v>
                </c:pt>
                <c:pt idx="372">
                  <c:v>88.299099906951014</c:v>
                </c:pt>
                <c:pt idx="373">
                  <c:v>88.266109535399195</c:v>
                </c:pt>
                <c:pt idx="374">
                  <c:v>88.233118809941288</c:v>
                </c:pt>
                <c:pt idx="375">
                  <c:v>88.200127727890219</c:v>
                </c:pt>
                <c:pt idx="376">
                  <c:v>88.167136286538508</c:v>
                </c:pt>
                <c:pt idx="377">
                  <c:v>88.134144483158252</c:v>
                </c:pt>
                <c:pt idx="378">
                  <c:v>88.101152315000903</c:v>
                </c:pt>
                <c:pt idx="379">
                  <c:v>88.068159779297048</c:v>
                </c:pt>
                <c:pt idx="380">
                  <c:v>88.035166873256372</c:v>
                </c:pt>
                <c:pt idx="381">
                  <c:v>88.002173594067358</c:v>
                </c:pt>
                <c:pt idx="382">
                  <c:v>87.969179938897227</c:v>
                </c:pt>
                <c:pt idx="383">
                  <c:v>87.936185904892028</c:v>
                </c:pt>
                <c:pt idx="384">
                  <c:v>87.903191489175725</c:v>
                </c:pt>
                <c:pt idx="385">
                  <c:v>87.870196688850953</c:v>
                </c:pt>
                <c:pt idx="386">
                  <c:v>87.837201500998134</c:v>
                </c:pt>
                <c:pt idx="387">
                  <c:v>87.804205922675607</c:v>
                </c:pt>
                <c:pt idx="388">
                  <c:v>87.771209950919783</c:v>
                </c:pt>
                <c:pt idx="389">
                  <c:v>87.738213582744336</c:v>
                </c:pt>
                <c:pt idx="390">
                  <c:v>87.705216815140375</c:v>
                </c:pt>
                <c:pt idx="391">
                  <c:v>87.672219645076353</c:v>
                </c:pt>
                <c:pt idx="392">
                  <c:v>87.63922206949772</c:v>
                </c:pt>
                <c:pt idx="393">
                  <c:v>87.606224085326829</c:v>
                </c:pt>
                <c:pt idx="394">
                  <c:v>87.57322568946276</c:v>
                </c:pt>
                <c:pt idx="395">
                  <c:v>87.540226878781212</c:v>
                </c:pt>
                <c:pt idx="396">
                  <c:v>87.507227650134041</c:v>
                </c:pt>
                <c:pt idx="397">
                  <c:v>87.474228000349484</c:v>
                </c:pt>
                <c:pt idx="398">
                  <c:v>87.441227926231875</c:v>
                </c:pt>
                <c:pt idx="399">
                  <c:v>87.40822742456109</c:v>
                </c:pt>
                <c:pt idx="400">
                  <c:v>87.37522649209275</c:v>
                </c:pt>
                <c:pt idx="401">
                  <c:v>87.342225125558187</c:v>
                </c:pt>
                <c:pt idx="402">
                  <c:v>87.309223321663708</c:v>
                </c:pt>
                <c:pt idx="403">
                  <c:v>87.276221077090938</c:v>
                </c:pt>
                <c:pt idx="404">
                  <c:v>87.243218388496246</c:v>
                </c:pt>
                <c:pt idx="405">
                  <c:v>87.210215252510764</c:v>
                </c:pt>
                <c:pt idx="406">
                  <c:v>87.177211665740316</c:v>
                </c:pt>
                <c:pt idx="407">
                  <c:v>87.144207624764917</c:v>
                </c:pt>
                <c:pt idx="408">
                  <c:v>87.111203126138605</c:v>
                </c:pt>
                <c:pt idx="409">
                  <c:v>87.078198166389669</c:v>
                </c:pt>
                <c:pt idx="410">
                  <c:v>87.045192742019978</c:v>
                </c:pt>
                <c:pt idx="411">
                  <c:v>87.012186849504985</c:v>
                </c:pt>
                <c:pt idx="412">
                  <c:v>86.979180485293583</c:v>
                </c:pt>
                <c:pt idx="413">
                  <c:v>86.946173645807789</c:v>
                </c:pt>
                <c:pt idx="414">
                  <c:v>86.913166327442454</c:v>
                </c:pt>
                <c:pt idx="415">
                  <c:v>86.880158526565353</c:v>
                </c:pt>
                <c:pt idx="416">
                  <c:v>86.847150239516807</c:v>
                </c:pt>
                <c:pt idx="417">
                  <c:v>86.81414146260947</c:v>
                </c:pt>
                <c:pt idx="418">
                  <c:v>86.781132192128013</c:v>
                </c:pt>
                <c:pt idx="419">
                  <c:v>86.748122424329225</c:v>
                </c:pt>
                <c:pt idx="420">
                  <c:v>86.715112155441588</c:v>
                </c:pt>
                <c:pt idx="421">
                  <c:v>86.682101381665078</c:v>
                </c:pt>
                <c:pt idx="422">
                  <c:v>86.649090099170834</c:v>
                </c:pt>
                <c:pt idx="423">
                  <c:v>86.616078304101308</c:v>
                </c:pt>
                <c:pt idx="424">
                  <c:v>86.583065992569601</c:v>
                </c:pt>
                <c:pt idx="425">
                  <c:v>86.5500531606598</c:v>
                </c:pt>
                <c:pt idx="426">
                  <c:v>86.517039804425906</c:v>
                </c:pt>
                <c:pt idx="427">
                  <c:v>86.484025919892531</c:v>
                </c:pt>
                <c:pt idx="428">
                  <c:v>86.45101150305436</c:v>
                </c:pt>
                <c:pt idx="429">
                  <c:v>86.417996549875369</c:v>
                </c:pt>
                <c:pt idx="430">
                  <c:v>86.384981056289519</c:v>
                </c:pt>
                <c:pt idx="431">
                  <c:v>86.351965018199834</c:v>
                </c:pt>
                <c:pt idx="432">
                  <c:v>86.318948431478489</c:v>
                </c:pt>
                <c:pt idx="433">
                  <c:v>86.285931291966591</c:v>
                </c:pt>
                <c:pt idx="434">
                  <c:v>86.252913595473686</c:v>
                </c:pt>
                <c:pt idx="435">
                  <c:v>86.219895337777785</c:v>
                </c:pt>
                <c:pt idx="436">
                  <c:v>86.18687651462524</c:v>
                </c:pt>
                <c:pt idx="437">
                  <c:v>86.153857121729928</c:v>
                </c:pt>
                <c:pt idx="438">
                  <c:v>86.12083715477354</c:v>
                </c:pt>
                <c:pt idx="439">
                  <c:v>86.087816609405337</c:v>
                </c:pt>
                <c:pt idx="440">
                  <c:v>86.054795481241626</c:v>
                </c:pt>
                <c:pt idx="441">
                  <c:v>86.021773765865703</c:v>
                </c:pt>
                <c:pt idx="442">
                  <c:v>85.988751458827551</c:v>
                </c:pt>
                <c:pt idx="443">
                  <c:v>85.955728555643432</c:v>
                </c:pt>
                <c:pt idx="444">
                  <c:v>85.922705051796157</c:v>
                </c:pt>
                <c:pt idx="445">
                  <c:v>85.889680942734032</c:v>
                </c:pt>
                <c:pt idx="446">
                  <c:v>85.856656223871326</c:v>
                </c:pt>
                <c:pt idx="447">
                  <c:v>85.823630890587751</c:v>
                </c:pt>
                <c:pt idx="448">
                  <c:v>85.790604938227972</c:v>
                </c:pt>
                <c:pt idx="449">
                  <c:v>85.757578362101782</c:v>
                </c:pt>
                <c:pt idx="450">
                  <c:v>85.724551157483518</c:v>
                </c:pt>
                <c:pt idx="451">
                  <c:v>85.691523319611861</c:v>
                </c:pt>
                <c:pt idx="452">
                  <c:v>85.658494843689795</c:v>
                </c:pt>
                <c:pt idx="453">
                  <c:v>85.625465724883796</c:v>
                </c:pt>
                <c:pt idx="454">
                  <c:v>85.592435958324387</c:v>
                </c:pt>
                <c:pt idx="455">
                  <c:v>85.559405539104972</c:v>
                </c:pt>
                <c:pt idx="456">
                  <c:v>85.526374462282249</c:v>
                </c:pt>
                <c:pt idx="457">
                  <c:v>85.493342722875525</c:v>
                </c:pt>
                <c:pt idx="458">
                  <c:v>85.460310315866792</c:v>
                </c:pt>
                <c:pt idx="459">
                  <c:v>85.427277236200041</c:v>
                </c:pt>
                <c:pt idx="460">
                  <c:v>85.394243478781178</c:v>
                </c:pt>
                <c:pt idx="461">
                  <c:v>85.361209038477867</c:v>
                </c:pt>
                <c:pt idx="462">
                  <c:v>85.328173910119162</c:v>
                </c:pt>
                <c:pt idx="463">
                  <c:v>85.295138088495008</c:v>
                </c:pt>
                <c:pt idx="464">
                  <c:v>85.262101568356201</c:v>
                </c:pt>
                <c:pt idx="465">
                  <c:v>85.22906434441407</c:v>
                </c:pt>
                <c:pt idx="466">
                  <c:v>85.196026411340029</c:v>
                </c:pt>
                <c:pt idx="467">
                  <c:v>85.162987763765429</c:v>
                </c:pt>
                <c:pt idx="468">
                  <c:v>85.129948396281421</c:v>
                </c:pt>
                <c:pt idx="469">
                  <c:v>85.096908303437999</c:v>
                </c:pt>
                <c:pt idx="470">
                  <c:v>85.063867479744545</c:v>
                </c:pt>
                <c:pt idx="471">
                  <c:v>85.030825919668999</c:v>
                </c:pt>
                <c:pt idx="472">
                  <c:v>84.997783617637609</c:v>
                </c:pt>
                <c:pt idx="473">
                  <c:v>84.964740568034671</c:v>
                </c:pt>
                <c:pt idx="474">
                  <c:v>84.931696765202403</c:v>
                </c:pt>
                <c:pt idx="475">
                  <c:v>84.898652203440449</c:v>
                </c:pt>
                <c:pt idx="476">
                  <c:v>84.865606877005348</c:v>
                </c:pt>
                <c:pt idx="477">
                  <c:v>84.832560780110754</c:v>
                </c:pt>
                <c:pt idx="478">
                  <c:v>84.799513906926492</c:v>
                </c:pt>
                <c:pt idx="479">
                  <c:v>84.766466251578777</c:v>
                </c:pt>
                <c:pt idx="480">
                  <c:v>84.733417808149682</c:v>
                </c:pt>
                <c:pt idx="481">
                  <c:v>84.700368570676687</c:v>
                </c:pt>
                <c:pt idx="482">
                  <c:v>84.667318533152439</c:v>
                </c:pt>
                <c:pt idx="483">
                  <c:v>84.634267689524449</c:v>
                </c:pt>
                <c:pt idx="484">
                  <c:v>84.601216033694882</c:v>
                </c:pt>
                <c:pt idx="485">
                  <c:v>84.568163559519832</c:v>
                </c:pt>
                <c:pt idx="486">
                  <c:v>84.535110260809546</c:v>
                </c:pt>
                <c:pt idx="487">
                  <c:v>84.502056131327379</c:v>
                </c:pt>
                <c:pt idx="488">
                  <c:v>84.469001164790157</c:v>
                </c:pt>
                <c:pt idx="489">
                  <c:v>84.435945354867471</c:v>
                </c:pt>
                <c:pt idx="490">
                  <c:v>84.402888695181133</c:v>
                </c:pt>
                <c:pt idx="491">
                  <c:v>84.369831179305351</c:v>
                </c:pt>
                <c:pt idx="492">
                  <c:v>84.336772800765814</c:v>
                </c:pt>
                <c:pt idx="493">
                  <c:v>84.303713553039898</c:v>
                </c:pt>
                <c:pt idx="494">
                  <c:v>84.270653429555708</c:v>
                </c:pt>
                <c:pt idx="495">
                  <c:v>84.237592423692263</c:v>
                </c:pt>
                <c:pt idx="496">
                  <c:v>84.204530528778662</c:v>
                </c:pt>
                <c:pt idx="497">
                  <c:v>84.171467738094265</c:v>
                </c:pt>
                <c:pt idx="498">
                  <c:v>84.138404044867542</c:v>
                </c:pt>
                <c:pt idx="499">
                  <c:v>84.10533944227646</c:v>
                </c:pt>
                <c:pt idx="500">
                  <c:v>84.072273923447824</c:v>
                </c:pt>
                <c:pt idx="501">
                  <c:v>84.039207481456771</c:v>
                </c:pt>
                <c:pt idx="502">
                  <c:v>84.006140109326566</c:v>
                </c:pt>
                <c:pt idx="503">
                  <c:v>83.973071800028123</c:v>
                </c:pt>
                <c:pt idx="504">
                  <c:v>83.940002546479548</c:v>
                </c:pt>
                <c:pt idx="505">
                  <c:v>83.906932341545954</c:v>
                </c:pt>
                <c:pt idx="506">
                  <c:v>83.873861178038993</c:v>
                </c:pt>
                <c:pt idx="507">
                  <c:v>83.840789048716317</c:v>
                </c:pt>
                <c:pt idx="508">
                  <c:v>83.807715946281348</c:v>
                </c:pt>
                <c:pt idx="509">
                  <c:v>83.77464186338301</c:v>
                </c:pt>
                <c:pt idx="510">
                  <c:v>83.741566792614719</c:v>
                </c:pt>
                <c:pt idx="511">
                  <c:v>83.708490726514668</c:v>
                </c:pt>
                <c:pt idx="512">
                  <c:v>83.675413657565258</c:v>
                </c:pt>
                <c:pt idx="513">
                  <c:v>83.642335578192359</c:v>
                </c:pt>
                <c:pt idx="514">
                  <c:v>83.609256480765282</c:v>
                </c:pt>
                <c:pt idx="515">
                  <c:v>83.576176357595827</c:v>
                </c:pt>
                <c:pt idx="516">
                  <c:v>83.543095200938808</c:v>
                </c:pt>
                <c:pt idx="517">
                  <c:v>83.510013002990604</c:v>
                </c:pt>
                <c:pt idx="518">
                  <c:v>83.476929755889273</c:v>
                </c:pt>
                <c:pt idx="519">
                  <c:v>83.443845451714111</c:v>
                </c:pt>
                <c:pt idx="520">
                  <c:v>83.410760082485083</c:v>
                </c:pt>
                <c:pt idx="521">
                  <c:v>83.377673640162499</c:v>
                </c:pt>
                <c:pt idx="522">
                  <c:v>83.344586116646269</c:v>
                </c:pt>
                <c:pt idx="523">
                  <c:v>83.311497503776224</c:v>
                </c:pt>
                <c:pt idx="524">
                  <c:v>83.27840779333043</c:v>
                </c:pt>
                <c:pt idx="525">
                  <c:v>83.245316977026164</c:v>
                </c:pt>
                <c:pt idx="526">
                  <c:v>83.212225046518299</c:v>
                </c:pt>
                <c:pt idx="527">
                  <c:v>83.179131993399537</c:v>
                </c:pt>
                <c:pt idx="528">
                  <c:v>83.14603780919964</c:v>
                </c:pt>
                <c:pt idx="529">
                  <c:v>83.112942485385105</c:v>
                </c:pt>
                <c:pt idx="530">
                  <c:v>83.079846013358519</c:v>
                </c:pt>
                <c:pt idx="531">
                  <c:v>83.046748384458454</c:v>
                </c:pt>
                <c:pt idx="532">
                  <c:v>83.01364958995859</c:v>
                </c:pt>
                <c:pt idx="533">
                  <c:v>82.980549621067311</c:v>
                </c:pt>
                <c:pt idx="534">
                  <c:v>82.947448468927746</c:v>
                </c:pt>
                <c:pt idx="535">
                  <c:v>82.914346124616443</c:v>
                </c:pt>
                <c:pt idx="536">
                  <c:v>82.881242579143546</c:v>
                </c:pt>
                <c:pt idx="537">
                  <c:v>82.848137823452021</c:v>
                </c:pt>
                <c:pt idx="538">
                  <c:v>82.815031848417135</c:v>
                </c:pt>
                <c:pt idx="539">
                  <c:v>82.781924644846271</c:v>
                </c:pt>
                <c:pt idx="540">
                  <c:v>82.748816203477986</c:v>
                </c:pt>
                <c:pt idx="541">
                  <c:v>82.715706514981875</c:v>
                </c:pt>
                <c:pt idx="542">
                  <c:v>82.682595569957726</c:v>
                </c:pt>
                <c:pt idx="543">
                  <c:v>82.649483358935413</c:v>
                </c:pt>
                <c:pt idx="544">
                  <c:v>82.616369872374221</c:v>
                </c:pt>
                <c:pt idx="545">
                  <c:v>82.583255100662029</c:v>
                </c:pt>
                <c:pt idx="546">
                  <c:v>82.550139034115361</c:v>
                </c:pt>
                <c:pt idx="547">
                  <c:v>82.517021662978266</c:v>
                </c:pt>
                <c:pt idx="548">
                  <c:v>82.483902977422261</c:v>
                </c:pt>
                <c:pt idx="549">
                  <c:v>82.450782967545564</c:v>
                </c:pt>
                <c:pt idx="550">
                  <c:v>82.417661623372553</c:v>
                </c:pt>
                <c:pt idx="551">
                  <c:v>82.384538934853509</c:v>
                </c:pt>
                <c:pt idx="552">
                  <c:v>82.351414891863598</c:v>
                </c:pt>
                <c:pt idx="553">
                  <c:v>82.318289484202722</c:v>
                </c:pt>
                <c:pt idx="554">
                  <c:v>82.2851627015948</c:v>
                </c:pt>
                <c:pt idx="555">
                  <c:v>82.252034533687294</c:v>
                </c:pt>
                <c:pt idx="556">
                  <c:v>82.218904970050474</c:v>
                </c:pt>
                <c:pt idx="557">
                  <c:v>82.185774000177247</c:v>
                </c:pt>
                <c:pt idx="558">
                  <c:v>82.152641613482047</c:v>
                </c:pt>
                <c:pt idx="559">
                  <c:v>82.119507799300706</c:v>
                </c:pt>
                <c:pt idx="560">
                  <c:v>82.086372546889791</c:v>
                </c:pt>
                <c:pt idx="561">
                  <c:v>82.053235845425945</c:v>
                </c:pt>
                <c:pt idx="562">
                  <c:v>82.020097684005137</c:v>
                </c:pt>
                <c:pt idx="563">
                  <c:v>81.986958051642432</c:v>
                </c:pt>
                <c:pt idx="564">
                  <c:v>81.953816937271483</c:v>
                </c:pt>
                <c:pt idx="565">
                  <c:v>81.920674329743235</c:v>
                </c:pt>
                <c:pt idx="566">
                  <c:v>81.887530217826139</c:v>
                </c:pt>
                <c:pt idx="567">
                  <c:v>81.854384590205143</c:v>
                </c:pt>
                <c:pt idx="568">
                  <c:v>81.821237435481009</c:v>
                </c:pt>
                <c:pt idx="569">
                  <c:v>81.788088742169975</c:v>
                </c:pt>
                <c:pt idx="570">
                  <c:v>81.754938498703126</c:v>
                </c:pt>
                <c:pt idx="571">
                  <c:v>81.721786693425514</c:v>
                </c:pt>
                <c:pt idx="572">
                  <c:v>81.688633314595734</c:v>
                </c:pt>
                <c:pt idx="573">
                  <c:v>81.655478350385266</c:v>
                </c:pt>
                <c:pt idx="574">
                  <c:v>81.622321788877784</c:v>
                </c:pt>
                <c:pt idx="575">
                  <c:v>81.589163618068795</c:v>
                </c:pt>
                <c:pt idx="576">
                  <c:v>81.556003825864423</c:v>
                </c:pt>
                <c:pt idx="577">
                  <c:v>81.522842400081572</c:v>
                </c:pt>
                <c:pt idx="578">
                  <c:v>81.489679328446414</c:v>
                </c:pt>
                <c:pt idx="579">
                  <c:v>81.456514598594538</c:v>
                </c:pt>
                <c:pt idx="580">
                  <c:v>81.42334819806959</c:v>
                </c:pt>
                <c:pt idx="581">
                  <c:v>81.390180114323186</c:v>
                </c:pt>
                <c:pt idx="582">
                  <c:v>81.357010334713834</c:v>
                </c:pt>
                <c:pt idx="583">
                  <c:v>81.323838846506618</c:v>
                </c:pt>
                <c:pt idx="584">
                  <c:v>81.290665636872205</c:v>
                </c:pt>
                <c:pt idx="585">
                  <c:v>81.257490692886321</c:v>
                </c:pt>
                <c:pt idx="586">
                  <c:v>81.224314001529137</c:v>
                </c:pt>
                <c:pt idx="587">
                  <c:v>81.191135549684375</c:v>
                </c:pt>
                <c:pt idx="588">
                  <c:v>81.157955324138996</c:v>
                </c:pt>
                <c:pt idx="589">
                  <c:v>81.124773311581762</c:v>
                </c:pt>
                <c:pt idx="590">
                  <c:v>81.09158949860371</c:v>
                </c:pt>
                <c:pt idx="591">
                  <c:v>81.0584038716961</c:v>
                </c:pt>
                <c:pt idx="592">
                  <c:v>81.025216417250832</c:v>
                </c:pt>
                <c:pt idx="593">
                  <c:v>80.992027121559033</c:v>
                </c:pt>
                <c:pt idx="594">
                  <c:v>80.95883597081054</c:v>
                </c:pt>
                <c:pt idx="595">
                  <c:v>80.925642951093394</c:v>
                </c:pt>
                <c:pt idx="596">
                  <c:v>80.892448048392907</c:v>
                </c:pt>
                <c:pt idx="597">
                  <c:v>80.859251248590724</c:v>
                </c:pt>
                <c:pt idx="598">
                  <c:v>80.826052537464633</c:v>
                </c:pt>
                <c:pt idx="599">
                  <c:v>80.79285190068714</c:v>
                </c:pt>
                <c:pt idx="600">
                  <c:v>80.759649323825158</c:v>
                </c:pt>
                <c:pt idx="601">
                  <c:v>80.726444792339464</c:v>
                </c:pt>
                <c:pt idx="602">
                  <c:v>80.693238291583484</c:v>
                </c:pt>
                <c:pt idx="603">
                  <c:v>80.660029806802555</c:v>
                </c:pt>
                <c:pt idx="604">
                  <c:v>80.626819323133475</c:v>
                </c:pt>
                <c:pt idx="605">
                  <c:v>80.593606825603388</c:v>
                </c:pt>
                <c:pt idx="606">
                  <c:v>80.560392299129205</c:v>
                </c:pt>
                <c:pt idx="607">
                  <c:v>80.527175728517037</c:v>
                </c:pt>
                <c:pt idx="608">
                  <c:v>80.493957098460754</c:v>
                </c:pt>
                <c:pt idx="609">
                  <c:v>80.460736393541779</c:v>
                </c:pt>
                <c:pt idx="610">
                  <c:v>80.42751359822833</c:v>
                </c:pt>
                <c:pt idx="611">
                  <c:v>80.394288696873957</c:v>
                </c:pt>
                <c:pt idx="612">
                  <c:v>80.361061673717359</c:v>
                </c:pt>
                <c:pt idx="613">
                  <c:v>80.327832512881585</c:v>
                </c:pt>
                <c:pt idx="614">
                  <c:v>80.294601198372547</c:v>
                </c:pt>
                <c:pt idx="615">
                  <c:v>80.261367714079171</c:v>
                </c:pt>
                <c:pt idx="616">
                  <c:v>80.228132043771424</c:v>
                </c:pt>
                <c:pt idx="617">
                  <c:v>80.194894171100671</c:v>
                </c:pt>
                <c:pt idx="618">
                  <c:v>80.161654079597923</c:v>
                </c:pt>
                <c:pt idx="619">
                  <c:v>80.128411752673614</c:v>
                </c:pt>
                <c:pt idx="620">
                  <c:v>80.095167173616062</c:v>
                </c:pt>
                <c:pt idx="621">
                  <c:v>80.061920325591259</c:v>
                </c:pt>
                <c:pt idx="622">
                  <c:v>80.028671191641877</c:v>
                </c:pt>
                <c:pt idx="623">
                  <c:v>79.995419754686097</c:v>
                </c:pt>
                <c:pt idx="624">
                  <c:v>79.962165997516735</c:v>
                </c:pt>
                <c:pt idx="625">
                  <c:v>79.928909902801138</c:v>
                </c:pt>
                <c:pt idx="626">
                  <c:v>79.895651453078941</c:v>
                </c:pt>
                <c:pt idx="627">
                  <c:v>79.862390630762661</c:v>
                </c:pt>
                <c:pt idx="628">
                  <c:v>79.829127418135556</c:v>
                </c:pt>
                <c:pt idx="629">
                  <c:v>79.795861797351463</c:v>
                </c:pt>
                <c:pt idx="630">
                  <c:v>79.762593750433723</c:v>
                </c:pt>
                <c:pt idx="631">
                  <c:v>79.729323259274196</c:v>
                </c:pt>
                <c:pt idx="632">
                  <c:v>79.696050305632141</c:v>
                </c:pt>
                <c:pt idx="633">
                  <c:v>79.662774871133806</c:v>
                </c:pt>
                <c:pt idx="634">
                  <c:v>79.629496937271114</c:v>
                </c:pt>
                <c:pt idx="635">
                  <c:v>79.596216485400646</c:v>
                </c:pt>
                <c:pt idx="636">
                  <c:v>79.562933496743071</c:v>
                </c:pt>
                <c:pt idx="637">
                  <c:v>79.529647952381836</c:v>
                </c:pt>
                <c:pt idx="638">
                  <c:v>79.496359833262602</c:v>
                </c:pt>
                <c:pt idx="639">
                  <c:v>79.463069120191761</c:v>
                </c:pt>
                <c:pt idx="640">
                  <c:v>79.429775793835859</c:v>
                </c:pt>
                <c:pt idx="641">
                  <c:v>79.396479834720552</c:v>
                </c:pt>
                <c:pt idx="642">
                  <c:v>79.363181223229773</c:v>
                </c:pt>
                <c:pt idx="643">
                  <c:v>79.329879939604126</c:v>
                </c:pt>
                <c:pt idx="644">
                  <c:v>79.296575963940512</c:v>
                </c:pt>
                <c:pt idx="645">
                  <c:v>79.26326927619138</c:v>
                </c:pt>
                <c:pt idx="646">
                  <c:v>79.229959856162623</c:v>
                </c:pt>
                <c:pt idx="647">
                  <c:v>79.196647683513604</c:v>
                </c:pt>
                <c:pt idx="648">
                  <c:v>79.163332737755837</c:v>
                </c:pt>
                <c:pt idx="649">
                  <c:v>79.130014998251738</c:v>
                </c:pt>
                <c:pt idx="650">
                  <c:v>79.096694444213838</c:v>
                </c:pt>
                <c:pt idx="651">
                  <c:v>79.063371054703623</c:v>
                </c:pt>
                <c:pt idx="652">
                  <c:v>79.030044808630663</c:v>
                </c:pt>
                <c:pt idx="653">
                  <c:v>78.996715684751294</c:v>
                </c:pt>
                <c:pt idx="654">
                  <c:v>78.963383661667748</c:v>
                </c:pt>
                <c:pt idx="655">
                  <c:v>78.930048717827134</c:v>
                </c:pt>
                <c:pt idx="656">
                  <c:v>78.896710831520281</c:v>
                </c:pt>
                <c:pt idx="657">
                  <c:v>78.863369980880805</c:v>
                </c:pt>
                <c:pt idx="658">
                  <c:v>78.830026143883515</c:v>
                </c:pt>
                <c:pt idx="659">
                  <c:v>78.796679298344131</c:v>
                </c:pt>
                <c:pt idx="660">
                  <c:v>78.763329421917533</c:v>
                </c:pt>
                <c:pt idx="661">
                  <c:v>78.729976492097066</c:v>
                </c:pt>
                <c:pt idx="662">
                  <c:v>78.696620486213121</c:v>
                </c:pt>
                <c:pt idx="663">
                  <c:v>78.663261381432406</c:v>
                </c:pt>
                <c:pt idx="664">
                  <c:v>78.629899154756203</c:v>
                </c:pt>
                <c:pt idx="665">
                  <c:v>78.596533783020021</c:v>
                </c:pt>
                <c:pt idx="666">
                  <c:v>78.563165242892012</c:v>
                </c:pt>
                <c:pt idx="667">
                  <c:v>78.529793510871812</c:v>
                </c:pt>
                <c:pt idx="668">
                  <c:v>78.496418563289438</c:v>
                </c:pt>
                <c:pt idx="669">
                  <c:v>78.463040376304249</c:v>
                </c:pt>
                <c:pt idx="670">
                  <c:v>78.429658925903865</c:v>
                </c:pt>
                <c:pt idx="671">
                  <c:v>78.396274187902534</c:v>
                </c:pt>
                <c:pt idx="672">
                  <c:v>78.362886137940592</c:v>
                </c:pt>
                <c:pt idx="673">
                  <c:v>78.32949475148277</c:v>
                </c:pt>
                <c:pt idx="674">
                  <c:v>78.296100003817344</c:v>
                </c:pt>
                <c:pt idx="675">
                  <c:v>78.262701870054883</c:v>
                </c:pt>
                <c:pt idx="676">
                  <c:v>78.229300325126616</c:v>
                </c:pt>
                <c:pt idx="677">
                  <c:v>78.195895343783917</c:v>
                </c:pt>
                <c:pt idx="678">
                  <c:v>78.162486900596789</c:v>
                </c:pt>
                <c:pt idx="679">
                  <c:v>78.129074969952427</c:v>
                </c:pt>
                <c:pt idx="680">
                  <c:v>78.095659526053993</c:v>
                </c:pt>
                <c:pt idx="681">
                  <c:v>78.06224054292025</c:v>
                </c:pt>
                <c:pt idx="682">
                  <c:v>78.028817994382791</c:v>
                </c:pt>
                <c:pt idx="683">
                  <c:v>77.995391854086364</c:v>
                </c:pt>
                <c:pt idx="684">
                  <c:v>77.96196209548647</c:v>
                </c:pt>
                <c:pt idx="685">
                  <c:v>77.928528691848612</c:v>
                </c:pt>
                <c:pt idx="686">
                  <c:v>77.895091616246944</c:v>
                </c:pt>
                <c:pt idx="687">
                  <c:v>77.861650841562991</c:v>
                </c:pt>
                <c:pt idx="688">
                  <c:v>77.828206340484257</c:v>
                </c:pt>
                <c:pt idx="689">
                  <c:v>77.794758085503304</c:v>
                </c:pt>
                <c:pt idx="690">
                  <c:v>77.761306048915884</c:v>
                </c:pt>
                <c:pt idx="691">
                  <c:v>77.72785020282015</c:v>
                </c:pt>
                <c:pt idx="692">
                  <c:v>77.694390519115004</c:v>
                </c:pt>
                <c:pt idx="693">
                  <c:v>77.660926969498917</c:v>
                </c:pt>
                <c:pt idx="694">
                  <c:v>77.627459525468424</c:v>
                </c:pt>
                <c:pt idx="695">
                  <c:v>77.593988158317401</c:v>
                </c:pt>
                <c:pt idx="696">
                  <c:v>77.560512839134901</c:v>
                </c:pt>
                <c:pt idx="697">
                  <c:v>77.527033538804261</c:v>
                </c:pt>
                <c:pt idx="698">
                  <c:v>77.493550228001567</c:v>
                </c:pt>
                <c:pt idx="699">
                  <c:v>77.460062877194872</c:v>
                </c:pt>
                <c:pt idx="700">
                  <c:v>77.426571456641554</c:v>
                </c:pt>
                <c:pt idx="701">
                  <c:v>77.393075936388271</c:v>
                </c:pt>
                <c:pt idx="702">
                  <c:v>77.359576286268933</c:v>
                </c:pt>
                <c:pt idx="703">
                  <c:v>77.326072475903345</c:v>
                </c:pt>
                <c:pt idx="704">
                  <c:v>77.292564474695993</c:v>
                </c:pt>
                <c:pt idx="705">
                  <c:v>77.259052251834248</c:v>
                </c:pt>
                <c:pt idx="706">
                  <c:v>77.225535776287572</c:v>
                </c:pt>
                <c:pt idx="707">
                  <c:v>77.192015016805485</c:v>
                </c:pt>
                <c:pt idx="708">
                  <c:v>77.158489941916457</c:v>
                </c:pt>
                <c:pt idx="709">
                  <c:v>77.124960519926276</c:v>
                </c:pt>
                <c:pt idx="710">
                  <c:v>77.091426718917035</c:v>
                </c:pt>
                <c:pt idx="711">
                  <c:v>77.057888506745186</c:v>
                </c:pt>
                <c:pt idx="712">
                  <c:v>77.024345851040394</c:v>
                </c:pt>
                <c:pt idx="713">
                  <c:v>76.99079871920361</c:v>
                </c:pt>
                <c:pt idx="714">
                  <c:v>76.957247078406311</c:v>
                </c:pt>
                <c:pt idx="715">
                  <c:v>76.923690895588678</c:v>
                </c:pt>
                <c:pt idx="716">
                  <c:v>76.890130137457859</c:v>
                </c:pt>
                <c:pt idx="717">
                  <c:v>76.856564770486585</c:v>
                </c:pt>
                <c:pt idx="718">
                  <c:v>76.822994760912138</c:v>
                </c:pt>
                <c:pt idx="719">
                  <c:v>76.789420074734281</c:v>
                </c:pt>
                <c:pt idx="720">
                  <c:v>76.755840677713948</c:v>
                </c:pt>
                <c:pt idx="721">
                  <c:v>76.7222565353715</c:v>
                </c:pt>
                <c:pt idx="722">
                  <c:v>76.688667612985824</c:v>
                </c:pt>
                <c:pt idx="723">
                  <c:v>76.65507387559208</c:v>
                </c:pt>
                <c:pt idx="724">
                  <c:v>76.621475287980559</c:v>
                </c:pt>
                <c:pt idx="725">
                  <c:v>76.587871814694765</c:v>
                </c:pt>
                <c:pt idx="726">
                  <c:v>76.554263420030551</c:v>
                </c:pt>
                <c:pt idx="727">
                  <c:v>76.52065006803366</c:v>
                </c:pt>
                <c:pt idx="728">
                  <c:v>76.487031722498628</c:v>
                </c:pt>
                <c:pt idx="729">
                  <c:v>76.453408346967436</c:v>
                </c:pt>
                <c:pt idx="730">
                  <c:v>76.419779904727562</c:v>
                </c:pt>
                <c:pt idx="731">
                  <c:v>76.38614635881008</c:v>
                </c:pt>
                <c:pt idx="732">
                  <c:v>76.352507671988917</c:v>
                </c:pt>
                <c:pt idx="733">
                  <c:v>76.318863806778467</c:v>
                </c:pt>
                <c:pt idx="734">
                  <c:v>76.285214725432411</c:v>
                </c:pt>
                <c:pt idx="735">
                  <c:v>76.251560389941631</c:v>
                </c:pt>
                <c:pt idx="736">
                  <c:v>76.217900762033238</c:v>
                </c:pt>
                <c:pt idx="737">
                  <c:v>76.18423580316842</c:v>
                </c:pt>
                <c:pt idx="738">
                  <c:v>76.150565474540713</c:v>
                </c:pt>
                <c:pt idx="739">
                  <c:v>76.116889737074942</c:v>
                </c:pt>
                <c:pt idx="740">
                  <c:v>76.083208551424946</c:v>
                </c:pt>
                <c:pt idx="741">
                  <c:v>76.049521877971998</c:v>
                </c:pt>
                <c:pt idx="742">
                  <c:v>76.015829676823742</c:v>
                </c:pt>
                <c:pt idx="743">
                  <c:v>75.982131907811464</c:v>
                </c:pt>
                <c:pt idx="744">
                  <c:v>75.948428530489281</c:v>
                </c:pt>
                <c:pt idx="745">
                  <c:v>75.91471950413198</c:v>
                </c:pt>
                <c:pt idx="746">
                  <c:v>75.881004787733616</c:v>
                </c:pt>
                <c:pt idx="747">
                  <c:v>75.847284340005373</c:v>
                </c:pt>
                <c:pt idx="748">
                  <c:v>75.813558119374392</c:v>
                </c:pt>
                <c:pt idx="749">
                  <c:v>75.779826083981334</c:v>
                </c:pt>
                <c:pt idx="750">
                  <c:v>75.746088191679462</c:v>
                </c:pt>
                <c:pt idx="751">
                  <c:v>75.712344400032251</c:v>
                </c:pt>
                <c:pt idx="752">
                  <c:v>75.678594666311909</c:v>
                </c:pt>
                <c:pt idx="753">
                  <c:v>75.644838947497576</c:v>
                </c:pt>
                <c:pt idx="754">
                  <c:v>75.611077200273428</c:v>
                </c:pt>
                <c:pt idx="755">
                  <c:v>75.577309381027561</c:v>
                </c:pt>
                <c:pt idx="756">
                  <c:v>75.543535445848832</c:v>
                </c:pt>
                <c:pt idx="757">
                  <c:v>75.509755350526703</c:v>
                </c:pt>
                <c:pt idx="758">
                  <c:v>75.475969050548187</c:v>
                </c:pt>
                <c:pt idx="759">
                  <c:v>75.442176501096867</c:v>
                </c:pt>
                <c:pt idx="760">
                  <c:v>75.40837765705048</c:v>
                </c:pt>
                <c:pt idx="761">
                  <c:v>75.374572472979381</c:v>
                </c:pt>
                <c:pt idx="762">
                  <c:v>75.340760903145053</c:v>
                </c:pt>
                <c:pt idx="763">
                  <c:v>75.306942901497621</c:v>
                </c:pt>
                <c:pt idx="764">
                  <c:v>75.273118421674411</c:v>
                </c:pt>
                <c:pt idx="765">
                  <c:v>75.239287416998138</c:v>
                </c:pt>
                <c:pt idx="766">
                  <c:v>75.205449840474955</c:v>
                </c:pt>
                <c:pt idx="767">
                  <c:v>75.17160564479255</c:v>
                </c:pt>
                <c:pt idx="768">
                  <c:v>75.137754782318169</c:v>
                </c:pt>
                <c:pt idx="769">
                  <c:v>75.103897205097425</c:v>
                </c:pt>
                <c:pt idx="770">
                  <c:v>75.070032864851498</c:v>
                </c:pt>
                <c:pt idx="771">
                  <c:v>75.036161712975755</c:v>
                </c:pt>
                <c:pt idx="772">
                  <c:v>75.002283700538015</c:v>
                </c:pt>
                <c:pt idx="773">
                  <c:v>74.968398778276324</c:v>
                </c:pt>
                <c:pt idx="774">
                  <c:v>74.934506896597014</c:v>
                </c:pt>
                <c:pt idx="775">
                  <c:v>74.900608005573218</c:v>
                </c:pt>
                <c:pt idx="776">
                  <c:v>74.866702054942735</c:v>
                </c:pt>
                <c:pt idx="777">
                  <c:v>74.832788994105755</c:v>
                </c:pt>
                <c:pt idx="778">
                  <c:v>74.798868772123669</c:v>
                </c:pt>
                <c:pt idx="779">
                  <c:v>74.764941337716465</c:v>
                </c:pt>
                <c:pt idx="780">
                  <c:v>74.731006639261338</c:v>
                </c:pt>
                <c:pt idx="781">
                  <c:v>74.697064624790173</c:v>
                </c:pt>
                <c:pt idx="782">
                  <c:v>74.663115241988308</c:v>
                </c:pt>
                <c:pt idx="783">
                  <c:v>74.629158438192079</c:v>
                </c:pt>
                <c:pt idx="784">
                  <c:v>74.595194160386725</c:v>
                </c:pt>
                <c:pt idx="785">
                  <c:v>74.561222355204919</c:v>
                </c:pt>
                <c:pt idx="786">
                  <c:v>74.527242968924895</c:v>
                </c:pt>
                <c:pt idx="787">
                  <c:v>74.493255947467532</c:v>
                </c:pt>
                <c:pt idx="788">
                  <c:v>74.459261236395605</c:v>
                </c:pt>
                <c:pt idx="789">
                  <c:v>74.425258780910809</c:v>
                </c:pt>
                <c:pt idx="790">
                  <c:v>74.391248525852546</c:v>
                </c:pt>
                <c:pt idx="791">
                  <c:v>74.357230415695184</c:v>
                </c:pt>
                <c:pt idx="792">
                  <c:v>74.323204394546693</c:v>
                </c:pt>
                <c:pt idx="793">
                  <c:v>74.28917040614661</c:v>
                </c:pt>
                <c:pt idx="794">
                  <c:v>74.255128393863458</c:v>
                </c:pt>
                <c:pt idx="795">
                  <c:v>74.221078300693236</c:v>
                </c:pt>
                <c:pt idx="796">
                  <c:v>74.187020069257542</c:v>
                </c:pt>
                <c:pt idx="797">
                  <c:v>74.152953641801062</c:v>
                </c:pt>
                <c:pt idx="798">
                  <c:v>74.118878960189875</c:v>
                </c:pt>
                <c:pt idx="799">
                  <c:v>74.084795965909379</c:v>
                </c:pt>
                <c:pt idx="800">
                  <c:v>74.050704600062275</c:v>
                </c:pt>
                <c:pt idx="801">
                  <c:v>74.016604803366533</c:v>
                </c:pt>
                <c:pt idx="802">
                  <c:v>73.982496516153233</c:v>
                </c:pt>
                <c:pt idx="803">
                  <c:v>73.94837967836456</c:v>
                </c:pt>
                <c:pt idx="804">
                  <c:v>73.914254229552171</c:v>
                </c:pt>
                <c:pt idx="805">
                  <c:v>73.880120108874479</c:v>
                </c:pt>
                <c:pt idx="806">
                  <c:v>73.845977255095193</c:v>
                </c:pt>
                <c:pt idx="807">
                  <c:v>73.811825606580868</c:v>
                </c:pt>
                <c:pt idx="808">
                  <c:v>73.77766510129895</c:v>
                </c:pt>
                <c:pt idx="809">
                  <c:v>73.743495676816039</c:v>
                </c:pt>
                <c:pt idx="810">
                  <c:v>73.709317270295344</c:v>
                </c:pt>
                <c:pt idx="811">
                  <c:v>73.67512981849498</c:v>
                </c:pt>
                <c:pt idx="812">
                  <c:v>73.640933257765568</c:v>
                </c:pt>
                <c:pt idx="813">
                  <c:v>73.606727524048679</c:v>
                </c:pt>
                <c:pt idx="814">
                  <c:v>73.572512552874429</c:v>
                </c:pt>
                <c:pt idx="815">
                  <c:v>73.538288279359037</c:v>
                </c:pt>
                <c:pt idx="816">
                  <c:v>73.504054638203797</c:v>
                </c:pt>
                <c:pt idx="817">
                  <c:v>73.469811563691835</c:v>
                </c:pt>
                <c:pt idx="818">
                  <c:v>73.435558989687038</c:v>
                </c:pt>
                <c:pt idx="819">
                  <c:v>73.401296849631194</c:v>
                </c:pt>
                <c:pt idx="820">
                  <c:v>73.367025076542404</c:v>
                </c:pt>
                <c:pt idx="821">
                  <c:v>73.332743603012872</c:v>
                </c:pt>
                <c:pt idx="822">
                  <c:v>73.298452361206557</c:v>
                </c:pt>
                <c:pt idx="823">
                  <c:v>73.264151282857966</c:v>
                </c:pt>
                <c:pt idx="824">
                  <c:v>73.229840299268588</c:v>
                </c:pt>
                <c:pt idx="825">
                  <c:v>73.195519341306493</c:v>
                </c:pt>
                <c:pt idx="826">
                  <c:v>73.161188339403026</c:v>
                </c:pt>
                <c:pt idx="827">
                  <c:v>73.126847223551167</c:v>
                </c:pt>
                <c:pt idx="828">
                  <c:v>73.092495923303815</c:v>
                </c:pt>
                <c:pt idx="829">
                  <c:v>73.058134367770833</c:v>
                </c:pt>
                <c:pt idx="830">
                  <c:v>73.023762485617681</c:v>
                </c:pt>
                <c:pt idx="831">
                  <c:v>72.989380205063526</c:v>
                </c:pt>
                <c:pt idx="832">
                  <c:v>72.954987453878047</c:v>
                </c:pt>
                <c:pt idx="833">
                  <c:v>72.92058415938088</c:v>
                </c:pt>
                <c:pt idx="834">
                  <c:v>72.88617024843829</c:v>
                </c:pt>
                <c:pt idx="835">
                  <c:v>72.851745647461726</c:v>
                </c:pt>
                <c:pt idx="836">
                  <c:v>72.8173102824057</c:v>
                </c:pt>
                <c:pt idx="837">
                  <c:v>72.78286407876557</c:v>
                </c:pt>
                <c:pt idx="838">
                  <c:v>72.748406961575341</c:v>
                </c:pt>
                <c:pt idx="839">
                  <c:v>72.713938855406369</c:v>
                </c:pt>
                <c:pt idx="840">
                  <c:v>72.679459684364318</c:v>
                </c:pt>
                <c:pt idx="841">
                  <c:v>72.644969372087772</c:v>
                </c:pt>
                <c:pt idx="842">
                  <c:v>72.610467841745617</c:v>
                </c:pt>
                <c:pt idx="843">
                  <c:v>72.575955016036005</c:v>
                </c:pt>
                <c:pt idx="844">
                  <c:v>72.541430817182942</c:v>
                </c:pt>
                <c:pt idx="845">
                  <c:v>72.506895166935522</c:v>
                </c:pt>
                <c:pt idx="846">
                  <c:v>72.472347986564799</c:v>
                </c:pt>
                <c:pt idx="847">
                  <c:v>72.437789196862965</c:v>
                </c:pt>
                <c:pt idx="848">
                  <c:v>72.403218718140081</c:v>
                </c:pt>
                <c:pt idx="849">
                  <c:v>72.368636470222953</c:v>
                </c:pt>
                <c:pt idx="850">
                  <c:v>72.334042372452785</c:v>
                </c:pt>
                <c:pt idx="851">
                  <c:v>72.299436343683027</c:v>
                </c:pt>
                <c:pt idx="852">
                  <c:v>72.264818302277817</c:v>
                </c:pt>
                <c:pt idx="853">
                  <c:v>72.230188166109571</c:v>
                </c:pt>
                <c:pt idx="854">
                  <c:v>72.19554585255699</c:v>
                </c:pt>
                <c:pt idx="855">
                  <c:v>72.160891278503641</c:v>
                </c:pt>
                <c:pt idx="856">
                  <c:v>72.126224360335286</c:v>
                </c:pt>
                <c:pt idx="857">
                  <c:v>72.09154501393823</c:v>
                </c:pt>
                <c:pt idx="858">
                  <c:v>72.056853154697507</c:v>
                </c:pt>
                <c:pt idx="859">
                  <c:v>72.022148697494359</c:v>
                </c:pt>
                <c:pt idx="860">
                  <c:v>71.987431556705474</c:v>
                </c:pt>
                <c:pt idx="861">
                  <c:v>71.952701646199472</c:v>
                </c:pt>
                <c:pt idx="862">
                  <c:v>71.917958879336254</c:v>
                </c:pt>
                <c:pt idx="863">
                  <c:v>71.883203168964627</c:v>
                </c:pt>
                <c:pt idx="864">
                  <c:v>71.848434427420202</c:v>
                </c:pt>
                <c:pt idx="865">
                  <c:v>71.813652566523928</c:v>
                </c:pt>
                <c:pt idx="866">
                  <c:v>71.778857497579878</c:v>
                </c:pt>
                <c:pt idx="867">
                  <c:v>71.744049131373316</c:v>
                </c:pt>
                <c:pt idx="868">
                  <c:v>71.709227378169459</c:v>
                </c:pt>
                <c:pt idx="869">
                  <c:v>71.674392147710677</c:v>
                </c:pt>
                <c:pt idx="870">
                  <c:v>71.639543349215501</c:v>
                </c:pt>
                <c:pt idx="871">
                  <c:v>71.60468089137629</c:v>
                </c:pt>
                <c:pt idx="872">
                  <c:v>71.569804682357457</c:v>
                </c:pt>
                <c:pt idx="873">
                  <c:v>71.534914629794059</c:v>
                </c:pt>
                <c:pt idx="874">
                  <c:v>71.500010640789625</c:v>
                </c:pt>
                <c:pt idx="875">
                  <c:v>71.465092621914479</c:v>
                </c:pt>
                <c:pt idx="876">
                  <c:v>71.430160479203806</c:v>
                </c:pt>
                <c:pt idx="877">
                  <c:v>71.395214118156446</c:v>
                </c:pt>
                <c:pt idx="878">
                  <c:v>71.360253443732546</c:v>
                </c:pt>
                <c:pt idx="879">
                  <c:v>71.325278360352243</c:v>
                </c:pt>
                <c:pt idx="880">
                  <c:v>71.290288771893671</c:v>
                </c:pt>
                <c:pt idx="881">
                  <c:v>71.255284581691598</c:v>
                </c:pt>
                <c:pt idx="882">
                  <c:v>71.220265692535492</c:v>
                </c:pt>
                <c:pt idx="883">
                  <c:v>71.185232006668045</c:v>
                </c:pt>
                <c:pt idx="884">
                  <c:v>71.150183425783325</c:v>
                </c:pt>
                <c:pt idx="885">
                  <c:v>71.11511985102544</c:v>
                </c:pt>
                <c:pt idx="886">
                  <c:v>71.080041182986633</c:v>
                </c:pt>
                <c:pt idx="887">
                  <c:v>71.044947321706118</c:v>
                </c:pt>
                <c:pt idx="888">
                  <c:v>71.009838166667919</c:v>
                </c:pt>
                <c:pt idx="889">
                  <c:v>70.974713616799846</c:v>
                </c:pt>
                <c:pt idx="890">
                  <c:v>70.939573570471893</c:v>
                </c:pt>
                <c:pt idx="891">
                  <c:v>70.904417925494442</c:v>
                </c:pt>
                <c:pt idx="892">
                  <c:v>70.869246579117075</c:v>
                </c:pt>
                <c:pt idx="893">
                  <c:v>70.834059428026862</c:v>
                </c:pt>
                <c:pt idx="894">
                  <c:v>70.798856368347344</c:v>
                </c:pt>
                <c:pt idx="895">
                  <c:v>70.763637295636585</c:v>
                </c:pt>
                <c:pt idx="896">
                  <c:v>70.728402104886158</c:v>
                </c:pt>
                <c:pt idx="897">
                  <c:v>70.693150690519559</c:v>
                </c:pt>
                <c:pt idx="898">
                  <c:v>70.657882946391041</c:v>
                </c:pt>
                <c:pt idx="899">
                  <c:v>70.622598765784076</c:v>
                </c:pt>
                <c:pt idx="900">
                  <c:v>70.587298041410122</c:v>
                </c:pt>
                <c:pt idx="901">
                  <c:v>70.551980665407612</c:v>
                </c:pt>
                <c:pt idx="902">
                  <c:v>70.516646529340306</c:v>
                </c:pt>
                <c:pt idx="903">
                  <c:v>70.481295524196227</c:v>
                </c:pt>
                <c:pt idx="904">
                  <c:v>70.445927540386521</c:v>
                </c:pt>
                <c:pt idx="905">
                  <c:v>70.41054246774425</c:v>
                </c:pt>
                <c:pt idx="906">
                  <c:v>70.375140195523187</c:v>
                </c:pt>
                <c:pt idx="907">
                  <c:v>70.339720612396675</c:v>
                </c:pt>
                <c:pt idx="908">
                  <c:v>70.304283606456934</c:v>
                </c:pt>
                <c:pt idx="909">
                  <c:v>70.268829065213168</c:v>
                </c:pt>
                <c:pt idx="910">
                  <c:v>70.233356875591312</c:v>
                </c:pt>
                <c:pt idx="911">
                  <c:v>70.197866923932878</c:v>
                </c:pt>
                <c:pt idx="912">
                  <c:v>70.162359095993693</c:v>
                </c:pt>
                <c:pt idx="913">
                  <c:v>70.126833276943131</c:v>
                </c:pt>
                <c:pt idx="914">
                  <c:v>70.091289351363088</c:v>
                </c:pt>
                <c:pt idx="915">
                  <c:v>70.055727203247613</c:v>
                </c:pt>
                <c:pt idx="916">
                  <c:v>70.020146716001278</c:v>
                </c:pt>
                <c:pt idx="917">
                  <c:v>69.984547772438987</c:v>
                </c:pt>
                <c:pt idx="918">
                  <c:v>69.948930254784784</c:v>
                </c:pt>
                <c:pt idx="919">
                  <c:v>69.913294044671602</c:v>
                </c:pt>
                <c:pt idx="920">
                  <c:v>69.877639023139878</c:v>
                </c:pt>
                <c:pt idx="921">
                  <c:v>69.841965070637642</c:v>
                </c:pt>
                <c:pt idx="922">
                  <c:v>69.806272067019222</c:v>
                </c:pt>
                <c:pt idx="923">
                  <c:v>69.770559891545147</c:v>
                </c:pt>
                <c:pt idx="924">
                  <c:v>69.734828422881151</c:v>
                </c:pt>
                <c:pt idx="925">
                  <c:v>69.699077539097999</c:v>
                </c:pt>
                <c:pt idx="926">
                  <c:v>69.663307117670783</c:v>
                </c:pt>
                <c:pt idx="927">
                  <c:v>69.627517035478888</c:v>
                </c:pt>
                <c:pt idx="928">
                  <c:v>69.591707168804632</c:v>
                </c:pt>
                <c:pt idx="929">
                  <c:v>69.555877393334129</c:v>
                </c:pt>
                <c:pt idx="930">
                  <c:v>69.520027584156111</c:v>
                </c:pt>
                <c:pt idx="931">
                  <c:v>69.484157615761887</c:v>
                </c:pt>
                <c:pt idx="932">
                  <c:v>69.448267362045158</c:v>
                </c:pt>
                <c:pt idx="933">
                  <c:v>69.412356696301799</c:v>
                </c:pt>
                <c:pt idx="934">
                  <c:v>69.376425491229682</c:v>
                </c:pt>
                <c:pt idx="935">
                  <c:v>69.340473618928527</c:v>
                </c:pt>
                <c:pt idx="936">
                  <c:v>69.304500950899893</c:v>
                </c:pt>
                <c:pt idx="937">
                  <c:v>69.268507358047131</c:v>
                </c:pt>
                <c:pt idx="938">
                  <c:v>69.23249271067553</c:v>
                </c:pt>
                <c:pt idx="939">
                  <c:v>69.196456878492057</c:v>
                </c:pt>
                <c:pt idx="940">
                  <c:v>69.160399730606002</c:v>
                </c:pt>
                <c:pt idx="941">
                  <c:v>69.124321135528561</c:v>
                </c:pt>
                <c:pt idx="942">
                  <c:v>69.088220961173405</c:v>
                </c:pt>
                <c:pt idx="943">
                  <c:v>69.052099074856997</c:v>
                </c:pt>
                <c:pt idx="944">
                  <c:v>69.015955343298742</c:v>
                </c:pt>
                <c:pt idx="945">
                  <c:v>68.97978963262122</c:v>
                </c:pt>
                <c:pt idx="946">
                  <c:v>68.943601808351147</c:v>
                </c:pt>
                <c:pt idx="947">
                  <c:v>68.907391735419026</c:v>
                </c:pt>
                <c:pt idx="948">
                  <c:v>68.871159278160448</c:v>
                </c:pt>
                <c:pt idx="949">
                  <c:v>68.834904300316197</c:v>
                </c:pt>
                <c:pt idx="950">
                  <c:v>68.798626665033012</c:v>
                </c:pt>
                <c:pt idx="951">
                  <c:v>68.762326234864375</c:v>
                </c:pt>
                <c:pt idx="952">
                  <c:v>68.726002871771016</c:v>
                </c:pt>
                <c:pt idx="953">
                  <c:v>68.689656437121982</c:v>
                </c:pt>
                <c:pt idx="954">
                  <c:v>68.653286791695166</c:v>
                </c:pt>
                <c:pt idx="955">
                  <c:v>68.616893795678607</c:v>
                </c:pt>
                <c:pt idx="956">
                  <c:v>68.580477308670908</c:v>
                </c:pt>
                <c:pt idx="957">
                  <c:v>68.544037189682996</c:v>
                </c:pt>
                <c:pt idx="958">
                  <c:v>68.507573297138606</c:v>
                </c:pt>
                <c:pt idx="959">
                  <c:v>68.471085488875488</c:v>
                </c:pt>
                <c:pt idx="960">
                  <c:v>68.434573622147013</c:v>
                </c:pt>
                <c:pt idx="961">
                  <c:v>68.398037553622956</c:v>
                </c:pt>
                <c:pt idx="962">
                  <c:v>68.361477139391141</c:v>
                </c:pt>
                <c:pt idx="963">
                  <c:v>68.324892234958668</c:v>
                </c:pt>
                <c:pt idx="964">
                  <c:v>68.288282695253457</c:v>
                </c:pt>
                <c:pt idx="965">
                  <c:v>68.251648374625674</c:v>
                </c:pt>
                <c:pt idx="966">
                  <c:v>68.214989126849517</c:v>
                </c:pt>
                <c:pt idx="967">
                  <c:v>68.178304805124398</c:v>
                </c:pt>
                <c:pt idx="968">
                  <c:v>68.141595262077374</c:v>
                </c:pt>
                <c:pt idx="969">
                  <c:v>68.104860349764223</c:v>
                </c:pt>
                <c:pt idx="970">
                  <c:v>68.06809991967171</c:v>
                </c:pt>
                <c:pt idx="971">
                  <c:v>68.03131382271944</c:v>
                </c:pt>
                <c:pt idx="972">
                  <c:v>67.994501909261572</c:v>
                </c:pt>
                <c:pt idx="973">
                  <c:v>67.957664029089372</c:v>
                </c:pt>
                <c:pt idx="974">
                  <c:v>67.920800031432805</c:v>
                </c:pt>
                <c:pt idx="975">
                  <c:v>67.88390976496315</c:v>
                </c:pt>
                <c:pt idx="976">
                  <c:v>67.846993077794991</c:v>
                </c:pt>
                <c:pt idx="977">
                  <c:v>67.810049817488732</c:v>
                </c:pt>
                <c:pt idx="978">
                  <c:v>67.773079831052755</c:v>
                </c:pt>
                <c:pt idx="979">
                  <c:v>67.736082964946306</c:v>
                </c:pt>
                <c:pt idx="980">
                  <c:v>67.699059065081826</c:v>
                </c:pt>
                <c:pt idx="981">
                  <c:v>67.662007976827283</c:v>
                </c:pt>
                <c:pt idx="982">
                  <c:v>67.62492954500955</c:v>
                </c:pt>
                <c:pt idx="983">
                  <c:v>67.587823613916655</c:v>
                </c:pt>
                <c:pt idx="984">
                  <c:v>67.550690027300803</c:v>
                </c:pt>
                <c:pt idx="985">
                  <c:v>67.513528628381323</c:v>
                </c:pt>
                <c:pt idx="986">
                  <c:v>67.476339259847791</c:v>
                </c:pt>
                <c:pt idx="987">
                  <c:v>67.439121763862858</c:v>
                </c:pt>
                <c:pt idx="988">
                  <c:v>67.401875982065789</c:v>
                </c:pt>
                <c:pt idx="989">
                  <c:v>67.364601755575322</c:v>
                </c:pt>
                <c:pt idx="990">
                  <c:v>67.327298924993258</c:v>
                </c:pt>
                <c:pt idx="991">
                  <c:v>67.289967330407933</c:v>
                </c:pt>
                <c:pt idx="992">
                  <c:v>67.252606811397428</c:v>
                </c:pt>
                <c:pt idx="993">
                  <c:v>67.215217207033447</c:v>
                </c:pt>
                <c:pt idx="994">
                  <c:v>67.177798355884718</c:v>
                </c:pt>
                <c:pt idx="995">
                  <c:v>67.140350096021095</c:v>
                </c:pt>
                <c:pt idx="996">
                  <c:v>67.102872265017041</c:v>
                </c:pt>
                <c:pt idx="997">
                  <c:v>67.065364699955651</c:v>
                </c:pt>
                <c:pt idx="998">
                  <c:v>67.027827237432717</c:v>
                </c:pt>
                <c:pt idx="999">
                  <c:v>66.990259713560874</c:v>
                </c:pt>
                <c:pt idx="1000">
                  <c:v>66.952661963973441</c:v>
                </c:pt>
                <c:pt idx="1001">
                  <c:v>66.915033823829177</c:v>
                </c:pt>
                <c:pt idx="1002">
                  <c:v>66.877375127816265</c:v>
                </c:pt>
                <c:pt idx="1003">
                  <c:v>66.839685710156814</c:v>
                </c:pt>
                <c:pt idx="1004">
                  <c:v>66.801965404611479</c:v>
                </c:pt>
                <c:pt idx="1005">
                  <c:v>66.764214044484049</c:v>
                </c:pt>
                <c:pt idx="1006">
                  <c:v>66.726431462625982</c:v>
                </c:pt>
                <c:pt idx="1007">
                  <c:v>66.688617491441534</c:v>
                </c:pt>
                <c:pt idx="1008">
                  <c:v>66.650771962892378</c:v>
                </c:pt>
                <c:pt idx="1009">
                  <c:v>66.612894708502694</c:v>
                </c:pt>
                <c:pt idx="1010">
                  <c:v>66.574985559363938</c:v>
                </c:pt>
                <c:pt idx="1011">
                  <c:v>66.537044346140604</c:v>
                </c:pt>
                <c:pt idx="1012">
                  <c:v>66.499070899075022</c:v>
                </c:pt>
                <c:pt idx="1013">
                  <c:v>66.461065047992619</c:v>
                </c:pt>
                <c:pt idx="1014">
                  <c:v>66.423026622308029</c:v>
                </c:pt>
                <c:pt idx="1015">
                  <c:v>66.384955451029469</c:v>
                </c:pt>
                <c:pt idx="1016">
                  <c:v>66.346851362765605</c:v>
                </c:pt>
                <c:pt idx="1017">
                  <c:v>66.308714185730395</c:v>
                </c:pt>
                <c:pt idx="1018">
                  <c:v>66.270543747749485</c:v>
                </c:pt>
                <c:pt idx="1019">
                  <c:v>66.232339876265556</c:v>
                </c:pt>
                <c:pt idx="1020">
                  <c:v>66.194102398344867</c:v>
                </c:pt>
                <c:pt idx="1021">
                  <c:v>66.15583114068302</c:v>
                </c:pt>
                <c:pt idx="1022">
                  <c:v>66.117525929611219</c:v>
                </c:pt>
                <c:pt idx="1023">
                  <c:v>66.079186591102697</c:v>
                </c:pt>
                <c:pt idx="1024">
                  <c:v>66.0408129507789</c:v>
                </c:pt>
                <c:pt idx="1025">
                  <c:v>66.002404833916188</c:v>
                </c:pt>
                <c:pt idx="1026">
                  <c:v>65.963962065452492</c:v>
                </c:pt>
                <c:pt idx="1027">
                  <c:v>65.925484469993322</c:v>
                </c:pt>
                <c:pt idx="1028">
                  <c:v>65.88697187181954</c:v>
                </c:pt>
                <c:pt idx="1029">
                  <c:v>65.848424094893744</c:v>
                </c:pt>
                <c:pt idx="1030">
                  <c:v>65.809840962866886</c:v>
                </c:pt>
                <c:pt idx="1031">
                  <c:v>65.771222299086176</c:v>
                </c:pt>
                <c:pt idx="1032">
                  <c:v>65.732567926601504</c:v>
                </c:pt>
                <c:pt idx="1033">
                  <c:v>65.693877668173201</c:v>
                </c:pt>
                <c:pt idx="1034">
                  <c:v>65.655151346279041</c:v>
                </c:pt>
                <c:pt idx="1035">
                  <c:v>65.61638878312219</c:v>
                </c:pt>
                <c:pt idx="1036">
                  <c:v>65.577589800638322</c:v>
                </c:pt>
                <c:pt idx="1037">
                  <c:v>65.538754220503407</c:v>
                </c:pt>
                <c:pt idx="1038">
                  <c:v>65.499881864141699</c:v>
                </c:pt>
                <c:pt idx="1039">
                  <c:v>65.460972552733452</c:v>
                </c:pt>
                <c:pt idx="1040">
                  <c:v>65.422026107222678</c:v>
                </c:pt>
                <c:pt idx="1041">
                  <c:v>65.383042348325702</c:v>
                </c:pt>
                <c:pt idx="1042">
                  <c:v>65.344021096538938</c:v>
                </c:pt>
                <c:pt idx="1043">
                  <c:v>65.304962172147214</c:v>
                </c:pt>
                <c:pt idx="1044">
                  <c:v>65.265865395232424</c:v>
                </c:pt>
                <c:pt idx="1045">
                  <c:v>65.226730585681466</c:v>
                </c:pt>
                <c:pt idx="1046">
                  <c:v>65.187557563195341</c:v>
                </c:pt>
                <c:pt idx="1047">
                  <c:v>65.14834614729763</c:v>
                </c:pt>
                <c:pt idx="1048">
                  <c:v>65.109096157343217</c:v>
                </c:pt>
                <c:pt idx="1049">
                  <c:v>65.069807412526913</c:v>
                </c:pt>
                <c:pt idx="1050">
                  <c:v>65.030479731893081</c:v>
                </c:pt>
                <c:pt idx="1051">
                  <c:v>64.991112934343832</c:v>
                </c:pt>
                <c:pt idx="1052">
                  <c:v>64.951706838649116</c:v>
                </c:pt>
                <c:pt idx="1053">
                  <c:v>64.912261263455022</c:v>
                </c:pt>
                <c:pt idx="1054">
                  <c:v>64.872776027294094</c:v>
                </c:pt>
                <c:pt idx="1055">
                  <c:v>64.833250948593971</c:v>
                </c:pt>
                <c:pt idx="1056">
                  <c:v>64.793685845687364</c:v>
                </c:pt>
                <c:pt idx="1057">
                  <c:v>64.754080536821704</c:v>
                </c:pt>
                <c:pt idx="1058">
                  <c:v>64.714434840168579</c:v>
                </c:pt>
                <c:pt idx="1059">
                  <c:v>64.674748573833924</c:v>
                </c:pt>
                <c:pt idx="1060">
                  <c:v>64.635021555867837</c:v>
                </c:pt>
                <c:pt idx="1061">
                  <c:v>64.595253604274546</c:v>
                </c:pt>
                <c:pt idx="1062">
                  <c:v>64.555444537022453</c:v>
                </c:pt>
                <c:pt idx="1063">
                  <c:v>64.51559417205462</c:v>
                </c:pt>
                <c:pt idx="1064">
                  <c:v>64.475702327298961</c:v>
                </c:pt>
                <c:pt idx="1065">
                  <c:v>64.435768820678376</c:v>
                </c:pt>
                <c:pt idx="1066">
                  <c:v>64.395793470121816</c:v>
                </c:pt>
                <c:pt idx="1067">
                  <c:v>64.355776093574178</c:v>
                </c:pt>
                <c:pt idx="1068">
                  <c:v>64.315716509007657</c:v>
                </c:pt>
                <c:pt idx="1069">
                  <c:v>64.27561453443198</c:v>
                </c:pt>
                <c:pt idx="1070">
                  <c:v>64.235469987905702</c:v>
                </c:pt>
                <c:pt idx="1071">
                  <c:v>64.195282687546751</c:v>
                </c:pt>
                <c:pt idx="1072">
                  <c:v>64.155052451543696</c:v>
                </c:pt>
                <c:pt idx="1073">
                  <c:v>64.114779098167119</c:v>
                </c:pt>
                <c:pt idx="1074">
                  <c:v>64.074462445780085</c:v>
                </c:pt>
                <c:pt idx="1075">
                  <c:v>64.034102312850166</c:v>
                </c:pt>
                <c:pt idx="1076">
                  <c:v>63.993698517960603</c:v>
                </c:pt>
                <c:pt idx="1077">
                  <c:v>63.953250879821738</c:v>
                </c:pt>
                <c:pt idx="1078">
                  <c:v>63.912759217282336</c:v>
                </c:pt>
                <c:pt idx="1079">
                  <c:v>63.872223349341688</c:v>
                </c:pt>
                <c:pt idx="1080">
                  <c:v>63.831643095160956</c:v>
                </c:pt>
                <c:pt idx="1081">
                  <c:v>63.791018274075135</c:v>
                </c:pt>
                <c:pt idx="1082">
                  <c:v>63.750348705604864</c:v>
                </c:pt>
                <c:pt idx="1083">
                  <c:v>63.709634209468604</c:v>
                </c:pt>
                <c:pt idx="1084">
                  <c:v>63.668874605594169</c:v>
                </c:pt>
                <c:pt idx="1085">
                  <c:v>63.628069714131399</c:v>
                </c:pt>
                <c:pt idx="1086">
                  <c:v>63.58721935546393</c:v>
                </c:pt>
                <c:pt idx="1087">
                  <c:v>63.54632335022167</c:v>
                </c:pt>
                <c:pt idx="1088">
                  <c:v>63.505381519293081</c:v>
                </c:pt>
                <c:pt idx="1089">
                  <c:v>63.464393683837685</c:v>
                </c:pt>
                <c:pt idx="1090">
                  <c:v>63.423359665298094</c:v>
                </c:pt>
                <c:pt idx="1091">
                  <c:v>63.382279285413297</c:v>
                </c:pt>
                <c:pt idx="1092">
                  <c:v>63.341152366230588</c:v>
                </c:pt>
                <c:pt idx="1093">
                  <c:v>63.299978730118688</c:v>
                </c:pt>
                <c:pt idx="1094">
                  <c:v>63.258758199780125</c:v>
                </c:pt>
                <c:pt idx="1095">
                  <c:v>63.217490598264462</c:v>
                </c:pt>
                <c:pt idx="1096">
                  <c:v>63.176175748980789</c:v>
                </c:pt>
                <c:pt idx="1097">
                  <c:v>63.134813475710772</c:v>
                </c:pt>
                <c:pt idx="1098">
                  <c:v>63.093403602621891</c:v>
                </c:pt>
                <c:pt idx="1099">
                  <c:v>63.051945954279908</c:v>
                </c:pt>
                <c:pt idx="1100">
                  <c:v>63.010440355662638</c:v>
                </c:pt>
                <c:pt idx="1101">
                  <c:v>62.968886632172804</c:v>
                </c:pt>
                <c:pt idx="1102">
                  <c:v>62.927284609651089</c:v>
                </c:pt>
                <c:pt idx="1103">
                  <c:v>62.885634114389639</c:v>
                </c:pt>
                <c:pt idx="1104">
                  <c:v>62.843934973145217</c:v>
                </c:pt>
                <c:pt idx="1105">
                  <c:v>62.802187013152924</c:v>
                </c:pt>
                <c:pt idx="1106">
                  <c:v>62.760390062139024</c:v>
                </c:pt>
                <c:pt idx="1107">
                  <c:v>62.718543948334649</c:v>
                </c:pt>
                <c:pt idx="1108">
                  <c:v>62.676648500489918</c:v>
                </c:pt>
                <c:pt idx="1109">
                  <c:v>62.63470354788624</c:v>
                </c:pt>
                <c:pt idx="1110">
                  <c:v>62.592708920350937</c:v>
                </c:pt>
                <c:pt idx="1111">
                  <c:v>62.550664448270517</c:v>
                </c:pt>
                <c:pt idx="1112">
                  <c:v>62.508569962604113</c:v>
                </c:pt>
                <c:pt idx="1113">
                  <c:v>62.466425294897476</c:v>
                </c:pt>
                <c:pt idx="1114">
                  <c:v>62.424230277296644</c:v>
                </c:pt>
                <c:pt idx="1115">
                  <c:v>62.381984742561443</c:v>
                </c:pt>
                <c:pt idx="1116">
                  <c:v>62.339688524079591</c:v>
                </c:pt>
                <c:pt idx="1117">
                  <c:v>62.297341455880371</c:v>
                </c:pt>
                <c:pt idx="1118">
                  <c:v>62.254943372648341</c:v>
                </c:pt>
                <c:pt idx="1119">
                  <c:v>62.21249410973747</c:v>
                </c:pt>
                <c:pt idx="1120">
                  <c:v>62.169993503184614</c:v>
                </c:pt>
                <c:pt idx="1121">
                  <c:v>62.127441389723799</c:v>
                </c:pt>
                <c:pt idx="1122">
                  <c:v>62.08483760679993</c:v>
                </c:pt>
                <c:pt idx="1123">
                  <c:v>62.042181992582627</c:v>
                </c:pt>
                <c:pt idx="1124">
                  <c:v>61.999474385980406</c:v>
                </c:pt>
                <c:pt idx="1125">
                  <c:v>61.956714626654296</c:v>
                </c:pt>
                <c:pt idx="1126">
                  <c:v>61.913902555032188</c:v>
                </c:pt>
                <c:pt idx="1127">
                  <c:v>61.871038012322472</c:v>
                </c:pt>
                <c:pt idx="1128">
                  <c:v>61.82812084052798</c:v>
                </c:pt>
                <c:pt idx="1129">
                  <c:v>61.785150882460115</c:v>
                </c:pt>
                <c:pt idx="1130">
                  <c:v>61.742127981753029</c:v>
                </c:pt>
                <c:pt idx="1131">
                  <c:v>61.699051982876838</c:v>
                </c:pt>
                <c:pt idx="1132">
                  <c:v>61.655922731152245</c:v>
                </c:pt>
                <c:pt idx="1133">
                  <c:v>61.612740072764268</c:v>
                </c:pt>
                <c:pt idx="1134">
                  <c:v>61.569503854776102</c:v>
                </c:pt>
                <c:pt idx="1135">
                  <c:v>61.526213925143068</c:v>
                </c:pt>
                <c:pt idx="1136">
                  <c:v>61.482870132726717</c:v>
                </c:pt>
                <c:pt idx="1137">
                  <c:v>61.439472327308167</c:v>
                </c:pt>
                <c:pt idx="1138">
                  <c:v>61.396020359602588</c:v>
                </c:pt>
                <c:pt idx="1139">
                  <c:v>61.352514081272595</c:v>
                </c:pt>
                <c:pt idx="1140">
                  <c:v>61.308953344942452</c:v>
                </c:pt>
                <c:pt idx="1141">
                  <c:v>61.265338004211422</c:v>
                </c:pt>
                <c:pt idx="1142">
                  <c:v>61.221667913667801</c:v>
                </c:pt>
                <c:pt idx="1143">
                  <c:v>61.177942928902482</c:v>
                </c:pt>
                <c:pt idx="1144">
                  <c:v>61.134162906522945</c:v>
                </c:pt>
                <c:pt idx="1145">
                  <c:v>61.09032770416654</c:v>
                </c:pt>
                <c:pt idx="1146">
                  <c:v>61.046437180514204</c:v>
                </c:pt>
                <c:pt idx="1147">
                  <c:v>61.002491195304167</c:v>
                </c:pt>
                <c:pt idx="1148">
                  <c:v>60.958489609345399</c:v>
                </c:pt>
                <c:pt idx="1149">
                  <c:v>60.914432284530797</c:v>
                </c:pt>
                <c:pt idx="1150">
                  <c:v>60.870319083851435</c:v>
                </c:pt>
                <c:pt idx="1151">
                  <c:v>60.826149871408681</c:v>
                </c:pt>
                <c:pt idx="1152">
                  <c:v>60.781924512428574</c:v>
                </c:pt>
                <c:pt idx="1153">
                  <c:v>60.737642873274822</c:v>
                </c:pt>
                <c:pt idx="1154">
                  <c:v>60.693304821461673</c:v>
                </c:pt>
                <c:pt idx="1155">
                  <c:v>60.648910225667301</c:v>
                </c:pt>
                <c:pt idx="1156">
                  <c:v>60.604458955746821</c:v>
                </c:pt>
                <c:pt idx="1157">
                  <c:v>60.559950882745433</c:v>
                </c:pt>
                <c:pt idx="1158">
                  <c:v>60.515385878911161</c:v>
                </c:pt>
                <c:pt idx="1159">
                  <c:v>60.470763817707677</c:v>
                </c:pt>
                <c:pt idx="1160">
                  <c:v>60.426084573827239</c:v>
                </c:pt>
                <c:pt idx="1161">
                  <c:v>60.381348023203543</c:v>
                </c:pt>
                <c:pt idx="1162">
                  <c:v>60.336554043023874</c:v>
                </c:pt>
                <c:pt idx="1163">
                  <c:v>60.291702511742045</c:v>
                </c:pt>
                <c:pt idx="1164">
                  <c:v>60.24679330909062</c:v>
                </c:pt>
                <c:pt idx="1165">
                  <c:v>60.201826316093545</c:v>
                </c:pt>
                <c:pt idx="1166">
                  <c:v>60.156801415078021</c:v>
                </c:pt>
                <c:pt idx="1167">
                  <c:v>60.11171848968737</c:v>
                </c:pt>
                <c:pt idx="1168">
                  <c:v>60.066577424892031</c:v>
                </c:pt>
                <c:pt idx="1169">
                  <c:v>60.021378107002683</c:v>
                </c:pt>
                <c:pt idx="1170">
                  <c:v>59.976120423681408</c:v>
                </c:pt>
                <c:pt idx="1171">
                  <c:v>59.930804263953917</c:v>
                </c:pt>
                <c:pt idx="1172">
                  <c:v>59.88542951822069</c:v>
                </c:pt>
                <c:pt idx="1173">
                  <c:v>59.839996078269174</c:v>
                </c:pt>
                <c:pt idx="1174">
                  <c:v>59.794503837284687</c:v>
                </c:pt>
                <c:pt idx="1175">
                  <c:v>59.7489526898622</c:v>
                </c:pt>
                <c:pt idx="1176">
                  <c:v>59.703342532017288</c:v>
                </c:pt>
                <c:pt idx="1177">
                  <c:v>59.657673261197161</c:v>
                </c:pt>
                <c:pt idx="1178">
                  <c:v>59.611944776292049</c:v>
                </c:pt>
                <c:pt idx="1179">
                  <c:v>59.566156977645889</c:v>
                </c:pt>
                <c:pt idx="1180">
                  <c:v>59.520309767066585</c:v>
                </c:pt>
                <c:pt idx="1181">
                  <c:v>59.474403047837583</c:v>
                </c:pt>
                <c:pt idx="1182">
                  <c:v>59.428436724727405</c:v>
                </c:pt>
                <c:pt idx="1183">
                  <c:v>59.382410704000421</c:v>
                </c:pt>
                <c:pt idx="1184">
                  <c:v>59.336324893427495</c:v>
                </c:pt>
                <c:pt idx="1185">
                  <c:v>59.290179202294979</c:v>
                </c:pt>
                <c:pt idx="1186">
                  <c:v>59.243973541415833</c:v>
                </c:pt>
                <c:pt idx="1187">
                  <c:v>59.197707823138529</c:v>
                </c:pt>
                <c:pt idx="1188">
                  <c:v>59.151381961357245</c:v>
                </c:pt>
                <c:pt idx="1189">
                  <c:v>59.104995871521226</c:v>
                </c:pt>
                <c:pt idx="1190">
                  <c:v>59.058549470643911</c:v>
                </c:pt>
                <c:pt idx="1191">
                  <c:v>59.012042677312586</c:v>
                </c:pt>
                <c:pt idx="1192">
                  <c:v>58.965475411696772</c:v>
                </c:pt>
                <c:pt idx="1193">
                  <c:v>58.918847595558212</c:v>
                </c:pt>
                <c:pt idx="1194">
                  <c:v>58.872159152258376</c:v>
                </c:pt>
                <c:pt idx="1195">
                  <c:v>58.82541000676791</c:v>
                </c:pt>
                <c:pt idx="1196">
                  <c:v>58.778600085674746</c:v>
                </c:pt>
                <c:pt idx="1197">
                  <c:v>58.731729317192496</c:v>
                </c:pt>
                <c:pt idx="1198">
                  <c:v>58.684797631168351</c:v>
                </c:pt>
                <c:pt idx="1199">
                  <c:v>58.637804959091369</c:v>
                </c:pt>
                <c:pt idx="1200">
                  <c:v>58.590751234099613</c:v>
                </c:pt>
                <c:pt idx="1201">
                  <c:v>58.543636390988581</c:v>
                </c:pt>
                <c:pt idx="1202">
                  <c:v>58.496460366218137</c:v>
                </c:pt>
                <c:pt idx="1203">
                  <c:v>58.449223097919578</c:v>
                </c:pt>
                <c:pt idx="1204">
                  <c:v>58.401924525903524</c:v>
                </c:pt>
                <c:pt idx="1205">
                  <c:v>58.354564591665721</c:v>
                </c:pt>
                <c:pt idx="1206">
                  <c:v>58.307143238394829</c:v>
                </c:pt>
                <c:pt idx="1207">
                  <c:v>58.259660410978171</c:v>
                </c:pt>
                <c:pt idx="1208">
                  <c:v>58.212116056008526</c:v>
                </c:pt>
                <c:pt idx="1209">
                  <c:v>58.164510121790187</c:v>
                </c:pt>
                <c:pt idx="1210">
                  <c:v>58.116842558345127</c:v>
                </c:pt>
                <c:pt idx="1211">
                  <c:v>58.069113317418385</c:v>
                </c:pt>
                <c:pt idx="1212">
                  <c:v>58.02132235248429</c:v>
                </c:pt>
                <c:pt idx="1213">
                  <c:v>57.973469618751537</c:v>
                </c:pt>
                <c:pt idx="1214">
                  <c:v>57.925555073168233</c:v>
                </c:pt>
                <c:pt idx="1215">
                  <c:v>57.877578674427596</c:v>
                </c:pt>
                <c:pt idx="1216">
                  <c:v>57.829540382972162</c:v>
                </c:pt>
                <c:pt idx="1217">
                  <c:v>57.781440160999118</c:v>
                </c:pt>
                <c:pt idx="1218">
                  <c:v>57.733277972463981</c:v>
                </c:pt>
                <c:pt idx="1219">
                  <c:v>57.685053783085685</c:v>
                </c:pt>
                <c:pt idx="1220">
                  <c:v>57.636767560350165</c:v>
                </c:pt>
                <c:pt idx="1221">
                  <c:v>57.588419273514432</c:v>
                </c:pt>
                <c:pt idx="1222">
                  <c:v>57.540008893610334</c:v>
                </c:pt>
                <c:pt idx="1223">
                  <c:v>57.491536393447859</c:v>
                </c:pt>
                <c:pt idx="1224">
                  <c:v>57.443001747618538</c:v>
                </c:pt>
                <c:pt idx="1225">
                  <c:v>57.394404932498581</c:v>
                </c:pt>
                <c:pt idx="1226">
                  <c:v>57.345745926251809</c:v>
                </c:pt>
                <c:pt idx="1227">
                  <c:v>57.297024708832296</c:v>
                </c:pt>
                <c:pt idx="1228">
                  <c:v>57.248241261986607</c:v>
                </c:pt>
                <c:pt idx="1229">
                  <c:v>57.199395569256701</c:v>
                </c:pt>
                <c:pt idx="1230">
                  <c:v>57.150487615981234</c:v>
                </c:pt>
                <c:pt idx="1231">
                  <c:v>57.101517389298273</c:v>
                </c:pt>
                <c:pt idx="1232">
                  <c:v>57.05248487814621</c:v>
                </c:pt>
                <c:pt idx="1233">
                  <c:v>57.003390073265869</c:v>
                </c:pt>
                <c:pt idx="1234">
                  <c:v>56.954232967201158</c:v>
                </c:pt>
                <c:pt idx="1235">
                  <c:v>56.905013554300758</c:v>
                </c:pt>
                <c:pt idx="1236">
                  <c:v>56.855731830718355</c:v>
                </c:pt>
                <c:pt idx="1237">
                  <c:v>56.806387794413951</c:v>
                </c:pt>
                <c:pt idx="1238">
                  <c:v>56.756981445153762</c:v>
                </c:pt>
                <c:pt idx="1239">
                  <c:v>56.707512784510747</c:v>
                </c:pt>
                <c:pt idx="1240">
                  <c:v>56.657981815864403</c:v>
                </c:pt>
                <c:pt idx="1241">
                  <c:v>56.608388544400931</c:v>
                </c:pt>
                <c:pt idx="1242">
                  <c:v>56.558732977112392</c:v>
                </c:pt>
                <c:pt idx="1243">
                  <c:v>56.509015122796775</c:v>
                </c:pt>
                <c:pt idx="1244">
                  <c:v>56.459234992056423</c:v>
                </c:pt>
                <c:pt idx="1245">
                  <c:v>56.409392597297625</c:v>
                </c:pt>
                <c:pt idx="1246">
                  <c:v>56.35948795272909</c:v>
                </c:pt>
                <c:pt idx="1247">
                  <c:v>56.309521074360937</c:v>
                </c:pt>
                <c:pt idx="1248">
                  <c:v>56.259491980002494</c:v>
                </c:pt>
                <c:pt idx="1249">
                  <c:v>56.209400689260818</c:v>
                </c:pt>
                <c:pt idx="1250">
                  <c:v>56.159247223538642</c:v>
                </c:pt>
                <c:pt idx="1251">
                  <c:v>56.109031606032389</c:v>
                </c:pt>
                <c:pt idx="1252">
                  <c:v>56.058753861729173</c:v>
                </c:pt>
                <c:pt idx="1253">
                  <c:v>56.00841401740476</c:v>
                </c:pt>
                <c:pt idx="1254">
                  <c:v>55.958012101620128</c:v>
                </c:pt>
                <c:pt idx="1255">
                  <c:v>55.907548144719158</c:v>
                </c:pt>
                <c:pt idx="1256">
                  <c:v>55.85702217882465</c:v>
                </c:pt>
                <c:pt idx="1257">
                  <c:v>55.806434237835532</c:v>
                </c:pt>
                <c:pt idx="1258">
                  <c:v>55.755784357422804</c:v>
                </c:pt>
                <c:pt idx="1259">
                  <c:v>55.705072575025703</c:v>
                </c:pt>
                <c:pt idx="1260">
                  <c:v>55.654298929848295</c:v>
                </c:pt>
                <c:pt idx="1261">
                  <c:v>55.603463462854315</c:v>
                </c:pt>
                <c:pt idx="1262">
                  <c:v>55.552566216763381</c:v>
                </c:pt>
                <c:pt idx="1263">
                  <c:v>55.501607236046205</c:v>
                </c:pt>
                <c:pt idx="1264">
                  <c:v>55.450586566919966</c:v>
                </c:pt>
                <c:pt idx="1265">
                  <c:v>55.399504257342841</c:v>
                </c:pt>
                <c:pt idx="1266">
                  <c:v>55.34836035700949</c:v>
                </c:pt>
                <c:pt idx="1267">
                  <c:v>55.297154917344983</c:v>
                </c:pt>
                <c:pt idx="1268">
                  <c:v>55.245887991499885</c:v>
                </c:pt>
                <c:pt idx="1269">
                  <c:v>55.194559634344131</c:v>
                </c:pt>
                <c:pt idx="1270">
                  <c:v>55.143169902460912</c:v>
                </c:pt>
                <c:pt idx="1271">
                  <c:v>55.091718854141412</c:v>
                </c:pt>
                <c:pt idx="1272">
                  <c:v>55.040206549377551</c:v>
                </c:pt>
                <c:pt idx="1273">
                  <c:v>54.988633049855686</c:v>
                </c:pt>
                <c:pt idx="1274">
                  <c:v>54.936998418950616</c:v>
                </c:pt>
                <c:pt idx="1275">
                  <c:v>54.885302721718233</c:v>
                </c:pt>
                <c:pt idx="1276">
                  <c:v>54.833546024888271</c:v>
                </c:pt>
                <c:pt idx="1277">
                  <c:v>54.78172839685768</c:v>
                </c:pt>
                <c:pt idx="1278">
                  <c:v>54.72984990768304</c:v>
                </c:pt>
                <c:pt idx="1279">
                  <c:v>54.67791062907304</c:v>
                </c:pt>
                <c:pt idx="1280">
                  <c:v>54.625910634380702</c:v>
                </c:pt>
                <c:pt idx="1281">
                  <c:v>54.57384999859579</c:v>
                </c:pt>
                <c:pt idx="1282">
                  <c:v>54.521728798336248</c:v>
                </c:pt>
                <c:pt idx="1283">
                  <c:v>54.469547111840832</c:v>
                </c:pt>
                <c:pt idx="1284">
                  <c:v>54.417305018960064</c:v>
                </c:pt>
                <c:pt idx="1285">
                  <c:v>54.365002601147758</c:v>
                </c:pt>
                <c:pt idx="1286">
                  <c:v>54.312639941453192</c:v>
                </c:pt>
                <c:pt idx="1287">
                  <c:v>54.260217124511236</c:v>
                </c:pt>
                <c:pt idx="1288">
                  <c:v>54.207734236533796</c:v>
                </c:pt>
                <c:pt idx="1289">
                  <c:v>54.155191365300972</c:v>
                </c:pt>
                <c:pt idx="1290">
                  <c:v>54.102588600151229</c:v>
                </c:pt>
                <c:pt idx="1291">
                  <c:v>54.04992603197266</c:v>
                </c:pt>
                <c:pt idx="1292">
                  <c:v>53.997203753192835</c:v>
                </c:pt>
                <c:pt idx="1293">
                  <c:v>53.94442185776947</c:v>
                </c:pt>
                <c:pt idx="1294">
                  <c:v>53.891580441180182</c:v>
                </c:pt>
                <c:pt idx="1295">
                  <c:v>53.838679600413101</c:v>
                </c:pt>
                <c:pt idx="1296">
                  <c:v>53.78571943395621</c:v>
                </c:pt>
                <c:pt idx="1297">
                  <c:v>53.732700041787353</c:v>
                </c:pt>
                <c:pt idx="1298">
                  <c:v>53.679621525363892</c:v>
                </c:pt>
                <c:pt idx="1299">
                  <c:v>53.626483987612268</c:v>
                </c:pt>
                <c:pt idx="1300">
                  <c:v>53.573287532916687</c:v>
                </c:pt>
                <c:pt idx="1301">
                  <c:v>53.520032267109549</c:v>
                </c:pt>
                <c:pt idx="1302">
                  <c:v>53.466718297459401</c:v>
                </c:pt>
                <c:pt idx="1303">
                  <c:v>53.413345732660858</c:v>
                </c:pt>
                <c:pt idx="1304">
                  <c:v>53.359914682822847</c:v>
                </c:pt>
                <c:pt idx="1305">
                  <c:v>53.30642525945747</c:v>
                </c:pt>
                <c:pt idx="1306">
                  <c:v>53.252877575469398</c:v>
                </c:pt>
                <c:pt idx="1307">
                  <c:v>53.199271745143193</c:v>
                </c:pt>
                <c:pt idx="1308">
                  <c:v>53.145607884132573</c:v>
                </c:pt>
                <c:pt idx="1309">
                  <c:v>53.091886109448758</c:v>
                </c:pt>
                <c:pt idx="1310">
                  <c:v>53.038106539448364</c:v>
                </c:pt>
                <c:pt idx="1311">
                  <c:v>52.984269293821633</c:v>
                </c:pt>
                <c:pt idx="1312">
                  <c:v>52.930374493580601</c:v>
                </c:pt>
                <c:pt idx="1313">
                  <c:v>52.876422261047146</c:v>
                </c:pt>
                <c:pt idx="1314">
                  <c:v>52.822412719840237</c:v>
                </c:pt>
                <c:pt idx="1315">
                  <c:v>52.768345994864312</c:v>
                </c:pt>
                <c:pt idx="1316">
                  <c:v>52.714222212296903</c:v>
                </c:pt>
                <c:pt idx="1317">
                  <c:v>52.660041499576195</c:v>
                </c:pt>
                <c:pt idx="1318">
                  <c:v>52.605803985387823</c:v>
                </c:pt>
                <c:pt idx="1319">
                  <c:v>52.551509799653608</c:v>
                </c:pt>
                <c:pt idx="1320">
                  <c:v>52.497159073517928</c:v>
                </c:pt>
                <c:pt idx="1321">
                  <c:v>52.442751939335004</c:v>
                </c:pt>
                <c:pt idx="1322">
                  <c:v>52.388288530656936</c:v>
                </c:pt>
                <c:pt idx="1323">
                  <c:v>52.333768982219809</c:v>
                </c:pt>
                <c:pt idx="1324">
                  <c:v>52.279193429931532</c:v>
                </c:pt>
                <c:pt idx="1325">
                  <c:v>52.224562010858676</c:v>
                </c:pt>
                <c:pt idx="1326">
                  <c:v>52.169874863212954</c:v>
                </c:pt>
                <c:pt idx="1327">
                  <c:v>52.115132126338601</c:v>
                </c:pt>
                <c:pt idx="1328">
                  <c:v>52.060333940699479</c:v>
                </c:pt>
                <c:pt idx="1329">
                  <c:v>52.00548044786494</c:v>
                </c:pt>
                <c:pt idx="1330">
                  <c:v>51.950571790497378</c:v>
                </c:pt>
                <c:pt idx="1331">
                  <c:v>51.89560811233838</c:v>
                </c:pt>
                <c:pt idx="1332">
                  <c:v>51.840589558195816</c:v>
                </c:pt>
                <c:pt idx="1333">
                  <c:v>51.785516273930256</c:v>
                </c:pt>
                <c:pt idx="1334">
                  <c:v>51.730388406441037</c:v>
                </c:pt>
                <c:pt idx="1335">
                  <c:v>51.675206103653977</c:v>
                </c:pt>
                <c:pt idx="1336">
                  <c:v>51.619969514506252</c:v>
                </c:pt>
                <c:pt idx="1337">
                  <c:v>51.56467878893438</c:v>
                </c:pt>
                <c:pt idx="1338">
                  <c:v>51.509334077859499</c:v>
                </c:pt>
                <c:pt idx="1339">
                  <c:v>51.453935533174473</c:v>
                </c:pt>
                <c:pt idx="1340">
                  <c:v>51.398483307729705</c:v>
                </c:pt>
                <c:pt idx="1341">
                  <c:v>51.342977555319898</c:v>
                </c:pt>
                <c:pt idx="1342">
                  <c:v>51.287418430670229</c:v>
                </c:pt>
                <c:pt idx="1343">
                  <c:v>51.231806089422484</c:v>
                </c:pt>
                <c:pt idx="1344">
                  <c:v>51.176140688121833</c:v>
                </c:pt>
                <c:pt idx="1345">
                  <c:v>51.120422384202222</c:v>
                </c:pt>
                <c:pt idx="1346">
                  <c:v>51.064651335973522</c:v>
                </c:pt>
                <c:pt idx="1347">
                  <c:v>51.008827702607405</c:v>
                </c:pt>
                <c:pt idx="1348">
                  <c:v>50.952951644123388</c:v>
                </c:pt>
                <c:pt idx="1349">
                  <c:v>50.897023321375592</c:v>
                </c:pt>
                <c:pt idx="1350">
                  <c:v>50.841042896038211</c:v>
                </c:pt>
                <c:pt idx="1351">
                  <c:v>50.785010530592501</c:v>
                </c:pt>
                <c:pt idx="1352">
                  <c:v>50.728926388312743</c:v>
                </c:pt>
                <c:pt idx="1353">
                  <c:v>50.672790633252134</c:v>
                </c:pt>
                <c:pt idx="1354">
                  <c:v>50.616603430229659</c:v>
                </c:pt>
                <c:pt idx="1355">
                  <c:v>50.560364944816037</c:v>
                </c:pt>
                <c:pt idx="1356">
                  <c:v>50.504075343319705</c:v>
                </c:pt>
                <c:pt idx="1357">
                  <c:v>50.44773479277368</c:v>
                </c:pt>
                <c:pt idx="1358">
                  <c:v>50.391343460921412</c:v>
                </c:pt>
                <c:pt idx="1359">
                  <c:v>50.334901516203317</c:v>
                </c:pt>
                <c:pt idx="1360">
                  <c:v>50.278409127742933</c:v>
                </c:pt>
                <c:pt idx="1361">
                  <c:v>50.221866465333562</c:v>
                </c:pt>
                <c:pt idx="1362">
                  <c:v>50.165273699424453</c:v>
                </c:pt>
                <c:pt idx="1363">
                  <c:v>50.108631001107177</c:v>
                </c:pt>
                <c:pt idx="1364">
                  <c:v>50.051938542102157</c:v>
                </c:pt>
                <c:pt idx="1365">
                  <c:v>49.995196494745223</c:v>
                </c:pt>
                <c:pt idx="1366">
                  <c:v>49.938405031973829</c:v>
                </c:pt>
                <c:pt idx="1367">
                  <c:v>49.88156432731386</c:v>
                </c:pt>
                <c:pt idx="1368">
                  <c:v>49.824674554866021</c:v>
                </c:pt>
                <c:pt idx="1369">
                  <c:v>49.767735889292659</c:v>
                </c:pt>
                <c:pt idx="1370">
                  <c:v>49.710748505804204</c:v>
                </c:pt>
                <c:pt idx="1371">
                  <c:v>49.653712580145985</c:v>
                </c:pt>
                <c:pt idx="1372">
                  <c:v>49.596628288584753</c:v>
                </c:pt>
                <c:pt idx="1373">
                  <c:v>49.53949580789579</c:v>
                </c:pt>
                <c:pt idx="1374">
                  <c:v>49.482315315349474</c:v>
                </c:pt>
                <c:pt idx="1375">
                  <c:v>49.425086988698162</c:v>
                </c:pt>
                <c:pt idx="1376">
                  <c:v>49.367811006163492</c:v>
                </c:pt>
                <c:pt idx="1377">
                  <c:v>49.310487546422614</c:v>
                </c:pt>
                <c:pt idx="1378">
                  <c:v>49.253116788596031</c:v>
                </c:pt>
                <c:pt idx="1379">
                  <c:v>49.195698912234135</c:v>
                </c:pt>
                <c:pt idx="1380">
                  <c:v>49.138234097304519</c:v>
                </c:pt>
                <c:pt idx="1381">
                  <c:v>49.080722524179279</c:v>
                </c:pt>
                <c:pt idx="1382">
                  <c:v>49.023164373622052</c:v>
                </c:pt>
                <c:pt idx="1383">
                  <c:v>48.965559826775632</c:v>
                </c:pt>
                <c:pt idx="1384">
                  <c:v>48.907909065148935</c:v>
                </c:pt>
                <c:pt idx="1385">
                  <c:v>48.85021227060502</c:v>
                </c:pt>
                <c:pt idx="1386">
                  <c:v>48.792469625347962</c:v>
                </c:pt>
                <c:pt idx="1387">
                  <c:v>48.734681311911032</c:v>
                </c:pt>
                <c:pt idx="1388">
                  <c:v>48.67684751314377</c:v>
                </c:pt>
                <c:pt idx="1389">
                  <c:v>48.618968412200367</c:v>
                </c:pt>
                <c:pt idx="1390">
                  <c:v>48.561044192526765</c:v>
                </c:pt>
                <c:pt idx="1391">
                  <c:v>48.503075037848866</c:v>
                </c:pt>
                <c:pt idx="1392">
                  <c:v>48.445061132160689</c:v>
                </c:pt>
                <c:pt idx="1393">
                  <c:v>48.387002659711911</c:v>
                </c:pt>
                <c:pt idx="1394">
                  <c:v>48.328899804996354</c:v>
                </c:pt>
                <c:pt idx="1395">
                  <c:v>48.270752752739917</c:v>
                </c:pt>
                <c:pt idx="1396">
                  <c:v>48.212561687888709</c:v>
                </c:pt>
                <c:pt idx="1397">
                  <c:v>48.154326795597711</c:v>
                </c:pt>
                <c:pt idx="1398">
                  <c:v>48.096048261219266</c:v>
                </c:pt>
                <c:pt idx="1399">
                  <c:v>48.037726270290648</c:v>
                </c:pt>
                <c:pt idx="1400">
                  <c:v>47.979361008524045</c:v>
                </c:pt>
                <c:pt idx="1401">
                  <c:v>47.920952661793763</c:v>
                </c:pt>
                <c:pt idx="1402">
                  <c:v>47.862501416126257</c:v>
                </c:pt>
                <c:pt idx="1403">
                  <c:v>47.804007457687973</c:v>
                </c:pt>
                <c:pt idx="1404">
                  <c:v>47.745470972774811</c:v>
                </c:pt>
                <c:pt idx="1405">
                  <c:v>47.686892147800741</c:v>
                </c:pt>
                <c:pt idx="1406">
                  <c:v>47.628271169287387</c:v>
                </c:pt>
                <c:pt idx="1407">
                  <c:v>47.569608223852612</c:v>
                </c:pt>
                <c:pt idx="1408">
                  <c:v>47.510903498200335</c:v>
                </c:pt>
                <c:pt idx="1409">
                  <c:v>47.452157179109314</c:v>
                </c:pt>
                <c:pt idx="1410">
                  <c:v>47.393369453423098</c:v>
                </c:pt>
                <c:pt idx="1411">
                  <c:v>47.334540508039325</c:v>
                </c:pt>
                <c:pt idx="1412">
                  <c:v>47.275670529899365</c:v>
                </c:pt>
                <c:pt idx="1413">
                  <c:v>47.216759705977928</c:v>
                </c:pt>
                <c:pt idx="1414">
                  <c:v>47.157808223273136</c:v>
                </c:pt>
                <c:pt idx="1415">
                  <c:v>47.098816268796298</c:v>
                </c:pt>
                <c:pt idx="1416">
                  <c:v>47.039784029561922</c:v>
                </c:pt>
                <c:pt idx="1417">
                  <c:v>46.980711692577763</c:v>
                </c:pt>
                <c:pt idx="1418">
                  <c:v>46.921599444834996</c:v>
                </c:pt>
                <c:pt idx="1419">
                  <c:v>46.862447473298715</c:v>
                </c:pt>
                <c:pt idx="1420">
                  <c:v>46.803255964898085</c:v>
                </c:pt>
                <c:pt idx="1421">
                  <c:v>46.744025106517</c:v>
                </c:pt>
                <c:pt idx="1422">
                  <c:v>46.684755084984538</c:v>
                </c:pt>
                <c:pt idx="1423">
                  <c:v>46.625446087065598</c:v>
                </c:pt>
                <c:pt idx="1424">
                  <c:v>46.56609829945215</c:v>
                </c:pt>
                <c:pt idx="1425">
                  <c:v>46.506711908753218</c:v>
                </c:pt>
                <c:pt idx="1426">
                  <c:v>46.447287101486793</c:v>
                </c:pt>
                <c:pt idx="1427">
                  <c:v>46.387824064070465</c:v>
                </c:pt>
                <c:pt idx="1428">
                  <c:v>46.328322982812381</c:v>
                </c:pt>
                <c:pt idx="1429">
                  <c:v>46.268784043903175</c:v>
                </c:pt>
                <c:pt idx="1430">
                  <c:v>46.209207433406654</c:v>
                </c:pt>
                <c:pt idx="1431">
                  <c:v>46.149593337251758</c:v>
                </c:pt>
                <c:pt idx="1432">
                  <c:v>46.089941941224041</c:v>
                </c:pt>
                <c:pt idx="1433">
                  <c:v>46.030253430957096</c:v>
                </c:pt>
                <c:pt idx="1434">
                  <c:v>45.970527991924527</c:v>
                </c:pt>
                <c:pt idx="1435">
                  <c:v>45.910765809432064</c:v>
                </c:pt>
                <c:pt idx="1436">
                  <c:v>45.850967068609307</c:v>
                </c:pt>
                <c:pt idx="1437">
                  <c:v>45.791131954401521</c:v>
                </c:pt>
                <c:pt idx="1438">
                  <c:v>45.731260651562593</c:v>
                </c:pt>
                <c:pt idx="1439">
                  <c:v>45.671353344646477</c:v>
                </c:pt>
                <c:pt idx="1440">
                  <c:v>45.611410218000152</c:v>
                </c:pt>
                <c:pt idx="1441">
                  <c:v>45.551431455756003</c:v>
                </c:pt>
                <c:pt idx="1442">
                  <c:v>45.491417241824351</c:v>
                </c:pt>
                <c:pt idx="1443">
                  <c:v>45.431367759885958</c:v>
                </c:pt>
                <c:pt idx="1444">
                  <c:v>45.371283193385345</c:v>
                </c:pt>
                <c:pt idx="1445">
                  <c:v>45.311163725523265</c:v>
                </c:pt>
                <c:pt idx="1446">
                  <c:v>45.251009539249665</c:v>
                </c:pt>
                <c:pt idx="1447">
                  <c:v>45.190820817257169</c:v>
                </c:pt>
                <c:pt idx="1448">
                  <c:v>45.130597741973901</c:v>
                </c:pt>
                <c:pt idx="1449">
                  <c:v>45.070340495557161</c:v>
                </c:pt>
                <c:pt idx="1450">
                  <c:v>45.010049259886323</c:v>
                </c:pt>
                <c:pt idx="1451">
                  <c:v>44.949724216556824</c:v>
                </c:pt>
                <c:pt idx="1452">
                  <c:v>44.889365546873606</c:v>
                </c:pt>
                <c:pt idx="1453">
                  <c:v>44.828973431844901</c:v>
                </c:pt>
                <c:pt idx="1454">
                  <c:v>44.768548052175674</c:v>
                </c:pt>
                <c:pt idx="1455">
                  <c:v>44.708089588261998</c:v>
                </c:pt>
                <c:pt idx="1456">
                  <c:v>44.647598220184726</c:v>
                </c:pt>
                <c:pt idx="1457">
                  <c:v>44.587074127704071</c:v>
                </c:pt>
                <c:pt idx="1458">
                  <c:v>44.526517490253013</c:v>
                </c:pt>
                <c:pt idx="1459">
                  <c:v>44.465928486932462</c:v>
                </c:pt>
                <c:pt idx="1460">
                  <c:v>44.405307296505036</c:v>
                </c:pt>
                <c:pt idx="1461">
                  <c:v>44.344654097389935</c:v>
                </c:pt>
                <c:pt idx="1462">
                  <c:v>44.283969067657438</c:v>
                </c:pt>
                <c:pt idx="1463">
                  <c:v>44.223252385023301</c:v>
                </c:pt>
                <c:pt idx="1464">
                  <c:v>44.162504226844142</c:v>
                </c:pt>
                <c:pt idx="1465">
                  <c:v>44.101724770111645</c:v>
                </c:pt>
                <c:pt idx="1466">
                  <c:v>44.04091419144828</c:v>
                </c:pt>
                <c:pt idx="1467">
                  <c:v>43.980072667101844</c:v>
                </c:pt>
                <c:pt idx="1468">
                  <c:v>43.919200372940537</c:v>
                </c:pt>
                <c:pt idx="1469">
                  <c:v>43.858297484449054</c:v>
                </c:pt>
                <c:pt idx="1470">
                  <c:v>43.797364176722951</c:v>
                </c:pt>
                <c:pt idx="1471">
                  <c:v>43.736400624464608</c:v>
                </c:pt>
                <c:pt idx="1472">
                  <c:v>43.675407001978961</c:v>
                </c:pt>
                <c:pt idx="1473">
                  <c:v>43.614383483168659</c:v>
                </c:pt>
                <c:pt idx="1474">
                  <c:v>43.553330241530048</c:v>
                </c:pt>
                <c:pt idx="1475">
                  <c:v>43.492247450149321</c:v>
                </c:pt>
                <c:pt idx="1476">
                  <c:v>43.431135281697848</c:v>
                </c:pt>
                <c:pt idx="1477">
                  <c:v>43.369993908428469</c:v>
                </c:pt>
                <c:pt idx="1478">
                  <c:v>43.30882350217184</c:v>
                </c:pt>
                <c:pt idx="1479">
                  <c:v>43.247624234332129</c:v>
                </c:pt>
                <c:pt idx="1480">
                  <c:v>43.18639627588383</c:v>
                </c:pt>
                <c:pt idx="1481">
                  <c:v>43.125139797367609</c:v>
                </c:pt>
                <c:pt idx="1482">
                  <c:v>43.063854968887412</c:v>
                </c:pt>
                <c:pt idx="1483">
                  <c:v>43.0025419601062</c:v>
                </c:pt>
                <c:pt idx="1484">
                  <c:v>42.941200940243277</c:v>
                </c:pt>
                <c:pt idx="1485">
                  <c:v>42.879832078070763</c:v>
                </c:pt>
                <c:pt idx="1486">
                  <c:v>42.818435541910425</c:v>
                </c:pt>
                <c:pt idx="1487">
                  <c:v>42.757011499630494</c:v>
                </c:pt>
                <c:pt idx="1488">
                  <c:v>42.695560118642682</c:v>
                </c:pt>
                <c:pt idx="1489">
                  <c:v>42.634081565899457</c:v>
                </c:pt>
                <c:pt idx="1490">
                  <c:v>42.572576007890959</c:v>
                </c:pt>
                <c:pt idx="1491">
                  <c:v>42.511043610642112</c:v>
                </c:pt>
                <c:pt idx="1492">
                  <c:v>42.449484539710376</c:v>
                </c:pt>
                <c:pt idx="1493">
                  <c:v>42.387898960183023</c:v>
                </c:pt>
                <c:pt idx="1494">
                  <c:v>42.326287036674017</c:v>
                </c:pt>
                <c:pt idx="1495">
                  <c:v>42.264648933322341</c:v>
                </c:pt>
                <c:pt idx="1496">
                  <c:v>42.202984813789584</c:v>
                </c:pt>
                <c:pt idx="1497">
                  <c:v>42.14129484125705</c:v>
                </c:pt>
                <c:pt idx="1498">
                  <c:v>42.079579178424211</c:v>
                </c:pt>
                <c:pt idx="1499">
                  <c:v>42.017837987506084</c:v>
                </c:pt>
                <c:pt idx="1500">
                  <c:v>41.956071430231873</c:v>
                </c:pt>
                <c:pt idx="1501">
                  <c:v>41.894279667842078</c:v>
                </c:pt>
                <c:pt idx="1502">
                  <c:v>41.832462861087308</c:v>
                </c:pt>
                <c:pt idx="1503">
                  <c:v>41.770621170226391</c:v>
                </c:pt>
                <c:pt idx="1504">
                  <c:v>41.708754755024316</c:v>
                </c:pt>
                <c:pt idx="1505">
                  <c:v>41.646863774750706</c:v>
                </c:pt>
                <c:pt idx="1506">
                  <c:v>41.584948388178624</c:v>
                </c:pt>
                <c:pt idx="1507">
                  <c:v>41.523008753582459</c:v>
                </c:pt>
                <c:pt idx="1508">
                  <c:v>41.461045028736706</c:v>
                </c:pt>
                <c:pt idx="1509">
                  <c:v>41.399057370914711</c:v>
                </c:pt>
                <c:pt idx="1510">
                  <c:v>41.337045936887378</c:v>
                </c:pt>
                <c:pt idx="1511">
                  <c:v>41.275010882921983</c:v>
                </c:pt>
                <c:pt idx="1512">
                  <c:v>41.212952364780435</c:v>
                </c:pt>
                <c:pt idx="1513">
                  <c:v>41.150870537719079</c:v>
                </c:pt>
                <c:pt idx="1514">
                  <c:v>41.088765556487097</c:v>
                </c:pt>
                <c:pt idx="1515">
                  <c:v>41.02663757532585</c:v>
                </c:pt>
                <c:pt idx="1516">
                  <c:v>40.964486747967669</c:v>
                </c:pt>
                <c:pt idx="1517">
                  <c:v>40.902313227635283</c:v>
                </c:pt>
                <c:pt idx="1518">
                  <c:v>40.840117167041242</c:v>
                </c:pt>
                <c:pt idx="1519">
                  <c:v>40.777898718386467</c:v>
                </c:pt>
                <c:pt idx="1520">
                  <c:v>40.715658033360668</c:v>
                </c:pt>
                <c:pt idx="1521">
                  <c:v>40.653395263141249</c:v>
                </c:pt>
                <c:pt idx="1522">
                  <c:v>40.591110558392664</c:v>
                </c:pt>
                <c:pt idx="1523">
                  <c:v>40.528804069266108</c:v>
                </c:pt>
                <c:pt idx="1524">
                  <c:v>40.466475945399729</c:v>
                </c:pt>
                <c:pt idx="1525">
                  <c:v>40.404126335917006</c:v>
                </c:pt>
                <c:pt idx="1526">
                  <c:v>40.34175538942808</c:v>
                </c:pt>
                <c:pt idx="1527">
                  <c:v>40.279363254028411</c:v>
                </c:pt>
                <c:pt idx="1528">
                  <c:v>40.21695007729916</c:v>
                </c:pt>
                <c:pt idx="1529">
                  <c:v>40.154516006306949</c:v>
                </c:pt>
                <c:pt idx="1530">
                  <c:v>40.092061187603925</c:v>
                </c:pt>
                <c:pt idx="1531">
                  <c:v>40.029585767227907</c:v>
                </c:pt>
                <c:pt idx="1532">
                  <c:v>39.967089890702255</c:v>
                </c:pt>
                <c:pt idx="1533">
                  <c:v>39.904573703036249</c:v>
                </c:pt>
                <c:pt idx="1534">
                  <c:v>39.842037348725313</c:v>
                </c:pt>
                <c:pt idx="1535">
                  <c:v>39.779480971750864</c:v>
                </c:pt>
                <c:pt idx="1536">
                  <c:v>39.716904715581428</c:v>
                </c:pt>
                <c:pt idx="1537">
                  <c:v>39.65430872317215</c:v>
                </c:pt>
                <c:pt idx="1538">
                  <c:v>39.5916931369661</c:v>
                </c:pt>
                <c:pt idx="1539">
                  <c:v>39.529058098893991</c:v>
                </c:pt>
                <c:pt idx="1540">
                  <c:v>39.46640375037515</c:v>
                </c:pt>
                <c:pt idx="1541">
                  <c:v>39.403730232317969</c:v>
                </c:pt>
                <c:pt idx="1542">
                  <c:v>39.341037685120753</c:v>
                </c:pt>
                <c:pt idx="1543">
                  <c:v>39.278326248672059</c:v>
                </c:pt>
                <c:pt idx="1544">
                  <c:v>39.215596062351722</c:v>
                </c:pt>
                <c:pt idx="1545">
                  <c:v>39.15284726503161</c:v>
                </c:pt>
                <c:pt idx="1546">
                  <c:v>39.09007999507606</c:v>
                </c:pt>
                <c:pt idx="1547">
                  <c:v>39.027294390343698</c:v>
                </c:pt>
                <c:pt idx="1548">
                  <c:v>38.964490588187374</c:v>
                </c:pt>
                <c:pt idx="1549">
                  <c:v>38.901668725455593</c:v>
                </c:pt>
                <c:pt idx="1550">
                  <c:v>38.838828938493705</c:v>
                </c:pt>
                <c:pt idx="1551">
                  <c:v>38.775971363144556</c:v>
                </c:pt>
                <c:pt idx="1552">
                  <c:v>38.713096134749968</c:v>
                </c:pt>
                <c:pt idx="1553">
                  <c:v>38.650203388151894</c:v>
                </c:pt>
                <c:pt idx="1554">
                  <c:v>38.587293257693212</c:v>
                </c:pt>
                <c:pt idx="1555">
                  <c:v>38.524365877219267</c:v>
                </c:pt>
                <c:pt idx="1556">
                  <c:v>38.461421380079557</c:v>
                </c:pt>
                <c:pt idx="1557">
                  <c:v>38.398459899128177</c:v>
                </c:pt>
                <c:pt idx="1558">
                  <c:v>38.335481566725925</c:v>
                </c:pt>
                <c:pt idx="1559">
                  <c:v>38.272486514741509</c:v>
                </c:pt>
                <c:pt idx="1560">
                  <c:v>38.209474874552683</c:v>
                </c:pt>
                <c:pt idx="1561">
                  <c:v>38.146446777048403</c:v>
                </c:pt>
                <c:pt idx="1562">
                  <c:v>38.083402352629683</c:v>
                </c:pt>
                <c:pt idx="1563">
                  <c:v>38.020341731211801</c:v>
                </c:pt>
                <c:pt idx="1564">
                  <c:v>37.95726504222516</c:v>
                </c:pt>
                <c:pt idx="1565">
                  <c:v>37.894172414617643</c:v>
                </c:pt>
                <c:pt idx="1566">
                  <c:v>37.831063976855859</c:v>
                </c:pt>
                <c:pt idx="1567">
                  <c:v>37.767939856927072</c:v>
                </c:pt>
                <c:pt idx="1568">
                  <c:v>37.704800182340975</c:v>
                </c:pt>
                <c:pt idx="1569">
                  <c:v>37.641645080131298</c:v>
                </c:pt>
                <c:pt idx="1570">
                  <c:v>37.578474676857894</c:v>
                </c:pt>
                <c:pt idx="1571">
                  <c:v>37.515289098608179</c:v>
                </c:pt>
                <c:pt idx="1572">
                  <c:v>37.452088470999669</c:v>
                </c:pt>
                <c:pt idx="1573">
                  <c:v>37.388872919181317</c:v>
                </c:pt>
                <c:pt idx="1574">
                  <c:v>37.325642567835715</c:v>
                </c:pt>
                <c:pt idx="1575">
                  <c:v>37.262397541181286</c:v>
                </c:pt>
                <c:pt idx="1576">
                  <c:v>37.199137962973843</c:v>
                </c:pt>
                <c:pt idx="1577">
                  <c:v>37.13586395650907</c:v>
                </c:pt>
                <c:pt idx="1578">
                  <c:v>37.072575644624457</c:v>
                </c:pt>
                <c:pt idx="1579">
                  <c:v>37.009273149701428</c:v>
                </c:pt>
                <c:pt idx="1580">
                  <c:v>36.945956593667574</c:v>
                </c:pt>
                <c:pt idx="1581">
                  <c:v>36.882626097998475</c:v>
                </c:pt>
                <c:pt idx="1582">
                  <c:v>36.819281783720513</c:v>
                </c:pt>
                <c:pt idx="1583">
                  <c:v>36.755923771412661</c:v>
                </c:pt>
                <c:pt idx="1584">
                  <c:v>36.692552181208669</c:v>
                </c:pt>
                <c:pt idx="1585">
                  <c:v>36.629167132800092</c:v>
                </c:pt>
                <c:pt idx="1586">
                  <c:v>36.565768745437452</c:v>
                </c:pt>
                <c:pt idx="1587">
                  <c:v>36.502357137933743</c:v>
                </c:pt>
                <c:pt idx="1588">
                  <c:v>36.438932428666149</c:v>
                </c:pt>
                <c:pt idx="1589">
                  <c:v>36.375494735578464</c:v>
                </c:pt>
                <c:pt idx="1590">
                  <c:v>36.312044176183726</c:v>
                </c:pt>
                <c:pt idx="1591">
                  <c:v>36.248580867566631</c:v>
                </c:pt>
                <c:pt idx="1592">
                  <c:v>36.185104926385897</c:v>
                </c:pt>
                <c:pt idx="1593">
                  <c:v>36.121616468877001</c:v>
                </c:pt>
                <c:pt idx="1594">
                  <c:v>36.058115610854379</c:v>
                </c:pt>
                <c:pt idx="1595">
                  <c:v>35.994602467714429</c:v>
                </c:pt>
                <c:pt idx="1596">
                  <c:v>35.931077154437347</c:v>
                </c:pt>
                <c:pt idx="1597">
                  <c:v>35.8675397855909</c:v>
                </c:pt>
                <c:pt idx="1598">
                  <c:v>35.803990475331403</c:v>
                </c:pt>
                <c:pt idx="1599">
                  <c:v>35.740429337408258</c:v>
                </c:pt>
                <c:pt idx="1600">
                  <c:v>35.676856485165104</c:v>
                </c:pt>
                <c:pt idx="1601">
                  <c:v>35.613272031543147</c:v>
                </c:pt>
                <c:pt idx="1602">
                  <c:v>35.549676089083782</c:v>
                </c:pt>
                <c:pt idx="1603">
                  <c:v>35.486068769931677</c:v>
                </c:pt>
                <c:pt idx="1604">
                  <c:v>35.422450185836652</c:v>
                </c:pt>
                <c:pt idx="1605">
                  <c:v>35.358820448157175</c:v>
                </c:pt>
                <c:pt idx="1606">
                  <c:v>35.295179667863096</c:v>
                </c:pt>
                <c:pt idx="1607">
                  <c:v>35.23152795553812</c:v>
                </c:pt>
                <c:pt idx="1608">
                  <c:v>35.167865421383034</c:v>
                </c:pt>
                <c:pt idx="1609">
                  <c:v>35.104192175218081</c:v>
                </c:pt>
                <c:pt idx="1610">
                  <c:v>35.04050832648619</c:v>
                </c:pt>
                <c:pt idx="1611">
                  <c:v>34.97681398425604</c:v>
                </c:pt>
                <c:pt idx="1612">
                  <c:v>34.913109257224264</c:v>
                </c:pt>
                <c:pt idx="1613">
                  <c:v>34.849394253719041</c:v>
                </c:pt>
                <c:pt idx="1614">
                  <c:v>34.785669081702657</c:v>
                </c:pt>
                <c:pt idx="1615">
                  <c:v>34.721933848774711</c:v>
                </c:pt>
                <c:pt idx="1616">
                  <c:v>34.658188662174979</c:v>
                </c:pt>
                <c:pt idx="1617">
                  <c:v>34.594433628786156</c:v>
                </c:pt>
                <c:pt idx="1618">
                  <c:v>34.530668855137307</c:v>
                </c:pt>
                <c:pt idx="1619">
                  <c:v>34.466894447406595</c:v>
                </c:pt>
                <c:pt idx="1620">
                  <c:v>34.403110511424323</c:v>
                </c:pt>
                <c:pt idx="1621">
                  <c:v>34.339317152676166</c:v>
                </c:pt>
                <c:pt idx="1622">
                  <c:v>34.275514476305922</c:v>
                </c:pt>
                <c:pt idx="1623">
                  <c:v>34.211702587119348</c:v>
                </c:pt>
                <c:pt idx="1624">
                  <c:v>34.147881589585822</c:v>
                </c:pt>
                <c:pt idx="1625">
                  <c:v>34.084051587842808</c:v>
                </c:pt>
                <c:pt idx="1626">
                  <c:v>34.020212685698482</c:v>
                </c:pt>
                <c:pt idx="1627">
                  <c:v>33.956364986635023</c:v>
                </c:pt>
                <c:pt idx="1628">
                  <c:v>33.892508593811229</c:v>
                </c:pt>
                <c:pt idx="1629">
                  <c:v>33.828643610066493</c:v>
                </c:pt>
                <c:pt idx="1630">
                  <c:v>33.76477013792293</c:v>
                </c:pt>
                <c:pt idx="1631">
                  <c:v>33.700888279590075</c:v>
                </c:pt>
                <c:pt idx="1632">
                  <c:v>33.63699813696622</c:v>
                </c:pt>
                <c:pt idx="1633">
                  <c:v>33.57309981164348</c:v>
                </c:pt>
                <c:pt idx="1634">
                  <c:v>33.509193404909524</c:v>
                </c:pt>
                <c:pt idx="1635">
                  <c:v>33.44527901775168</c:v>
                </c:pt>
                <c:pt idx="1636">
                  <c:v>33.381356750859901</c:v>
                </c:pt>
                <c:pt idx="1637">
                  <c:v>33.317426704630073</c:v>
                </c:pt>
                <c:pt idx="1638">
                  <c:v>33.253488979167209</c:v>
                </c:pt>
                <c:pt idx="1639">
                  <c:v>33.189543674288977</c:v>
                </c:pt>
                <c:pt idx="1640">
                  <c:v>33.125590889528276</c:v>
                </c:pt>
                <c:pt idx="1641">
                  <c:v>33.061630724137679</c:v>
                </c:pt>
                <c:pt idx="1642">
                  <c:v>32.99766327709186</c:v>
                </c:pt>
                <c:pt idx="1643">
                  <c:v>32.933688647091167</c:v>
                </c:pt>
                <c:pt idx="1644">
                  <c:v>32.869706932565002</c:v>
                </c:pt>
                <c:pt idx="1645">
                  <c:v>32.805718231675208</c:v>
                </c:pt>
                <c:pt idx="1646">
                  <c:v>32.741722642319324</c:v>
                </c:pt>
                <c:pt idx="1647">
                  <c:v>32.677720262133974</c:v>
                </c:pt>
                <c:pt idx="1648">
                  <c:v>32.613711188497973</c:v>
                </c:pt>
                <c:pt idx="1649">
                  <c:v>32.54969551853651</c:v>
                </c:pt>
                <c:pt idx="1650">
                  <c:v>32.485673349123523</c:v>
                </c:pt>
                <c:pt idx="1651">
                  <c:v>32.421644776885891</c:v>
                </c:pt>
                <c:pt idx="1652">
                  <c:v>32.35760989820637</c:v>
                </c:pt>
                <c:pt idx="1653">
                  <c:v>32.293568809227096</c:v>
                </c:pt>
                <c:pt idx="1654">
                  <c:v>32.229521605853265</c:v>
                </c:pt>
                <c:pt idx="1655">
                  <c:v>32.165468383756199</c:v>
                </c:pt>
                <c:pt idx="1656">
                  <c:v>32.101409238377123</c:v>
                </c:pt>
                <c:pt idx="1657">
                  <c:v>32.03734426493024</c:v>
                </c:pt>
                <c:pt idx="1658">
                  <c:v>31.973273558406831</c:v>
                </c:pt>
                <c:pt idx="1659">
                  <c:v>31.90919721357762</c:v>
                </c:pt>
                <c:pt idx="1660">
                  <c:v>31.845115324997344</c:v>
                </c:pt>
                <c:pt idx="1661">
                  <c:v>31.781027987007789</c:v>
                </c:pt>
                <c:pt idx="1662">
                  <c:v>31.716935293741031</c:v>
                </c:pt>
                <c:pt idx="1663">
                  <c:v>31.652837339123714</c:v>
                </c:pt>
                <c:pt idx="1664">
                  <c:v>31.588734216879114</c:v>
                </c:pt>
                <c:pt idx="1665">
                  <c:v>31.524626020532367</c:v>
                </c:pt>
                <c:pt idx="1666">
                  <c:v>31.460512843412715</c:v>
                </c:pt>
                <c:pt idx="1667">
                  <c:v>31.396394778657633</c:v>
                </c:pt>
                <c:pt idx="1668">
                  <c:v>31.332271919216055</c:v>
                </c:pt>
                <c:pt idx="1669">
                  <c:v>31.268144357852087</c:v>
                </c:pt>
                <c:pt idx="1670">
                  <c:v>31.204012187148447</c:v>
                </c:pt>
                <c:pt idx="1671">
                  <c:v>31.139875499510197</c:v>
                </c:pt>
                <c:pt idx="1672">
                  <c:v>31.075734387167735</c:v>
                </c:pt>
                <c:pt idx="1673">
                  <c:v>31.01158894218149</c:v>
                </c:pt>
                <c:pt idx="1674">
                  <c:v>30.947439256443761</c:v>
                </c:pt>
                <c:pt idx="1675">
                  <c:v>30.883285421684157</c:v>
                </c:pt>
                <c:pt idx="1676">
                  <c:v>30.819127529471587</c:v>
                </c:pt>
                <c:pt idx="1677">
                  <c:v>30.754965671219018</c:v>
                </c:pt>
                <c:pt idx="1678">
                  <c:v>30.690799938186352</c:v>
                </c:pt>
                <c:pt idx="1679">
                  <c:v>30.626630421484276</c:v>
                </c:pt>
                <c:pt idx="1680">
                  <c:v>30.562457212077696</c:v>
                </c:pt>
                <c:pt idx="1681">
                  <c:v>30.498280400789479</c:v>
                </c:pt>
                <c:pt idx="1682">
                  <c:v>30.434100078304059</c:v>
                </c:pt>
                <c:pt idx="1683">
                  <c:v>30.369916335171094</c:v>
                </c:pt>
                <c:pt idx="1684">
                  <c:v>30.305729261808715</c:v>
                </c:pt>
                <c:pt idx="1685">
                  <c:v>30.241538948507763</c:v>
                </c:pt>
                <c:pt idx="1686">
                  <c:v>30.177345485434568</c:v>
                </c:pt>
                <c:pt idx="1687">
                  <c:v>30.113148962635737</c:v>
                </c:pt>
                <c:pt idx="1688">
                  <c:v>30.048949470040295</c:v>
                </c:pt>
                <c:pt idx="1689">
                  <c:v>29.984747097464787</c:v>
                </c:pt>
                <c:pt idx="1690">
                  <c:v>29.920541934616054</c:v>
                </c:pt>
                <c:pt idx="1691">
                  <c:v>29.856334071094967</c:v>
                </c:pt>
                <c:pt idx="1692">
                  <c:v>29.792123596400359</c:v>
                </c:pt>
                <c:pt idx="1693">
                  <c:v>29.727910599932322</c:v>
                </c:pt>
                <c:pt idx="1694">
                  <c:v>29.663695170996341</c:v>
                </c:pt>
                <c:pt idx="1695">
                  <c:v>29.599477398806378</c:v>
                </c:pt>
                <c:pt idx="1696">
                  <c:v>29.535257372488974</c:v>
                </c:pt>
                <c:pt idx="1697">
                  <c:v>29.471035181086478</c:v>
                </c:pt>
                <c:pt idx="1698">
                  <c:v>29.406810913561422</c:v>
                </c:pt>
                <c:pt idx="1699">
                  <c:v>29.342584658799726</c:v>
                </c:pt>
                <c:pt idx="1700">
                  <c:v>29.278356505613992</c:v>
                </c:pt>
                <c:pt idx="1701">
                  <c:v>29.214126542747827</c:v>
                </c:pt>
                <c:pt idx="1702">
                  <c:v>29.149894858879737</c:v>
                </c:pt>
                <c:pt idx="1703">
                  <c:v>29.085661542625679</c:v>
                </c:pt>
                <c:pt idx="1704">
                  <c:v>29.021426682544149</c:v>
                </c:pt>
                <c:pt idx="1705">
                  <c:v>28.957190367138654</c:v>
                </c:pt>
                <c:pt idx="1706">
                  <c:v>28.89295268486223</c:v>
                </c:pt>
                <c:pt idx="1707">
                  <c:v>28.828713724120831</c:v>
                </c:pt>
                <c:pt idx="1708">
                  <c:v>28.764473573277051</c:v>
                </c:pt>
                <c:pt idx="1709">
                  <c:v>28.700232320654038</c:v>
                </c:pt>
                <c:pt idx="1710">
                  <c:v>28.635990054538652</c:v>
                </c:pt>
                <c:pt idx="1711">
                  <c:v>28.571746863185751</c:v>
                </c:pt>
                <c:pt idx="1712">
                  <c:v>28.507502834821757</c:v>
                </c:pt>
                <c:pt idx="1713">
                  <c:v>28.443258057648411</c:v>
                </c:pt>
                <c:pt idx="1714">
                  <c:v>28.379012619846094</c:v>
                </c:pt>
                <c:pt idx="1715">
                  <c:v>28.314766609578204</c:v>
                </c:pt>
                <c:pt idx="1716">
                  <c:v>28.250520114994458</c:v>
                </c:pt>
                <c:pt idx="1717">
                  <c:v>28.186273224234615</c:v>
                </c:pt>
                <c:pt idx="1718">
                  <c:v>28.122026025432426</c:v>
                </c:pt>
                <c:pt idx="1719">
                  <c:v>28.057778606719324</c:v>
                </c:pt>
                <c:pt idx="1720">
                  <c:v>27.99353105622798</c:v>
                </c:pt>
                <c:pt idx="1721">
                  <c:v>27.929283462096333</c:v>
                </c:pt>
                <c:pt idx="1722">
                  <c:v>27.865035912470979</c:v>
                </c:pt>
                <c:pt idx="1723">
                  <c:v>27.80078849551137</c:v>
                </c:pt>
                <c:pt idx="1724">
                  <c:v>27.736541299393007</c:v>
                </c:pt>
                <c:pt idx="1725">
                  <c:v>27.672294412312006</c:v>
                </c:pt>
                <c:pt idx="1726">
                  <c:v>27.608047922487732</c:v>
                </c:pt>
                <c:pt idx="1727">
                  <c:v>27.543801918167684</c:v>
                </c:pt>
                <c:pt idx="1728">
                  <c:v>27.479556487630635</c:v>
                </c:pt>
                <c:pt idx="1729">
                  <c:v>27.415311719190328</c:v>
                </c:pt>
                <c:pt idx="1730">
                  <c:v>27.351067701199732</c:v>
                </c:pt>
                <c:pt idx="1731">
                  <c:v>27.286824522054239</c:v>
                </c:pt>
                <c:pt idx="1732">
                  <c:v>27.222582270195986</c:v>
                </c:pt>
                <c:pt idx="1733">
                  <c:v>27.158341034117001</c:v>
                </c:pt>
                <c:pt idx="1734">
                  <c:v>27.094100902363735</c:v>
                </c:pt>
                <c:pt idx="1735">
                  <c:v>27.029861963540288</c:v>
                </c:pt>
                <c:pt idx="1736">
                  <c:v>26.965624306312105</c:v>
                </c:pt>
                <c:pt idx="1737">
                  <c:v>26.901388019410476</c:v>
                </c:pt>
                <c:pt idx="1738">
                  <c:v>26.837153191635398</c:v>
                </c:pt>
                <c:pt idx="1739">
                  <c:v>26.772919911860093</c:v>
                </c:pt>
                <c:pt idx="1740">
                  <c:v>26.708688269034401</c:v>
                </c:pt>
                <c:pt idx="1741">
                  <c:v>26.644458352188664</c:v>
                </c:pt>
                <c:pt idx="1742">
                  <c:v>26.580230250437431</c:v>
                </c:pt>
                <c:pt idx="1743">
                  <c:v>26.516004052983906</c:v>
                </c:pt>
                <c:pt idx="1744">
                  <c:v>26.451779849122389</c:v>
                </c:pt>
                <c:pt idx="1745">
                  <c:v>26.387557728243543</c:v>
                </c:pt>
                <c:pt idx="1746">
                  <c:v>26.323337779837193</c:v>
                </c:pt>
                <c:pt idx="1747">
                  <c:v>26.259120093496719</c:v>
                </c:pt>
                <c:pt idx="1748">
                  <c:v>26.194904758922377</c:v>
                </c:pt>
                <c:pt idx="1749">
                  <c:v>26.130691865925535</c:v>
                </c:pt>
                <c:pt idx="1750">
                  <c:v>26.066481504432247</c:v>
                </c:pt>
                <c:pt idx="1751">
                  <c:v>26.002273764487086</c:v>
                </c:pt>
                <c:pt idx="1752">
                  <c:v>25.938068736256845</c:v>
                </c:pt>
                <c:pt idx="1753">
                  <c:v>25.873866510034791</c:v>
                </c:pt>
                <c:pt idx="1754">
                  <c:v>25.809667176244012</c:v>
                </c:pt>
                <c:pt idx="1755">
                  <c:v>25.745470825441451</c:v>
                </c:pt>
                <c:pt idx="1756">
                  <c:v>25.681277548321329</c:v>
                </c:pt>
                <c:pt idx="1757">
                  <c:v>25.617087435720016</c:v>
                </c:pt>
                <c:pt idx="1758">
                  <c:v>25.552900578618516</c:v>
                </c:pt>
                <c:pt idx="1759">
                  <c:v>25.488717068147103</c:v>
                </c:pt>
                <c:pt idx="1760">
                  <c:v>25.424536995589083</c:v>
                </c:pt>
                <c:pt idx="1761">
                  <c:v>25.360360452384331</c:v>
                </c:pt>
                <c:pt idx="1762">
                  <c:v>25.296187530133448</c:v>
                </c:pt>
                <c:pt idx="1763">
                  <c:v>25.232018320601281</c:v>
                </c:pt>
                <c:pt idx="1764">
                  <c:v>25.167852915720793</c:v>
                </c:pt>
                <c:pt idx="1765">
                  <c:v>25.103691407597463</c:v>
                </c:pt>
                <c:pt idx="1766">
                  <c:v>25.039533888511997</c:v>
                </c:pt>
                <c:pt idx="1767">
                  <c:v>24.975380450925179</c:v>
                </c:pt>
                <c:pt idx="1768">
                  <c:v>24.91123118748137</c:v>
                </c:pt>
                <c:pt idx="1769">
                  <c:v>24.847086191012249</c:v>
                </c:pt>
                <c:pt idx="1770">
                  <c:v>24.782945554540557</c:v>
                </c:pt>
                <c:pt idx="1771">
                  <c:v>24.718809371284074</c:v>
                </c:pt>
                <c:pt idx="1772">
                  <c:v>24.654677734659792</c:v>
                </c:pt>
                <c:pt idx="1773">
                  <c:v>24.590550738286989</c:v>
                </c:pt>
                <c:pt idx="1774">
                  <c:v>24.526428475991899</c:v>
                </c:pt>
                <c:pt idx="1775">
                  <c:v>24.462311041810764</c:v>
                </c:pt>
                <c:pt idx="1776">
                  <c:v>24.398198529994175</c:v>
                </c:pt>
                <c:pt idx="1777">
                  <c:v>24.334091035010946</c:v>
                </c:pt>
                <c:pt idx="1778">
                  <c:v>24.269988651551714</c:v>
                </c:pt>
                <c:pt idx="1779">
                  <c:v>24.205891474532653</c:v>
                </c:pt>
                <c:pt idx="1780">
                  <c:v>24.141799599099684</c:v>
                </c:pt>
                <c:pt idx="1781">
                  <c:v>24.077713120632165</c:v>
                </c:pt>
                <c:pt idx="1782">
                  <c:v>24.013632134746853</c:v>
                </c:pt>
                <c:pt idx="1783">
                  <c:v>23.949556737301219</c:v>
                </c:pt>
                <c:pt idx="1784">
                  <c:v>23.885487024397868</c:v>
                </c:pt>
                <c:pt idx="1785">
                  <c:v>23.821423092388336</c:v>
                </c:pt>
                <c:pt idx="1786">
                  <c:v>23.757365037876621</c:v>
                </c:pt>
                <c:pt idx="1787">
                  <c:v>23.693312957722888</c:v>
                </c:pt>
                <c:pt idx="1788">
                  <c:v>23.629266949048272</c:v>
                </c:pt>
                <c:pt idx="1789">
                  <c:v>23.565227109237206</c:v>
                </c:pt>
                <c:pt idx="1790">
                  <c:v>23.501193535942878</c:v>
                </c:pt>
                <c:pt idx="1791">
                  <c:v>23.437166327089734</c:v>
                </c:pt>
                <c:pt idx="1792">
                  <c:v>23.373145580877917</c:v>
                </c:pt>
                <c:pt idx="1793">
                  <c:v>23.309131395787304</c:v>
                </c:pt>
                <c:pt idx="1794">
                  <c:v>23.245123870580823</c:v>
                </c:pt>
                <c:pt idx="1795">
                  <c:v>23.181123104308586</c:v>
                </c:pt>
                <c:pt idx="1796">
                  <c:v>23.117129196311637</c:v>
                </c:pt>
                <c:pt idx="1797">
                  <c:v>23.053142246226056</c:v>
                </c:pt>
                <c:pt idx="1798">
                  <c:v>22.989162353986067</c:v>
                </c:pt>
                <c:pt idx="1799">
                  <c:v>22.925189619828839</c:v>
                </c:pt>
                <c:pt idx="1800">
                  <c:v>22.861224144297427</c:v>
                </c:pt>
                <c:pt idx="1801">
                  <c:v>22.797266028245339</c:v>
                </c:pt>
                <c:pt idx="1802">
                  <c:v>22.73331537283951</c:v>
                </c:pt>
                <c:pt idx="1803">
                  <c:v>22.669372279565174</c:v>
                </c:pt>
                <c:pt idx="1804">
                  <c:v>22.6054368502286</c:v>
                </c:pt>
                <c:pt idx="1805">
                  <c:v>22.541509186961704</c:v>
                </c:pt>
                <c:pt idx="1806">
                  <c:v>22.477589392225706</c:v>
                </c:pt>
                <c:pt idx="1807">
                  <c:v>22.413677568814432</c:v>
                </c:pt>
                <c:pt idx="1808">
                  <c:v>22.349773819858765</c:v>
                </c:pt>
                <c:pt idx="1809">
                  <c:v>22.285878248830112</c:v>
                </c:pt>
                <c:pt idx="1810">
                  <c:v>22.221990959544328</c:v>
                </c:pt>
                <c:pt idx="1811">
                  <c:v>22.158112056165486</c:v>
                </c:pt>
                <c:pt idx="1812">
                  <c:v>22.094241643209564</c:v>
                </c:pt>
                <c:pt idx="1813">
                  <c:v>22.030379825548412</c:v>
                </c:pt>
                <c:pt idx="1814">
                  <c:v>21.966526708413383</c:v>
                </c:pt>
                <c:pt idx="1815">
                  <c:v>21.902682397399165</c:v>
                </c:pt>
                <c:pt idx="1816">
                  <c:v>21.838846998467897</c:v>
                </c:pt>
                <c:pt idx="1817">
                  <c:v>21.775020617952237</c:v>
                </c:pt>
                <c:pt idx="1818">
                  <c:v>21.711203362559704</c:v>
                </c:pt>
                <c:pt idx="1819">
                  <c:v>21.647395339376452</c:v>
                </c:pt>
                <c:pt idx="1820">
                  <c:v>21.58359665587049</c:v>
                </c:pt>
                <c:pt idx="1821">
                  <c:v>21.519807419896182</c:v>
                </c:pt>
                <c:pt idx="1822">
                  <c:v>21.456027739697547</c:v>
                </c:pt>
                <c:pt idx="1823">
                  <c:v>21.392257723911943</c:v>
                </c:pt>
                <c:pt idx="1824">
                  <c:v>21.328497481574281</c:v>
                </c:pt>
                <c:pt idx="1825">
                  <c:v>21.264747122119925</c:v>
                </c:pt>
                <c:pt idx="1826">
                  <c:v>21.201006755389827</c:v>
                </c:pt>
                <c:pt idx="1827">
                  <c:v>21.137276491632289</c:v>
                </c:pt>
                <c:pt idx="1828">
                  <c:v>21.073556441508828</c:v>
                </c:pt>
                <c:pt idx="1829">
                  <c:v>21.00984671609627</c:v>
                </c:pt>
                <c:pt idx="1830">
                  <c:v>20.946147426891088</c:v>
                </c:pt>
                <c:pt idx="1831">
                  <c:v>20.88245868581323</c:v>
                </c:pt>
                <c:pt idx="1832">
                  <c:v>20.818780605209682</c:v>
                </c:pt>
                <c:pt idx="1833">
                  <c:v>20.755113297857839</c:v>
                </c:pt>
                <c:pt idx="1834">
                  <c:v>20.691456876969685</c:v>
                </c:pt>
                <c:pt idx="1835">
                  <c:v>20.627811456195438</c:v>
                </c:pt>
                <c:pt idx="1836">
                  <c:v>20.564177149626804</c:v>
                </c:pt>
                <c:pt idx="1837">
                  <c:v>20.500554071800885</c:v>
                </c:pt>
                <c:pt idx="1838">
                  <c:v>20.43694233770383</c:v>
                </c:pt>
                <c:pt idx="1839">
                  <c:v>20.373342062774761</c:v>
                </c:pt>
                <c:pt idx="1840">
                  <c:v>20.309753362908644</c:v>
                </c:pt>
                <c:pt idx="1841">
                  <c:v>20.246176354460907</c:v>
                </c:pt>
                <c:pt idx="1842">
                  <c:v>20.182611154250203</c:v>
                </c:pt>
                <c:pt idx="1843">
                  <c:v>20.119057879562639</c:v>
                </c:pt>
                <c:pt idx="1844">
                  <c:v>20.055516648154818</c:v>
                </c:pt>
                <c:pt idx="1845">
                  <c:v>19.991987578258058</c:v>
                </c:pt>
                <c:pt idx="1846">
                  <c:v>19.92847078858135</c:v>
                </c:pt>
                <c:pt idx="1847">
                  <c:v>19.86496639831546</c:v>
                </c:pt>
                <c:pt idx="1848">
                  <c:v>19.801474527136108</c:v>
                </c:pt>
                <c:pt idx="1849">
                  <c:v>19.737995295207714</c:v>
                </c:pt>
                <c:pt idx="1850">
                  <c:v>19.674528823186815</c:v>
                </c:pt>
                <c:pt idx="1851">
                  <c:v>19.611075232225808</c:v>
                </c:pt>
                <c:pt idx="1852">
                  <c:v>19.547634643976338</c:v>
                </c:pt>
                <c:pt idx="1853">
                  <c:v>19.484207180592531</c:v>
                </c:pt>
                <c:pt idx="1854">
                  <c:v>19.420792964735103</c:v>
                </c:pt>
                <c:pt idx="1855">
                  <c:v>19.357392119574179</c:v>
                </c:pt>
                <c:pt idx="1856">
                  <c:v>19.294004768793304</c:v>
                </c:pt>
                <c:pt idx="1857">
                  <c:v>19.230631036592499</c:v>
                </c:pt>
                <c:pt idx="1858">
                  <c:v>19.16727104769193</c:v>
                </c:pt>
                <c:pt idx="1859">
                  <c:v>19.103924927335321</c:v>
                </c:pt>
                <c:pt idx="1860">
                  <c:v>19.040592801293123</c:v>
                </c:pt>
                <c:pt idx="1861">
                  <c:v>18.977274795866354</c:v>
                </c:pt>
                <c:pt idx="1862">
                  <c:v>18.913971037889617</c:v>
                </c:pt>
                <c:pt idx="1863">
                  <c:v>18.850681654734458</c:v>
                </c:pt>
                <c:pt idx="1864">
                  <c:v>18.787406774313244</c:v>
                </c:pt>
                <c:pt idx="1865">
                  <c:v>18.724146525081714</c:v>
                </c:pt>
                <c:pt idx="1866">
                  <c:v>18.660901036042933</c:v>
                </c:pt>
                <c:pt idx="1867">
                  <c:v>18.597670436750196</c:v>
                </c:pt>
                <c:pt idx="1868">
                  <c:v>18.534454857310656</c:v>
                </c:pt>
                <c:pt idx="1869">
                  <c:v>18.471254428388232</c:v>
                </c:pt>
                <c:pt idx="1870">
                  <c:v>18.408069281207382</c:v>
                </c:pt>
                <c:pt idx="1871">
                  <c:v>18.344899547555812</c:v>
                </c:pt>
                <c:pt idx="1872">
                  <c:v>18.281745359787823</c:v>
                </c:pt>
                <c:pt idx="1873">
                  <c:v>18.218606850827641</c:v>
                </c:pt>
                <c:pt idx="1874">
                  <c:v>18.155484154172857</c:v>
                </c:pt>
                <c:pt idx="1875">
                  <c:v>18.092377403896833</c:v>
                </c:pt>
                <c:pt idx="1876">
                  <c:v>18.029286734652622</c:v>
                </c:pt>
                <c:pt idx="1877">
                  <c:v>17.966212281675705</c:v>
                </c:pt>
                <c:pt idx="1878">
                  <c:v>17.903154180787133</c:v>
                </c:pt>
                <c:pt idx="1879">
                  <c:v>17.840112568396542</c:v>
                </c:pt>
                <c:pt idx="1880">
                  <c:v>17.77708758150558</c:v>
                </c:pt>
                <c:pt idx="1881">
                  <c:v>17.714079357710396</c:v>
                </c:pt>
                <c:pt idx="1882">
                  <c:v>17.651088035205145</c:v>
                </c:pt>
                <c:pt idx="1883">
                  <c:v>17.588113752784679</c:v>
                </c:pt>
                <c:pt idx="1884">
                  <c:v>17.525156649847638</c:v>
                </c:pt>
                <c:pt idx="1885">
                  <c:v>17.462216866399412</c:v>
                </c:pt>
                <c:pt idx="1886">
                  <c:v>17.399294543055152</c:v>
                </c:pt>
                <c:pt idx="1887">
                  <c:v>17.33638982104226</c:v>
                </c:pt>
                <c:pt idx="1888">
                  <c:v>17.273502842203822</c:v>
                </c:pt>
                <c:pt idx="1889">
                  <c:v>17.210633749001332</c:v>
                </c:pt>
                <c:pt idx="1890">
                  <c:v>17.147782684516951</c:v>
                </c:pt>
                <c:pt idx="1891">
                  <c:v>17.084949792457067</c:v>
                </c:pt>
                <c:pt idx="1892">
                  <c:v>17.022135217154716</c:v>
                </c:pt>
                <c:pt idx="1893">
                  <c:v>16.959339103572187</c:v>
                </c:pt>
                <c:pt idx="1894">
                  <c:v>16.896561597304395</c:v>
                </c:pt>
                <c:pt idx="1895">
                  <c:v>16.833802844580603</c:v>
                </c:pt>
                <c:pt idx="1896">
                  <c:v>16.771062992267744</c:v>
                </c:pt>
                <c:pt idx="1897">
                  <c:v>16.70834218787293</c:v>
                </c:pt>
                <c:pt idx="1898">
                  <c:v>16.645640579546075</c:v>
                </c:pt>
                <c:pt idx="1899">
                  <c:v>16.582958316082301</c:v>
                </c:pt>
                <c:pt idx="1900">
                  <c:v>16.5202955469247</c:v>
                </c:pt>
                <c:pt idx="1901">
                  <c:v>16.457652422166703</c:v>
                </c:pt>
                <c:pt idx="1902">
                  <c:v>16.395029092554768</c:v>
                </c:pt>
                <c:pt idx="1903">
                  <c:v>16.332425709490451</c:v>
                </c:pt>
                <c:pt idx="1904">
                  <c:v>16.269842425033101</c:v>
                </c:pt>
                <c:pt idx="1905">
                  <c:v>16.207279391902421</c:v>
                </c:pt>
                <c:pt idx="1906">
                  <c:v>16.144736763480438</c:v>
                </c:pt>
                <c:pt idx="1907">
                  <c:v>16.082214693814038</c:v>
                </c:pt>
                <c:pt idx="1908">
                  <c:v>16.019713337617372</c:v>
                </c:pt>
                <c:pt idx="1909">
                  <c:v>15.957232850273392</c:v>
                </c:pt>
                <c:pt idx="1910">
                  <c:v>15.894773387837313</c:v>
                </c:pt>
                <c:pt idx="1911">
                  <c:v>15.832335107037785</c:v>
                </c:pt>
                <c:pt idx="1912">
                  <c:v>15.769918165279286</c:v>
                </c:pt>
                <c:pt idx="1913">
                  <c:v>15.707522720644436</c:v>
                </c:pt>
                <c:pt idx="1914">
                  <c:v>15.645148931895982</c:v>
                </c:pt>
                <c:pt idx="1915">
                  <c:v>15.582796958478632</c:v>
                </c:pt>
                <c:pt idx="1916">
                  <c:v>15.520466960521297</c:v>
                </c:pt>
                <c:pt idx="1917">
                  <c:v>15.458159098838916</c:v>
                </c:pt>
                <c:pt idx="1918">
                  <c:v>15.395873534934401</c:v>
                </c:pt>
                <c:pt idx="1919">
                  <c:v>15.333610431000469</c:v>
                </c:pt>
                <c:pt idx="1920">
                  <c:v>15.271369949921878</c:v>
                </c:pt>
                <c:pt idx="1921">
                  <c:v>15.209152255276239</c:v>
                </c:pt>
                <c:pt idx="1922">
                  <c:v>15.146957511336796</c:v>
                </c:pt>
                <c:pt idx="1923">
                  <c:v>15.084785883073684</c:v>
                </c:pt>
                <c:pt idx="1924">
                  <c:v>15.022637536155742</c:v>
                </c:pt>
                <c:pt idx="1925">
                  <c:v>14.960512636951755</c:v>
                </c:pt>
                <c:pt idx="1926">
                  <c:v>14.898411352532548</c:v>
                </c:pt>
                <c:pt idx="1927">
                  <c:v>14.836333850672148</c:v>
                </c:pt>
                <c:pt idx="1928">
                  <c:v>14.774280299849451</c:v>
                </c:pt>
                <c:pt idx="1929">
                  <c:v>14.712250869249679</c:v>
                </c:pt>
                <c:pt idx="1930">
                  <c:v>14.650245728765627</c:v>
                </c:pt>
                <c:pt idx="1931">
                  <c:v>14.588265048999148</c:v>
                </c:pt>
                <c:pt idx="1932">
                  <c:v>14.526309001262298</c:v>
                </c:pt>
                <c:pt idx="1933">
                  <c:v>14.464377757578937</c:v>
                </c:pt>
                <c:pt idx="1934">
                  <c:v>14.402471490685382</c:v>
                </c:pt>
                <c:pt idx="1935">
                  <c:v>14.340590374031979</c:v>
                </c:pt>
                <c:pt idx="1936">
                  <c:v>14.278734581784235</c:v>
                </c:pt>
                <c:pt idx="1937">
                  <c:v>14.216904288823581</c:v>
                </c:pt>
                <c:pt idx="1938">
                  <c:v>14.155099670748347</c:v>
                </c:pt>
                <c:pt idx="1939">
                  <c:v>14.093320903875385</c:v>
                </c:pt>
                <c:pt idx="1940">
                  <c:v>14.031568165239756</c:v>
                </c:pt>
                <c:pt idx="1941">
                  <c:v>13.969841632597076</c:v>
                </c:pt>
                <c:pt idx="1942">
                  <c:v>13.908141484422767</c:v>
                </c:pt>
                <c:pt idx="1943">
                  <c:v>13.846467899914048</c:v>
                </c:pt>
                <c:pt idx="1944">
                  <c:v>13.784821058989781</c:v>
                </c:pt>
                <c:pt idx="1945">
                  <c:v>13.723201142291728</c:v>
                </c:pt>
                <c:pt idx="1946">
                  <c:v>13.661608331184329</c:v>
                </c:pt>
                <c:pt idx="1947">
                  <c:v>13.60004280775617</c:v>
                </c:pt>
                <c:pt idx="1948">
                  <c:v>13.538504754819661</c:v>
                </c:pt>
                <c:pt idx="1949">
                  <c:v>13.476994355911824</c:v>
                </c:pt>
                <c:pt idx="1950">
                  <c:v>13.415511795294503</c:v>
                </c:pt>
                <c:pt idx="1951">
                  <c:v>13.354057257954729</c:v>
                </c:pt>
                <c:pt idx="1952">
                  <c:v>13.292630929604671</c:v>
                </c:pt>
                <c:pt idx="1953">
                  <c:v>13.231232996682341</c:v>
                </c:pt>
                <c:pt idx="1954">
                  <c:v>13.169863646351043</c:v>
                </c:pt>
                <c:pt idx="1955">
                  <c:v>13.108523066499835</c:v>
                </c:pt>
                <c:pt idx="1956">
                  <c:v>13.047211445743272</c:v>
                </c:pt>
                <c:pt idx="1957">
                  <c:v>12.985928973421622</c:v>
                </c:pt>
                <c:pt idx="1958">
                  <c:v>12.924675839600283</c:v>
                </c:pt>
                <c:pt idx="1959">
                  <c:v>12.863452235069987</c:v>
                </c:pt>
                <c:pt idx="1960">
                  <c:v>12.80225835134619</c:v>
                </c:pt>
                <c:pt idx="1961">
                  <c:v>12.741094380668867</c:v>
                </c:pt>
                <c:pt idx="1962">
                  <c:v>12.679960516002071</c:v>
                </c:pt>
                <c:pt idx="1963">
                  <c:v>12.618856951033584</c:v>
                </c:pt>
                <c:pt idx="1964">
                  <c:v>12.5577838801741</c:v>
                </c:pt>
                <c:pt idx="1965">
                  <c:v>12.496741498556689</c:v>
                </c:pt>
                <c:pt idx="1966">
                  <c:v>12.435730002036564</c:v>
                </c:pt>
                <c:pt idx="1967">
                  <c:v>12.374749587189427</c:v>
                </c:pt>
                <c:pt idx="1968">
                  <c:v>12.313800451311568</c:v>
                </c:pt>
                <c:pt idx="1969">
                  <c:v>12.252882792418358</c:v>
                </c:pt>
                <c:pt idx="1970">
                  <c:v>12.191996809243587</c:v>
                </c:pt>
                <c:pt idx="1971">
                  <c:v>12.131142701238293</c:v>
                </c:pt>
                <c:pt idx="1972">
                  <c:v>12.070320668569593</c:v>
                </c:pt>
                <c:pt idx="1973">
                  <c:v>12.009530912119866</c:v>
                </c:pt>
                <c:pt idx="1974">
                  <c:v>11.948773633485137</c:v>
                </c:pt>
                <c:pt idx="1975">
                  <c:v>11.888049034973829</c:v>
                </c:pt>
                <c:pt idx="1976">
                  <c:v>11.827357319605303</c:v>
                </c:pt>
                <c:pt idx="1977">
                  <c:v>11.766698691108648</c:v>
                </c:pt>
                <c:pt idx="1978">
                  <c:v>11.706073353920988</c:v>
                </c:pt>
                <c:pt idx="1979">
                  <c:v>11.645481513185844</c:v>
                </c:pt>
                <c:pt idx="1980">
                  <c:v>11.584923374751137</c:v>
                </c:pt>
                <c:pt idx="1981">
                  <c:v>11.524399145167921</c:v>
                </c:pt>
                <c:pt idx="1982">
                  <c:v>11.463909031688628</c:v>
                </c:pt>
                <c:pt idx="1983">
                  <c:v>11.403453242264252</c:v>
                </c:pt>
                <c:pt idx="1984">
                  <c:v>11.343031985543261</c:v>
                </c:pt>
                <c:pt idx="1985">
                  <c:v>11.282645470869229</c:v>
                </c:pt>
                <c:pt idx="1986">
                  <c:v>11.22229390827818</c:v>
                </c:pt>
                <c:pt idx="1987">
                  <c:v>11.16197750849741</c:v>
                </c:pt>
                <c:pt idx="1988">
                  <c:v>11.101696482942017</c:v>
                </c:pt>
                <c:pt idx="1989">
                  <c:v>11.041451043713131</c:v>
                </c:pt>
                <c:pt idx="1990">
                  <c:v>10.981241403595686</c:v>
                </c:pt>
                <c:pt idx="1991">
                  <c:v>10.921067776054761</c:v>
                </c:pt>
                <c:pt idx="1992">
                  <c:v>10.860930375234135</c:v>
                </c:pt>
                <c:pt idx="1993">
                  <c:v>10.800829415953055</c:v>
                </c:pt>
                <c:pt idx="1994">
                  <c:v>10.740765113703379</c:v>
                </c:pt>
                <c:pt idx="1995">
                  <c:v>10.680737684646539</c:v>
                </c:pt>
                <c:pt idx="1996">
                  <c:v>10.620747345611028</c:v>
                </c:pt>
                <c:pt idx="1997">
                  <c:v>10.560794314088998</c:v>
                </c:pt>
                <c:pt idx="1998">
                  <c:v>10.500878808233169</c:v>
                </c:pt>
                <c:pt idx="1999">
                  <c:v>10.441001046853684</c:v>
                </c:pt>
                <c:pt idx="2000">
                  <c:v>10.381161249414596</c:v>
                </c:pt>
                <c:pt idx="2001">
                  <c:v>10.321359636030717</c:v>
                </c:pt>
                <c:pt idx="2002">
                  <c:v>10.26159642746406</c:v>
                </c:pt>
                <c:pt idx="2003">
                  <c:v>10.201871845120209</c:v>
                </c:pt>
                <c:pt idx="2004">
                  <c:v>10.142186111044664</c:v>
                </c:pt>
                <c:pt idx="2005">
                  <c:v>10.082539447919155</c:v>
                </c:pt>
                <c:pt idx="2006">
                  <c:v>10.02293207905783</c:v>
                </c:pt>
                <c:pt idx="2007">
                  <c:v>9.9633642284030959</c:v>
                </c:pt>
                <c:pt idx="2008">
                  <c:v>9.9038361205223122</c:v>
                </c:pt>
                <c:pt idx="2009">
                  <c:v>9.8443479806027039</c:v>
                </c:pt>
                <c:pt idx="2010">
                  <c:v>9.7849000344478139</c:v>
                </c:pt>
                <c:pt idx="2011">
                  <c:v>9.725492508473554</c:v>
                </c:pt>
                <c:pt idx="2012">
                  <c:v>9.6661256297028633</c:v>
                </c:pt>
                <c:pt idx="2013">
                  <c:v>9.6067996257623065</c:v>
                </c:pt>
                <c:pt idx="2014">
                  <c:v>9.547514724876768</c:v>
                </c:pt>
                <c:pt idx="2015">
                  <c:v>9.4882711558653181</c:v>
                </c:pt>
                <c:pt idx="2016">
                  <c:v>9.4290691481364295</c:v>
                </c:pt>
                <c:pt idx="2017">
                  <c:v>9.3699089316829323</c:v>
                </c:pt>
                <c:pt idx="2018">
                  <c:v>9.310790737077399</c:v>
                </c:pt>
                <c:pt idx="2019">
                  <c:v>9.2517147954673806</c:v>
                </c:pt>
                <c:pt idx="2020">
                  <c:v>9.1926813385697734</c:v>
                </c:pt>
                <c:pt idx="2021">
                  <c:v>9.1336905986659485</c:v>
                </c:pt>
                <c:pt idx="2022">
                  <c:v>9.0747428085968203</c:v>
                </c:pt>
                <c:pt idx="2023">
                  <c:v>9.0158382017572443</c:v>
                </c:pt>
                <c:pt idx="2024">
                  <c:v>8.9569770120904941</c:v>
                </c:pt>
                <c:pt idx="2025">
                  <c:v>8.8981594740830285</c:v>
                </c:pt>
                <c:pt idx="2026">
                  <c:v>8.8393858227589721</c:v>
                </c:pt>
                <c:pt idx="2027">
                  <c:v>8.7806562936739425</c:v>
                </c:pt>
                <c:pt idx="2028">
                  <c:v>8.7219711229099133</c:v>
                </c:pt>
                <c:pt idx="2029">
                  <c:v>8.6633305470690978</c:v>
                </c:pt>
                <c:pt idx="2030">
                  <c:v>8.6047348032678048</c:v>
                </c:pt>
                <c:pt idx="2031">
                  <c:v>8.5461841291309</c:v>
                </c:pt>
                <c:pt idx="2032">
                  <c:v>8.4876787627852615</c:v>
                </c:pt>
                <c:pt idx="2033">
                  <c:v>8.4292189428538951</c:v>
                </c:pt>
                <c:pt idx="2034">
                  <c:v>8.3708049084493457</c:v>
                </c:pt>
                <c:pt idx="2035">
                  <c:v>8.3124368991679702</c:v>
                </c:pt>
                <c:pt idx="2036">
                  <c:v>8.2541151550823457</c:v>
                </c:pt>
                <c:pt idx="2037">
                  <c:v>8.1958399167361069</c:v>
                </c:pt>
                <c:pt idx="2038">
                  <c:v>8.1376114251362104</c:v>
                </c:pt>
                <c:pt idx="2039">
                  <c:v>8.0794299217467653</c:v>
                </c:pt>
                <c:pt idx="2040">
                  <c:v>8.0212956484823295</c:v>
                </c:pt>
                <c:pt idx="2041">
                  <c:v>7.9632088477005851</c:v>
                </c:pt>
                <c:pt idx="2042">
                  <c:v>7.905169762195837</c:v>
                </c:pt>
                <c:pt idx="2043">
                  <c:v>7.8471786351916526</c:v>
                </c:pt>
                <c:pt idx="2044">
                  <c:v>7.789235710334018</c:v>
                </c:pt>
                <c:pt idx="2045">
                  <c:v>7.7313412316837429</c:v>
                </c:pt>
                <c:pt idx="2046">
                  <c:v>7.673495443709748</c:v>
                </c:pt>
                <c:pt idx="2047">
                  <c:v>7.6156985912809478</c:v>
                </c:pt>
                <c:pt idx="2048">
                  <c:v>7.5579509196596817</c:v>
                </c:pt>
                <c:pt idx="2049">
                  <c:v>7.5002526744931455</c:v>
                </c:pt>
                <c:pt idx="2050">
                  <c:v>7.4426041018070137</c:v>
                </c:pt>
                <c:pt idx="2051">
                  <c:v>7.3850054479964422</c:v>
                </c:pt>
                <c:pt idx="2052">
                  <c:v>7.3274569598192532</c:v>
                </c:pt>
                <c:pt idx="2053">
                  <c:v>7.2699588843880232</c:v>
                </c:pt>
                <c:pt idx="2054">
                  <c:v>7.2125114691613712</c:v>
                </c:pt>
                <c:pt idx="2055">
                  <c:v>7.1551149619369561</c:v>
                </c:pt>
                <c:pt idx="2056">
                  <c:v>7.0977696108427724</c:v>
                </c:pt>
                <c:pt idx="2057">
                  <c:v>7.0404756643291924</c:v>
                </c:pt>
                <c:pt idx="2058">
                  <c:v>6.9832333711608587</c:v>
                </c:pt>
                <c:pt idx="2059">
                  <c:v>6.9260429804083188</c:v>
                </c:pt>
                <c:pt idx="2060">
                  <c:v>6.8689047414393958</c:v>
                </c:pt>
                <c:pt idx="2061">
                  <c:v>6.811818903911119</c:v>
                </c:pt>
                <c:pt idx="2062">
                  <c:v>6.7547857177610293</c:v>
                </c:pt>
                <c:pt idx="2063">
                  <c:v>6.6978054331988011</c:v>
                </c:pt>
                <c:pt idx="2064">
                  <c:v>6.6408783006972341</c:v>
                </c:pt>
                <c:pt idx="2065">
                  <c:v>6.5840045709840176</c:v>
                </c:pt>
                <c:pt idx="2066">
                  <c:v>6.5271844950325422</c:v>
                </c:pt>
                <c:pt idx="2067">
                  <c:v>6.4704183240532593</c:v>
                </c:pt>
                <c:pt idx="2068">
                  <c:v>6.4137063094847511</c:v>
                </c:pt>
                <c:pt idx="2069">
                  <c:v>6.3570487029847644</c:v>
                </c:pt>
                <c:pt idx="2070">
                  <c:v>6.3004457564212215</c:v>
                </c:pt>
                <c:pt idx="2071">
                  <c:v>6.2438977218630489</c:v>
                </c:pt>
                <c:pt idx="2072">
                  <c:v>6.1874048515709621</c:v>
                </c:pt>
                <c:pt idx="2073">
                  <c:v>6.1309673979885817</c:v>
                </c:pt>
                <c:pt idx="2074">
                  <c:v>6.0745856137328431</c:v>
                </c:pt>
                <c:pt idx="2075">
                  <c:v>6.0182597515848144</c:v>
                </c:pt>
                <c:pt idx="2076">
                  <c:v>5.9619900644803998</c:v>
                </c:pt>
                <c:pt idx="2077">
                  <c:v>5.9057768055006168</c:v>
                </c:pt>
                <c:pt idx="2078">
                  <c:v>5.8496202278625891</c:v>
                </c:pt>
                <c:pt idx="2079">
                  <c:v>5.7935205849096061</c:v>
                </c:pt>
                <c:pt idx="2080">
                  <c:v>5.7374781301018931</c:v>
                </c:pt>
                <c:pt idx="2081">
                  <c:v>5.6814931170066103</c:v>
                </c:pt>
                <c:pt idx="2082">
                  <c:v>5.6255657992884398</c:v>
                </c:pt>
                <c:pt idx="2083">
                  <c:v>5.5696964307000858</c:v>
                </c:pt>
                <c:pt idx="2084">
                  <c:v>5.5138852650719912</c:v>
                </c:pt>
                <c:pt idx="2085">
                  <c:v>5.4581325563030338</c:v>
                </c:pt>
                <c:pt idx="2086">
                  <c:v>5.4024385583503438</c:v>
                </c:pt>
                <c:pt idx="2087">
                  <c:v>5.3468035252195643</c:v>
                </c:pt>
                <c:pt idx="2088">
                  <c:v>5.2912277109553312</c:v>
                </c:pt>
                <c:pt idx="2089">
                  <c:v>5.2357113696305344</c:v>
                </c:pt>
                <c:pt idx="2090">
                  <c:v>5.1802547553369873</c:v>
                </c:pt>
                <c:pt idx="2091">
                  <c:v>5.1248581221754899</c:v>
                </c:pt>
                <c:pt idx="2092">
                  <c:v>5.0695217242450807</c:v>
                </c:pt>
                <c:pt idx="2093">
                  <c:v>5.0142458156337844</c:v>
                </c:pt>
                <c:pt idx="2094">
                  <c:v>4.9590306504081507</c:v>
                </c:pt>
                <c:pt idx="2095">
                  <c:v>4.9038764826030805</c:v>
                </c:pt>
                <c:pt idx="2096">
                  <c:v>4.8487835662118171</c:v>
                </c:pt>
                <c:pt idx="2097">
                  <c:v>4.7937521551760156</c:v>
                </c:pt>
                <c:pt idx="2098">
                  <c:v>4.7387825033751705</c:v>
                </c:pt>
                <c:pt idx="2099">
                  <c:v>4.6838748646166843</c:v>
                </c:pt>
                <c:pt idx="2100">
                  <c:v>4.6290294926254747</c:v>
                </c:pt>
                <c:pt idx="2101">
                  <c:v>4.5742466410342733</c:v>
                </c:pt>
                <c:pt idx="2102">
                  <c:v>4.5195265633726658</c:v>
                </c:pt>
                <c:pt idx="2103">
                  <c:v>4.4648695130573266</c:v>
                </c:pt>
                <c:pt idx="2104">
                  <c:v>4.4102757433819386</c:v>
                </c:pt>
                <c:pt idx="2105">
                  <c:v>4.3557455075064535</c:v>
                </c:pt>
                <c:pt idx="2106">
                  <c:v>4.3012790584473919</c:v>
                </c:pt>
                <c:pt idx="2107">
                  <c:v>4.2468766490671834</c:v>
                </c:pt>
                <c:pt idx="2108">
                  <c:v>4.1925385320639634</c:v>
                </c:pt>
                <c:pt idx="2109">
                  <c:v>4.1382649599616919</c:v>
                </c:pt>
                <c:pt idx="2110">
                  <c:v>4.0840561850995609</c:v>
                </c:pt>
                <c:pt idx="2111">
                  <c:v>4.0299124596222109</c:v>
                </c:pt>
                <c:pt idx="2112">
                  <c:v>3.9758340354688486</c:v>
                </c:pt>
                <c:pt idx="2113">
                  <c:v>3.921821164363724</c:v>
                </c:pt>
                <c:pt idx="2114">
                  <c:v>3.8678740978054709</c:v>
                </c:pt>
                <c:pt idx="2115">
                  <c:v>3.8139930870575274</c:v>
                </c:pt>
                <c:pt idx="2116">
                  <c:v>3.7601783831372289</c:v>
                </c:pt>
                <c:pt idx="2117">
                  <c:v>3.7064302368062414</c:v>
                </c:pt>
                <c:pt idx="2118">
                  <c:v>3.6527488985603989</c:v>
                </c:pt>
                <c:pt idx="2119">
                  <c:v>3.5991346186194906</c:v>
                </c:pt>
                <c:pt idx="2120">
                  <c:v>3.5455876469170504</c:v>
                </c:pt>
                <c:pt idx="2121">
                  <c:v>3.4921082330910731</c:v>
                </c:pt>
                <c:pt idx="2122">
                  <c:v>3.4386966264732015</c:v>
                </c:pt>
                <c:pt idx="2123">
                  <c:v>3.3853530760792356</c:v>
                </c:pt>
                <c:pt idx="2124">
                  <c:v>3.332077830599248</c:v>
                </c:pt>
                <c:pt idx="2125">
                  <c:v>3.2788711383874385</c:v>
                </c:pt>
                <c:pt idx="2126">
                  <c:v>3.2257332474525451</c:v>
                </c:pt>
                <c:pt idx="2127">
                  <c:v>3.1726644054481867</c:v>
                </c:pt>
                <c:pt idx="2128">
                  <c:v>3.1196648596628638</c:v>
                </c:pt>
                <c:pt idx="2129">
                  <c:v>3.0667348570103097</c:v>
                </c:pt>
                <c:pt idx="2130">
                  <c:v>3.0138746440201687</c:v>
                </c:pt>
                <c:pt idx="2131">
                  <c:v>2.9610844668281815</c:v>
                </c:pt>
                <c:pt idx="2132">
                  <c:v>2.908364571166469</c:v>
                </c:pt>
                <c:pt idx="2133">
                  <c:v>2.8557152023548324</c:v>
                </c:pt>
                <c:pt idx="2134">
                  <c:v>2.8031366052903488</c:v>
                </c:pt>
                <c:pt idx="2135">
                  <c:v>2.7506290244390321</c:v>
                </c:pt>
                <c:pt idx="2136">
                  <c:v>2.6981927038258924</c:v>
                </c:pt>
                <c:pt idx="2137">
                  <c:v>2.6458278870258094</c:v>
                </c:pt>
                <c:pt idx="2138">
                  <c:v>2.5935348171549504</c:v>
                </c:pt>
                <c:pt idx="2139">
                  <c:v>2.5413137368612286</c:v>
                </c:pt>
                <c:pt idx="2140">
                  <c:v>2.4891648883154263</c:v>
                </c:pt>
                <c:pt idx="2141">
                  <c:v>2.4370885132024096</c:v>
                </c:pt>
                <c:pt idx="2142">
                  <c:v>2.3850848527123345</c:v>
                </c:pt>
                <c:pt idx="2143">
                  <c:v>2.3331541475318747</c:v>
                </c:pt>
                <c:pt idx="2144">
                  <c:v>2.2812966378355259</c:v>
                </c:pt>
                <c:pt idx="2145">
                  <c:v>2.2295125632770443</c:v>
                </c:pt>
                <c:pt idx="2146">
                  <c:v>2.1778021629814615</c:v>
                </c:pt>
                <c:pt idx="2147">
                  <c:v>2.1261656755358183</c:v>
                </c:pt>
                <c:pt idx="2148">
                  <c:v>2.0746033389819325</c:v>
                </c:pt>
                <c:pt idx="2149">
                  <c:v>2.0231153908073889</c:v>
                </c:pt>
                <c:pt idx="2150">
                  <c:v>1.971702067938035</c:v>
                </c:pt>
                <c:pt idx="2151">
                  <c:v>1.9203636067296694</c:v>
                </c:pt>
                <c:pt idx="2152">
                  <c:v>1.8691002429603163</c:v>
                </c:pt>
                <c:pt idx="2153">
                  <c:v>1.8179122118226367</c:v>
                </c:pt>
                <c:pt idx="2154">
                  <c:v>1.7667997479158872</c:v>
                </c:pt>
                <c:pt idx="2155">
                  <c:v>1.71576308523903</c:v>
                </c:pt>
                <c:pt idx="2156">
                  <c:v>1.6648024571823972</c:v>
                </c:pt>
                <c:pt idx="2157">
                  <c:v>1.613918096521525</c:v>
                </c:pt>
                <c:pt idx="2158">
                  <c:v>1.5631102354089732</c:v>
                </c:pt>
                <c:pt idx="2159">
                  <c:v>1.5123791053675717</c:v>
                </c:pt>
                <c:pt idx="2160">
                  <c:v>1.461724937284103</c:v>
                </c:pt>
                <c:pt idx="2161">
                  <c:v>1.411147961401723</c:v>
                </c:pt>
                <c:pt idx="2162">
                  <c:v>1.3606484073134566</c:v>
                </c:pt>
                <c:pt idx="2163">
                  <c:v>1.3102265039558372</c:v>
                </c:pt>
                <c:pt idx="2164">
                  <c:v>1.2598824796025456</c:v>
                </c:pt>
                <c:pt idx="2165">
                  <c:v>1.2096165618576344</c:v>
                </c:pt>
                <c:pt idx="2166">
                  <c:v>1.1594289776501969</c:v>
                </c:pt>
                <c:pt idx="2167">
                  <c:v>1.1093199532274134</c:v>
                </c:pt>
                <c:pt idx="2168">
                  <c:v>1.059289714149567</c:v>
                </c:pt>
                <c:pt idx="2169">
                  <c:v>1.009338485283662</c:v>
                </c:pt>
                <c:pt idx="2170">
                  <c:v>0.95946649079812596</c:v>
                </c:pt>
                <c:pt idx="2171">
                  <c:v>0.90967395415769492</c:v>
                </c:pt>
                <c:pt idx="2172">
                  <c:v>0.85996109811723398</c:v>
                </c:pt>
                <c:pt idx="2173">
                  <c:v>0.81032814471757697</c:v>
                </c:pt>
                <c:pt idx="2174">
                  <c:v>0.76077531527991238</c:v>
                </c:pt>
                <c:pt idx="2175">
                  <c:v>0.71130283040120135</c:v>
                </c:pt>
                <c:pt idx="2176">
                  <c:v>0.66191090994951596</c:v>
                </c:pt>
                <c:pt idx="2177">
                  <c:v>0.61259977305945701</c:v>
                </c:pt>
                <c:pt idx="2178">
                  <c:v>0.56336963812779184</c:v>
                </c:pt>
                <c:pt idx="2179">
                  <c:v>0.51422072280914044</c:v>
                </c:pt>
                <c:pt idx="2180">
                  <c:v>0.46515324401238733</c:v>
                </c:pt>
                <c:pt idx="2181">
                  <c:v>0.41616741789609335</c:v>
                </c:pt>
                <c:pt idx="2182">
                  <c:v>0.3672634598657345</c:v>
                </c:pt>
                <c:pt idx="2183">
                  <c:v>0.31844158456886901</c:v>
                </c:pt>
                <c:pt idx="2184">
                  <c:v>0.26970200589340587</c:v>
                </c:pt>
                <c:pt idx="2185">
                  <c:v>0.22104493696285532</c:v>
                </c:pt>
                <c:pt idx="2186">
                  <c:v>0.17247059013415783</c:v>
                </c:pt>
                <c:pt idx="2187">
                  <c:v>0.1239791769949144</c:v>
                </c:pt>
                <c:pt idx="2188">
                  <c:v>7.5570908360000161E-2</c:v>
                </c:pt>
                <c:pt idx="2189">
                  <c:v>2.7245994269628794E-2</c:v>
                </c:pt>
                <c:pt idx="2190">
                  <c:v>-2.0995356012796597E-2</c:v>
                </c:pt>
                <c:pt idx="2191">
                  <c:v>-6.91529340035031E-2</c:v>
                </c:pt>
                <c:pt idx="2192">
                  <c:v>-0.11722653199977547</c:v>
                </c:pt>
                <c:pt idx="2193">
                  <c:v>-0.1652159430821559</c:v>
                </c:pt>
                <c:pt idx="2194">
                  <c:v>-0.21312096111549639</c:v>
                </c:pt>
                <c:pt idx="2195">
                  <c:v>-0.26094138075102641</c:v>
                </c:pt>
                <c:pt idx="2196">
                  <c:v>-0.30867699742700366</c:v>
                </c:pt>
                <c:pt idx="2197">
                  <c:v>-0.35632760737045877</c:v>
                </c:pt>
                <c:pt idx="2198">
                  <c:v>-0.40389300759692681</c:v>
                </c:pt>
                <c:pt idx="2199">
                  <c:v>-0.4513729959128287</c:v>
                </c:pt>
                <c:pt idx="2200">
                  <c:v>-0.49876737091439138</c:v>
                </c:pt>
                <c:pt idx="2201">
                  <c:v>-0.54607593198868531</c:v>
                </c:pt>
                <c:pt idx="2202">
                  <c:v>-0.59329847931357405</c:v>
                </c:pt>
                <c:pt idx="2203">
                  <c:v>-0.64043481385789636</c:v>
                </c:pt>
                <c:pt idx="2204">
                  <c:v>-0.68748473738127081</c:v>
                </c:pt>
                <c:pt idx="2205">
                  <c:v>-0.73444805243259781</c:v>
                </c:pt>
                <c:pt idx="2206">
                  <c:v>-0.78132456235104542</c:v>
                </c:pt>
                <c:pt idx="2207">
                  <c:v>-0.82811407126419223</c:v>
                </c:pt>
                <c:pt idx="2208">
                  <c:v>-0.8748163840869545</c:v>
                </c:pt>
                <c:pt idx="2209">
                  <c:v>-0.92143130652097915</c:v>
                </c:pt>
                <c:pt idx="2210">
                  <c:v>-0.96795864505293538</c:v>
                </c:pt>
                <c:pt idx="2211">
                  <c:v>-1.0143982069525992</c:v>
                </c:pt>
                <c:pt idx="2212">
                  <c:v>-1.0607498002716949</c:v>
                </c:pt>
                <c:pt idx="2213">
                  <c:v>-1.1070132338413647</c:v>
                </c:pt>
                <c:pt idx="2214">
                  <c:v>-1.1531883172701636</c:v>
                </c:pt>
                <c:pt idx="2215">
                  <c:v>-1.1992748609422164</c:v>
                </c:pt>
                <c:pt idx="2216">
                  <c:v>-1.2452726760137114</c:v>
                </c:pt>
                <c:pt idx="2217">
                  <c:v>-1.29118157441074</c:v>
                </c:pt>
                <c:pt idx="2218">
                  <c:v>-1.3370013688264444</c:v>
                </c:pt>
                <c:pt idx="2219">
                  <c:v>-1.3827318727175957</c:v>
                </c:pt>
                <c:pt idx="2220">
                  <c:v>-1.4283729003010128</c:v>
                </c:pt>
                <c:pt idx="2221">
                  <c:v>-1.4739242665509003</c:v>
                </c:pt>
                <c:pt idx="2222">
                  <c:v>-1.519385787194425</c:v>
                </c:pt>
                <c:pt idx="2223">
                  <c:v>-1.564757278707948</c:v>
                </c:pt>
                <c:pt idx="2224">
                  <c:v>-1.6100385583129433</c:v>
                </c:pt>
                <c:pt idx="2225">
                  <c:v>-1.6552294439720816</c:v>
                </c:pt>
                <c:pt idx="2226">
                  <c:v>-1.700329754384291</c:v>
                </c:pt>
                <c:pt idx="2227">
                  <c:v>-1.7453393089798028</c:v>
                </c:pt>
                <c:pt idx="2228">
                  <c:v>-1.790257927916445</c:v>
                </c:pt>
                <c:pt idx="2229">
                  <c:v>-1.8350854320736243</c:v>
                </c:pt>
                <c:pt idx="2230">
                  <c:v>-1.8798216430471859</c:v>
                </c:pt>
                <c:pt idx="2231">
                  <c:v>-1.9244663831446061</c:v>
                </c:pt>
                <c:pt idx="2232">
                  <c:v>-1.969019475378744</c:v>
                </c:pt>
                <c:pt idx="2233">
                  <c:v>-2.0134807434623534</c:v>
                </c:pt>
                <c:pt idx="2234">
                  <c:v>-2.0578500118021563</c:v>
                </c:pt>
                <c:pt idx="2235">
                  <c:v>-2.1021271054926705</c:v>
                </c:pt>
                <c:pt idx="2236">
                  <c:v>-2.1463118503097216</c:v>
                </c:pt>
                <c:pt idx="2237">
                  <c:v>-2.1904040727041494</c:v>
                </c:pt>
                <c:pt idx="2238">
                  <c:v>-2.2344035997950691</c:v>
                </c:pt>
                <c:pt idx="2239">
                  <c:v>-2.2783102593630868</c:v>
                </c:pt>
                <c:pt idx="2240">
                  <c:v>-2.3221238798428754</c:v>
                </c:pt>
                <c:pt idx="2241">
                  <c:v>-2.3658442903166943</c:v>
                </c:pt>
                <c:pt idx="2242">
                  <c:v>-2.4094713205061238</c:v>
                </c:pt>
                <c:pt idx="2243">
                  <c:v>-2.4530048007654637</c:v>
                </c:pt>
                <c:pt idx="2244">
                  <c:v>-2.4964445620731217</c:v>
                </c:pt>
                <c:pt idx="2245">
                  <c:v>-2.5397904360242758</c:v>
                </c:pt>
                <c:pt idx="2246">
                  <c:v>-2.5830422548227023</c:v>
                </c:pt>
                <c:pt idx="2247">
                  <c:v>-2.6261998512724989</c:v>
                </c:pt>
                <c:pt idx="2248">
                  <c:v>-2.6692630587695372</c:v>
                </c:pt>
                <c:pt idx="2249">
                  <c:v>-2.7122317112933594</c:v>
                </c:pt>
                <c:pt idx="2250">
                  <c:v>-2.7551056433981014</c:v>
                </c:pt>
                <c:pt idx="2251">
                  <c:v>-2.7978846902036851</c:v>
                </c:pt>
                <c:pt idx="2252">
                  <c:v>-2.8405686873868765</c:v>
                </c:pt>
                <c:pt idx="2253">
                  <c:v>-2.8831574711718928</c:v>
                </c:pt>
                <c:pt idx="2254">
                  <c:v>-2.9256508783217305</c:v>
                </c:pt>
                <c:pt idx="2255">
                  <c:v>-2.9680487461278537</c:v>
                </c:pt>
                <c:pt idx="2256">
                  <c:v>-3.0103509124008432</c:v>
                </c:pt>
                <c:pt idx="2257">
                  <c:v>-3.0525572154610181</c:v>
                </c:pt>
                <c:pt idx="2258">
                  <c:v>-3.094667494127826</c:v>
                </c:pt>
                <c:pt idx="2259">
                  <c:v>-3.1366815877106329</c:v>
                </c:pt>
                <c:pt idx="2260">
                  <c:v>-3.1785993359978075</c:v>
                </c:pt>
                <c:pt idx="2261">
                  <c:v>-3.2204205792464831</c:v>
                </c:pt>
                <c:pt idx="2262">
                  <c:v>-3.2621451581725163</c:v>
                </c:pt>
                <c:pt idx="2263">
                  <c:v>-3.3037729139395964</c:v>
                </c:pt>
                <c:pt idx="2264">
                  <c:v>-3.3453036881484306</c:v>
                </c:pt>
                <c:pt idx="2265">
                  <c:v>-3.3867373228258146</c:v>
                </c:pt>
                <c:pt idx="2266">
                  <c:v>-3.428073660414368</c:v>
                </c:pt>
                <c:pt idx="2267">
                  <c:v>-3.4693125437602652</c:v>
                </c:pt>
                <c:pt idx="2268">
                  <c:v>-3.5104538161030479</c:v>
                </c:pt>
                <c:pt idx="2269">
                  <c:v>-3.5514973210635565</c:v>
                </c:pt>
                <c:pt idx="2270">
                  <c:v>-3.5924429026330036</c:v>
                </c:pt>
                <c:pt idx="2271">
                  <c:v>-3.6332904051609338</c:v>
                </c:pt>
                <c:pt idx="2272">
                  <c:v>-3.6740396733440162</c:v>
                </c:pt>
                <c:pt idx="2273">
                  <c:v>-3.7146905522137628</c:v>
                </c:pt>
                <c:pt idx="2274">
                  <c:v>-3.7552428871249615</c:v>
                </c:pt>
                <c:pt idx="2275">
                  <c:v>-3.7956965237438798</c:v>
                </c:pt>
                <c:pt idx="2276">
                  <c:v>-3.8360513080352594</c:v>
                </c:pt>
                <c:pt idx="2277">
                  <c:v>-3.8763070862513094</c:v>
                </c:pt>
                <c:pt idx="2278">
                  <c:v>-3.9164637049184821</c:v>
                </c:pt>
                <c:pt idx="2279">
                  <c:v>-3.9565210108258411</c:v>
                </c:pt>
                <c:pt idx="2280">
                  <c:v>-3.9964788510116573</c:v>
                </c:pt>
                <c:pt idx="2281">
                  <c:v>-4.0363370727521879</c:v>
                </c:pt>
                <c:pt idx="2282">
                  <c:v>-4.0760955235475258</c:v>
                </c:pt>
                <c:pt idx="2283">
                  <c:v>-4.1157540511100885</c:v>
                </c:pt>
                <c:pt idx="2284">
                  <c:v>-4.1553125033512437</c:v>
                </c:pt>
                <c:pt idx="2285">
                  <c:v>-4.1947707283685212</c:v>
                </c:pt>
                <c:pt idx="2286">
                  <c:v>-4.2341285744330079</c:v>
                </c:pt>
                <c:pt idx="2287">
                  <c:v>-4.2733858899756347</c:v>
                </c:pt>
                <c:pt idx="2288">
                  <c:v>-4.3125425235750861</c:v>
                </c:pt>
                <c:pt idx="2289">
                  <c:v>-4.3515983239437475</c:v>
                </c:pt>
                <c:pt idx="2290">
                  <c:v>-4.3905531399150872</c:v>
                </c:pt>
                <c:pt idx="2291">
                  <c:v>-4.4294068204302324</c:v>
                </c:pt>
                <c:pt idx="2292">
                  <c:v>-4.468159214524599</c:v>
                </c:pt>
                <c:pt idx="2293">
                  <c:v>-4.5068101713147932</c:v>
                </c:pt>
                <c:pt idx="2294">
                  <c:v>-4.5453595399849931</c:v>
                </c:pt>
                <c:pt idx="2295">
                  <c:v>-4.5838071697735892</c:v>
                </c:pt>
                <c:pt idx="2296">
                  <c:v>-4.6221529099597847</c:v>
                </c:pt>
                <c:pt idx="2297">
                  <c:v>-4.6603966098497711</c:v>
                </c:pt>
                <c:pt idx="2298">
                  <c:v>-4.6985381187637456</c:v>
                </c:pt>
                <c:pt idx="2299">
                  <c:v>-4.7365772860218991</c:v>
                </c:pt>
                <c:pt idx="2300">
                  <c:v>-4.7745139609308502</c:v>
                </c:pt>
                <c:pt idx="2301">
                  <c:v>-4.8123479927701709</c:v>
                </c:pt>
                <c:pt idx="2302">
                  <c:v>-4.8500792307784559</c:v>
                </c:pt>
                <c:pt idx="2303">
                  <c:v>-4.8877075241401595</c:v>
                </c:pt>
                <c:pt idx="2304">
                  <c:v>-4.9252327219715291</c:v>
                </c:pt>
                <c:pt idx="2305">
                  <c:v>-4.9626546733066759</c:v>
                </c:pt>
                <c:pt idx="2306">
                  <c:v>-4.9999732270843396</c:v>
                </c:pt>
                <c:pt idx="2307">
                  <c:v>-5.0371882321342456</c:v>
                </c:pt>
                <c:pt idx="2308">
                  <c:v>-5.074299537162652</c:v>
                </c:pt>
                <c:pt idx="2309">
                  <c:v>-5.1113069907393314</c:v>
                </c:pt>
                <c:pt idx="2310">
                  <c:v>-5.1482104412837337</c:v>
                </c:pt>
                <c:pt idx="2311">
                  <c:v>-5.1850097370508408</c:v>
                </c:pt>
                <c:pt idx="2312">
                  <c:v>-5.2217047261180429</c:v>
                </c:pt>
                <c:pt idx="2313">
                  <c:v>-5.2582952563708467</c:v>
                </c:pt>
                <c:pt idx="2314">
                  <c:v>-5.2947811754899021</c:v>
                </c:pt>
                <c:pt idx="2315">
                  <c:v>-5.3311623309365332</c:v>
                </c:pt>
                <c:pt idx="2316">
                  <c:v>-5.367438569939865</c:v>
                </c:pt>
                <c:pt idx="2317">
                  <c:v>-5.4036097394823521</c:v>
                </c:pt>
                <c:pt idx="2318">
                  <c:v>-5.439675686287055</c:v>
                </c:pt>
                <c:pt idx="2319">
                  <c:v>-5.4756362568035417</c:v>
                </c:pt>
                <c:pt idx="2320">
                  <c:v>-5.5114912971945458</c:v>
                </c:pt>
                <c:pt idx="2321">
                  <c:v>-5.5472406533219782</c:v>
                </c:pt>
                <c:pt idx="2322">
                  <c:v>-5.5828841707342125</c:v>
                </c:pt>
                <c:pt idx="2323">
                  <c:v>-5.6184216946522731</c:v>
                </c:pt>
                <c:pt idx="2324">
                  <c:v>-5.6538530699563649</c:v>
                </c:pt>
                <c:pt idx="2325">
                  <c:v>-5.6891781411726985</c:v>
                </c:pt>
                <c:pt idx="2326">
                  <c:v>-5.7243967524600139</c:v>
                </c:pt>
                <c:pt idx="2327">
                  <c:v>-5.7595087475965903</c:v>
                </c:pt>
                <c:pt idx="2328">
                  <c:v>-5.7945139699667783</c:v>
                </c:pt>
                <c:pt idx="2329">
                  <c:v>-5.829412262547951</c:v>
                </c:pt>
                <c:pt idx="2330">
                  <c:v>-5.8642034678977346</c:v>
                </c:pt>
                <c:pt idx="2331">
                  <c:v>-5.8988874281404424</c:v>
                </c:pt>
                <c:pt idx="2332">
                  <c:v>-5.933463984954459</c:v>
                </c:pt>
                <c:pt idx="2333">
                  <c:v>-5.9679329795593885</c:v>
                </c:pt>
                <c:pt idx="2334">
                  <c:v>-6.0022942527030487</c:v>
                </c:pt>
                <c:pt idx="2335">
                  <c:v>-6.0365476446488584</c:v>
                </c:pt>
                <c:pt idx="2336">
                  <c:v>-6.070692995163065</c:v>
                </c:pt>
                <c:pt idx="2337">
                  <c:v>-6.1047301435022669</c:v>
                </c:pt>
                <c:pt idx="2338">
                  <c:v>-6.1386589284007167</c:v>
                </c:pt>
                <c:pt idx="2339">
                  <c:v>-6.1724791880581051</c:v>
                </c:pt>
                <c:pt idx="2340">
                  <c:v>-6.2061907601269439</c:v>
                </c:pt>
                <c:pt idx="2341">
                  <c:v>-6.2397934817007847</c:v>
                </c:pt>
                <c:pt idx="2342">
                  <c:v>-6.273287189301012</c:v>
                </c:pt>
                <c:pt idx="2343">
                  <c:v>-6.3066717188662045</c:v>
                </c:pt>
                <c:pt idx="2344">
                  <c:v>-6.3399469057387634</c:v>
                </c:pt>
                <c:pt idx="2345">
                  <c:v>-6.3731125846538106</c:v>
                </c:pt>
                <c:pt idx="2346">
                  <c:v>-6.4061685897272538</c:v>
                </c:pt>
                <c:pt idx="2347">
                  <c:v>-6.439114754443672</c:v>
                </c:pt>
                <c:pt idx="2348">
                  <c:v>-6.4719509116454166</c:v>
                </c:pt>
                <c:pt idx="2349">
                  <c:v>-6.5046768935202586</c:v>
                </c:pt>
                <c:pt idx="2350">
                  <c:v>-6.5372925315907509</c:v>
                </c:pt>
                <c:pt idx="2351">
                  <c:v>-6.5697976567022955</c:v>
                </c:pt>
                <c:pt idx="2352">
                  <c:v>-6.6021920990124583</c:v>
                </c:pt>
                <c:pt idx="2353">
                  <c:v>-6.6344756879796227</c:v>
                </c:pt>
                <c:pt idx="2354">
                  <c:v>-6.6666482523519246</c:v>
                </c:pt>
                <c:pt idx="2355">
                  <c:v>-6.6987096201565963</c:v>
                </c:pt>
                <c:pt idx="2356">
                  <c:v>-6.7306596186891845</c:v>
                </c:pt>
                <c:pt idx="2357">
                  <c:v>-6.7624980745029202</c:v>
                </c:pt>
                <c:pt idx="2358">
                  <c:v>-6.7942248133982277</c:v>
                </c:pt>
                <c:pt idx="2359">
                  <c:v>-6.8258396604118516</c:v>
                </c:pt>
                <c:pt idx="2360">
                  <c:v>-6.8573424398077201</c:v>
                </c:pt>
                <c:pt idx="2361">
                  <c:v>-6.8887329750655901</c:v>
                </c:pt>
                <c:pt idx="2362">
                  <c:v>-6.9200110888717115</c:v>
                </c:pt>
                <c:pt idx="2363">
                  <c:v>-6.9511766031089381</c:v>
                </c:pt>
                <c:pt idx="2364">
                  <c:v>-6.982229338846329</c:v>
                </c:pt>
                <c:pt idx="2365">
                  <c:v>-7.0131691163306069</c:v>
                </c:pt>
                <c:pt idx="2366">
                  <c:v>-7.0439957549754029</c:v>
                </c:pt>
                <c:pt idx="2367">
                  <c:v>-7.0747090733528983</c:v>
                </c:pt>
                <c:pt idx="2368">
                  <c:v>-7.1053088891840961</c:v>
                </c:pt>
                <c:pt idx="2369">
                  <c:v>-7.1357950193297324</c:v>
                </c:pt>
                <c:pt idx="2370">
                  <c:v>-7.1661672797812077</c:v>
                </c:pt>
                <c:pt idx="2371">
                  <c:v>-7.196425485652453</c:v>
                </c:pt>
                <c:pt idx="2372">
                  <c:v>-7.2265694511701151</c:v>
                </c:pt>
                <c:pt idx="2373">
                  <c:v>-7.2565989896657985</c:v>
                </c:pt>
                <c:pt idx="2374">
                  <c:v>-7.2865139135675383</c:v>
                </c:pt>
                <c:pt idx="2375">
                  <c:v>-7.3163140343911532</c:v>
                </c:pt>
                <c:pt idx="2376">
                  <c:v>-7.3459991627323875</c:v>
                </c:pt>
                <c:pt idx="2377">
                  <c:v>-7.3755691082591293</c:v>
                </c:pt>
                <c:pt idx="2378">
                  <c:v>-7.4050236797029854</c:v>
                </c:pt>
                <c:pt idx="2379">
                  <c:v>-7.4343626848519424</c:v>
                </c:pt>
                <c:pt idx="2380">
                  <c:v>-7.4635859305428944</c:v>
                </c:pt>
                <c:pt idx="2381">
                  <c:v>-7.4926932226539051</c:v>
                </c:pt>
                <c:pt idx="2382">
                  <c:v>-7.5216843660972108</c:v>
                </c:pt>
                <c:pt idx="2383">
                  <c:v>-7.5505591648117099</c:v>
                </c:pt>
                <c:pt idx="2384">
                  <c:v>-7.5793174217566808</c:v>
                </c:pt>
                <c:pt idx="2385">
                  <c:v>-7.6079589389042948</c:v>
                </c:pt>
                <c:pt idx="2386">
                  <c:v>-7.636483517232854</c:v>
                </c:pt>
                <c:pt idx="2387">
                  <c:v>-7.6648909567210648</c:v>
                </c:pt>
                <c:pt idx="2388">
                  <c:v>-7.6931810563408822</c:v>
                </c:pt>
                <c:pt idx="2389">
                  <c:v>-7.7213536140514467</c:v>
                </c:pt>
                <c:pt idx="2390">
                  <c:v>-7.749408426793261</c:v>
                </c:pt>
                <c:pt idx="2391">
                  <c:v>-7.777345290481926</c:v>
                </c:pt>
                <c:pt idx="2392">
                  <c:v>-7.8051640000028257</c:v>
                </c:pt>
                <c:pt idx="2393">
                  <c:v>-7.8328643492046961</c:v>
                </c:pt>
                <c:pt idx="2394">
                  <c:v>-7.8604461308949674</c:v>
                </c:pt>
                <c:pt idx="2395">
                  <c:v>-7.887909136834069</c:v>
                </c:pt>
                <c:pt idx="2396">
                  <c:v>-7.9152531577301435</c:v>
                </c:pt>
                <c:pt idx="2397">
                  <c:v>-7.942477983234479</c:v>
                </c:pt>
                <c:pt idx="2398">
                  <c:v>-7.9695834019358944</c:v>
                </c:pt>
                <c:pt idx="2399">
                  <c:v>-7.9965692013568255</c:v>
                </c:pt>
                <c:pt idx="2400">
                  <c:v>-8.0234351679483442</c:v>
                </c:pt>
                <c:pt idx="2401">
                  <c:v>-8.0501810870856385</c:v>
                </c:pt>
                <c:pt idx="2402">
                  <c:v>-8.0768067430642869</c:v>
                </c:pt>
                <c:pt idx="2403">
                  <c:v>-8.1033119190954199</c:v>
                </c:pt>
                <c:pt idx="2404">
                  <c:v>-8.1296963973023626</c:v>
                </c:pt>
                <c:pt idx="2405">
                  <c:v>-8.1559599587167231</c:v>
                </c:pt>
                <c:pt idx="2406">
                  <c:v>-8.1821023832746871</c:v>
                </c:pt>
                <c:pt idx="2407">
                  <c:v>-8.2081234498132254</c:v>
                </c:pt>
                <c:pt idx="2408">
                  <c:v>-8.2340229360677082</c:v>
                </c:pt>
                <c:pt idx="2409">
                  <c:v>-8.2598006186672634</c:v>
                </c:pt>
                <c:pt idx="2410">
                  <c:v>-8.2854562731335477</c:v>
                </c:pt>
                <c:pt idx="2411">
                  <c:v>-8.3109896738763034</c:v>
                </c:pt>
                <c:pt idx="2412">
                  <c:v>-8.3364005941914847</c:v>
                </c:pt>
                <c:pt idx="2413">
                  <c:v>-8.3616888062586519</c:v>
                </c:pt>
                <c:pt idx="2414">
                  <c:v>-8.3868540811383436</c:v>
                </c:pt>
                <c:pt idx="2415">
                  <c:v>-8.4118961887698251</c:v>
                </c:pt>
                <c:pt idx="2416">
                  <c:v>-8.4368148979694091</c:v>
                </c:pt>
                <c:pt idx="2417">
                  <c:v>-8.4616099764280541</c:v>
                </c:pt>
                <c:pt idx="2418">
                  <c:v>-8.4862811907099438</c:v>
                </c:pt>
                <c:pt idx="2419">
                  <c:v>-8.5108283062503425</c:v>
                </c:pt>
                <c:pt idx="2420">
                  <c:v>-8.5352510873551051</c:v>
                </c:pt>
                <c:pt idx="2421">
                  <c:v>-8.5595492971982612</c:v>
                </c:pt>
                <c:pt idx="2422">
                  <c:v>-8.5837226978216545</c:v>
                </c:pt>
                <c:pt idx="2423">
                  <c:v>-8.6077710501335556</c:v>
                </c:pt>
                <c:pt idx="2424">
                  <c:v>-8.6316941139080434</c:v>
                </c:pt>
                <c:pt idx="2425">
                  <c:v>-8.6554916477841672</c:v>
                </c:pt>
                <c:pt idx="2426">
                  <c:v>-8.6791634092654135</c:v>
                </c:pt>
                <c:pt idx="2427">
                  <c:v>-8.7027091547196775</c:v>
                </c:pt>
                <c:pt idx="2428">
                  <c:v>-8.7261286393786861</c:v>
                </c:pt>
                <c:pt idx="2429">
                  <c:v>-8.7494216173377168</c:v>
                </c:pt>
                <c:pt idx="2430">
                  <c:v>-8.7725878415566498</c:v>
                </c:pt>
                <c:pt idx="2431">
                  <c:v>-8.7956270638591789</c:v>
                </c:pt>
                <c:pt idx="2432">
                  <c:v>-8.8185390349340036</c:v>
                </c:pt>
                <c:pt idx="2433">
                  <c:v>-8.8413235043347047</c:v>
                </c:pt>
                <c:pt idx="2434">
                  <c:v>-8.8639802204814124</c:v>
                </c:pt>
                <c:pt idx="2435">
                  <c:v>-8.8865089306610159</c:v>
                </c:pt>
                <c:pt idx="2436">
                  <c:v>-8.9089093810281099</c:v>
                </c:pt>
                <c:pt idx="2437">
                  <c:v>-8.9311813166069811</c:v>
                </c:pt>
                <c:pt idx="2438">
                  <c:v>-8.953324481292233</c:v>
                </c:pt>
                <c:pt idx="2439">
                  <c:v>-8.9753386178509924</c:v>
                </c:pt>
                <c:pt idx="2440">
                  <c:v>-8.9972234679237815</c:v>
                </c:pt>
                <c:pt idx="2441">
                  <c:v>-9.0189787720275287</c:v>
                </c:pt>
                <c:pt idx="2442">
                  <c:v>-9.0406042695567006</c:v>
                </c:pt>
                <c:pt idx="2443">
                  <c:v>-9.0620996987859534</c:v>
                </c:pt>
                <c:pt idx="2444">
                  <c:v>-9.0834647968722813</c:v>
                </c:pt>
                <c:pt idx="2445">
                  <c:v>-9.104699299857959</c:v>
                </c:pt>
                <c:pt idx="2446">
                  <c:v>-9.1258029426728715</c:v>
                </c:pt>
                <c:pt idx="2447">
                  <c:v>-9.1467754591377961</c:v>
                </c:pt>
                <c:pt idx="2448">
                  <c:v>-9.1676165819669517</c:v>
                </c:pt>
                <c:pt idx="2449">
                  <c:v>-9.1883260427718323</c:v>
                </c:pt>
                <c:pt idx="2450">
                  <c:v>-9.2089035720644041</c:v>
                </c:pt>
                <c:pt idx="2451">
                  <c:v>-9.2293488992606889</c:v>
                </c:pt>
                <c:pt idx="2452">
                  <c:v>-9.2496617526845917</c:v>
                </c:pt>
                <c:pt idx="2453">
                  <c:v>-9.2698418595719954</c:v>
                </c:pt>
                <c:pt idx="2454">
                  <c:v>-9.2898889460746172</c:v>
                </c:pt>
                <c:pt idx="2455">
                  <c:v>-9.3098027372649543</c:v>
                </c:pt>
                <c:pt idx="2456">
                  <c:v>-9.3295829571400759</c:v>
                </c:pt>
                <c:pt idx="2457">
                  <c:v>-9.3492293286269366</c:v>
                </c:pt>
                <c:pt idx="2458">
                  <c:v>-9.3687415735874229</c:v>
                </c:pt>
                <c:pt idx="2459">
                  <c:v>-9.3881194128227765</c:v>
                </c:pt>
                <c:pt idx="2460">
                  <c:v>-9.4073625660796072</c:v>
                </c:pt>
                <c:pt idx="2461">
                  <c:v>-9.4264707520553905</c:v>
                </c:pt>
                <c:pt idx="2462">
                  <c:v>-9.445443688403941</c:v>
                </c:pt>
                <c:pt idx="2463">
                  <c:v>-9.4642810917414799</c:v>
                </c:pt>
                <c:pt idx="2464">
                  <c:v>-9.4829826776531476</c:v>
                </c:pt>
                <c:pt idx="2465">
                  <c:v>-9.5015481606987802</c:v>
                </c:pt>
                <c:pt idx="2466">
                  <c:v>-9.5199772544203149</c:v>
                </c:pt>
                <c:pt idx="2467">
                  <c:v>-9.5382696713480328</c:v>
                </c:pt>
                <c:pt idx="2468">
                  <c:v>-9.5564251230082355</c:v>
                </c:pt>
                <c:pt idx="2469">
                  <c:v>-9.5744433199299355</c:v>
                </c:pt>
                <c:pt idx="2470">
                  <c:v>-9.5923239716531814</c:v>
                </c:pt>
                <c:pt idx="2471">
                  <c:v>-9.6100667867360183</c:v>
                </c:pt>
                <c:pt idx="2472">
                  <c:v>-9.6276714727637263</c:v>
                </c:pt>
                <c:pt idx="2473">
                  <c:v>-9.6451377363561637</c:v>
                </c:pt>
                <c:pt idx="2474">
                  <c:v>-9.6624652831767204</c:v>
                </c:pt>
                <c:pt idx="2475">
                  <c:v>-9.6796538179415332</c:v>
                </c:pt>
                <c:pt idx="2476">
                  <c:v>-9.6967030444283573</c:v>
                </c:pt>
                <c:pt idx="2477">
                  <c:v>-9.7136126654861368</c:v>
                </c:pt>
                <c:pt idx="2478">
                  <c:v>-9.7303823830445495</c:v>
                </c:pt>
                <c:pt idx="2479">
                  <c:v>-9.7470118981243417</c:v>
                </c:pt>
                <c:pt idx="2480">
                  <c:v>-9.7635009108478048</c:v>
                </c:pt>
                <c:pt idx="2481">
                  <c:v>-9.7798491204487608</c:v>
                </c:pt>
                <c:pt idx="2482">
                  <c:v>-9.7960562252847438</c:v>
                </c:pt>
                <c:pt idx="2483">
                  <c:v>-9.8121219228471936</c:v>
                </c:pt>
                <c:pt idx="2484">
                  <c:v>-9.8280459097739516</c:v>
                </c:pt>
                <c:pt idx="2485">
                  <c:v>-9.8438278818605323</c:v>
                </c:pt>
                <c:pt idx="2486">
                  <c:v>-9.8594675340733282</c:v>
                </c:pt>
                <c:pt idx="2487">
                  <c:v>-9.8749645605621108</c:v>
                </c:pt>
                <c:pt idx="2488">
                  <c:v>-9.8903186546727575</c:v>
                </c:pt>
                <c:pt idx="2489">
                  <c:v>-9.9055295089613651</c:v>
                </c:pt>
                <c:pt idx="2490">
                  <c:v>-9.9205968152079613</c:v>
                </c:pt>
                <c:pt idx="2491">
                  <c:v>-9.9355202644306804</c:v>
                </c:pt>
                <c:pt idx="2492">
                  <c:v>-9.9502995469010465</c:v>
                </c:pt>
                <c:pt idx="2493">
                  <c:v>-9.9649343521585205</c:v>
                </c:pt>
                <c:pt idx="2494">
                  <c:v>-9.9794243690268658</c:v>
                </c:pt>
                <c:pt idx="2495">
                  <c:v>-9.9937692856299059</c:v>
                </c:pt>
                <c:pt idx="2496">
                  <c:v>-10.007968789408096</c:v>
                </c:pt>
                <c:pt idx="2497">
                  <c:v>-10.022022567135853</c:v>
                </c:pt>
                <c:pt idx="2498">
                  <c:v>-10.035930304939084</c:v>
                </c:pt>
                <c:pt idx="2499">
                  <c:v>-10.049691688313263</c:v>
                </c:pt>
                <c:pt idx="2500">
                  <c:v>-10.063306402142365</c:v>
                </c:pt>
                <c:pt idx="2501">
                  <c:v>-10.076774130717723</c:v>
                </c:pt>
                <c:pt idx="2502">
                  <c:v>-10.0900945577581</c:v>
                </c:pt>
                <c:pt idx="2503">
                  <c:v>-10.103267366429904</c:v>
                </c:pt>
                <c:pt idx="2504">
                  <c:v>-10.116292239368608</c:v>
                </c:pt>
                <c:pt idx="2505">
                  <c:v>-10.129168858699813</c:v>
                </c:pt>
                <c:pt idx="2506">
                  <c:v>-10.141896906061774</c:v>
                </c:pt>
                <c:pt idx="2507">
                  <c:v>-10.15447606262863</c:v>
                </c:pt>
                <c:pt idx="2508">
                  <c:v>-10.16690600913341</c:v>
                </c:pt>
                <c:pt idx="2509">
                  <c:v>-10.179186425892748</c:v>
                </c:pt>
                <c:pt idx="2510">
                  <c:v>-10.191316992832185</c:v>
                </c:pt>
                <c:pt idx="2511">
                  <c:v>-10.203297389511318</c:v>
                </c:pt>
                <c:pt idx="2512">
                  <c:v>-10.215127295150978</c:v>
                </c:pt>
                <c:pt idx="2513">
                  <c:v>-10.226806388660295</c:v>
                </c:pt>
                <c:pt idx="2514">
                  <c:v>-10.238334348664866</c:v>
                </c:pt>
                <c:pt idx="2515">
                  <c:v>-10.249710853536003</c:v>
                </c:pt>
                <c:pt idx="2516">
                  <c:v>-10.260935581420522</c:v>
                </c:pt>
                <c:pt idx="2517">
                  <c:v>-10.272008210271565</c:v>
                </c:pt>
                <c:pt idx="2518">
                  <c:v>-10.28292841788025</c:v>
                </c:pt>
                <c:pt idx="2519">
                  <c:v>-10.293695881908945</c:v>
                </c:pt>
                <c:pt idx="2520">
                  <c:v>-10.304310279923946</c:v>
                </c:pt>
                <c:pt idx="2521">
                  <c:v>-10.314771289431018</c:v>
                </c:pt>
                <c:pt idx="2522">
                  <c:v>-10.325078587910767</c:v>
                </c:pt>
                <c:pt idx="2523">
                  <c:v>-10.335231852856058</c:v>
                </c:pt>
                <c:pt idx="2524">
                  <c:v>-10.345230761808752</c:v>
                </c:pt>
                <c:pt idx="2525">
                  <c:v>-10.35507499240005</c:v>
                </c:pt>
                <c:pt idx="2526">
                  <c:v>-10.364764222390384</c:v>
                </c:pt>
                <c:pt idx="2527">
                  <c:v>-10.37429812971064</c:v>
                </c:pt>
                <c:pt idx="2528">
                  <c:v>-10.383676392505226</c:v>
                </c:pt>
                <c:pt idx="2529">
                  <c:v>-10.392898689176045</c:v>
                </c:pt>
                <c:pt idx="2530">
                  <c:v>-10.401964698427959</c:v>
                </c:pt>
                <c:pt idx="2531">
                  <c:v>-10.410874099315697</c:v>
                </c:pt>
                <c:pt idx="2532">
                  <c:v>-10.419626571291714</c:v>
                </c:pt>
                <c:pt idx="2533">
                  <c:v>-10.428221794256245</c:v>
                </c:pt>
                <c:pt idx="2534">
                  <c:v>-10.436659448608363</c:v>
                </c:pt>
                <c:pt idx="2535">
                  <c:v>-10.444939215298639</c:v>
                </c:pt>
                <c:pt idx="2536">
                  <c:v>-10.453060775883598</c:v>
                </c:pt>
                <c:pt idx="2537">
                  <c:v>-10.461023812581953</c:v>
                </c:pt>
                <c:pt idx="2538">
                  <c:v>-10.468828008331741</c:v>
                </c:pt>
                <c:pt idx="2539">
                  <c:v>-10.476473046850575</c:v>
                </c:pt>
                <c:pt idx="2540">
                  <c:v>-10.483958612696265</c:v>
                </c:pt>
                <c:pt idx="2541">
                  <c:v>-10.491284391330284</c:v>
                </c:pt>
                <c:pt idx="2542">
                  <c:v>-10.498450069182869</c:v>
                </c:pt>
                <c:pt idx="2543">
                  <c:v>-10.505455333720096</c:v>
                </c:pt>
                <c:pt idx="2544">
                  <c:v>-10.5122998735128</c:v>
                </c:pt>
                <c:pt idx="2545">
                  <c:v>-10.518983378307835</c:v>
                </c:pt>
                <c:pt idx="2546">
                  <c:v>-10.525505539101756</c:v>
                </c:pt>
                <c:pt idx="2547">
                  <c:v>-10.531866048216177</c:v>
                </c:pt>
                <c:pt idx="2548">
                  <c:v>-10.538064599375431</c:v>
                </c:pt>
                <c:pt idx="2549">
                  <c:v>-10.544100887787424</c:v>
                </c:pt>
                <c:pt idx="2550">
                  <c:v>-10.549974610225938</c:v>
                </c:pt>
                <c:pt idx="2551">
                  <c:v>-10.555685465115898</c:v>
                </c:pt>
                <c:pt idx="2552">
                  <c:v>-10.56123315262149</c:v>
                </c:pt>
                <c:pt idx="2553">
                  <c:v>-10.566617374736362</c:v>
                </c:pt>
                <c:pt idx="2554">
                  <c:v>-10.571837835376831</c:v>
                </c:pt>
                <c:pt idx="2555">
                  <c:v>-10.576894240478056</c:v>
                </c:pt>
                <c:pt idx="2556">
                  <c:v>-10.581786298093302</c:v>
                </c:pt>
                <c:pt idx="2557">
                  <c:v>-10.586513718495203</c:v>
                </c:pt>
                <c:pt idx="2558">
                  <c:v>-10.591076214281367</c:v>
                </c:pt>
                <c:pt idx="2559">
                  <c:v>-10.595473500482729</c:v>
                </c:pt>
                <c:pt idx="2560">
                  <c:v>-10.599705294674479</c:v>
                </c:pt>
                <c:pt idx="2561">
                  <c:v>-10.603771317091313</c:v>
                </c:pt>
                <c:pt idx="2562">
                  <c:v>-10.60767129074581</c:v>
                </c:pt>
                <c:pt idx="2563">
                  <c:v>-10.611404941550289</c:v>
                </c:pt>
                <c:pt idx="2564">
                  <c:v>-10.61497199844209</c:v>
                </c:pt>
                <c:pt idx="2565">
                  <c:v>-10.618372193513387</c:v>
                </c:pt>
                <c:pt idx="2566">
                  <c:v>-10.621605262144227</c:v>
                </c:pt>
                <c:pt idx="2567">
                  <c:v>-10.624670943139654</c:v>
                </c:pt>
                <c:pt idx="2568">
                  <c:v>-10.627568978871356</c:v>
                </c:pt>
                <c:pt idx="2569">
                  <c:v>-10.630299115423025</c:v>
                </c:pt>
                <c:pt idx="2570">
                  <c:v>-10.632861102740527</c:v>
                </c:pt>
                <c:pt idx="2571">
                  <c:v>-10.635254694786278</c:v>
                </c:pt>
                <c:pt idx="2572">
                  <c:v>-10.637479649698133</c:v>
                </c:pt>
                <c:pt idx="2573">
                  <c:v>-10.639535729953494</c:v>
                </c:pt>
                <c:pt idx="2574">
                  <c:v>-10.641422702538108</c:v>
                </c:pt>
                <c:pt idx="2575">
                  <c:v>-10.643140339119238</c:v>
                </c:pt>
                <c:pt idx="2576">
                  <c:v>-10.644688416225366</c:v>
                </c:pt>
                <c:pt idx="2577">
                  <c:v>-10.646066715429569</c:v>
                </c:pt>
                <c:pt idx="2578">
                  <c:v>-10.647275023539947</c:v>
                </c:pt>
                <c:pt idx="2579">
                  <c:v>-10.648313132794428</c:v>
                </c:pt>
                <c:pt idx="2580">
                  <c:v>-10.649180841062268</c:v>
                </c:pt>
                <c:pt idx="2581">
                  <c:v>-10.649877952050563</c:v>
                </c:pt>
                <c:pt idx="2582">
                  <c:v>-10.650404275518143</c:v>
                </c:pt>
                <c:pt idx="2583">
                  <c:v>-10.650759627493915</c:v>
                </c:pt>
                <c:pt idx="2584">
                  <c:v>-10.650943830504154</c:v>
                </c:pt>
                <c:pt idx="2585">
                  <c:v>-10.650956713803932</c:v>
                </c:pt>
                <c:pt idx="2586">
                  <c:v>-10.650798113616817</c:v>
                </c:pt>
                <c:pt idx="2587">
                  <c:v>-10.650467873381299</c:v>
                </c:pt>
                <c:pt idx="2588">
                  <c:v>-10.649965844004432</c:v>
                </c:pt>
                <c:pt idx="2589">
                  <c:v>-10.6492918841228</c:v>
                </c:pt>
                <c:pt idx="2590">
                  <c:v>-10.648445860370844</c:v>
                </c:pt>
                <c:pt idx="2591">
                  <c:v>-10.647427647657628</c:v>
                </c:pt>
                <c:pt idx="2592">
                  <c:v>-10.646237129451306</c:v>
                </c:pt>
                <c:pt idx="2593">
                  <c:v>-10.64487419807158</c:v>
                </c:pt>
                <c:pt idx="2594">
                  <c:v>-10.643338754991003</c:v>
                </c:pt>
                <c:pt idx="2595">
                  <c:v>-10.641630711144995</c:v>
                </c:pt>
                <c:pt idx="2596">
                  <c:v>-10.639749987250635</c:v>
                </c:pt>
                <c:pt idx="2597">
                  <c:v>-10.637696514134356</c:v>
                </c:pt>
                <c:pt idx="2598">
                  <c:v>-10.63547023307024</c:v>
                </c:pt>
                <c:pt idx="2599">
                  <c:v>-10.633071096126034</c:v>
                </c:pt>
                <c:pt idx="2600">
                  <c:v>-10.630499066521438</c:v>
                </c:pt>
                <c:pt idx="2601">
                  <c:v>-10.627754118994204</c:v>
                </c:pt>
                <c:pt idx="2602">
                  <c:v>-10.624836240178961</c:v>
                </c:pt>
                <c:pt idx="2603">
                  <c:v>-10.621745428994858</c:v>
                </c:pt>
                <c:pt idx="2604">
                  <c:v>-10.618481697045665</c:v>
                </c:pt>
                <c:pt idx="2605">
                  <c:v>-10.615045069030218</c:v>
                </c:pt>
                <c:pt idx="2606">
                  <c:v>-10.611435583165377</c:v>
                </c:pt>
                <c:pt idx="2607">
                  <c:v>-10.60765329161965</c:v>
                </c:pt>
                <c:pt idx="2608">
                  <c:v>-10.603698260960559</c:v>
                </c:pt>
                <c:pt idx="2609">
                  <c:v>-10.599570572612949</c:v>
                </c:pt>
                <c:pt idx="2610">
                  <c:v>-10.595270323331567</c:v>
                </c:pt>
                <c:pt idx="2611">
                  <c:v>-10.590797625685589</c:v>
                </c:pt>
                <c:pt idx="2612">
                  <c:v>-10.586152608557676</c:v>
                </c:pt>
                <c:pt idx="2613">
                  <c:v>-10.581335417655938</c:v>
                </c:pt>
                <c:pt idx="2614">
                  <c:v>-10.57634621604069</c:v>
                </c:pt>
                <c:pt idx="2615">
                  <c:v>-10.571185184665408</c:v>
                </c:pt>
                <c:pt idx="2616">
                  <c:v>-10.565852522932925</c:v>
                </c:pt>
                <c:pt idx="2617">
                  <c:v>-10.560348449266066</c:v>
                </c:pt>
                <c:pt idx="2618">
                  <c:v>-10.554673201694889</c:v>
                </c:pt>
                <c:pt idx="2619">
                  <c:v>-10.548827038458935</c:v>
                </c:pt>
                <c:pt idx="2620">
                  <c:v>-10.542810238626554</c:v>
                </c:pt>
                <c:pt idx="2621">
                  <c:v>-10.536623102730371</c:v>
                </c:pt>
                <c:pt idx="2622">
                  <c:v>-10.530265953420457</c:v>
                </c:pt>
                <c:pt idx="2623">
                  <c:v>-10.523739136133992</c:v>
                </c:pt>
                <c:pt idx="2624">
                  <c:v>-10.517043019784102</c:v>
                </c:pt>
                <c:pt idx="2625">
                  <c:v>-10.51017799746587</c:v>
                </c:pt>
                <c:pt idx="2626">
                  <c:v>-10.503144487181789</c:v>
                </c:pt>
                <c:pt idx="2627">
                  <c:v>-10.495942932585557</c:v>
                </c:pt>
                <c:pt idx="2628">
                  <c:v>-10.488573803746139</c:v>
                </c:pt>
                <c:pt idx="2629">
                  <c:v>-10.481037597931275</c:v>
                </c:pt>
                <c:pt idx="2630">
                  <c:v>-10.47333484041159</c:v>
                </c:pt>
                <c:pt idx="2631">
                  <c:v>-10.465466085284875</c:v>
                </c:pt>
                <c:pt idx="2632">
                  <c:v>-10.457431916322438</c:v>
                </c:pt>
                <c:pt idx="2633">
                  <c:v>-10.449232947836371</c:v>
                </c:pt>
                <c:pt idx="2634">
                  <c:v>-10.440869825568786</c:v>
                </c:pt>
                <c:pt idx="2635">
                  <c:v>-10.43234322760407</c:v>
                </c:pt>
                <c:pt idx="2636">
                  <c:v>-10.423653865303448</c:v>
                </c:pt>
                <c:pt idx="2637">
                  <c:v>-10.414802484262978</c:v>
                </c:pt>
                <c:pt idx="2638">
                  <c:v>-10.405789865295013</c:v>
                </c:pt>
                <c:pt idx="2639">
                  <c:v>-10.396616825434794</c:v>
                </c:pt>
                <c:pt idx="2640">
                  <c:v>-10.387284218969624</c:v>
                </c:pt>
                <c:pt idx="2641">
                  <c:v>-10.377792938494983</c:v>
                </c:pt>
                <c:pt idx="2642">
                  <c:v>-10.368143915994425</c:v>
                </c:pt>
                <c:pt idx="2643">
                  <c:v>-10.358338123946336</c:v>
                </c:pt>
                <c:pt idx="2644">
                  <c:v>-10.348376576455555</c:v>
                </c:pt>
                <c:pt idx="2645">
                  <c:v>-10.338260330412812</c:v>
                </c:pt>
                <c:pt idx="2646">
                  <c:v>-10.327990486679592</c:v>
                </c:pt>
                <c:pt idx="2647">
                  <c:v>-10.317568191301143</c:v>
                </c:pt>
                <c:pt idx="2648">
                  <c:v>-10.306994636746703</c:v>
                </c:pt>
                <c:pt idx="2649">
                  <c:v>-10.2962710631771</c:v>
                </c:pt>
                <c:pt idx="2650">
                  <c:v>-10.285398759741138</c:v>
                </c:pt>
                <c:pt idx="2651">
                  <c:v>-10.274379065899845</c:v>
                </c:pt>
                <c:pt idx="2652">
                  <c:v>-10.263213372779337</c:v>
                </c:pt>
                <c:pt idx="2653">
                  <c:v>-10.251903124552902</c:v>
                </c:pt>
                <c:pt idx="2654">
                  <c:v>-10.24044981985169</c:v>
                </c:pt>
                <c:pt idx="2655">
                  <c:v>-10.228855013204933</c:v>
                </c:pt>
                <c:pt idx="2656">
                  <c:v>-10.217120316509384</c:v>
                </c:pt>
                <c:pt idx="2657">
                  <c:v>-10.205247400528251</c:v>
                </c:pt>
                <c:pt idx="2658">
                  <c:v>-10.193237996419564</c:v>
                </c:pt>
                <c:pt idx="2659">
                  <c:v>-10.181093897294321</c:v>
                </c:pt>
                <c:pt idx="2660">
                  <c:v>-10.168816959803788</c:v>
                </c:pt>
                <c:pt idx="2661">
                  <c:v>-10.156409105757005</c:v>
                </c:pt>
                <c:pt idx="2662">
                  <c:v>-10.143872323766395</c:v>
                </c:pt>
                <c:pt idx="2663">
                  <c:v>-10.131208670923915</c:v>
                </c:pt>
                <c:pt idx="2664">
                  <c:v>-10.118420274505526</c:v>
                </c:pt>
                <c:pt idx="2665">
                  <c:v>-10.105509333704088</c:v>
                </c:pt>
                <c:pt idx="2666">
                  <c:v>-10.092478121390949</c:v>
                </c:pt>
                <c:pt idx="2667">
                  <c:v>-10.079328985905542</c:v>
                </c:pt>
                <c:pt idx="2668">
                  <c:v>-10.066064352871887</c:v>
                </c:pt>
                <c:pt idx="2669">
                  <c:v>-10.052686727042172</c:v>
                </c:pt>
                <c:pt idx="2670">
                  <c:v>-10.039198694166515</c:v>
                </c:pt>
                <c:pt idx="2671">
                  <c:v>-10.02560292288792</c:v>
                </c:pt>
                <c:pt idx="2672">
                  <c:v>-10.011902166661717</c:v>
                </c:pt>
                <c:pt idx="2673">
                  <c:v>-9.9980992656989081</c:v>
                </c:pt>
                <c:pt idx="2674">
                  <c:v>-9.9841971489313011</c:v>
                </c:pt>
                <c:pt idx="2675">
                  <c:v>-9.970198835998854</c:v>
                </c:pt>
                <c:pt idx="2676">
                  <c:v>-9.956107439256046</c:v>
                </c:pt>
                <c:pt idx="2677">
                  <c:v>-9.9419261657975397</c:v>
                </c:pt>
                <c:pt idx="2678">
                  <c:v>-9.92765831950069</c:v>
                </c:pt>
                <c:pt idx="2679">
                  <c:v>-9.9133073030827639</c:v>
                </c:pt>
                <c:pt idx="2680">
                  <c:v>-9.8988766201728708</c:v>
                </c:pt>
                <c:pt idx="2681">
                  <c:v>-9.8843698773939259</c:v>
                </c:pt>
                <c:pt idx="2682">
                  <c:v>-9.8697907864553205</c:v>
                </c:pt>
                <c:pt idx="2683">
                  <c:v>-9.8551431662511515</c:v>
                </c:pt>
                <c:pt idx="2684">
                  <c:v>-9.8404309449642486</c:v>
                </c:pt>
                <c:pt idx="2685">
                  <c:v>-9.8256581621711376</c:v>
                </c:pt>
                <c:pt idx="2686">
                  <c:v>-9.8108289709462468</c:v>
                </c:pt>
                <c:pt idx="2687">
                  <c:v>-9.7959476399621792</c:v>
                </c:pt>
                <c:pt idx="2688">
                  <c:v>-9.7810185555820546</c:v>
                </c:pt>
                <c:pt idx="2689">
                  <c:v>-9.7660462239415917</c:v>
                </c:pt>
                <c:pt idx="2690">
                  <c:v>-9.7510352730157894</c:v>
                </c:pt>
                <c:pt idx="2691">
                  <c:v>-9.7359904546681566</c:v>
                </c:pt>
                <c:pt idx="2692">
                  <c:v>-9.7209166466761907</c:v>
                </c:pt>
                <c:pt idx="2693">
                  <c:v>-9.7058188547304844</c:v>
                </c:pt>
                <c:pt idx="2694">
                  <c:v>-9.6907022144018349</c:v>
                </c:pt>
                <c:pt idx="2695">
                  <c:v>-9.6755719930716708</c:v>
                </c:pt>
                <c:pt idx="2696">
                  <c:v>-9.6604335918207305</c:v>
                </c:pt>
                <c:pt idx="2697">
                  <c:v>-9.6452925472705768</c:v>
                </c:pt>
                <c:pt idx="2698">
                  <c:v>-9.630154533372183</c:v>
                </c:pt>
                <c:pt idx="2699">
                  <c:v>-9.615025363135512</c:v>
                </c:pt>
                <c:pt idx="2700">
                  <c:v>-9.5999109902942301</c:v>
                </c:pt>
                <c:pt idx="2701">
                  <c:v>-9.5848175108984108</c:v>
                </c:pt>
                <c:pt idx="2702">
                  <c:v>-9.5697511648293183</c:v>
                </c:pt>
                <c:pt idx="2703">
                  <c:v>-9.5547183372279907</c:v>
                </c:pt>
                <c:pt idx="2704">
                  <c:v>-9.5397255598316768</c:v>
                </c:pt>
                <c:pt idx="2705">
                  <c:v>-9.5247795122090633</c:v>
                </c:pt>
                <c:pt idx="2706">
                  <c:v>-9.5098870228877264</c:v>
                </c:pt>
                <c:pt idx="2707">
                  <c:v>-9.4950550703639518</c:v>
                </c:pt>
                <c:pt idx="2708">
                  <c:v>-9.4802907839889787</c:v>
                </c:pt>
                <c:pt idx="2709">
                  <c:v>-9.4656014447195034</c:v>
                </c:pt>
                <c:pt idx="2710">
                  <c:v>-9.450994485726925</c:v>
                </c:pt>
                <c:pt idx="2711">
                  <c:v>-9.4364774928537702</c:v>
                </c:pt>
                <c:pt idx="2712">
                  <c:v>-9.4220582049088826</c:v>
                </c:pt>
                <c:pt idx="2713">
                  <c:v>-9.4077445137910871</c:v>
                </c:pt>
                <c:pt idx="2714">
                  <c:v>-9.3935444644322903</c:v>
                </c:pt>
                <c:pt idx="2715">
                  <c:v>-9.3794662545494205</c:v>
                </c:pt>
                <c:pt idx="2716">
                  <c:v>-9.3655182341947416</c:v>
                </c:pt>
                <c:pt idx="2717">
                  <c:v>-9.3517089050947639</c:v>
                </c:pt>
                <c:pt idx="2718">
                  <c:v>-9.3380469197672653</c:v>
                </c:pt>
                <c:pt idx="2719">
                  <c:v>-9.3245410804052256</c:v>
                </c:pt>
                <c:pt idx="2720">
                  <c:v>-9.3112003375185939</c:v>
                </c:pt>
                <c:pt idx="2721">
                  <c:v>-9.2980337883207262</c:v>
                </c:pt>
                <c:pt idx="2722">
                  <c:v>-9.2850506748525508</c:v>
                </c:pt>
                <c:pt idx="2723">
                  <c:v>-9.272260381830117</c:v>
                </c:pt>
                <c:pt idx="2724">
                  <c:v>-9.2596724342081913</c:v>
                </c:pt>
                <c:pt idx="2725">
                  <c:v>-9.2472964944483813</c:v>
                </c:pt>
                <c:pt idx="2726">
                  <c:v>-9.2351423594816353</c:v>
                </c:pt>
                <c:pt idx="2727">
                  <c:v>-9.2232199573559264</c:v>
                </c:pt>
                <c:pt idx="2728">
                  <c:v>-9.2115393435594406</c:v>
                </c:pt>
                <c:pt idx="2729">
                  <c:v>-9.2001106970105067</c:v>
                </c:pt>
                <c:pt idx="2730">
                  <c:v>-9.1889443157057382</c:v>
                </c:pt>
                <c:pt idx="2731">
                  <c:v>-9.1780506120171381</c:v>
                </c:pt>
                <c:pt idx="2732">
                  <c:v>-9.1674401076327445</c:v>
                </c:pt>
                <c:pt idx="2733">
                  <c:v>-9.1571234281327367</c:v>
                </c:pt>
                <c:pt idx="2734">
                  <c:v>-9.1471112971940833</c:v>
                </c:pt>
                <c:pt idx="2735">
                  <c:v>-9.1374145304204788</c:v>
                </c:pt>
                <c:pt idx="2736">
                  <c:v>-9.1280440287911482</c:v>
                </c:pt>
                <c:pt idx="2737">
                  <c:v>-9.1190107717262503</c:v>
                </c:pt>
                <c:pt idx="2738">
                  <c:v>-9.1103258097656319</c:v>
                </c:pt>
                <c:pt idx="2739">
                  <c:v>-9.1020002568594283</c:v>
                </c:pt>
                <c:pt idx="2740">
                  <c:v>-9.0940452822710505</c:v>
                </c:pt>
                <c:pt idx="2741">
                  <c:v>-9.0864721020926869</c:v>
                </c:pt>
                <c:pt idx="2742">
                  <c:v>-9.0792919703755786</c:v>
                </c:pt>
                <c:pt idx="2743">
                  <c:v>-9.0725161698794707</c:v>
                </c:pt>
                <c:pt idx="2744">
                  <c:v>-9.0661560024452026</c:v>
                </c:pt>
                <c:pt idx="2745">
                  <c:v>-9.0602227789980017</c:v>
                </c:pt>
                <c:pt idx="2746">
                  <c:v>-9.0547278091890657</c:v>
                </c:pt>
                <c:pt idx="2747">
                  <c:v>-9.0496823906846178</c:v>
                </c:pt>
                <c:pt idx="2748">
                  <c:v>-9.045097798115922</c:v>
                </c:pt>
                <c:pt idx="2749">
                  <c:v>-9.0409852717000412</c:v>
                </c:pt>
                <c:pt idx="2750">
                  <c:v>-9.037356005549471</c:v>
                </c:pt>
                <c:pt idx="2751">
                  <c:v>-9.0342211356847812</c:v>
                </c:pt>
                <c:pt idx="2752">
                  <c:v>-9.0315917277702678</c:v>
                </c:pt>
                <c:pt idx="2753">
                  <c:v>-9.0294787645910244</c:v>
                </c:pt>
                <c:pt idx="2754">
                  <c:v>-9.0278931332952439</c:v>
                </c:pt>
                <c:pt idx="2755">
                  <c:v>-9.0268456124236192</c:v>
                </c:pt>
                <c:pt idx="2756">
                  <c:v>-9.0263468587525146</c:v>
                </c:pt>
                <c:pt idx="2757">
                  <c:v>-9.0264073939767488</c:v>
                </c:pt>
                <c:pt idx="2758">
                  <c:v>-9.0270375912617791</c:v>
                </c:pt>
                <c:pt idx="2759">
                  <c:v>-9.0282476616944258</c:v>
                </c:pt>
                <c:pt idx="2760">
                  <c:v>-9.0300476406653853</c:v>
                </c:pt>
                <c:pt idx="2761">
                  <c:v>-9.0324473742140743</c:v>
                </c:pt>
                <c:pt idx="2762">
                  <c:v>-9.035456505373368</c:v>
                </c:pt>
                <c:pt idx="2763">
                  <c:v>-9.039084460547377</c:v>
                </c:pt>
                <c:pt idx="2764">
                  <c:v>-9.0433404359597915</c:v>
                </c:pt>
                <c:pt idx="2765">
                  <c:v>-9.0482333842107625</c:v>
                </c:pt>
                <c:pt idx="2766">
                  <c:v>-9.0537720009795226</c:v>
                </c:pt>
                <c:pt idx="2767">
                  <c:v>-9.0599647119130822</c:v>
                </c:pt>
                <c:pt idx="2768">
                  <c:v>-9.0668196597387407</c:v>
                </c:pt>
                <c:pt idx="2769">
                  <c:v>-9.074344691641663</c:v>
                </c:pt>
                <c:pt idx="2770">
                  <c:v>-9.0825473469451605</c:v>
                </c:pt>
                <c:pt idx="2771">
                  <c:v>-9.0914348451352076</c:v>
                </c:pt>
                <c:pt idx="2772">
                  <c:v>-9.1010140742668373</c:v>
                </c:pt>
                <c:pt idx="2773">
                  <c:v>-9.1112915797914891</c:v>
                </c:pt>
                <c:pt idx="2774">
                  <c:v>-9.1222735538430992</c:v>
                </c:pt>
                <c:pt idx="2775">
                  <c:v>-9.1339658250196134</c:v>
                </c:pt>
                <c:pt idx="2776">
                  <c:v>-9.1463738486959407</c:v>
                </c:pt>
                <c:pt idx="2777">
                  <c:v>-9.1595026979017113</c:v>
                </c:pt>
                <c:pt idx="2778">
                  <c:v>-9.1733570547976733</c:v>
                </c:pt>
                <c:pt idx="2779">
                  <c:v>-9.1879412027801663</c:v>
                </c:pt>
                <c:pt idx="2780">
                  <c:v>-9.2032590192441486</c:v>
                </c:pt>
                <c:pt idx="2781">
                  <c:v>-9.219313969030086</c:v>
                </c:pt>
                <c:pt idx="2782">
                  <c:v>-9.2361090985796466</c:v>
                </c:pt>
                <c:pt idx="2783">
                  <c:v>-9.2536470308224921</c:v>
                </c:pt>
                <c:pt idx="2784">
                  <c:v>-9.2719299608128622</c:v>
                </c:pt>
                <c:pt idx="2785">
                  <c:v>-9.2909596521328393</c:v>
                </c:pt>
                <c:pt idx="2786">
                  <c:v>-9.3107374340756817</c:v>
                </c:pt>
                <c:pt idx="2787">
                  <c:v>-9.3312641996205574</c:v>
                </c:pt>
                <c:pt idx="2788">
                  <c:v>-9.3525404042060138</c:v>
                </c:pt>
                <c:pt idx="2789">
                  <c:v>-9.3745660653067926</c:v>
                </c:pt>
                <c:pt idx="2790">
                  <c:v>-9.3973407628162526</c:v>
                </c:pt>
                <c:pt idx="2791">
                  <c:v>-9.4208636402318788</c:v>
                </c:pt>
                <c:pt idx="2792">
                  <c:v>-9.4451334066404105</c:v>
                </c:pt>
                <c:pt idx="2793">
                  <c:v>-9.4701483394942585</c:v>
                </c:pt>
                <c:pt idx="2794">
                  <c:v>-9.4959062881686371</c:v>
                </c:pt>
                <c:pt idx="2795">
                  <c:v>-9.5224046782859375</c:v>
                </c:pt>
                <c:pt idx="2796">
                  <c:v>-9.5496405167915572</c:v>
                </c:pt>
                <c:pt idx="2797">
                  <c:v>-9.5776103977597842</c:v>
                </c:pt>
                <c:pt idx="2798">
                  <c:v>-9.6063105089114504</c:v>
                </c:pt>
                <c:pt idx="2799">
                  <c:v>-9.6357366388157839</c:v>
                </c:pt>
                <c:pt idx="2800">
                  <c:v>-9.6658841847511727</c:v>
                </c:pt>
                <c:pt idx="2801">
                  <c:v>-9.6967481611970925</c:v>
                </c:pt>
                <c:pt idx="2802">
                  <c:v>-9.728323208924154</c:v>
                </c:pt>
                <c:pt idx="2803">
                  <c:v>-9.7606036046516937</c:v>
                </c:pt>
                <c:pt idx="2804">
                  <c:v>-9.7935832712378197</c:v>
                </c:pt>
                <c:pt idx="2805">
                  <c:v>-9.8272557883662657</c:v>
                </c:pt>
                <c:pt idx="2806">
                  <c:v>-9.8616144036939808</c:v>
                </c:pt>
                <c:pt idx="2807">
                  <c:v>-9.8966520444210246</c:v>
                </c:pt>
                <c:pt idx="2808">
                  <c:v>-9.9323613292442001</c:v>
                </c:pt>
                <c:pt idx="2809">
                  <c:v>-9.9687345806563101</c:v>
                </c:pt>
                <c:pt idx="2810">
                  <c:v>-10.00576383755028</c:v>
                </c:pt>
                <c:pt idx="2811">
                  <c:v>-10.043440868089192</c:v>
                </c:pt>
                <c:pt idx="2812">
                  <c:v>-10.08175718280344</c:v>
                </c:pt>
                <c:pt idx="2813">
                  <c:v>-10.120704047873497</c:v>
                </c:pt>
                <c:pt idx="2814">
                  <c:v>-10.160272498562131</c:v>
                </c:pt>
                <c:pt idx="2815">
                  <c:v>-10.20045335275508</c:v>
                </c:pt>
                <c:pt idx="2816">
                  <c:v>-10.24123722457505</c:v>
                </c:pt>
                <c:pt idx="2817">
                  <c:v>-10.282614538030089</c:v>
                </c:pt>
                <c:pt idx="2818">
                  <c:v>-10.324575540662643</c:v>
                </c:pt>
                <c:pt idx="2819">
                  <c:v>-10.367110317163226</c:v>
                </c:pt>
                <c:pt idx="2820">
                  <c:v>-10.410208802917008</c:v>
                </c:pt>
                <c:pt idx="2821">
                  <c:v>-10.453860797450416</c:v>
                </c:pt>
                <c:pt idx="2822">
                  <c:v>-10.498055977747516</c:v>
                </c:pt>
                <c:pt idx="2823">
                  <c:v>-10.542783911408815</c:v>
                </c:pt>
                <c:pt idx="2824">
                  <c:v>-10.588034069623182</c:v>
                </c:pt>
                <c:pt idx="2825">
                  <c:v>-10.633795839929601</c:v>
                </c:pt>
                <c:pt idx="2826">
                  <c:v>-10.680058538743701</c:v>
                </c:pt>
                <c:pt idx="2827">
                  <c:v>-10.726811423627534</c:v>
                </c:pt>
                <c:pt idx="2828">
                  <c:v>-10.774043705282622</c:v>
                </c:pt>
                <c:pt idx="2829">
                  <c:v>-10.821744559247691</c:v>
                </c:pt>
                <c:pt idx="2830">
                  <c:v>-10.869903137283789</c:v>
                </c:pt>
                <c:pt idx="2831">
                  <c:v>-10.918508578434437</c:v>
                </c:pt>
                <c:pt idx="2832">
                  <c:v>-10.967550019743051</c:v>
                </c:pt>
                <c:pt idx="2833">
                  <c:v>-11.017016606621349</c:v>
                </c:pt>
                <c:pt idx="2834">
                  <c:v>-11.066897502855319</c:v>
                </c:pt>
                <c:pt idx="2835">
                  <c:v>-11.117181900242009</c:v>
                </c:pt>
                <c:pt idx="2836">
                  <c:v>-11.167859027850023</c:v>
                </c:pt>
                <c:pt idx="2837">
                  <c:v>-11.218918160899506</c:v>
                </c:pt>
                <c:pt idx="2838">
                  <c:v>-11.270348629256802</c:v>
                </c:pt>
                <c:pt idx="2839">
                  <c:v>-11.322139825541647</c:v>
                </c:pt>
                <c:pt idx="2840">
                  <c:v>-11.374281212847253</c:v>
                </c:pt>
                <c:pt idx="2841">
                  <c:v>-11.426762332070943</c:v>
                </c:pt>
                <c:pt idx="2842">
                  <c:v>-11.479572808860057</c:v>
                </c:pt>
                <c:pt idx="2843">
                  <c:v>-11.532702360172403</c:v>
                </c:pt>
                <c:pt idx="2844">
                  <c:v>-11.586140800456665</c:v>
                </c:pt>
                <c:pt idx="2845">
                  <c:v>-11.639878047457087</c:v>
                </c:pt>
                <c:pt idx="2846">
                  <c:v>-11.693904127646718</c:v>
                </c:pt>
                <c:pt idx="2847">
                  <c:v>-11.748209181296801</c:v>
                </c:pt>
                <c:pt idx="2848">
                  <c:v>-11.80278346718724</c:v>
                </c:pt>
                <c:pt idx="2849">
                  <c:v>-11.857617366967768</c:v>
                </c:pt>
                <c:pt idx="2850">
                  <c:v>-11.912701389176288</c:v>
                </c:pt>
                <c:pt idx="2851">
                  <c:v>-11.968026172922986</c:v>
                </c:pt>
                <c:pt idx="2852">
                  <c:v>-12.023582491250441</c:v>
                </c:pt>
                <c:pt idx="2853">
                  <c:v>-12.079361254177796</c:v>
                </c:pt>
                <c:pt idx="2854">
                  <c:v>-12.135353511439144</c:v>
                </c:pt>
                <c:pt idx="2855">
                  <c:v>-12.191550454926798</c:v>
                </c:pt>
                <c:pt idx="2856">
                  <c:v>-12.247943420848486</c:v>
                </c:pt>
                <c:pt idx="2857">
                  <c:v>-12.304523891609255</c:v>
                </c:pt>
                <c:pt idx="2858">
                  <c:v>-12.361283497428994</c:v>
                </c:pt>
                <c:pt idx="2859">
                  <c:v>-12.418214017705999</c:v>
                </c:pt>
                <c:pt idx="2860">
                  <c:v>-12.475307382136148</c:v>
                </c:pt>
                <c:pt idx="2861">
                  <c:v>-12.532555671599447</c:v>
                </c:pt>
                <c:pt idx="2862">
                  <c:v>-12.589951118824915</c:v>
                </c:pt>
                <c:pt idx="2863">
                  <c:v>-12.647486108841694</c:v>
                </c:pt>
                <c:pt idx="2864">
                  <c:v>-12.705153179229978</c:v>
                </c:pt>
                <c:pt idx="2865">
                  <c:v>-12.762945020179439</c:v>
                </c:pt>
                <c:pt idx="2866">
                  <c:v>-12.820854474366882</c:v>
                </c:pt>
                <c:pt idx="2867">
                  <c:v>-12.878874536661753</c:v>
                </c:pt>
                <c:pt idx="2868">
                  <c:v>-12.936998353670328</c:v>
                </c:pt>
                <c:pt idx="2869">
                  <c:v>-12.995219223126668</c:v>
                </c:pt>
                <c:pt idx="2870">
                  <c:v>-13.053530593141392</c:v>
                </c:pt>
                <c:pt idx="2871">
                  <c:v>-13.111926061314962</c:v>
                </c:pt>
                <c:pt idx="2872">
                  <c:v>-13.170399373726823</c:v>
                </c:pt>
                <c:pt idx="2873">
                  <c:v>-13.228944423806768</c:v>
                </c:pt>
                <c:pt idx="2874">
                  <c:v>-13.287555251097364</c:v>
                </c:pt>
                <c:pt idx="2875">
                  <c:v>-13.346226039916031</c:v>
                </c:pt>
                <c:pt idx="2876">
                  <c:v>-13.404951117923748</c:v>
                </c:pt>
                <c:pt idx="2877">
                  <c:v>-13.463724954607546</c:v>
                </c:pt>
                <c:pt idx="2878">
                  <c:v>-13.522542159685216</c:v>
                </c:pt>
                <c:pt idx="2879">
                  <c:v>-13.581397481436607</c:v>
                </c:pt>
                <c:pt idx="2880">
                  <c:v>-13.640285804971279</c:v>
                </c:pt>
                <c:pt idx="2881">
                  <c:v>-13.699202150435674</c:v>
                </c:pt>
                <c:pt idx="2882">
                  <c:v>-13.758141671167852</c:v>
                </c:pt>
                <c:pt idx="2883">
                  <c:v>-13.817099651804089</c:v>
                </c:pt>
                <c:pt idx="2884">
                  <c:v>-13.876071506344589</c:v>
                </c:pt>
                <c:pt idx="2885">
                  <c:v>-13.935052776181376</c:v>
                </c:pt>
                <c:pt idx="2886">
                  <c:v>-13.994039128094188</c:v>
                </c:pt>
                <c:pt idx="2887">
                  <c:v>-14.053026352220304</c:v>
                </c:pt>
                <c:pt idx="2888">
                  <c:v>-14.112010359999692</c:v>
                </c:pt>
                <c:pt idx="2889">
                  <c:v>-14.170987182103442</c:v>
                </c:pt>
                <c:pt idx="2890">
                  <c:v>-14.229952966345598</c:v>
                </c:pt>
                <c:pt idx="2891">
                  <c:v>-14.288903975585709</c:v>
                </c:pt>
                <c:pt idx="2892">
                  <c:v>-14.347836585621781</c:v>
                </c:pt>
                <c:pt idx="2893">
                  <c:v>-14.406747283081685</c:v>
                </c:pt>
                <c:pt idx="2894">
                  <c:v>-14.46563266331043</c:v>
                </c:pt>
                <c:pt idx="2895">
                  <c:v>-14.524489428261322</c:v>
                </c:pt>
                <c:pt idx="2896">
                  <c:v>-14.583314384390906</c:v>
                </c:pt>
                <c:pt idx="2897">
                  <c:v>-14.642104440560143</c:v>
                </c:pt>
                <c:pt idx="2898">
                  <c:v>-14.700856605945276</c:v>
                </c:pt>
                <c:pt idx="2899">
                  <c:v>-14.759567987961169</c:v>
                </c:pt>
                <c:pt idx="2900">
                  <c:v>-14.818235790195818</c:v>
                </c:pt>
                <c:pt idx="2901">
                  <c:v>-14.876857310361933</c:v>
                </c:pt>
                <c:pt idx="2902">
                  <c:v>-14.935429938264742</c:v>
                </c:pt>
                <c:pt idx="2903">
                  <c:v>-14.993951153788743</c:v>
                </c:pt>
                <c:pt idx="2904">
                  <c:v>-15.052418524903759</c:v>
                </c:pt>
                <c:pt idx="2905">
                  <c:v>-15.110829705692803</c:v>
                </c:pt>
                <c:pt idx="2906">
                  <c:v>-15.169182434402144</c:v>
                </c:pt>
                <c:pt idx="2907">
                  <c:v>-15.227474531515394</c:v>
                </c:pt>
                <c:pt idx="2908">
                  <c:v>-15.285703897850775</c:v>
                </c:pt>
                <c:pt idx="2909">
                  <c:v>-15.34386851268569</c:v>
                </c:pt>
                <c:pt idx="2910">
                  <c:v>-15.40196643190554</c:v>
                </c:pt>
                <c:pt idx="2911">
                  <c:v>-15.459995786180723</c:v>
                </c:pt>
                <c:pt idx="2912">
                  <c:v>-15.517954779169935</c:v>
                </c:pt>
                <c:pt idx="2913">
                  <c:v>-15.57584168575219</c:v>
                </c:pt>
                <c:pt idx="2914">
                  <c:v>-15.633654850286904</c:v>
                </c:pt>
                <c:pt idx="2915">
                  <c:v>-15.691392684902233</c:v>
                </c:pt>
                <c:pt idx="2916">
                  <c:v>-15.74905366781338</c:v>
                </c:pt>
                <c:pt idx="2917">
                  <c:v>-15.806636341668614</c:v>
                </c:pt>
                <c:pt idx="2918">
                  <c:v>-15.864139311926355</c:v>
                </c:pt>
                <c:pt idx="2919">
                  <c:v>-15.921561245260724</c:v>
                </c:pt>
                <c:pt idx="2920">
                  <c:v>-15.978900867996746</c:v>
                </c:pt>
                <c:pt idx="2921">
                  <c:v>-16.036156964575451</c:v>
                </c:pt>
                <c:pt idx="2922">
                  <c:v>-16.093328376048223</c:v>
                </c:pt>
                <c:pt idx="2923">
                  <c:v>-16.150413998601103</c:v>
                </c:pt>
                <c:pt idx="2924">
                  <c:v>-16.207412782108019</c:v>
                </c:pt>
                <c:pt idx="2925">
                  <c:v>-16.264323728713578</c:v>
                </c:pt>
                <c:pt idx="2926">
                  <c:v>-16.321145891444743</c:v>
                </c:pt>
                <c:pt idx="2927">
                  <c:v>-16.37787837285136</c:v>
                </c:pt>
                <c:pt idx="2928">
                  <c:v>-16.434520323676395</c:v>
                </c:pt>
                <c:pt idx="2929">
                  <c:v>-16.491070941552401</c:v>
                </c:pt>
                <c:pt idx="2930">
                  <c:v>-16.547529469728257</c:v>
                </c:pt>
                <c:pt idx="2931">
                  <c:v>-16.603895195823071</c:v>
                </c:pt>
                <c:pt idx="2932">
                  <c:v>-16.660167450606924</c:v>
                </c:pt>
                <c:pt idx="2933">
                  <c:v>-16.7163456068096</c:v>
                </c:pt>
                <c:pt idx="2934">
                  <c:v>-16.772429077956573</c:v>
                </c:pt>
                <c:pt idx="2935">
                  <c:v>-16.828417317229921</c:v>
                </c:pt>
                <c:pt idx="2936">
                  <c:v>-16.884309816357192</c:v>
                </c:pt>
                <c:pt idx="2937">
                  <c:v>-16.940106104525</c:v>
                </c:pt>
                <c:pt idx="2938">
                  <c:v>-16.995805747318244</c:v>
                </c:pt>
                <c:pt idx="2939">
                  <c:v>-17.051408345684077</c:v>
                </c:pt>
                <c:pt idx="2940">
                  <c:v>-17.106913534920796</c:v>
                </c:pt>
                <c:pt idx="2941">
                  <c:v>-17.162320983691544</c:v>
                </c:pt>
                <c:pt idx="2942">
                  <c:v>-17.217630393059679</c:v>
                </c:pt>
                <c:pt idx="2943">
                  <c:v>-17.272841495550072</c:v>
                </c:pt>
                <c:pt idx="2944">
                  <c:v>-17.327954054231299</c:v>
                </c:pt>
                <c:pt idx="2945">
                  <c:v>-17.382967861821864</c:v>
                </c:pt>
                <c:pt idx="2946">
                  <c:v>-17.437882739817056</c:v>
                </c:pt>
                <c:pt idx="2947">
                  <c:v>-17.4926985376391</c:v>
                </c:pt>
                <c:pt idx="2948">
                  <c:v>-17.547415131806879</c:v>
                </c:pt>
                <c:pt idx="2949">
                  <c:v>-17.602032425127994</c:v>
                </c:pt>
                <c:pt idx="2950">
                  <c:v>-17.656550345910311</c:v>
                </c:pt>
                <c:pt idx="2951">
                  <c:v>-17.710968847193595</c:v>
                </c:pt>
                <c:pt idx="2952">
                  <c:v>-17.7652879060015</c:v>
                </c:pt>
                <c:pt idx="2953">
                  <c:v>-17.819507522611421</c:v>
                </c:pt>
                <c:pt idx="2954">
                  <c:v>-17.873627719844485</c:v>
                </c:pt>
                <c:pt idx="2955">
                  <c:v>-17.927648542373191</c:v>
                </c:pt>
                <c:pt idx="2956">
                  <c:v>-17.981570056046877</c:v>
                </c:pt>
                <c:pt idx="2957">
                  <c:v>-18.035392347235121</c:v>
                </c:pt>
                <c:pt idx="2958">
                  <c:v>-18.089115522188802</c:v>
                </c:pt>
                <c:pt idx="2959">
                  <c:v>-18.142739706416741</c:v>
                </c:pt>
                <c:pt idx="2960">
                  <c:v>-18.196265044079748</c:v>
                </c:pt>
                <c:pt idx="2961">
                  <c:v>-18.249691697400667</c:v>
                </c:pt>
                <c:pt idx="2962">
                  <c:v>-18.303019846089413</c:v>
                </c:pt>
                <c:pt idx="2963">
                  <c:v>-18.356249686784654</c:v>
                </c:pt>
                <c:pt idx="2964">
                  <c:v>-18.409381432508663</c:v>
                </c:pt>
                <c:pt idx="2965">
                  <c:v>-18.462415312138447</c:v>
                </c:pt>
                <c:pt idx="2966">
                  <c:v>-18.515351569890221</c:v>
                </c:pt>
                <c:pt idx="2967">
                  <c:v>-18.568190464818251</c:v>
                </c:pt>
                <c:pt idx="2968">
                  <c:v>-18.620932270326897</c:v>
                </c:pt>
                <c:pt idx="2969">
                  <c:v>-18.673577273696605</c:v>
                </c:pt>
                <c:pt idx="2970">
                  <c:v>-18.726125775621803</c:v>
                </c:pt>
                <c:pt idx="2971">
                  <c:v>-18.778578089762462</c:v>
                </c:pt>
                <c:pt idx="2972">
                  <c:v>-18.830934542307382</c:v>
                </c:pt>
                <c:pt idx="2973">
                  <c:v>-18.883195471550021</c:v>
                </c:pt>
                <c:pt idx="2974">
                  <c:v>-18.935361227475248</c:v>
                </c:pt>
                <c:pt idx="2975">
                  <c:v>-18.987432171358321</c:v>
                </c:pt>
                <c:pt idx="2976">
                  <c:v>-19.03940867537484</c:v>
                </c:pt>
                <c:pt idx="2977">
                  <c:v>-19.091291122221037</c:v>
                </c:pt>
                <c:pt idx="2978">
                  <c:v>-19.143079904745338</c:v>
                </c:pt>
                <c:pt idx="2979">
                  <c:v>-19.194775425589796</c:v>
                </c:pt>
                <c:pt idx="2980">
                  <c:v>-19.246378096842076</c:v>
                </c:pt>
                <c:pt idx="2981">
                  <c:v>-19.297888339696851</c:v>
                </c:pt>
                <c:pt idx="2982">
                  <c:v>-19.349306584126754</c:v>
                </c:pt>
                <c:pt idx="2983">
                  <c:v>-19.400633268562814</c:v>
                </c:pt>
                <c:pt idx="2984">
                  <c:v>-19.451868839583803</c:v>
                </c:pt>
                <c:pt idx="2985">
                  <c:v>-19.503013751614979</c:v>
                </c:pt>
                <c:pt idx="2986">
                  <c:v>-19.554068466634412</c:v>
                </c:pt>
                <c:pt idx="2987">
                  <c:v>-19.605033453888915</c:v>
                </c:pt>
                <c:pt idx="2988">
                  <c:v>-19.655909189616874</c:v>
                </c:pt>
                <c:pt idx="2989">
                  <c:v>-19.706696156780261</c:v>
                </c:pt>
                <c:pt idx="2990">
                  <c:v>-19.757394844803414</c:v>
                </c:pt>
                <c:pt idx="2991">
                  <c:v>-19.808005749320195</c:v>
                </c:pt>
                <c:pt idx="2992">
                  <c:v>-19.858529371927634</c:v>
                </c:pt>
                <c:pt idx="2993">
                  <c:v>-19.908966219947491</c:v>
                </c:pt>
                <c:pt idx="2994">
                  <c:v>-19.959316806194586</c:v>
                </c:pt>
                <c:pt idx="2995">
                  <c:v>-20.009581648751205</c:v>
                </c:pt>
                <c:pt idx="2996">
                  <c:v>-20.059761270749618</c:v>
                </c:pt>
                <c:pt idx="2997">
                  <c:v>-20.109856200159243</c:v>
                </c:pt>
                <c:pt idx="2998">
                  <c:v>-20.159866969581437</c:v>
                </c:pt>
                <c:pt idx="2999">
                  <c:v>-20.2097941160498</c:v>
                </c:pt>
                <c:pt idx="3000">
                  <c:v>-20.259638180836426</c:v>
                </c:pt>
                <c:pt idx="3001">
                  <c:v>-20.309399709264014</c:v>
                </c:pt>
                <c:pt idx="3002">
                  <c:v>-20.359079250523706</c:v>
                </c:pt>
                <c:pt idx="3003">
                  <c:v>-20.408677357497847</c:v>
                </c:pt>
                <c:pt idx="3004">
                  <c:v>-20.458194586588981</c:v>
                </c:pt>
                <c:pt idx="3005">
                  <c:v>-20.507631497553163</c:v>
                </c:pt>
                <c:pt idx="3006">
                  <c:v>-20.556988653339026</c:v>
                </c:pt>
                <c:pt idx="3007">
                  <c:v>-20.606266619930622</c:v>
                </c:pt>
                <c:pt idx="3008">
                  <c:v>-20.655465966196665</c:v>
                </c:pt>
                <c:pt idx="3009">
                  <c:v>-20.704587263743118</c:v>
                </c:pt>
                <c:pt idx="3010">
                  <c:v>-20.753631086770387</c:v>
                </c:pt>
                <c:pt idx="3011">
                  <c:v>-20.80259801193629</c:v>
                </c:pt>
                <c:pt idx="3012">
                  <c:v>-20.851488618220664</c:v>
                </c:pt>
                <c:pt idx="3013">
                  <c:v>-20.900303486797153</c:v>
                </c:pt>
                <c:pt idx="3014">
                  <c:v>-20.949043200906594</c:v>
                </c:pt>
                <c:pt idx="3015">
                  <c:v>-20.997708345735937</c:v>
                </c:pt>
                <c:pt idx="3016">
                  <c:v>-21.046299508300127</c:v>
                </c:pt>
                <c:pt idx="3017">
                  <c:v>-21.094817277327738</c:v>
                </c:pt>
                <c:pt idx="3018">
                  <c:v>-21.14326224315089</c:v>
                </c:pt>
                <c:pt idx="3019">
                  <c:v>-21.19163499759776</c:v>
                </c:pt>
                <c:pt idx="3020">
                  <c:v>-21.239936133889543</c:v>
                </c:pt>
                <c:pt idx="3021">
                  <c:v>-21.288166246539614</c:v>
                </c:pt>
                <c:pt idx="3022">
                  <c:v>-21.33632593125682</c:v>
                </c:pt>
                <c:pt idx="3023">
                  <c:v>-21.384415784851541</c:v>
                </c:pt>
                <c:pt idx="3024">
                  <c:v>-21.432436405144806</c:v>
                </c:pt>
                <c:pt idx="3025">
                  <c:v>-21.480388390880822</c:v>
                </c:pt>
                <c:pt idx="3026">
                  <c:v>-21.528272341641376</c:v>
                </c:pt>
                <c:pt idx="3027">
                  <c:v>-21.576088857764141</c:v>
                </c:pt>
                <c:pt idx="3028">
                  <c:v>-21.623838540263375</c:v>
                </c:pt>
                <c:pt idx="3029">
                  <c:v>-21.671521990752765</c:v>
                </c:pt>
                <c:pt idx="3030">
                  <c:v>-21.719139811371647</c:v>
                </c:pt>
                <c:pt idx="3031">
                  <c:v>-21.766692604713505</c:v>
                </c:pt>
                <c:pt idx="3032">
                  <c:v>-21.814180973755942</c:v>
                </c:pt>
                <c:pt idx="3033">
                  <c:v>-21.861605521795163</c:v>
                </c:pt>
                <c:pt idx="3034">
                  <c:v>-21.90896685238048</c:v>
                </c:pt>
                <c:pt idx="3035">
                  <c:v>-21.956265569252359</c:v>
                </c:pt>
                <c:pt idx="3036">
                  <c:v>-22.003502276282433</c:v>
                </c:pt>
                <c:pt idx="3037">
                  <c:v>-22.050677577415748</c:v>
                </c:pt>
                <c:pt idx="3038">
                  <c:v>-22.097792076614468</c:v>
                </c:pt>
                <c:pt idx="3039">
                  <c:v>-22.144846377804235</c:v>
                </c:pt>
                <c:pt idx="3040">
                  <c:v>-22.191841084822315</c:v>
                </c:pt>
                <c:pt idx="3041">
                  <c:v>-22.238776801367493</c:v>
                </c:pt>
                <c:pt idx="3042">
                  <c:v>-22.285654130951897</c:v>
                </c:pt>
                <c:pt idx="3043">
                  <c:v>-22.332473676854718</c:v>
                </c:pt>
                <c:pt idx="3044">
                  <c:v>-22.379236042077348</c:v>
                </c:pt>
                <c:pt idx="3045">
                  <c:v>-22.425941829300704</c:v>
                </c:pt>
                <c:pt idx="3046">
                  <c:v>-22.472591640843657</c:v>
                </c:pt>
                <c:pt idx="3047">
                  <c:v>-22.519186078623299</c:v>
                </c:pt>
                <c:pt idx="3048">
                  <c:v>-22.565725744117216</c:v>
                </c:pt>
                <c:pt idx="3049">
                  <c:v>-22.612211238326339</c:v>
                </c:pt>
                <c:pt idx="3050">
                  <c:v>-22.658643161739978</c:v>
                </c:pt>
                <c:pt idx="3051">
                  <c:v>-22.705022114301929</c:v>
                </c:pt>
                <c:pt idx="3052">
                  <c:v>-22.751348695378134</c:v>
                </c:pt>
                <c:pt idx="3053">
                  <c:v>-22.797623503725809</c:v>
                </c:pt>
                <c:pt idx="3054">
                  <c:v>-22.843847137463442</c:v>
                </c:pt>
                <c:pt idx="3055">
                  <c:v>-22.890020194042332</c:v>
                </c:pt>
                <c:pt idx="3056">
                  <c:v>-22.936143270219482</c:v>
                </c:pt>
                <c:pt idx="3057">
                  <c:v>-22.982216962031469</c:v>
                </c:pt>
                <c:pt idx="3058">
                  <c:v>-23.028241864769541</c:v>
                </c:pt>
                <c:pt idx="3059">
                  <c:v>-23.074218572955886</c:v>
                </c:pt>
                <c:pt idx="3060">
                  <c:v>-23.120147680320692</c:v>
                </c:pt>
                <c:pt idx="3061">
                  <c:v>-23.166029779781006</c:v>
                </c:pt>
                <c:pt idx="3062">
                  <c:v>-23.211865463419695</c:v>
                </c:pt>
                <c:pt idx="3063">
                  <c:v>-23.257655322466242</c:v>
                </c:pt>
                <c:pt idx="3064">
                  <c:v>-23.303399947277651</c:v>
                </c:pt>
                <c:pt idx="3065">
                  <c:v>-23.349099927321113</c:v>
                </c:pt>
                <c:pt idx="3066">
                  <c:v>-23.394755851157182</c:v>
                </c:pt>
                <c:pt idx="3067">
                  <c:v>-23.44036830642386</c:v>
                </c:pt>
                <c:pt idx="3068">
                  <c:v>-23.485937879821428</c:v>
                </c:pt>
                <c:pt idx="3069">
                  <c:v>-23.531465157098719</c:v>
                </c:pt>
                <c:pt idx="3070">
                  <c:v>-23.576950723038902</c:v>
                </c:pt>
                <c:pt idx="3071">
                  <c:v>-23.622395161447788</c:v>
                </c:pt>
                <c:pt idx="3072">
                  <c:v>-23.667799055141536</c:v>
                </c:pt>
                <c:pt idx="3073">
                  <c:v>-23.713162985935398</c:v>
                </c:pt>
                <c:pt idx="3074">
                  <c:v>-23.758487534633559</c:v>
                </c:pt>
                <c:pt idx="3075">
                  <c:v>-23.803773281019787</c:v>
                </c:pt>
                <c:pt idx="3076">
                  <c:v>-23.84902080384752</c:v>
                </c:pt>
                <c:pt idx="3077">
                  <c:v>-23.894230680832358</c:v>
                </c:pt>
                <c:pt idx="3078">
                  <c:v>-23.939403488643819</c:v>
                </c:pt>
                <c:pt idx="3079">
                  <c:v>-23.984539802898368</c:v>
                </c:pt>
                <c:pt idx="3080">
                  <c:v>-24.029640198152787</c:v>
                </c:pt>
                <c:pt idx="3081">
                  <c:v>-24.074705247898574</c:v>
                </c:pt>
                <c:pt idx="3082">
                  <c:v>-24.119735524555782</c:v>
                </c:pt>
                <c:pt idx="3083">
                  <c:v>-24.164731599468993</c:v>
                </c:pt>
                <c:pt idx="3084">
                  <c:v>-24.209694042902171</c:v>
                </c:pt>
                <c:pt idx="3085">
                  <c:v>-24.254623424035383</c:v>
                </c:pt>
                <c:pt idx="3086">
                  <c:v>-24.299520310961018</c:v>
                </c:pt>
                <c:pt idx="3087">
                  <c:v>-24.344385270681453</c:v>
                </c:pt>
                <c:pt idx="3088">
                  <c:v>-24.389218869105612</c:v>
                </c:pt>
                <c:pt idx="3089">
                  <c:v>-24.434021671048217</c:v>
                </c:pt>
                <c:pt idx="3090">
                  <c:v>-24.478794240226762</c:v>
                </c:pt>
                <c:pt idx="3091">
                  <c:v>-24.523537139261776</c:v>
                </c:pt>
                <c:pt idx="3092">
                  <c:v>-24.568250929674779</c:v>
                </c:pt>
                <c:pt idx="3093">
                  <c:v>-24.612936171888961</c:v>
                </c:pt>
                <c:pt idx="3094">
                  <c:v>-24.657593425228015</c:v>
                </c:pt>
                <c:pt idx="3095">
                  <c:v>-24.702223247917672</c:v>
                </c:pt>
                <c:pt idx="3096">
                  <c:v>-24.746826197085099</c:v>
                </c:pt>
                <c:pt idx="3097">
                  <c:v>-24.791402828760944</c:v>
                </c:pt>
                <c:pt idx="3098">
                  <c:v>-24.83595369787993</c:v>
                </c:pt>
                <c:pt idx="3099">
                  <c:v>-24.880479358282916</c:v>
                </c:pt>
                <c:pt idx="3100">
                  <c:v>-24.924980362718415</c:v>
                </c:pt>
                <c:pt idx="3101">
                  <c:v>-24.969457262844994</c:v>
                </c:pt>
                <c:pt idx="3102">
                  <c:v>-25.013910609233783</c:v>
                </c:pt>
                <c:pt idx="3103">
                  <c:v>-25.058340951371072</c:v>
                </c:pt>
                <c:pt idx="3104">
                  <c:v>-25.102748837661089</c:v>
                </c:pt>
                <c:pt idx="3105">
                  <c:v>-25.147134815429659</c:v>
                </c:pt>
                <c:pt idx="3106">
                  <c:v>-25.191499430927209</c:v>
                </c:pt>
                <c:pt idx="3107">
                  <c:v>-25.235843229332708</c:v>
                </c:pt>
                <c:pt idx="3108">
                  <c:v>-25.280166754757282</c:v>
                </c:pt>
                <c:pt idx="3109">
                  <c:v>-25.324470550248471</c:v>
                </c:pt>
                <c:pt idx="3110">
                  <c:v>-25.36875515779446</c:v>
                </c:pt>
                <c:pt idx="3111">
                  <c:v>-25.413021118328437</c:v>
                </c:pt>
                <c:pt idx="3112">
                  <c:v>-25.457268971733381</c:v>
                </c:pt>
                <c:pt idx="3113">
                  <c:v>-25.501499256846483</c:v>
                </c:pt>
                <c:pt idx="3114">
                  <c:v>-25.545712511464505</c:v>
                </c:pt>
                <c:pt idx="3115">
                  <c:v>-25.589909272348685</c:v>
                </c:pt>
                <c:pt idx="3116">
                  <c:v>-25.634090075230045</c:v>
                </c:pt>
                <c:pt idx="3117">
                  <c:v>-25.678255454814668</c:v>
                </c:pt>
                <c:pt idx="3118">
                  <c:v>-25.722405944789148</c:v>
                </c:pt>
                <c:pt idx="3119">
                  <c:v>-25.766542077826522</c:v>
                </c:pt>
                <c:pt idx="3120">
                  <c:v>-25.810664385591707</c:v>
                </c:pt>
                <c:pt idx="3121">
                  <c:v>-25.854773398747469</c:v>
                </c:pt>
                <c:pt idx="3122">
                  <c:v>-25.8988696469602</c:v>
                </c:pt>
                <c:pt idx="3123">
                  <c:v>-25.942953658906344</c:v>
                </c:pt>
                <c:pt idx="3124">
                  <c:v>-25.98702596227827</c:v>
                </c:pt>
                <c:pt idx="3125">
                  <c:v>-26.031087083790116</c:v>
                </c:pt>
                <c:pt idx="3126">
                  <c:v>-26.075137549185044</c:v>
                </c:pt>
                <c:pt idx="3127">
                  <c:v>-26.119177883240482</c:v>
                </c:pt>
                <c:pt idx="3128">
                  <c:v>-26.163208609775459</c:v>
                </c:pt>
                <c:pt idx="3129">
                  <c:v>-26.207230251656402</c:v>
                </c:pt>
                <c:pt idx="3130">
                  <c:v>-26.251243330804222</c:v>
                </c:pt>
                <c:pt idx="3131">
                  <c:v>-26.295248368200358</c:v>
                </c:pt>
                <c:pt idx="3132">
                  <c:v>-26.339245883893774</c:v>
                </c:pt>
                <c:pt idx="3133">
                  <c:v>-26.383236397007614</c:v>
                </c:pt>
                <c:pt idx="3134">
                  <c:v>-26.427220425745528</c:v>
                </c:pt>
                <c:pt idx="3135">
                  <c:v>-26.471198487398603</c:v>
                </c:pt>
                <c:pt idx="3136">
                  <c:v>-26.515171098352369</c:v>
                </c:pt>
                <c:pt idx="3137">
                  <c:v>-26.559138774093224</c:v>
                </c:pt>
                <c:pt idx="3138">
                  <c:v>-26.603102029215037</c:v>
                </c:pt>
                <c:pt idx="3139">
                  <c:v>-26.647061377426247</c:v>
                </c:pt>
                <c:pt idx="3140">
                  <c:v>-26.691017331556676</c:v>
                </c:pt>
                <c:pt idx="3141">
                  <c:v>-26.734970403563835</c:v>
                </c:pt>
                <c:pt idx="3142">
                  <c:v>-26.778921104540274</c:v>
                </c:pt>
                <c:pt idx="3143">
                  <c:v>-26.822869944719891</c:v>
                </c:pt>
                <c:pt idx="3144">
                  <c:v>-26.866817433484968</c:v>
                </c:pt>
                <c:pt idx="3145">
                  <c:v>-26.910764079372637</c:v>
                </c:pt>
                <c:pt idx="3146">
                  <c:v>-26.954710390081786</c:v>
                </c:pt>
                <c:pt idx="3147">
                  <c:v>-26.998656872479625</c:v>
                </c:pt>
                <c:pt idx="3148">
                  <c:v>-27.042604032608327</c:v>
                </c:pt>
                <c:pt idx="3149">
                  <c:v>-27.086552375691827</c:v>
                </c:pt>
                <c:pt idx="3150">
                  <c:v>-27.13050240614216</c:v>
                </c:pt>
                <c:pt idx="3151">
                  <c:v>-27.174454627565979</c:v>
                </c:pt>
                <c:pt idx="3152">
                  <c:v>-27.218409542771475</c:v>
                </c:pt>
                <c:pt idx="3153">
                  <c:v>-27.262367653774291</c:v>
                </c:pt>
                <c:pt idx="3154">
                  <c:v>-27.306329461804125</c:v>
                </c:pt>
                <c:pt idx="3155">
                  <c:v>-27.350295467311359</c:v>
                </c:pt>
                <c:pt idx="3156">
                  <c:v>-27.394266169972852</c:v>
                </c:pt>
                <c:pt idx="3157">
                  <c:v>-27.438242068698479</c:v>
                </c:pt>
                <c:pt idx="3158">
                  <c:v>-27.482223661637466</c:v>
                </c:pt>
                <c:pt idx="3159">
                  <c:v>-27.526211446184018</c:v>
                </c:pt>
                <c:pt idx="3160">
                  <c:v>-27.57020591898376</c:v>
                </c:pt>
                <c:pt idx="3161">
                  <c:v>-27.614207575939535</c:v>
                </c:pt>
                <c:pt idx="3162">
                  <c:v>-27.658216912217505</c:v>
                </c:pt>
                <c:pt idx="3163">
                  <c:v>-27.702234422252676</c:v>
                </c:pt>
                <c:pt idx="3164">
                  <c:v>-27.74626059975477</c:v>
                </c:pt>
                <c:pt idx="3165">
                  <c:v>-27.790295937713939</c:v>
                </c:pt>
                <c:pt idx="3166">
                  <c:v>-27.834340928406156</c:v>
                </c:pt>
                <c:pt idx="3167">
                  <c:v>-27.878396063399485</c:v>
                </c:pt>
                <c:pt idx="3168">
                  <c:v>-27.92246183355828</c:v>
                </c:pt>
                <c:pt idx="3169">
                  <c:v>-27.966538729049294</c:v>
                </c:pt>
                <c:pt idx="3170">
                  <c:v>-28.010627239346661</c:v>
                </c:pt>
                <c:pt idx="3171">
                  <c:v>-28.054727853237466</c:v>
                </c:pt>
                <c:pt idx="3172">
                  <c:v>-28.098841058825773</c:v>
                </c:pt>
                <c:pt idx="3173">
                  <c:v>-28.142967343538835</c:v>
                </c:pt>
                <c:pt idx="3174">
                  <c:v>-28.187107194131119</c:v>
                </c:pt>
                <c:pt idx="3175">
                  <c:v>-28.231261096688915</c:v>
                </c:pt>
                <c:pt idx="3176">
                  <c:v>-28.275429536635791</c:v>
                </c:pt>
                <c:pt idx="3177">
                  <c:v>-28.319612998736496</c:v>
                </c:pt>
                <c:pt idx="3178">
                  <c:v>-28.363811967101142</c:v>
                </c:pt>
                <c:pt idx="3179">
                  <c:v>-28.408026925190214</c:v>
                </c:pt>
                <c:pt idx="3180">
                  <c:v>-28.452258355818543</c:v>
                </c:pt>
                <c:pt idx="3181">
                  <c:v>-28.496506741158917</c:v>
                </c:pt>
                <c:pt idx="3182">
                  <c:v>-28.540772562746927</c:v>
                </c:pt>
                <c:pt idx="3183">
                  <c:v>-28.585056301483789</c:v>
                </c:pt>
                <c:pt idx="3184">
                  <c:v>-28.629358437640882</c:v>
                </c:pt>
                <c:pt idx="3185">
                  <c:v>-28.673679450863347</c:v>
                </c:pt>
                <c:pt idx="3186">
                  <c:v>-28.718019820172497</c:v>
                </c:pt>
                <c:pt idx="3187">
                  <c:v>-28.762380023971119</c:v>
                </c:pt>
                <c:pt idx="3188">
                  <c:v>-28.806760540044863</c:v>
                </c:pt>
                <c:pt idx="3189">
                  <c:v>-28.851161845566331</c:v>
                </c:pt>
                <c:pt idx="3190">
                  <c:v>-28.895584417097815</c:v>
                </c:pt>
                <c:pt idx="3191">
                  <c:v>-28.94002873059479</c:v>
                </c:pt>
                <c:pt idx="3192">
                  <c:v>-28.984495261407098</c:v>
                </c:pt>
                <c:pt idx="3193">
                  <c:v>-29.028984484283484</c:v>
                </c:pt>
                <c:pt idx="3194">
                  <c:v>-29.073496873372456</c:v>
                </c:pt>
                <c:pt idx="3195">
                  <c:v>-29.118032902226059</c:v>
                </c:pt>
                <c:pt idx="3196">
                  <c:v>-29.162593043800701</c:v>
                </c:pt>
                <c:pt idx="3197">
                  <c:v>-29.207177770460056</c:v>
                </c:pt>
                <c:pt idx="3198">
                  <c:v>-29.251787553977159</c:v>
                </c:pt>
                <c:pt idx="3199">
                  <c:v>-29.296422865535526</c:v>
                </c:pt>
                <c:pt idx="3200">
                  <c:v>-29.341084175731559</c:v>
                </c:pt>
                <c:pt idx="3201">
                  <c:v>-29.3857719545754</c:v>
                </c:pt>
                <c:pt idx="3202">
                  <c:v>-29.430486671492687</c:v>
                </c:pt>
                <c:pt idx="3203">
                  <c:v>-29.475228795325936</c:v>
                </c:pt>
                <c:pt idx="3204">
                  <c:v>-29.519998794335336</c:v>
                </c:pt>
                <c:pt idx="3205">
                  <c:v>-29.564797136199978</c:v>
                </c:pt>
                <c:pt idx="3206">
                  <c:v>-29.609624288018427</c:v>
                </c:pt>
                <c:pt idx="3207">
                  <c:v>-29.654480716309607</c:v>
                </c:pt>
                <c:pt idx="3208">
                  <c:v>-29.69936688701338</c:v>
                </c:pt>
                <c:pt idx="3209">
                  <c:v>-29.744283265490736</c:v>
                </c:pt>
                <c:pt idx="3210">
                  <c:v>-29.789230316524012</c:v>
                </c:pt>
                <c:pt idx="3211">
                  <c:v>-29.834208504317697</c:v>
                </c:pt>
                <c:pt idx="3212">
                  <c:v>-29.879218292496969</c:v>
                </c:pt>
                <c:pt idx="3213">
                  <c:v>-29.924260144109176</c:v>
                </c:pt>
                <c:pt idx="3214">
                  <c:v>-29.969334521622308</c:v>
                </c:pt>
                <c:pt idx="3215">
                  <c:v>-30.01444188692501</c:v>
                </c:pt>
                <c:pt idx="3216">
                  <c:v>-30.05958270132578</c:v>
                </c:pt>
                <c:pt idx="3217">
                  <c:v>-30.104757425552322</c:v>
                </c:pt>
                <c:pt idx="3218">
                  <c:v>-30.149966519750727</c:v>
                </c:pt>
                <c:pt idx="3219">
                  <c:v>-30.195210443483912</c:v>
                </c:pt>
                <c:pt idx="3220">
                  <c:v>-30.240489655731043</c:v>
                </c:pt>
                <c:pt idx="3221">
                  <c:v>-30.28580461488577</c:v>
                </c:pt>
                <c:pt idx="3222">
                  <c:v>-30.331155778754532</c:v>
                </c:pt>
                <c:pt idx="3223">
                  <c:v>-30.376543604555742</c:v>
                </c:pt>
                <c:pt idx="3224">
                  <c:v>-30.421968548916652</c:v>
                </c:pt>
                <c:pt idx="3225">
                  <c:v>-30.467431067872731</c:v>
                </c:pt>
                <c:pt idx="3226">
                  <c:v>-30.512931616864453</c:v>
                </c:pt>
                <c:pt idx="3227">
                  <c:v>-30.558470650736005</c:v>
                </c:pt>
                <c:pt idx="3228">
                  <c:v>-30.604048623731707</c:v>
                </c:pt>
                <c:pt idx="3229">
                  <c:v>-30.649665989494874</c:v>
                </c:pt>
                <c:pt idx="3230">
                  <c:v>-30.695323201063765</c:v>
                </c:pt>
                <c:pt idx="3231">
                  <c:v>-30.741020710869581</c:v>
                </c:pt>
                <c:pt idx="3232">
                  <c:v>-30.786758970733</c:v>
                </c:pt>
                <c:pt idx="3233">
                  <c:v>-30.832538431861245</c:v>
                </c:pt>
                <c:pt idx="3234">
                  <c:v>-30.878359544844706</c:v>
                </c:pt>
                <c:pt idx="3235">
                  <c:v>-30.924222759653638</c:v>
                </c:pt>
                <c:pt idx="3236">
                  <c:v>-30.970128525634024</c:v>
                </c:pt>
                <c:pt idx="3237">
                  <c:v>-31.016077291504622</c:v>
                </c:pt>
                <c:pt idx="3238">
                  <c:v>-31.06206950535238</c:v>
                </c:pt>
                <c:pt idx="3239">
                  <c:v>-31.108105614628645</c:v>
                </c:pt>
                <c:pt idx="3240">
                  <c:v>-31.154186066145122</c:v>
                </c:pt>
                <c:pt idx="3241">
                  <c:v>-31.200311306069125</c:v>
                </c:pt>
                <c:pt idx="3242">
                  <c:v>-31.246481779919581</c:v>
                </c:pt>
                <c:pt idx="3243">
                  <c:v>-31.292697932562081</c:v>
                </c:pt>
                <c:pt idx="3244">
                  <c:v>-31.338960208204018</c:v>
                </c:pt>
                <c:pt idx="3245">
                  <c:v>-31.385269050390182</c:v>
                </c:pt>
                <c:pt idx="3246">
                  <c:v>-31.431624901996777</c:v>
                </c:pt>
                <c:pt idx="3247">
                  <c:v>-31.478028205227293</c:v>
                </c:pt>
                <c:pt idx="3248">
                  <c:v>-31.524479401606357</c:v>
                </c:pt>
                <c:pt idx="3249">
                  <c:v>-31.570978931974491</c:v>
                </c:pt>
                <c:pt idx="3250">
                  <c:v>-31.617527236482729</c:v>
                </c:pt>
                <c:pt idx="3251">
                  <c:v>-31.664124754586211</c:v>
                </c:pt>
                <c:pt idx="3252">
                  <c:v>-31.71077192503919</c:v>
                </c:pt>
                <c:pt idx="3253">
                  <c:v>-31.757469185887942</c:v>
                </c:pt>
                <c:pt idx="3254">
                  <c:v>-31.804216974465383</c:v>
                </c:pt>
                <c:pt idx="3255">
                  <c:v>-31.851015727384446</c:v>
                </c:pt>
                <c:pt idx="3256">
                  <c:v>-31.89786588053153</c:v>
                </c:pt>
                <c:pt idx="3257">
                  <c:v>-31.944767869059984</c:v>
                </c:pt>
                <c:pt idx="3258">
                  <c:v>-31.99172212738339</c:v>
                </c:pt>
                <c:pt idx="3259">
                  <c:v>-32.038729089168754</c:v>
                </c:pt>
                <c:pt idx="3260">
                  <c:v>-32.085789187329496</c:v>
                </c:pt>
                <c:pt idx="3261">
                  <c:v>-32.132902854018198</c:v>
                </c:pt>
                <c:pt idx="3262">
                  <c:v>-32.18007052061931</c:v>
                </c:pt>
                <c:pt idx="3263">
                  <c:v>-32.227292617742009</c:v>
                </c:pt>
                <c:pt idx="3264">
                  <c:v>-32.274569575212375</c:v>
                </c:pt>
                <c:pt idx="3265">
                  <c:v>-32.321901822066366</c:v>
                </c:pt>
                <c:pt idx="3266">
                  <c:v>-32.369289786541096</c:v>
                </c:pt>
                <c:pt idx="3267">
                  <c:v>-32.416733896067768</c:v>
                </c:pt>
                <c:pt idx="3268">
                  <c:v>-32.464234577263142</c:v>
                </c:pt>
                <c:pt idx="3269">
                  <c:v>-32.511792255921577</c:v>
                </c:pt>
                <c:pt idx="3270">
                  <c:v>-32.559407357007153</c:v>
                </c:pt>
                <c:pt idx="3271">
                  <c:v>-32.607080304644725</c:v>
                </c:pt>
                <c:pt idx="3272">
                  <c:v>-32.654811522111444</c:v>
                </c:pt>
                <c:pt idx="3273">
                  <c:v>-32.702601431828668</c:v>
                </c:pt>
                <c:pt idx="3274">
                  <c:v>-32.750450455352663</c:v>
                </c:pt>
                <c:pt idx="3275">
                  <c:v>-32.798359013366266</c:v>
                </c:pt>
                <c:pt idx="3276">
                  <c:v>-32.846327525669544</c:v>
                </c:pt>
                <c:pt idx="3277">
                  <c:v>-32.894356411170953</c:v>
                </c:pt>
                <c:pt idx="3278">
                  <c:v>-32.942446087878032</c:v>
                </c:pt>
                <c:pt idx="3279">
                  <c:v>-32.990596972888106</c:v>
                </c:pt>
                <c:pt idx="3280">
                  <c:v>-33.038809482379293</c:v>
                </c:pt>
                <c:pt idx="3281">
                  <c:v>-33.087084031600249</c:v>
                </c:pt>
                <c:pt idx="3282">
                  <c:v>-33.13542103486148</c:v>
                </c:pt>
                <c:pt idx="3283">
                  <c:v>-33.183820905524925</c:v>
                </c:pt>
                <c:pt idx="3284">
                  <c:v>-33.232284055994668</c:v>
                </c:pt>
                <c:pt idx="3285">
                  <c:v>-33.280810897706516</c:v>
                </c:pt>
                <c:pt idx="3286">
                  <c:v>-33.329401841118496</c:v>
                </c:pt>
                <c:pt idx="3287">
                  <c:v>-33.378057295700778</c:v>
                </c:pt>
                <c:pt idx="3288">
                  <c:v>-33.426777669924874</c:v>
                </c:pt>
                <c:pt idx="3289">
                  <c:v>-33.475563371254282</c:v>
                </c:pt>
                <c:pt idx="3290">
                  <c:v>-33.524414806133393</c:v>
                </c:pt>
                <c:pt idx="3291">
                  <c:v>-33.573332379977373</c:v>
                </c:pt>
                <c:pt idx="3292">
                  <c:v>-33.622316497161506</c:v>
                </c:pt>
                <c:pt idx="3293">
                  <c:v>-33.671367561011024</c:v>
                </c:pt>
                <c:pt idx="3294">
                  <c:v>-33.720485973789536</c:v>
                </c:pt>
                <c:pt idx="3295">
                  <c:v>-33.769672136689067</c:v>
                </c:pt>
                <c:pt idx="3296">
                  <c:v>-33.818926449818917</c:v>
                </c:pt>
                <c:pt idx="3297">
                  <c:v>-33.868249312194479</c:v>
                </c:pt>
                <c:pt idx="3298">
                  <c:v>-33.917641121726795</c:v>
                </c:pt>
                <c:pt idx="3299">
                  <c:v>-33.96710227521082</c:v>
                </c:pt>
                <c:pt idx="3300">
                  <c:v>-34.016633168314925</c:v>
                </c:pt>
                <c:pt idx="3301">
                  <c:v>-34.066234195569038</c:v>
                </c:pt>
                <c:pt idx="3302">
                  <c:v>-34.115905750354081</c:v>
                </c:pt>
                <c:pt idx="3303">
                  <c:v>-34.165648224889701</c:v>
                </c:pt>
                <c:pt idx="3304">
                  <c:v>-34.21546201022371</c:v>
                </c:pt>
                <c:pt idx="3305">
                  <c:v>-34.265347496220343</c:v>
                </c:pt>
                <c:pt idx="3306">
                  <c:v>-34.315305071548458</c:v>
                </c:pt>
                <c:pt idx="3307">
                  <c:v>-34.36533512367015</c:v>
                </c:pt>
                <c:pt idx="3308">
                  <c:v>-34.415438038829109</c:v>
                </c:pt>
                <c:pt idx="3309">
                  <c:v>-34.465614202039148</c:v>
                </c:pt>
                <c:pt idx="3310">
                  <c:v>-34.515863997071911</c:v>
                </c:pt>
                <c:pt idx="3311">
                  <c:v>-34.566187806445399</c:v>
                </c:pt>
                <c:pt idx="3312">
                  <c:v>-34.616586011412323</c:v>
                </c:pt>
                <c:pt idx="3313">
                  <c:v>-34.667058991947847</c:v>
                </c:pt>
                <c:pt idx="3314">
                  <c:v>-34.717607126737711</c:v>
                </c:pt>
                <c:pt idx="3315">
                  <c:v>-34.768230793166552</c:v>
                </c:pt>
                <c:pt idx="3316">
                  <c:v>-34.818930367305477</c:v>
                </c:pt>
                <c:pt idx="3317">
                  <c:v>-34.869706223900451</c:v>
                </c:pt>
                <c:pt idx="3318">
                  <c:v>-34.920558736359794</c:v>
                </c:pt>
                <c:pt idx="3319">
                  <c:v>-34.971488276742377</c:v>
                </c:pt>
                <c:pt idx="3320">
                  <c:v>-35.022495215745202</c:v>
                </c:pt>
                <c:pt idx="3321">
                  <c:v>-35.073579922691643</c:v>
                </c:pt>
                <c:pt idx="3322">
                  <c:v>-35.124742765518619</c:v>
                </c:pt>
                <c:pt idx="3323">
                  <c:v>-35.17598411076505</c:v>
                </c:pt>
                <c:pt idx="3324">
                  <c:v>-35.227304323559295</c:v>
                </c:pt>
                <c:pt idx="3325">
                  <c:v>-35.278703767606821</c:v>
                </c:pt>
                <c:pt idx="3326">
                  <c:v>-35.330182805177692</c:v>
                </c:pt>
                <c:pt idx="3327">
                  <c:v>-35.381741797095067</c:v>
                </c:pt>
                <c:pt idx="3328">
                  <c:v>-35.433381102722073</c:v>
                </c:pt>
                <c:pt idx="3329">
                  <c:v>-35.485101079949793</c:v>
                </c:pt>
                <c:pt idx="3330">
                  <c:v>-35.536902085185076</c:v>
                </c:pt>
                <c:pt idx="3331">
                  <c:v>-35.588784473338286</c:v>
                </c:pt>
                <c:pt idx="3332">
                  <c:v>-35.640748597810131</c:v>
                </c:pt>
                <c:pt idx="3333">
                  <c:v>-35.692794810480379</c:v>
                </c:pt>
                <c:pt idx="3334">
                  <c:v>-35.744923461694952</c:v>
                </c:pt>
                <c:pt idx="3335">
                  <c:v>-35.79713490025366</c:v>
                </c:pt>
                <c:pt idx="3336">
                  <c:v>-35.849429473397869</c:v>
                </c:pt>
                <c:pt idx="3337">
                  <c:v>-35.901807526798208</c:v>
                </c:pt>
                <c:pt idx="3338">
                  <c:v>-35.954269404542167</c:v>
                </c:pt>
                <c:pt idx="3339">
                  <c:v>-36.006815449121945</c:v>
                </c:pt>
                <c:pt idx="3340">
                  <c:v>-36.059446001421712</c:v>
                </c:pt>
                <c:pt idx="3341">
                  <c:v>-36.112161400705986</c:v>
                </c:pt>
                <c:pt idx="3342">
                  <c:v>-36.164961984606926</c:v>
                </c:pt>
                <c:pt idx="3343">
                  <c:v>-36.217848089111882</c:v>
                </c:pt>
                <c:pt idx="3344">
                  <c:v>-36.270820048551442</c:v>
                </c:pt>
                <c:pt idx="3345">
                  <c:v>-36.323878195587469</c:v>
                </c:pt>
                <c:pt idx="3346">
                  <c:v>-36.377022861200572</c:v>
                </c:pt>
                <c:pt idx="3347">
                  <c:v>-36.430254374677716</c:v>
                </c:pt>
                <c:pt idx="3348">
                  <c:v>-36.48357306360036</c:v>
                </c:pt>
                <c:pt idx="3349">
                  <c:v>-36.536979253832669</c:v>
                </c:pt>
                <c:pt idx="3350">
                  <c:v>-36.590473269508863</c:v>
                </c:pt>
                <c:pt idx="3351">
                  <c:v>-36.644055433021222</c:v>
                </c:pt>
                <c:pt idx="3352">
                  <c:v>-36.69772606500873</c:v>
                </c:pt>
                <c:pt idx="3353">
                  <c:v>-36.751485484344208</c:v>
                </c:pt>
                <c:pt idx="3354">
                  <c:v>-36.805334008122962</c:v>
                </c:pt>
                <c:pt idx="3355">
                  <c:v>-36.859271951650669</c:v>
                </c:pt>
                <c:pt idx="3356">
                  <c:v>-36.91329962843178</c:v>
                </c:pt>
                <c:pt idx="3357">
                  <c:v>-36.967417350157262</c:v>
                </c:pt>
                <c:pt idx="3358">
                  <c:v>-37.021625426693028</c:v>
                </c:pt>
                <c:pt idx="3359">
                  <c:v>-37.075924166068724</c:v>
                </c:pt>
                <c:pt idx="3360">
                  <c:v>-37.13031387446528</c:v>
                </c:pt>
                <c:pt idx="3361">
                  <c:v>-37.184794856203766</c:v>
                </c:pt>
                <c:pt idx="3362">
                  <c:v>-37.239367413733639</c:v>
                </c:pt>
                <c:pt idx="3363">
                  <c:v>-37.294031847621419</c:v>
                </c:pt>
                <c:pt idx="3364">
                  <c:v>-37.348788456539154</c:v>
                </c:pt>
                <c:pt idx="3365">
                  <c:v>-37.40363753725299</c:v>
                </c:pt>
                <c:pt idx="3366">
                  <c:v>-37.458579384612051</c:v>
                </c:pt>
                <c:pt idx="3367">
                  <c:v>-37.513614291536591</c:v>
                </c:pt>
                <c:pt idx="3368">
                  <c:v>-37.568742549007823</c:v>
                </c:pt>
                <c:pt idx="3369">
                  <c:v>-37.623964446055808</c:v>
                </c:pt>
                <c:pt idx="3370">
                  <c:v>-37.67928026974861</c:v>
                </c:pt>
                <c:pt idx="3371">
                  <c:v>-37.7346903051819</c:v>
                </c:pt>
                <c:pt idx="3372">
                  <c:v>-37.790194835467275</c:v>
                </c:pt>
                <c:pt idx="3373">
                  <c:v>-37.845794141721925</c:v>
                </c:pt>
                <c:pt idx="3374">
                  <c:v>-37.901488503057188</c:v>
                </c:pt>
                <c:pt idx="3375">
                  <c:v>-37.957278196568879</c:v>
                </c:pt>
                <c:pt idx="3376">
                  <c:v>-38.013163497325493</c:v>
                </c:pt>
                <c:pt idx="3377">
                  <c:v>-38.069144678358626</c:v>
                </c:pt>
                <c:pt idx="3378">
                  <c:v>-38.125222010651669</c:v>
                </c:pt>
                <c:pt idx="3379">
                  <c:v>-38.181395763130119</c:v>
                </c:pt>
                <c:pt idx="3380">
                  <c:v>-38.237666202650999</c:v>
                </c:pt>
                <c:pt idx="3381">
                  <c:v>-38.294033593992381</c:v>
                </c:pt>
                <c:pt idx="3382">
                  <c:v>-38.350498199843365</c:v>
                </c:pt>
                <c:pt idx="3383">
                  <c:v>-38.407060280794141</c:v>
                </c:pt>
                <c:pt idx="3384">
                  <c:v>-38.463720095326153</c:v>
                </c:pt>
                <c:pt idx="3385">
                  <c:v>-38.520477899801762</c:v>
                </c:pt>
                <c:pt idx="3386">
                  <c:v>-38.577333948454474</c:v>
                </c:pt>
                <c:pt idx="3387">
                  <c:v>-38.63428849337997</c:v>
                </c:pt>
                <c:pt idx="3388">
                  <c:v>-38.69134178452552</c:v>
                </c:pt>
                <c:pt idx="3389">
                  <c:v>-38.748494069680774</c:v>
                </c:pt>
                <c:pt idx="3390">
                  <c:v>-38.805745594468711</c:v>
                </c:pt>
                <c:pt idx="3391">
                  <c:v>-38.863096602335816</c:v>
                </c:pt>
                <c:pt idx="3392">
                  <c:v>-38.920547334542917</c:v>
                </c:pt>
                <c:pt idx="3393">
                  <c:v>-38.978098030156339</c:v>
                </c:pt>
                <c:pt idx="3394">
                  <c:v>-39.035748926038522</c:v>
                </c:pt>
                <c:pt idx="3395">
                  <c:v>-39.093500256839079</c:v>
                </c:pt>
                <c:pt idx="3396">
                  <c:v>-39.151352254985788</c:v>
                </c:pt>
                <c:pt idx="3397">
                  <c:v>-39.209305150676911</c:v>
                </c:pt>
                <c:pt idx="3398">
                  <c:v>-39.267359171870538</c:v>
                </c:pt>
                <c:pt idx="3399">
                  <c:v>-39.325514544278171</c:v>
                </c:pt>
                <c:pt idx="3400">
                  <c:v>-39.383771491354658</c:v>
                </c:pt>
                <c:pt idx="3401">
                  <c:v>-39.442130234290637</c:v>
                </c:pt>
                <c:pt idx="3402">
                  <c:v>-39.500590992004362</c:v>
                </c:pt>
                <c:pt idx="3403">
                  <c:v>-39.559153981132852</c:v>
                </c:pt>
                <c:pt idx="3404">
                  <c:v>-39.617819416024844</c:v>
                </c:pt>
                <c:pt idx="3405">
                  <c:v>-39.676587508731991</c:v>
                </c:pt>
                <c:pt idx="3406">
                  <c:v>-39.735458469001259</c:v>
                </c:pt>
                <c:pt idx="3407">
                  <c:v>-39.79443250426791</c:v>
                </c:pt>
                <c:pt idx="3408">
                  <c:v>-39.853509819646924</c:v>
                </c:pt>
                <c:pt idx="3409">
                  <c:v>-39.912690617925989</c:v>
                </c:pt>
                <c:pt idx="3410">
                  <c:v>-39.971975099558222</c:v>
                </c:pt>
                <c:pt idx="3411">
                  <c:v>-40.031363462654397</c:v>
                </c:pt>
                <c:pt idx="3412">
                  <c:v>-40.090855902976514</c:v>
                </c:pt>
                <c:pt idx="3413">
                  <c:v>-40.150452613930113</c:v>
                </c:pt>
                <c:pt idx="3414">
                  <c:v>-40.210153786557612</c:v>
                </c:pt>
                <c:pt idx="3415">
                  <c:v>-40.269959609531497</c:v>
                </c:pt>
                <c:pt idx="3416">
                  <c:v>-40.329870269147754</c:v>
                </c:pt>
                <c:pt idx="3417">
                  <c:v>-40.389885949318518</c:v>
                </c:pt>
                <c:pt idx="3418">
                  <c:v>-40.450006831567023</c:v>
                </c:pt>
                <c:pt idx="3419">
                  <c:v>-40.510233095019601</c:v>
                </c:pt>
                <c:pt idx="3420">
                  <c:v>-40.570564916400571</c:v>
                </c:pt>
                <c:pt idx="3421">
                  <c:v>-40.631002470025791</c:v>
                </c:pt>
                <c:pt idx="3422">
                  <c:v>-40.691545927796476</c:v>
                </c:pt>
                <c:pt idx="3423">
                  <c:v>-40.752195459193466</c:v>
                </c:pt>
                <c:pt idx="3424">
                  <c:v>-40.812951231271327</c:v>
                </c:pt>
                <c:pt idx="3425">
                  <c:v>-40.873813408652985</c:v>
                </c:pt>
                <c:pt idx="3426">
                  <c:v>-40.934782153523557</c:v>
                </c:pt>
                <c:pt idx="3427">
                  <c:v>-40.995857625625789</c:v>
                </c:pt>
                <c:pt idx="3428">
                  <c:v>-41.057039982253947</c:v>
                </c:pt>
                <c:pt idx="3429">
                  <c:v>-41.118329378249008</c:v>
                </c:pt>
                <c:pt idx="3430">
                  <c:v>-41.179725965993541</c:v>
                </c:pt>
                <c:pt idx="3431">
                  <c:v>-41.241229895406917</c:v>
                </c:pt>
                <c:pt idx="3432">
                  <c:v>-41.302841313939886</c:v>
                </c:pt>
                <c:pt idx="3433">
                  <c:v>-41.364560366570878</c:v>
                </c:pt>
                <c:pt idx="3434">
                  <c:v>-41.426387195800032</c:v>
                </c:pt>
                <c:pt idx="3435">
                  <c:v>-41.488321941646291</c:v>
                </c:pt>
                <c:pt idx="3436">
                  <c:v>-41.550364741641992</c:v>
                </c:pt>
                <c:pt idx="3437">
                  <c:v>-41.612515730828498</c:v>
                </c:pt>
                <c:pt idx="3438">
                  <c:v>-41.674775041753023</c:v>
                </c:pt>
                <c:pt idx="3439">
                  <c:v>-41.7371428044639</c:v>
                </c:pt>
                <c:pt idx="3440">
                  <c:v>-41.799619146506906</c:v>
                </c:pt>
                <c:pt idx="3441">
                  <c:v>-41.862204192921766</c:v>
                </c:pt>
                <c:pt idx="3442">
                  <c:v>-41.924898066237802</c:v>
                </c:pt>
                <c:pt idx="3443">
                  <c:v>-41.987700886471387</c:v>
                </c:pt>
                <c:pt idx="3444">
                  <c:v>-42.050612771122132</c:v>
                </c:pt>
                <c:pt idx="3445">
                  <c:v>-42.113633835168997</c:v>
                </c:pt>
                <c:pt idx="3446">
                  <c:v>-42.176764191068585</c:v>
                </c:pt>
                <c:pt idx="3447">
                  <c:v>-42.240003948750761</c:v>
                </c:pt>
                <c:pt idx="3448">
                  <c:v>-42.303353215616596</c:v>
                </c:pt>
                <c:pt idx="3449">
                  <c:v>-42.366812096534964</c:v>
                </c:pt>
                <c:pt idx="3450">
                  <c:v>-42.430380693840519</c:v>
                </c:pt>
                <c:pt idx="3451">
                  <c:v>-42.494059107330855</c:v>
                </c:pt>
                <c:pt idx="3452">
                  <c:v>-42.557847434263998</c:v>
                </c:pt>
                <c:pt idx="3453">
                  <c:v>-42.621745769356572</c:v>
                </c:pt>
                <c:pt idx="3454">
                  <c:v>-42.685754204780935</c:v>
                </c:pt>
                <c:pt idx="3455">
                  <c:v>-42.74987283016393</c:v>
                </c:pt>
                <c:pt idx="3456">
                  <c:v>-42.814101732584405</c:v>
                </c:pt>
                <c:pt idx="3457">
                  <c:v>-42.878440996571747</c:v>
                </c:pt>
                <c:pt idx="3458">
                  <c:v>-42.942890704104009</c:v>
                </c:pt>
                <c:pt idx="3459">
                  <c:v>-43.007450934606631</c:v>
                </c:pt>
                <c:pt idx="3460">
                  <c:v>-43.072121764950495</c:v>
                </c:pt>
                <c:pt idx="3461">
                  <c:v>-43.136903269451466</c:v>
                </c:pt>
                <c:pt idx="3462">
                  <c:v>-43.20179551986854</c:v>
                </c:pt>
                <c:pt idx="3463">
                  <c:v>-43.266798585402981</c:v>
                </c:pt>
                <c:pt idx="3464">
                  <c:v>-43.331912532697515</c:v>
                </c:pt>
                <c:pt idx="3465">
                  <c:v>-43.39713742583551</c:v>
                </c:pt>
                <c:pt idx="3466">
                  <c:v>-43.462473326340181</c:v>
                </c:pt>
                <c:pt idx="3467">
                  <c:v>-43.527920293174105</c:v>
                </c:pt>
                <c:pt idx="3468">
                  <c:v>-43.593478382738937</c:v>
                </c:pt>
                <c:pt idx="3469">
                  <c:v>-43.659147648874701</c:v>
                </c:pt>
                <c:pt idx="3470">
                  <c:v>-43.724928142860342</c:v>
                </c:pt>
                <c:pt idx="3471">
                  <c:v>-43.790819913412953</c:v>
                </c:pt>
                <c:pt idx="3472">
                  <c:v>-43.856823006688053</c:v>
                </c:pt>
                <c:pt idx="3473">
                  <c:v>-43.922937466280068</c:v>
                </c:pt>
                <c:pt idx="3474">
                  <c:v>-43.989163333222209</c:v>
                </c:pt>
                <c:pt idx="3475">
                  <c:v>-44.055500645987237</c:v>
                </c:pt>
                <c:pt idx="3476">
                  <c:v>-44.121949440488095</c:v>
                </c:pt>
                <c:pt idx="3477">
                  <c:v>-44.188509750078239</c:v>
                </c:pt>
                <c:pt idx="3478">
                  <c:v>-44.255181605552771</c:v>
                </c:pt>
                <c:pt idx="3479">
                  <c:v>-44.321965035148907</c:v>
                </c:pt>
                <c:pt idx="3480">
                  <c:v>-44.388860064548268</c:v>
                </c:pt>
                <c:pt idx="3481">
                  <c:v>-44.4558667168764</c:v>
                </c:pt>
                <c:pt idx="3482">
                  <c:v>-44.52298501270478</c:v>
                </c:pt>
                <c:pt idx="3483">
                  <c:v>-44.590214970053303</c:v>
                </c:pt>
                <c:pt idx="3484">
                  <c:v>-44.657556604389995</c:v>
                </c:pt>
                <c:pt idx="3485">
                  <c:v>-44.72500992863408</c:v>
                </c:pt>
                <c:pt idx="3486">
                  <c:v>-44.7925749531572</c:v>
                </c:pt>
                <c:pt idx="3487">
                  <c:v>-44.860251685785506</c:v>
                </c:pt>
                <c:pt idx="3488">
                  <c:v>-44.928040131801723</c:v>
                </c:pt>
                <c:pt idx="3489">
                  <c:v>-44.995940293947186</c:v>
                </c:pt>
                <c:pt idx="3490">
                  <c:v>-45.063952172424507</c:v>
                </c:pt>
                <c:pt idx="3491">
                  <c:v>-45.132075764899582</c:v>
                </c:pt>
                <c:pt idx="3492">
                  <c:v>-45.20031106650449</c:v>
                </c:pt>
                <c:pt idx="3493">
                  <c:v>-45.268658069839816</c:v>
                </c:pt>
                <c:pt idx="3494">
                  <c:v>-45.337116764977843</c:v>
                </c:pt>
                <c:pt idx="3495">
                  <c:v>-45.405687139465662</c:v>
                </c:pt>
                <c:pt idx="3496">
                  <c:v>-45.474369178327308</c:v>
                </c:pt>
                <c:pt idx="3497">
                  <c:v>-45.543162864067895</c:v>
                </c:pt>
                <c:pt idx="3498">
                  <c:v>-45.612068176676537</c:v>
                </c:pt>
                <c:pt idx="3499">
                  <c:v>-45.681085093629932</c:v>
                </c:pt>
                <c:pt idx="3500">
                  <c:v>-45.750213589895559</c:v>
                </c:pt>
                <c:pt idx="3501">
                  <c:v>-45.819453637935808</c:v>
                </c:pt>
                <c:pt idx="3502">
                  <c:v>-45.888805207711727</c:v>
                </c:pt>
                <c:pt idx="3503">
                  <c:v>-45.958268266686495</c:v>
                </c:pt>
                <c:pt idx="3504">
                  <c:v>-46.02784277983033</c:v>
                </c:pt>
                <c:pt idx="3505">
                  <c:v>-46.097528709623823</c:v>
                </c:pt>
                <c:pt idx="3506">
                  <c:v>-46.167326016062603</c:v>
                </c:pt>
                <c:pt idx="3507">
                  <c:v>-46.237234656662224</c:v>
                </c:pt>
                <c:pt idx="3508">
                  <c:v>-46.30725458646193</c:v>
                </c:pt>
                <c:pt idx="3509">
                  <c:v>-46.377385758029597</c:v>
                </c:pt>
                <c:pt idx="3510">
                  <c:v>-46.447628121467304</c:v>
                </c:pt>
                <c:pt idx="3511">
                  <c:v>-46.517981624414929</c:v>
                </c:pt>
                <c:pt idx="3512">
                  <c:v>-46.588446212056397</c:v>
                </c:pt>
                <c:pt idx="3513">
                  <c:v>-46.659021827124512</c:v>
                </c:pt>
                <c:pt idx="3514">
                  <c:v>-46.72970840990552</c:v>
                </c:pt>
                <c:pt idx="3515">
                  <c:v>-46.800505898246101</c:v>
                </c:pt>
                <c:pt idx="3516">
                  <c:v>-46.871414227557295</c:v>
                </c:pt>
                <c:pt idx="3517">
                  <c:v>-46.942433330821586</c:v>
                </c:pt>
                <c:pt idx="3518">
                  <c:v>-47.013563138597611</c:v>
                </c:pt>
                <c:pt idx="3519">
                  <c:v>-47.084803579027053</c:v>
                </c:pt>
                <c:pt idx="3520">
                  <c:v>-47.156154577839821</c:v>
                </c:pt>
                <c:pt idx="3521">
                  <c:v>-47.227616058361058</c:v>
                </c:pt>
                <c:pt idx="3522">
                  <c:v>-47.299187941516735</c:v>
                </c:pt>
                <c:pt idx="3523">
                  <c:v>-47.370870145840875</c:v>
                </c:pt>
                <c:pt idx="3524">
                  <c:v>-47.442662587481486</c:v>
                </c:pt>
                <c:pt idx="3525">
                  <c:v>-47.514565180207391</c:v>
                </c:pt>
                <c:pt idx="3526">
                  <c:v>-47.586577835415376</c:v>
                </c:pt>
                <c:pt idx="3527">
                  <c:v>-47.658700462136821</c:v>
                </c:pt>
                <c:pt idx="3528">
                  <c:v>-47.730932967044843</c:v>
                </c:pt>
                <c:pt idx="3529">
                  <c:v>-47.803275254461568</c:v>
                </c:pt>
                <c:pt idx="3530">
                  <c:v>-47.875727226365484</c:v>
                </c:pt>
                <c:pt idx="3531">
                  <c:v>-47.94828878239862</c:v>
                </c:pt>
                <c:pt idx="3532">
                  <c:v>-48.020959819874484</c:v>
                </c:pt>
                <c:pt idx="3533">
                  <c:v>-48.093740233785553</c:v>
                </c:pt>
                <c:pt idx="3534">
                  <c:v>-48.166629916810791</c:v>
                </c:pt>
                <c:pt idx="3535">
                  <c:v>-48.23962875932466</c:v>
                </c:pt>
                <c:pt idx="3536">
                  <c:v>-48.312736649403966</c:v>
                </c:pt>
                <c:pt idx="3537">
                  <c:v>-48.385953472836363</c:v>
                </c:pt>
                <c:pt idx="3538">
                  <c:v>-48.459279113129156</c:v>
                </c:pt>
                <c:pt idx="3539">
                  <c:v>-48.532713451517552</c:v>
                </c:pt>
                <c:pt idx="3540">
                  <c:v>-48.606256366972708</c:v>
                </c:pt>
                <c:pt idx="3541">
                  <c:v>-48.679907736210893</c:v>
                </c:pt>
                <c:pt idx="3542">
                  <c:v>-48.753667433702503</c:v>
                </c:pt>
                <c:pt idx="3543">
                  <c:v>-48.827535331680316</c:v>
                </c:pt>
                <c:pt idx="3544">
                  <c:v>-48.901511300148854</c:v>
                </c:pt>
                <c:pt idx="3545">
                  <c:v>-48.975595206894049</c:v>
                </c:pt>
                <c:pt idx="3546">
                  <c:v>-49.04978691749146</c:v>
                </c:pt>
                <c:pt idx="3547">
                  <c:v>-49.124086295316744</c:v>
                </c:pt>
                <c:pt idx="3548">
                  <c:v>-49.198493201554484</c:v>
                </c:pt>
                <c:pt idx="3549">
                  <c:v>-49.273007495208205</c:v>
                </c:pt>
                <c:pt idx="3550">
                  <c:v>-49.347629033109811</c:v>
                </c:pt>
                <c:pt idx="3551">
                  <c:v>-49.422357669930044</c:v>
                </c:pt>
                <c:pt idx="3552">
                  <c:v>-49.497193258187629</c:v>
                </c:pt>
                <c:pt idx="3553">
                  <c:v>-49.572135648260137</c:v>
                </c:pt>
                <c:pt idx="3554">
                  <c:v>-49.647184688393992</c:v>
                </c:pt>
                <c:pt idx="3555">
                  <c:v>-49.722340224714607</c:v>
                </c:pt>
                <c:pt idx="3556">
                  <c:v>-49.797602101237146</c:v>
                </c:pt>
                <c:pt idx="3557">
                  <c:v>-49.872970159877035</c:v>
                </c:pt>
                <c:pt idx="3558">
                  <c:v>-49.94844424046029</c:v>
                </c:pt>
                <c:pt idx="3559">
                  <c:v>-50.024024180735054</c:v>
                </c:pt>
                <c:pt idx="3560">
                  <c:v>-50.099709816381946</c:v>
                </c:pt>
                <c:pt idx="3561">
                  <c:v>-50.175500981025138</c:v>
                </c:pt>
                <c:pt idx="3562">
                  <c:v>-50.251397506243912</c:v>
                </c:pt>
                <c:pt idx="3563">
                  <c:v>-50.327399221583427</c:v>
                </c:pt>
                <c:pt idx="3564">
                  <c:v>-50.40350595456627</c:v>
                </c:pt>
                <c:pt idx="3565">
                  <c:v>-50.479717530704242</c:v>
                </c:pt>
                <c:pt idx="3566">
                  <c:v>-50.556033773509526</c:v>
                </c:pt>
                <c:pt idx="3567">
                  <c:v>-50.632454504506512</c:v>
                </c:pt>
                <c:pt idx="3568">
                  <c:v>-50.708979543243814</c:v>
                </c:pt>
                <c:pt idx="3569">
                  <c:v>-50.785608707305762</c:v>
                </c:pt>
                <c:pt idx="3570">
                  <c:v>-50.862341812324978</c:v>
                </c:pt>
                <c:pt idx="3571">
                  <c:v>-50.939178671993858</c:v>
                </c:pt>
                <c:pt idx="3572">
                  <c:v>-51.016119098077688</c:v>
                </c:pt>
                <c:pt idx="3573">
                  <c:v>-51.093162900425895</c:v>
                </c:pt>
                <c:pt idx="3574">
                  <c:v>-51.170309886985208</c:v>
                </c:pt>
                <c:pt idx="3575">
                  <c:v>-51.247559863812228</c:v>
                </c:pt>
                <c:pt idx="3576">
                  <c:v>-51.324912635085902</c:v>
                </c:pt>
                <c:pt idx="3577">
                  <c:v>-51.402368003119776</c:v>
                </c:pt>
                <c:pt idx="3578">
                  <c:v>-51.4799257683758</c:v>
                </c:pt>
                <c:pt idx="3579">
                  <c:v>-51.557585729476585</c:v>
                </c:pt>
                <c:pt idx="3580">
                  <c:v>-51.635347683218612</c:v>
                </c:pt>
                <c:pt idx="3581">
                  <c:v>-51.713211424585282</c:v>
                </c:pt>
                <c:pt idx="3582">
                  <c:v>-51.791176746760499</c:v>
                </c:pt>
                <c:pt idx="3583">
                  <c:v>-51.86924344114157</c:v>
                </c:pt>
                <c:pt idx="3584">
                  <c:v>-51.947411297352708</c:v>
                </c:pt>
                <c:pt idx="3585">
                  <c:v>-52.025680103258779</c:v>
                </c:pt>
                <c:pt idx="3586">
                  <c:v>-52.104049644978623</c:v>
                </c:pt>
                <c:pt idx="3587">
                  <c:v>-52.182519706899022</c:v>
                </c:pt>
                <c:pt idx="3588">
                  <c:v>-52.261090071688102</c:v>
                </c:pt>
                <c:pt idx="3589">
                  <c:v>-52.339760520309369</c:v>
                </c:pt>
                <c:pt idx="3590">
                  <c:v>-52.418530832036012</c:v>
                </c:pt>
                <c:pt idx="3591">
                  <c:v>-52.497400784464133</c:v>
                </c:pt>
                <c:pt idx="3592">
                  <c:v>-52.576370153527833</c:v>
                </c:pt>
                <c:pt idx="3593">
                  <c:v>-52.655438713512609</c:v>
                </c:pt>
                <c:pt idx="3594">
                  <c:v>-52.734606237069883</c:v>
                </c:pt>
                <c:pt idx="3595">
                  <c:v>-52.813872495231607</c:v>
                </c:pt>
                <c:pt idx="3596">
                  <c:v>-52.893237257424516</c:v>
                </c:pt>
                <c:pt idx="3597">
                  <c:v>-52.9727002914846</c:v>
                </c:pt>
                <c:pt idx="3598">
                  <c:v>-53.052261363671604</c:v>
                </c:pt>
                <c:pt idx="3599">
                  <c:v>-53.131920238683811</c:v>
                </c:pt>
                <c:pt idx="3600">
                  <c:v>-53.211676679672962</c:v>
                </c:pt>
                <c:pt idx="3601">
                  <c:v>-53.29153044825884</c:v>
                </c:pt>
                <c:pt idx="3602">
                  <c:v>-53.371481304544055</c:v>
                </c:pt>
                <c:pt idx="3603">
                  <c:v>-53.451529007129189</c:v>
                </c:pt>
                <c:pt idx="3604">
                  <c:v>-53.531673313127811</c:v>
                </c:pt>
                <c:pt idx="3605">
                  <c:v>-53.611913978181349</c:v>
                </c:pt>
                <c:pt idx="3606">
                  <c:v>-53.692250756474415</c:v>
                </c:pt>
                <c:pt idx="3607">
                  <c:v>-53.772683400750125</c:v>
                </c:pt>
                <c:pt idx="3608">
                  <c:v>-53.853211662324902</c:v>
                </c:pt>
                <c:pt idx="3609">
                  <c:v>-53.933835291104259</c:v>
                </c:pt>
                <c:pt idx="3610">
                  <c:v>-54.014554035598088</c:v>
                </c:pt>
                <c:pt idx="3611">
                  <c:v>-54.095367642936012</c:v>
                </c:pt>
                <c:pt idx="3612">
                  <c:v>-54.176275858882946</c:v>
                </c:pt>
                <c:pt idx="3613">
                  <c:v>-54.257278427854075</c:v>
                </c:pt>
                <c:pt idx="3614">
                  <c:v>-54.338375092931898</c:v>
                </c:pt>
                <c:pt idx="3615">
                  <c:v>-54.419565595880343</c:v>
                </c:pt>
                <c:pt idx="3616">
                  <c:v>-54.500849677161256</c:v>
                </c:pt>
                <c:pt idx="3617">
                  <c:v>-54.582227075950044</c:v>
                </c:pt>
                <c:pt idx="3618">
                  <c:v>-54.66369753015119</c:v>
                </c:pt>
                <c:pt idx="3619">
                  <c:v>-54.74526077641444</c:v>
                </c:pt>
                <c:pt idx="3620">
                  <c:v>-54.826916550150706</c:v>
                </c:pt>
                <c:pt idx="3621">
                  <c:v>-54.908664585547754</c:v>
                </c:pt>
                <c:pt idx="3622">
                  <c:v>-54.990504615585884</c:v>
                </c:pt>
                <c:pt idx="3623">
                  <c:v>-55.072436372054895</c:v>
                </c:pt>
                <c:pt idx="3624">
                  <c:v>-55.154459585568716</c:v>
                </c:pt>
                <c:pt idx="3625">
                  <c:v>-55.236573985583199</c:v>
                </c:pt>
                <c:pt idx="3626">
                  <c:v>-55.318779300410476</c:v>
                </c:pt>
                <c:pt idx="3627">
                  <c:v>-55.401075257236428</c:v>
                </c:pt>
                <c:pt idx="3628">
                  <c:v>-55.483461582135909</c:v>
                </c:pt>
                <c:pt idx="3629">
                  <c:v>-55.565938000089652</c:v>
                </c:pt>
                <c:pt idx="3630">
                  <c:v>-55.648504234999891</c:v>
                </c:pt>
                <c:pt idx="3631">
                  <c:v>-55.73116000970731</c:v>
                </c:pt>
                <c:pt idx="3632">
                  <c:v>-55.813905046006205</c:v>
                </c:pt>
                <c:pt idx="3633">
                  <c:v>-55.896739064661965</c:v>
                </c:pt>
                <c:pt idx="3634">
                  <c:v>-55.979661785426586</c:v>
                </c:pt>
                <c:pt idx="3635">
                  <c:v>-56.062672927055324</c:v>
                </c:pt>
                <c:pt idx="3636">
                  <c:v>-56.145772207322935</c:v>
                </c:pt>
                <c:pt idx="3637">
                  <c:v>-56.228959343040003</c:v>
                </c:pt>
                <c:pt idx="3638">
                  <c:v>-56.312234050069293</c:v>
                </c:pt>
                <c:pt idx="3639">
                  <c:v>-56.395596043342138</c:v>
                </c:pt>
                <c:pt idx="3640">
                  <c:v>-56.479045036874915</c:v>
                </c:pt>
                <c:pt idx="3641">
                  <c:v>-56.56258074378534</c:v>
                </c:pt>
                <c:pt idx="3642">
                  <c:v>-56.646202876308848</c:v>
                </c:pt>
                <c:pt idx="3643">
                  <c:v>-56.729911145814867</c:v>
                </c:pt>
                <c:pt idx="3644">
                  <c:v>-56.813705262823817</c:v>
                </c:pt>
                <c:pt idx="3645">
                  <c:v>-56.897584937022458</c:v>
                </c:pt>
                <c:pt idx="3646">
                  <c:v>-56.981549877281346</c:v>
                </c:pt>
                <c:pt idx="3647">
                  <c:v>-57.065599791670643</c:v>
                </c:pt>
                <c:pt idx="3648">
                  <c:v>-57.149734387476471</c:v>
                </c:pt>
                <c:pt idx="3649">
                  <c:v>-57.233953371217865</c:v>
                </c:pt>
                <c:pt idx="3650">
                  <c:v>-57.318256448662396</c:v>
                </c:pt>
                <c:pt idx="3651">
                  <c:v>-57.402643324843332</c:v>
                </c:pt>
                <c:pt idx="3652">
                  <c:v>-57.487113704075028</c:v>
                </c:pt>
                <c:pt idx="3653">
                  <c:v>-57.571667289970179</c:v>
                </c:pt>
                <c:pt idx="3654">
                  <c:v>-57.656303785455833</c:v>
                </c:pt>
                <c:pt idx="3655">
                  <c:v>-57.741022892789509</c:v>
                </c:pt>
                <c:pt idx="3656">
                  <c:v>-57.825824313575886</c:v>
                </c:pt>
                <c:pt idx="3657">
                  <c:v>-57.910707748782741</c:v>
                </c:pt>
                <c:pt idx="3658">
                  <c:v>-57.995672898757469</c:v>
                </c:pt>
                <c:pt idx="3659">
                  <c:v>-58.080719463242801</c:v>
                </c:pt>
                <c:pt idx="3660">
                  <c:v>-58.165847141394138</c:v>
                </c:pt>
                <c:pt idx="3661">
                  <c:v>-58.251055631794522</c:v>
                </c:pt>
                <c:pt idx="3662">
                  <c:v>-58.336344632471281</c:v>
                </c:pt>
                <c:pt idx="3663">
                  <c:v>-58.421713840912652</c:v>
                </c:pt>
                <c:pt idx="3664">
                  <c:v>-58.5071629540831</c:v>
                </c:pt>
                <c:pt idx="3665">
                  <c:v>-58.592691668439997</c:v>
                </c:pt>
                <c:pt idx="3666">
                  <c:v>-58.678299679949049</c:v>
                </c:pt>
                <c:pt idx="3667">
                  <c:v>-58.763986684101013</c:v>
                </c:pt>
                <c:pt idx="3668">
                  <c:v>-58.849752375927324</c:v>
                </c:pt>
                <c:pt idx="3669">
                  <c:v>-58.935596450016035</c:v>
                </c:pt>
                <c:pt idx="3670">
                  <c:v>-59.02151860052772</c:v>
                </c:pt>
                <c:pt idx="3671">
                  <c:v>-59.107518521211333</c:v>
                </c:pt>
                <c:pt idx="3672">
                  <c:v>-59.193595905420295</c:v>
                </c:pt>
                <c:pt idx="3673">
                  <c:v>-59.279750446127906</c:v>
                </c:pt>
                <c:pt idx="3674">
                  <c:v>-59.365981835942954</c:v>
                </c:pt>
                <c:pt idx="3675">
                  <c:v>-59.452289767126331</c:v>
                </c:pt>
                <c:pt idx="3676">
                  <c:v>-59.538673931605366</c:v>
                </c:pt>
                <c:pt idx="3677">
                  <c:v>-59.625134020990828</c:v>
                </c:pt>
                <c:pt idx="3678">
                  <c:v>-59.711669726591055</c:v>
                </c:pt>
                <c:pt idx="3679">
                  <c:v>-59.798280739428414</c:v>
                </c:pt>
                <c:pt idx="3680">
                  <c:v>-59.884966750254534</c:v>
                </c:pt>
                <c:pt idx="3681">
                  <c:v>-59.971727449565726</c:v>
                </c:pt>
                <c:pt idx="3682">
                  <c:v>-60.058562527618065</c:v>
                </c:pt>
                <c:pt idx="3683">
                  <c:v>-60.145471674442909</c:v>
                </c:pt>
                <c:pt idx="3684">
                  <c:v>-60.232454579862093</c:v>
                </c:pt>
                <c:pt idx="3685">
                  <c:v>-60.319510933503082</c:v>
                </c:pt>
                <c:pt idx="3686">
                  <c:v>-60.406640424814135</c:v>
                </c:pt>
                <c:pt idx="3687">
                  <c:v>-60.493842743079171</c:v>
                </c:pt>
                <c:pt idx="3688">
                  <c:v>-60.581117577432991</c:v>
                </c:pt>
                <c:pt idx="3689">
                  <c:v>-60.668464616876243</c:v>
                </c:pt>
                <c:pt idx="3690">
                  <c:v>-60.755883550289802</c:v>
                </c:pt>
                <c:pt idx="3691">
                  <c:v>-60.843374066450124</c:v>
                </c:pt>
                <c:pt idx="3692">
                  <c:v>-60.930935854043796</c:v>
                </c:pt>
                <c:pt idx="3693">
                  <c:v>-61.01856860168229</c:v>
                </c:pt>
                <c:pt idx="3694">
                  <c:v>-61.10627199791594</c:v>
                </c:pt>
                <c:pt idx="3695">
                  <c:v>-61.194045731249609</c:v>
                </c:pt>
                <c:pt idx="3696">
                  <c:v>-61.281889490156104</c:v>
                </c:pt>
                <c:pt idx="3697">
                  <c:v>-61.36980296309094</c:v>
                </c:pt>
                <c:pt idx="3698">
                  <c:v>-61.457785838506865</c:v>
                </c:pt>
                <c:pt idx="3699">
                  <c:v>-61.545837804867922</c:v>
                </c:pt>
                <c:pt idx="3700">
                  <c:v>-61.633958550663344</c:v>
                </c:pt>
                <c:pt idx="3701">
                  <c:v>-61.722147764422395</c:v>
                </c:pt>
                <c:pt idx="3702">
                  <c:v>-61.810405134727269</c:v>
                </c:pt>
                <c:pt idx="3703">
                  <c:v>-61.898730350228092</c:v>
                </c:pt>
                <c:pt idx="3704">
                  <c:v>-61.987123099656039</c:v>
                </c:pt>
                <c:pt idx="3705">
                  <c:v>-62.075583071837805</c:v>
                </c:pt>
                <c:pt idx="3706">
                  <c:v>-62.164109955708511</c:v>
                </c:pt>
                <c:pt idx="3707">
                  <c:v>-62.252703440325803</c:v>
                </c:pt>
                <c:pt idx="3708">
                  <c:v>-62.341363214883465</c:v>
                </c:pt>
                <c:pt idx="3709">
                  <c:v>-62.430088968724547</c:v>
                </c:pt>
                <c:pt idx="3710">
                  <c:v>-62.518880391355012</c:v>
                </c:pt>
                <c:pt idx="3711">
                  <c:v>-62.607737172456694</c:v>
                </c:pt>
                <c:pt idx="3712">
                  <c:v>-62.696659001901082</c:v>
                </c:pt>
                <c:pt idx="3713">
                  <c:v>-62.785645569761598</c:v>
                </c:pt>
                <c:pt idx="3714">
                  <c:v>-62.874696566327479</c:v>
                </c:pt>
                <c:pt idx="3715">
                  <c:v>-62.963811682116145</c:v>
                </c:pt>
                <c:pt idx="3716">
                  <c:v>-63.052990607886137</c:v>
                </c:pt>
                <c:pt idx="3717">
                  <c:v>-63.14223303465041</c:v>
                </c:pt>
                <c:pt idx="3718">
                  <c:v>-63.231538653688048</c:v>
                </c:pt>
                <c:pt idx="3719">
                  <c:v>-63.320907156557638</c:v>
                </c:pt>
                <c:pt idx="3720">
                  <c:v>-63.410338235109435</c:v>
                </c:pt>
                <c:pt idx="3721">
                  <c:v>-63.499831581498157</c:v>
                </c:pt>
                <c:pt idx="3722">
                  <c:v>-63.589386888194454</c:v>
                </c:pt>
                <c:pt idx="3723">
                  <c:v>-63.679003847998025</c:v>
                </c:pt>
                <c:pt idx="3724">
                  <c:v>-63.76868215404923</c:v>
                </c:pt>
                <c:pt idx="3725">
                  <c:v>-63.858421499841242</c:v>
                </c:pt>
                <c:pt idx="3726">
                  <c:v>-63.948221579232147</c:v>
                </c:pt>
                <c:pt idx="3727">
                  <c:v>-64.038082086456455</c:v>
                </c:pt>
                <c:pt idx="3728">
                  <c:v>-64.128002716137217</c:v>
                </c:pt>
                <c:pt idx="3729">
                  <c:v>-64.217983163297191</c:v>
                </c:pt>
                <c:pt idx="3730">
                  <c:v>-64.308023123371214</c:v>
                </c:pt>
                <c:pt idx="3731">
                  <c:v>-64.398122292216627</c:v>
                </c:pt>
                <c:pt idx="3732">
                  <c:v>-64.48828036612565</c:v>
                </c:pt>
                <c:pt idx="3733">
                  <c:v>-64.57849704183559</c:v>
                </c:pt>
                <c:pt idx="3734">
                  <c:v>-64.668772016541155</c:v>
                </c:pt>
                <c:pt idx="3735">
                  <c:v>-64.759104987904351</c:v>
                </c:pt>
                <c:pt idx="3736">
                  <c:v>-64.849495654066544</c:v>
                </c:pt>
                <c:pt idx="3737">
                  <c:v>-64.939943713658693</c:v>
                </c:pt>
                <c:pt idx="3738">
                  <c:v>-65.030448865811849</c:v>
                </c:pt>
                <c:pt idx="3739">
                  <c:v>-65.121010810168713</c:v>
                </c:pt>
                <c:pt idx="3740">
                  <c:v>-65.211629246893537</c:v>
                </c:pt>
                <c:pt idx="3741">
                  <c:v>-65.302303876682615</c:v>
                </c:pt>
                <c:pt idx="3742">
                  <c:v>-65.393034400774894</c:v>
                </c:pt>
                <c:pt idx="3743">
                  <c:v>-65.483820520962254</c:v>
                </c:pt>
                <c:pt idx="3744">
                  <c:v>-65.574661939599409</c:v>
                </c:pt>
                <c:pt idx="3745">
                  <c:v>-65.665558359613982</c:v>
                </c:pt>
                <c:pt idx="3746">
                  <c:v>-65.756509484516698</c:v>
                </c:pt>
                <c:pt idx="3747">
                  <c:v>-65.847515018411329</c:v>
                </c:pt>
                <c:pt idx="3748">
                  <c:v>-65.938574666003873</c:v>
                </c:pt>
                <c:pt idx="3749">
                  <c:v>-66.029688132612677</c:v>
                </c:pt>
                <c:pt idx="3750">
                  <c:v>-66.120855124177993</c:v>
                </c:pt>
                <c:pt idx="3751">
                  <c:v>-66.212075347271195</c:v>
                </c:pt>
                <c:pt idx="3752">
                  <c:v>-66.30334850910404</c:v>
                </c:pt>
                <c:pt idx="3753">
                  <c:v>-66.394674317538275</c:v>
                </c:pt>
                <c:pt idx="3754">
                  <c:v>-66.486052481094504</c:v>
                </c:pt>
                <c:pt idx="3755">
                  <c:v>-66.577482708961327</c:v>
                </c:pt>
                <c:pt idx="3756">
                  <c:v>-66.668964711003952</c:v>
                </c:pt>
                <c:pt idx="3757">
                  <c:v>-66.760498197773344</c:v>
                </c:pt>
                <c:pt idx="3758">
                  <c:v>-66.852082880514914</c:v>
                </c:pt>
                <c:pt idx="3759">
                  <c:v>-66.943718471176851</c:v>
                </c:pt>
                <c:pt idx="3760">
                  <c:v>-67.035404682419028</c:v>
                </c:pt>
                <c:pt idx="3761">
                  <c:v>-67.127141227620967</c:v>
                </c:pt>
                <c:pt idx="3762">
                  <c:v>-67.218927820890286</c:v>
                </c:pt>
                <c:pt idx="3763">
                  <c:v>-67.31076417707115</c:v>
                </c:pt>
                <c:pt idx="3764">
                  <c:v>-67.402650011751888</c:v>
                </c:pt>
                <c:pt idx="3765">
                  <c:v>-67.494585041273282</c:v>
                </c:pt>
                <c:pt idx="3766">
                  <c:v>-67.586568982736125</c:v>
                </c:pt>
                <c:pt idx="3767">
                  <c:v>-67.678601554009532</c:v>
                </c:pt>
                <c:pt idx="3768">
                  <c:v>-67.770682473737921</c:v>
                </c:pt>
                <c:pt idx="3769">
                  <c:v>-67.862811461349025</c:v>
                </c:pt>
                <c:pt idx="3770">
                  <c:v>-67.954988237060945</c:v>
                </c:pt>
                <c:pt idx="3771">
                  <c:v>-68.047212521890287</c:v>
                </c:pt>
                <c:pt idx="3772">
                  <c:v>-68.139484037658107</c:v>
                </c:pt>
                <c:pt idx="3773">
                  <c:v>-68.23180250699825</c:v>
                </c:pt>
                <c:pt idx="3774">
                  <c:v>-68.32416765336356</c:v>
                </c:pt>
                <c:pt idx="3775">
                  <c:v>-68.416579201033258</c:v>
                </c:pt>
                <c:pt idx="3776">
                  <c:v>-68.509036875119492</c:v>
                </c:pt>
                <c:pt idx="3777">
                  <c:v>-68.601540401574269</c:v>
                </c:pt>
                <c:pt idx="3778">
                  <c:v>-68.69408950719567</c:v>
                </c:pt>
                <c:pt idx="3779">
                  <c:v>-68.786683919634712</c:v>
                </c:pt>
                <c:pt idx="3780">
                  <c:v>-68.879323367401526</c:v>
                </c:pt>
                <c:pt idx="3781">
                  <c:v>-68.972007579871814</c:v>
                </c:pt>
                <c:pt idx="3782">
                  <c:v>-69.064736287292703</c:v>
                </c:pt>
                <c:pt idx="3783">
                  <c:v>-69.157509220789322</c:v>
                </c:pt>
                <c:pt idx="3784">
                  <c:v>-69.250326112370075</c:v>
                </c:pt>
                <c:pt idx="3785">
                  <c:v>-69.343186694933223</c:v>
                </c:pt>
                <c:pt idx="3786">
                  <c:v>-69.436090702272125</c:v>
                </c:pt>
                <c:pt idx="3787">
                  <c:v>-69.529037869081051</c:v>
                </c:pt>
                <c:pt idx="3788">
                  <c:v>-69.622027930960627</c:v>
                </c:pt>
                <c:pt idx="3789">
                  <c:v>-69.715060624423785</c:v>
                </c:pt>
                <c:pt idx="3790">
                  <c:v>-69.808135686900258</c:v>
                </c:pt>
                <c:pt idx="3791">
                  <c:v>-69.901252856742687</c:v>
                </c:pt>
                <c:pt idx="3792">
                  <c:v>-69.994411873230874</c:v>
                </c:pt>
                <c:pt idx="3793">
                  <c:v>-70.087612476577519</c:v>
                </c:pt>
                <c:pt idx="3794">
                  <c:v>-70.180854407932941</c:v>
                </c:pt>
                <c:pt idx="3795">
                  <c:v>-70.274137409389553</c:v>
                </c:pt>
                <c:pt idx="3796">
                  <c:v>-70.367461223987334</c:v>
                </c:pt>
                <c:pt idx="3797">
                  <c:v>-70.460825595717438</c:v>
                </c:pt>
                <c:pt idx="3798">
                  <c:v>-70.554230269527963</c:v>
                </c:pt>
                <c:pt idx="3799">
                  <c:v>-70.647674991326895</c:v>
                </c:pt>
                <c:pt idx="3800">
                  <c:v>-70.741159507987675</c:v>
                </c:pt>
                <c:pt idx="3801">
                  <c:v>-70.834683567352855</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416832"/>
        <c:axId val="175418752"/>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89.491734711077157</c:v>
                </c:pt>
                <c:pt idx="1">
                  <c:v>89.489803415177619</c:v>
                </c:pt>
                <c:pt idx="2">
                  <c:v>89.487864781637484</c:v>
                </c:pt>
                <c:pt idx="3">
                  <c:v>89.485918782588456</c:v>
                </c:pt>
                <c:pt idx="4">
                  <c:v>89.483965390056412</c:v>
                </c:pt>
                <c:pt idx="5">
                  <c:v>89.48200457596117</c:v>
                </c:pt>
                <c:pt idx="6">
                  <c:v>89.480036312115999</c:v>
                </c:pt>
                <c:pt idx="7">
                  <c:v>89.478060570227186</c:v>
                </c:pt>
                <c:pt idx="8">
                  <c:v>89.47607732189374</c:v>
                </c:pt>
                <c:pt idx="9">
                  <c:v>89.474086538606883</c:v>
                </c:pt>
                <c:pt idx="10">
                  <c:v>89.472088191749734</c:v>
                </c:pt>
                <c:pt idx="11">
                  <c:v>89.470082252596768</c:v>
                </c:pt>
                <c:pt idx="12">
                  <c:v>89.46806869231358</c:v>
                </c:pt>
                <c:pt idx="13">
                  <c:v>89.466047481956281</c:v>
                </c:pt>
                <c:pt idx="14">
                  <c:v>89.464018592471277</c:v>
                </c:pt>
                <c:pt idx="15">
                  <c:v>89.461981994694739</c:v>
                </c:pt>
                <c:pt idx="16">
                  <c:v>89.459937659352136</c:v>
                </c:pt>
                <c:pt idx="17">
                  <c:v>89.457885557057992</c:v>
                </c:pt>
                <c:pt idx="18">
                  <c:v>89.455825658315277</c:v>
                </c:pt>
                <c:pt idx="19">
                  <c:v>89.453757933515135</c:v>
                </c:pt>
                <c:pt idx="20">
                  <c:v>89.451682352936359</c:v>
                </c:pt>
                <c:pt idx="21">
                  <c:v>89.449598886745022</c:v>
                </c:pt>
                <c:pt idx="22">
                  <c:v>89.447507504994036</c:v>
                </c:pt>
                <c:pt idx="23">
                  <c:v>89.44540817762271</c:v>
                </c:pt>
                <c:pt idx="24">
                  <c:v>89.443300874456341</c:v>
                </c:pt>
                <c:pt idx="25">
                  <c:v>89.441185565205785</c:v>
                </c:pt>
                <c:pt idx="26">
                  <c:v>89.439062219466976</c:v>
                </c:pt>
                <c:pt idx="27">
                  <c:v>89.436930806720568</c:v>
                </c:pt>
                <c:pt idx="28">
                  <c:v>89.434791296331511</c:v>
                </c:pt>
                <c:pt idx="29">
                  <c:v>89.432643657548411</c:v>
                </c:pt>
                <c:pt idx="30">
                  <c:v>89.430487859503444</c:v>
                </c:pt>
                <c:pt idx="31">
                  <c:v>89.42832387121156</c:v>
                </c:pt>
                <c:pt idx="32">
                  <c:v>89.426151661570231</c:v>
                </c:pt>
                <c:pt idx="33">
                  <c:v>89.42397119935903</c:v>
                </c:pt>
                <c:pt idx="34">
                  <c:v>89.421782453239089</c:v>
                </c:pt>
                <c:pt idx="35">
                  <c:v>89.419585391752676</c:v>
                </c:pt>
                <c:pt idx="36">
                  <c:v>89.417379983322832</c:v>
                </c:pt>
                <c:pt idx="37">
                  <c:v>89.415166196252713</c:v>
                </c:pt>
                <c:pt idx="38">
                  <c:v>89.412943998725439</c:v>
                </c:pt>
                <c:pt idx="39">
                  <c:v>89.410713358803335</c:v>
                </c:pt>
                <c:pt idx="40">
                  <c:v>89.408474244427737</c:v>
                </c:pt>
                <c:pt idx="41">
                  <c:v>89.40622662341832</c:v>
                </c:pt>
                <c:pt idx="42">
                  <c:v>89.403970463472788</c:v>
                </c:pt>
                <c:pt idx="43">
                  <c:v>89.40170573216632</c:v>
                </c:pt>
                <c:pt idx="44">
                  <c:v>89.399432396951156</c:v>
                </c:pt>
                <c:pt idx="45">
                  <c:v>89.397150425156156</c:v>
                </c:pt>
                <c:pt idx="46">
                  <c:v>89.394859783986249</c:v>
                </c:pt>
                <c:pt idx="47">
                  <c:v>89.392560440522089</c:v>
                </c:pt>
                <c:pt idx="48">
                  <c:v>89.390252361719433</c:v>
                </c:pt>
                <c:pt idx="49">
                  <c:v>89.387935514408767</c:v>
                </c:pt>
                <c:pt idx="50">
                  <c:v>89.385609865294853</c:v>
                </c:pt>
                <c:pt idx="51">
                  <c:v>89.383275380956206</c:v>
                </c:pt>
                <c:pt idx="52">
                  <c:v>89.380932027844608</c:v>
                </c:pt>
                <c:pt idx="53">
                  <c:v>89.378579772284695</c:v>
                </c:pt>
                <c:pt idx="54">
                  <c:v>89.376218580473363</c:v>
                </c:pt>
                <c:pt idx="55">
                  <c:v>89.373848418479426</c:v>
                </c:pt>
                <c:pt idx="56">
                  <c:v>89.371469252243045</c:v>
                </c:pt>
                <c:pt idx="57">
                  <c:v>89.369081047575236</c:v>
                </c:pt>
                <c:pt idx="58">
                  <c:v>89.36668377015738</c:v>
                </c:pt>
                <c:pt idx="59">
                  <c:v>89.364277385540888</c:v>
                </c:pt>
                <c:pt idx="60">
                  <c:v>89.361861859146416</c:v>
                </c:pt>
                <c:pt idx="61">
                  <c:v>89.359437156263681</c:v>
                </c:pt>
                <c:pt idx="62">
                  <c:v>89.357003242050752</c:v>
                </c:pt>
                <c:pt idx="63">
                  <c:v>89.354560081533648</c:v>
                </c:pt>
                <c:pt idx="64">
                  <c:v>89.352107639605777</c:v>
                </c:pt>
                <c:pt idx="65">
                  <c:v>89.34964588102757</c:v>
                </c:pt>
                <c:pt idx="66">
                  <c:v>89.347174770425823</c:v>
                </c:pt>
                <c:pt idx="67">
                  <c:v>89.344694272293253</c:v>
                </c:pt>
                <c:pt idx="68">
                  <c:v>89.342204350987998</c:v>
                </c:pt>
                <c:pt idx="69">
                  <c:v>89.339704970733166</c:v>
                </c:pt>
                <c:pt idx="70">
                  <c:v>89.337196095616207</c:v>
                </c:pt>
                <c:pt idx="71">
                  <c:v>89.334677689588474</c:v>
                </c:pt>
                <c:pt idx="72">
                  <c:v>89.332149716464727</c:v>
                </c:pt>
                <c:pt idx="73">
                  <c:v>89.329612139922574</c:v>
                </c:pt>
                <c:pt idx="74">
                  <c:v>89.327064923501965</c:v>
                </c:pt>
                <c:pt idx="75">
                  <c:v>89.324508030604648</c:v>
                </c:pt>
                <c:pt idx="76">
                  <c:v>89.321941424493772</c:v>
                </c:pt>
                <c:pt idx="77">
                  <c:v>89.31936506829318</c:v>
                </c:pt>
                <c:pt idx="78">
                  <c:v>89.316778924987034</c:v>
                </c:pt>
                <c:pt idx="79">
                  <c:v>89.314182957419149</c:v>
                </c:pt>
                <c:pt idx="80">
                  <c:v>89.311577128292654</c:v>
                </c:pt>
                <c:pt idx="81">
                  <c:v>89.308961400169309</c:v>
                </c:pt>
                <c:pt idx="82">
                  <c:v>89.306335735468977</c:v>
                </c:pt>
                <c:pt idx="83">
                  <c:v>89.303700096469143</c:v>
                </c:pt>
                <c:pt idx="84">
                  <c:v>89.301054445304416</c:v>
                </c:pt>
                <c:pt idx="85">
                  <c:v>89.298398743965905</c:v>
                </c:pt>
                <c:pt idx="86">
                  <c:v>89.295732954300703</c:v>
                </c:pt>
                <c:pt idx="87">
                  <c:v>89.293057038011383</c:v>
                </c:pt>
                <c:pt idx="88">
                  <c:v>89.290370956655366</c:v>
                </c:pt>
                <c:pt idx="89">
                  <c:v>89.287674671644481</c:v>
                </c:pt>
                <c:pt idx="90">
                  <c:v>89.284968144244388</c:v>
                </c:pt>
                <c:pt idx="91">
                  <c:v>89.282251335573946</c:v>
                </c:pt>
                <c:pt idx="92">
                  <c:v>89.279524206604805</c:v>
                </c:pt>
                <c:pt idx="93">
                  <c:v>89.276786718160665</c:v>
                </c:pt>
                <c:pt idx="94">
                  <c:v>89.274038830916908</c:v>
                </c:pt>
                <c:pt idx="95">
                  <c:v>89.271280505399915</c:v>
                </c:pt>
                <c:pt idx="96">
                  <c:v>89.268511701986583</c:v>
                </c:pt>
                <c:pt idx="97">
                  <c:v>89.265732380903671</c:v>
                </c:pt>
                <c:pt idx="98">
                  <c:v>89.262942502227361</c:v>
                </c:pt>
                <c:pt idx="99">
                  <c:v>89.260142025882544</c:v>
                </c:pt>
                <c:pt idx="100">
                  <c:v>89.25733091164237</c:v>
                </c:pt>
                <c:pt idx="101">
                  <c:v>89.254509119127619</c:v>
                </c:pt>
                <c:pt idx="102">
                  <c:v>89.251676607806147</c:v>
                </c:pt>
                <c:pt idx="103">
                  <c:v>89.24883333699232</c:v>
                </c:pt>
                <c:pt idx="104">
                  <c:v>89.245979265846401</c:v>
                </c:pt>
                <c:pt idx="105">
                  <c:v>89.243114353374011</c:v>
                </c:pt>
                <c:pt idx="106">
                  <c:v>89.240238558425489</c:v>
                </c:pt>
                <c:pt idx="107">
                  <c:v>89.237351839695393</c:v>
                </c:pt>
                <c:pt idx="108">
                  <c:v>89.234454155721849</c:v>
                </c:pt>
                <c:pt idx="109">
                  <c:v>89.231545464885997</c:v>
                </c:pt>
                <c:pt idx="110">
                  <c:v>89.228625725411362</c:v>
                </c:pt>
                <c:pt idx="111">
                  <c:v>89.225694895363304</c:v>
                </c:pt>
                <c:pt idx="112">
                  <c:v>89.222752932648405</c:v>
                </c:pt>
                <c:pt idx="113">
                  <c:v>89.219799795013856</c:v>
                </c:pt>
                <c:pt idx="114">
                  <c:v>89.216835440046893</c:v>
                </c:pt>
                <c:pt idx="115">
                  <c:v>89.213859825174154</c:v>
                </c:pt>
                <c:pt idx="116">
                  <c:v>89.210872907661155</c:v>
                </c:pt>
                <c:pt idx="117">
                  <c:v>89.207874644611536</c:v>
                </c:pt>
                <c:pt idx="118">
                  <c:v>89.204864992966648</c:v>
                </c:pt>
                <c:pt idx="119">
                  <c:v>89.201843909504774</c:v>
                </c:pt>
                <c:pt idx="120">
                  <c:v>89.198811350840586</c:v>
                </c:pt>
                <c:pt idx="121">
                  <c:v>89.195767273424565</c:v>
                </c:pt>
                <c:pt idx="122">
                  <c:v>89.192711633542316</c:v>
                </c:pt>
                <c:pt idx="123">
                  <c:v>89.189644387313976</c:v>
                </c:pt>
                <c:pt idx="124">
                  <c:v>89.186565490693638</c:v>
                </c:pt>
                <c:pt idx="125">
                  <c:v>89.183474899468621</c:v>
                </c:pt>
                <c:pt idx="126">
                  <c:v>89.18037256925895</c:v>
                </c:pt>
                <c:pt idx="127">
                  <c:v>89.177258455516707</c:v>
                </c:pt>
                <c:pt idx="128">
                  <c:v>89.174132513525322</c:v>
                </c:pt>
                <c:pt idx="129">
                  <c:v>89.170994698399056</c:v>
                </c:pt>
                <c:pt idx="130">
                  <c:v>89.167844965082239</c:v>
                </c:pt>
                <c:pt idx="131">
                  <c:v>89.164683268348824</c:v>
                </c:pt>
                <c:pt idx="132">
                  <c:v>89.161509562801498</c:v>
                </c:pt>
                <c:pt idx="133">
                  <c:v>89.158323802871209</c:v>
                </c:pt>
                <c:pt idx="134">
                  <c:v>89.155125942816497</c:v>
                </c:pt>
                <c:pt idx="135">
                  <c:v>89.15191593672283</c:v>
                </c:pt>
                <c:pt idx="136">
                  <c:v>89.148693738501962</c:v>
                </c:pt>
                <c:pt idx="137">
                  <c:v>89.145459301891194</c:v>
                </c:pt>
                <c:pt idx="138">
                  <c:v>89.14221258045292</c:v>
                </c:pt>
                <c:pt idx="139">
                  <c:v>89.138953527573804</c:v>
                </c:pt>
                <c:pt idx="140">
                  <c:v>89.135682096464123</c:v>
                </c:pt>
                <c:pt idx="141">
                  <c:v>89.132398240157215</c:v>
                </c:pt>
                <c:pt idx="142">
                  <c:v>89.129101911508698</c:v>
                </c:pt>
                <c:pt idx="143">
                  <c:v>89.125793063195886</c:v>
                </c:pt>
                <c:pt idx="144">
                  <c:v>89.12247164771712</c:v>
                </c:pt>
                <c:pt idx="145">
                  <c:v>89.119137617391033</c:v>
                </c:pt>
                <c:pt idx="146">
                  <c:v>89.115790924355892</c:v>
                </c:pt>
                <c:pt idx="147">
                  <c:v>89.112431520569032</c:v>
                </c:pt>
                <c:pt idx="148">
                  <c:v>89.109059357805975</c:v>
                </c:pt>
                <c:pt idx="149">
                  <c:v>89.10567438765996</c:v>
                </c:pt>
                <c:pt idx="150">
                  <c:v>89.102276561541089</c:v>
                </c:pt>
                <c:pt idx="151">
                  <c:v>89.098865830675791</c:v>
                </c:pt>
                <c:pt idx="152">
                  <c:v>89.095442146106009</c:v>
                </c:pt>
                <c:pt idx="153">
                  <c:v>89.092005458688575</c:v>
                </c:pt>
                <c:pt idx="154">
                  <c:v>89.088555719094487</c:v>
                </c:pt>
                <c:pt idx="155">
                  <c:v>89.085092877808279</c:v>
                </c:pt>
                <c:pt idx="156">
                  <c:v>89.081616885127175</c:v>
                </c:pt>
                <c:pt idx="157">
                  <c:v>89.078127691160603</c:v>
                </c:pt>
                <c:pt idx="158">
                  <c:v>89.07462524582931</c:v>
                </c:pt>
                <c:pt idx="159">
                  <c:v>89.071109498864715</c:v>
                </c:pt>
                <c:pt idx="160">
                  <c:v>89.067580399808236</c:v>
                </c:pt>
                <c:pt idx="161">
                  <c:v>89.064037898010525</c:v>
                </c:pt>
                <c:pt idx="162">
                  <c:v>89.060481942630815</c:v>
                </c:pt>
                <c:pt idx="163">
                  <c:v>89.056912482636122</c:v>
                </c:pt>
                <c:pt idx="164">
                  <c:v>89.053329466800591</c:v>
                </c:pt>
                <c:pt idx="165">
                  <c:v>89.049732843704803</c:v>
                </c:pt>
                <c:pt idx="166">
                  <c:v>89.046122561734933</c:v>
                </c:pt>
                <c:pt idx="167">
                  <c:v>89.042498569082113</c:v>
                </c:pt>
                <c:pt idx="168">
                  <c:v>89.038860813741778</c:v>
                </c:pt>
                <c:pt idx="169">
                  <c:v>89.03520924351271</c:v>
                </c:pt>
                <c:pt idx="170">
                  <c:v>89.031543805996478</c:v>
                </c:pt>
                <c:pt idx="171">
                  <c:v>89.027864448596716</c:v>
                </c:pt>
                <c:pt idx="172">
                  <c:v>89.024171118518282</c:v>
                </c:pt>
                <c:pt idx="173">
                  <c:v>89.020463762766568</c:v>
                </c:pt>
                <c:pt idx="174">
                  <c:v>89.016742328146719</c:v>
                </c:pt>
                <c:pt idx="175">
                  <c:v>89.013006761262957</c:v>
                </c:pt>
                <c:pt idx="176">
                  <c:v>89.009257008517764</c:v>
                </c:pt>
                <c:pt idx="177">
                  <c:v>89.005493016111174</c:v>
                </c:pt>
                <c:pt idx="178">
                  <c:v>89.001714730039978</c:v>
                </c:pt>
                <c:pt idx="179">
                  <c:v>88.997922096097014</c:v>
                </c:pt>
                <c:pt idx="180">
                  <c:v>88.99411505987031</c:v>
                </c:pt>
                <c:pt idx="181">
                  <c:v>88.990293566742466</c:v>
                </c:pt>
                <c:pt idx="182">
                  <c:v>88.986457561889736</c:v>
                </c:pt>
                <c:pt idx="183">
                  <c:v>88.982606990281383</c:v>
                </c:pt>
                <c:pt idx="184">
                  <c:v>88.978741796678833</c:v>
                </c:pt>
                <c:pt idx="185">
                  <c:v>88.97486192563494</c:v>
                </c:pt>
                <c:pt idx="186">
                  <c:v>88.970967321493177</c:v>
                </c:pt>
                <c:pt idx="187">
                  <c:v>88.967057928386851</c:v>
                </c:pt>
                <c:pt idx="188">
                  <c:v>88.963133690238351</c:v>
                </c:pt>
                <c:pt idx="189">
                  <c:v>88.959194550758355</c:v>
                </c:pt>
                <c:pt idx="190">
                  <c:v>88.955240453445015</c:v>
                </c:pt>
                <c:pt idx="191">
                  <c:v>88.951271341583237</c:v>
                </c:pt>
                <c:pt idx="192">
                  <c:v>88.947287158243768</c:v>
                </c:pt>
                <c:pt idx="193">
                  <c:v>88.94328784628253</c:v>
                </c:pt>
                <c:pt idx="194">
                  <c:v>88.939273348339654</c:v>
                </c:pt>
                <c:pt idx="195">
                  <c:v>88.93524360683891</c:v>
                </c:pt>
                <c:pt idx="196">
                  <c:v>88.931198563986669</c:v>
                </c:pt>
                <c:pt idx="197">
                  <c:v>88.927138161771239</c:v>
                </c:pt>
                <c:pt idx="198">
                  <c:v>88.923062341962009</c:v>
                </c:pt>
                <c:pt idx="199">
                  <c:v>88.918971046108638</c:v>
                </c:pt>
                <c:pt idx="200">
                  <c:v>88.914864215540177</c:v>
                </c:pt>
                <c:pt idx="201">
                  <c:v>88.910741791364387</c:v>
                </c:pt>
                <c:pt idx="202">
                  <c:v>88.906603714466797</c:v>
                </c:pt>
                <c:pt idx="203">
                  <c:v>88.902449925509899</c:v>
                </c:pt>
                <c:pt idx="204">
                  <c:v>88.89828036493239</c:v>
                </c:pt>
                <c:pt idx="205">
                  <c:v>88.894094972948196</c:v>
                </c:pt>
                <c:pt idx="206">
                  <c:v>88.889893689545858</c:v>
                </c:pt>
                <c:pt idx="207">
                  <c:v>88.88567645448741</c:v>
                </c:pt>
                <c:pt idx="208">
                  <c:v>88.881443207307839</c:v>
                </c:pt>
                <c:pt idx="209">
                  <c:v>88.87719388731395</c:v>
                </c:pt>
                <c:pt idx="210">
                  <c:v>88.87292843358378</c:v>
                </c:pt>
                <c:pt idx="211">
                  <c:v>88.86864678496562</c:v>
                </c:pt>
                <c:pt idx="212">
                  <c:v>88.864348880077074</c:v>
                </c:pt>
                <c:pt idx="213">
                  <c:v>88.860034657304382</c:v>
                </c:pt>
                <c:pt idx="214">
                  <c:v>88.855704054801492</c:v>
                </c:pt>
                <c:pt idx="215">
                  <c:v>88.851357010489153</c:v>
                </c:pt>
                <c:pt idx="216">
                  <c:v>88.846993462054101</c:v>
                </c:pt>
                <c:pt idx="217">
                  <c:v>88.842613346948156</c:v>
                </c:pt>
                <c:pt idx="218">
                  <c:v>88.838216602387391</c:v>
                </c:pt>
                <c:pt idx="219">
                  <c:v>88.833803165351213</c:v>
                </c:pt>
                <c:pt idx="220">
                  <c:v>88.829372972581552</c:v>
                </c:pt>
                <c:pt idx="221">
                  <c:v>88.824925960581879</c:v>
                </c:pt>
                <c:pt idx="222">
                  <c:v>88.820462065616468</c:v>
                </c:pt>
                <c:pt idx="223">
                  <c:v>88.815981223709286</c:v>
                </c:pt>
                <c:pt idx="224">
                  <c:v>88.811483370643415</c:v>
                </c:pt>
                <c:pt idx="225">
                  <c:v>88.806968441959853</c:v>
                </c:pt>
                <c:pt idx="226">
                  <c:v>88.802436372956791</c:v>
                </c:pt>
                <c:pt idx="227">
                  <c:v>88.79788709868869</c:v>
                </c:pt>
                <c:pt idx="228">
                  <c:v>88.793320553965358</c:v>
                </c:pt>
                <c:pt idx="229">
                  <c:v>88.788736673351025</c:v>
                </c:pt>
                <c:pt idx="230">
                  <c:v>88.784135391163488</c:v>
                </c:pt>
                <c:pt idx="231">
                  <c:v>88.779516641473165</c:v>
                </c:pt>
                <c:pt idx="232">
                  <c:v>88.77488035810218</c:v>
                </c:pt>
                <c:pt idx="233">
                  <c:v>88.770226474623456</c:v>
                </c:pt>
                <c:pt idx="234">
                  <c:v>88.76555492435979</c:v>
                </c:pt>
                <c:pt idx="235">
                  <c:v>88.760865640382903</c:v>
                </c:pt>
                <c:pt idx="236">
                  <c:v>88.756158555512584</c:v>
                </c:pt>
                <c:pt idx="237">
                  <c:v>88.751433602315714</c:v>
                </c:pt>
                <c:pt idx="238">
                  <c:v>88.746690713105266</c:v>
                </c:pt>
                <c:pt idx="239">
                  <c:v>88.741929819939514</c:v>
                </c:pt>
                <c:pt idx="240">
                  <c:v>88.737150854620907</c:v>
                </c:pt>
                <c:pt idx="241">
                  <c:v>88.732353748695388</c:v>
                </c:pt>
                <c:pt idx="242">
                  <c:v>88.727538433451116</c:v>
                </c:pt>
                <c:pt idx="243">
                  <c:v>88.722704839917824</c:v>
                </c:pt>
                <c:pt idx="244">
                  <c:v>88.717852898865672</c:v>
                </c:pt>
                <c:pt idx="245">
                  <c:v>88.712982540804305</c:v>
                </c:pt>
                <c:pt idx="246">
                  <c:v>88.708093695982043</c:v>
                </c:pt>
                <c:pt idx="247">
                  <c:v>88.703186294384736</c:v>
                </c:pt>
                <c:pt idx="248">
                  <c:v>88.698260265734874</c:v>
                </c:pt>
                <c:pt idx="249">
                  <c:v>88.693315539490641</c:v>
                </c:pt>
                <c:pt idx="250">
                  <c:v>88.688352044844933</c:v>
                </c:pt>
                <c:pt idx="251">
                  <c:v>88.683369710724307</c:v>
                </c:pt>
                <c:pt idx="252">
                  <c:v>88.678368465788097</c:v>
                </c:pt>
                <c:pt idx="253">
                  <c:v>88.673348238427408</c:v>
                </c:pt>
                <c:pt idx="254">
                  <c:v>88.668308956764079</c:v>
                </c:pt>
                <c:pt idx="255">
                  <c:v>88.6632505486497</c:v>
                </c:pt>
                <c:pt idx="256">
                  <c:v>88.658172941664745</c:v>
                </c:pt>
                <c:pt idx="257">
                  <c:v>88.653076063117368</c:v>
                </c:pt>
                <c:pt idx="258">
                  <c:v>88.647959840042617</c:v>
                </c:pt>
                <c:pt idx="259">
                  <c:v>88.642824199201186</c:v>
                </c:pt>
                <c:pt idx="260">
                  <c:v>88.63766906707869</c:v>
                </c:pt>
                <c:pt idx="261">
                  <c:v>88.63249436988437</c:v>
                </c:pt>
                <c:pt idx="262">
                  <c:v>88.627300033550384</c:v>
                </c:pt>
                <c:pt idx="263">
                  <c:v>88.622085983730457</c:v>
                </c:pt>
                <c:pt idx="264">
                  <c:v>88.616852145799143</c:v>
                </c:pt>
                <c:pt idx="265">
                  <c:v>88.611598444850614</c:v>
                </c:pt>
                <c:pt idx="266">
                  <c:v>88.606324805697739</c:v>
                </c:pt>
                <c:pt idx="267">
                  <c:v>88.601031152871045</c:v>
                </c:pt>
                <c:pt idx="268">
                  <c:v>88.595717410617581</c:v>
                </c:pt>
                <c:pt idx="269">
                  <c:v>88.590383502899968</c:v>
                </c:pt>
                <c:pt idx="270">
                  <c:v>88.585029353395441</c:v>
                </c:pt>
                <c:pt idx="271">
                  <c:v>88.579654885494534</c:v>
                </c:pt>
                <c:pt idx="272">
                  <c:v>88.574260022300365</c:v>
                </c:pt>
                <c:pt idx="273">
                  <c:v>88.568844686627287</c:v>
                </c:pt>
                <c:pt idx="274">
                  <c:v>88.56340880100008</c:v>
                </c:pt>
                <c:pt idx="275">
                  <c:v>88.557952287652682</c:v>
                </c:pt>
                <c:pt idx="276">
                  <c:v>88.552475068527272</c:v>
                </c:pt>
                <c:pt idx="277">
                  <c:v>88.54697706527314</c:v>
                </c:pt>
                <c:pt idx="278">
                  <c:v>88.541458199245625</c:v>
                </c:pt>
                <c:pt idx="279">
                  <c:v>88.535918391505049</c:v>
                </c:pt>
                <c:pt idx="280">
                  <c:v>88.530357562815595</c:v>
                </c:pt>
                <c:pt idx="281">
                  <c:v>88.524775633644367</c:v>
                </c:pt>
                <c:pt idx="282">
                  <c:v>88.519172524160084</c:v>
                </c:pt>
                <c:pt idx="283">
                  <c:v>88.513548154232197</c:v>
                </c:pt>
                <c:pt idx="284">
                  <c:v>88.507902443429643</c:v>
                </c:pt>
                <c:pt idx="285">
                  <c:v>88.502235311019916</c:v>
                </c:pt>
                <c:pt idx="286">
                  <c:v>88.496546675967792</c:v>
                </c:pt>
                <c:pt idx="287">
                  <c:v>88.490836456934304</c:v>
                </c:pt>
                <c:pt idx="288">
                  <c:v>88.485104572275688</c:v>
                </c:pt>
                <c:pt idx="289">
                  <c:v>88.479350940042153</c:v>
                </c:pt>
                <c:pt idx="290">
                  <c:v>88.473575477976937</c:v>
                </c:pt>
                <c:pt idx="291">
                  <c:v>88.467778103514945</c:v>
                </c:pt>
                <c:pt idx="292">
                  <c:v>88.461958733781927</c:v>
                </c:pt>
                <c:pt idx="293">
                  <c:v>88.456117285593095</c:v>
                </c:pt>
                <c:pt idx="294">
                  <c:v>88.450253675452132</c:v>
                </c:pt>
                <c:pt idx="295">
                  <c:v>88.444367819549996</c:v>
                </c:pt>
                <c:pt idx="296">
                  <c:v>88.438459633763884</c:v>
                </c:pt>
                <c:pt idx="297">
                  <c:v>88.432529033655911</c:v>
                </c:pt>
                <c:pt idx="298">
                  <c:v>88.426575934472197</c:v>
                </c:pt>
                <c:pt idx="299">
                  <c:v>88.420600251141522</c:v>
                </c:pt>
                <c:pt idx="300">
                  <c:v>88.41460189827427</c:v>
                </c:pt>
                <c:pt idx="301">
                  <c:v>88.408580790161238</c:v>
                </c:pt>
                <c:pt idx="302">
                  <c:v>88.402536840772584</c:v>
                </c:pt>
                <c:pt idx="303">
                  <c:v>88.396469963756473</c:v>
                </c:pt>
                <c:pt idx="304">
                  <c:v>88.390380072438077</c:v>
                </c:pt>
                <c:pt idx="305">
                  <c:v>88.384267079818315</c:v>
                </c:pt>
                <c:pt idx="306">
                  <c:v>88.378130898572749</c:v>
                </c:pt>
                <c:pt idx="307">
                  <c:v>88.371971441050306</c:v>
                </c:pt>
                <c:pt idx="308">
                  <c:v>88.365788619272223</c:v>
                </c:pt>
                <c:pt idx="309">
                  <c:v>88.359582344930772</c:v>
                </c:pt>
                <c:pt idx="310">
                  <c:v>88.353352529388076</c:v>
                </c:pt>
                <c:pt idx="311">
                  <c:v>88.347099083674934</c:v>
                </c:pt>
                <c:pt idx="312">
                  <c:v>88.340821918489695</c:v>
                </c:pt>
                <c:pt idx="313">
                  <c:v>88.334520944196967</c:v>
                </c:pt>
                <c:pt idx="314">
                  <c:v>88.328196070826365</c:v>
                </c:pt>
                <c:pt idx="315">
                  <c:v>88.321847208071418</c:v>
                </c:pt>
                <c:pt idx="316">
                  <c:v>88.315474265288387</c:v>
                </c:pt>
                <c:pt idx="317">
                  <c:v>88.309077151494876</c:v>
                </c:pt>
                <c:pt idx="318">
                  <c:v>88.302655775368763</c:v>
                </c:pt>
                <c:pt idx="319">
                  <c:v>88.296210045246923</c:v>
                </c:pt>
                <c:pt idx="320">
                  <c:v>88.289739869123977</c:v>
                </c:pt>
                <c:pt idx="321">
                  <c:v>88.283245154651169</c:v>
                </c:pt>
                <c:pt idx="322">
                  <c:v>88.276725809134931</c:v>
                </c:pt>
                <c:pt idx="323">
                  <c:v>88.2701817395359</c:v>
                </c:pt>
                <c:pt idx="324">
                  <c:v>88.263612852467418</c:v>
                </c:pt>
                <c:pt idx="325">
                  <c:v>88.257019054194501</c:v>
                </c:pt>
                <c:pt idx="326">
                  <c:v>88.250400250632467</c:v>
                </c:pt>
                <c:pt idx="327">
                  <c:v>88.243756347345666</c:v>
                </c:pt>
                <c:pt idx="328">
                  <c:v>88.237087249546335</c:v>
                </c:pt>
                <c:pt idx="329">
                  <c:v>88.230392862093225</c:v>
                </c:pt>
                <c:pt idx="330">
                  <c:v>88.223673089490404</c:v>
                </c:pt>
                <c:pt idx="331">
                  <c:v>88.216927835885926</c:v>
                </c:pt>
                <c:pt idx="332">
                  <c:v>88.210157005070599</c:v>
                </c:pt>
                <c:pt idx="333">
                  <c:v>88.203360500476748</c:v>
                </c:pt>
                <c:pt idx="334">
                  <c:v>88.196538225176795</c:v>
                </c:pt>
                <c:pt idx="335">
                  <c:v>88.189690081882134</c:v>
                </c:pt>
                <c:pt idx="336">
                  <c:v>88.182815972941754</c:v>
                </c:pt>
                <c:pt idx="337">
                  <c:v>88.175915800340931</c:v>
                </c:pt>
                <c:pt idx="338">
                  <c:v>88.168989465700022</c:v>
                </c:pt>
                <c:pt idx="339">
                  <c:v>88.162036870273027</c:v>
                </c:pt>
                <c:pt idx="340">
                  <c:v>88.155057914946411</c:v>
                </c:pt>
                <c:pt idx="341">
                  <c:v>88.148052500237711</c:v>
                </c:pt>
                <c:pt idx="342">
                  <c:v>88.141020526294241</c:v>
                </c:pt>
                <c:pt idx="343">
                  <c:v>88.13396189289189</c:v>
                </c:pt>
                <c:pt idx="344">
                  <c:v>88.126876499433536</c:v>
                </c:pt>
                <c:pt idx="345">
                  <c:v>88.119764244947959</c:v>
                </c:pt>
                <c:pt idx="346">
                  <c:v>88.112625028088416</c:v>
                </c:pt>
                <c:pt idx="347">
                  <c:v>88.105458747131408</c:v>
                </c:pt>
                <c:pt idx="348">
                  <c:v>88.098265299975111</c:v>
                </c:pt>
                <c:pt idx="349">
                  <c:v>88.091044584138288</c:v>
                </c:pt>
                <c:pt idx="350">
                  <c:v>88.083796496758808</c:v>
                </c:pt>
                <c:pt idx="351">
                  <c:v>88.076520934592352</c:v>
                </c:pt>
                <c:pt idx="352">
                  <c:v>88.069217794010953</c:v>
                </c:pt>
                <c:pt idx="353">
                  <c:v>88.061886971001769</c:v>
                </c:pt>
                <c:pt idx="354">
                  <c:v>88.054528361165666</c:v>
                </c:pt>
                <c:pt idx="355">
                  <c:v>88.047141859715907</c:v>
                </c:pt>
                <c:pt idx="356">
                  <c:v>88.039727361476665</c:v>
                </c:pt>
                <c:pt idx="357">
                  <c:v>88.032284760881637</c:v>
                </c:pt>
                <c:pt idx="358">
                  <c:v>88.024813951972988</c:v>
                </c:pt>
                <c:pt idx="359">
                  <c:v>88.017314828399421</c:v>
                </c:pt>
                <c:pt idx="360">
                  <c:v>88.009787283415378</c:v>
                </c:pt>
                <c:pt idx="361">
                  <c:v>88.002231209879142</c:v>
                </c:pt>
                <c:pt idx="362">
                  <c:v>87.994646500251847</c:v>
                </c:pt>
                <c:pt idx="363">
                  <c:v>87.987033046595741</c:v>
                </c:pt>
                <c:pt idx="364">
                  <c:v>87.979390740573066</c:v>
                </c:pt>
                <c:pt idx="365">
                  <c:v>87.971719473444438</c:v>
                </c:pt>
                <c:pt idx="366">
                  <c:v>87.96401913606762</c:v>
                </c:pt>
                <c:pt idx="367">
                  <c:v>87.95628961889598</c:v>
                </c:pt>
                <c:pt idx="368">
                  <c:v>87.948530811977008</c:v>
                </c:pt>
                <c:pt idx="369">
                  <c:v>87.940742604951183</c:v>
                </c:pt>
                <c:pt idx="370">
                  <c:v>87.932924887050191</c:v>
                </c:pt>
                <c:pt idx="371">
                  <c:v>87.925077547095782</c:v>
                </c:pt>
                <c:pt idx="372">
                  <c:v>87.91720047349807</c:v>
                </c:pt>
                <c:pt idx="373">
                  <c:v>87.909293554254447</c:v>
                </c:pt>
                <c:pt idx="374">
                  <c:v>87.901356676947714</c:v>
                </c:pt>
                <c:pt idx="375">
                  <c:v>87.893389728745021</c:v>
                </c:pt>
                <c:pt idx="376">
                  <c:v>87.885392596396116</c:v>
                </c:pt>
                <c:pt idx="377">
                  <c:v>87.877365166232153</c:v>
                </c:pt>
                <c:pt idx="378">
                  <c:v>87.869307324164012</c:v>
                </c:pt>
                <c:pt idx="379">
                  <c:v>87.861218955680897</c:v>
                </c:pt>
                <c:pt idx="380">
                  <c:v>87.853099945848996</c:v>
                </c:pt>
                <c:pt idx="381">
                  <c:v>87.844950179309876</c:v>
                </c:pt>
                <c:pt idx="382">
                  <c:v>87.836769540278993</c:v>
                </c:pt>
                <c:pt idx="383">
                  <c:v>87.828557912544369</c:v>
                </c:pt>
                <c:pt idx="384">
                  <c:v>87.820315179464885</c:v>
                </c:pt>
                <c:pt idx="385">
                  <c:v>87.812041223969004</c:v>
                </c:pt>
                <c:pt idx="386">
                  <c:v>87.803735928553095</c:v>
                </c:pt>
                <c:pt idx="387">
                  <c:v>87.795399175280153</c:v>
                </c:pt>
                <c:pt idx="388">
                  <c:v>87.787030845778105</c:v>
                </c:pt>
                <c:pt idx="389">
                  <c:v>87.778630821238394</c:v>
                </c:pt>
                <c:pt idx="390">
                  <c:v>87.770198982414442</c:v>
                </c:pt>
                <c:pt idx="391">
                  <c:v>87.761735209620184</c:v>
                </c:pt>
                <c:pt idx="392">
                  <c:v>87.753239382728495</c:v>
                </c:pt>
                <c:pt idx="393">
                  <c:v>87.744711381169736</c:v>
                </c:pt>
                <c:pt idx="394">
                  <c:v>87.736151083930139</c:v>
                </c:pt>
                <c:pt idx="395">
                  <c:v>87.727558369550422</c:v>
                </c:pt>
                <c:pt idx="396">
                  <c:v>87.718933116124063</c:v>
                </c:pt>
                <c:pt idx="397">
                  <c:v>87.710275201295971</c:v>
                </c:pt>
                <c:pt idx="398">
                  <c:v>87.701584502260786</c:v>
                </c:pt>
                <c:pt idx="399">
                  <c:v>87.692860895761427</c:v>
                </c:pt>
                <c:pt idx="400">
                  <c:v>87.68410425808753</c:v>
                </c:pt>
                <c:pt idx="401">
                  <c:v>87.675314465073797</c:v>
                </c:pt>
                <c:pt idx="402">
                  <c:v>87.666491392098635</c:v>
                </c:pt>
                <c:pt idx="403">
                  <c:v>87.657634914082465</c:v>
                </c:pt>
                <c:pt idx="404">
                  <c:v>87.648744905486112</c:v>
                </c:pt>
                <c:pt idx="405">
                  <c:v>87.639821240309388</c:v>
                </c:pt>
                <c:pt idx="406">
                  <c:v>87.630863792089443</c:v>
                </c:pt>
                <c:pt idx="407">
                  <c:v>87.621872433899114</c:v>
                </c:pt>
                <c:pt idx="408">
                  <c:v>87.612847038345507</c:v>
                </c:pt>
                <c:pt idx="409">
                  <c:v>87.603787477568318</c:v>
                </c:pt>
                <c:pt idx="410">
                  <c:v>87.594693623238186</c:v>
                </c:pt>
                <c:pt idx="411">
                  <c:v>87.585565346555299</c:v>
                </c:pt>
                <c:pt idx="412">
                  <c:v>87.576402518247448</c:v>
                </c:pt>
                <c:pt idx="413">
                  <c:v>87.567205008569019</c:v>
                </c:pt>
                <c:pt idx="414">
                  <c:v>87.557972687298687</c:v>
                </c:pt>
                <c:pt idx="415">
                  <c:v>87.54870542373834</c:v>
                </c:pt>
                <c:pt idx="416">
                  <c:v>87.539403086711218</c:v>
                </c:pt>
                <c:pt idx="417">
                  <c:v>87.530065544560387</c:v>
                </c:pt>
                <c:pt idx="418">
                  <c:v>87.520692665147067</c:v>
                </c:pt>
                <c:pt idx="419">
                  <c:v>87.51128431584911</c:v>
                </c:pt>
                <c:pt idx="420">
                  <c:v>87.501840363559211</c:v>
                </c:pt>
                <c:pt idx="421">
                  <c:v>87.492360674683425</c:v>
                </c:pt>
                <c:pt idx="422">
                  <c:v>87.482845115139583</c:v>
                </c:pt>
                <c:pt idx="423">
                  <c:v>87.473293550355379</c:v>
                </c:pt>
                <c:pt idx="424">
                  <c:v>87.463705845267029</c:v>
                </c:pt>
                <c:pt idx="425">
                  <c:v>87.454081864317473</c:v>
                </c:pt>
                <c:pt idx="426">
                  <c:v>87.444421471454788</c:v>
                </c:pt>
                <c:pt idx="427">
                  <c:v>87.434724530130481</c:v>
                </c:pt>
                <c:pt idx="428">
                  <c:v>87.424990903297896</c:v>
                </c:pt>
                <c:pt idx="429">
                  <c:v>87.415220453410456</c:v>
                </c:pt>
                <c:pt idx="430">
                  <c:v>87.405413042420193</c:v>
                </c:pt>
                <c:pt idx="431">
                  <c:v>87.395568531775851</c:v>
                </c:pt>
                <c:pt idx="432">
                  <c:v>87.385686782421359</c:v>
                </c:pt>
                <c:pt idx="433">
                  <c:v>87.375767654794217</c:v>
                </c:pt>
                <c:pt idx="434">
                  <c:v>87.36581100882357</c:v>
                </c:pt>
                <c:pt idx="435">
                  <c:v>87.355816703928781</c:v>
                </c:pt>
                <c:pt idx="436">
                  <c:v>87.345784599017676</c:v>
                </c:pt>
                <c:pt idx="437">
                  <c:v>87.335714552484731</c:v>
                </c:pt>
                <c:pt idx="438">
                  <c:v>87.325606422209617</c:v>
                </c:pt>
                <c:pt idx="439">
                  <c:v>87.315460065555243</c:v>
                </c:pt>
                <c:pt idx="440">
                  <c:v>87.305275339366275</c:v>
                </c:pt>
                <c:pt idx="441">
                  <c:v>87.295052099967407</c:v>
                </c:pt>
                <c:pt idx="442">
                  <c:v>87.28479020316145</c:v>
                </c:pt>
                <c:pt idx="443">
                  <c:v>87.274489504227773</c:v>
                </c:pt>
                <c:pt idx="444">
                  <c:v>87.264149857920785</c:v>
                </c:pt>
                <c:pt idx="445">
                  <c:v>87.253771118467839</c:v>
                </c:pt>
                <c:pt idx="446">
                  <c:v>87.24335313956783</c:v>
                </c:pt>
                <c:pt idx="447">
                  <c:v>87.232895774389263</c:v>
                </c:pt>
                <c:pt idx="448">
                  <c:v>87.222398875568572</c:v>
                </c:pt>
                <c:pt idx="449">
                  <c:v>87.211862295208562</c:v>
                </c:pt>
                <c:pt idx="450">
                  <c:v>87.201285884876498</c:v>
                </c:pt>
                <c:pt idx="451">
                  <c:v>87.190669495602378</c:v>
                </c:pt>
                <c:pt idx="452">
                  <c:v>87.180012977877297</c:v>
                </c:pt>
                <c:pt idx="453">
                  <c:v>87.169316181651567</c:v>
                </c:pt>
                <c:pt idx="454">
                  <c:v>87.158578956333159</c:v>
                </c:pt>
                <c:pt idx="455">
                  <c:v>87.147801150785796</c:v>
                </c:pt>
                <c:pt idx="456">
                  <c:v>87.136982613327262</c:v>
                </c:pt>
                <c:pt idx="457">
                  <c:v>87.126123191727672</c:v>
                </c:pt>
                <c:pt idx="458">
                  <c:v>87.115222733207602</c:v>
                </c:pt>
                <c:pt idx="459">
                  <c:v>87.104281084436494</c:v>
                </c:pt>
                <c:pt idx="460">
                  <c:v>87.093298091530926</c:v>
                </c:pt>
                <c:pt idx="461">
                  <c:v>87.08227360005246</c:v>
                </c:pt>
                <c:pt idx="462">
                  <c:v>87.071207455006402</c:v>
                </c:pt>
                <c:pt idx="463">
                  <c:v>87.060099500839684</c:v>
                </c:pt>
                <c:pt idx="464">
                  <c:v>87.04894958143916</c:v>
                </c:pt>
                <c:pt idx="465">
                  <c:v>87.037757540129888</c:v>
                </c:pt>
                <c:pt idx="466">
                  <c:v>87.026523219673422</c:v>
                </c:pt>
                <c:pt idx="467">
                  <c:v>87.015246462265708</c:v>
                </c:pt>
                <c:pt idx="468">
                  <c:v>87.003927109535695</c:v>
                </c:pt>
                <c:pt idx="469">
                  <c:v>86.992565002543344</c:v>
                </c:pt>
                <c:pt idx="470">
                  <c:v>86.981159981777807</c:v>
                </c:pt>
                <c:pt idx="471">
                  <c:v>86.969711887155697</c:v>
                </c:pt>
                <c:pt idx="472">
                  <c:v>86.958220558019363</c:v>
                </c:pt>
                <c:pt idx="473">
                  <c:v>86.946685833134993</c:v>
                </c:pt>
                <c:pt idx="474">
                  <c:v>86.935107550690788</c:v>
                </c:pt>
                <c:pt idx="475">
                  <c:v>86.923485548295176</c:v>
                </c:pt>
                <c:pt idx="476">
                  <c:v>86.911819662975205</c:v>
                </c:pt>
                <c:pt idx="477">
                  <c:v>86.900109731174382</c:v>
                </c:pt>
                <c:pt idx="478">
                  <c:v>86.888355588751153</c:v>
                </c:pt>
                <c:pt idx="479">
                  <c:v>86.876557070977</c:v>
                </c:pt>
                <c:pt idx="480">
                  <c:v>86.864714012534563</c:v>
                </c:pt>
                <c:pt idx="481">
                  <c:v>86.852826247515878</c:v>
                </c:pt>
                <c:pt idx="482">
                  <c:v>86.840893609420547</c:v>
                </c:pt>
                <c:pt idx="483">
                  <c:v>86.828915931154</c:v>
                </c:pt>
                <c:pt idx="484">
                  <c:v>86.816893045025523</c:v>
                </c:pt>
                <c:pt idx="485">
                  <c:v>86.804824782746465</c:v>
                </c:pt>
                <c:pt idx="486">
                  <c:v>86.792710975428577</c:v>
                </c:pt>
                <c:pt idx="487">
                  <c:v>86.780551453581978</c:v>
                </c:pt>
                <c:pt idx="488">
                  <c:v>86.76834604711344</c:v>
                </c:pt>
                <c:pt idx="489">
                  <c:v>86.756094585324306</c:v>
                </c:pt>
                <c:pt idx="490">
                  <c:v>86.743796896909274</c:v>
                </c:pt>
                <c:pt idx="491">
                  <c:v>86.731452809953794</c:v>
                </c:pt>
                <c:pt idx="492">
                  <c:v>86.719062151932761</c:v>
                </c:pt>
                <c:pt idx="493">
                  <c:v>86.706624749708467</c:v>
                </c:pt>
                <c:pt idx="494">
                  <c:v>86.69414042952873</c:v>
                </c:pt>
                <c:pt idx="495">
                  <c:v>86.681609017025153</c:v>
                </c:pt>
                <c:pt idx="496">
                  <c:v>86.669030337211368</c:v>
                </c:pt>
                <c:pt idx="497">
                  <c:v>86.656404214480773</c:v>
                </c:pt>
                <c:pt idx="498">
                  <c:v>86.643730472605313</c:v>
                </c:pt>
                <c:pt idx="499">
                  <c:v>86.631008934733046</c:v>
                </c:pt>
                <c:pt idx="500">
                  <c:v>86.618239423386527</c:v>
                </c:pt>
                <c:pt idx="501">
                  <c:v>86.605421760461212</c:v>
                </c:pt>
                <c:pt idx="502">
                  <c:v>86.592555767223118</c:v>
                </c:pt>
                <c:pt idx="503">
                  <c:v>86.579641264307298</c:v>
                </c:pt>
                <c:pt idx="504">
                  <c:v>86.566678071715955</c:v>
                </c:pt>
                <c:pt idx="505">
                  <c:v>86.55366600881635</c:v>
                </c:pt>
                <c:pt idx="506">
                  <c:v>86.540604894339353</c:v>
                </c:pt>
                <c:pt idx="507">
                  <c:v>86.527494546377184</c:v>
                </c:pt>
                <c:pt idx="508">
                  <c:v>86.514334782381894</c:v>
                </c:pt>
                <c:pt idx="509">
                  <c:v>86.501125419163174</c:v>
                </c:pt>
                <c:pt idx="510">
                  <c:v>86.487866272886734</c:v>
                </c:pt>
                <c:pt idx="511">
                  <c:v>86.474557159072404</c:v>
                </c:pt>
                <c:pt idx="512">
                  <c:v>86.461197892592139</c:v>
                </c:pt>
                <c:pt idx="513">
                  <c:v>86.447788287668374</c:v>
                </c:pt>
                <c:pt idx="514">
                  <c:v>86.434328157872031</c:v>
                </c:pt>
                <c:pt idx="515">
                  <c:v>86.420817316120562</c:v>
                </c:pt>
                <c:pt idx="516">
                  <c:v>86.407255574676384</c:v>
                </c:pt>
                <c:pt idx="517">
                  <c:v>86.393642745144618</c:v>
                </c:pt>
                <c:pt idx="518">
                  <c:v>86.379978638471556</c:v>
                </c:pt>
                <c:pt idx="519">
                  <c:v>86.366263064942714</c:v>
                </c:pt>
                <c:pt idx="520">
                  <c:v>86.352495834180871</c:v>
                </c:pt>
                <c:pt idx="521">
                  <c:v>86.338676755144306</c:v>
                </c:pt>
                <c:pt idx="522">
                  <c:v>86.324805636124822</c:v>
                </c:pt>
                <c:pt idx="523">
                  <c:v>86.310882284746071</c:v>
                </c:pt>
                <c:pt idx="524">
                  <c:v>86.296906507961609</c:v>
                </c:pt>
                <c:pt idx="525">
                  <c:v>86.28287811205287</c:v>
                </c:pt>
                <c:pt idx="526">
                  <c:v>86.268796902627557</c:v>
                </c:pt>
                <c:pt idx="527">
                  <c:v>86.254662684617671</c:v>
                </c:pt>
                <c:pt idx="528">
                  <c:v>86.240475262277599</c:v>
                </c:pt>
                <c:pt idx="529">
                  <c:v>86.226234439182335</c:v>
                </c:pt>
                <c:pt idx="530">
                  <c:v>86.211940018225633</c:v>
                </c:pt>
                <c:pt idx="531">
                  <c:v>86.197591801618088</c:v>
                </c:pt>
                <c:pt idx="532">
                  <c:v>86.183189590885263</c:v>
                </c:pt>
                <c:pt idx="533">
                  <c:v>86.168733186865964</c:v>
                </c:pt>
                <c:pt idx="534">
                  <c:v>86.154222389710299</c:v>
                </c:pt>
                <c:pt idx="535">
                  <c:v>86.139656998877797</c:v>
                </c:pt>
                <c:pt idx="536">
                  <c:v>86.125036813135566</c:v>
                </c:pt>
                <c:pt idx="537">
                  <c:v>86.110361630556497</c:v>
                </c:pt>
                <c:pt idx="538">
                  <c:v>86.095631248517563</c:v>
                </c:pt>
                <c:pt idx="539">
                  <c:v>86.080845463697415</c:v>
                </c:pt>
                <c:pt idx="540">
                  <c:v>86.06600407207533</c:v>
                </c:pt>
                <c:pt idx="541">
                  <c:v>86.051106868928798</c:v>
                </c:pt>
                <c:pt idx="542">
                  <c:v>86.036153648831771</c:v>
                </c:pt>
                <c:pt idx="543">
                  <c:v>86.021144205652973</c:v>
                </c:pt>
                <c:pt idx="544">
                  <c:v>86.006078332554182</c:v>
                </c:pt>
                <c:pt idx="545">
                  <c:v>85.990955821987882</c:v>
                </c:pt>
                <c:pt idx="546">
                  <c:v>85.975776465696015</c:v>
                </c:pt>
                <c:pt idx="547">
                  <c:v>85.96054005470792</c:v>
                </c:pt>
                <c:pt idx="548">
                  <c:v>85.945246379338258</c:v>
                </c:pt>
                <c:pt idx="549">
                  <c:v>85.929895229185675</c:v>
                </c:pt>
                <c:pt idx="550">
                  <c:v>85.914486393130645</c:v>
                </c:pt>
                <c:pt idx="551">
                  <c:v>85.899019659333732</c:v>
                </c:pt>
                <c:pt idx="552">
                  <c:v>85.883494815233803</c:v>
                </c:pt>
                <c:pt idx="553">
                  <c:v>85.86791164754618</c:v>
                </c:pt>
                <c:pt idx="554">
                  <c:v>85.852269942261046</c:v>
                </c:pt>
                <c:pt idx="555">
                  <c:v>85.83656948464116</c:v>
                </c:pt>
                <c:pt idx="556">
                  <c:v>85.820810059220634</c:v>
                </c:pt>
                <c:pt idx="557">
                  <c:v>85.804991449802586</c:v>
                </c:pt>
                <c:pt idx="558">
                  <c:v>85.78911343945795</c:v>
                </c:pt>
                <c:pt idx="559">
                  <c:v>85.773175810523114</c:v>
                </c:pt>
                <c:pt idx="560">
                  <c:v>85.757178344598586</c:v>
                </c:pt>
                <c:pt idx="561">
                  <c:v>85.741120822546876</c:v>
                </c:pt>
                <c:pt idx="562">
                  <c:v>85.725003024490832</c:v>
                </c:pt>
                <c:pt idx="563">
                  <c:v>85.708824729812093</c:v>
                </c:pt>
                <c:pt idx="564">
                  <c:v>85.692585717149001</c:v>
                </c:pt>
                <c:pt idx="565">
                  <c:v>85.676285764395047</c:v>
                </c:pt>
                <c:pt idx="566">
                  <c:v>85.659924648697029</c:v>
                </c:pt>
                <c:pt idx="567">
                  <c:v>85.643502146453272</c:v>
                </c:pt>
                <c:pt idx="568">
                  <c:v>85.627018033312055</c:v>
                </c:pt>
                <c:pt idx="569">
                  <c:v>85.610472084169686</c:v>
                </c:pt>
                <c:pt idx="570">
                  <c:v>85.593864073168859</c:v>
                </c:pt>
                <c:pt idx="571">
                  <c:v>85.577193773696848</c:v>
                </c:pt>
                <c:pt idx="572">
                  <c:v>85.560460958383914</c:v>
                </c:pt>
                <c:pt idx="573">
                  <c:v>85.543665399101613</c:v>
                </c:pt>
                <c:pt idx="574">
                  <c:v>85.526806866960783</c:v>
                </c:pt>
                <c:pt idx="575">
                  <c:v>85.509885132310259</c:v>
                </c:pt>
                <c:pt idx="576">
                  <c:v>85.492899964734789</c:v>
                </c:pt>
                <c:pt idx="577">
                  <c:v>85.475851133053737</c:v>
                </c:pt>
                <c:pt idx="578">
                  <c:v>85.458738405319139</c:v>
                </c:pt>
                <c:pt idx="579">
                  <c:v>85.441561548813908</c:v>
                </c:pt>
                <c:pt idx="580">
                  <c:v>85.424320330050691</c:v>
                </c:pt>
                <c:pt idx="581">
                  <c:v>85.407014514769529</c:v>
                </c:pt>
                <c:pt idx="582">
                  <c:v>85.389643867936684</c:v>
                </c:pt>
                <c:pt idx="583">
                  <c:v>85.372208153742918</c:v>
                </c:pt>
                <c:pt idx="584">
                  <c:v>85.3547071356017</c:v>
                </c:pt>
                <c:pt idx="585">
                  <c:v>85.337140576147718</c:v>
                </c:pt>
                <c:pt idx="586">
                  <c:v>85.319508237235183</c:v>
                </c:pt>
                <c:pt idx="587">
                  <c:v>85.301809879936229</c:v>
                </c:pt>
                <c:pt idx="588">
                  <c:v>85.284045264539301</c:v>
                </c:pt>
                <c:pt idx="589">
                  <c:v>85.266214150547754</c:v>
                </c:pt>
                <c:pt idx="590">
                  <c:v>85.248316296677856</c:v>
                </c:pt>
                <c:pt idx="591">
                  <c:v>85.230351460857648</c:v>
                </c:pt>
                <c:pt idx="592">
                  <c:v>85.212319400225141</c:v>
                </c:pt>
                <c:pt idx="593">
                  <c:v>85.194219871126734</c:v>
                </c:pt>
                <c:pt idx="594">
                  <c:v>85.176052629115787</c:v>
                </c:pt>
                <c:pt idx="595">
                  <c:v>85.157817428951091</c:v>
                </c:pt>
                <c:pt idx="596">
                  <c:v>85.139514024595229</c:v>
                </c:pt>
                <c:pt idx="597">
                  <c:v>85.121142169212973</c:v>
                </c:pt>
                <c:pt idx="598">
                  <c:v>85.10270161517029</c:v>
                </c:pt>
                <c:pt idx="599">
                  <c:v>85.084192114032135</c:v>
                </c:pt>
                <c:pt idx="600">
                  <c:v>85.065613416561504</c:v>
                </c:pt>
                <c:pt idx="601">
                  <c:v>85.046965272717614</c:v>
                </c:pt>
                <c:pt idx="602">
                  <c:v>85.028247431654862</c:v>
                </c:pt>
                <c:pt idx="603">
                  <c:v>85.009459641720937</c:v>
                </c:pt>
                <c:pt idx="604">
                  <c:v>84.99060165045546</c:v>
                </c:pt>
                <c:pt idx="605">
                  <c:v>84.971673204588825</c:v>
                </c:pt>
                <c:pt idx="606">
                  <c:v>84.952674050040699</c:v>
                </c:pt>
                <c:pt idx="607">
                  <c:v>84.933603931918313</c:v>
                </c:pt>
                <c:pt idx="608">
                  <c:v>84.914462594515498</c:v>
                </c:pt>
                <c:pt idx="609">
                  <c:v>84.895249781311108</c:v>
                </c:pt>
                <c:pt idx="610">
                  <c:v>84.875965234967495</c:v>
                </c:pt>
                <c:pt idx="611">
                  <c:v>84.856608697329619</c:v>
                </c:pt>
                <c:pt idx="612">
                  <c:v>84.837179909423313</c:v>
                </c:pt>
                <c:pt idx="613">
                  <c:v>84.817678611454014</c:v>
                </c:pt>
                <c:pt idx="614">
                  <c:v>84.798104542805788</c:v>
                </c:pt>
                <c:pt idx="615">
                  <c:v>84.778457442039453</c:v>
                </c:pt>
                <c:pt idx="616">
                  <c:v>84.758737046891909</c:v>
                </c:pt>
                <c:pt idx="617">
                  <c:v>84.738943094274561</c:v>
                </c:pt>
                <c:pt idx="618">
                  <c:v>84.719075320272154</c:v>
                </c:pt>
                <c:pt idx="619">
                  <c:v>84.699133460141354</c:v>
                </c:pt>
                <c:pt idx="620">
                  <c:v>84.67911724831005</c:v>
                </c:pt>
                <c:pt idx="621">
                  <c:v>84.659026418375333</c:v>
                </c:pt>
                <c:pt idx="622">
                  <c:v>84.638860703103305</c:v>
                </c:pt>
                <c:pt idx="623">
                  <c:v>84.618619834427093</c:v>
                </c:pt>
                <c:pt idx="624">
                  <c:v>84.598303543446107</c:v>
                </c:pt>
                <c:pt idx="625">
                  <c:v>84.577911560424809</c:v>
                </c:pt>
                <c:pt idx="626">
                  <c:v>84.557443614791836</c:v>
                </c:pt>
                <c:pt idx="627">
                  <c:v>84.536899435138253</c:v>
                </c:pt>
                <c:pt idx="628">
                  <c:v>84.516278749217335</c:v>
                </c:pt>
                <c:pt idx="629">
                  <c:v>84.495581283942997</c:v>
                </c:pt>
                <c:pt idx="630">
                  <c:v>84.474806765388792</c:v>
                </c:pt>
                <c:pt idx="631">
                  <c:v>84.453954918786962</c:v>
                </c:pt>
                <c:pt idx="632">
                  <c:v>84.433025468527518</c:v>
                </c:pt>
                <c:pt idx="633">
                  <c:v>84.412018138157222</c:v>
                </c:pt>
                <c:pt idx="634">
                  <c:v>84.390932650378303</c:v>
                </c:pt>
                <c:pt idx="635">
                  <c:v>84.369768727048267</c:v>
                </c:pt>
                <c:pt idx="636">
                  <c:v>84.348526089178264</c:v>
                </c:pt>
                <c:pt idx="637">
                  <c:v>84.327204456932407</c:v>
                </c:pt>
                <c:pt idx="638">
                  <c:v>84.305803549627043</c:v>
                </c:pt>
                <c:pt idx="639">
                  <c:v>84.284323085729937</c:v>
                </c:pt>
                <c:pt idx="640">
                  <c:v>84.262762782859056</c:v>
                </c:pt>
                <c:pt idx="641">
                  <c:v>84.24112235778226</c:v>
                </c:pt>
                <c:pt idx="642">
                  <c:v>84.219401526415965</c:v>
                </c:pt>
                <c:pt idx="643">
                  <c:v>84.197600003825087</c:v>
                </c:pt>
                <c:pt idx="644">
                  <c:v>84.17571750422168</c:v>
                </c:pt>
                <c:pt idx="645">
                  <c:v>84.153753740964447</c:v>
                </c:pt>
                <c:pt idx="646">
                  <c:v>84.131708426558063</c:v>
                </c:pt>
                <c:pt idx="647">
                  <c:v>84.109581272652662</c:v>
                </c:pt>
                <c:pt idx="648">
                  <c:v>84.087371990042755</c:v>
                </c:pt>
                <c:pt idx="649">
                  <c:v>84.065080288667176</c:v>
                </c:pt>
                <c:pt idx="650">
                  <c:v>84.042705877608029</c:v>
                </c:pt>
                <c:pt idx="651">
                  <c:v>84.020248465090461</c:v>
                </c:pt>
                <c:pt idx="652">
                  <c:v>83.997707758481809</c:v>
                </c:pt>
                <c:pt idx="653">
                  <c:v>83.97508346429133</c:v>
                </c:pt>
                <c:pt idx="654">
                  <c:v>83.952375288169762</c:v>
                </c:pt>
                <c:pt idx="655">
                  <c:v>83.929582934908538</c:v>
                </c:pt>
                <c:pt idx="656">
                  <c:v>83.906706108439778</c:v>
                </c:pt>
                <c:pt idx="657">
                  <c:v>83.883744511835431</c:v>
                </c:pt>
                <c:pt idx="658">
                  <c:v>83.860697847307492</c:v>
                </c:pt>
                <c:pt idx="659">
                  <c:v>83.837565816207004</c:v>
                </c:pt>
                <c:pt idx="660">
                  <c:v>83.814348119024217</c:v>
                </c:pt>
                <c:pt idx="661">
                  <c:v>83.791044455388345</c:v>
                </c:pt>
                <c:pt idx="662">
                  <c:v>83.767654524066685</c:v>
                </c:pt>
                <c:pt idx="663">
                  <c:v>83.744178022965244</c:v>
                </c:pt>
                <c:pt idx="664">
                  <c:v>83.720614649127995</c:v>
                </c:pt>
                <c:pt idx="665">
                  <c:v>83.696964098736899</c:v>
                </c:pt>
                <c:pt idx="666">
                  <c:v>83.673226067111599</c:v>
                </c:pt>
                <c:pt idx="667">
                  <c:v>83.64940024870981</c:v>
                </c:pt>
                <c:pt idx="668">
                  <c:v>83.625486337126688</c:v>
                </c:pt>
                <c:pt idx="669">
                  <c:v>83.601484025095189</c:v>
                </c:pt>
                <c:pt idx="670">
                  <c:v>83.577393004485742</c:v>
                </c:pt>
                <c:pt idx="671">
                  <c:v>83.55321296630666</c:v>
                </c:pt>
                <c:pt idx="672">
                  <c:v>83.528943600704153</c:v>
                </c:pt>
                <c:pt idx="673">
                  <c:v>83.50458459696199</c:v>
                </c:pt>
                <c:pt idx="674">
                  <c:v>83.480135643502337</c:v>
                </c:pt>
                <c:pt idx="675">
                  <c:v>83.455596427885595</c:v>
                </c:pt>
                <c:pt idx="676">
                  <c:v>83.430966636810297</c:v>
                </c:pt>
                <c:pt idx="677">
                  <c:v>83.406245956114077</c:v>
                </c:pt>
                <c:pt idx="678">
                  <c:v>83.381434070773352</c:v>
                </c:pt>
                <c:pt idx="679">
                  <c:v>83.356530664904056</c:v>
                </c:pt>
                <c:pt idx="680">
                  <c:v>83.331535421761856</c:v>
                </c:pt>
                <c:pt idx="681">
                  <c:v>83.306448023742334</c:v>
                </c:pt>
                <c:pt idx="682">
                  <c:v>83.281268152382083</c:v>
                </c:pt>
                <c:pt idx="683">
                  <c:v>83.255995488358451</c:v>
                </c:pt>
                <c:pt idx="684">
                  <c:v>83.23062971149055</c:v>
                </c:pt>
                <c:pt idx="685">
                  <c:v>83.205170500739726</c:v>
                </c:pt>
                <c:pt idx="686">
                  <c:v>83.179617534210237</c:v>
                </c:pt>
                <c:pt idx="687">
                  <c:v>83.153970489149572</c:v>
                </c:pt>
                <c:pt idx="688">
                  <c:v>83.128229041949737</c:v>
                </c:pt>
                <c:pt idx="689">
                  <c:v>83.10239286814749</c:v>
                </c:pt>
                <c:pt idx="690">
                  <c:v>83.076461642425443</c:v>
                </c:pt>
                <c:pt idx="691">
                  <c:v>83.050435038612676</c:v>
                </c:pt>
                <c:pt idx="692">
                  <c:v>83.024312729685818</c:v>
                </c:pt>
                <c:pt idx="693">
                  <c:v>82.998094387769925</c:v>
                </c:pt>
                <c:pt idx="694">
                  <c:v>82.971779684139392</c:v>
                </c:pt>
                <c:pt idx="695">
                  <c:v>82.945368289218763</c:v>
                </c:pt>
                <c:pt idx="696">
                  <c:v>82.918859872584491</c:v>
                </c:pt>
                <c:pt idx="697">
                  <c:v>82.892254102965225</c:v>
                </c:pt>
                <c:pt idx="698">
                  <c:v>82.865550648243754</c:v>
                </c:pt>
                <c:pt idx="699">
                  <c:v>82.838749175457266</c:v>
                </c:pt>
                <c:pt idx="700">
                  <c:v>82.811849350799676</c:v>
                </c:pt>
                <c:pt idx="701">
                  <c:v>82.784850839622237</c:v>
                </c:pt>
                <c:pt idx="702">
                  <c:v>82.757753306435163</c:v>
                </c:pt>
                <c:pt idx="703">
                  <c:v>82.730556414908975</c:v>
                </c:pt>
                <c:pt idx="704">
                  <c:v>82.703259827875996</c:v>
                </c:pt>
                <c:pt idx="705">
                  <c:v>82.675863207331787</c:v>
                </c:pt>
                <c:pt idx="706">
                  <c:v>82.648366214437061</c:v>
                </c:pt>
                <c:pt idx="707">
                  <c:v>82.620768509518854</c:v>
                </c:pt>
                <c:pt idx="708">
                  <c:v>82.593069752072708</c:v>
                </c:pt>
                <c:pt idx="709">
                  <c:v>82.565269600763671</c:v>
                </c:pt>
                <c:pt idx="710">
                  <c:v>82.537367713428992</c:v>
                </c:pt>
                <c:pt idx="711">
                  <c:v>82.509363747079462</c:v>
                </c:pt>
                <c:pt idx="712">
                  <c:v>82.481257357901328</c:v>
                </c:pt>
                <c:pt idx="713">
                  <c:v>82.45304820125844</c:v>
                </c:pt>
                <c:pt idx="714">
                  <c:v>82.424735931694215</c:v>
                </c:pt>
                <c:pt idx="715">
                  <c:v>82.396320202933694</c:v>
                </c:pt>
                <c:pt idx="716">
                  <c:v>82.367800667885632</c:v>
                </c:pt>
                <c:pt idx="717">
                  <c:v>82.339176978645057</c:v>
                </c:pt>
                <c:pt idx="718">
                  <c:v>82.31044878649503</c:v>
                </c:pt>
                <c:pt idx="719">
                  <c:v>82.281615741909405</c:v>
                </c:pt>
                <c:pt idx="720">
                  <c:v>82.252677494555144</c:v>
                </c:pt>
                <c:pt idx="721">
                  <c:v>82.223633693294488</c:v>
                </c:pt>
                <c:pt idx="722">
                  <c:v>82.194483986188004</c:v>
                </c:pt>
                <c:pt idx="723">
                  <c:v>82.165228020496528</c:v>
                </c:pt>
                <c:pt idx="724">
                  <c:v>82.135865442684633</c:v>
                </c:pt>
                <c:pt idx="725">
                  <c:v>82.106395898422534</c:v>
                </c:pt>
                <c:pt idx="726">
                  <c:v>82.07681903258954</c:v>
                </c:pt>
                <c:pt idx="727">
                  <c:v>82.047134489276573</c:v>
                </c:pt>
                <c:pt idx="728">
                  <c:v>82.017341911789259</c:v>
                </c:pt>
                <c:pt idx="729">
                  <c:v>81.987440942650679</c:v>
                </c:pt>
                <c:pt idx="730">
                  <c:v>81.957431223604686</c:v>
                </c:pt>
                <c:pt idx="731">
                  <c:v>81.92731239561931</c:v>
                </c:pt>
                <c:pt idx="732">
                  <c:v>81.897084098889323</c:v>
                </c:pt>
                <c:pt idx="733">
                  <c:v>81.866745972839794</c:v>
                </c:pt>
                <c:pt idx="734">
                  <c:v>81.836297656129986</c:v>
                </c:pt>
                <c:pt idx="735">
                  <c:v>81.805738786656022</c:v>
                </c:pt>
                <c:pt idx="736">
                  <c:v>81.775069001554868</c:v>
                </c:pt>
                <c:pt idx="737">
                  <c:v>81.744287937207631</c:v>
                </c:pt>
                <c:pt idx="738">
                  <c:v>81.713395229243744</c:v>
                </c:pt>
                <c:pt idx="739">
                  <c:v>81.682390512543989</c:v>
                </c:pt>
                <c:pt idx="740">
                  <c:v>81.651273421245079</c:v>
                </c:pt>
                <c:pt idx="741">
                  <c:v>81.620043588742988</c:v>
                </c:pt>
                <c:pt idx="742">
                  <c:v>81.588700647697138</c:v>
                </c:pt>
                <c:pt idx="743">
                  <c:v>81.557244230034556</c:v>
                </c:pt>
                <c:pt idx="744">
                  <c:v>81.525673966954031</c:v>
                </c:pt>
                <c:pt idx="745">
                  <c:v>81.493989488930367</c:v>
                </c:pt>
                <c:pt idx="746">
                  <c:v>81.462190425718305</c:v>
                </c:pt>
                <c:pt idx="747">
                  <c:v>81.430276406357521</c:v>
                </c:pt>
                <c:pt idx="748">
                  <c:v>81.398247059176882</c:v>
                </c:pt>
                <c:pt idx="749">
                  <c:v>81.366102011798745</c:v>
                </c:pt>
                <c:pt idx="750">
                  <c:v>81.33384089114432</c:v>
                </c:pt>
                <c:pt idx="751">
                  <c:v>81.301463323437446</c:v>
                </c:pt>
                <c:pt idx="752">
                  <c:v>81.26896893421052</c:v>
                </c:pt>
                <c:pt idx="753">
                  <c:v>81.236357348308445</c:v>
                </c:pt>
                <c:pt idx="754">
                  <c:v>81.203628189894445</c:v>
                </c:pt>
                <c:pt idx="755">
                  <c:v>81.170781082454553</c:v>
                </c:pt>
                <c:pt idx="756">
                  <c:v>81.137815648803553</c:v>
                </c:pt>
                <c:pt idx="757">
                  <c:v>81.104731511089511</c:v>
                </c:pt>
                <c:pt idx="758">
                  <c:v>81.071528290799662</c:v>
                </c:pt>
                <c:pt idx="759">
                  <c:v>81.038205608765608</c:v>
                </c:pt>
                <c:pt idx="760">
                  <c:v>81.004763085169515</c:v>
                </c:pt>
                <c:pt idx="761">
                  <c:v>80.971200339549114</c:v>
                </c:pt>
                <c:pt idx="762">
                  <c:v>80.937516990803587</c:v>
                </c:pt>
                <c:pt idx="763">
                  <c:v>80.903712657200046</c:v>
                </c:pt>
                <c:pt idx="764">
                  <c:v>80.86978695637896</c:v>
                </c:pt>
                <c:pt idx="765">
                  <c:v>80.835739505360337</c:v>
                </c:pt>
                <c:pt idx="766">
                  <c:v>80.801569920550079</c:v>
                </c:pt>
                <c:pt idx="767">
                  <c:v>80.767277817746361</c:v>
                </c:pt>
                <c:pt idx="768">
                  <c:v>80.732862812145896</c:v>
                </c:pt>
                <c:pt idx="769">
                  <c:v>80.698324518350091</c:v>
                </c:pt>
                <c:pt idx="770">
                  <c:v>80.663662550372678</c:v>
                </c:pt>
                <c:pt idx="771">
                  <c:v>80.628876521645253</c:v>
                </c:pt>
                <c:pt idx="772">
                  <c:v>80.59396604502524</c:v>
                </c:pt>
                <c:pt idx="773">
                  <c:v>80.55893073280167</c:v>
                </c:pt>
                <c:pt idx="774">
                  <c:v>80.523770196703339</c:v>
                </c:pt>
                <c:pt idx="775">
                  <c:v>80.488484047905374</c:v>
                </c:pt>
                <c:pt idx="776">
                  <c:v>80.453071897036779</c:v>
                </c:pt>
                <c:pt idx="777">
                  <c:v>80.417533354187569</c:v>
                </c:pt>
                <c:pt idx="778">
                  <c:v>80.381868028916443</c:v>
                </c:pt>
                <c:pt idx="779">
                  <c:v>80.346075530258545</c:v>
                </c:pt>
                <c:pt idx="780">
                  <c:v>80.310155466733093</c:v>
                </c:pt>
                <c:pt idx="781">
                  <c:v>80.274107446351309</c:v>
                </c:pt>
                <c:pt idx="782">
                  <c:v>80.237931076624321</c:v>
                </c:pt>
                <c:pt idx="783">
                  <c:v>80.201625964571292</c:v>
                </c:pt>
                <c:pt idx="784">
                  <c:v>80.165191716727875</c:v>
                </c:pt>
                <c:pt idx="785">
                  <c:v>80.128627939154214</c:v>
                </c:pt>
                <c:pt idx="786">
                  <c:v>80.091934237443709</c:v>
                </c:pt>
                <c:pt idx="787">
                  <c:v>80.055110216731634</c:v>
                </c:pt>
                <c:pt idx="788">
                  <c:v>80.018155481703502</c:v>
                </c:pt>
                <c:pt idx="789">
                  <c:v>79.981069636604701</c:v>
                </c:pt>
                <c:pt idx="790">
                  <c:v>79.94385228524844</c:v>
                </c:pt>
                <c:pt idx="791">
                  <c:v>79.906503031025807</c:v>
                </c:pt>
                <c:pt idx="792">
                  <c:v>79.869021476914654</c:v>
                </c:pt>
                <c:pt idx="793">
                  <c:v>79.831407225488874</c:v>
                </c:pt>
                <c:pt idx="794">
                  <c:v>79.793659878927969</c:v>
                </c:pt>
                <c:pt idx="795">
                  <c:v>79.755779039027175</c:v>
                </c:pt>
                <c:pt idx="796">
                  <c:v>79.717764307206323</c:v>
                </c:pt>
                <c:pt idx="797">
                  <c:v>79.679615284520807</c:v>
                </c:pt>
                <c:pt idx="798">
                  <c:v>79.641331571670818</c:v>
                </c:pt>
                <c:pt idx="799">
                  <c:v>79.602912769012107</c:v>
                </c:pt>
                <c:pt idx="800">
                  <c:v>79.564358476566071</c:v>
                </c:pt>
                <c:pt idx="801">
                  <c:v>79.525668294030169</c:v>
                </c:pt>
                <c:pt idx="802">
                  <c:v>79.486841820788896</c:v>
                </c:pt>
                <c:pt idx="803">
                  <c:v>79.447878655924498</c:v>
                </c:pt>
                <c:pt idx="804">
                  <c:v>79.408778398227113</c:v>
                </c:pt>
                <c:pt idx="805">
                  <c:v>79.369540646207369</c:v>
                </c:pt>
                <c:pt idx="806">
                  <c:v>79.330164998105886</c:v>
                </c:pt>
                <c:pt idx="807">
                  <c:v>79.290651051905996</c:v>
                </c:pt>
                <c:pt idx="808">
                  <c:v>79.250998405344816</c:v>
                </c:pt>
                <c:pt idx="809">
                  <c:v>79.211206655924258</c:v>
                </c:pt>
                <c:pt idx="810">
                  <c:v>79.171275400924216</c:v>
                </c:pt>
                <c:pt idx="811">
                  <c:v>79.131204237413243</c:v>
                </c:pt>
                <c:pt idx="812">
                  <c:v>79.090992762261465</c:v>
                </c:pt>
                <c:pt idx="813">
                  <c:v>79.050640572152219</c:v>
                </c:pt>
                <c:pt idx="814">
                  <c:v>79.010147263595442</c:v>
                </c:pt>
                <c:pt idx="815">
                  <c:v>78.969512432939538</c:v>
                </c:pt>
                <c:pt idx="816">
                  <c:v>78.928735676384292</c:v>
                </c:pt>
                <c:pt idx="817">
                  <c:v>78.887816589993591</c:v>
                </c:pt>
                <c:pt idx="818">
                  <c:v>78.846754769709136</c:v>
                </c:pt>
                <c:pt idx="819">
                  <c:v>78.805549811363235</c:v>
                </c:pt>
                <c:pt idx="820">
                  <c:v>78.764201310692371</c:v>
                </c:pt>
                <c:pt idx="821">
                  <c:v>78.722708863350448</c:v>
                </c:pt>
                <c:pt idx="822">
                  <c:v>78.681072064923114</c:v>
                </c:pt>
                <c:pt idx="823">
                  <c:v>78.639290510941024</c:v>
                </c:pt>
                <c:pt idx="824">
                  <c:v>78.597363796894939</c:v>
                </c:pt>
                <c:pt idx="825">
                  <c:v>78.555291518248538</c:v>
                </c:pt>
                <c:pt idx="826">
                  <c:v>78.513073270454257</c:v>
                </c:pt>
                <c:pt idx="827">
                  <c:v>78.470708648967062</c:v>
                </c:pt>
                <c:pt idx="828">
                  <c:v>78.428197249259455</c:v>
                </c:pt>
                <c:pt idx="829">
                  <c:v>78.385538666836368</c:v>
                </c:pt>
                <c:pt idx="830">
                  <c:v>78.342732497250836</c:v>
                </c:pt>
                <c:pt idx="831">
                  <c:v>78.299778336117924</c:v>
                </c:pt>
                <c:pt idx="832">
                  <c:v>78.256675779132252</c:v>
                </c:pt>
                <c:pt idx="833">
                  <c:v>78.213424422081701</c:v>
                </c:pt>
                <c:pt idx="834">
                  <c:v>78.170023860864603</c:v>
                </c:pt>
                <c:pt idx="835">
                  <c:v>78.126473691505083</c:v>
                </c:pt>
                <c:pt idx="836">
                  <c:v>78.082773510169488</c:v>
                </c:pt>
                <c:pt idx="837">
                  <c:v>78.038922913183015</c:v>
                </c:pt>
                <c:pt idx="838">
                  <c:v>77.994921497046192</c:v>
                </c:pt>
                <c:pt idx="839">
                  <c:v>77.950768858451355</c:v>
                </c:pt>
                <c:pt idx="840">
                  <c:v>77.906464594300033</c:v>
                </c:pt>
                <c:pt idx="841">
                  <c:v>77.862008301719698</c:v>
                </c:pt>
                <c:pt idx="842">
                  <c:v>77.817399578081719</c:v>
                </c:pt>
                <c:pt idx="843">
                  <c:v>77.772638021018338</c:v>
                </c:pt>
                <c:pt idx="844">
                  <c:v>77.727723228440823</c:v>
                </c:pt>
                <c:pt idx="845">
                  <c:v>77.682654798557266</c:v>
                </c:pt>
                <c:pt idx="846">
                  <c:v>77.637432329890459</c:v>
                </c:pt>
                <c:pt idx="847">
                  <c:v>77.592055421296607</c:v>
                </c:pt>
                <c:pt idx="848">
                  <c:v>77.546523671984104</c:v>
                </c:pt>
                <c:pt idx="849">
                  <c:v>77.500836681531212</c:v>
                </c:pt>
                <c:pt idx="850">
                  <c:v>77.454994049906446</c:v>
                </c:pt>
                <c:pt idx="851">
                  <c:v>77.408995377486335</c:v>
                </c:pt>
                <c:pt idx="852">
                  <c:v>77.36284026507586</c:v>
                </c:pt>
                <c:pt idx="853">
                  <c:v>77.316528313927279</c:v>
                </c:pt>
                <c:pt idx="854">
                  <c:v>77.270059125760525</c:v>
                </c:pt>
                <c:pt idx="855">
                  <c:v>77.223432302782456</c:v>
                </c:pt>
                <c:pt idx="856">
                  <c:v>77.17664744770758</c:v>
                </c:pt>
                <c:pt idx="857">
                  <c:v>77.129704163778001</c:v>
                </c:pt>
                <c:pt idx="858">
                  <c:v>77.082602054784701</c:v>
                </c:pt>
                <c:pt idx="859">
                  <c:v>77.035340725087764</c:v>
                </c:pt>
                <c:pt idx="860">
                  <c:v>76.987919779637281</c:v>
                </c:pt>
                <c:pt idx="861">
                  <c:v>76.940338823995134</c:v>
                </c:pt>
                <c:pt idx="862">
                  <c:v>76.892597464356143</c:v>
                </c:pt>
                <c:pt idx="863">
                  <c:v>76.844695307569808</c:v>
                </c:pt>
                <c:pt idx="864">
                  <c:v>76.796631961161978</c:v>
                </c:pt>
                <c:pt idx="865">
                  <c:v>76.748407033357182</c:v>
                </c:pt>
                <c:pt idx="866">
                  <c:v>76.700020133100892</c:v>
                </c:pt>
                <c:pt idx="867">
                  <c:v>76.651470870082377</c:v>
                </c:pt>
                <c:pt idx="868">
                  <c:v>76.602758854756686</c:v>
                </c:pt>
                <c:pt idx="869">
                  <c:v>76.553883698368551</c:v>
                </c:pt>
                <c:pt idx="870">
                  <c:v>76.504845012974783</c:v>
                </c:pt>
                <c:pt idx="871">
                  <c:v>76.455642411468318</c:v>
                </c:pt>
                <c:pt idx="872">
                  <c:v>76.406275507601649</c:v>
                </c:pt>
                <c:pt idx="873">
                  <c:v>76.356743916010501</c:v>
                </c:pt>
                <c:pt idx="874">
                  <c:v>76.307047252238618</c:v>
                </c:pt>
                <c:pt idx="875">
                  <c:v>76.257185132760938</c:v>
                </c:pt>
                <c:pt idx="876">
                  <c:v>76.207157175009584</c:v>
                </c:pt>
                <c:pt idx="877">
                  <c:v>76.156962997397756</c:v>
                </c:pt>
                <c:pt idx="878">
                  <c:v>76.106602219344595</c:v>
                </c:pt>
                <c:pt idx="879">
                  <c:v>76.056074461301122</c:v>
                </c:pt>
                <c:pt idx="880">
                  <c:v>76.005379344775704</c:v>
                </c:pt>
                <c:pt idx="881">
                  <c:v>75.954516492358849</c:v>
                </c:pt>
                <c:pt idx="882">
                  <c:v>75.903485527750334</c:v>
                </c:pt>
                <c:pt idx="883">
                  <c:v>75.852286075784946</c:v>
                </c:pt>
                <c:pt idx="884">
                  <c:v>75.800917762458369</c:v>
                </c:pt>
                <c:pt idx="885">
                  <c:v>75.74938021495521</c:v>
                </c:pt>
                <c:pt idx="886">
                  <c:v>75.697673061674166</c:v>
                </c:pt>
                <c:pt idx="887">
                  <c:v>75.645795932256632</c:v>
                </c:pt>
                <c:pt idx="888">
                  <c:v>75.593748457613287</c:v>
                </c:pt>
                <c:pt idx="889">
                  <c:v>75.541530269951963</c:v>
                </c:pt>
                <c:pt idx="890">
                  <c:v>75.489141002805781</c:v>
                </c:pt>
                <c:pt idx="891">
                  <c:v>75.436580291060537</c:v>
                </c:pt>
                <c:pt idx="892">
                  <c:v>75.383847770983905</c:v>
                </c:pt>
                <c:pt idx="893">
                  <c:v>75.330943080253405</c:v>
                </c:pt>
                <c:pt idx="894">
                  <c:v>75.277865857985176</c:v>
                </c:pt>
                <c:pt idx="895">
                  <c:v>75.224615744763824</c:v>
                </c:pt>
                <c:pt idx="896">
                  <c:v>75.171192382670796</c:v>
                </c:pt>
                <c:pt idx="897">
                  <c:v>75.117595415314668</c:v>
                </c:pt>
                <c:pt idx="898">
                  <c:v>75.063824487860501</c:v>
                </c:pt>
                <c:pt idx="899">
                  <c:v>75.009879247059757</c:v>
                </c:pt>
                <c:pt idx="900">
                  <c:v>74.955759341281237</c:v>
                </c:pt>
                <c:pt idx="901">
                  <c:v>74.901464420541174</c:v>
                </c:pt>
                <c:pt idx="902">
                  <c:v>74.846994136533695</c:v>
                </c:pt>
                <c:pt idx="903">
                  <c:v>74.792348142662888</c:v>
                </c:pt>
                <c:pt idx="904">
                  <c:v>74.737526094072564</c:v>
                </c:pt>
                <c:pt idx="905">
                  <c:v>74.682527647679578</c:v>
                </c:pt>
                <c:pt idx="906">
                  <c:v>74.627352462203689</c:v>
                </c:pt>
                <c:pt idx="907">
                  <c:v>74.572000198201209</c:v>
                </c:pt>
                <c:pt idx="908">
                  <c:v>74.516470518095872</c:v>
                </c:pt>
                <c:pt idx="909">
                  <c:v>74.46076308621295</c:v>
                </c:pt>
                <c:pt idx="910">
                  <c:v>74.404877568810065</c:v>
                </c:pt>
                <c:pt idx="911">
                  <c:v>74.34881363411192</c:v>
                </c:pt>
                <c:pt idx="912">
                  <c:v>74.292570952342516</c:v>
                </c:pt>
                <c:pt idx="913">
                  <c:v>74.236149195758671</c:v>
                </c:pt>
                <c:pt idx="914">
                  <c:v>74.179548038684729</c:v>
                </c:pt>
                <c:pt idx="915">
                  <c:v>74.122767157544942</c:v>
                </c:pt>
                <c:pt idx="916">
                  <c:v>74.065806230899241</c:v>
                </c:pt>
                <c:pt idx="917">
                  <c:v>74.008664939476532</c:v>
                </c:pt>
                <c:pt idx="918">
                  <c:v>73.951342966210476</c:v>
                </c:pt>
                <c:pt idx="919">
                  <c:v>73.893839996273172</c:v>
                </c:pt>
                <c:pt idx="920">
                  <c:v>73.836155717111595</c:v>
                </c:pt>
                <c:pt idx="921">
                  <c:v>73.778289818482477</c:v>
                </c:pt>
                <c:pt idx="922">
                  <c:v>73.720241992487772</c:v>
                </c:pt>
                <c:pt idx="923">
                  <c:v>73.662011933610756</c:v>
                </c:pt>
                <c:pt idx="924">
                  <c:v>73.603599338752886</c:v>
                </c:pt>
                <c:pt idx="925">
                  <c:v>73.545003907269049</c:v>
                </c:pt>
                <c:pt idx="926">
                  <c:v>73.486225341005209</c:v>
                </c:pt>
                <c:pt idx="927">
                  <c:v>73.427263344334506</c:v>
                </c:pt>
                <c:pt idx="928">
                  <c:v>73.368117624195264</c:v>
                </c:pt>
                <c:pt idx="929">
                  <c:v>73.308787890127419</c:v>
                </c:pt>
                <c:pt idx="930">
                  <c:v>73.2492738543109</c:v>
                </c:pt>
                <c:pt idx="931">
                  <c:v>73.189575231602973</c:v>
                </c:pt>
                <c:pt idx="932">
                  <c:v>73.129691739576941</c:v>
                </c:pt>
                <c:pt idx="933">
                  <c:v>73.069623098559404</c:v>
                </c:pt>
                <c:pt idx="934">
                  <c:v>73.009369031670403</c:v>
                </c:pt>
                <c:pt idx="935">
                  <c:v>72.948929264860709</c:v>
                </c:pt>
                <c:pt idx="936">
                  <c:v>72.888303526951503</c:v>
                </c:pt>
                <c:pt idx="937">
                  <c:v>72.827491549673454</c:v>
                </c:pt>
                <c:pt idx="938">
                  <c:v>72.766493067707032</c:v>
                </c:pt>
                <c:pt idx="939">
                  <c:v>72.705307818720556</c:v>
                </c:pt>
                <c:pt idx="940">
                  <c:v>72.643935543411828</c:v>
                </c:pt>
                <c:pt idx="941">
                  <c:v>72.582375985547273</c:v>
                </c:pt>
                <c:pt idx="942">
                  <c:v>72.520628892002421</c:v>
                </c:pt>
                <c:pt idx="943">
                  <c:v>72.458694012803164</c:v>
                </c:pt>
                <c:pt idx="944">
                  <c:v>72.396571101165762</c:v>
                </c:pt>
                <c:pt idx="945">
                  <c:v>72.334259913538929</c:v>
                </c:pt>
                <c:pt idx="946">
                  <c:v>72.271760209643546</c:v>
                </c:pt>
                <c:pt idx="947">
                  <c:v>72.209071752515598</c:v>
                </c:pt>
                <c:pt idx="948">
                  <c:v>72.146194308547592</c:v>
                </c:pt>
                <c:pt idx="949">
                  <c:v>72.083127647529324</c:v>
                </c:pt>
                <c:pt idx="950">
                  <c:v>72.01987154269203</c:v>
                </c:pt>
                <c:pt idx="951">
                  <c:v>71.956425770748666</c:v>
                </c:pt>
                <c:pt idx="952">
                  <c:v>71.892790111937984</c:v>
                </c:pt>
                <c:pt idx="953">
                  <c:v>71.828964350065945</c:v>
                </c:pt>
                <c:pt idx="954">
                  <c:v>71.764948272550313</c:v>
                </c:pt>
                <c:pt idx="955">
                  <c:v>71.700741670461667</c:v>
                </c:pt>
                <c:pt idx="956">
                  <c:v>71.63634433856852</c:v>
                </c:pt>
                <c:pt idx="957">
                  <c:v>71.57175607538089</c:v>
                </c:pt>
                <c:pt idx="958">
                  <c:v>71.506976683192093</c:v>
                </c:pt>
                <c:pt idx="959">
                  <c:v>71.442005968124548</c:v>
                </c:pt>
                <c:pt idx="960">
                  <c:v>71.376843740173356</c:v>
                </c:pt>
                <c:pt idx="961">
                  <c:v>71.311489813250432</c:v>
                </c:pt>
                <c:pt idx="962">
                  <c:v>71.245944005227997</c:v>
                </c:pt>
                <c:pt idx="963">
                  <c:v>71.180206137986204</c:v>
                </c:pt>
                <c:pt idx="964">
                  <c:v>71.114276037454147</c:v>
                </c:pt>
                <c:pt idx="965">
                  <c:v>71.048153533657057</c:v>
                </c:pt>
                <c:pt idx="966">
                  <c:v>70.981838460761566</c:v>
                </c:pt>
                <c:pt idx="967">
                  <c:v>70.91533065712018</c:v>
                </c:pt>
                <c:pt idx="968">
                  <c:v>70.848629965316917</c:v>
                </c:pt>
                <c:pt idx="969">
                  <c:v>70.781736232213319</c:v>
                </c:pt>
                <c:pt idx="970">
                  <c:v>70.714649308993373</c:v>
                </c:pt>
                <c:pt idx="971">
                  <c:v>70.647369051211456</c:v>
                </c:pt>
                <c:pt idx="972">
                  <c:v>70.579895318835639</c:v>
                </c:pt>
                <c:pt idx="973">
                  <c:v>70.512227976295605</c:v>
                </c:pt>
                <c:pt idx="974">
                  <c:v>70.444366892529274</c:v>
                </c:pt>
                <c:pt idx="975">
                  <c:v>70.37631194102859</c:v>
                </c:pt>
                <c:pt idx="976">
                  <c:v>70.308062999885962</c:v>
                </c:pt>
                <c:pt idx="977">
                  <c:v>70.239619951841803</c:v>
                </c:pt>
                <c:pt idx="978">
                  <c:v>70.170982684330738</c:v>
                </c:pt>
                <c:pt idx="979">
                  <c:v>70.1021510895294</c:v>
                </c:pt>
                <c:pt idx="980">
                  <c:v>70.033125064402412</c:v>
                </c:pt>
                <c:pt idx="981">
                  <c:v>69.963904510750666</c:v>
                </c:pt>
                <c:pt idx="982">
                  <c:v>69.894489335257958</c:v>
                </c:pt>
                <c:pt idx="983">
                  <c:v>69.824879449539623</c:v>
                </c:pt>
                <c:pt idx="984">
                  <c:v>69.755074770187719</c:v>
                </c:pt>
                <c:pt idx="985">
                  <c:v>69.68507521882141</c:v>
                </c:pt>
                <c:pt idx="986">
                  <c:v>69.614880722132696</c:v>
                </c:pt>
                <c:pt idx="987">
                  <c:v>69.544491211935821</c:v>
                </c:pt>
                <c:pt idx="988">
                  <c:v>69.47390662521309</c:v>
                </c:pt>
                <c:pt idx="989">
                  <c:v>69.403126904164964</c:v>
                </c:pt>
                <c:pt idx="990">
                  <c:v>69.332151996256727</c:v>
                </c:pt>
                <c:pt idx="991">
                  <c:v>69.260981854267442</c:v>
                </c:pt>
                <c:pt idx="992">
                  <c:v>69.189616436336536</c:v>
                </c:pt>
                <c:pt idx="993">
                  <c:v>69.118055706014985</c:v>
                </c:pt>
                <c:pt idx="994">
                  <c:v>69.046299632309726</c:v>
                </c:pt>
                <c:pt idx="995">
                  <c:v>68.974348189734698</c:v>
                </c:pt>
                <c:pt idx="996">
                  <c:v>68.902201358359193</c:v>
                </c:pt>
                <c:pt idx="997">
                  <c:v>68.829859123853865</c:v>
                </c:pt>
                <c:pt idx="998">
                  <c:v>68.757321477541765</c:v>
                </c:pt>
                <c:pt idx="999">
                  <c:v>68.684588416444569</c:v>
                </c:pt>
                <c:pt idx="1000">
                  <c:v>68.61165994333335</c:v>
                </c:pt>
                <c:pt idx="1001">
                  <c:v>68.538536066774327</c:v>
                </c:pt>
                <c:pt idx="1002">
                  <c:v>68.465216801179082</c:v>
                </c:pt>
                <c:pt idx="1003">
                  <c:v>68.391702166852227</c:v>
                </c:pt>
                <c:pt idx="1004">
                  <c:v>68.3179921900403</c:v>
                </c:pt>
                <c:pt idx="1005">
                  <c:v>68.244086902979859</c:v>
                </c:pt>
                <c:pt idx="1006">
                  <c:v>68.169986343945169</c:v>
                </c:pt>
                <c:pt idx="1007">
                  <c:v>68.095690557297587</c:v>
                </c:pt>
                <c:pt idx="1008">
                  <c:v>68.0211995935326</c:v>
                </c:pt>
                <c:pt idx="1009">
                  <c:v>67.946513509330416</c:v>
                </c:pt>
                <c:pt idx="1010">
                  <c:v>67.871632367600682</c:v>
                </c:pt>
                <c:pt idx="1011">
                  <c:v>67.796556237533039</c:v>
                </c:pt>
                <c:pt idx="1012">
                  <c:v>67.721285194644466</c:v>
                </c:pt>
                <c:pt idx="1013">
                  <c:v>67.645819320826874</c:v>
                </c:pt>
                <c:pt idx="1014">
                  <c:v>67.570158704396718</c:v>
                </c:pt>
                <c:pt idx="1015">
                  <c:v>67.494303440139078</c:v>
                </c:pt>
                <c:pt idx="1016">
                  <c:v>67.41825362935927</c:v>
                </c:pt>
                <c:pt idx="1017">
                  <c:v>67.342009379928243</c:v>
                </c:pt>
                <c:pt idx="1018">
                  <c:v>67.265570806330885</c:v>
                </c:pt>
                <c:pt idx="1019">
                  <c:v>67.188938029711892</c:v>
                </c:pt>
                <c:pt idx="1020">
                  <c:v>67.112111177925698</c:v>
                </c:pt>
                <c:pt idx="1021">
                  <c:v>67.035090385580759</c:v>
                </c:pt>
                <c:pt idx="1022">
                  <c:v>66.95787579408821</c:v>
                </c:pt>
                <c:pt idx="1023">
                  <c:v>66.880467551707881</c:v>
                </c:pt>
                <c:pt idx="1024">
                  <c:v>66.802865813594821</c:v>
                </c:pt>
                <c:pt idx="1025">
                  <c:v>66.725070741846096</c:v>
                </c:pt>
                <c:pt idx="1026">
                  <c:v>66.647082505547743</c:v>
                </c:pt>
                <c:pt idx="1027">
                  <c:v>66.568901280818466</c:v>
                </c:pt>
                <c:pt idx="1028">
                  <c:v>66.490527250858463</c:v>
                </c:pt>
                <c:pt idx="1029">
                  <c:v>66.411960605992903</c:v>
                </c:pt>
                <c:pt idx="1030">
                  <c:v>66.333201543718488</c:v>
                </c:pt>
                <c:pt idx="1031">
                  <c:v>66.254250268748237</c:v>
                </c:pt>
                <c:pt idx="1032">
                  <c:v>66.175106993056474</c:v>
                </c:pt>
                <c:pt idx="1033">
                  <c:v>66.095771935924304</c:v>
                </c:pt>
                <c:pt idx="1034">
                  <c:v>66.016245323982233</c:v>
                </c:pt>
                <c:pt idx="1035">
                  <c:v>65.936527391257528</c:v>
                </c:pt>
                <c:pt idx="1036">
                  <c:v>65.85661837921532</c:v>
                </c:pt>
                <c:pt idx="1037">
                  <c:v>65.776518536802442</c:v>
                </c:pt>
                <c:pt idx="1038">
                  <c:v>65.696228120494098</c:v>
                </c:pt>
                <c:pt idx="1039">
                  <c:v>65.615747394333127</c:v>
                </c:pt>
                <c:pt idx="1040">
                  <c:v>65.535076629974512</c:v>
                </c:pt>
                <c:pt idx="1041">
                  <c:v>65.454216106728211</c:v>
                </c:pt>
                <c:pt idx="1042">
                  <c:v>65.373166111600625</c:v>
                </c:pt>
                <c:pt idx="1043">
                  <c:v>65.291926939336761</c:v>
                </c:pt>
                <c:pt idx="1044">
                  <c:v>65.210498892461771</c:v>
                </c:pt>
                <c:pt idx="1045">
                  <c:v>65.128882281322078</c:v>
                </c:pt>
                <c:pt idx="1046">
                  <c:v>65.047077424126357</c:v>
                </c:pt>
                <c:pt idx="1047">
                  <c:v>64.965084646984849</c:v>
                </c:pt>
                <c:pt idx="1048">
                  <c:v>64.882904283952001</c:v>
                </c:pt>
                <c:pt idx="1049">
                  <c:v>64.800536677062766</c:v>
                </c:pt>
                <c:pt idx="1050">
                  <c:v>64.717982176374363</c:v>
                </c:pt>
                <c:pt idx="1051">
                  <c:v>64.635241140004041</c:v>
                </c:pt>
                <c:pt idx="1052">
                  <c:v>64.552313934168282</c:v>
                </c:pt>
                <c:pt idx="1053">
                  <c:v>64.469200933219057</c:v>
                </c:pt>
                <c:pt idx="1054">
                  <c:v>64.385902519683825</c:v>
                </c:pt>
                <c:pt idx="1055">
                  <c:v>64.302419084300581</c:v>
                </c:pt>
                <c:pt idx="1056">
                  <c:v>64.218751026055699</c:v>
                </c:pt>
                <c:pt idx="1057">
                  <c:v>64.134898752218902</c:v>
                </c:pt>
                <c:pt idx="1058">
                  <c:v>64.050862678380497</c:v>
                </c:pt>
                <c:pt idx="1059">
                  <c:v>63.966643228486149</c:v>
                </c:pt>
                <c:pt idx="1060">
                  <c:v>63.882240834869435</c:v>
                </c:pt>
                <c:pt idx="1061">
                  <c:v>63.797655938289139</c:v>
                </c:pt>
                <c:pt idx="1062">
                  <c:v>63.712888987961236</c:v>
                </c:pt>
                <c:pt idx="1063">
                  <c:v>63.627940441591932</c:v>
                </c:pt>
                <c:pt idx="1064">
                  <c:v>63.542810765410493</c:v>
                </c:pt>
                <c:pt idx="1065">
                  <c:v>63.457500434201251</c:v>
                </c:pt>
                <c:pt idx="1066">
                  <c:v>63.372009931336081</c:v>
                </c:pt>
                <c:pt idx="1067">
                  <c:v>63.286339748802448</c:v>
                </c:pt>
                <c:pt idx="1068">
                  <c:v>63.200490387237238</c:v>
                </c:pt>
                <c:pt idx="1069">
                  <c:v>63.114462355952753</c:v>
                </c:pt>
                <c:pt idx="1070">
                  <c:v>63.028256172969918</c:v>
                </c:pt>
                <c:pt idx="1071">
                  <c:v>62.941872365042784</c:v>
                </c:pt>
                <c:pt idx="1072">
                  <c:v>62.855311467688921</c:v>
                </c:pt>
                <c:pt idx="1073">
                  <c:v>62.768574025215301</c:v>
                </c:pt>
                <c:pt idx="1074">
                  <c:v>62.681660590745352</c:v>
                </c:pt>
                <c:pt idx="1075">
                  <c:v>62.594571726244538</c:v>
                </c:pt>
                <c:pt idx="1076">
                  <c:v>62.507308002546708</c:v>
                </c:pt>
                <c:pt idx="1077">
                  <c:v>62.419869999376729</c:v>
                </c:pt>
                <c:pt idx="1078">
                  <c:v>62.33225830537512</c:v>
                </c:pt>
                <c:pt idx="1079">
                  <c:v>62.244473518122447</c:v>
                </c:pt>
                <c:pt idx="1080">
                  <c:v>62.15651624415888</c:v>
                </c:pt>
                <c:pt idx="1081">
                  <c:v>62.068387099009186</c:v>
                </c:pt>
                <c:pt idx="1082">
                  <c:v>61.980086707200982</c:v>
                </c:pt>
                <c:pt idx="1083">
                  <c:v>61.891615702286899</c:v>
                </c:pt>
                <c:pt idx="1084">
                  <c:v>61.802974726862274</c:v>
                </c:pt>
                <c:pt idx="1085">
                  <c:v>61.714164432585477</c:v>
                </c:pt>
                <c:pt idx="1086">
                  <c:v>61.625185480195228</c:v>
                </c:pt>
                <c:pt idx="1087">
                  <c:v>61.536038539527468</c:v>
                </c:pt>
                <c:pt idx="1088">
                  <c:v>61.446724289531375</c:v>
                </c:pt>
                <c:pt idx="1089">
                  <c:v>61.357243418285435</c:v>
                </c:pt>
                <c:pt idx="1090">
                  <c:v>61.267596623013176</c:v>
                </c:pt>
                <c:pt idx="1091">
                  <c:v>61.177784610094989</c:v>
                </c:pt>
                <c:pt idx="1092">
                  <c:v>61.087808095083119</c:v>
                </c:pt>
                <c:pt idx="1093">
                  <c:v>60.997667802711888</c:v>
                </c:pt>
                <c:pt idx="1094">
                  <c:v>60.907364466911702</c:v>
                </c:pt>
                <c:pt idx="1095">
                  <c:v>60.816898830817038</c:v>
                </c:pt>
                <c:pt idx="1096">
                  <c:v>60.726271646777704</c:v>
                </c:pt>
                <c:pt idx="1097">
                  <c:v>60.635483676366746</c:v>
                </c:pt>
                <c:pt idx="1098">
                  <c:v>60.544535690388969</c:v>
                </c:pt>
                <c:pt idx="1099">
                  <c:v>60.453428468887921</c:v>
                </c:pt>
                <c:pt idx="1100">
                  <c:v>60.362162801150831</c:v>
                </c:pt>
                <c:pt idx="1101">
                  <c:v>60.270739485715538</c:v>
                </c:pt>
                <c:pt idx="1102">
                  <c:v>60.179159330373665</c:v>
                </c:pt>
                <c:pt idx="1103">
                  <c:v>60.087423152174068</c:v>
                </c:pt>
                <c:pt idx="1104">
                  <c:v>59.995531777424375</c:v>
                </c:pt>
                <c:pt idx="1105">
                  <c:v>59.903486041695714</c:v>
                </c:pt>
                <c:pt idx="1106">
                  <c:v>59.811286789818155</c:v>
                </c:pt>
                <c:pt idx="1107">
                  <c:v>59.71893487588396</c:v>
                </c:pt>
                <c:pt idx="1108">
                  <c:v>59.626431163245471</c:v>
                </c:pt>
                <c:pt idx="1109">
                  <c:v>59.53377652451195</c:v>
                </c:pt>
                <c:pt idx="1110">
                  <c:v>59.440971841545732</c:v>
                </c:pt>
                <c:pt idx="1111">
                  <c:v>59.348018005459025</c:v>
                </c:pt>
                <c:pt idx="1112">
                  <c:v>59.254915916608098</c:v>
                </c:pt>
                <c:pt idx="1113">
                  <c:v>59.161666484586462</c:v>
                </c:pt>
                <c:pt idx="1114">
                  <c:v>59.068270628217391</c:v>
                </c:pt>
                <c:pt idx="1115">
                  <c:v>58.9747292755453</c:v>
                </c:pt>
                <c:pt idx="1116">
                  <c:v>58.881043363827501</c:v>
                </c:pt>
                <c:pt idx="1117">
                  <c:v>58.787213839522835</c:v>
                </c:pt>
                <c:pt idx="1118">
                  <c:v>58.693241658278666</c:v>
                </c:pt>
                <c:pt idx="1119">
                  <c:v>58.599127784920384</c:v>
                </c:pt>
                <c:pt idx="1120">
                  <c:v>58.504873193437007</c:v>
                </c:pt>
                <c:pt idx="1121">
                  <c:v>58.410478866965605</c:v>
                </c:pt>
                <c:pt idx="1122">
                  <c:v>58.315945797777374</c:v>
                </c:pt>
                <c:pt idx="1123">
                  <c:v>58.221274987257445</c:v>
                </c:pt>
                <c:pt idx="1124">
                  <c:v>58.126467445891294</c:v>
                </c:pt>
                <c:pt idx="1125">
                  <c:v>58.031524193241211</c:v>
                </c:pt>
                <c:pt idx="1126">
                  <c:v>57.936446257929617</c:v>
                </c:pt>
                <c:pt idx="1127">
                  <c:v>57.841234677616157</c:v>
                </c:pt>
                <c:pt idx="1128">
                  <c:v>57.745890498975115</c:v>
                </c:pt>
                <c:pt idx="1129">
                  <c:v>57.650414777673078</c:v>
                </c:pt>
                <c:pt idx="1130">
                  <c:v>57.554808578343994</c:v>
                </c:pt>
                <c:pt idx="1131">
                  <c:v>57.459072974562574</c:v>
                </c:pt>
                <c:pt idx="1132">
                  <c:v>57.36320904881886</c:v>
                </c:pt>
                <c:pt idx="1133">
                  <c:v>57.267217892489768</c:v>
                </c:pt>
                <c:pt idx="1134">
                  <c:v>57.171100605809585</c:v>
                </c:pt>
                <c:pt idx="1135">
                  <c:v>57.074858297841274</c:v>
                </c:pt>
                <c:pt idx="1136">
                  <c:v>56.978492086443396</c:v>
                </c:pt>
                <c:pt idx="1137">
                  <c:v>56.882003098238982</c:v>
                </c:pt>
                <c:pt idx="1138">
                  <c:v>56.785392468581804</c:v>
                </c:pt>
                <c:pt idx="1139">
                  <c:v>56.688661341521396</c:v>
                </c:pt>
                <c:pt idx="1140">
                  <c:v>56.591810869768281</c:v>
                </c:pt>
                <c:pt idx="1141">
                  <c:v>56.494842214654994</c:v>
                </c:pt>
                <c:pt idx="1142">
                  <c:v>56.3977565460997</c:v>
                </c:pt>
                <c:pt idx="1143">
                  <c:v>56.300555042567723</c:v>
                </c:pt>
                <c:pt idx="1144">
                  <c:v>56.203238891029486</c:v>
                </c:pt>
                <c:pt idx="1145">
                  <c:v>56.105809286919339</c:v>
                </c:pt>
                <c:pt idx="1146">
                  <c:v>56.008267434094478</c:v>
                </c:pt>
                <c:pt idx="1147">
                  <c:v>55.910614544789453</c:v>
                </c:pt>
                <c:pt idx="1148">
                  <c:v>55.812851839571692</c:v>
                </c:pt>
                <c:pt idx="1149">
                  <c:v>55.714980547297358</c:v>
                </c:pt>
                <c:pt idx="1150">
                  <c:v>55.617001905061102</c:v>
                </c:pt>
                <c:pt idx="1151">
                  <c:v>55.51891715815097</c:v>
                </c:pt>
                <c:pt idx="1152">
                  <c:v>55.420727559995555</c:v>
                </c:pt>
                <c:pt idx="1153">
                  <c:v>55.32243437211757</c:v>
                </c:pt>
                <c:pt idx="1154">
                  <c:v>55.224038864079219</c:v>
                </c:pt>
                <c:pt idx="1155">
                  <c:v>55.125542313429833</c:v>
                </c:pt>
                <c:pt idx="1156">
                  <c:v>55.026946005653116</c:v>
                </c:pt>
                <c:pt idx="1157">
                  <c:v>54.928251234111229</c:v>
                </c:pt>
                <c:pt idx="1158">
                  <c:v>54.829459299989125</c:v>
                </c:pt>
                <c:pt idx="1159">
                  <c:v>54.730571512236679</c:v>
                </c:pt>
                <c:pt idx="1160">
                  <c:v>54.631589187511949</c:v>
                </c:pt>
                <c:pt idx="1161">
                  <c:v>54.532513650118773</c:v>
                </c:pt>
                <c:pt idx="1162">
                  <c:v>54.433346231949287</c:v>
                </c:pt>
                <c:pt idx="1163">
                  <c:v>54.334088272421369</c:v>
                </c:pt>
                <c:pt idx="1164">
                  <c:v>54.234741118414505</c:v>
                </c:pt>
                <c:pt idx="1165">
                  <c:v>54.135306124207673</c:v>
                </c:pt>
                <c:pt idx="1166">
                  <c:v>54.035784651414019</c:v>
                </c:pt>
                <c:pt idx="1167">
                  <c:v>53.936178068913833</c:v>
                </c:pt>
                <c:pt idx="1168">
                  <c:v>53.836487752789495</c:v>
                </c:pt>
                <c:pt idx="1169">
                  <c:v>53.736715086255302</c:v>
                </c:pt>
                <c:pt idx="1170">
                  <c:v>53.636861459590321</c:v>
                </c:pt>
                <c:pt idx="1171">
                  <c:v>53.536928270065715</c:v>
                </c:pt>
                <c:pt idx="1172">
                  <c:v>53.43691692187717</c:v>
                </c:pt>
                <c:pt idx="1173">
                  <c:v>53.336828826067318</c:v>
                </c:pt>
                <c:pt idx="1174">
                  <c:v>53.236665400458307</c:v>
                </c:pt>
                <c:pt idx="1175">
                  <c:v>53.136428069573611</c:v>
                </c:pt>
                <c:pt idx="1176">
                  <c:v>53.036118264563584</c:v>
                </c:pt>
                <c:pt idx="1177">
                  <c:v>52.935737423130078</c:v>
                </c:pt>
                <c:pt idx="1178">
                  <c:v>52.835286989447738</c:v>
                </c:pt>
                <c:pt idx="1179">
                  <c:v>52.734768414086972</c:v>
                </c:pt>
                <c:pt idx="1180">
                  <c:v>52.634183153933606</c:v>
                </c:pt>
                <c:pt idx="1181">
                  <c:v>52.533532672109629</c:v>
                </c:pt>
                <c:pt idx="1182">
                  <c:v>52.43281843789137</c:v>
                </c:pt>
                <c:pt idx="1183">
                  <c:v>52.332041926627426</c:v>
                </c:pt>
                <c:pt idx="1184">
                  <c:v>52.231204619656353</c:v>
                </c:pt>
                <c:pt idx="1185">
                  <c:v>52.130308004221675</c:v>
                </c:pt>
                <c:pt idx="1186">
                  <c:v>52.029353573387709</c:v>
                </c:pt>
                <c:pt idx="1187">
                  <c:v>51.928342825953138</c:v>
                </c:pt>
                <c:pt idx="1188">
                  <c:v>51.827277266365485</c:v>
                </c:pt>
                <c:pt idx="1189">
                  <c:v>51.726158404631946</c:v>
                </c:pt>
                <c:pt idx="1190">
                  <c:v>51.624987756233509</c:v>
                </c:pt>
                <c:pt idx="1191">
                  <c:v>51.523766842032217</c:v>
                </c:pt>
                <c:pt idx="1192">
                  <c:v>51.422497188184479</c:v>
                </c:pt>
                <c:pt idx="1193">
                  <c:v>51.321180326048591</c:v>
                </c:pt>
                <c:pt idx="1194">
                  <c:v>51.219817792091789</c:v>
                </c:pt>
                <c:pt idx="1195">
                  <c:v>51.11841112780138</c:v>
                </c:pt>
                <c:pt idx="1196">
                  <c:v>51.016961879587541</c:v>
                </c:pt>
                <c:pt idx="1197">
                  <c:v>50.915471598692363</c:v>
                </c:pt>
                <c:pt idx="1198">
                  <c:v>50.813941841091776</c:v>
                </c:pt>
                <c:pt idx="1199">
                  <c:v>50.712374167403453</c:v>
                </c:pt>
                <c:pt idx="1200">
                  <c:v>50.610770142789363</c:v>
                </c:pt>
                <c:pt idx="1201">
                  <c:v>50.509131336857081</c:v>
                </c:pt>
                <c:pt idx="1202">
                  <c:v>50.407459323564041</c:v>
                </c:pt>
                <c:pt idx="1203">
                  <c:v>50.305755681118995</c:v>
                </c:pt>
                <c:pt idx="1204">
                  <c:v>50.204021991883081</c:v>
                </c:pt>
                <c:pt idx="1205">
                  <c:v>50.10225984226858</c:v>
                </c:pt>
                <c:pt idx="1206">
                  <c:v>50.000470822640182</c:v>
                </c:pt>
                <c:pt idx="1207">
                  <c:v>49.89865652721528</c:v>
                </c:pt>
                <c:pt idx="1208">
                  <c:v>49.79681855395836</c:v>
                </c:pt>
                <c:pt idx="1209">
                  <c:v>49.694958504484163</c:v>
                </c:pt>
                <c:pt idx="1210">
                  <c:v>49.593077983950565</c:v>
                </c:pt>
                <c:pt idx="1211">
                  <c:v>49.491178600958392</c:v>
                </c:pt>
                <c:pt idx="1212">
                  <c:v>49.389261967445805</c:v>
                </c:pt>
                <c:pt idx="1213">
                  <c:v>49.287329698585353</c:v>
                </c:pt>
                <c:pt idx="1214">
                  <c:v>49.185383412678277</c:v>
                </c:pt>
                <c:pt idx="1215">
                  <c:v>49.083424731050286</c:v>
                </c:pt>
                <c:pt idx="1216">
                  <c:v>48.981455277945258</c:v>
                </c:pt>
                <c:pt idx="1217">
                  <c:v>48.879476680419657</c:v>
                </c:pt>
                <c:pt idx="1218">
                  <c:v>48.777490568234867</c:v>
                </c:pt>
                <c:pt idx="1219">
                  <c:v>48.675498573751355</c:v>
                </c:pt>
                <c:pt idx="1220">
                  <c:v>48.573502331821317</c:v>
                </c:pt>
                <c:pt idx="1221">
                  <c:v>48.471503479680422</c:v>
                </c:pt>
                <c:pt idx="1222">
                  <c:v>48.36950365684055</c:v>
                </c:pt>
                <c:pt idx="1223">
                  <c:v>48.267504504979996</c:v>
                </c:pt>
                <c:pt idx="1224">
                  <c:v>48.165507667836323</c:v>
                </c:pt>
                <c:pt idx="1225">
                  <c:v>48.063514791097475</c:v>
                </c:pt>
                <c:pt idx="1226">
                  <c:v>47.96152752229051</c:v>
                </c:pt>
                <c:pt idx="1227">
                  <c:v>47.859547510674673</c:v>
                </c:pt>
                <c:pt idx="1228">
                  <c:v>47.757576407129932</c:v>
                </c:pt>
                <c:pt idx="1229">
                  <c:v>47.655615864047405</c:v>
                </c:pt>
                <c:pt idx="1230">
                  <c:v>47.553667535219489</c:v>
                </c:pt>
                <c:pt idx="1231">
                  <c:v>47.451733075729578</c:v>
                </c:pt>
                <c:pt idx="1232">
                  <c:v>47.34981414184125</c:v>
                </c:pt>
                <c:pt idx="1233">
                  <c:v>47.247912390887393</c:v>
                </c:pt>
                <c:pt idx="1234">
                  <c:v>47.146029481160355</c:v>
                </c:pt>
                <c:pt idx="1235">
                  <c:v>47.044167071800643</c:v>
                </c:pt>
                <c:pt idx="1236">
                  <c:v>46.942326822685033</c:v>
                </c:pt>
                <c:pt idx="1237">
                  <c:v>46.840510394317675</c:v>
                </c:pt>
                <c:pt idx="1238">
                  <c:v>46.738719447717187</c:v>
                </c:pt>
                <c:pt idx="1239">
                  <c:v>46.63695564430634</c:v>
                </c:pt>
                <c:pt idx="1240">
                  <c:v>46.535220645801132</c:v>
                </c:pt>
                <c:pt idx="1241">
                  <c:v>46.433516114099035</c:v>
                </c:pt>
                <c:pt idx="1242">
                  <c:v>46.33184371116937</c:v>
                </c:pt>
                <c:pt idx="1243">
                  <c:v>46.230205098941013</c:v>
                </c:pt>
                <c:pt idx="1244">
                  <c:v>46.128601939192379</c:v>
                </c:pt>
                <c:pt idx="1245">
                  <c:v>46.027035893440058</c:v>
                </c:pt>
                <c:pt idx="1246">
                  <c:v>45.925508622828431</c:v>
                </c:pt>
                <c:pt idx="1247">
                  <c:v>45.824021788019508</c:v>
                </c:pt>
                <c:pt idx="1248">
                  <c:v>45.722577049081792</c:v>
                </c:pt>
                <c:pt idx="1249">
                  <c:v>45.621176065381576</c:v>
                </c:pt>
                <c:pt idx="1250">
                  <c:v>45.519820495470185</c:v>
                </c:pt>
                <c:pt idx="1251">
                  <c:v>45.418511996977514</c:v>
                </c:pt>
                <c:pt idx="1252">
                  <c:v>45.317252226501097</c:v>
                </c:pt>
                <c:pt idx="1253">
                  <c:v>45.216042839495003</c:v>
                </c:pt>
                <c:pt idx="1254">
                  <c:v>45.114885490164056</c:v>
                </c:pt>
                <c:pt idx="1255">
                  <c:v>45.013781831353725</c:v>
                </c:pt>
                <c:pt idx="1256">
                  <c:v>44.912733514439992</c:v>
                </c:pt>
                <c:pt idx="1257">
                  <c:v>44.811742189224361</c:v>
                </c:pt>
                <c:pt idx="1258">
                  <c:v>44.710809503824294</c:v>
                </c:pt>
                <c:pt idx="1259">
                  <c:v>44.60993710456583</c:v>
                </c:pt>
                <c:pt idx="1260">
                  <c:v>44.509126635877408</c:v>
                </c:pt>
                <c:pt idx="1261">
                  <c:v>44.408379740181999</c:v>
                </c:pt>
                <c:pt idx="1262">
                  <c:v>44.307698057792862</c:v>
                </c:pt>
                <c:pt idx="1263">
                  <c:v>44.207083226806787</c:v>
                </c:pt>
                <c:pt idx="1264">
                  <c:v>44.106536882997318</c:v>
                </c:pt>
                <c:pt idx="1265">
                  <c:v>44.006060659713683</c:v>
                </c:pt>
                <c:pt idx="1266">
                  <c:v>43.905656187772991</c:v>
                </c:pt>
                <c:pt idx="1267">
                  <c:v>43.805325095357574</c:v>
                </c:pt>
                <c:pt idx="1268">
                  <c:v>43.705069007913437</c:v>
                </c:pt>
                <c:pt idx="1269">
                  <c:v>43.604889548044412</c:v>
                </c:pt>
                <c:pt idx="1270">
                  <c:v>43.504788335413053</c:v>
                </c:pt>
                <c:pt idx="1271">
                  <c:v>43.404766986636844</c:v>
                </c:pt>
                <c:pt idx="1272">
                  <c:v>43.304827115188743</c:v>
                </c:pt>
                <c:pt idx="1273">
                  <c:v>43.204970331296181</c:v>
                </c:pt>
                <c:pt idx="1274">
                  <c:v>43.105198241841492</c:v>
                </c:pt>
                <c:pt idx="1275">
                  <c:v>43.005512450262472</c:v>
                </c:pt>
                <c:pt idx="1276">
                  <c:v>42.905914556454519</c:v>
                </c:pt>
                <c:pt idx="1277">
                  <c:v>42.806406156673205</c:v>
                </c:pt>
                <c:pt idx="1278">
                  <c:v>42.706988843435653</c:v>
                </c:pt>
                <c:pt idx="1279">
                  <c:v>42.607664205426659</c:v>
                </c:pt>
                <c:pt idx="1280">
                  <c:v>42.508433827400495</c:v>
                </c:pt>
                <c:pt idx="1281">
                  <c:v>42.409299290087915</c:v>
                </c:pt>
                <c:pt idx="1282">
                  <c:v>42.310262170102305</c:v>
                </c:pt>
                <c:pt idx="1283">
                  <c:v>42.21132403984376</c:v>
                </c:pt>
                <c:pt idx="1284">
                  <c:v>42.112486467409241</c:v>
                </c:pt>
                <c:pt idx="1285">
                  <c:v>42.01375101649981</c:v>
                </c:pt>
                <c:pt idx="1286">
                  <c:v>41.915119246330448</c:v>
                </c:pt>
                <c:pt idx="1287">
                  <c:v>41.816592711537567</c:v>
                </c:pt>
                <c:pt idx="1288">
                  <c:v>41.718172962092581</c:v>
                </c:pt>
                <c:pt idx="1289">
                  <c:v>41.619861543212011</c:v>
                </c:pt>
                <c:pt idx="1290">
                  <c:v>41.521659995269857</c:v>
                </c:pt>
                <c:pt idx="1291">
                  <c:v>41.423569853711797</c:v>
                </c:pt>
                <c:pt idx="1292">
                  <c:v>41.325592648967927</c:v>
                </c:pt>
                <c:pt idx="1293">
                  <c:v>41.22772990636949</c:v>
                </c:pt>
                <c:pt idx="1294">
                  <c:v>41.129983146063523</c:v>
                </c:pt>
                <c:pt idx="1295">
                  <c:v>41.032353882931147</c:v>
                </c:pt>
                <c:pt idx="1296">
                  <c:v>40.93484362650355</c:v>
                </c:pt>
                <c:pt idx="1297">
                  <c:v>40.83745388088235</c:v>
                </c:pt>
                <c:pt idx="1298">
                  <c:v>40.740186144659191</c:v>
                </c:pt>
                <c:pt idx="1299">
                  <c:v>40.643041910835308</c:v>
                </c:pt>
                <c:pt idx="1300">
                  <c:v>40.546022666744449</c:v>
                </c:pt>
                <c:pt idx="1301">
                  <c:v>40.449129893975197</c:v>
                </c:pt>
                <c:pt idx="1302">
                  <c:v>40.352365068294517</c:v>
                </c:pt>
                <c:pt idx="1303">
                  <c:v>40.255729659572097</c:v>
                </c:pt>
                <c:pt idx="1304">
                  <c:v>40.159225131706819</c:v>
                </c:pt>
                <c:pt idx="1305">
                  <c:v>40.062852942552865</c:v>
                </c:pt>
                <c:pt idx="1306">
                  <c:v>39.966614543847669</c:v>
                </c:pt>
                <c:pt idx="1307">
                  <c:v>39.870511381140659</c:v>
                </c:pt>
                <c:pt idx="1308">
                  <c:v>39.774544893723487</c:v>
                </c:pt>
                <c:pt idx="1309">
                  <c:v>39.678716514559341</c:v>
                </c:pt>
                <c:pt idx="1310">
                  <c:v>39.583027670216978</c:v>
                </c:pt>
                <c:pt idx="1311">
                  <c:v>39.487479780801976</c:v>
                </c:pt>
                <c:pt idx="1312">
                  <c:v>39.392074259892894</c:v>
                </c:pt>
                <c:pt idx="1313">
                  <c:v>39.296812514473544</c:v>
                </c:pt>
                <c:pt idx="1314">
                  <c:v>39.201695944871886</c:v>
                </c:pt>
                <c:pt idx="1315">
                  <c:v>39.106725944695995</c:v>
                </c:pt>
                <c:pt idx="1316">
                  <c:v>39.011903900772126</c:v>
                </c:pt>
                <c:pt idx="1317">
                  <c:v>38.917231193085343</c:v>
                </c:pt>
                <c:pt idx="1318">
                  <c:v>38.822709194719749</c:v>
                </c:pt>
                <c:pt idx="1319">
                  <c:v>38.728339271800678</c:v>
                </c:pt>
                <c:pt idx="1320">
                  <c:v>38.634122783434918</c:v>
                </c:pt>
                <c:pt idx="1321">
                  <c:v>38.540061081658934</c:v>
                </c:pt>
                <c:pt idx="1322">
                  <c:v>38.446155511381221</c:v>
                </c:pt>
                <c:pt idx="1323">
                  <c:v>38.352407410328226</c:v>
                </c:pt>
                <c:pt idx="1324">
                  <c:v>38.258818108993978</c:v>
                </c:pt>
                <c:pt idx="1325">
                  <c:v>38.165388930585777</c:v>
                </c:pt>
                <c:pt idx="1326">
                  <c:v>38.072121190976787</c:v>
                </c:pt>
                <c:pt idx="1327">
                  <c:v>37.979016198652971</c:v>
                </c:pt>
                <c:pt idx="1328">
                  <c:v>37.886075254670004</c:v>
                </c:pt>
                <c:pt idx="1329">
                  <c:v>37.793299652601519</c:v>
                </c:pt>
                <c:pt idx="1330">
                  <c:v>37.700690678496215</c:v>
                </c:pt>
                <c:pt idx="1331">
                  <c:v>37.608249610831791</c:v>
                </c:pt>
                <c:pt idx="1332">
                  <c:v>37.515977720472335</c:v>
                </c:pt>
                <c:pt idx="1333">
                  <c:v>37.423876270625669</c:v>
                </c:pt>
                <c:pt idx="1334">
                  <c:v>37.331946516801708</c:v>
                </c:pt>
                <c:pt idx="1335">
                  <c:v>37.240189706772327</c:v>
                </c:pt>
                <c:pt idx="1336">
                  <c:v>37.148607080533225</c:v>
                </c:pt>
                <c:pt idx="1337">
                  <c:v>37.057199870265435</c:v>
                </c:pt>
                <c:pt idx="1338">
                  <c:v>36.965969300298809</c:v>
                </c:pt>
                <c:pt idx="1339">
                  <c:v>36.874916587077422</c:v>
                </c:pt>
                <c:pt idx="1340">
                  <c:v>36.784042939122287</c:v>
                </c:pt>
                <c:pt idx="1341">
                  <c:v>36.693349557002307</c:v>
                </c:pt>
                <c:pt idx="1342">
                  <c:v>36.602837633299146</c:v>
                </c:pt>
                <c:pt idx="1343">
                  <c:v>36.512508352576475</c:v>
                </c:pt>
                <c:pt idx="1344">
                  <c:v>36.422362891353004</c:v>
                </c:pt>
                <c:pt idx="1345">
                  <c:v>36.332402418069023</c:v>
                </c:pt>
                <c:pt idx="1346">
                  <c:v>36.242628093063161</c:v>
                </c:pt>
                <c:pt idx="1347">
                  <c:v>36.153041068543956</c:v>
                </c:pt>
                <c:pt idx="1348">
                  <c:v>36.063642488564795</c:v>
                </c:pt>
                <c:pt idx="1349">
                  <c:v>35.974433488999722</c:v>
                </c:pt>
                <c:pt idx="1350">
                  <c:v>35.88541519752016</c:v>
                </c:pt>
                <c:pt idx="1351">
                  <c:v>35.796588733573856</c:v>
                </c:pt>
                <c:pt idx="1352">
                  <c:v>35.707955208363586</c:v>
                </c:pt>
                <c:pt idx="1353">
                  <c:v>35.619515724825931</c:v>
                </c:pt>
                <c:pt idx="1354">
                  <c:v>35.531271377615525</c:v>
                </c:pt>
                <c:pt idx="1355">
                  <c:v>35.44322325308508</c:v>
                </c:pt>
                <c:pt idx="1356">
                  <c:v>35.355372429270574</c:v>
                </c:pt>
                <c:pt idx="1357">
                  <c:v>35.267719975873888</c:v>
                </c:pt>
                <c:pt idx="1358">
                  <c:v>35.1802669542503</c:v>
                </c:pt>
                <c:pt idx="1359">
                  <c:v>35.093014417395153</c:v>
                </c:pt>
                <c:pt idx="1360">
                  <c:v>35.005963409930644</c:v>
                </c:pt>
                <c:pt idx="1361">
                  <c:v>34.919114968096295</c:v>
                </c:pt>
                <c:pt idx="1362">
                  <c:v>34.832470119736314</c:v>
                </c:pt>
                <c:pt idx="1363">
                  <c:v>34.746029884294074</c:v>
                </c:pt>
                <c:pt idx="1364">
                  <c:v>34.659795272801063</c:v>
                </c:pt>
                <c:pt idx="1365">
                  <c:v>34.5737672878723</c:v>
                </c:pt>
                <c:pt idx="1366">
                  <c:v>34.487946923698843</c:v>
                </c:pt>
                <c:pt idx="1367">
                  <c:v>34.402335166043969</c:v>
                </c:pt>
                <c:pt idx="1368">
                  <c:v>34.316932992238918</c:v>
                </c:pt>
                <c:pt idx="1369">
                  <c:v>34.231741371180277</c:v>
                </c:pt>
                <c:pt idx="1370">
                  <c:v>34.146761263327591</c:v>
                </c:pt>
                <c:pt idx="1371">
                  <c:v>34.061993620703447</c:v>
                </c:pt>
                <c:pt idx="1372">
                  <c:v>33.977439386893224</c:v>
                </c:pt>
                <c:pt idx="1373">
                  <c:v>33.893099497046052</c:v>
                </c:pt>
                <c:pt idx="1374">
                  <c:v>33.808974877877375</c:v>
                </c:pt>
                <c:pt idx="1375">
                  <c:v>33.725066447671111</c:v>
                </c:pt>
                <c:pt idx="1376">
                  <c:v>33.641375116285218</c:v>
                </c:pt>
                <c:pt idx="1377">
                  <c:v>33.557901785155138</c:v>
                </c:pt>
                <c:pt idx="1378">
                  <c:v>33.474647347300987</c:v>
                </c:pt>
                <c:pt idx="1379">
                  <c:v>33.391612687333236</c:v>
                </c:pt>
                <c:pt idx="1380">
                  <c:v>33.308798681461838</c:v>
                </c:pt>
                <c:pt idx="1381">
                  <c:v>33.22620619750333</c:v>
                </c:pt>
                <c:pt idx="1382">
                  <c:v>33.143836094892066</c:v>
                </c:pt>
                <c:pt idx="1383">
                  <c:v>33.061689224689019</c:v>
                </c:pt>
                <c:pt idx="1384">
                  <c:v>32.979766429594633</c:v>
                </c:pt>
                <c:pt idx="1385">
                  <c:v>32.898068543960534</c:v>
                </c:pt>
                <c:pt idx="1386">
                  <c:v>32.816596393801888</c:v>
                </c:pt>
                <c:pt idx="1387">
                  <c:v>32.735350796813009</c:v>
                </c:pt>
                <c:pt idx="1388">
                  <c:v>32.654332562379864</c:v>
                </c:pt>
                <c:pt idx="1389">
                  <c:v>32.573542491598602</c:v>
                </c:pt>
                <c:pt idx="1390">
                  <c:v>32.492981377289567</c:v>
                </c:pt>
                <c:pt idx="1391">
                  <c:v>32.412650004015518</c:v>
                </c:pt>
                <c:pt idx="1392">
                  <c:v>32.332549148099957</c:v>
                </c:pt>
                <c:pt idx="1393">
                  <c:v>32.252679577645978</c:v>
                </c:pt>
                <c:pt idx="1394">
                  <c:v>32.173042052555672</c:v>
                </c:pt>
                <c:pt idx="1395">
                  <c:v>32.093637324550343</c:v>
                </c:pt>
                <c:pt idx="1396">
                  <c:v>32.014466137192528</c:v>
                </c:pt>
                <c:pt idx="1397">
                  <c:v>31.93552922590797</c:v>
                </c:pt>
                <c:pt idx="1398">
                  <c:v>31.85682731800685</c:v>
                </c:pt>
                <c:pt idx="1399">
                  <c:v>31.778361132709165</c:v>
                </c:pt>
                <c:pt idx="1400">
                  <c:v>31.700131381168518</c:v>
                </c:pt>
                <c:pt idx="1401">
                  <c:v>31.622138766495794</c:v>
                </c:pt>
                <c:pt idx="1402">
                  <c:v>31.544383983786446</c:v>
                </c:pt>
                <c:pt idx="1403">
                  <c:v>31.466867720146098</c:v>
                </c:pt>
                <c:pt idx="1404">
                  <c:v>31.389590654716272</c:v>
                </c:pt>
                <c:pt idx="1405">
                  <c:v>31.312553458705565</c:v>
                </c:pt>
                <c:pt idx="1406">
                  <c:v>31.235756795413778</c:v>
                </c:pt>
                <c:pt idx="1407">
                  <c:v>31.159201320264174</c:v>
                </c:pt>
                <c:pt idx="1408">
                  <c:v>31.082887680831675</c:v>
                </c:pt>
                <c:pt idx="1409">
                  <c:v>31.006816516873045</c:v>
                </c:pt>
                <c:pt idx="1410">
                  <c:v>30.930988460357781</c:v>
                </c:pt>
                <c:pt idx="1411">
                  <c:v>30.855404135501288</c:v>
                </c:pt>
                <c:pt idx="1412">
                  <c:v>30.780064158795284</c:v>
                </c:pt>
                <c:pt idx="1413">
                  <c:v>30.704969139040315</c:v>
                </c:pt>
                <c:pt idx="1414">
                  <c:v>30.630119677380009</c:v>
                </c:pt>
                <c:pt idx="1415">
                  <c:v>30.555516367335201</c:v>
                </c:pt>
                <c:pt idx="1416">
                  <c:v>30.481159794837339</c:v>
                </c:pt>
                <c:pt idx="1417">
                  <c:v>30.407050538264201</c:v>
                </c:pt>
                <c:pt idx="1418">
                  <c:v>30.333189168475315</c:v>
                </c:pt>
                <c:pt idx="1419">
                  <c:v>30.25957624884677</c:v>
                </c:pt>
                <c:pt idx="1420">
                  <c:v>30.186212335311552</c:v>
                </c:pt>
                <c:pt idx="1421">
                  <c:v>30.113097976390804</c:v>
                </c:pt>
                <c:pt idx="1422">
                  <c:v>30.040233713236347</c:v>
                </c:pt>
                <c:pt idx="1423">
                  <c:v>29.967620079667427</c:v>
                </c:pt>
                <c:pt idx="1424">
                  <c:v>29.895257602207522</c:v>
                </c:pt>
                <c:pt idx="1425">
                  <c:v>29.823146800125812</c:v>
                </c:pt>
                <c:pt idx="1426">
                  <c:v>29.751288185475175</c:v>
                </c:pt>
                <c:pt idx="1427">
                  <c:v>29.679682263131355</c:v>
                </c:pt>
                <c:pt idx="1428">
                  <c:v>29.608329530836045</c:v>
                </c:pt>
                <c:pt idx="1429">
                  <c:v>29.53723047923566</c:v>
                </c:pt>
                <c:pt idx="1430">
                  <c:v>29.466385591921977</c:v>
                </c:pt>
                <c:pt idx="1431">
                  <c:v>29.395795345475506</c:v>
                </c:pt>
                <c:pt idx="1432">
                  <c:v>29.325460209506986</c:v>
                </c:pt>
                <c:pt idx="1433">
                  <c:v>29.255380646698512</c:v>
                </c:pt>
                <c:pt idx="1434">
                  <c:v>29.185557112847704</c:v>
                </c:pt>
                <c:pt idx="1435">
                  <c:v>29.11599005691042</c:v>
                </c:pt>
                <c:pt idx="1436">
                  <c:v>29.046679921044159</c:v>
                </c:pt>
                <c:pt idx="1437">
                  <c:v>28.977627140651634</c:v>
                </c:pt>
                <c:pt idx="1438">
                  <c:v>28.9088321444261</c:v>
                </c:pt>
                <c:pt idx="1439">
                  <c:v>28.840295354394044</c:v>
                </c:pt>
                <c:pt idx="1440">
                  <c:v>28.772017185961204</c:v>
                </c:pt>
                <c:pt idx="1441">
                  <c:v>28.703998047957839</c:v>
                </c:pt>
                <c:pt idx="1442">
                  <c:v>28.636238342683924</c:v>
                </c:pt>
                <c:pt idx="1443">
                  <c:v>28.568738465953203</c:v>
                </c:pt>
                <c:pt idx="1444">
                  <c:v>28.50149880714369</c:v>
                </c:pt>
                <c:pt idx="1445">
                  <c:v>28.434519749237182</c:v>
                </c:pt>
                <c:pt idx="1446">
                  <c:v>28.367801668873284</c:v>
                </c:pt>
                <c:pt idx="1447">
                  <c:v>28.30134493638954</c:v>
                </c:pt>
                <c:pt idx="1448">
                  <c:v>28.235149915872825</c:v>
                </c:pt>
                <c:pt idx="1449">
                  <c:v>28.169216965205578</c:v>
                </c:pt>
                <c:pt idx="1450">
                  <c:v>28.103546436111742</c:v>
                </c:pt>
                <c:pt idx="1451">
                  <c:v>28.038138674206465</c:v>
                </c:pt>
                <c:pt idx="1452">
                  <c:v>27.972994019043085</c:v>
                </c:pt>
                <c:pt idx="1453">
                  <c:v>27.908112804160851</c:v>
                </c:pt>
                <c:pt idx="1454">
                  <c:v>27.843495357134685</c:v>
                </c:pt>
                <c:pt idx="1455">
                  <c:v>27.779141999622084</c:v>
                </c:pt>
                <c:pt idx="1456">
                  <c:v>27.715053047412681</c:v>
                </c:pt>
                <c:pt idx="1457">
                  <c:v>27.651228810476709</c:v>
                </c:pt>
                <c:pt idx="1458">
                  <c:v>27.587669593014084</c:v>
                </c:pt>
                <c:pt idx="1459">
                  <c:v>27.524375693503913</c:v>
                </c:pt>
                <c:pt idx="1460">
                  <c:v>27.461347404753809</c:v>
                </c:pt>
                <c:pt idx="1461">
                  <c:v>27.398585013948036</c:v>
                </c:pt>
                <c:pt idx="1462">
                  <c:v>27.336088802698498</c:v>
                </c:pt>
                <c:pt idx="1463">
                  <c:v>27.273859047094874</c:v>
                </c:pt>
                <c:pt idx="1464">
                  <c:v>27.211896017751315</c:v>
                </c:pt>
                <c:pt idx="1465">
                  <c:v>27.150199979860673</c:v>
                </c:pt>
                <c:pt idx="1466">
                  <c:v>27.088771193241087</c:v>
                </c:pt>
                <c:pt idx="1467">
                  <c:v>27.027609912387618</c:v>
                </c:pt>
                <c:pt idx="1468">
                  <c:v>26.966716386521824</c:v>
                </c:pt>
                <c:pt idx="1469">
                  <c:v>26.906090859642518</c:v>
                </c:pt>
                <c:pt idx="1470">
                  <c:v>26.845733570575078</c:v>
                </c:pt>
                <c:pt idx="1471">
                  <c:v>26.785644753023348</c:v>
                </c:pt>
                <c:pt idx="1472">
                  <c:v>26.725824635618324</c:v>
                </c:pt>
                <c:pt idx="1473">
                  <c:v>26.666273441970105</c:v>
                </c:pt>
                <c:pt idx="1474">
                  <c:v>26.606991390717212</c:v>
                </c:pt>
                <c:pt idx="1475">
                  <c:v>26.547978695577569</c:v>
                </c:pt>
                <c:pt idx="1476">
                  <c:v>26.489235565399241</c:v>
                </c:pt>
                <c:pt idx="1477">
                  <c:v>26.430762204211192</c:v>
                </c:pt>
                <c:pt idx="1478">
                  <c:v>26.372558811272455</c:v>
                </c:pt>
                <c:pt idx="1479">
                  <c:v>26.314625581125142</c:v>
                </c:pt>
                <c:pt idx="1480">
                  <c:v>26.256962703642159</c:v>
                </c:pt>
                <c:pt idx="1481">
                  <c:v>26.199570364080273</c:v>
                </c:pt>
                <c:pt idx="1482">
                  <c:v>26.142448743129506</c:v>
                </c:pt>
                <c:pt idx="1483">
                  <c:v>26.08559801696299</c:v>
                </c:pt>
                <c:pt idx="1484">
                  <c:v>26.029018357289658</c:v>
                </c:pt>
                <c:pt idx="1485">
                  <c:v>25.972709931402505</c:v>
                </c:pt>
                <c:pt idx="1486">
                  <c:v>25.916672902229891</c:v>
                </c:pt>
                <c:pt idx="1487">
                  <c:v>25.86090742838627</c:v>
                </c:pt>
                <c:pt idx="1488">
                  <c:v>25.805413664222129</c:v>
                </c:pt>
                <c:pt idx="1489">
                  <c:v>25.75019175987498</c:v>
                </c:pt>
                <c:pt idx="1490">
                  <c:v>25.695241861317783</c:v>
                </c:pt>
                <c:pt idx="1491">
                  <c:v>25.640564110411532</c:v>
                </c:pt>
                <c:pt idx="1492">
                  <c:v>25.586158644953827</c:v>
                </c:pt>
                <c:pt idx="1493">
                  <c:v>25.532025598729689</c:v>
                </c:pt>
                <c:pt idx="1494">
                  <c:v>25.478165101560279</c:v>
                </c:pt>
                <c:pt idx="1495">
                  <c:v>25.424577279355276</c:v>
                </c:pt>
                <c:pt idx="1496">
                  <c:v>25.37126225415912</c:v>
                </c:pt>
                <c:pt idx="1497">
                  <c:v>25.318220144204133</c:v>
                </c:pt>
                <c:pt idx="1498">
                  <c:v>25.265451063958153</c:v>
                </c:pt>
                <c:pt idx="1499">
                  <c:v>25.212955124174528</c:v>
                </c:pt>
                <c:pt idx="1500">
                  <c:v>25.160732431941625</c:v>
                </c:pt>
                <c:pt idx="1501">
                  <c:v>25.108783090731777</c:v>
                </c:pt>
                <c:pt idx="1502">
                  <c:v>25.057107200450787</c:v>
                </c:pt>
                <c:pt idx="1503">
                  <c:v>25.005704857487132</c:v>
                </c:pt>
                <c:pt idx="1504">
                  <c:v>24.954576154760048</c:v>
                </c:pt>
                <c:pt idx="1505">
                  <c:v>24.903721181769242</c:v>
                </c:pt>
                <c:pt idx="1506">
                  <c:v>24.853140024643068</c:v>
                </c:pt>
                <c:pt idx="1507">
                  <c:v>24.802832766187635</c:v>
                </c:pt>
                <c:pt idx="1508">
                  <c:v>24.752799485933906</c:v>
                </c:pt>
                <c:pt idx="1509">
                  <c:v>24.703040260187151</c:v>
                </c:pt>
                <c:pt idx="1510">
                  <c:v>24.653555162075122</c:v>
                </c:pt>
                <c:pt idx="1511">
                  <c:v>24.604344261594434</c:v>
                </c:pt>
                <c:pt idx="1512">
                  <c:v>24.555407625660507</c:v>
                </c:pt>
                <c:pt idx="1513">
                  <c:v>24.506745318153264</c:v>
                </c:pt>
                <c:pt idx="1514">
                  <c:v>24.458357399966076</c:v>
                </c:pt>
                <c:pt idx="1515">
                  <c:v>24.410243929051973</c:v>
                </c:pt>
                <c:pt idx="1516">
                  <c:v>24.36240496047148</c:v>
                </c:pt>
                <c:pt idx="1517">
                  <c:v>24.31484054643937</c:v>
                </c:pt>
                <c:pt idx="1518">
                  <c:v>24.267550736371163</c:v>
                </c:pt>
                <c:pt idx="1519">
                  <c:v>24.220535576929962</c:v>
                </c:pt>
                <c:pt idx="1520">
                  <c:v>24.173795112073066</c:v>
                </c:pt>
                <c:pt idx="1521">
                  <c:v>24.127329383098129</c:v>
                </c:pt>
                <c:pt idx="1522">
                  <c:v>24.081138428689002</c:v>
                </c:pt>
                <c:pt idx="1523">
                  <c:v>24.035222284961549</c:v>
                </c:pt>
                <c:pt idx="1524">
                  <c:v>23.989580985509889</c:v>
                </c:pt>
                <c:pt idx="1525">
                  <c:v>23.944214561451133</c:v>
                </c:pt>
                <c:pt idx="1526">
                  <c:v>23.899123041471199</c:v>
                </c:pt>
                <c:pt idx="1527">
                  <c:v>23.854306451869746</c:v>
                </c:pt>
                <c:pt idx="1528">
                  <c:v>23.809764816605451</c:v>
                </c:pt>
                <c:pt idx="1529">
                  <c:v>23.765498157339493</c:v>
                </c:pt>
                <c:pt idx="1530">
                  <c:v>23.721506493481201</c:v>
                </c:pt>
                <c:pt idx="1531">
                  <c:v>23.677789842232329</c:v>
                </c:pt>
                <c:pt idx="1532">
                  <c:v>23.63434821863035</c:v>
                </c:pt>
                <c:pt idx="1533">
                  <c:v>23.591181635592818</c:v>
                </c:pt>
                <c:pt idx="1534">
                  <c:v>23.548290103961108</c:v>
                </c:pt>
                <c:pt idx="1535">
                  <c:v>23.505673632543193</c:v>
                </c:pt>
                <c:pt idx="1536">
                  <c:v>23.463332228157753</c:v>
                </c:pt>
                <c:pt idx="1537">
                  <c:v>23.421265895676328</c:v>
                </c:pt>
                <c:pt idx="1538">
                  <c:v>23.37947463806691</c:v>
                </c:pt>
                <c:pt idx="1539">
                  <c:v>23.337958456435501</c:v>
                </c:pt>
                <c:pt idx="1540">
                  <c:v>23.296717350069315</c:v>
                </c:pt>
                <c:pt idx="1541">
                  <c:v>23.255751316478381</c:v>
                </c:pt>
                <c:pt idx="1542">
                  <c:v>23.215060351437586</c:v>
                </c:pt>
                <c:pt idx="1543">
                  <c:v>23.17464444902825</c:v>
                </c:pt>
                <c:pt idx="1544">
                  <c:v>23.134503601679569</c:v>
                </c:pt>
                <c:pt idx="1545">
                  <c:v>23.094637800209767</c:v>
                </c:pt>
                <c:pt idx="1546">
                  <c:v>23.055047033866742</c:v>
                </c:pt>
                <c:pt idx="1547">
                  <c:v>23.01573129036953</c:v>
                </c:pt>
                <c:pt idx="1548">
                  <c:v>22.976690555948124</c:v>
                </c:pt>
                <c:pt idx="1549">
                  <c:v>22.937924815383838</c:v>
                </c:pt>
                <c:pt idx="1550">
                  <c:v>22.899434052049457</c:v>
                </c:pt>
                <c:pt idx="1551">
                  <c:v>22.861218247948756</c:v>
                </c:pt>
                <c:pt idx="1552">
                  <c:v>22.823277383756391</c:v>
                </c:pt>
                <c:pt idx="1553">
                  <c:v>22.785611438857075</c:v>
                </c:pt>
                <c:pt idx="1554">
                  <c:v>22.748220391383882</c:v>
                </c:pt>
                <c:pt idx="1555">
                  <c:v>22.711104218258356</c:v>
                </c:pt>
                <c:pt idx="1556">
                  <c:v>22.674262895228082</c:v>
                </c:pt>
                <c:pt idx="1557">
                  <c:v>22.637696396905312</c:v>
                </c:pt>
                <c:pt idx="1558">
                  <c:v>22.601404696805133</c:v>
                </c:pt>
                <c:pt idx="1559">
                  <c:v>22.565387767383044</c:v>
                </c:pt>
                <c:pt idx="1560">
                  <c:v>22.529645580072753</c:v>
                </c:pt>
                <c:pt idx="1561">
                  <c:v>22.494178105323442</c:v>
                </c:pt>
                <c:pt idx="1562">
                  <c:v>22.45898531263677</c:v>
                </c:pt>
                <c:pt idx="1563">
                  <c:v>22.424067170604047</c:v>
                </c:pt>
                <c:pt idx="1564">
                  <c:v>22.38942364694222</c:v>
                </c:pt>
                <c:pt idx="1565">
                  <c:v>22.355054708530815</c:v>
                </c:pt>
                <c:pt idx="1566">
                  <c:v>22.320960321447359</c:v>
                </c:pt>
                <c:pt idx="1567">
                  <c:v>22.287140451004262</c:v>
                </c:pt>
                <c:pt idx="1568">
                  <c:v>22.253595061783727</c:v>
                </c:pt>
                <c:pt idx="1569">
                  <c:v>22.220324117672533</c:v>
                </c:pt>
                <c:pt idx="1570">
                  <c:v>22.187327581898643</c:v>
                </c:pt>
                <c:pt idx="1571">
                  <c:v>22.154605417064829</c:v>
                </c:pt>
                <c:pt idx="1572">
                  <c:v>22.122157585183515</c:v>
                </c:pt>
                <c:pt idx="1573">
                  <c:v>22.089984047711511</c:v>
                </c:pt>
                <c:pt idx="1574">
                  <c:v>22.058084765583601</c:v>
                </c:pt>
                <c:pt idx="1575">
                  <c:v>22.026459699247368</c:v>
                </c:pt>
                <c:pt idx="1576">
                  <c:v>21.995108808695079</c:v>
                </c:pt>
                <c:pt idx="1577">
                  <c:v>21.964032053499011</c:v>
                </c:pt>
                <c:pt idx="1578">
                  <c:v>21.933229392843089</c:v>
                </c:pt>
                <c:pt idx="1579">
                  <c:v>21.902700785556448</c:v>
                </c:pt>
                <c:pt idx="1580">
                  <c:v>21.872446190145837</c:v>
                </c:pt>
                <c:pt idx="1581">
                  <c:v>21.842465564828274</c:v>
                </c:pt>
                <c:pt idx="1582">
                  <c:v>21.812758867562223</c:v>
                </c:pt>
                <c:pt idx="1583">
                  <c:v>21.783326056081222</c:v>
                </c:pt>
                <c:pt idx="1584">
                  <c:v>21.754167087923037</c:v>
                </c:pt>
                <c:pt idx="1585">
                  <c:v>21.725281920463743</c:v>
                </c:pt>
                <c:pt idx="1586">
                  <c:v>21.696670510946433</c:v>
                </c:pt>
                <c:pt idx="1587">
                  <c:v>21.668332816513754</c:v>
                </c:pt>
                <c:pt idx="1588">
                  <c:v>21.640268794237926</c:v>
                </c:pt>
                <c:pt idx="1589">
                  <c:v>21.612478401150696</c:v>
                </c:pt>
                <c:pt idx="1590">
                  <c:v>21.584961594274176</c:v>
                </c:pt>
                <c:pt idx="1591">
                  <c:v>21.557718330650374</c:v>
                </c:pt>
                <c:pt idx="1592">
                  <c:v>21.53074856737075</c:v>
                </c:pt>
                <c:pt idx="1593">
                  <c:v>21.504052261606063</c:v>
                </c:pt>
                <c:pt idx="1594">
                  <c:v>21.47762937063473</c:v>
                </c:pt>
                <c:pt idx="1595">
                  <c:v>21.451479851872875</c:v>
                </c:pt>
                <c:pt idx="1596">
                  <c:v>21.425603662901239</c:v>
                </c:pt>
                <c:pt idx="1597">
                  <c:v>21.400000761495988</c:v>
                </c:pt>
                <c:pt idx="1598">
                  <c:v>21.374671105653874</c:v>
                </c:pt>
                <c:pt idx="1599">
                  <c:v>21.34961465362332</c:v>
                </c:pt>
                <c:pt idx="1600">
                  <c:v>21.324831363929945</c:v>
                </c:pt>
                <c:pt idx="1601">
                  <c:v>21.300321195404422</c:v>
                </c:pt>
                <c:pt idx="1602">
                  <c:v>21.276084107210409</c:v>
                </c:pt>
                <c:pt idx="1603">
                  <c:v>21.252120058870929</c:v>
                </c:pt>
                <c:pt idx="1604">
                  <c:v>21.228429010294803</c:v>
                </c:pt>
                <c:pt idx="1605">
                  <c:v>21.205010921803677</c:v>
                </c:pt>
                <c:pt idx="1606">
                  <c:v>21.181865754158252</c:v>
                </c:pt>
                <c:pt idx="1607">
                  <c:v>21.158993468583645</c:v>
                </c:pt>
                <c:pt idx="1608">
                  <c:v>21.136394026796495</c:v>
                </c:pt>
                <c:pt idx="1609">
                  <c:v>21.11406739102847</c:v>
                </c:pt>
                <c:pt idx="1610">
                  <c:v>21.092013524053527</c:v>
                </c:pt>
                <c:pt idx="1611">
                  <c:v>21.070232389212038</c:v>
                </c:pt>
                <c:pt idx="1612">
                  <c:v>21.048723950435402</c:v>
                </c:pt>
                <c:pt idx="1613">
                  <c:v>21.027488172271063</c:v>
                </c:pt>
                <c:pt idx="1614">
                  <c:v>21.00652501990686</c:v>
                </c:pt>
                <c:pt idx="1615">
                  <c:v>20.985834459194848</c:v>
                </c:pt>
                <c:pt idx="1616">
                  <c:v>20.965416456675854</c:v>
                </c:pt>
                <c:pt idx="1617">
                  <c:v>20.945270979601673</c:v>
                </c:pt>
                <c:pt idx="1618">
                  <c:v>20.925397995960537</c:v>
                </c:pt>
                <c:pt idx="1619">
                  <c:v>20.905797474498684</c:v>
                </c:pt>
                <c:pt idx="1620">
                  <c:v>20.886469384743748</c:v>
                </c:pt>
                <c:pt idx="1621">
                  <c:v>20.867413697028269</c:v>
                </c:pt>
                <c:pt idx="1622">
                  <c:v>20.848630382510919</c:v>
                </c:pt>
                <c:pt idx="1623">
                  <c:v>20.830119413200066</c:v>
                </c:pt>
                <c:pt idx="1624">
                  <c:v>20.81188076197455</c:v>
                </c:pt>
                <c:pt idx="1625">
                  <c:v>20.793914402606532</c:v>
                </c:pt>
                <c:pt idx="1626">
                  <c:v>20.776220309782644</c:v>
                </c:pt>
                <c:pt idx="1627">
                  <c:v>20.758798459126069</c:v>
                </c:pt>
                <c:pt idx="1628">
                  <c:v>20.741648827216324</c:v>
                </c:pt>
                <c:pt idx="1629">
                  <c:v>20.724771391611654</c:v>
                </c:pt>
                <c:pt idx="1630">
                  <c:v>20.708166130868079</c:v>
                </c:pt>
                <c:pt idx="1631">
                  <c:v>20.691833024562669</c:v>
                </c:pt>
                <c:pt idx="1632">
                  <c:v>20.675772053310283</c:v>
                </c:pt>
                <c:pt idx="1633">
                  <c:v>20.65998319878679</c:v>
                </c:pt>
                <c:pt idx="1634">
                  <c:v>20.644466443746495</c:v>
                </c:pt>
                <c:pt idx="1635">
                  <c:v>20.629221772043906</c:v>
                </c:pt>
                <c:pt idx="1636">
                  <c:v>20.614249168651355</c:v>
                </c:pt>
                <c:pt idx="1637">
                  <c:v>20.599548619678899</c:v>
                </c:pt>
                <c:pt idx="1638">
                  <c:v>20.585120112394009</c:v>
                </c:pt>
                <c:pt idx="1639">
                  <c:v>20.57096363523894</c:v>
                </c:pt>
                <c:pt idx="1640">
                  <c:v>20.557079177849971</c:v>
                </c:pt>
                <c:pt idx="1641">
                  <c:v>20.543466731076364</c:v>
                </c:pt>
                <c:pt idx="1642">
                  <c:v>20.530126286997813</c:v>
                </c:pt>
                <c:pt idx="1643">
                  <c:v>20.517057838942151</c:v>
                </c:pt>
                <c:pt idx="1644">
                  <c:v>20.504261381503738</c:v>
                </c:pt>
                <c:pt idx="1645">
                  <c:v>20.491736910560263</c:v>
                </c:pt>
                <c:pt idx="1646">
                  <c:v>20.479484423290756</c:v>
                </c:pt>
                <c:pt idx="1647">
                  <c:v>20.467503918192051</c:v>
                </c:pt>
                <c:pt idx="1648">
                  <c:v>20.455795395096004</c:v>
                </c:pt>
                <c:pt idx="1649">
                  <c:v>20.444358855186238</c:v>
                </c:pt>
                <c:pt idx="1650">
                  <c:v>20.433194301014453</c:v>
                </c:pt>
                <c:pt idx="1651">
                  <c:v>20.422301736516516</c:v>
                </c:pt>
                <c:pt idx="1652">
                  <c:v>20.411681167029371</c:v>
                </c:pt>
                <c:pt idx="1653">
                  <c:v>20.401332599305221</c:v>
                </c:pt>
                <c:pt idx="1654">
                  <c:v>20.391256041529346</c:v>
                </c:pt>
                <c:pt idx="1655">
                  <c:v>20.381451503333693</c:v>
                </c:pt>
                <c:pt idx="1656">
                  <c:v>20.371918995813161</c:v>
                </c:pt>
                <c:pt idx="1657">
                  <c:v>20.362658531540802</c:v>
                </c:pt>
                <c:pt idx="1658">
                  <c:v>20.353670124581811</c:v>
                </c:pt>
                <c:pt idx="1659">
                  <c:v>20.344953790508669</c:v>
                </c:pt>
                <c:pt idx="1660">
                  <c:v>20.336509546415584</c:v>
                </c:pt>
                <c:pt idx="1661">
                  <c:v>20.328337410933386</c:v>
                </c:pt>
                <c:pt idx="1662">
                  <c:v>20.32043740424217</c:v>
                </c:pt>
                <c:pt idx="1663">
                  <c:v>20.312809548086989</c:v>
                </c:pt>
                <c:pt idx="1664">
                  <c:v>20.305453865789531</c:v>
                </c:pt>
                <c:pt idx="1665">
                  <c:v>20.298370382263414</c:v>
                </c:pt>
                <c:pt idx="1666">
                  <c:v>20.291559124026634</c:v>
                </c:pt>
                <c:pt idx="1667">
                  <c:v>20.285020119214607</c:v>
                </c:pt>
                <c:pt idx="1668">
                  <c:v>20.278753397592965</c:v>
                </c:pt>
                <c:pt idx="1669">
                  <c:v>20.272758990571191</c:v>
                </c:pt>
                <c:pt idx="1670">
                  <c:v>20.267036931213994</c:v>
                </c:pt>
                <c:pt idx="1671">
                  <c:v>20.26158725425492</c:v>
                </c:pt>
                <c:pt idx="1672">
                  <c:v>20.256409996106868</c:v>
                </c:pt>
                <c:pt idx="1673">
                  <c:v>20.251505194875847</c:v>
                </c:pt>
                <c:pt idx="1674">
                  <c:v>20.24687289037135</c:v>
                </c:pt>
                <c:pt idx="1675">
                  <c:v>20.242513124118602</c:v>
                </c:pt>
                <c:pt idx="1676">
                  <c:v>20.238425939369989</c:v>
                </c:pt>
                <c:pt idx="1677">
                  <c:v>20.234611381116167</c:v>
                </c:pt>
                <c:pt idx="1678">
                  <c:v>20.231069496097206</c:v>
                </c:pt>
                <c:pt idx="1679">
                  <c:v>20.227800332812905</c:v>
                </c:pt>
                <c:pt idx="1680">
                  <c:v>20.224803941534617</c:v>
                </c:pt>
                <c:pt idx="1681">
                  <c:v>20.222080374314373</c:v>
                </c:pt>
                <c:pt idx="1682">
                  <c:v>20.219629684996335</c:v>
                </c:pt>
                <c:pt idx="1683">
                  <c:v>20.217451929226087</c:v>
                </c:pt>
                <c:pt idx="1684">
                  <c:v>20.215547164460929</c:v>
                </c:pt>
                <c:pt idx="1685">
                  <c:v>20.213915449980391</c:v>
                </c:pt>
                <c:pt idx="1686">
                  <c:v>20.21255684689396</c:v>
                </c:pt>
                <c:pt idx="1687">
                  <c:v>20.211471418152314</c:v>
                </c:pt>
                <c:pt idx="1688">
                  <c:v>20.210659228555528</c:v>
                </c:pt>
                <c:pt idx="1689">
                  <c:v>20.210120344762714</c:v>
                </c:pt>
                <c:pt idx="1690">
                  <c:v>20.209854835300348</c:v>
                </c:pt>
                <c:pt idx="1691">
                  <c:v>20.209862770571334</c:v>
                </c:pt>
                <c:pt idx="1692">
                  <c:v>20.210144222863022</c:v>
                </c:pt>
                <c:pt idx="1693">
                  <c:v>20.210699266356585</c:v>
                </c:pt>
                <c:pt idx="1694">
                  <c:v>20.211527977134295</c:v>
                </c:pt>
                <c:pt idx="1695">
                  <c:v>20.212630433187428</c:v>
                </c:pt>
                <c:pt idx="1696">
                  <c:v>20.214006714424528</c:v>
                </c:pt>
                <c:pt idx="1697">
                  <c:v>20.215656902678887</c:v>
                </c:pt>
                <c:pt idx="1698">
                  <c:v>20.217581081715963</c:v>
                </c:pt>
                <c:pt idx="1699">
                  <c:v>20.219779337241079</c:v>
                </c:pt>
                <c:pt idx="1700">
                  <c:v>20.222251756905365</c:v>
                </c:pt>
                <c:pt idx="1701">
                  <c:v>20.224998430314088</c:v>
                </c:pt>
                <c:pt idx="1702">
                  <c:v>20.228019449032928</c:v>
                </c:pt>
                <c:pt idx="1703">
                  <c:v>20.231314906594122</c:v>
                </c:pt>
                <c:pt idx="1704">
                  <c:v>20.23488489850314</c:v>
                </c:pt>
                <c:pt idx="1705">
                  <c:v>20.238729522245251</c:v>
                </c:pt>
                <c:pt idx="1706">
                  <c:v>20.242848877291436</c:v>
                </c:pt>
                <c:pt idx="1707">
                  <c:v>20.247243065103817</c:v>
                </c:pt>
                <c:pt idx="1708">
                  <c:v>20.251912189142274</c:v>
                </c:pt>
                <c:pt idx="1709">
                  <c:v>20.256856354869171</c:v>
                </c:pt>
                <c:pt idx="1710">
                  <c:v>20.262075669755092</c:v>
                </c:pt>
                <c:pt idx="1711">
                  <c:v>20.267570243284268</c:v>
                </c:pt>
                <c:pt idx="1712">
                  <c:v>20.273340186959359</c:v>
                </c:pt>
                <c:pt idx="1713">
                  <c:v>20.279385614306221</c:v>
                </c:pt>
                <c:pt idx="1714">
                  <c:v>20.285706640879084</c:v>
                </c:pt>
                <c:pt idx="1715">
                  <c:v>20.292303384264414</c:v>
                </c:pt>
                <c:pt idx="1716">
                  <c:v>20.299175964086288</c:v>
                </c:pt>
                <c:pt idx="1717">
                  <c:v>20.306324502009204</c:v>
                </c:pt>
                <c:pt idx="1718">
                  <c:v>20.313749121743484</c:v>
                </c:pt>
                <c:pt idx="1719">
                  <c:v>20.321449949048286</c:v>
                </c:pt>
                <c:pt idx="1720">
                  <c:v>20.329427111735498</c:v>
                </c:pt>
                <c:pt idx="1721">
                  <c:v>20.337680739673658</c:v>
                </c:pt>
                <c:pt idx="1722">
                  <c:v>20.346210964790487</c:v>
                </c:pt>
                <c:pt idx="1723">
                  <c:v>20.355017921076922</c:v>
                </c:pt>
                <c:pt idx="1724">
                  <c:v>20.364101744589846</c:v>
                </c:pt>
                <c:pt idx="1725">
                  <c:v>20.373462573454361</c:v>
                </c:pt>
                <c:pt idx="1726">
                  <c:v>20.383100547867684</c:v>
                </c:pt>
                <c:pt idx="1727">
                  <c:v>20.393015810100451</c:v>
                </c:pt>
                <c:pt idx="1728">
                  <c:v>20.40320850449973</c:v>
                </c:pt>
                <c:pt idx="1729">
                  <c:v>20.413678777491128</c:v>
                </c:pt>
                <c:pt idx="1730">
                  <c:v>20.424426777580663</c:v>
                </c:pt>
                <c:pt idx="1731">
                  <c:v>20.435452655356727</c:v>
                </c:pt>
                <c:pt idx="1732">
                  <c:v>20.446756563491618</c:v>
                </c:pt>
                <c:pt idx="1733">
                  <c:v>20.458338656743223</c:v>
                </c:pt>
                <c:pt idx="1734">
                  <c:v>20.470199091956374</c:v>
                </c:pt>
                <c:pt idx="1735">
                  <c:v>20.482338028063623</c:v>
                </c:pt>
                <c:pt idx="1736">
                  <c:v>20.4947556260868</c:v>
                </c:pt>
                <c:pt idx="1737">
                  <c:v>20.507452049137441</c:v>
                </c:pt>
                <c:pt idx="1738">
                  <c:v>20.520427462417757</c:v>
                </c:pt>
                <c:pt idx="1739">
                  <c:v>20.5336820332206</c:v>
                </c:pt>
                <c:pt idx="1740">
                  <c:v>20.547215930930946</c:v>
                </c:pt>
                <c:pt idx="1741">
                  <c:v>20.561029327024357</c:v>
                </c:pt>
                <c:pt idx="1742">
                  <c:v>20.575122395068519</c:v>
                </c:pt>
                <c:pt idx="1743">
                  <c:v>20.589495310722157</c:v>
                </c:pt>
                <c:pt idx="1744">
                  <c:v>20.604148251735069</c:v>
                </c:pt>
                <c:pt idx="1745">
                  <c:v>20.619081397947468</c:v>
                </c:pt>
                <c:pt idx="1746">
                  <c:v>20.634294931289389</c:v>
                </c:pt>
                <c:pt idx="1747">
                  <c:v>20.649789035779946</c:v>
                </c:pt>
                <c:pt idx="1748">
                  <c:v>20.665563897525516</c:v>
                </c:pt>
                <c:pt idx="1749">
                  <c:v>20.681619704719878</c:v>
                </c:pt>
                <c:pt idx="1750">
                  <c:v>20.697956647641774</c:v>
                </c:pt>
                <c:pt idx="1751">
                  <c:v>20.714574918653739</c:v>
                </c:pt>
                <c:pt idx="1752">
                  <c:v>20.731474712200423</c:v>
                </c:pt>
                <c:pt idx="1753">
                  <c:v>20.748656224806894</c:v>
                </c:pt>
                <c:pt idx="1754">
                  <c:v>20.766119655075897</c:v>
                </c:pt>
                <c:pt idx="1755">
                  <c:v>20.783865203686418</c:v>
                </c:pt>
                <c:pt idx="1756">
                  <c:v>20.801893073390914</c:v>
                </c:pt>
                <c:pt idx="1757">
                  <c:v>20.82020346901254</c:v>
                </c:pt>
                <c:pt idx="1758">
                  <c:v>20.838796597443263</c:v>
                </c:pt>
                <c:pt idx="1759">
                  <c:v>20.857672667639434</c:v>
                </c:pt>
                <c:pt idx="1760">
                  <c:v>20.876831890620394</c:v>
                </c:pt>
                <c:pt idx="1761">
                  <c:v>20.896274479464154</c:v>
                </c:pt>
                <c:pt idx="1762">
                  <c:v>20.916000649303925</c:v>
                </c:pt>
                <c:pt idx="1763">
                  <c:v>20.936010617325195</c:v>
                </c:pt>
                <c:pt idx="1764">
                  <c:v>20.956304602761293</c:v>
                </c:pt>
                <c:pt idx="1765">
                  <c:v>20.976882826889693</c:v>
                </c:pt>
                <c:pt idx="1766">
                  <c:v>20.997745513028235</c:v>
                </c:pt>
                <c:pt idx="1767">
                  <c:v>21.01889288652967</c:v>
                </c:pt>
                <c:pt idx="1768">
                  <c:v>21.040325174778559</c:v>
                </c:pt>
                <c:pt idx="1769">
                  <c:v>21.062042607185816</c:v>
                </c:pt>
                <c:pt idx="1770">
                  <c:v>21.084045415183454</c:v>
                </c:pt>
                <c:pt idx="1771">
                  <c:v>21.10633383222094</c:v>
                </c:pt>
                <c:pt idx="1772">
                  <c:v>21.128908093758554</c:v>
                </c:pt>
                <c:pt idx="1773">
                  <c:v>21.151768437262689</c:v>
                </c:pt>
                <c:pt idx="1774">
                  <c:v>21.174915102200373</c:v>
                </c:pt>
                <c:pt idx="1775">
                  <c:v>21.198348330033213</c:v>
                </c:pt>
                <c:pt idx="1776">
                  <c:v>21.222068364211253</c:v>
                </c:pt>
                <c:pt idx="1777">
                  <c:v>21.246075450167581</c:v>
                </c:pt>
                <c:pt idx="1778">
                  <c:v>21.270369835311527</c:v>
                </c:pt>
                <c:pt idx="1779">
                  <c:v>21.294951769022305</c:v>
                </c:pt>
                <c:pt idx="1780">
                  <c:v>21.31982150264227</c:v>
                </c:pt>
                <c:pt idx="1781">
                  <c:v>21.344979289469819</c:v>
                </c:pt>
                <c:pt idx="1782">
                  <c:v>21.370425384753332</c:v>
                </c:pt>
                <c:pt idx="1783">
                  <c:v>21.39616004568262</c:v>
                </c:pt>
                <c:pt idx="1784">
                  <c:v>21.42218353138253</c:v>
                </c:pt>
                <c:pt idx="1785">
                  <c:v>21.44849610290504</c:v>
                </c:pt>
                <c:pt idx="1786">
                  <c:v>21.475098023221136</c:v>
                </c:pt>
                <c:pt idx="1787">
                  <c:v>21.501989557213733</c:v>
                </c:pt>
                <c:pt idx="1788">
                  <c:v>21.529170971668123</c:v>
                </c:pt>
                <c:pt idx="1789">
                  <c:v>21.556642535265183</c:v>
                </c:pt>
                <c:pt idx="1790">
                  <c:v>21.584404518571461</c:v>
                </c:pt>
                <c:pt idx="1791">
                  <c:v>21.612457194031805</c:v>
                </c:pt>
                <c:pt idx="1792">
                  <c:v>21.64080083595897</c:v>
                </c:pt>
                <c:pt idx="1793">
                  <c:v>21.669435720525769</c:v>
                </c:pt>
                <c:pt idx="1794">
                  <c:v>21.698362125754898</c:v>
                </c:pt>
                <c:pt idx="1795">
                  <c:v>21.727580331510296</c:v>
                </c:pt>
                <c:pt idx="1796">
                  <c:v>21.757090619486263</c:v>
                </c:pt>
                <c:pt idx="1797">
                  <c:v>21.786893273198871</c:v>
                </c:pt>
                <c:pt idx="1798">
                  <c:v>21.81698857797474</c:v>
                </c:pt>
                <c:pt idx="1799">
                  <c:v>21.84737682094169</c:v>
                </c:pt>
                <c:pt idx="1800">
                  <c:v>21.87805829101751</c:v>
                </c:pt>
                <c:pt idx="1801">
                  <c:v>21.909033278899784</c:v>
                </c:pt>
                <c:pt idx="1802">
                  <c:v>21.940302077054866</c:v>
                </c:pt>
                <c:pt idx="1803">
                  <c:v>21.971864979706481</c:v>
                </c:pt>
                <c:pt idx="1804">
                  <c:v>22.003722282825066</c:v>
                </c:pt>
                <c:pt idx="1805">
                  <c:v>22.035874284115863</c:v>
                </c:pt>
                <c:pt idx="1806">
                  <c:v>22.068321283007094</c:v>
                </c:pt>
                <c:pt idx="1807">
                  <c:v>22.101063580638311</c:v>
                </c:pt>
                <c:pt idx="1808">
                  <c:v>22.134101479848823</c:v>
                </c:pt>
                <c:pt idx="1809">
                  <c:v>22.16743528516389</c:v>
                </c:pt>
                <c:pt idx="1810">
                  <c:v>22.201065302784201</c:v>
                </c:pt>
                <c:pt idx="1811">
                  <c:v>22.234991840571297</c:v>
                </c:pt>
                <c:pt idx="1812">
                  <c:v>22.26921520803603</c:v>
                </c:pt>
                <c:pt idx="1813">
                  <c:v>22.30373571632461</c:v>
                </c:pt>
                <c:pt idx="1814">
                  <c:v>22.338553678205642</c:v>
                </c:pt>
                <c:pt idx="1815">
                  <c:v>22.373669408056372</c:v>
                </c:pt>
                <c:pt idx="1816">
                  <c:v>22.409083221849329</c:v>
                </c:pt>
                <c:pt idx="1817">
                  <c:v>22.444795437137543</c:v>
                </c:pt>
                <c:pt idx="1818">
                  <c:v>22.480806373041162</c:v>
                </c:pt>
                <c:pt idx="1819">
                  <c:v>22.517116350233039</c:v>
                </c:pt>
                <c:pt idx="1820">
                  <c:v>22.553725690923159</c:v>
                </c:pt>
                <c:pt idx="1821">
                  <c:v>22.590634718845223</c:v>
                </c:pt>
                <c:pt idx="1822">
                  <c:v>22.627843759240051</c:v>
                </c:pt>
                <c:pt idx="1823">
                  <c:v>22.665353138841766</c:v>
                </c:pt>
                <c:pt idx="1824">
                  <c:v>22.703163185861172</c:v>
                </c:pt>
                <c:pt idx="1825">
                  <c:v>22.741274229971083</c:v>
                </c:pt>
                <c:pt idx="1826">
                  <c:v>22.779686602288962</c:v>
                </c:pt>
                <c:pt idx="1827">
                  <c:v>22.818400635362707</c:v>
                </c:pt>
                <c:pt idx="1828">
                  <c:v>22.857416663152492</c:v>
                </c:pt>
                <c:pt idx="1829">
                  <c:v>22.896735021014763</c:v>
                </c:pt>
                <c:pt idx="1830">
                  <c:v>22.936356045686381</c:v>
                </c:pt>
                <c:pt idx="1831">
                  <c:v>22.976280075265947</c:v>
                </c:pt>
                <c:pt idx="1832">
                  <c:v>23.016507449197633</c:v>
                </c:pt>
                <c:pt idx="1833">
                  <c:v>23.057038508253328</c:v>
                </c:pt>
                <c:pt idx="1834">
                  <c:v>23.097873594515477</c:v>
                </c:pt>
                <c:pt idx="1835">
                  <c:v>23.139013051357665</c:v>
                </c:pt>
                <c:pt idx="1836">
                  <c:v>23.180457223428022</c:v>
                </c:pt>
                <c:pt idx="1837">
                  <c:v>23.22220645663009</c:v>
                </c:pt>
                <c:pt idx="1838">
                  <c:v>23.264261098104129</c:v>
                </c:pt>
                <c:pt idx="1839">
                  <c:v>23.30662149620855</c:v>
                </c:pt>
                <c:pt idx="1840">
                  <c:v>23.349288000500422</c:v>
                </c:pt>
                <c:pt idx="1841">
                  <c:v>23.39226096171663</c:v>
                </c:pt>
                <c:pt idx="1842">
                  <c:v>23.435540731753463</c:v>
                </c:pt>
                <c:pt idx="1843">
                  <c:v>23.479127663647859</c:v>
                </c:pt>
                <c:pt idx="1844">
                  <c:v>23.523022111556401</c:v>
                </c:pt>
                <c:pt idx="1845">
                  <c:v>23.567224430735848</c:v>
                </c:pt>
                <c:pt idx="1846">
                  <c:v>23.611734977521735</c:v>
                </c:pt>
                <c:pt idx="1847">
                  <c:v>23.656554109308331</c:v>
                </c:pt>
                <c:pt idx="1848">
                  <c:v>23.7016821845273</c:v>
                </c:pt>
                <c:pt idx="1849">
                  <c:v>23.747119562626438</c:v>
                </c:pt>
                <c:pt idx="1850">
                  <c:v>23.792866604048442</c:v>
                </c:pt>
                <c:pt idx="1851">
                  <c:v>23.838923670208345</c:v>
                </c:pt>
                <c:pt idx="1852">
                  <c:v>23.885291123473081</c:v>
                </c:pt>
                <c:pt idx="1853">
                  <c:v>23.93196932713758</c:v>
                </c:pt>
                <c:pt idx="1854">
                  <c:v>23.978958645403225</c:v>
                </c:pt>
                <c:pt idx="1855">
                  <c:v>24.02625944335503</c:v>
                </c:pt>
                <c:pt idx="1856">
                  <c:v>24.073872086938707</c:v>
                </c:pt>
                <c:pt idx="1857">
                  <c:v>24.12179694293701</c:v>
                </c:pt>
                <c:pt idx="1858">
                  <c:v>24.170034378946696</c:v>
                </c:pt>
                <c:pt idx="1859">
                  <c:v>24.218584763354812</c:v>
                </c:pt>
                <c:pt idx="1860">
                  <c:v>24.267448465314601</c:v>
                </c:pt>
                <c:pt idx="1861">
                  <c:v>24.316625854721053</c:v>
                </c:pt>
                <c:pt idx="1862">
                  <c:v>24.366117302187064</c:v>
                </c:pt>
                <c:pt idx="1863">
                  <c:v>24.415923179017909</c:v>
                </c:pt>
                <c:pt idx="1864">
                  <c:v>24.466043857187145</c:v>
                </c:pt>
                <c:pt idx="1865">
                  <c:v>24.516479709310573</c:v>
                </c:pt>
                <c:pt idx="1866">
                  <c:v>24.567231108621144</c:v>
                </c:pt>
                <c:pt idx="1867">
                  <c:v>24.618298428943319</c:v>
                </c:pt>
                <c:pt idx="1868">
                  <c:v>24.669682044666786</c:v>
                </c:pt>
                <c:pt idx="1869">
                  <c:v>24.721382330720672</c:v>
                </c:pt>
                <c:pt idx="1870">
                  <c:v>24.773399662546211</c:v>
                </c:pt>
                <c:pt idx="1871">
                  <c:v>24.825734416070731</c:v>
                </c:pt>
                <c:pt idx="1872">
                  <c:v>24.878386967680512</c:v>
                </c:pt>
                <c:pt idx="1873">
                  <c:v>24.931357694193309</c:v>
                </c:pt>
                <c:pt idx="1874">
                  <c:v>24.984646972830632</c:v>
                </c:pt>
                <c:pt idx="1875">
                  <c:v>25.038255181190294</c:v>
                </c:pt>
                <c:pt idx="1876">
                  <c:v>25.092182697218192</c:v>
                </c:pt>
                <c:pt idx="1877">
                  <c:v>25.146429899180191</c:v>
                </c:pt>
                <c:pt idx="1878">
                  <c:v>25.200997165633055</c:v>
                </c:pt>
                <c:pt idx="1879">
                  <c:v>25.255884875396021</c:v>
                </c:pt>
                <c:pt idx="1880">
                  <c:v>25.311093407521611</c:v>
                </c:pt>
                <c:pt idx="1881">
                  <c:v>25.366623141266047</c:v>
                </c:pt>
                <c:pt idx="1882">
                  <c:v>25.422474456059632</c:v>
                </c:pt>
                <c:pt idx="1883">
                  <c:v>25.478647731477281</c:v>
                </c:pt>
                <c:pt idx="1884">
                  <c:v>25.53514334720785</c:v>
                </c:pt>
                <c:pt idx="1885">
                  <c:v>25.591961683023754</c:v>
                </c:pt>
                <c:pt idx="1886">
                  <c:v>25.649103118750475</c:v>
                </c:pt>
                <c:pt idx="1887">
                  <c:v>25.706568034235659</c:v>
                </c:pt>
                <c:pt idx="1888">
                  <c:v>25.764356809317462</c:v>
                </c:pt>
                <c:pt idx="1889">
                  <c:v>25.822469823793512</c:v>
                </c:pt>
                <c:pt idx="1890">
                  <c:v>25.880907457388844</c:v>
                </c:pt>
                <c:pt idx="1891">
                  <c:v>25.93967008972416</c:v>
                </c:pt>
                <c:pt idx="1892">
                  <c:v>25.998758100282913</c:v>
                </c:pt>
                <c:pt idx="1893">
                  <c:v>26.058171868379844</c:v>
                </c:pt>
                <c:pt idx="1894">
                  <c:v>26.117911773126735</c:v>
                </c:pt>
                <c:pt idx="1895">
                  <c:v>26.177978193400889</c:v>
                </c:pt>
                <c:pt idx="1896">
                  <c:v>26.238371507810172</c:v>
                </c:pt>
                <c:pt idx="1897">
                  <c:v>26.299092094660892</c:v>
                </c:pt>
                <c:pt idx="1898">
                  <c:v>26.360140331922622</c:v>
                </c:pt>
                <c:pt idx="1899">
                  <c:v>26.421516597194994</c:v>
                </c:pt>
                <c:pt idx="1900">
                  <c:v>26.483221267672405</c:v>
                </c:pt>
                <c:pt idx="1901">
                  <c:v>26.54525472011025</c:v>
                </c:pt>
                <c:pt idx="1902">
                  <c:v>26.607617330789452</c:v>
                </c:pt>
                <c:pt idx="1903">
                  <c:v>26.670309475481531</c:v>
                </c:pt>
                <c:pt idx="1904">
                  <c:v>26.733331529411998</c:v>
                </c:pt>
                <c:pt idx="1905">
                  <c:v>26.796683867226591</c:v>
                </c:pt>
                <c:pt idx="1906">
                  <c:v>26.860366862953526</c:v>
                </c:pt>
                <c:pt idx="1907">
                  <c:v>26.924380889968177</c:v>
                </c:pt>
                <c:pt idx="1908">
                  <c:v>26.988726320955891</c:v>
                </c:pt>
                <c:pt idx="1909">
                  <c:v>27.053403527875929</c:v>
                </c:pt>
                <c:pt idx="1910">
                  <c:v>27.118412881923859</c:v>
                </c:pt>
                <c:pt idx="1911">
                  <c:v>27.183754753493844</c:v>
                </c:pt>
                <c:pt idx="1912">
                  <c:v>27.24942951214237</c:v>
                </c:pt>
                <c:pt idx="1913">
                  <c:v>27.31543752654909</c:v>
                </c:pt>
                <c:pt idx="1914">
                  <c:v>27.381779164479184</c:v>
                </c:pt>
                <c:pt idx="1915">
                  <c:v>27.448454792745139</c:v>
                </c:pt>
                <c:pt idx="1916">
                  <c:v>27.51546477716829</c:v>
                </c:pt>
                <c:pt idx="1917">
                  <c:v>27.582809482538977</c:v>
                </c:pt>
                <c:pt idx="1918">
                  <c:v>27.650489272578483</c:v>
                </c:pt>
                <c:pt idx="1919">
                  <c:v>27.718504509899276</c:v>
                </c:pt>
                <c:pt idx="1920">
                  <c:v>27.786855555965019</c:v>
                </c:pt>
                <c:pt idx="1921">
                  <c:v>27.855542771051205</c:v>
                </c:pt>
                <c:pt idx="1922">
                  <c:v>27.9245665142044</c:v>
                </c:pt>
                <c:pt idx="1923">
                  <c:v>27.993927143202569</c:v>
                </c:pt>
                <c:pt idx="1924">
                  <c:v>28.063625014513434</c:v>
                </c:pt>
                <c:pt idx="1925">
                  <c:v>28.133660483254943</c:v>
                </c:pt>
                <c:pt idx="1926">
                  <c:v>28.204033903152521</c:v>
                </c:pt>
                <c:pt idx="1927">
                  <c:v>28.274745626498969</c:v>
                </c:pt>
                <c:pt idx="1928">
                  <c:v>28.34579600411206</c:v>
                </c:pt>
                <c:pt idx="1929">
                  <c:v>28.417185385292925</c:v>
                </c:pt>
                <c:pt idx="1930">
                  <c:v>28.488914117783764</c:v>
                </c:pt>
                <c:pt idx="1931">
                  <c:v>28.560982547725757</c:v>
                </c:pt>
                <c:pt idx="1932">
                  <c:v>28.633391019616568</c:v>
                </c:pt>
                <c:pt idx="1933">
                  <c:v>28.706139876266548</c:v>
                </c:pt>
                <c:pt idx="1934">
                  <c:v>28.779229458756504</c:v>
                </c:pt>
                <c:pt idx="1935">
                  <c:v>28.852660106394666</c:v>
                </c:pt>
                <c:pt idx="1936">
                  <c:v>28.926432156672206</c:v>
                </c:pt>
                <c:pt idx="1937">
                  <c:v>29.000545945220153</c:v>
                </c:pt>
                <c:pt idx="1938">
                  <c:v>29.0750018057646</c:v>
                </c:pt>
                <c:pt idx="1939">
                  <c:v>29.149800070084041</c:v>
                </c:pt>
                <c:pt idx="1940">
                  <c:v>29.224941067963044</c:v>
                </c:pt>
                <c:pt idx="1941">
                  <c:v>29.300425127148543</c:v>
                </c:pt>
                <c:pt idx="1942">
                  <c:v>29.376252573305294</c:v>
                </c:pt>
                <c:pt idx="1943">
                  <c:v>29.452423729969837</c:v>
                </c:pt>
                <c:pt idx="1944">
                  <c:v>29.528938918506014</c:v>
                </c:pt>
                <c:pt idx="1945">
                  <c:v>29.605798458058473</c:v>
                </c:pt>
                <c:pt idx="1946">
                  <c:v>29.683002665508241</c:v>
                </c:pt>
                <c:pt idx="1947">
                  <c:v>29.76055185542549</c:v>
                </c:pt>
                <c:pt idx="1948">
                  <c:v>29.838446340024234</c:v>
                </c:pt>
                <c:pt idx="1949">
                  <c:v>29.916686429115572</c:v>
                </c:pt>
                <c:pt idx="1950">
                  <c:v>29.995272430061448</c:v>
                </c:pt>
                <c:pt idx="1951">
                  <c:v>30.074204647727242</c:v>
                </c:pt>
                <c:pt idx="1952">
                  <c:v>30.153483384435674</c:v>
                </c:pt>
                <c:pt idx="1953">
                  <c:v>30.233108939919248</c:v>
                </c:pt>
                <c:pt idx="1954">
                  <c:v>30.313081611272708</c:v>
                </c:pt>
                <c:pt idx="1955">
                  <c:v>30.393401692906167</c:v>
                </c:pt>
                <c:pt idx="1956">
                  <c:v>30.474069476496936</c:v>
                </c:pt>
                <c:pt idx="1957">
                  <c:v>30.555085250941517</c:v>
                </c:pt>
                <c:pt idx="1958">
                  <c:v>30.636449302308591</c:v>
                </c:pt>
                <c:pt idx="1959">
                  <c:v>30.718161913789373</c:v>
                </c:pt>
                <c:pt idx="1960">
                  <c:v>30.800223365650311</c:v>
                </c:pt>
                <c:pt idx="1961">
                  <c:v>30.882633935184117</c:v>
                </c:pt>
                <c:pt idx="1962">
                  <c:v>30.965393896661425</c:v>
                </c:pt>
                <c:pt idx="1963">
                  <c:v>31.048503521281674</c:v>
                </c:pt>
                <c:pt idx="1964">
                  <c:v>31.131963077124084</c:v>
                </c:pt>
                <c:pt idx="1965">
                  <c:v>31.215772829098455</c:v>
                </c:pt>
                <c:pt idx="1966">
                  <c:v>31.29993303889654</c:v>
                </c:pt>
                <c:pt idx="1967">
                  <c:v>31.384443964941738</c:v>
                </c:pt>
                <c:pt idx="1968">
                  <c:v>31.469305862340349</c:v>
                </c:pt>
                <c:pt idx="1969">
                  <c:v>31.554518982831098</c:v>
                </c:pt>
                <c:pt idx="1970">
                  <c:v>31.640083574736252</c:v>
                </c:pt>
                <c:pt idx="1971">
                  <c:v>31.725999882910827</c:v>
                </c:pt>
                <c:pt idx="1972">
                  <c:v>31.81226814869305</c:v>
                </c:pt>
                <c:pt idx="1973">
                  <c:v>31.898888609854055</c:v>
                </c:pt>
                <c:pt idx="1974">
                  <c:v>31.985861500547855</c:v>
                </c:pt>
                <c:pt idx="1975">
                  <c:v>32.073187051260447</c:v>
                </c:pt>
                <c:pt idx="1976">
                  <c:v>32.160865488759953</c:v>
                </c:pt>
                <c:pt idx="1977">
                  <c:v>32.248897036045861</c:v>
                </c:pt>
                <c:pt idx="1978">
                  <c:v>32.337281912298153</c:v>
                </c:pt>
                <c:pt idx="1979">
                  <c:v>32.42602033282688</c:v>
                </c:pt>
                <c:pt idx="1980">
                  <c:v>32.515112509021321</c:v>
                </c:pt>
                <c:pt idx="1981">
                  <c:v>32.60455864829899</c:v>
                </c:pt>
                <c:pt idx="1982">
                  <c:v>32.694358954054678</c:v>
                </c:pt>
                <c:pt idx="1983">
                  <c:v>32.784513625609748</c:v>
                </c:pt>
                <c:pt idx="1984">
                  <c:v>32.875022858160833</c:v>
                </c:pt>
                <c:pt idx="1985">
                  <c:v>32.965886842728736</c:v>
                </c:pt>
                <c:pt idx="1986">
                  <c:v>33.057105766107242</c:v>
                </c:pt>
                <c:pt idx="1987">
                  <c:v>33.148679810812268</c:v>
                </c:pt>
                <c:pt idx="1988">
                  <c:v>33.240609155030313</c:v>
                </c:pt>
                <c:pt idx="1989">
                  <c:v>33.33289397256749</c:v>
                </c:pt>
                <c:pt idx="1990">
                  <c:v>33.42553443279769</c:v>
                </c:pt>
                <c:pt idx="1991">
                  <c:v>33.518530700612104</c:v>
                </c:pt>
                <c:pt idx="1992">
                  <c:v>33.611882936367209</c:v>
                </c:pt>
                <c:pt idx="1993">
                  <c:v>33.705591295834182</c:v>
                </c:pt>
                <c:pt idx="1994">
                  <c:v>33.799655930147367</c:v>
                </c:pt>
                <c:pt idx="1995">
                  <c:v>33.894076985752037</c:v>
                </c:pt>
                <c:pt idx="1996">
                  <c:v>33.988854604355112</c:v>
                </c:pt>
                <c:pt idx="1997">
                  <c:v>34.083988922872066</c:v>
                </c:pt>
                <c:pt idx="1998">
                  <c:v>34.179480073376709</c:v>
                </c:pt>
                <c:pt idx="1999">
                  <c:v>34.275328183050078</c:v>
                </c:pt>
                <c:pt idx="2000">
                  <c:v>34.371533374128404</c:v>
                </c:pt>
                <c:pt idx="2001">
                  <c:v>34.468095763853597</c:v>
                </c:pt>
                <c:pt idx="2002">
                  <c:v>34.565015464420497</c:v>
                </c:pt>
                <c:pt idx="2003">
                  <c:v>34.662292582926909</c:v>
                </c:pt>
                <c:pt idx="2004">
                  <c:v>34.759927221323295</c:v>
                </c:pt>
                <c:pt idx="2005">
                  <c:v>34.857919476360536</c:v>
                </c:pt>
                <c:pt idx="2006">
                  <c:v>34.956269439540392</c:v>
                </c:pt>
                <c:pt idx="2007">
                  <c:v>35.054977197064488</c:v>
                </c:pt>
                <c:pt idx="2008">
                  <c:v>35.154042829783521</c:v>
                </c:pt>
                <c:pt idx="2009">
                  <c:v>35.253466413147265</c:v>
                </c:pt>
                <c:pt idx="2010">
                  <c:v>35.353248017154471</c:v>
                </c:pt>
                <c:pt idx="2011">
                  <c:v>35.453387706302635</c:v>
                </c:pt>
                <c:pt idx="2012">
                  <c:v>35.553885539536822</c:v>
                </c:pt>
                <c:pt idx="2013">
                  <c:v>35.654741570201907</c:v>
                </c:pt>
                <c:pt idx="2014">
                  <c:v>35.75595584599094</c:v>
                </c:pt>
                <c:pt idx="2015">
                  <c:v>35.857528408896769</c:v>
                </c:pt>
                <c:pt idx="2016">
                  <c:v>35.959459295161849</c:v>
                </c:pt>
                <c:pt idx="2017">
                  <c:v>36.061748535229952</c:v>
                </c:pt>
                <c:pt idx="2018">
                  <c:v>36.164396153695918</c:v>
                </c:pt>
                <c:pt idx="2019">
                  <c:v>36.267402169257622</c:v>
                </c:pt>
                <c:pt idx="2020">
                  <c:v>36.370766594666833</c:v>
                </c:pt>
                <c:pt idx="2021">
                  <c:v>36.474489436681949</c:v>
                </c:pt>
                <c:pt idx="2022">
                  <c:v>36.578570696017948</c:v>
                </c:pt>
                <c:pt idx="2023">
                  <c:v>36.683010367298948</c:v>
                </c:pt>
                <c:pt idx="2024">
                  <c:v>36.787808439012167</c:v>
                </c:pt>
                <c:pt idx="2025">
                  <c:v>36.892964893456934</c:v>
                </c:pt>
                <c:pt idx="2026">
                  <c:v>36.998479706700834</c:v>
                </c:pt>
                <c:pt idx="2027">
                  <c:v>37.104352848531221</c:v>
                </c:pt>
                <c:pt idx="2028">
                  <c:v>37.210584282407126</c:v>
                </c:pt>
                <c:pt idx="2029">
                  <c:v>37.317173965415407</c:v>
                </c:pt>
                <c:pt idx="2030">
                  <c:v>37.424121848222086</c:v>
                </c:pt>
                <c:pt idx="2031">
                  <c:v>37.531427875028498</c:v>
                </c:pt>
                <c:pt idx="2032">
                  <c:v>37.639091983523826</c:v>
                </c:pt>
                <c:pt idx="2033">
                  <c:v>37.747114104840819</c:v>
                </c:pt>
                <c:pt idx="2034">
                  <c:v>37.855494163511167</c:v>
                </c:pt>
                <c:pt idx="2035">
                  <c:v>37.964232077419069</c:v>
                </c:pt>
                <c:pt idx="2036">
                  <c:v>38.073327757759472</c:v>
                </c:pt>
                <c:pt idx="2037">
                  <c:v>38.182781108991406</c:v>
                </c:pt>
                <c:pt idx="2038">
                  <c:v>38.292592028796463</c:v>
                </c:pt>
                <c:pt idx="2039">
                  <c:v>38.402760408034368</c:v>
                </c:pt>
                <c:pt idx="2040">
                  <c:v>38.513286130700749</c:v>
                </c:pt>
                <c:pt idx="2041">
                  <c:v>38.624169073883735</c:v>
                </c:pt>
                <c:pt idx="2042">
                  <c:v>38.735409107722916</c:v>
                </c:pt>
                <c:pt idx="2043">
                  <c:v>38.847006095366481</c:v>
                </c:pt>
                <c:pt idx="2044">
                  <c:v>38.958959892931716</c:v>
                </c:pt>
                <c:pt idx="2045">
                  <c:v>39.07127034946123</c:v>
                </c:pt>
                <c:pt idx="2046">
                  <c:v>39.183937306886094</c:v>
                </c:pt>
                <c:pt idx="2047">
                  <c:v>39.296960599982526</c:v>
                </c:pt>
                <c:pt idx="2048">
                  <c:v>39.410340056334064</c:v>
                </c:pt>
                <c:pt idx="2049">
                  <c:v>39.524075496292937</c:v>
                </c:pt>
                <c:pt idx="2050">
                  <c:v>39.638166732939169</c:v>
                </c:pt>
                <c:pt idx="2051">
                  <c:v>39.752613572044936</c:v>
                </c:pt>
                <c:pt idx="2052">
                  <c:v>39.867415812035546</c:v>
                </c:pt>
                <c:pt idx="2053">
                  <c:v>39.982573243951805</c:v>
                </c:pt>
                <c:pt idx="2054">
                  <c:v>40.098085651415175</c:v>
                </c:pt>
                <c:pt idx="2055">
                  <c:v>40.213952810589632</c:v>
                </c:pt>
                <c:pt idx="2056">
                  <c:v>40.330174490146817</c:v>
                </c:pt>
                <c:pt idx="2057">
                  <c:v>40.446750451231424</c:v>
                </c:pt>
                <c:pt idx="2058">
                  <c:v>40.563680447424844</c:v>
                </c:pt>
                <c:pt idx="2059">
                  <c:v>40.68096422471379</c:v>
                </c:pt>
                <c:pt idx="2060">
                  <c:v>40.798601521454714</c:v>
                </c:pt>
                <c:pt idx="2061">
                  <c:v>40.916592068341458</c:v>
                </c:pt>
                <c:pt idx="2062">
                  <c:v>41.034935588373457</c:v>
                </c:pt>
                <c:pt idx="2063">
                  <c:v>41.153631796823248</c:v>
                </c:pt>
                <c:pt idx="2064">
                  <c:v>41.272680401205633</c:v>
                </c:pt>
                <c:pt idx="2065">
                  <c:v>41.392081101246816</c:v>
                </c:pt>
                <c:pt idx="2066">
                  <c:v>41.511833588855495</c:v>
                </c:pt>
                <c:pt idx="2067">
                  <c:v>41.631937548092594</c:v>
                </c:pt>
                <c:pt idx="2068">
                  <c:v>41.752392655141932</c:v>
                </c:pt>
                <c:pt idx="2069">
                  <c:v>41.873198578284388</c:v>
                </c:pt>
                <c:pt idx="2070">
                  <c:v>41.994354977868369</c:v>
                </c:pt>
                <c:pt idx="2071">
                  <c:v>42.11586150628321</c:v>
                </c:pt>
                <c:pt idx="2072">
                  <c:v>42.23771780793507</c:v>
                </c:pt>
                <c:pt idx="2073">
                  <c:v>42.359923519219336</c:v>
                </c:pt>
                <c:pt idx="2074">
                  <c:v>42.482478268496038</c:v>
                </c:pt>
                <c:pt idx="2075">
                  <c:v>42.605381676068419</c:v>
                </c:pt>
                <c:pt idx="2076">
                  <c:v>42.728633354155534</c:v>
                </c:pt>
                <c:pt idx="2077">
                  <c:v>42.852232906872615</c:v>
                </c:pt>
                <c:pt idx="2078">
                  <c:v>42.976179930208275</c:v>
                </c:pt>
                <c:pt idx="2079">
                  <c:v>43.100474012003019</c:v>
                </c:pt>
                <c:pt idx="2080">
                  <c:v>43.22511473192921</c:v>
                </c:pt>
                <c:pt idx="2081">
                  <c:v>43.350101661470859</c:v>
                </c:pt>
                <c:pt idx="2082">
                  <c:v>43.475434363904185</c:v>
                </c:pt>
                <c:pt idx="2083">
                  <c:v>43.601112394281159</c:v>
                </c:pt>
                <c:pt idx="2084">
                  <c:v>43.727135299410463</c:v>
                </c:pt>
                <c:pt idx="2085">
                  <c:v>43.853502617840377</c:v>
                </c:pt>
                <c:pt idx="2086">
                  <c:v>43.980213879844911</c:v>
                </c:pt>
                <c:pt idx="2087">
                  <c:v>44.10726860740624</c:v>
                </c:pt>
                <c:pt idx="2088">
                  <c:v>44.234666314201519</c:v>
                </c:pt>
                <c:pt idx="2089">
                  <c:v>44.362406505589632</c:v>
                </c:pt>
                <c:pt idx="2090">
                  <c:v>44.490488678597472</c:v>
                </c:pt>
                <c:pt idx="2091">
                  <c:v>44.618912321908113</c:v>
                </c:pt>
                <c:pt idx="2092">
                  <c:v>44.747676915850178</c:v>
                </c:pt>
                <c:pt idx="2093">
                  <c:v>44.876781932386791</c:v>
                </c:pt>
                <c:pt idx="2094">
                  <c:v>45.006226835106787</c:v>
                </c:pt>
                <c:pt idx="2095">
                  <c:v>45.13601107921545</c:v>
                </c:pt>
                <c:pt idx="2096">
                  <c:v>45.266134111526469</c:v>
                </c:pt>
                <c:pt idx="2097">
                  <c:v>45.396595370455657</c:v>
                </c:pt>
                <c:pt idx="2098">
                  <c:v>45.527394286013276</c:v>
                </c:pt>
                <c:pt idx="2099">
                  <c:v>45.658530279801141</c:v>
                </c:pt>
                <c:pt idx="2100">
                  <c:v>45.790002765004886</c:v>
                </c:pt>
                <c:pt idx="2101">
                  <c:v>45.921811146393793</c:v>
                </c:pt>
                <c:pt idx="2102">
                  <c:v>46.053954820314857</c:v>
                </c:pt>
                <c:pt idx="2103">
                  <c:v>46.186433174693519</c:v>
                </c:pt>
                <c:pt idx="2104">
                  <c:v>46.319245589030231</c:v>
                </c:pt>
                <c:pt idx="2105">
                  <c:v>46.452391434402784</c:v>
                </c:pt>
                <c:pt idx="2106">
                  <c:v>46.585870073464974</c:v>
                </c:pt>
                <c:pt idx="2107">
                  <c:v>46.719680860448875</c:v>
                </c:pt>
                <c:pt idx="2108">
                  <c:v>46.853823141167567</c:v>
                </c:pt>
                <c:pt idx="2109">
                  <c:v>46.988296253019087</c:v>
                </c:pt>
                <c:pt idx="2110">
                  <c:v>47.123099524988959</c:v>
                </c:pt>
                <c:pt idx="2111">
                  <c:v>47.258232277657527</c:v>
                </c:pt>
                <c:pt idx="2112">
                  <c:v>47.393693823203449</c:v>
                </c:pt>
                <c:pt idx="2113">
                  <c:v>47.529483465413676</c:v>
                </c:pt>
                <c:pt idx="2114">
                  <c:v>47.66560049968848</c:v>
                </c:pt>
                <c:pt idx="2115">
                  <c:v>47.802044213052966</c:v>
                </c:pt>
                <c:pt idx="2116">
                  <c:v>47.938813884163181</c:v>
                </c:pt>
                <c:pt idx="2117">
                  <c:v>48.075908783321353</c:v>
                </c:pt>
                <c:pt idx="2118">
                  <c:v>48.21332817248296</c:v>
                </c:pt>
                <c:pt idx="2119">
                  <c:v>48.351071305271603</c:v>
                </c:pt>
                <c:pt idx="2120">
                  <c:v>48.48913742699213</c:v>
                </c:pt>
                <c:pt idx="2121">
                  <c:v>48.627525774644056</c:v>
                </c:pt>
                <c:pt idx="2122">
                  <c:v>48.76623557693668</c:v>
                </c:pt>
                <c:pt idx="2123">
                  <c:v>48.905266054306225</c:v>
                </c:pt>
                <c:pt idx="2124">
                  <c:v>49.044616418932151</c:v>
                </c:pt>
                <c:pt idx="2125">
                  <c:v>49.184285874754266</c:v>
                </c:pt>
                <c:pt idx="2126">
                  <c:v>49.324273617492395</c:v>
                </c:pt>
                <c:pt idx="2127">
                  <c:v>49.464578834666042</c:v>
                </c:pt>
                <c:pt idx="2128">
                  <c:v>49.605200705614465</c:v>
                </c:pt>
                <c:pt idx="2129">
                  <c:v>49.746138401518635</c:v>
                </c:pt>
                <c:pt idx="2130">
                  <c:v>49.887391085422848</c:v>
                </c:pt>
                <c:pt idx="2131">
                  <c:v>50.02895791225879</c:v>
                </c:pt>
                <c:pt idx="2132">
                  <c:v>50.170838028869838</c:v>
                </c:pt>
                <c:pt idx="2133">
                  <c:v>50.313030574034428</c:v>
                </c:pt>
                <c:pt idx="2134">
                  <c:v>50.455534678494246</c:v>
                </c:pt>
                <c:pt idx="2135">
                  <c:v>50.598349464979322</c:v>
                </c:pt>
                <c:pt idx="2136">
                  <c:v>50.741474048237421</c:v>
                </c:pt>
                <c:pt idx="2137">
                  <c:v>50.884907535060165</c:v>
                </c:pt>
                <c:pt idx="2138">
                  <c:v>51.028649024315115</c:v>
                </c:pt>
                <c:pt idx="2139">
                  <c:v>51.172697606974054</c:v>
                </c:pt>
                <c:pt idx="2140">
                  <c:v>51.317052366145788</c:v>
                </c:pt>
                <c:pt idx="2141">
                  <c:v>51.461712377106494</c:v>
                </c:pt>
                <c:pt idx="2142">
                  <c:v>51.606676707333634</c:v>
                </c:pt>
                <c:pt idx="2143">
                  <c:v>51.751944416540397</c:v>
                </c:pt>
                <c:pt idx="2144">
                  <c:v>51.897514556708586</c:v>
                </c:pt>
                <c:pt idx="2145">
                  <c:v>52.043386172125025</c:v>
                </c:pt>
                <c:pt idx="2146">
                  <c:v>52.189558299417214</c:v>
                </c:pt>
                <c:pt idx="2147">
                  <c:v>52.336029967591401</c:v>
                </c:pt>
                <c:pt idx="2148">
                  <c:v>52.482800198069967</c:v>
                </c:pt>
                <c:pt idx="2149">
                  <c:v>52.629868004728635</c:v>
                </c:pt>
                <c:pt idx="2150">
                  <c:v>52.77723239393859</c:v>
                </c:pt>
                <c:pt idx="2151">
                  <c:v>52.924892364604744</c:v>
                </c:pt>
                <c:pt idx="2152">
                  <c:v>53.07284690820731</c:v>
                </c:pt>
                <c:pt idx="2153">
                  <c:v>53.22109500884369</c:v>
                </c:pt>
                <c:pt idx="2154">
                  <c:v>53.369635643271479</c:v>
                </c:pt>
                <c:pt idx="2155">
                  <c:v>53.51846778095036</c:v>
                </c:pt>
                <c:pt idx="2156">
                  <c:v>53.667590384088072</c:v>
                </c:pt>
                <c:pt idx="2157">
                  <c:v>53.817002407683518</c:v>
                </c:pt>
                <c:pt idx="2158">
                  <c:v>53.96670279957327</c:v>
                </c:pt>
                <c:pt idx="2159">
                  <c:v>54.116690500477873</c:v>
                </c:pt>
                <c:pt idx="2160">
                  <c:v>54.266964444047744</c:v>
                </c:pt>
                <c:pt idx="2161">
                  <c:v>54.417523556911348</c:v>
                </c:pt>
                <c:pt idx="2162">
                  <c:v>54.568366758724437</c:v>
                </c:pt>
                <c:pt idx="2163">
                  <c:v>54.719492962217743</c:v>
                </c:pt>
                <c:pt idx="2164">
                  <c:v>54.870901073246415</c:v>
                </c:pt>
                <c:pt idx="2165">
                  <c:v>55.022589990841652</c:v>
                </c:pt>
                <c:pt idx="2166">
                  <c:v>55.174558607260849</c:v>
                </c:pt>
                <c:pt idx="2167">
                  <c:v>55.326805808038216</c:v>
                </c:pt>
                <c:pt idx="2168">
                  <c:v>55.479330472038498</c:v>
                </c:pt>
                <c:pt idx="2169">
                  <c:v>55.632131471508657</c:v>
                </c:pt>
                <c:pt idx="2170">
                  <c:v>55.785207672131321</c:v>
                </c:pt>
                <c:pt idx="2171">
                  <c:v>55.93855793307857</c:v>
                </c:pt>
                <c:pt idx="2172">
                  <c:v>56.092181107066835</c:v>
                </c:pt>
                <c:pt idx="2173">
                  <c:v>56.246076040411069</c:v>
                </c:pt>
                <c:pt idx="2174">
                  <c:v>56.400241573080592</c:v>
                </c:pt>
                <c:pt idx="2175">
                  <c:v>56.554676538755388</c:v>
                </c:pt>
                <c:pt idx="2176">
                  <c:v>56.709379764881362</c:v>
                </c:pt>
                <c:pt idx="2177">
                  <c:v>56.864350072728826</c:v>
                </c:pt>
                <c:pt idx="2178">
                  <c:v>57.019586277448383</c:v>
                </c:pt>
                <c:pt idx="2179">
                  <c:v>57.17508718813022</c:v>
                </c:pt>
                <c:pt idx="2180">
                  <c:v>57.330851607860708</c:v>
                </c:pt>
                <c:pt idx="2181">
                  <c:v>57.4868783337824</c:v>
                </c:pt>
                <c:pt idx="2182">
                  <c:v>57.643166157152464</c:v>
                </c:pt>
                <c:pt idx="2183">
                  <c:v>57.799713863401749</c:v>
                </c:pt>
                <c:pt idx="2184">
                  <c:v>57.956520232196098</c:v>
                </c:pt>
                <c:pt idx="2185">
                  <c:v>58.113584037493922</c:v>
                </c:pt>
                <c:pt idx="2186">
                  <c:v>58.270904047609378</c:v>
                </c:pt>
                <c:pt idx="2187">
                  <c:v>58.428479025270917</c:v>
                </c:pt>
                <c:pt idx="2188">
                  <c:v>58.586307727683391</c:v>
                </c:pt>
                <c:pt idx="2189">
                  <c:v>58.744388906590103</c:v>
                </c:pt>
                <c:pt idx="2190">
                  <c:v>58.902721308331778</c:v>
                </c:pt>
                <c:pt idx="2191">
                  <c:v>59.061303673911041</c:v>
                </c:pt>
                <c:pt idx="2192">
                  <c:v>59.220134739054146</c:v>
                </c:pt>
                <c:pt idx="2193">
                  <c:v>59.379213234270424</c:v>
                </c:pt>
                <c:pt idx="2194">
                  <c:v>59.538537884918341</c:v>
                </c:pt>
                <c:pt idx="2195">
                  <c:v>59.698107411265482</c:v>
                </c:pt>
                <c:pt idx="2196">
                  <c:v>59.857920528552995</c:v>
                </c:pt>
                <c:pt idx="2197">
                  <c:v>60.017975947056684</c:v>
                </c:pt>
                <c:pt idx="2198">
                  <c:v>60.178272372150246</c:v>
                </c:pt>
                <c:pt idx="2199">
                  <c:v>60.338808504370306</c:v>
                </c:pt>
                <c:pt idx="2200">
                  <c:v>60.499583039476036</c:v>
                </c:pt>
                <c:pt idx="2201">
                  <c:v>60.660594668514648</c:v>
                </c:pt>
                <c:pt idx="2202">
                  <c:v>60.821842077884696</c:v>
                </c:pt>
                <c:pt idx="2203">
                  <c:v>60.983323949397416</c:v>
                </c:pt>
                <c:pt idx="2204">
                  <c:v>61.145038960340074</c:v>
                </c:pt>
                <c:pt idx="2205">
                  <c:v>61.306985783541109</c:v>
                </c:pt>
                <c:pt idx="2206">
                  <c:v>61.469163087429692</c:v>
                </c:pt>
                <c:pt idx="2207">
                  <c:v>61.631569536101892</c:v>
                </c:pt>
                <c:pt idx="2208">
                  <c:v>61.794203789381456</c:v>
                </c:pt>
                <c:pt idx="2209">
                  <c:v>61.957064502883028</c:v>
                </c:pt>
                <c:pt idx="2210">
                  <c:v>62.120150328073791</c:v>
                </c:pt>
                <c:pt idx="2211">
                  <c:v>62.28345991233779</c:v>
                </c:pt>
                <c:pt idx="2212">
                  <c:v>62.446991899035723</c:v>
                </c:pt>
                <c:pt idx="2213">
                  <c:v>62.610744927568319</c:v>
                </c:pt>
                <c:pt idx="2214">
                  <c:v>62.774717633437632</c:v>
                </c:pt>
                <c:pt idx="2215">
                  <c:v>62.938908648308541</c:v>
                </c:pt>
                <c:pt idx="2216">
                  <c:v>63.103316600068865</c:v>
                </c:pt>
                <c:pt idx="2217">
                  <c:v>63.267940112893015</c:v>
                </c:pt>
                <c:pt idx="2218">
                  <c:v>63.432777807298308</c:v>
                </c:pt>
                <c:pt idx="2219">
                  <c:v>63.597828300209372</c:v>
                </c:pt>
                <c:pt idx="2220">
                  <c:v>63.763090205014961</c:v>
                </c:pt>
                <c:pt idx="2221">
                  <c:v>63.928562131628865</c:v>
                </c:pt>
                <c:pt idx="2222">
                  <c:v>64.094242686548554</c:v>
                </c:pt>
                <c:pt idx="2223">
                  <c:v>64.260130472913715</c:v>
                </c:pt>
                <c:pt idx="2224">
                  <c:v>64.426224090564574</c:v>
                </c:pt>
                <c:pt idx="2225">
                  <c:v>64.592522136099461</c:v>
                </c:pt>
                <c:pt idx="2226">
                  <c:v>64.759023202931829</c:v>
                </c:pt>
                <c:pt idx="2227">
                  <c:v>64.925725881347176</c:v>
                </c:pt>
                <c:pt idx="2228">
                  <c:v>65.092628758559826</c:v>
                </c:pt>
                <c:pt idx="2229">
                  <c:v>65.259730418767006</c:v>
                </c:pt>
                <c:pt idx="2230">
                  <c:v>65.427029443204603</c:v>
                </c:pt>
                <c:pt idx="2231">
                  <c:v>65.594524410202851</c:v>
                </c:pt>
                <c:pt idx="2232">
                  <c:v>65.76221389523694</c:v>
                </c:pt>
                <c:pt idx="2233">
                  <c:v>65.930096470984452</c:v>
                </c:pt>
                <c:pt idx="2234">
                  <c:v>66.098170707373953</c:v>
                </c:pt>
                <c:pt idx="2235">
                  <c:v>66.266435171638392</c:v>
                </c:pt>
                <c:pt idx="2236">
                  <c:v>66.434888428367287</c:v>
                </c:pt>
                <c:pt idx="2237">
                  <c:v>66.603529039555397</c:v>
                </c:pt>
                <c:pt idx="2238">
                  <c:v>66.772355564652528</c:v>
                </c:pt>
                <c:pt idx="2239">
                  <c:v>66.941366560613673</c:v>
                </c:pt>
                <c:pt idx="2240">
                  <c:v>67.110560581945862</c:v>
                </c:pt>
                <c:pt idx="2241">
                  <c:v>67.27993618075584</c:v>
                </c:pt>
                <c:pt idx="2242">
                  <c:v>67.449491906796865</c:v>
                </c:pt>
                <c:pt idx="2243">
                  <c:v>67.619226307512804</c:v>
                </c:pt>
                <c:pt idx="2244">
                  <c:v>67.789137928085708</c:v>
                </c:pt>
                <c:pt idx="2245">
                  <c:v>67.959225311476672</c:v>
                </c:pt>
                <c:pt idx="2246">
                  <c:v>68.129486998470753</c:v>
                </c:pt>
                <c:pt idx="2247">
                  <c:v>68.299921527717601</c:v>
                </c:pt>
                <c:pt idx="2248">
                  <c:v>68.470527435774031</c:v>
                </c:pt>
                <c:pt idx="2249">
                  <c:v>68.641303257142894</c:v>
                </c:pt>
                <c:pt idx="2250">
                  <c:v>68.812247524312355</c:v>
                </c:pt>
                <c:pt idx="2251">
                  <c:v>68.983358767794996</c:v>
                </c:pt>
                <c:pt idx="2252">
                  <c:v>69.154635516163793</c:v>
                </c:pt>
                <c:pt idx="2253">
                  <c:v>69.326076296088488</c:v>
                </c:pt>
                <c:pt idx="2254">
                  <c:v>69.497679632370776</c:v>
                </c:pt>
                <c:pt idx="2255">
                  <c:v>69.669444047978303</c:v>
                </c:pt>
                <c:pt idx="2256">
                  <c:v>69.8413680640775</c:v>
                </c:pt>
                <c:pt idx="2257">
                  <c:v>70.013450200064838</c:v>
                </c:pt>
                <c:pt idx="2258">
                  <c:v>70.185688973598204</c:v>
                </c:pt>
                <c:pt idx="2259">
                  <c:v>70.358082900625249</c:v>
                </c:pt>
                <c:pt idx="2260">
                  <c:v>70.530630495413249</c:v>
                </c:pt>
                <c:pt idx="2261">
                  <c:v>70.703330270574895</c:v>
                </c:pt>
                <c:pt idx="2262">
                  <c:v>70.876180737094771</c:v>
                </c:pt>
                <c:pt idx="2263">
                  <c:v>71.049180404354161</c:v>
                </c:pt>
                <c:pt idx="2264">
                  <c:v>71.222327780153961</c:v>
                </c:pt>
                <c:pt idx="2265">
                  <c:v>71.395621370738112</c:v>
                </c:pt>
                <c:pt idx="2266">
                  <c:v>71.569059680813325</c:v>
                </c:pt>
                <c:pt idx="2267">
                  <c:v>71.742641213569684</c:v>
                </c:pt>
                <c:pt idx="2268">
                  <c:v>71.916364470698113</c:v>
                </c:pt>
                <c:pt idx="2269">
                  <c:v>72.090227952409805</c:v>
                </c:pt>
                <c:pt idx="2270">
                  <c:v>72.264230157447898</c:v>
                </c:pt>
                <c:pt idx="2271">
                  <c:v>72.43836958310699</c:v>
                </c:pt>
                <c:pt idx="2272">
                  <c:v>72.612644725242774</c:v>
                </c:pt>
                <c:pt idx="2273">
                  <c:v>72.787054078284498</c:v>
                </c:pt>
                <c:pt idx="2274">
                  <c:v>72.96159613524668</c:v>
                </c:pt>
                <c:pt idx="2275">
                  <c:v>73.136269387736391</c:v>
                </c:pt>
                <c:pt idx="2276">
                  <c:v>73.311072325963153</c:v>
                </c:pt>
                <c:pt idx="2277">
                  <c:v>73.486003438742287</c:v>
                </c:pt>
                <c:pt idx="2278">
                  <c:v>73.661061213502691</c:v>
                </c:pt>
                <c:pt idx="2279">
                  <c:v>73.8362441362884</c:v>
                </c:pt>
                <c:pt idx="2280">
                  <c:v>74.011550691760448</c:v>
                </c:pt>
                <c:pt idx="2281">
                  <c:v>74.186979363199484</c:v>
                </c:pt>
                <c:pt idx="2282">
                  <c:v>74.362528632501835</c:v>
                </c:pt>
                <c:pt idx="2283">
                  <c:v>74.538196980179407</c:v>
                </c:pt>
                <c:pt idx="2284">
                  <c:v>74.713982885354838</c:v>
                </c:pt>
                <c:pt idx="2285">
                  <c:v>74.889884825756567</c:v>
                </c:pt>
                <c:pt idx="2286">
                  <c:v>75.065901277711177</c:v>
                </c:pt>
                <c:pt idx="2287">
                  <c:v>75.24203071613546</c:v>
                </c:pt>
                <c:pt idx="2288">
                  <c:v>75.418271614527256</c:v>
                </c:pt>
                <c:pt idx="2289">
                  <c:v>75.59462244495171</c:v>
                </c:pt>
                <c:pt idx="2290">
                  <c:v>75.771081678031322</c:v>
                </c:pt>
                <c:pt idx="2291">
                  <c:v>75.947647782928925</c:v>
                </c:pt>
                <c:pt idx="2292">
                  <c:v>76.12431922733299</c:v>
                </c:pt>
                <c:pt idx="2293">
                  <c:v>76.301094477439918</c:v>
                </c:pt>
                <c:pt idx="2294">
                  <c:v>76.47797199793294</c:v>
                </c:pt>
                <c:pt idx="2295">
                  <c:v>76.654950251964536</c:v>
                </c:pt>
                <c:pt idx="2296">
                  <c:v>76.832027701130883</c:v>
                </c:pt>
                <c:pt idx="2297">
                  <c:v>77.009202805450556</c:v>
                </c:pt>
                <c:pt idx="2298">
                  <c:v>77.186474023337396</c:v>
                </c:pt>
                <c:pt idx="2299">
                  <c:v>77.36383981157293</c:v>
                </c:pt>
                <c:pt idx="2300">
                  <c:v>77.541298625279396</c:v>
                </c:pt>
                <c:pt idx="2301">
                  <c:v>77.718848917887684</c:v>
                </c:pt>
                <c:pt idx="2302">
                  <c:v>77.896489141106926</c:v>
                </c:pt>
                <c:pt idx="2303">
                  <c:v>78.074217744889097</c:v>
                </c:pt>
                <c:pt idx="2304">
                  <c:v>78.252033177394992</c:v>
                </c:pt>
                <c:pt idx="2305">
                  <c:v>78.429933884957265</c:v>
                </c:pt>
                <c:pt idx="2306">
                  <c:v>78.607918312042003</c:v>
                </c:pt>
                <c:pt idx="2307">
                  <c:v>78.785984901207641</c:v>
                </c:pt>
                <c:pt idx="2308">
                  <c:v>78.964132093064961</c:v>
                </c:pt>
                <c:pt idx="2309">
                  <c:v>79.142358326232255</c:v>
                </c:pt>
                <c:pt idx="2310">
                  <c:v>79.320662037290475</c:v>
                </c:pt>
                <c:pt idx="2311">
                  <c:v>79.49904166073793</c:v>
                </c:pt>
                <c:pt idx="2312">
                  <c:v>79.677495628939653</c:v>
                </c:pt>
                <c:pt idx="2313">
                  <c:v>79.856022372079934</c:v>
                </c:pt>
                <c:pt idx="2314">
                  <c:v>80.034620318108921</c:v>
                </c:pt>
                <c:pt idx="2315">
                  <c:v>80.213287892690019</c:v>
                </c:pt>
                <c:pt idx="2316">
                  <c:v>80.392023519145155</c:v>
                </c:pt>
                <c:pt idx="2317">
                  <c:v>80.57082561839799</c:v>
                </c:pt>
                <c:pt idx="2318">
                  <c:v>80.749692608916433</c:v>
                </c:pt>
                <c:pt idx="2319">
                  <c:v>80.928622906651128</c:v>
                </c:pt>
                <c:pt idx="2320">
                  <c:v>81.107614924975891</c:v>
                </c:pt>
                <c:pt idx="2321">
                  <c:v>81.286667074623452</c:v>
                </c:pt>
                <c:pt idx="2322">
                  <c:v>81.465777763620878</c:v>
                </c:pt>
                <c:pt idx="2323">
                  <c:v>81.644945397223594</c:v>
                </c:pt>
                <c:pt idx="2324">
                  <c:v>81.824168377846831</c:v>
                </c:pt>
                <c:pt idx="2325">
                  <c:v>82.003445104995762</c:v>
                </c:pt>
                <c:pt idx="2326">
                  <c:v>82.182773975194735</c:v>
                </c:pt>
                <c:pt idx="2327">
                  <c:v>82.362153381914354</c:v>
                </c:pt>
                <c:pt idx="2328">
                  <c:v>82.541581715495397</c:v>
                </c:pt>
                <c:pt idx="2329">
                  <c:v>82.721057363075786</c:v>
                </c:pt>
                <c:pt idx="2330">
                  <c:v>82.90057870850849</c:v>
                </c:pt>
                <c:pt idx="2331">
                  <c:v>83.080144132285042</c:v>
                </c:pt>
                <c:pt idx="2332">
                  <c:v>83.25975201145377</c:v>
                </c:pt>
                <c:pt idx="2333">
                  <c:v>83.439400719536039</c:v>
                </c:pt>
                <c:pt idx="2334">
                  <c:v>83.619088626442689</c:v>
                </c:pt>
                <c:pt idx="2335">
                  <c:v>83.798814098388803</c:v>
                </c:pt>
                <c:pt idx="2336">
                  <c:v>83.978575497804187</c:v>
                </c:pt>
                <c:pt idx="2337">
                  <c:v>84.158371183245734</c:v>
                </c:pt>
                <c:pt idx="2338">
                  <c:v>84.33819950930544</c:v>
                </c:pt>
                <c:pt idx="2339">
                  <c:v>84.518058826519251</c:v>
                </c:pt>
                <c:pt idx="2340">
                  <c:v>84.697947481272109</c:v>
                </c:pt>
                <c:pt idx="2341">
                  <c:v>84.877863815702483</c:v>
                </c:pt>
                <c:pt idx="2342">
                  <c:v>85.057806167605122</c:v>
                </c:pt>
                <c:pt idx="2343">
                  <c:v>85.237772870333075</c:v>
                </c:pt>
                <c:pt idx="2344">
                  <c:v>85.417762252695326</c:v>
                </c:pt>
                <c:pt idx="2345">
                  <c:v>85.597772638857677</c:v>
                </c:pt>
                <c:pt idx="2346">
                  <c:v>85.777802348236776</c:v>
                </c:pt>
                <c:pt idx="2347">
                  <c:v>85.95784969539632</c:v>
                </c:pt>
                <c:pt idx="2348">
                  <c:v>86.137912989939878</c:v>
                </c:pt>
                <c:pt idx="2349">
                  <c:v>86.317990536403286</c:v>
                </c:pt>
                <c:pt idx="2350">
                  <c:v>86.498080634143776</c:v>
                </c:pt>
                <c:pt idx="2351">
                  <c:v>86.678181577230163</c:v>
                </c:pt>
                <c:pt idx="2352">
                  <c:v>86.858291654328696</c:v>
                </c:pt>
                <c:pt idx="2353">
                  <c:v>87.038409148589594</c:v>
                </c:pt>
                <c:pt idx="2354">
                  <c:v>87.218532337531116</c:v>
                </c:pt>
                <c:pt idx="2355">
                  <c:v>87.398659492921624</c:v>
                </c:pt>
                <c:pt idx="2356">
                  <c:v>87.578788880659999</c:v>
                </c:pt>
                <c:pt idx="2357">
                  <c:v>87.758918760657664</c:v>
                </c:pt>
                <c:pt idx="2358">
                  <c:v>87.939047386713469</c:v>
                </c:pt>
                <c:pt idx="2359">
                  <c:v>88.119173006393083</c:v>
                </c:pt>
                <c:pt idx="2360">
                  <c:v>88.29929386090204</c:v>
                </c:pt>
                <c:pt idx="2361">
                  <c:v>88.479408184959894</c:v>
                </c:pt>
                <c:pt idx="2362">
                  <c:v>88.659514206672625</c:v>
                </c:pt>
                <c:pt idx="2363">
                  <c:v>88.83961014740288</c:v>
                </c:pt>
                <c:pt idx="2364">
                  <c:v>89.019694221639526</c:v>
                </c:pt>
                <c:pt idx="2365">
                  <c:v>89.199764636864145</c:v>
                </c:pt>
                <c:pt idx="2366">
                  <c:v>89.379819593417835</c:v>
                </c:pt>
                <c:pt idx="2367">
                  <c:v>89.559857284367126</c:v>
                </c:pt>
                <c:pt idx="2368">
                  <c:v>89.739875895365074</c:v>
                </c:pt>
                <c:pt idx="2369">
                  <c:v>89.919873604514024</c:v>
                </c:pt>
                <c:pt idx="2370">
                  <c:v>90.099848582226429</c:v>
                </c:pt>
                <c:pt idx="2371">
                  <c:v>90.279798991083155</c:v>
                </c:pt>
                <c:pt idx="2372">
                  <c:v>90.459722985690547</c:v>
                </c:pt>
                <c:pt idx="2373">
                  <c:v>90.639618712537001</c:v>
                </c:pt>
                <c:pt idx="2374">
                  <c:v>90.819484309847667</c:v>
                </c:pt>
                <c:pt idx="2375">
                  <c:v>90.999317907437117</c:v>
                </c:pt>
                <c:pt idx="2376">
                  <c:v>91.179117626561109</c:v>
                </c:pt>
                <c:pt idx="2377">
                  <c:v>91.358881579766987</c:v>
                </c:pt>
                <c:pt idx="2378">
                  <c:v>91.538607870742567</c:v>
                </c:pt>
                <c:pt idx="2379">
                  <c:v>91.718294594163481</c:v>
                </c:pt>
                <c:pt idx="2380">
                  <c:v>91.897939835538921</c:v>
                </c:pt>
                <c:pt idx="2381">
                  <c:v>92.077541671057304</c:v>
                </c:pt>
                <c:pt idx="2382">
                  <c:v>92.257098167427444</c:v>
                </c:pt>
                <c:pt idx="2383">
                  <c:v>92.436607381722396</c:v>
                </c:pt>
                <c:pt idx="2384">
                  <c:v>92.616067361219194</c:v>
                </c:pt>
                <c:pt idx="2385">
                  <c:v>92.79547614323657</c:v>
                </c:pt>
                <c:pt idx="2386">
                  <c:v>92.974831754974375</c:v>
                </c:pt>
                <c:pt idx="2387">
                  <c:v>93.154132213347808</c:v>
                </c:pt>
                <c:pt idx="2388">
                  <c:v>93.333375524824547</c:v>
                </c:pt>
                <c:pt idx="2389">
                  <c:v>93.512559685255695</c:v>
                </c:pt>
                <c:pt idx="2390">
                  <c:v>93.691682679708734</c:v>
                </c:pt>
                <c:pt idx="2391">
                  <c:v>93.870742482298141</c:v>
                </c:pt>
                <c:pt idx="2392">
                  <c:v>94.049737056014138</c:v>
                </c:pt>
                <c:pt idx="2393">
                  <c:v>94.228664352550737</c:v>
                </c:pt>
                <c:pt idx="2394">
                  <c:v>94.40752231213213</c:v>
                </c:pt>
                <c:pt idx="2395">
                  <c:v>94.586308863335901</c:v>
                </c:pt>
                <c:pt idx="2396">
                  <c:v>94.765021922918592</c:v>
                </c:pt>
                <c:pt idx="2397">
                  <c:v>94.94365939563761</c:v>
                </c:pt>
                <c:pt idx="2398">
                  <c:v>95.12221917406923</c:v>
                </c:pt>
                <c:pt idx="2399">
                  <c:v>95.300699138430986</c:v>
                </c:pt>
                <c:pt idx="2400">
                  <c:v>95.47909715639716</c:v>
                </c:pt>
                <c:pt idx="2401">
                  <c:v>95.65741108291688</c:v>
                </c:pt>
                <c:pt idx="2402">
                  <c:v>95.835638760026413</c:v>
                </c:pt>
                <c:pt idx="2403">
                  <c:v>96.013778016665398</c:v>
                </c:pt>
                <c:pt idx="2404">
                  <c:v>96.191826668486513</c:v>
                </c:pt>
                <c:pt idx="2405">
                  <c:v>96.36978251766709</c:v>
                </c:pt>
                <c:pt idx="2406">
                  <c:v>96.547643352717486</c:v>
                </c:pt>
                <c:pt idx="2407">
                  <c:v>96.725406948289915</c:v>
                </c:pt>
                <c:pt idx="2408">
                  <c:v>96.903071064982484</c:v>
                </c:pt>
                <c:pt idx="2409">
                  <c:v>97.080633449144386</c:v>
                </c:pt>
                <c:pt idx="2410">
                  <c:v>97.258091832680719</c:v>
                </c:pt>
                <c:pt idx="2411">
                  <c:v>97.435443932850575</c:v>
                </c:pt>
                <c:pt idx="2412">
                  <c:v>97.612687452070219</c:v>
                </c:pt>
                <c:pt idx="2413">
                  <c:v>97.789820077709422</c:v>
                </c:pt>
                <c:pt idx="2414">
                  <c:v>97.966839481889281</c:v>
                </c:pt>
                <c:pt idx="2415">
                  <c:v>98.143743321277356</c:v>
                </c:pt>
                <c:pt idx="2416">
                  <c:v>98.320529236881242</c:v>
                </c:pt>
                <c:pt idx="2417">
                  <c:v>98.497194853840256</c:v>
                </c:pt>
                <c:pt idx="2418">
                  <c:v>98.673737781217156</c:v>
                </c:pt>
                <c:pt idx="2419">
                  <c:v>98.850155611785496</c:v>
                </c:pt>
                <c:pt idx="2420">
                  <c:v>99.026445921818294</c:v>
                </c:pt>
                <c:pt idx="2421">
                  <c:v>99.202606270872693</c:v>
                </c:pt>
                <c:pt idx="2422">
                  <c:v>99.378634201574172</c:v>
                </c:pt>
                <c:pt idx="2423">
                  <c:v>99.554527239399334</c:v>
                </c:pt>
                <c:pt idx="2424">
                  <c:v>99.730282892454483</c:v>
                </c:pt>
                <c:pt idx="2425">
                  <c:v>99.905898651257147</c:v>
                </c:pt>
                <c:pt idx="2426">
                  <c:v>100.08137198851011</c:v>
                </c:pt>
                <c:pt idx="2427">
                  <c:v>100.25670035887997</c:v>
                </c:pt>
                <c:pt idx="2428">
                  <c:v>100.4318811987673</c:v>
                </c:pt>
                <c:pt idx="2429">
                  <c:v>100.60691192608076</c:v>
                </c:pt>
                <c:pt idx="2430">
                  <c:v>100.7817899400055</c:v>
                </c:pt>
                <c:pt idx="2431">
                  <c:v>100.95651262077101</c:v>
                </c:pt>
                <c:pt idx="2432">
                  <c:v>101.13107732941857</c:v>
                </c:pt>
                <c:pt idx="2433">
                  <c:v>101.30548140756294</c:v>
                </c:pt>
                <c:pt idx="2434">
                  <c:v>101.47972217715714</c:v>
                </c:pt>
                <c:pt idx="2435">
                  <c:v>101.65379694025064</c:v>
                </c:pt>
                <c:pt idx="2436">
                  <c:v>101.82770297874876</c:v>
                </c:pt>
                <c:pt idx="2437">
                  <c:v>102.00143755416642</c:v>
                </c:pt>
                <c:pt idx="2438">
                  <c:v>102.17499790738664</c:v>
                </c:pt>
                <c:pt idx="2439">
                  <c:v>102.34838125840787</c:v>
                </c:pt>
                <c:pt idx="2440">
                  <c:v>102.52158480609641</c:v>
                </c:pt>
                <c:pt idx="2441">
                  <c:v>102.69460572793258</c:v>
                </c:pt>
                <c:pt idx="2442">
                  <c:v>102.86744117975776</c:v>
                </c:pt>
                <c:pt idx="2443">
                  <c:v>103.04008829551682</c:v>
                </c:pt>
                <c:pt idx="2444">
                  <c:v>103.21254418699759</c:v>
                </c:pt>
                <c:pt idx="2445">
                  <c:v>103.3848059435723</c:v>
                </c:pt>
                <c:pt idx="2446">
                  <c:v>103.55687063193153</c:v>
                </c:pt>
                <c:pt idx="2447">
                  <c:v>103.72873529581888</c:v>
                </c:pt>
                <c:pt idx="2448">
                  <c:v>103.90039695576246</c:v>
                </c:pt>
                <c:pt idx="2449">
                  <c:v>104.07185260880311</c:v>
                </c:pt>
                <c:pt idx="2450">
                  <c:v>104.24309922822252</c:v>
                </c:pt>
                <c:pt idx="2451">
                  <c:v>104.41413376326467</c:v>
                </c:pt>
                <c:pt idx="2452">
                  <c:v>104.58495313885952</c:v>
                </c:pt>
                <c:pt idx="2453">
                  <c:v>104.75555425533942</c:v>
                </c:pt>
                <c:pt idx="2454">
                  <c:v>104.9259339881561</c:v>
                </c:pt>
                <c:pt idx="2455">
                  <c:v>105.09608918759454</c:v>
                </c:pt>
                <c:pt idx="2456">
                  <c:v>105.26601667848074</c:v>
                </c:pt>
                <c:pt idx="2457">
                  <c:v>105.43571325989242</c:v>
                </c:pt>
                <c:pt idx="2458">
                  <c:v>105.60517570486093</c:v>
                </c:pt>
                <c:pt idx="2459">
                  <c:v>105.77440076007406</c:v>
                </c:pt>
                <c:pt idx="2460">
                  <c:v>105.94338514557491</c:v>
                </c:pt>
                <c:pt idx="2461">
                  <c:v>106.11212555445599</c:v>
                </c:pt>
                <c:pt idx="2462">
                  <c:v>106.28061865255252</c:v>
                </c:pt>
                <c:pt idx="2463">
                  <c:v>106.44886107813257</c:v>
                </c:pt>
                <c:pt idx="2464">
                  <c:v>106.61684944158068</c:v>
                </c:pt>
                <c:pt idx="2465">
                  <c:v>106.78458032508219</c:v>
                </c:pt>
                <c:pt idx="2466">
                  <c:v>106.9520502823019</c:v>
                </c:pt>
                <c:pt idx="2467">
                  <c:v>107.11925583805974</c:v>
                </c:pt>
                <c:pt idx="2468">
                  <c:v>107.28619348800396</c:v>
                </c:pt>
                <c:pt idx="2469">
                  <c:v>107.45285969827826</c:v>
                </c:pt>
                <c:pt idx="2470">
                  <c:v>107.61925090518768</c:v>
                </c:pt>
                <c:pt idx="2471">
                  <c:v>107.78536351486079</c:v>
                </c:pt>
                <c:pt idx="2472">
                  <c:v>107.95119390290564</c:v>
                </c:pt>
                <c:pt idx="2473">
                  <c:v>108.11673841406532</c:v>
                </c:pt>
                <c:pt idx="2474">
                  <c:v>108.28199336186564</c:v>
                </c:pt>
                <c:pt idx="2475">
                  <c:v>108.44695502826347</c:v>
                </c:pt>
                <c:pt idx="2476">
                  <c:v>108.61161966328609</c:v>
                </c:pt>
                <c:pt idx="2477">
                  <c:v>108.77598348467085</c:v>
                </c:pt>
                <c:pt idx="2478">
                  <c:v>108.94004267749573</c:v>
                </c:pt>
                <c:pt idx="2479">
                  <c:v>109.10379339381251</c:v>
                </c:pt>
                <c:pt idx="2480">
                  <c:v>109.26723175226785</c:v>
                </c:pt>
                <c:pt idx="2481">
                  <c:v>109.43035383772418</c:v>
                </c:pt>
                <c:pt idx="2482">
                  <c:v>109.59315570087723</c:v>
                </c:pt>
                <c:pt idx="2483">
                  <c:v>109.75563335786553</c:v>
                </c:pt>
                <c:pt idx="2484">
                  <c:v>109.91778278987634</c:v>
                </c:pt>
                <c:pt idx="2485">
                  <c:v>110.07959994274744</c:v>
                </c:pt>
                <c:pt idx="2486">
                  <c:v>110.24108072656388</c:v>
                </c:pt>
                <c:pt idx="2487">
                  <c:v>110.40222101524989</c:v>
                </c:pt>
                <c:pt idx="2488">
                  <c:v>110.56301664615408</c:v>
                </c:pt>
                <c:pt idx="2489">
                  <c:v>110.72346341963257</c:v>
                </c:pt>
                <c:pt idx="2490">
                  <c:v>110.88355709862223</c:v>
                </c:pt>
                <c:pt idx="2491">
                  <c:v>111.0432934082138</c:v>
                </c:pt>
                <c:pt idx="2492">
                  <c:v>111.20266803521491</c:v>
                </c:pt>
                <c:pt idx="2493">
                  <c:v>111.36167662771126</c:v>
                </c:pt>
                <c:pt idx="2494">
                  <c:v>111.52031479461947</c:v>
                </c:pt>
                <c:pt idx="2495">
                  <c:v>111.67857810523526</c:v>
                </c:pt>
                <c:pt idx="2496">
                  <c:v>111.83646208877441</c:v>
                </c:pt>
                <c:pt idx="2497">
                  <c:v>111.99396223391182</c:v>
                </c:pt>
                <c:pt idx="2498">
                  <c:v>112.15107398830769</c:v>
                </c:pt>
                <c:pt idx="2499">
                  <c:v>112.30779275813435</c:v>
                </c:pt>
                <c:pt idx="2500">
                  <c:v>112.46411390759128</c:v>
                </c:pt>
                <c:pt idx="2501">
                  <c:v>112.62003275841771</c:v>
                </c:pt>
                <c:pt idx="2502">
                  <c:v>112.77554458939605</c:v>
                </c:pt>
                <c:pt idx="2503">
                  <c:v>112.9306446358503</c:v>
                </c:pt>
                <c:pt idx="2504">
                  <c:v>113.08532808913615</c:v>
                </c:pt>
                <c:pt idx="2505">
                  <c:v>113.2395900961255</c:v>
                </c:pt>
                <c:pt idx="2506">
                  <c:v>113.3934257586822</c:v>
                </c:pt>
                <c:pt idx="2507">
                  <c:v>113.54683013313434</c:v>
                </c:pt>
                <c:pt idx="2508">
                  <c:v>113.69979822973347</c:v>
                </c:pt>
                <c:pt idx="2509">
                  <c:v>113.85232501211249</c:v>
                </c:pt>
                <c:pt idx="2510">
                  <c:v>114.00440539673028</c:v>
                </c:pt>
                <c:pt idx="2511">
                  <c:v>114.15603425231539</c:v>
                </c:pt>
                <c:pt idx="2512">
                  <c:v>114.30720639929353</c:v>
                </c:pt>
                <c:pt idx="2513">
                  <c:v>114.45791660921522</c:v>
                </c:pt>
                <c:pt idx="2514">
                  <c:v>114.60815960416981</c:v>
                </c:pt>
                <c:pt idx="2515">
                  <c:v>114.75793005619461</c:v>
                </c:pt>
                <c:pt idx="2516">
                  <c:v>114.90722258667327</c:v>
                </c:pt>
                <c:pt idx="2517">
                  <c:v>115.05603176572687</c:v>
                </c:pt>
                <c:pt idx="2518">
                  <c:v>115.20435211159784</c:v>
                </c:pt>
                <c:pt idx="2519">
                  <c:v>115.35217809002218</c:v>
                </c:pt>
                <c:pt idx="2520">
                  <c:v>115.49950411359424</c:v>
                </c:pt>
                <c:pt idx="2521">
                  <c:v>115.64632454112277</c:v>
                </c:pt>
                <c:pt idx="2522">
                  <c:v>115.79263367697762</c:v>
                </c:pt>
                <c:pt idx="2523">
                  <c:v>115.93842577042766</c:v>
                </c:pt>
                <c:pt idx="2524">
                  <c:v>116.08369501496617</c:v>
                </c:pt>
                <c:pt idx="2525">
                  <c:v>116.22843554763226</c:v>
                </c:pt>
                <c:pt idx="2526">
                  <c:v>116.37264144831769</c:v>
                </c:pt>
                <c:pt idx="2527">
                  <c:v>116.51630673906436</c:v>
                </c:pt>
                <c:pt idx="2528">
                  <c:v>116.6594253833546</c:v>
                </c:pt>
                <c:pt idx="2529">
                  <c:v>116.80199128538905</c:v>
                </c:pt>
                <c:pt idx="2530">
                  <c:v>116.94399828935343</c:v>
                </c:pt>
                <c:pt idx="2531">
                  <c:v>117.08544017867733</c:v>
                </c:pt>
                <c:pt idx="2532">
                  <c:v>117.22631067528079</c:v>
                </c:pt>
                <c:pt idx="2533">
                  <c:v>117.36660343880919</c:v>
                </c:pt>
                <c:pt idx="2534">
                  <c:v>117.50631206585956</c:v>
                </c:pt>
                <c:pt idx="2535">
                  <c:v>117.6454300891937</c:v>
                </c:pt>
                <c:pt idx="2536">
                  <c:v>117.78395097694025</c:v>
                </c:pt>
                <c:pt idx="2537">
                  <c:v>117.92186813178942</c:v>
                </c:pt>
                <c:pt idx="2538">
                  <c:v>118.05917489016598</c:v>
                </c:pt>
                <c:pt idx="2539">
                  <c:v>118.19586452140413</c:v>
                </c:pt>
                <c:pt idx="2540">
                  <c:v>118.33193022689937</c:v>
                </c:pt>
                <c:pt idx="2541">
                  <c:v>118.46736513925302</c:v>
                </c:pt>
                <c:pt idx="2542">
                  <c:v>118.60216232140513</c:v>
                </c:pt>
                <c:pt idx="2543">
                  <c:v>118.73631476575422</c:v>
                </c:pt>
                <c:pt idx="2544">
                  <c:v>118.8698153932614</c:v>
                </c:pt>
                <c:pt idx="2545">
                  <c:v>119.0026570525486</c:v>
                </c:pt>
                <c:pt idx="2546">
                  <c:v>119.13483251897748</c:v>
                </c:pt>
                <c:pt idx="2547">
                  <c:v>119.26633449371863</c:v>
                </c:pt>
                <c:pt idx="2548">
                  <c:v>119.39715560280794</c:v>
                </c:pt>
                <c:pt idx="2549">
                  <c:v>119.5272883961872</c:v>
                </c:pt>
                <c:pt idx="2550">
                  <c:v>119.65672534673465</c:v>
                </c:pt>
                <c:pt idx="2551">
                  <c:v>119.78545884927979</c:v>
                </c:pt>
                <c:pt idx="2552">
                  <c:v>119.91348121960421</c:v>
                </c:pt>
                <c:pt idx="2553">
                  <c:v>120.04078469343087</c:v>
                </c:pt>
                <c:pt idx="2554">
                  <c:v>120.16736142539833</c:v>
                </c:pt>
                <c:pt idx="2555">
                  <c:v>120.29320348801849</c:v>
                </c:pt>
                <c:pt idx="2556">
                  <c:v>120.41830287062447</c:v>
                </c:pt>
                <c:pt idx="2557">
                  <c:v>120.54265147830112</c:v>
                </c:pt>
                <c:pt idx="2558">
                  <c:v>120.66624113080272</c:v>
                </c:pt>
                <c:pt idx="2559">
                  <c:v>120.78906356145397</c:v>
                </c:pt>
                <c:pt idx="2560">
                  <c:v>120.91111041603941</c:v>
                </c:pt>
                <c:pt idx="2561">
                  <c:v>121.03237325167569</c:v>
                </c:pt>
                <c:pt idx="2562">
                  <c:v>121.15284353566872</c:v>
                </c:pt>
                <c:pt idx="2563">
                  <c:v>121.2725126443594</c:v>
                </c:pt>
                <c:pt idx="2564">
                  <c:v>121.39137186194873</c:v>
                </c:pt>
                <c:pt idx="2565">
                  <c:v>121.50941237931181</c:v>
                </c:pt>
                <c:pt idx="2566">
                  <c:v>121.6266252927972</c:v>
                </c:pt>
                <c:pt idx="2567">
                  <c:v>121.74300160300621</c:v>
                </c:pt>
                <c:pt idx="2568">
                  <c:v>121.85853221356292</c:v>
                </c:pt>
                <c:pt idx="2569">
                  <c:v>121.97320792986345</c:v>
                </c:pt>
                <c:pt idx="2570">
                  <c:v>122.0870194578126</c:v>
                </c:pt>
                <c:pt idx="2571">
                  <c:v>122.19995740254623</c:v>
                </c:pt>
                <c:pt idx="2572">
                  <c:v>122.31201226713391</c:v>
                </c:pt>
                <c:pt idx="2573">
                  <c:v>122.4231744512701</c:v>
                </c:pt>
                <c:pt idx="2574">
                  <c:v>122.53343424994696</c:v>
                </c:pt>
                <c:pt idx="2575">
                  <c:v>122.64278185211317</c:v>
                </c:pt>
                <c:pt idx="2576">
                  <c:v>122.75120733931801</c:v>
                </c:pt>
                <c:pt idx="2577">
                  <c:v>122.85870068433698</c:v>
                </c:pt>
                <c:pt idx="2578">
                  <c:v>122.96525174978453</c:v>
                </c:pt>
                <c:pt idx="2579">
                  <c:v>123.07085028671133</c:v>
                </c:pt>
                <c:pt idx="2580">
                  <c:v>123.17548593318415</c:v>
                </c:pt>
                <c:pt idx="2581">
                  <c:v>123.27914821285262</c:v>
                </c:pt>
                <c:pt idx="2582">
                  <c:v>123.38182653350087</c:v>
                </c:pt>
                <c:pt idx="2583">
                  <c:v>123.48351018558196</c:v>
                </c:pt>
                <c:pt idx="2584">
                  <c:v>123.58418834074098</c:v>
                </c:pt>
                <c:pt idx="2585">
                  <c:v>123.68385005031895</c:v>
                </c:pt>
                <c:pt idx="2586">
                  <c:v>123.78248424384827</c:v>
                </c:pt>
                <c:pt idx="2587">
                  <c:v>123.880079727527</c:v>
                </c:pt>
                <c:pt idx="2588">
                  <c:v>123.97662518268524</c:v>
                </c:pt>
                <c:pt idx="2589">
                  <c:v>124.07210916423426</c:v>
                </c:pt>
                <c:pt idx="2590">
                  <c:v>124.16652009910307</c:v>
                </c:pt>
                <c:pt idx="2591">
                  <c:v>124.25984628466253</c:v>
                </c:pt>
                <c:pt idx="2592">
                  <c:v>124.35207588713484</c:v>
                </c:pt>
                <c:pt idx="2593">
                  <c:v>124.44319693999373</c:v>
                </c:pt>
                <c:pt idx="2594">
                  <c:v>124.53319734234906</c:v>
                </c:pt>
                <c:pt idx="2595">
                  <c:v>124.62206485732244</c:v>
                </c:pt>
                <c:pt idx="2596">
                  <c:v>124.70978711041214</c:v>
                </c:pt>
                <c:pt idx="2597">
                  <c:v>124.79635158784436</c:v>
                </c:pt>
                <c:pt idx="2598">
                  <c:v>124.8817456349181</c:v>
                </c:pt>
                <c:pt idx="2599">
                  <c:v>124.96595645433791</c:v>
                </c:pt>
                <c:pt idx="2600">
                  <c:v>125.0489711045411</c:v>
                </c:pt>
                <c:pt idx="2601">
                  <c:v>125.13077649801345</c:v>
                </c:pt>
                <c:pt idx="2602">
                  <c:v>125.21135939959899</c:v>
                </c:pt>
                <c:pt idx="2603">
                  <c:v>125.29070642480508</c:v>
                </c:pt>
                <c:pt idx="2604">
                  <c:v>125.36880403809923</c:v>
                </c:pt>
                <c:pt idx="2605">
                  <c:v>125.44563855120199</c:v>
                </c:pt>
                <c:pt idx="2606">
                  <c:v>125.5211961213782</c:v>
                </c:pt>
                <c:pt idx="2607">
                  <c:v>125.59546274972142</c:v>
                </c:pt>
                <c:pt idx="2608">
                  <c:v>125.66842427943972</c:v>
                </c:pt>
                <c:pt idx="2609">
                  <c:v>125.74006639414083</c:v>
                </c:pt>
                <c:pt idx="2610">
                  <c:v>125.8103746161172</c:v>
                </c:pt>
                <c:pt idx="2611">
                  <c:v>125.87933430463153</c:v>
                </c:pt>
                <c:pt idx="2612">
                  <c:v>125.94693065420898</c:v>
                </c:pt>
                <c:pt idx="2613">
                  <c:v>126.01314869293208</c:v>
                </c:pt>
                <c:pt idx="2614">
                  <c:v>126.07797328074182</c:v>
                </c:pt>
                <c:pt idx="2615">
                  <c:v>126.1413891077473</c:v>
                </c:pt>
                <c:pt idx="2616">
                  <c:v>126.20338069254436</c:v>
                </c:pt>
                <c:pt idx="2617">
                  <c:v>126.26393238054715</c:v>
                </c:pt>
                <c:pt idx="2618">
                  <c:v>126.32302834233083</c:v>
                </c:pt>
                <c:pt idx="2619">
                  <c:v>126.38065257199167</c:v>
                </c:pt>
                <c:pt idx="2620">
                  <c:v>126.43678888552201</c:v>
                </c:pt>
                <c:pt idx="2621">
                  <c:v>126.49142091920751</c:v>
                </c:pt>
                <c:pt idx="2622">
                  <c:v>126.54453212804428</c:v>
                </c:pt>
                <c:pt idx="2623">
                  <c:v>126.59610578418189</c:v>
                </c:pt>
                <c:pt idx="2624">
                  <c:v>126.64612497539241</c:v>
                </c:pt>
                <c:pt idx="2625">
                  <c:v>126.6945726035683</c:v>
                </c:pt>
                <c:pt idx="2626">
                  <c:v>126.74143138325421</c:v>
                </c:pt>
                <c:pt idx="2627">
                  <c:v>126.78668384021384</c:v>
                </c:pt>
                <c:pt idx="2628">
                  <c:v>126.83031231003454</c:v>
                </c:pt>
                <c:pt idx="2629">
                  <c:v>126.87229893677451</c:v>
                </c:pt>
                <c:pt idx="2630">
                  <c:v>126.91262567165464</c:v>
                </c:pt>
                <c:pt idx="2631">
                  <c:v>126.95127427179884</c:v>
                </c:pt>
                <c:pt idx="2632">
                  <c:v>126.9882262990286</c:v>
                </c:pt>
                <c:pt idx="2633">
                  <c:v>127.02346311871132</c:v>
                </c:pt>
                <c:pt idx="2634">
                  <c:v>127.05696589867159</c:v>
                </c:pt>
                <c:pt idx="2635">
                  <c:v>127.0887156081655</c:v>
                </c:pt>
                <c:pt idx="2636">
                  <c:v>127.11869301692631</c:v>
                </c:pt>
                <c:pt idx="2637">
                  <c:v>127.14687869428114</c:v>
                </c:pt>
                <c:pt idx="2638">
                  <c:v>127.17325300834992</c:v>
                </c:pt>
                <c:pt idx="2639">
                  <c:v>127.19779612532511</c:v>
                </c:pt>
                <c:pt idx="2640">
                  <c:v>127.22048800884502</c:v>
                </c:pt>
                <c:pt idx="2641">
                  <c:v>127.24130841945629</c:v>
                </c:pt>
                <c:pt idx="2642">
                  <c:v>127.26023691418231</c:v>
                </c:pt>
                <c:pt idx="2643">
                  <c:v>127.27725284619433</c:v>
                </c:pt>
                <c:pt idx="2644">
                  <c:v>127.292335364601</c:v>
                </c:pt>
                <c:pt idx="2645">
                  <c:v>127.30546341435013</c:v>
                </c:pt>
                <c:pt idx="2646">
                  <c:v>127.31661573626306</c:v>
                </c:pt>
                <c:pt idx="2647">
                  <c:v>127.32577086719947</c:v>
                </c:pt>
                <c:pt idx="2648">
                  <c:v>127.33290714036454</c:v>
                </c:pt>
                <c:pt idx="2649">
                  <c:v>127.33800268576341</c:v>
                </c:pt>
                <c:pt idx="2650">
                  <c:v>127.34103543081224</c:v>
                </c:pt>
                <c:pt idx="2651">
                  <c:v>127.34198310111739</c:v>
                </c:pt>
                <c:pt idx="2652">
                  <c:v>127.34082322142153</c:v>
                </c:pt>
                <c:pt idx="2653">
                  <c:v>127.33753311673848</c:v>
                </c:pt>
                <c:pt idx="2654">
                  <c:v>127.33208991367604</c:v>
                </c:pt>
                <c:pt idx="2655">
                  <c:v>127.32447054195933</c:v>
                </c:pt>
                <c:pt idx="2656">
                  <c:v>127.31465173617022</c:v>
                </c:pt>
                <c:pt idx="2657">
                  <c:v>127.3026100377011</c:v>
                </c:pt>
                <c:pt idx="2658">
                  <c:v>127.28832179694555</c:v>
                </c:pt>
                <c:pt idx="2659">
                  <c:v>127.27176317572909</c:v>
                </c:pt>
                <c:pt idx="2660">
                  <c:v>127.25291014999698</c:v>
                </c:pt>
                <c:pt idx="2661">
                  <c:v>127.23173851276459</c:v>
                </c:pt>
                <c:pt idx="2662">
                  <c:v>127.20822387734945</c:v>
                </c:pt>
                <c:pt idx="2663">
                  <c:v>127.18234168088992</c:v>
                </c:pt>
                <c:pt idx="2664">
                  <c:v>127.15406718816885</c:v>
                </c:pt>
                <c:pt idx="2665">
                  <c:v>127.12337549575776</c:v>
                </c:pt>
                <c:pt idx="2666">
                  <c:v>127.0902415364816</c:v>
                </c:pt>
                <c:pt idx="2667">
                  <c:v>127.05464008423837</c:v>
                </c:pt>
                <c:pt idx="2668">
                  <c:v>127.01654575917061</c:v>
                </c:pt>
                <c:pt idx="2669">
                  <c:v>126.97593303321054</c:v>
                </c:pt>
                <c:pt idx="2670">
                  <c:v>126.93277623601816</c:v>
                </c:pt>
                <c:pt idx="2671">
                  <c:v>126.88704956131639</c:v>
                </c:pt>
                <c:pt idx="2672">
                  <c:v>126.83872707365298</c:v>
                </c:pt>
                <c:pt idx="2673">
                  <c:v>126.7877827155923</c:v>
                </c:pt>
                <c:pt idx="2674">
                  <c:v>126.73419031536517</c:v>
                </c:pt>
                <c:pt idx="2675">
                  <c:v>126.67792359498348</c:v>
                </c:pt>
                <c:pt idx="2676">
                  <c:v>126.61895617884483</c:v>
                </c:pt>
                <c:pt idx="2677">
                  <c:v>126.55726160283818</c:v>
                </c:pt>
                <c:pt idx="2678">
                  <c:v>126.49281332397641</c:v>
                </c:pt>
                <c:pt idx="2679">
                  <c:v>126.42558473056496</c:v>
                </c:pt>
                <c:pt idx="2680">
                  <c:v>126.35554915292786</c:v>
                </c:pt>
                <c:pt idx="2681">
                  <c:v>126.28267987471743</c:v>
                </c:pt>
                <c:pt idx="2682">
                  <c:v>126.20695014481181</c:v>
                </c:pt>
                <c:pt idx="2683">
                  <c:v>126.12833318983226</c:v>
                </c:pt>
                <c:pt idx="2684">
                  <c:v>126.04680222729181</c:v>
                </c:pt>
                <c:pt idx="2685">
                  <c:v>125.96233047939882</c:v>
                </c:pt>
                <c:pt idx="2686">
                  <c:v>125.87489118752839</c:v>
                </c:pt>
                <c:pt idx="2687">
                  <c:v>125.78445762739042</c:v>
                </c:pt>
                <c:pt idx="2688">
                  <c:v>125.69100312490026</c:v>
                </c:pt>
                <c:pt idx="2689">
                  <c:v>125.59450107278639</c:v>
                </c:pt>
                <c:pt idx="2690">
                  <c:v>125.49492494793714</c:v>
                </c:pt>
                <c:pt idx="2691">
                  <c:v>125.3922483295199</c:v>
                </c:pt>
                <c:pt idx="2692">
                  <c:v>125.28644491788103</c:v>
                </c:pt>
                <c:pt idx="2693">
                  <c:v>125.1774885542485</c:v>
                </c:pt>
                <c:pt idx="2694">
                  <c:v>125.06535324125238</c:v>
                </c:pt>
                <c:pt idx="2695">
                  <c:v>124.95001316428211</c:v>
                </c:pt>
                <c:pt idx="2696">
                  <c:v>124.8314427136921</c:v>
                </c:pt>
                <c:pt idx="2697">
                  <c:v>124.70961650788166</c:v>
                </c:pt>
                <c:pt idx="2698">
                  <c:v>124.58450941724298</c:v>
                </c:pt>
                <c:pt idx="2699">
                  <c:v>124.45609658901817</c:v>
                </c:pt>
                <c:pt idx="2700">
                  <c:v>124.32435347304786</c:v>
                </c:pt>
                <c:pt idx="2701">
                  <c:v>124.18925584845023</c:v>
                </c:pt>
                <c:pt idx="2702">
                  <c:v>124.05077985121773</c:v>
                </c:pt>
                <c:pt idx="2703">
                  <c:v>123.90890200275449</c:v>
                </c:pt>
                <c:pt idx="2704">
                  <c:v>123.76359923934865</c:v>
                </c:pt>
                <c:pt idx="2705">
                  <c:v>123.61484894259877</c:v>
                </c:pt>
                <c:pt idx="2706">
                  <c:v>123.4626289707828</c:v>
                </c:pt>
                <c:pt idx="2707">
                  <c:v>123.3069176911805</c:v>
                </c:pt>
                <c:pt idx="2708">
                  <c:v>123.14769401333697</c:v>
                </c:pt>
                <c:pt idx="2709">
                  <c:v>122.98493742328083</c:v>
                </c:pt>
                <c:pt idx="2710">
                  <c:v>122.81862801866549</c:v>
                </c:pt>
                <c:pt idx="2711">
                  <c:v>122.64874654485078</c:v>
                </c:pt>
                <c:pt idx="2712">
                  <c:v>122.47527443188767</c:v>
                </c:pt>
                <c:pt idx="2713">
                  <c:v>122.2981938324109</c:v>
                </c:pt>
                <c:pt idx="2714">
                  <c:v>122.11748766040529</c:v>
                </c:pt>
                <c:pt idx="2715">
                  <c:v>121.93313963083439</c:v>
                </c:pt>
                <c:pt idx="2716">
                  <c:v>121.74513430009314</c:v>
                </c:pt>
                <c:pt idx="2717">
                  <c:v>121.55345710727019</c:v>
                </c:pt>
                <c:pt idx="2718">
                  <c:v>121.35809441616804</c:v>
                </c:pt>
                <c:pt idx="2719">
                  <c:v>121.15903355805725</c:v>
                </c:pt>
                <c:pt idx="2720">
                  <c:v>120.95626287510936</c:v>
                </c:pt>
                <c:pt idx="2721">
                  <c:v>120.74977176447111</c:v>
                </c:pt>
                <c:pt idx="2722">
                  <c:v>120.5395507229245</c:v>
                </c:pt>
                <c:pt idx="2723">
                  <c:v>120.3255913920635</c:v>
                </c:pt>
                <c:pt idx="2724">
                  <c:v>120.10788660395025</c:v>
                </c:pt>
                <c:pt idx="2725">
                  <c:v>119.88643042715013</c:v>
                </c:pt>
                <c:pt idx="2726">
                  <c:v>119.66121821311035</c:v>
                </c:pt>
                <c:pt idx="2727">
                  <c:v>119.43224664276229</c:v>
                </c:pt>
                <c:pt idx="2728">
                  <c:v>119.19951377329826</c:v>
                </c:pt>
                <c:pt idx="2729">
                  <c:v>118.96301908501744</c:v>
                </c:pt>
                <c:pt idx="2730">
                  <c:v>118.72276352814059</c:v>
                </c:pt>
                <c:pt idx="2731">
                  <c:v>118.478749569508</c:v>
                </c:pt>
                <c:pt idx="2732">
                  <c:v>118.23098123903965</c:v>
                </c:pt>
                <c:pt idx="2733">
                  <c:v>117.97946417585501</c:v>
                </c:pt>
                <c:pt idx="2734">
                  <c:v>117.72420567393121</c:v>
                </c:pt>
                <c:pt idx="2735">
                  <c:v>117.46521472717504</c:v>
                </c:pt>
                <c:pt idx="2736">
                  <c:v>117.20250207378814</c:v>
                </c:pt>
                <c:pt idx="2737">
                  <c:v>116.93608023978153</c:v>
                </c:pt>
                <c:pt idx="2738">
                  <c:v>116.66596358151439</c:v>
                </c:pt>
                <c:pt idx="2739">
                  <c:v>116.39216832710207</c:v>
                </c:pt>
                <c:pt idx="2740">
                  <c:v>116.11471261655636</c:v>
                </c:pt>
                <c:pt idx="2741">
                  <c:v>115.83361654050992</c:v>
                </c:pt>
                <c:pt idx="2742">
                  <c:v>115.54890217735716</c:v>
                </c:pt>
                <c:pt idx="2743">
                  <c:v>115.26059362867386</c:v>
                </c:pt>
                <c:pt idx="2744">
                  <c:v>114.96871705274674</c:v>
                </c:pt>
                <c:pt idx="2745">
                  <c:v>114.67330069604799</c:v>
                </c:pt>
                <c:pt idx="2746">
                  <c:v>114.37437492251061</c:v>
                </c:pt>
                <c:pt idx="2747">
                  <c:v>114.07197224041974</c:v>
                </c:pt>
                <c:pt idx="2748">
                  <c:v>113.76612732678191</c:v>
                </c:pt>
                <c:pt idx="2749">
                  <c:v>113.45687704898845</c:v>
                </c:pt>
                <c:pt idx="2750">
                  <c:v>113.14426048363191</c:v>
                </c:pt>
                <c:pt idx="2751">
                  <c:v>112.82831893230865</c:v>
                </c:pt>
                <c:pt idx="2752">
                  <c:v>112.50909593426215</c:v>
                </c:pt>
                <c:pt idx="2753">
                  <c:v>112.18663727569854</c:v>
                </c:pt>
                <c:pt idx="2754">
                  <c:v>111.8609909956663</c:v>
                </c:pt>
                <c:pt idx="2755">
                  <c:v>111.53220738832155</c:v>
                </c:pt>
                <c:pt idx="2756">
                  <c:v>111.20033900147843</c:v>
                </c:pt>
                <c:pt idx="2757">
                  <c:v>110.86544063130447</c:v>
                </c:pt>
                <c:pt idx="2758">
                  <c:v>110.52756931305878</c:v>
                </c:pt>
                <c:pt idx="2759">
                  <c:v>110.18678430775289</c:v>
                </c:pt>
                <c:pt idx="2760">
                  <c:v>109.84314708466448</c:v>
                </c:pt>
                <c:pt idx="2761">
                  <c:v>109.49672129959723</c:v>
                </c:pt>
                <c:pt idx="2762">
                  <c:v>109.14757276883134</c:v>
                </c:pt>
                <c:pt idx="2763">
                  <c:v>108.79576943871686</c:v>
                </c:pt>
                <c:pt idx="2764">
                  <c:v>108.44138135083816</c:v>
                </c:pt>
                <c:pt idx="2765">
                  <c:v>108.0844806027667</c:v>
                </c:pt>
                <c:pt idx="2766">
                  <c:v>107.7251413043455</c:v>
                </c:pt>
                <c:pt idx="2767">
                  <c:v>107.36343952954833</c:v>
                </c:pt>
                <c:pt idx="2768">
                  <c:v>106.9994532639066</c:v>
                </c:pt>
                <c:pt idx="2769">
                  <c:v>106.63326234756818</c:v>
                </c:pt>
                <c:pt idx="2770">
                  <c:v>106.26494841401846</c:v>
                </c:pt>
                <c:pt idx="2771">
                  <c:v>105.89459482455675</c:v>
                </c:pt>
                <c:pt idx="2772">
                  <c:v>105.52228659862321</c:v>
                </c:pt>
                <c:pt idx="2773">
                  <c:v>105.14811034005443</c:v>
                </c:pt>
                <c:pt idx="2774">
                  <c:v>104.77215415944339</c:v>
                </c:pt>
                <c:pt idx="2775">
                  <c:v>104.39450759270026</c:v>
                </c:pt>
                <c:pt idx="2776">
                  <c:v>104.01526151601156</c:v>
                </c:pt>
                <c:pt idx="2777">
                  <c:v>103.63450805735953</c:v>
                </c:pt>
                <c:pt idx="2778">
                  <c:v>103.25234050479985</c:v>
                </c:pt>
                <c:pt idx="2779">
                  <c:v>102.86885321170402</c:v>
                </c:pt>
                <c:pt idx="2780">
                  <c:v>102.48414149920319</c:v>
                </c:pt>
                <c:pt idx="2781">
                  <c:v>102.09830155605692</c:v>
                </c:pt>
                <c:pt idx="2782">
                  <c:v>101.71143033620719</c:v>
                </c:pt>
                <c:pt idx="2783">
                  <c:v>101.32362545427885</c:v>
                </c:pt>
                <c:pt idx="2784">
                  <c:v>100.93498507929462</c:v>
                </c:pt>
                <c:pt idx="2785">
                  <c:v>100.54560782689552</c:v>
                </c:pt>
                <c:pt idx="2786">
                  <c:v>100.15559265034449</c:v>
                </c:pt>
                <c:pt idx="2787">
                  <c:v>99.765038730619068</c:v>
                </c:pt>
                <c:pt idx="2788">
                  <c:v>99.374045365889046</c:v>
                </c:pt>
                <c:pt idx="2789">
                  <c:v>98.982711860678947</c:v>
                </c:pt>
                <c:pt idx="2790">
                  <c:v>98.591137415025486</c:v>
                </c:pt>
                <c:pt idx="2791">
                  <c:v>98.199421013937808</c:v>
                </c:pt>
                <c:pt idx="2792">
                  <c:v>97.807661317452457</c:v>
                </c:pt>
                <c:pt idx="2793">
                  <c:v>97.415956551595031</c:v>
                </c:pt>
                <c:pt idx="2794">
                  <c:v>97.024404400539112</c:v>
                </c:pt>
                <c:pt idx="2795">
                  <c:v>96.633101900251376</c:v>
                </c:pt>
                <c:pt idx="2796">
                  <c:v>96.242145333906251</c:v>
                </c:pt>
                <c:pt idx="2797">
                  <c:v>95.851630129349303</c:v>
                </c:pt>
                <c:pt idx="2798">
                  <c:v>95.461650758857132</c:v>
                </c:pt>
                <c:pt idx="2799">
                  <c:v>95.072300641460714</c:v>
                </c:pt>
                <c:pt idx="2800">
                  <c:v>94.683672048067791</c:v>
                </c:pt>
                <c:pt idx="2801">
                  <c:v>94.295856009598722</c:v>
                </c:pt>
                <c:pt idx="2802">
                  <c:v>93.908942228363443</c:v>
                </c:pt>
                <c:pt idx="2803">
                  <c:v>93.523018992860017</c:v>
                </c:pt>
                <c:pt idx="2804">
                  <c:v>93.138173096185724</c:v>
                </c:pt>
                <c:pt idx="2805">
                  <c:v>92.754489758214078</c:v>
                </c:pt>
                <c:pt idx="2806">
                  <c:v>92.372052551691809</c:v>
                </c:pt>
                <c:pt idx="2807">
                  <c:v>91.990943332375792</c:v>
                </c:pt>
                <c:pt idx="2808">
                  <c:v>91.611242173323589</c:v>
                </c:pt>
                <c:pt idx="2809">
                  <c:v>91.233027303437936</c:v>
                </c:pt>
                <c:pt idx="2810">
                  <c:v>90.856375050323464</c:v>
                </c:pt>
                <c:pt idx="2811">
                  <c:v>90.481359787528348</c:v>
                </c:pt>
                <c:pt idx="2812">
                  <c:v>90.108053886197808</c:v>
                </c:pt>
                <c:pt idx="2813">
                  <c:v>89.736527671182728</c:v>
                </c:pt>
                <c:pt idx="2814">
                  <c:v>89.366849381570646</c:v>
                </c:pt>
                <c:pt idx="2815">
                  <c:v>88.999085135681241</c:v>
                </c:pt>
                <c:pt idx="2816">
                  <c:v>88.633298900446803</c:v>
                </c:pt>
                <c:pt idx="2817">
                  <c:v>88.269552465178364</c:v>
                </c:pt>
                <c:pt idx="2818">
                  <c:v>87.907905419639491</c:v>
                </c:pt>
                <c:pt idx="2819">
                  <c:v>87.548415136366756</c:v>
                </c:pt>
                <c:pt idx="2820">
                  <c:v>87.191136757150304</c:v>
                </c:pt>
                <c:pt idx="2821">
                  <c:v>86.836123183595632</c:v>
                </c:pt>
                <c:pt idx="2822">
                  <c:v>86.483425071641832</c:v>
                </c:pt>
                <c:pt idx="2823">
                  <c:v>86.13309082994121</c:v>
                </c:pt>
                <c:pt idx="2824">
                  <c:v>85.785166621966255</c:v>
                </c:pt>
                <c:pt idx="2825">
                  <c:v>85.439696371722818</c:v>
                </c:pt>
                <c:pt idx="2826">
                  <c:v>85.096721772916297</c:v>
                </c:pt>
                <c:pt idx="2827">
                  <c:v>84.756282301450725</c:v>
                </c:pt>
                <c:pt idx="2828">
                  <c:v>84.418415231086868</c:v>
                </c:pt>
                <c:pt idx="2829">
                  <c:v>84.083155652124304</c:v>
                </c:pt>
                <c:pt idx="2830">
                  <c:v>83.750536492942103</c:v>
                </c:pt>
                <c:pt idx="2831">
                  <c:v>83.4205885442382</c:v>
                </c:pt>
                <c:pt idx="2832">
                  <c:v>83.093340485818104</c:v>
                </c:pt>
                <c:pt idx="2833">
                  <c:v>82.768818915749051</c:v>
                </c:pt>
                <c:pt idx="2834">
                  <c:v>82.447048381749056</c:v>
                </c:pt>
                <c:pt idx="2835">
                  <c:v>82.12805141460889</c:v>
                </c:pt>
                <c:pt idx="2836">
                  <c:v>81.811848563529026</c:v>
                </c:pt>
                <c:pt idx="2837">
                  <c:v>81.498458433184709</c:v>
                </c:pt>
                <c:pt idx="2838">
                  <c:v>81.18789772236606</c:v>
                </c:pt>
                <c:pt idx="2839">
                  <c:v>80.88018126405737</c:v>
                </c:pt>
                <c:pt idx="2840">
                  <c:v>80.575322066779009</c:v>
                </c:pt>
                <c:pt idx="2841">
                  <c:v>80.273331357071172</c:v>
                </c:pt>
                <c:pt idx="2842">
                  <c:v>79.974218622960535</c:v>
                </c:pt>
                <c:pt idx="2843">
                  <c:v>79.677991658274394</c:v>
                </c:pt>
                <c:pt idx="2844">
                  <c:v>79.384656607677968</c:v>
                </c:pt>
                <c:pt idx="2845">
                  <c:v>79.094218012296679</c:v>
                </c:pt>
                <c:pt idx="2846">
                  <c:v>78.806678855806112</c:v>
                </c:pt>
                <c:pt idx="2847">
                  <c:v>78.522040610867606</c:v>
                </c:pt>
                <c:pt idx="2848">
                  <c:v>78.240303285804558</c:v>
                </c:pt>
                <c:pt idx="2849">
                  <c:v>77.961465471404409</c:v>
                </c:pt>
                <c:pt idx="2850">
                  <c:v>77.685524387747961</c:v>
                </c:pt>
                <c:pt idx="2851">
                  <c:v>77.412475930977166</c:v>
                </c:pt>
                <c:pt idx="2852">
                  <c:v>77.14231471989973</c:v>
                </c:pt>
                <c:pt idx="2853">
                  <c:v>76.875034142356157</c:v>
                </c:pt>
                <c:pt idx="2854">
                  <c:v>76.610626401264511</c:v>
                </c:pt>
                <c:pt idx="2855">
                  <c:v>76.349082560271398</c:v>
                </c:pt>
                <c:pt idx="2856">
                  <c:v>76.090392588945051</c:v>
                </c:pt>
                <c:pt idx="2857">
                  <c:v>75.834545407436167</c:v>
                </c:pt>
                <c:pt idx="2858">
                  <c:v>75.581528930568638</c:v>
                </c:pt>
                <c:pt idx="2859">
                  <c:v>75.331330111278746</c:v>
                </c:pt>
                <c:pt idx="2860">
                  <c:v>75.083934983390606</c:v>
                </c:pt>
                <c:pt idx="2861">
                  <c:v>74.839328703649855</c:v>
                </c:pt>
                <c:pt idx="2862">
                  <c:v>74.597495592999948</c:v>
                </c:pt>
                <c:pt idx="2863">
                  <c:v>74.358419177057058</c:v>
                </c:pt>
                <c:pt idx="2864">
                  <c:v>74.122082225755832</c:v>
                </c:pt>
                <c:pt idx="2865">
                  <c:v>73.888466792138189</c:v>
                </c:pt>
                <c:pt idx="2866">
                  <c:v>73.657554250261398</c:v>
                </c:pt>
                <c:pt idx="2867">
                  <c:v>73.429325332211391</c:v>
                </c:pt>
                <c:pt idx="2868">
                  <c:v>73.203760164197377</c:v>
                </c:pt>
                <c:pt idx="2869">
                  <c:v>72.980838301722457</c:v>
                </c:pt>
                <c:pt idx="2870">
                  <c:v>72.760538763817308</c:v>
                </c:pt>
                <c:pt idx="2871">
                  <c:v>72.542840066328083</c:v>
                </c:pt>
                <c:pt idx="2872">
                  <c:v>72.327720254261877</c:v>
                </c:pt>
                <c:pt idx="2873">
                  <c:v>72.115156933172614</c:v>
                </c:pt>
                <c:pt idx="2874">
                  <c:v>71.905127299610541</c:v>
                </c:pt>
                <c:pt idx="2875">
                  <c:v>71.697608170616306</c:v>
                </c:pt>
                <c:pt idx="2876">
                  <c:v>71.492576012273304</c:v>
                </c:pt>
                <c:pt idx="2877">
                  <c:v>71.290006967329774</c:v>
                </c:pt>
                <c:pt idx="2878">
                  <c:v>71.089876881890333</c:v>
                </c:pt>
                <c:pt idx="2879">
                  <c:v>70.892161331187907</c:v>
                </c:pt>
                <c:pt idx="2880">
                  <c:v>70.696835644451042</c:v>
                </c:pt>
                <c:pt idx="2881">
                  <c:v>70.503874928873046</c:v>
                </c:pt>
                <c:pt idx="2882">
                  <c:v>70.313254092704568</c:v>
                </c:pt>
                <c:pt idx="2883">
                  <c:v>70.124947867475981</c:v>
                </c:pt>
                <c:pt idx="2884">
                  <c:v>69.938930829360004</c:v>
                </c:pt>
                <c:pt idx="2885">
                  <c:v>69.755177419716418</c:v>
                </c:pt>
                <c:pt idx="2886">
                  <c:v>69.573661964793729</c:v>
                </c:pt>
                <c:pt idx="2887">
                  <c:v>69.394358694647281</c:v>
                </c:pt>
                <c:pt idx="2888">
                  <c:v>69.217241761262756</c:v>
                </c:pt>
                <c:pt idx="2889">
                  <c:v>69.042285255911708</c:v>
                </c:pt>
                <c:pt idx="2890">
                  <c:v>68.869463225765969</c:v>
                </c:pt>
                <c:pt idx="2891">
                  <c:v>68.69874968977102</c:v>
                </c:pt>
                <c:pt idx="2892">
                  <c:v>68.530118653825397</c:v>
                </c:pt>
                <c:pt idx="2893">
                  <c:v>68.363544125246705</c:v>
                </c:pt>
                <c:pt idx="2894">
                  <c:v>68.199000126580444</c:v>
                </c:pt>
                <c:pt idx="2895">
                  <c:v>68.036460708750781</c:v>
                </c:pt>
                <c:pt idx="2896">
                  <c:v>67.875899963573119</c:v>
                </c:pt>
                <c:pt idx="2897">
                  <c:v>67.717292035654197</c:v>
                </c:pt>
                <c:pt idx="2898">
                  <c:v>67.560611133697606</c:v>
                </c:pt>
                <c:pt idx="2899">
                  <c:v>67.405831541221431</c:v>
                </c:pt>
                <c:pt idx="2900">
                  <c:v>67.252927626728223</c:v>
                </c:pt>
                <c:pt idx="2901">
                  <c:v>67.101873853326879</c:v>
                </c:pt>
                <c:pt idx="2902">
                  <c:v>66.952644787832554</c:v>
                </c:pt>
                <c:pt idx="2903">
                  <c:v>66.80521510935904</c:v>
                </c:pt>
                <c:pt idx="2904">
                  <c:v>66.65955961742911</c:v>
                </c:pt>
                <c:pt idx="2905">
                  <c:v>66.515653239607047</c:v>
                </c:pt>
                <c:pt idx="2906">
                  <c:v>66.373471038684855</c:v>
                </c:pt>
                <c:pt idx="2907">
                  <c:v>66.23298821942241</c:v>
                </c:pt>
                <c:pt idx="2908">
                  <c:v>66.094180134878329</c:v>
                </c:pt>
                <c:pt idx="2909">
                  <c:v>65.957022292324112</c:v>
                </c:pt>
                <c:pt idx="2910">
                  <c:v>65.821490358776629</c:v>
                </c:pt>
                <c:pt idx="2911">
                  <c:v>65.68756016615194</c:v>
                </c:pt>
                <c:pt idx="2912">
                  <c:v>65.55520771606551</c:v>
                </c:pt>
                <c:pt idx="2913">
                  <c:v>65.424409184277096</c:v>
                </c:pt>
                <c:pt idx="2914">
                  <c:v>65.295140924815854</c:v>
                </c:pt>
                <c:pt idx="2915">
                  <c:v>65.167379473780471</c:v>
                </c:pt>
                <c:pt idx="2916">
                  <c:v>65.041101552835343</c:v>
                </c:pt>
                <c:pt idx="2917">
                  <c:v>64.916284072420865</c:v>
                </c:pt>
                <c:pt idx="2918">
                  <c:v>64.792904134679091</c:v>
                </c:pt>
                <c:pt idx="2919">
                  <c:v>64.670939036111307</c:v>
                </c:pt>
                <c:pt idx="2920">
                  <c:v>64.550366269990064</c:v>
                </c:pt>
                <c:pt idx="2921">
                  <c:v>64.431163528515626</c:v>
                </c:pt>
                <c:pt idx="2922">
                  <c:v>64.313308704746305</c:v>
                </c:pt>
                <c:pt idx="2923">
                  <c:v>64.196779894307653</c:v>
                </c:pt>
                <c:pt idx="2924">
                  <c:v>64.081555396882393</c:v>
                </c:pt>
                <c:pt idx="2925">
                  <c:v>63.967613717508755</c:v>
                </c:pt>
                <c:pt idx="2926">
                  <c:v>63.854933567677037</c:v>
                </c:pt>
                <c:pt idx="2927">
                  <c:v>63.743493866248954</c:v>
                </c:pt>
                <c:pt idx="2928">
                  <c:v>63.633273740199982</c:v>
                </c:pt>
                <c:pt idx="2929">
                  <c:v>63.524252525196985</c:v>
                </c:pt>
                <c:pt idx="2930">
                  <c:v>63.416409766019143</c:v>
                </c:pt>
                <c:pt idx="2931">
                  <c:v>63.30972521682925</c:v>
                </c:pt>
                <c:pt idx="2932">
                  <c:v>63.204178841300333</c:v>
                </c:pt>
                <c:pt idx="2933">
                  <c:v>63.099750812613621</c:v>
                </c:pt>
                <c:pt idx="2934">
                  <c:v>62.996421513324862</c:v>
                </c:pt>
                <c:pt idx="2935">
                  <c:v>62.894171535112122</c:v>
                </c:pt>
                <c:pt idx="2936">
                  <c:v>62.792981678410257</c:v>
                </c:pt>
                <c:pt idx="2937">
                  <c:v>62.692832951935515</c:v>
                </c:pt>
                <c:pt idx="2938">
                  <c:v>62.593706572112254</c:v>
                </c:pt>
                <c:pt idx="2939">
                  <c:v>62.495583962401398</c:v>
                </c:pt>
                <c:pt idx="2940">
                  <c:v>62.398446752540181</c:v>
                </c:pt>
                <c:pt idx="2941">
                  <c:v>62.302276777696605</c:v>
                </c:pt>
                <c:pt idx="2942">
                  <c:v>62.207056077544237</c:v>
                </c:pt>
                <c:pt idx="2943">
                  <c:v>62.112766895262396</c:v>
                </c:pt>
                <c:pt idx="2944">
                  <c:v>62.019391676469695</c:v>
                </c:pt>
                <c:pt idx="2945">
                  <c:v>61.926913068084431</c:v>
                </c:pt>
                <c:pt idx="2946">
                  <c:v>61.835313917132822</c:v>
                </c:pt>
                <c:pt idx="2947">
                  <c:v>61.744577269492567</c:v>
                </c:pt>
                <c:pt idx="2948">
                  <c:v>61.654686368589935</c:v>
                </c:pt>
                <c:pt idx="2949">
                  <c:v>61.565624654041898</c:v>
                </c:pt>
                <c:pt idx="2950">
                  <c:v>61.477375760254617</c:v>
                </c:pt>
                <c:pt idx="2951">
                  <c:v>61.38992351498328</c:v>
                </c:pt>
                <c:pt idx="2952">
                  <c:v>61.303251937846099</c:v>
                </c:pt>
                <c:pt idx="2953">
                  <c:v>61.2173452388068</c:v>
                </c:pt>
                <c:pt idx="2954">
                  <c:v>61.132187816624864</c:v>
                </c:pt>
                <c:pt idx="2955">
                  <c:v>61.047764257270828</c:v>
                </c:pt>
                <c:pt idx="2956">
                  <c:v>60.964059332320957</c:v>
                </c:pt>
                <c:pt idx="2957">
                  <c:v>60.881057997320951</c:v>
                </c:pt>
                <c:pt idx="2958">
                  <c:v>60.798745390129554</c:v>
                </c:pt>
                <c:pt idx="2959">
                  <c:v>60.717106829245751</c:v>
                </c:pt>
                <c:pt idx="2960">
                  <c:v>60.6361278121108</c:v>
                </c:pt>
                <c:pt idx="2961">
                  <c:v>60.555794013399819</c:v>
                </c:pt>
                <c:pt idx="2962">
                  <c:v>60.476091283300903</c:v>
                </c:pt>
                <c:pt idx="2963">
                  <c:v>60.397005645775096</c:v>
                </c:pt>
                <c:pt idx="2964">
                  <c:v>60.31852329681449</c:v>
                </c:pt>
                <c:pt idx="2965">
                  <c:v>60.240630602688782</c:v>
                </c:pt>
                <c:pt idx="2966">
                  <c:v>60.163314098182411</c:v>
                </c:pt>
                <c:pt idx="2967">
                  <c:v>60.086560484830599</c:v>
                </c:pt>
                <c:pt idx="2968">
                  <c:v>60.010356629151502</c:v>
                </c:pt>
                <c:pt idx="2969">
                  <c:v>59.934689560871277</c:v>
                </c:pt>
                <c:pt idx="2970">
                  <c:v>59.859546471155141</c:v>
                </c:pt>
                <c:pt idx="2971">
                  <c:v>59.784914710831629</c:v>
                </c:pt>
                <c:pt idx="2972">
                  <c:v>59.7107817886248</c:v>
                </c:pt>
                <c:pt idx="2973">
                  <c:v>59.637135369383515</c:v>
                </c:pt>
                <c:pt idx="2974">
                  <c:v>59.56396327231613</c:v>
                </c:pt>
                <c:pt idx="2975">
                  <c:v>59.491253469231751</c:v>
                </c:pt>
                <c:pt idx="2976">
                  <c:v>59.418994082782476</c:v>
                </c:pt>
                <c:pt idx="2977">
                  <c:v>59.347173384715788</c:v>
                </c:pt>
                <c:pt idx="2978">
                  <c:v>59.275779794132049</c:v>
                </c:pt>
                <c:pt idx="2979">
                  <c:v>59.204801875750718</c:v>
                </c:pt>
                <c:pt idx="2980">
                  <c:v>59.13422833818224</c:v>
                </c:pt>
                <c:pt idx="2981">
                  <c:v>59.064048032213918</c:v>
                </c:pt>
                <c:pt idx="2982">
                  <c:v>58.994249949101359</c:v>
                </c:pt>
                <c:pt idx="2983">
                  <c:v>58.924823218871751</c:v>
                </c:pt>
                <c:pt idx="2984">
                  <c:v>58.855757108639239</c:v>
                </c:pt>
                <c:pt idx="2985">
                  <c:v>58.787041020928442</c:v>
                </c:pt>
                <c:pt idx="2986">
                  <c:v>58.718664492013474</c:v>
                </c:pt>
                <c:pt idx="2987">
                  <c:v>58.650617190265521</c:v>
                </c:pt>
                <c:pt idx="2988">
                  <c:v>58.582888914517682</c:v>
                </c:pt>
                <c:pt idx="2989">
                  <c:v>58.515469592437725</c:v>
                </c:pt>
                <c:pt idx="2990">
                  <c:v>58.448349278917235</c:v>
                </c:pt>
                <c:pt idx="2991">
                  <c:v>58.381518154474634</c:v>
                </c:pt>
                <c:pt idx="2992">
                  <c:v>58.314966523669909</c:v>
                </c:pt>
                <c:pt idx="2993">
                  <c:v>58.24868481353549</c:v>
                </c:pt>
                <c:pt idx="2994">
                  <c:v>58.182663572021553</c:v>
                </c:pt>
                <c:pt idx="2995">
                  <c:v>58.116893466452936</c:v>
                </c:pt>
                <c:pt idx="2996">
                  <c:v>58.051365282006117</c:v>
                </c:pt>
                <c:pt idx="2997">
                  <c:v>57.986069920195334</c:v>
                </c:pt>
                <c:pt idx="2998">
                  <c:v>57.920998397379819</c:v>
                </c:pt>
                <c:pt idx="2999">
                  <c:v>57.856141843279545</c:v>
                </c:pt>
                <c:pt idx="3000">
                  <c:v>57.791491499513185</c:v>
                </c:pt>
                <c:pt idx="3001">
                  <c:v>57.72703871814555</c:v>
                </c:pt>
                <c:pt idx="3002">
                  <c:v>57.662774960254978</c:v>
                </c:pt>
                <c:pt idx="3003">
                  <c:v>57.598691794513755</c:v>
                </c:pt>
                <c:pt idx="3004">
                  <c:v>57.534780895784962</c:v>
                </c:pt>
                <c:pt idx="3005">
                  <c:v>57.471034043735486</c:v>
                </c:pt>
                <c:pt idx="3006">
                  <c:v>57.407443121462308</c:v>
                </c:pt>
                <c:pt idx="3007">
                  <c:v>57.344000114139348</c:v>
                </c:pt>
                <c:pt idx="3008">
                  <c:v>57.280697107674683</c:v>
                </c:pt>
                <c:pt idx="3009">
                  <c:v>57.217526287386335</c:v>
                </c:pt>
                <c:pt idx="3010">
                  <c:v>57.154479936693832</c:v>
                </c:pt>
                <c:pt idx="3011">
                  <c:v>57.091550435822612</c:v>
                </c:pt>
                <c:pt idx="3012">
                  <c:v>57.028730260529727</c:v>
                </c:pt>
                <c:pt idx="3013">
                  <c:v>56.96601198083772</c:v>
                </c:pt>
                <c:pt idx="3014">
                  <c:v>56.903388259790688</c:v>
                </c:pt>
                <c:pt idx="3015">
                  <c:v>56.840851852221022</c:v>
                </c:pt>
                <c:pt idx="3016">
                  <c:v>56.778395603532587</c:v>
                </c:pt>
                <c:pt idx="3017">
                  <c:v>56.716012448504628</c:v>
                </c:pt>
                <c:pt idx="3018">
                  <c:v>56.653695410099559</c:v>
                </c:pt>
                <c:pt idx="3019">
                  <c:v>56.591437598297546</c:v>
                </c:pt>
                <c:pt idx="3020">
                  <c:v>56.529232208938538</c:v>
                </c:pt>
                <c:pt idx="3021">
                  <c:v>56.467072522583251</c:v>
                </c:pt>
                <c:pt idx="3022">
                  <c:v>56.404951903386447</c:v>
                </c:pt>
                <c:pt idx="3023">
                  <c:v>56.342863797986567</c:v>
                </c:pt>
                <c:pt idx="3024">
                  <c:v>56.280801734409906</c:v>
                </c:pt>
                <c:pt idx="3025">
                  <c:v>56.218759320987218</c:v>
                </c:pt>
                <c:pt idx="3026">
                  <c:v>56.156730245287406</c:v>
                </c:pt>
                <c:pt idx="3027">
                  <c:v>56.094708273066203</c:v>
                </c:pt>
                <c:pt idx="3028">
                  <c:v>56.032687247222825</c:v>
                </c:pt>
                <c:pt idx="3029">
                  <c:v>55.970661086780538</c:v>
                </c:pt>
                <c:pt idx="3030">
                  <c:v>55.908623785870716</c:v>
                </c:pt>
                <c:pt idx="3031">
                  <c:v>55.84656941273839</c:v>
                </c:pt>
                <c:pt idx="3032">
                  <c:v>55.784492108759224</c:v>
                </c:pt>
                <c:pt idx="3033">
                  <c:v>55.7223860874672</c:v>
                </c:pt>
                <c:pt idx="3034">
                  <c:v>55.660245633600283</c:v>
                </c:pt>
                <c:pt idx="3035">
                  <c:v>55.598065102156028</c:v>
                </c:pt>
                <c:pt idx="3036">
                  <c:v>55.535838917461575</c:v>
                </c:pt>
                <c:pt idx="3037">
                  <c:v>55.473561572256671</c:v>
                </c:pt>
                <c:pt idx="3038">
                  <c:v>55.411227626788971</c:v>
                </c:pt>
                <c:pt idx="3039">
                  <c:v>55.348831707923225</c:v>
                </c:pt>
                <c:pt idx="3040">
                  <c:v>55.286368508261688</c:v>
                </c:pt>
                <c:pt idx="3041">
                  <c:v>55.223832785278432</c:v>
                </c:pt>
                <c:pt idx="3042">
                  <c:v>55.161219360463932</c:v>
                </c:pt>
                <c:pt idx="3043">
                  <c:v>55.098523118484067</c:v>
                </c:pt>
                <c:pt idx="3044">
                  <c:v>55.035739006350525</c:v>
                </c:pt>
                <c:pt idx="3045">
                  <c:v>54.972862032601697</c:v>
                </c:pt>
                <c:pt idx="3046">
                  <c:v>54.909887266497904</c:v>
                </c:pt>
                <c:pt idx="3047">
                  <c:v>54.84680983722501</c:v>
                </c:pt>
                <c:pt idx="3048">
                  <c:v>54.783624933113614</c:v>
                </c:pt>
                <c:pt idx="3049">
                  <c:v>54.720327800865547</c:v>
                </c:pt>
                <c:pt idx="3050">
                  <c:v>54.656913744794338</c:v>
                </c:pt>
                <c:pt idx="3051">
                  <c:v>54.593378126076217</c:v>
                </c:pt>
                <c:pt idx="3052">
                  <c:v>54.529716362011413</c:v>
                </c:pt>
                <c:pt idx="3053">
                  <c:v>54.465923925295883</c:v>
                </c:pt>
                <c:pt idx="3054">
                  <c:v>54.401996343306351</c:v>
                </c:pt>
                <c:pt idx="3055">
                  <c:v>54.337929197392555</c:v>
                </c:pt>
                <c:pt idx="3056">
                  <c:v>54.273718122182842</c:v>
                </c:pt>
                <c:pt idx="3057">
                  <c:v>54.209358804897491</c:v>
                </c:pt>
                <c:pt idx="3058">
                  <c:v>54.14484698467507</c:v>
                </c:pt>
                <c:pt idx="3059">
                  <c:v>54.080178451905084</c:v>
                </c:pt>
                <c:pt idx="3060">
                  <c:v>54.015349047576152</c:v>
                </c:pt>
                <c:pt idx="3061">
                  <c:v>53.950354662626509</c:v>
                </c:pt>
                <c:pt idx="3062">
                  <c:v>53.885191237312782</c:v>
                </c:pt>
                <c:pt idx="3063">
                  <c:v>53.819854760579972</c:v>
                </c:pt>
                <c:pt idx="3064">
                  <c:v>53.754341269447224</c:v>
                </c:pt>
                <c:pt idx="3065">
                  <c:v>53.688646848400595</c:v>
                </c:pt>
                <c:pt idx="3066">
                  <c:v>53.622767628793071</c:v>
                </c:pt>
                <c:pt idx="3067">
                  <c:v>53.556699788257347</c:v>
                </c:pt>
                <c:pt idx="3068">
                  <c:v>53.490439550125288</c:v>
                </c:pt>
                <c:pt idx="3069">
                  <c:v>53.423983182856659</c:v>
                </c:pt>
                <c:pt idx="3070">
                  <c:v>53.357326999476555</c:v>
                </c:pt>
                <c:pt idx="3071">
                  <c:v>53.29046735702218</c:v>
                </c:pt>
                <c:pt idx="3072">
                  <c:v>53.223400655996642</c:v>
                </c:pt>
                <c:pt idx="3073">
                  <c:v>53.156123339833087</c:v>
                </c:pt>
                <c:pt idx="3074">
                  <c:v>53.088631894366202</c:v>
                </c:pt>
                <c:pt idx="3075">
                  <c:v>53.020922847309592</c:v>
                </c:pt>
                <c:pt idx="3076">
                  <c:v>52.952992767746807</c:v>
                </c:pt>
                <c:pt idx="3077">
                  <c:v>52.884838265624609</c:v>
                </c:pt>
                <c:pt idx="3078">
                  <c:v>52.8164559912572</c:v>
                </c:pt>
                <c:pt idx="3079">
                  <c:v>52.747842634838193</c:v>
                </c:pt>
                <c:pt idx="3080">
                  <c:v>52.678994925957468</c:v>
                </c:pt>
                <c:pt idx="3081">
                  <c:v>52.609909633130712</c:v>
                </c:pt>
                <c:pt idx="3082">
                  <c:v>52.540583563330486</c:v>
                </c:pt>
                <c:pt idx="3083">
                  <c:v>52.471013561529134</c:v>
                </c:pt>
                <c:pt idx="3084">
                  <c:v>52.40119651024753</c:v>
                </c:pt>
                <c:pt idx="3085">
                  <c:v>52.331129329109018</c:v>
                </c:pt>
                <c:pt idx="3086">
                  <c:v>52.260808974404867</c:v>
                </c:pt>
                <c:pt idx="3087">
                  <c:v>52.190232438660971</c:v>
                </c:pt>
                <c:pt idx="3088">
                  <c:v>52.11939675021776</c:v>
                </c:pt>
                <c:pt idx="3089">
                  <c:v>52.048298972809931</c:v>
                </c:pt>
                <c:pt idx="3090">
                  <c:v>51.976936205160399</c:v>
                </c:pt>
                <c:pt idx="3091">
                  <c:v>51.905305580574407</c:v>
                </c:pt>
                <c:pt idx="3092">
                  <c:v>51.833404266543397</c:v>
                </c:pt>
                <c:pt idx="3093">
                  <c:v>51.761229464354301</c:v>
                </c:pt>
                <c:pt idx="3094">
                  <c:v>51.688778408707435</c:v>
                </c:pt>
                <c:pt idx="3095">
                  <c:v>51.616048367335907</c:v>
                </c:pt>
                <c:pt idx="3096">
                  <c:v>51.543036640635961</c:v>
                </c:pt>
                <c:pt idx="3097">
                  <c:v>51.469740561301393</c:v>
                </c:pt>
                <c:pt idx="3098">
                  <c:v>51.396157493963017</c:v>
                </c:pt>
                <c:pt idx="3099">
                  <c:v>51.322284834835699</c:v>
                </c:pt>
                <c:pt idx="3100">
                  <c:v>51.248120011371185</c:v>
                </c:pt>
                <c:pt idx="3101">
                  <c:v>51.17366048191596</c:v>
                </c:pt>
                <c:pt idx="3102">
                  <c:v>51.098903735373369</c:v>
                </c:pt>
                <c:pt idx="3103">
                  <c:v>51.02384729087558</c:v>
                </c:pt>
                <c:pt idx="3104">
                  <c:v>50.948488697456355</c:v>
                </c:pt>
                <c:pt idx="3105">
                  <c:v>50.872825533732708</c:v>
                </c:pt>
                <c:pt idx="3106">
                  <c:v>50.796855407590385</c:v>
                </c:pt>
                <c:pt idx="3107">
                  <c:v>50.720575955873613</c:v>
                </c:pt>
                <c:pt idx="3108">
                  <c:v>50.64398484408332</c:v>
                </c:pt>
                <c:pt idx="3109">
                  <c:v>50.567079766077427</c:v>
                </c:pt>
                <c:pt idx="3110">
                  <c:v>50.489858443778189</c:v>
                </c:pt>
                <c:pt idx="3111">
                  <c:v>50.412318626882694</c:v>
                </c:pt>
                <c:pt idx="3112">
                  <c:v>50.334458092580121</c:v>
                </c:pt>
                <c:pt idx="3113">
                  <c:v>50.256274645273635</c:v>
                </c:pt>
                <c:pt idx="3114">
                  <c:v>50.177766116305293</c:v>
                </c:pt>
                <c:pt idx="3115">
                  <c:v>50.098930363688936</c:v>
                </c:pt>
                <c:pt idx="3116">
                  <c:v>50.019765271843852</c:v>
                </c:pt>
                <c:pt idx="3117">
                  <c:v>49.940268751337186</c:v>
                </c:pt>
                <c:pt idx="3118">
                  <c:v>49.860438738627693</c:v>
                </c:pt>
                <c:pt idx="3119">
                  <c:v>49.780273195815198</c:v>
                </c:pt>
                <c:pt idx="3120">
                  <c:v>49.699770110394923</c:v>
                </c:pt>
                <c:pt idx="3121">
                  <c:v>49.618927495015583</c:v>
                </c:pt>
                <c:pt idx="3122">
                  <c:v>49.537743387242301</c:v>
                </c:pt>
                <c:pt idx="3123">
                  <c:v>49.456215849322859</c:v>
                </c:pt>
                <c:pt idx="3124">
                  <c:v>49.374342967959876</c:v>
                </c:pt>
                <c:pt idx="3125">
                  <c:v>49.292122854084568</c:v>
                </c:pt>
                <c:pt idx="3126">
                  <c:v>49.209553642637388</c:v>
                </c:pt>
                <c:pt idx="3127">
                  <c:v>49.126633492351431</c:v>
                </c:pt>
                <c:pt idx="3128">
                  <c:v>49.043360585538665</c:v>
                </c:pt>
                <c:pt idx="3129">
                  <c:v>48.95973312788243</c:v>
                </c:pt>
                <c:pt idx="3130">
                  <c:v>48.875749348231835</c:v>
                </c:pt>
                <c:pt idx="3131">
                  <c:v>48.79140749840127</c:v>
                </c:pt>
                <c:pt idx="3132">
                  <c:v>48.706705852973414</c:v>
                </c:pt>
                <c:pt idx="3133">
                  <c:v>48.621642709104492</c:v>
                </c:pt>
                <c:pt idx="3134">
                  <c:v>48.536216386336037</c:v>
                </c:pt>
                <c:pt idx="3135">
                  <c:v>48.450425226408015</c:v>
                </c:pt>
                <c:pt idx="3136">
                  <c:v>48.364267593075311</c:v>
                </c:pt>
                <c:pt idx="3137">
                  <c:v>48.277741871930573</c:v>
                </c:pt>
                <c:pt idx="3138">
                  <c:v>48.190846470226205</c:v>
                </c:pt>
                <c:pt idx="3139">
                  <c:v>48.103579816704325</c:v>
                </c:pt>
                <c:pt idx="3140">
                  <c:v>48.015940361425976</c:v>
                </c:pt>
                <c:pt idx="3141">
                  <c:v>47.927926575607813</c:v>
                </c:pt>
                <c:pt idx="3142">
                  <c:v>47.839536951457319</c:v>
                </c:pt>
                <c:pt idx="3143">
                  <c:v>47.750770002015543</c:v>
                </c:pt>
                <c:pt idx="3144">
                  <c:v>47.661624261000384</c:v>
                </c:pt>
                <c:pt idx="3145">
                  <c:v>47.572098282654849</c:v>
                </c:pt>
                <c:pt idx="3146">
                  <c:v>47.482190641596134</c:v>
                </c:pt>
                <c:pt idx="3147">
                  <c:v>47.391899932670185</c:v>
                </c:pt>
                <c:pt idx="3148">
                  <c:v>47.301224770808005</c:v>
                </c:pt>
                <c:pt idx="3149">
                  <c:v>47.21016379088428</c:v>
                </c:pt>
                <c:pt idx="3150">
                  <c:v>47.118715647580473</c:v>
                </c:pt>
                <c:pt idx="3151">
                  <c:v>47.026879015250103</c:v>
                </c:pt>
                <c:pt idx="3152">
                  <c:v>46.934652587785934</c:v>
                </c:pt>
                <c:pt idx="3153">
                  <c:v>46.842035078492813</c:v>
                </c:pt>
                <c:pt idx="3154">
                  <c:v>46.749025219958753</c:v>
                </c:pt>
                <c:pt idx="3155">
                  <c:v>46.655621763933453</c:v>
                </c:pt>
                <c:pt idx="3156">
                  <c:v>46.561823481205863</c:v>
                </c:pt>
                <c:pt idx="3157">
                  <c:v>46.467629161487423</c:v>
                </c:pt>
                <c:pt idx="3158">
                  <c:v>46.37303761329423</c:v>
                </c:pt>
                <c:pt idx="3159">
                  <c:v>46.278047663836105</c:v>
                </c:pt>
                <c:pt idx="3160">
                  <c:v>46.18265815890345</c:v>
                </c:pt>
                <c:pt idx="3161">
                  <c:v>46.086867962762483</c:v>
                </c:pt>
                <c:pt idx="3162">
                  <c:v>45.990675958046893</c:v>
                </c:pt>
                <c:pt idx="3163">
                  <c:v>45.894081045655071</c:v>
                </c:pt>
                <c:pt idx="3164">
                  <c:v>45.797082144649977</c:v>
                </c:pt>
                <c:pt idx="3165">
                  <c:v>45.699678192159269</c:v>
                </c:pt>
                <c:pt idx="3166">
                  <c:v>45.601868143281081</c:v>
                </c:pt>
                <c:pt idx="3167">
                  <c:v>45.503650970988133</c:v>
                </c:pt>
                <c:pt idx="3168">
                  <c:v>45.405025666036778</c:v>
                </c:pt>
                <c:pt idx="3169">
                  <c:v>45.305991236877787</c:v>
                </c:pt>
                <c:pt idx="3170">
                  <c:v>45.206546709568329</c:v>
                </c:pt>
                <c:pt idx="3171">
                  <c:v>45.106691127687014</c:v>
                </c:pt>
                <c:pt idx="3172">
                  <c:v>45.006423552250766</c:v>
                </c:pt>
                <c:pt idx="3173">
                  <c:v>44.90574306163316</c:v>
                </c:pt>
                <c:pt idx="3174">
                  <c:v>44.804648751487036</c:v>
                </c:pt>
                <c:pt idx="3175">
                  <c:v>44.703139734665456</c:v>
                </c:pt>
                <c:pt idx="3176">
                  <c:v>44.601215141147549</c:v>
                </c:pt>
                <c:pt idx="3177">
                  <c:v>44.498874117965244</c:v>
                </c:pt>
                <c:pt idx="3178">
                  <c:v>44.39611582913318</c:v>
                </c:pt>
                <c:pt idx="3179">
                  <c:v>44.292939455575663</c:v>
                </c:pt>
                <c:pt idx="3180">
                  <c:v>44.18934419506482</c:v>
                </c:pt>
                <c:pt idx="3181">
                  <c:v>44.085329262148065</c:v>
                </c:pt>
                <c:pt idx="3182">
                  <c:v>43.980893888091032</c:v>
                </c:pt>
                <c:pt idx="3183">
                  <c:v>43.876037320809786</c:v>
                </c:pt>
                <c:pt idx="3184">
                  <c:v>43.770758824813896</c:v>
                </c:pt>
                <c:pt idx="3185">
                  <c:v>43.665057681145299</c:v>
                </c:pt>
                <c:pt idx="3186">
                  <c:v>43.558933187322509</c:v>
                </c:pt>
                <c:pt idx="3187">
                  <c:v>43.452384657283972</c:v>
                </c:pt>
                <c:pt idx="3188">
                  <c:v>43.345411421336451</c:v>
                </c:pt>
                <c:pt idx="3189">
                  <c:v>43.238012826098355</c:v>
                </c:pt>
                <c:pt idx="3190">
                  <c:v>43.130188234453527</c:v>
                </c:pt>
                <c:pt idx="3191">
                  <c:v>43.021937025498403</c:v>
                </c:pt>
                <c:pt idx="3192">
                  <c:v>42.913258594496853</c:v>
                </c:pt>
                <c:pt idx="3193">
                  <c:v>42.80415235283121</c:v>
                </c:pt>
                <c:pt idx="3194">
                  <c:v>42.694617727958473</c:v>
                </c:pt>
                <c:pt idx="3195">
                  <c:v>42.584654163367787</c:v>
                </c:pt>
                <c:pt idx="3196">
                  <c:v>42.474261118535594</c:v>
                </c:pt>
                <c:pt idx="3197">
                  <c:v>42.36343806888695</c:v>
                </c:pt>
                <c:pt idx="3198">
                  <c:v>42.252184505755622</c:v>
                </c:pt>
                <c:pt idx="3199">
                  <c:v>42.140499936343645</c:v>
                </c:pt>
                <c:pt idx="3200">
                  <c:v>42.028383883686956</c:v>
                </c:pt>
                <c:pt idx="3201">
                  <c:v>41.915835886618936</c:v>
                </c:pt>
                <c:pt idx="3202">
                  <c:v>41.802855499734051</c:v>
                </c:pt>
                <c:pt idx="3203">
                  <c:v>41.689442293356166</c:v>
                </c:pt>
                <c:pt idx="3204">
                  <c:v>41.575595853505945</c:v>
                </c:pt>
                <c:pt idx="3205">
                  <c:v>41.461315781868933</c:v>
                </c:pt>
                <c:pt idx="3206">
                  <c:v>41.346601695766282</c:v>
                </c:pt>
                <c:pt idx="3207">
                  <c:v>41.23145322812428</c:v>
                </c:pt>
                <c:pt idx="3208">
                  <c:v>41.115870027448665</c:v>
                </c:pt>
                <c:pt idx="3209">
                  <c:v>40.999851757795597</c:v>
                </c:pt>
                <c:pt idx="3210">
                  <c:v>40.883398098746596</c:v>
                </c:pt>
                <c:pt idx="3211">
                  <c:v>40.766508745383589</c:v>
                </c:pt>
                <c:pt idx="3212">
                  <c:v>40.649183408264349</c:v>
                </c:pt>
                <c:pt idx="3213">
                  <c:v>40.531421813399419</c:v>
                </c:pt>
                <c:pt idx="3214">
                  <c:v>40.413223702230908</c:v>
                </c:pt>
                <c:pt idx="3215">
                  <c:v>40.294588831609531</c:v>
                </c:pt>
                <c:pt idx="3216">
                  <c:v>40.175516973774933</c:v>
                </c:pt>
                <c:pt idx="3217">
                  <c:v>40.056007916335687</c:v>
                </c:pt>
                <c:pt idx="3218">
                  <c:v>39.93606146225062</c:v>
                </c:pt>
                <c:pt idx="3219">
                  <c:v>39.815677429811046</c:v>
                </c:pt>
                <c:pt idx="3220">
                  <c:v>39.694855652621555</c:v>
                </c:pt>
                <c:pt idx="3221">
                  <c:v>39.573595979585917</c:v>
                </c:pt>
                <c:pt idx="3222">
                  <c:v>39.451898274889146</c:v>
                </c:pt>
                <c:pt idx="3223">
                  <c:v>39.329762417982749</c:v>
                </c:pt>
                <c:pt idx="3224">
                  <c:v>39.207188303570632</c:v>
                </c:pt>
                <c:pt idx="3225">
                  <c:v>39.084175841594373</c:v>
                </c:pt>
                <c:pt idx="3226">
                  <c:v>38.960724957220009</c:v>
                </c:pt>
                <c:pt idx="3227">
                  <c:v>38.836835590824904</c:v>
                </c:pt>
                <c:pt idx="3228">
                  <c:v>38.712507697986666</c:v>
                </c:pt>
                <c:pt idx="3229">
                  <c:v>38.587741249469786</c:v>
                </c:pt>
                <c:pt idx="3230">
                  <c:v>38.462536231215438</c:v>
                </c:pt>
                <c:pt idx="3231">
                  <c:v>38.336892644331158</c:v>
                </c:pt>
                <c:pt idx="3232">
                  <c:v>38.21081050507911</c:v>
                </c:pt>
                <c:pt idx="3233">
                  <c:v>38.084289844867527</c:v>
                </c:pt>
                <c:pt idx="3234">
                  <c:v>37.957330710241223</c:v>
                </c:pt>
                <c:pt idx="3235">
                  <c:v>37.829933162872123</c:v>
                </c:pt>
                <c:pt idx="3236">
                  <c:v>37.702097279551651</c:v>
                </c:pt>
                <c:pt idx="3237">
                  <c:v>37.573823152181376</c:v>
                </c:pt>
                <c:pt idx="3238">
                  <c:v>37.445110887765111</c:v>
                </c:pt>
                <c:pt idx="3239">
                  <c:v>37.315960608403657</c:v>
                </c:pt>
                <c:pt idx="3240">
                  <c:v>37.186372451283887</c:v>
                </c:pt>
                <c:pt idx="3241">
                  <c:v>37.056346568674996</c:v>
                </c:pt>
                <c:pt idx="3242">
                  <c:v>36.925883127920571</c:v>
                </c:pt>
                <c:pt idx="3243">
                  <c:v>36.794982311431795</c:v>
                </c:pt>
                <c:pt idx="3244">
                  <c:v>36.663644316681854</c:v>
                </c:pt>
                <c:pt idx="3245">
                  <c:v>36.531869356199536</c:v>
                </c:pt>
                <c:pt idx="3246">
                  <c:v>36.399657657563665</c:v>
                </c:pt>
                <c:pt idx="3247">
                  <c:v>36.26700946339713</c:v>
                </c:pt>
                <c:pt idx="3248">
                  <c:v>36.133925031361372</c:v>
                </c:pt>
                <c:pt idx="3249">
                  <c:v>36.000404634151607</c:v>
                </c:pt>
                <c:pt idx="3250">
                  <c:v>35.866448559490095</c:v>
                </c:pt>
                <c:pt idx="3251">
                  <c:v>35.732057110121985</c:v>
                </c:pt>
                <c:pt idx="3252">
                  <c:v>35.5972306038108</c:v>
                </c:pt>
                <c:pt idx="3253">
                  <c:v>35.461969373331073</c:v>
                </c:pt>
                <c:pt idx="3254">
                  <c:v>35.326273766465789</c:v>
                </c:pt>
                <c:pt idx="3255">
                  <c:v>35.190144145998516</c:v>
                </c:pt>
                <c:pt idx="3256">
                  <c:v>35.053580889711498</c:v>
                </c:pt>
                <c:pt idx="3257">
                  <c:v>34.916584390377722</c:v>
                </c:pt>
                <c:pt idx="3258">
                  <c:v>34.7791550557574</c:v>
                </c:pt>
                <c:pt idx="3259">
                  <c:v>34.641293308591202</c:v>
                </c:pt>
                <c:pt idx="3260">
                  <c:v>34.502999586597468</c:v>
                </c:pt>
                <c:pt idx="3261">
                  <c:v>34.364274342463659</c:v>
                </c:pt>
                <c:pt idx="3262">
                  <c:v>34.225118043842883</c:v>
                </c:pt>
                <c:pt idx="3263">
                  <c:v>34.08553117334705</c:v>
                </c:pt>
                <c:pt idx="3264">
                  <c:v>33.945514228542294</c:v>
                </c:pt>
                <c:pt idx="3265">
                  <c:v>33.805067721941469</c:v>
                </c:pt>
                <c:pt idx="3266">
                  <c:v>33.664192180999351</c:v>
                </c:pt>
                <c:pt idx="3267">
                  <c:v>33.522888148104215</c:v>
                </c:pt>
                <c:pt idx="3268">
                  <c:v>33.381156180573896</c:v>
                </c:pt>
                <c:pt idx="3269">
                  <c:v>33.238996850646998</c:v>
                </c:pt>
                <c:pt idx="3270">
                  <c:v>33.09641074547514</c:v>
                </c:pt>
                <c:pt idx="3271">
                  <c:v>32.953398467119285</c:v>
                </c:pt>
                <c:pt idx="3272">
                  <c:v>32.809960632535962</c:v>
                </c:pt>
                <c:pt idx="3273">
                  <c:v>32.666097873575865</c:v>
                </c:pt>
                <c:pt idx="3274">
                  <c:v>32.521810836970303</c:v>
                </c:pt>
                <c:pt idx="3275">
                  <c:v>32.377100184325855</c:v>
                </c:pt>
                <c:pt idx="3276">
                  <c:v>32.231966592113736</c:v>
                </c:pt>
                <c:pt idx="3277">
                  <c:v>32.086410751661589</c:v>
                </c:pt>
                <c:pt idx="3278">
                  <c:v>31.940433369142596</c:v>
                </c:pt>
                <c:pt idx="3279">
                  <c:v>31.794035165565646</c:v>
                </c:pt>
                <c:pt idx="3280">
                  <c:v>31.647216876766265</c:v>
                </c:pt>
                <c:pt idx="3281">
                  <c:v>31.499979253393491</c:v>
                </c:pt>
                <c:pt idx="3282">
                  <c:v>31.352323060900233</c:v>
                </c:pt>
                <c:pt idx="3283">
                  <c:v>31.204249079530854</c:v>
                </c:pt>
                <c:pt idx="3284">
                  <c:v>31.05575810430858</c:v>
                </c:pt>
                <c:pt idx="3285">
                  <c:v>30.906850945023677</c:v>
                </c:pt>
                <c:pt idx="3286">
                  <c:v>30.757528426219324</c:v>
                </c:pt>
                <c:pt idx="3287">
                  <c:v>30.607791387179191</c:v>
                </c:pt>
                <c:pt idx="3288">
                  <c:v>30.457640681911357</c:v>
                </c:pt>
                <c:pt idx="3289">
                  <c:v>30.307077179135263</c:v>
                </c:pt>
                <c:pt idx="3290">
                  <c:v>30.156101762265877</c:v>
                </c:pt>
                <c:pt idx="3291">
                  <c:v>30.004715329397499</c:v>
                </c:pt>
                <c:pt idx="3292">
                  <c:v>29.85291879328858</c:v>
                </c:pt>
                <c:pt idx="3293">
                  <c:v>29.700713081343679</c:v>
                </c:pt>
                <c:pt idx="3294">
                  <c:v>29.548099135596402</c:v>
                </c:pt>
                <c:pt idx="3295">
                  <c:v>29.395077912690681</c:v>
                </c:pt>
                <c:pt idx="3296">
                  <c:v>29.241650383864283</c:v>
                </c:pt>
                <c:pt idx="3297">
                  <c:v>29.087817534926785</c:v>
                </c:pt>
                <c:pt idx="3298">
                  <c:v>28.933580366241273</c:v>
                </c:pt>
                <c:pt idx="3299">
                  <c:v>28.778939892703448</c:v>
                </c:pt>
                <c:pt idx="3300">
                  <c:v>28.623897143720683</c:v>
                </c:pt>
                <c:pt idx="3301">
                  <c:v>28.468453163189508</c:v>
                </c:pt>
                <c:pt idx="3302">
                  <c:v>28.312609009474812</c:v>
                </c:pt>
                <c:pt idx="3303">
                  <c:v>28.156365755384115</c:v>
                </c:pt>
                <c:pt idx="3304">
                  <c:v>27.999724488146569</c:v>
                </c:pt>
                <c:pt idx="3305">
                  <c:v>27.84268630938584</c:v>
                </c:pt>
                <c:pt idx="3306">
                  <c:v>27.685252335097829</c:v>
                </c:pt>
                <c:pt idx="3307">
                  <c:v>27.527423695621792</c:v>
                </c:pt>
                <c:pt idx="3308">
                  <c:v>27.369201535616668</c:v>
                </c:pt>
                <c:pt idx="3309">
                  <c:v>27.210587014031006</c:v>
                </c:pt>
                <c:pt idx="3310">
                  <c:v>27.051581304076905</c:v>
                </c:pt>
                <c:pt idx="3311">
                  <c:v>26.892185593201191</c:v>
                </c:pt>
                <c:pt idx="3312">
                  <c:v>26.732401083054327</c:v>
                </c:pt>
                <c:pt idx="3313">
                  <c:v>26.572228989462417</c:v>
                </c:pt>
                <c:pt idx="3314">
                  <c:v>26.411670542394489</c:v>
                </c:pt>
                <c:pt idx="3315">
                  <c:v>26.250726985931664</c:v>
                </c:pt>
                <c:pt idx="3316">
                  <c:v>26.089399578234548</c:v>
                </c:pt>
                <c:pt idx="3317">
                  <c:v>25.927689591510074</c:v>
                </c:pt>
                <c:pt idx="3318">
                  <c:v>25.765598311977072</c:v>
                </c:pt>
                <c:pt idx="3319">
                  <c:v>25.603127039832458</c:v>
                </c:pt>
                <c:pt idx="3320">
                  <c:v>25.440277089213623</c:v>
                </c:pt>
                <c:pt idx="3321">
                  <c:v>25.27704978816476</c:v>
                </c:pt>
                <c:pt idx="3322">
                  <c:v>25.113446478598348</c:v>
                </c:pt>
                <c:pt idx="3323">
                  <c:v>24.949468516256758</c:v>
                </c:pt>
                <c:pt idx="3324">
                  <c:v>24.785117270675102</c:v>
                </c:pt>
                <c:pt idx="3325">
                  <c:v>24.620394125139285</c:v>
                </c:pt>
                <c:pt idx="3326">
                  <c:v>24.455300476648972</c:v>
                </c:pt>
                <c:pt idx="3327">
                  <c:v>24.289837735872936</c:v>
                </c:pt>
                <c:pt idx="3328">
                  <c:v>24.124007327109609</c:v>
                </c:pt>
                <c:pt idx="3329">
                  <c:v>23.957810688244365</c:v>
                </c:pt>
                <c:pt idx="3330">
                  <c:v>23.791249270703275</c:v>
                </c:pt>
                <c:pt idx="3331">
                  <c:v>23.6243245394121</c:v>
                </c:pt>
                <c:pt idx="3332">
                  <c:v>23.457037972749248</c:v>
                </c:pt>
                <c:pt idx="3333">
                  <c:v>23.289391062500016</c:v>
                </c:pt>
                <c:pt idx="3334">
                  <c:v>23.121385313809839</c:v>
                </c:pt>
                <c:pt idx="3335">
                  <c:v>22.953022245137134</c:v>
                </c:pt>
                <c:pt idx="3336">
                  <c:v>22.784303388203256</c:v>
                </c:pt>
                <c:pt idx="3337">
                  <c:v>22.615230287944939</c:v>
                </c:pt>
                <c:pt idx="3338">
                  <c:v>22.445804502464114</c:v>
                </c:pt>
                <c:pt idx="3339">
                  <c:v>22.276027602974693</c:v>
                </c:pt>
                <c:pt idx="3340">
                  <c:v>22.105901173755115</c:v>
                </c:pt>
                <c:pt idx="3341">
                  <c:v>21.935426812089645</c:v>
                </c:pt>
                <c:pt idx="3342">
                  <c:v>21.764606128220947</c:v>
                </c:pt>
                <c:pt idx="3343">
                  <c:v>21.593440745292611</c:v>
                </c:pt>
                <c:pt idx="3344">
                  <c:v>21.4219322992939</c:v>
                </c:pt>
                <c:pt idx="3345">
                  <c:v>21.250082439005297</c:v>
                </c:pt>
                <c:pt idx="3346">
                  <c:v>21.077892825941717</c:v>
                </c:pt>
                <c:pt idx="3347">
                  <c:v>20.90536513429339</c:v>
                </c:pt>
                <c:pt idx="3348">
                  <c:v>20.732501050868649</c:v>
                </c:pt>
                <c:pt idx="3349">
                  <c:v>20.559302275034923</c:v>
                </c:pt>
                <c:pt idx="3350">
                  <c:v>20.385770518658546</c:v>
                </c:pt>
                <c:pt idx="3351">
                  <c:v>20.21190750604373</c:v>
                </c:pt>
                <c:pt idx="3352">
                  <c:v>20.03771497387072</c:v>
                </c:pt>
                <c:pt idx="3353">
                  <c:v>19.863194671134266</c:v>
                </c:pt>
                <c:pt idx="3354">
                  <c:v>19.688348359079271</c:v>
                </c:pt>
                <c:pt idx="3355">
                  <c:v>19.513177811138405</c:v>
                </c:pt>
                <c:pt idx="3356">
                  <c:v>19.337684812864836</c:v>
                </c:pt>
                <c:pt idx="3357">
                  <c:v>19.161871161868731</c:v>
                </c:pt>
                <c:pt idx="3358">
                  <c:v>18.985738667751122</c:v>
                </c:pt>
                <c:pt idx="3359">
                  <c:v>18.809289152033813</c:v>
                </c:pt>
                <c:pt idx="3360">
                  <c:v>18.632524448095779</c:v>
                </c:pt>
                <c:pt idx="3361">
                  <c:v>18.455446401098982</c:v>
                </c:pt>
                <c:pt idx="3362">
                  <c:v>18.278056867924192</c:v>
                </c:pt>
                <c:pt idx="3363">
                  <c:v>18.100357717098007</c:v>
                </c:pt>
                <c:pt idx="3364">
                  <c:v>17.922350828721335</c:v>
                </c:pt>
                <c:pt idx="3365">
                  <c:v>17.74403809439923</c:v>
                </c:pt>
                <c:pt idx="3366">
                  <c:v>17.565421417166959</c:v>
                </c:pt>
                <c:pt idx="3367">
                  <c:v>17.386502711417705</c:v>
                </c:pt>
                <c:pt idx="3368">
                  <c:v>17.207283902826958</c:v>
                </c:pt>
                <c:pt idx="3369">
                  <c:v>17.027766928279675</c:v>
                </c:pt>
                <c:pt idx="3370">
                  <c:v>16.847953735793936</c:v>
                </c:pt>
                <c:pt idx="3371">
                  <c:v>16.667846284443868</c:v>
                </c:pt>
                <c:pt idx="3372">
                  <c:v>16.487446544283472</c:v>
                </c:pt>
                <c:pt idx="3373">
                  <c:v>16.30675649626923</c:v>
                </c:pt>
                <c:pt idx="3374">
                  <c:v>16.1257781321805</c:v>
                </c:pt>
                <c:pt idx="3375">
                  <c:v>15.944513454541806</c:v>
                </c:pt>
                <c:pt idx="3376">
                  <c:v>15.762964476541157</c:v>
                </c:pt>
                <c:pt idx="3377">
                  <c:v>15.581133221952626</c:v>
                </c:pt>
                <c:pt idx="3378">
                  <c:v>15.399021725051455</c:v>
                </c:pt>
                <c:pt idx="3379">
                  <c:v>15.216632030534015</c:v>
                </c:pt>
                <c:pt idx="3380">
                  <c:v>15.033966193435987</c:v>
                </c:pt>
                <c:pt idx="3381">
                  <c:v>14.851026279047232</c:v>
                </c:pt>
                <c:pt idx="3382">
                  <c:v>14.667814362830342</c:v>
                </c:pt>
                <c:pt idx="3383">
                  <c:v>14.484332530333546</c:v>
                </c:pt>
                <c:pt idx="3384">
                  <c:v>14.300582877106507</c:v>
                </c:pt>
                <c:pt idx="3385">
                  <c:v>14.116567508616356</c:v>
                </c:pt>
                <c:pt idx="3386">
                  <c:v>13.932288540157685</c:v>
                </c:pt>
                <c:pt idx="3387">
                  <c:v>13.747748096767708</c:v>
                </c:pt>
                <c:pt idx="3388">
                  <c:v>13.562948313139742</c:v>
                </c:pt>
                <c:pt idx="3389">
                  <c:v>13.377891333531323</c:v>
                </c:pt>
                <c:pt idx="3390">
                  <c:v>13.192579311679168</c:v>
                </c:pt>
                <c:pt idx="3391">
                  <c:v>13.007014410706233</c:v>
                </c:pt>
                <c:pt idx="3392">
                  <c:v>12.821198803034321</c:v>
                </c:pt>
                <c:pt idx="3393">
                  <c:v>12.635134670292473</c:v>
                </c:pt>
                <c:pt idx="3394">
                  <c:v>12.448824203225485</c:v>
                </c:pt>
                <c:pt idx="3395">
                  <c:v>12.262269601601787</c:v>
                </c:pt>
                <c:pt idx="3396">
                  <c:v>12.075473074122414</c:v>
                </c:pt>
                <c:pt idx="3397">
                  <c:v>11.888436838326186</c:v>
                </c:pt>
                <c:pt idx="3398">
                  <c:v>11.701163120498279</c:v>
                </c:pt>
                <c:pt idx="3399">
                  <c:v>11.513654155575637</c:v>
                </c:pt>
                <c:pt idx="3400">
                  <c:v>11.325912187051188</c:v>
                </c:pt>
                <c:pt idx="3401">
                  <c:v>11.137939466880738</c:v>
                </c:pt>
                <c:pt idx="3402">
                  <c:v>10.949738255386336</c:v>
                </c:pt>
                <c:pt idx="3403">
                  <c:v>10.761310821159668</c:v>
                </c:pt>
                <c:pt idx="3404">
                  <c:v>10.572659440967982</c:v>
                </c:pt>
                <c:pt idx="3405">
                  <c:v>10.38378639965353</c:v>
                </c:pt>
                <c:pt idx="3406">
                  <c:v>10.19469399004106</c:v>
                </c:pt>
                <c:pt idx="3407">
                  <c:v>10.00538451283316</c:v>
                </c:pt>
                <c:pt idx="3408">
                  <c:v>9.8158602765181229</c:v>
                </c:pt>
                <c:pt idx="3409">
                  <c:v>9.6261235972683892</c:v>
                </c:pt>
                <c:pt idx="3410">
                  <c:v>9.43617679884062</c:v>
                </c:pt>
                <c:pt idx="3411">
                  <c:v>9.2460222124769871</c:v>
                </c:pt>
                <c:pt idx="3412">
                  <c:v>9.0556621768057539</c:v>
                </c:pt>
                <c:pt idx="3413">
                  <c:v>8.8650990377385597</c:v>
                </c:pt>
                <c:pt idx="3414">
                  <c:v>8.6743351483711422</c:v>
                </c:pt>
                <c:pt idx="3415">
                  <c:v>8.4833728688815881</c:v>
                </c:pt>
                <c:pt idx="3416">
                  <c:v>8.2922145664284415</c:v>
                </c:pt>
                <c:pt idx="3417">
                  <c:v>8.1008626150484702</c:v>
                </c:pt>
                <c:pt idx="3418">
                  <c:v>7.9093193955544905</c:v>
                </c:pt>
                <c:pt idx="3419">
                  <c:v>7.7175872954310307</c:v>
                </c:pt>
                <c:pt idx="3420">
                  <c:v>7.5256687087335195</c:v>
                </c:pt>
                <c:pt idx="3421">
                  <c:v>7.3335660359824431</c:v>
                </c:pt>
                <c:pt idx="3422">
                  <c:v>7.1412816840602886</c:v>
                </c:pt>
                <c:pt idx="3423">
                  <c:v>6.9488180661069237</c:v>
                </c:pt>
                <c:pt idx="3424">
                  <c:v>6.7561776014159705</c:v>
                </c:pt>
                <c:pt idx="3425">
                  <c:v>6.5633627153270311</c:v>
                </c:pt>
                <c:pt idx="3426">
                  <c:v>6.3703758391245628</c:v>
                </c:pt>
                <c:pt idx="3427">
                  <c:v>6.1772194099282558</c:v>
                </c:pt>
                <c:pt idx="3428">
                  <c:v>5.9838958705894072</c:v>
                </c:pt>
                <c:pt idx="3429">
                  <c:v>5.7904076695841411</c:v>
                </c:pt>
                <c:pt idx="3430">
                  <c:v>5.5967572609067702</c:v>
                </c:pt>
                <c:pt idx="3431">
                  <c:v>5.4029471039627595</c:v>
                </c:pt>
                <c:pt idx="3432">
                  <c:v>5.2089796634628556</c:v>
                </c:pt>
                <c:pt idx="3433">
                  <c:v>5.0148574093130946</c:v>
                </c:pt>
                <c:pt idx="3434">
                  <c:v>4.8205828165112905</c:v>
                </c:pt>
                <c:pt idx="3435">
                  <c:v>4.6261583650353373</c:v>
                </c:pt>
                <c:pt idx="3436">
                  <c:v>4.4315865397367986</c:v>
                </c:pt>
                <c:pt idx="3437">
                  <c:v>4.236869830233104</c:v>
                </c:pt>
                <c:pt idx="3438">
                  <c:v>4.042010730797216</c:v>
                </c:pt>
                <c:pt idx="3439">
                  <c:v>3.8470117402513608</c:v>
                </c:pt>
                <c:pt idx="3440">
                  <c:v>3.6518753618556161</c:v>
                </c:pt>
                <c:pt idx="3441">
                  <c:v>3.4566041031999646</c:v>
                </c:pt>
                <c:pt idx="3442">
                  <c:v>3.2612004760943591</c:v>
                </c:pt>
                <c:pt idx="3443">
                  <c:v>3.0656669964605214</c:v>
                </c:pt>
                <c:pt idx="3444">
                  <c:v>2.8700061842196192</c:v>
                </c:pt>
                <c:pt idx="3445">
                  <c:v>2.6742205631845763</c:v>
                </c:pt>
                <c:pt idx="3446">
                  <c:v>2.4783126609487169</c:v>
                </c:pt>
                <c:pt idx="3447">
                  <c:v>2.2822850087755455</c:v>
                </c:pt>
                <c:pt idx="3448">
                  <c:v>2.0861401414887553</c:v>
                </c:pt>
                <c:pt idx="3449">
                  <c:v>1.8898805973610422</c:v>
                </c:pt>
                <c:pt idx="3450">
                  <c:v>1.69350891800417</c:v>
                </c:pt>
                <c:pt idx="3451">
                  <c:v>1.4970276482569886</c:v>
                </c:pt>
                <c:pt idx="3452">
                  <c:v>1.3004393360744757</c:v>
                </c:pt>
                <c:pt idx="3453">
                  <c:v>1.103746532417432</c:v>
                </c:pt>
                <c:pt idx="3454">
                  <c:v>0.90695179114078428</c:v>
                </c:pt>
                <c:pt idx="3455">
                  <c:v>0.7100576688805802</c:v>
                </c:pt>
                <c:pt idx="3456">
                  <c:v>0.51306672494536087</c:v>
                </c:pt>
                <c:pt idx="3457">
                  <c:v>0.31598152120221812</c:v>
                </c:pt>
                <c:pt idx="3458">
                  <c:v>0.11880462196563712</c:v>
                </c:pt>
                <c:pt idx="3459">
                  <c:v>-7.8461406114143983E-2</c:v>
                </c:pt>
                <c:pt idx="3460">
                  <c:v>-0.27581399416277463</c:v>
                </c:pt>
                <c:pt idx="3461">
                  <c:v>-0.47325057119527969</c:v>
                </c:pt>
                <c:pt idx="3462">
                  <c:v>-0.67076856422593778</c:v>
                </c:pt>
                <c:pt idx="3463">
                  <c:v>-0.86836539838236604</c:v>
                </c:pt>
                <c:pt idx="3464">
                  <c:v>-1.0660384970167911</c:v>
                </c:pt>
                <c:pt idx="3465">
                  <c:v>-1.2637852818186559</c:v>
                </c:pt>
                <c:pt idx="3466">
                  <c:v>-1.4616031729275676</c:v>
                </c:pt>
                <c:pt idx="3467">
                  <c:v>-1.6594895890436021</c:v>
                </c:pt>
                <c:pt idx="3468">
                  <c:v>-1.8574419475422985</c:v>
                </c:pt>
                <c:pt idx="3469">
                  <c:v>-2.0554576645856741</c:v>
                </c:pt>
                <c:pt idx="3470">
                  <c:v>-2.2535341552350019</c:v>
                </c:pt>
                <c:pt idx="3471">
                  <c:v>-2.4516688335637582</c:v>
                </c:pt>
                <c:pt idx="3472">
                  <c:v>-2.6498591127692634</c:v>
                </c:pt>
                <c:pt idx="3473">
                  <c:v>-2.8481024052858857</c:v>
                </c:pt>
                <c:pt idx="3474">
                  <c:v>-3.0463961228977325</c:v>
                </c:pt>
                <c:pt idx="3475">
                  <c:v>-3.244737676850491</c:v>
                </c:pt>
                <c:pt idx="3476">
                  <c:v>-3.4431244779657675</c:v>
                </c:pt>
                <c:pt idx="3477">
                  <c:v>-3.6415539367506824</c:v>
                </c:pt>
                <c:pt idx="3478">
                  <c:v>-3.8400234635127788</c:v>
                </c:pt>
                <c:pt idx="3479">
                  <c:v>-4.0385304684711514</c:v>
                </c:pt>
                <c:pt idx="3480">
                  <c:v>-4.2370723618718387</c:v>
                </c:pt>
                <c:pt idx="3481">
                  <c:v>-4.4356465540955696</c:v>
                </c:pt>
                <c:pt idx="3482">
                  <c:v>-4.6342504557722748</c:v>
                </c:pt>
                <c:pt idx="3483">
                  <c:v>-4.8328814778973594</c:v>
                </c:pt>
                <c:pt idx="3484">
                  <c:v>-5.0315370319362671</c:v>
                </c:pt>
                <c:pt idx="3485">
                  <c:v>-5.2302145299434244</c:v>
                </c:pt>
                <c:pt idx="3486">
                  <c:v>-5.4289113846717498</c:v>
                </c:pt>
                <c:pt idx="3487">
                  <c:v>-5.6276250096839817</c:v>
                </c:pt>
                <c:pt idx="3488">
                  <c:v>-5.8263528194671039</c:v>
                </c:pt>
                <c:pt idx="3489">
                  <c:v>-6.0250922295416558</c:v>
                </c:pt>
                <c:pt idx="3490">
                  <c:v>-6.2238406565764706</c:v>
                </c:pt>
                <c:pt idx="3491">
                  <c:v>-6.4225955184974168</c:v>
                </c:pt>
                <c:pt idx="3492">
                  <c:v>-6.6213542346027339</c:v>
                </c:pt>
                <c:pt idx="3493">
                  <c:v>-6.8201142256700393</c:v>
                </c:pt>
                <c:pt idx="3494">
                  <c:v>-7.0188729140727446</c:v>
                </c:pt>
                <c:pt idx="3495">
                  <c:v>-7.217627723888512</c:v>
                </c:pt>
                <c:pt idx="3496">
                  <c:v>-7.416376081010128</c:v>
                </c:pt>
                <c:pt idx="3497">
                  <c:v>-7.6151154132594456</c:v>
                </c:pt>
                <c:pt idx="3498">
                  <c:v>-7.8138431504951313</c:v>
                </c:pt>
                <c:pt idx="3499">
                  <c:v>-8.0125567247265508</c:v>
                </c:pt>
                <c:pt idx="3500">
                  <c:v>-8.2112535702219702</c:v>
                </c:pt>
                <c:pt idx="3501">
                  <c:v>-8.4099311236202539</c:v>
                </c:pt>
                <c:pt idx="3502">
                  <c:v>-8.6085868240425896</c:v>
                </c:pt>
                <c:pt idx="3503">
                  <c:v>-8.8072181132002925</c:v>
                </c:pt>
                <c:pt idx="3504">
                  <c:v>-9.0058224355069001</c:v>
                </c:pt>
                <c:pt idx="3505">
                  <c:v>-9.2043972381874255</c:v>
                </c:pt>
                <c:pt idx="3506">
                  <c:v>-9.402939971386985</c:v>
                </c:pt>
                <c:pt idx="3507">
                  <c:v>-9.6014480882836892</c:v>
                </c:pt>
                <c:pt idx="3508">
                  <c:v>-9.799919045193775</c:v>
                </c:pt>
                <c:pt idx="3509">
                  <c:v>-9.9983503016840416</c:v>
                </c:pt>
                <c:pt idx="3510">
                  <c:v>-10.196739320679711</c:v>
                </c:pt>
                <c:pt idx="3511">
                  <c:v>-10.395083568572829</c:v>
                </c:pt>
                <c:pt idx="3512">
                  <c:v>-10.593380515331603</c:v>
                </c:pt>
                <c:pt idx="3513">
                  <c:v>-10.791627634608261</c:v>
                </c:pt>
                <c:pt idx="3514">
                  <c:v>-10.989822403847143</c:v>
                </c:pt>
                <c:pt idx="3515">
                  <c:v>-11.187962304393636</c:v>
                </c:pt>
                <c:pt idx="3516">
                  <c:v>-11.386044821599484</c:v>
                </c:pt>
                <c:pt idx="3517">
                  <c:v>-11.584067444933396</c:v>
                </c:pt>
                <c:pt idx="3518">
                  <c:v>-11.782027668084112</c:v>
                </c:pt>
                <c:pt idx="3519">
                  <c:v>-11.979922989072918</c:v>
                </c:pt>
                <c:pt idx="3520">
                  <c:v>-12.17775091035395</c:v>
                </c:pt>
                <c:pt idx="3521">
                  <c:v>-12.375508938924469</c:v>
                </c:pt>
                <c:pt idx="3522">
                  <c:v>-12.573194586430645</c:v>
                </c:pt>
                <c:pt idx="3523">
                  <c:v>-12.770805369271329</c:v>
                </c:pt>
                <c:pt idx="3524">
                  <c:v>-12.968338808706818</c:v>
                </c:pt>
                <c:pt idx="3525">
                  <c:v>-13.165792430959215</c:v>
                </c:pt>
                <c:pt idx="3526">
                  <c:v>-13.363163767322533</c:v>
                </c:pt>
                <c:pt idx="3527">
                  <c:v>-13.560450354262855</c:v>
                </c:pt>
                <c:pt idx="3528">
                  <c:v>-13.757649733525597</c:v>
                </c:pt>
                <c:pt idx="3529">
                  <c:v>-13.95475945223717</c:v>
                </c:pt>
                <c:pt idx="3530">
                  <c:v>-14.151777063010883</c:v>
                </c:pt>
                <c:pt idx="3531">
                  <c:v>-14.348700124046928</c:v>
                </c:pt>
                <c:pt idx="3532">
                  <c:v>-14.545526199238196</c:v>
                </c:pt>
                <c:pt idx="3533">
                  <c:v>-14.742252858270263</c:v>
                </c:pt>
                <c:pt idx="3534">
                  <c:v>-14.938877676725838</c:v>
                </c:pt>
                <c:pt idx="3535">
                  <c:v>-15.135398236184813</c:v>
                </c:pt>
                <c:pt idx="3536">
                  <c:v>-15.331812124325864</c:v>
                </c:pt>
                <c:pt idx="3537">
                  <c:v>-15.528116935027185</c:v>
                </c:pt>
                <c:pt idx="3538">
                  <c:v>-15.724310268467661</c:v>
                </c:pt>
                <c:pt idx="3539">
                  <c:v>-15.92038973122655</c:v>
                </c:pt>
                <c:pt idx="3540">
                  <c:v>-16.116352936383578</c:v>
                </c:pt>
                <c:pt idx="3541">
                  <c:v>-16.312197503616545</c:v>
                </c:pt>
                <c:pt idx="3542">
                  <c:v>-16.507921059302362</c:v>
                </c:pt>
                <c:pt idx="3543">
                  <c:v>-16.703521236614648</c:v>
                </c:pt>
                <c:pt idx="3544">
                  <c:v>-16.898995675620398</c:v>
                </c:pt>
                <c:pt idx="3545">
                  <c:v>-17.094342023378601</c:v>
                </c:pt>
                <c:pt idx="3546">
                  <c:v>-17.2895579340381</c:v>
                </c:pt>
                <c:pt idx="3547">
                  <c:v>-17.484641068931495</c:v>
                </c:pt>
                <c:pt idx="3548">
                  <c:v>-17.679589096673851</c:v>
                </c:pt>
                <c:pt idx="3549">
                  <c:v>-17.874399693257146</c:v>
                </c:pt>
                <c:pt idx="3550">
                  <c:v>-18.069070542144544</c:v>
                </c:pt>
                <c:pt idx="3551">
                  <c:v>-18.263599334365779</c:v>
                </c:pt>
                <c:pt idx="3552">
                  <c:v>-18.457983768610916</c:v>
                </c:pt>
                <c:pt idx="3553">
                  <c:v>-18.652221551324629</c:v>
                </c:pt>
                <c:pt idx="3554">
                  <c:v>-18.846310396797918</c:v>
                </c:pt>
                <c:pt idx="3555">
                  <c:v>-19.040248027260589</c:v>
                </c:pt>
                <c:pt idx="3556">
                  <c:v>-19.234032172974281</c:v>
                </c:pt>
                <c:pt idx="3557">
                  <c:v>-19.427660572322708</c:v>
                </c:pt>
                <c:pt idx="3558">
                  <c:v>-19.621130971902858</c:v>
                </c:pt>
                <c:pt idx="3559">
                  <c:v>-19.814441126615151</c:v>
                </c:pt>
                <c:pt idx="3560">
                  <c:v>-20.007588799751971</c:v>
                </c:pt>
                <c:pt idx="3561">
                  <c:v>-20.200571763088703</c:v>
                </c:pt>
                <c:pt idx="3562">
                  <c:v>-20.393387796969705</c:v>
                </c:pt>
                <c:pt idx="3563">
                  <c:v>-20.586034690398805</c:v>
                </c:pt>
                <c:pt idx="3564">
                  <c:v>-20.778510241124252</c:v>
                </c:pt>
                <c:pt idx="3565">
                  <c:v>-20.970812255724923</c:v>
                </c:pt>
                <c:pt idx="3566">
                  <c:v>-21.162938549699589</c:v>
                </c:pt>
                <c:pt idx="3567">
                  <c:v>-21.354886947547811</c:v>
                </c:pt>
                <c:pt idx="3568">
                  <c:v>-21.546655282857614</c:v>
                </c:pt>
                <c:pt idx="3569">
                  <c:v>-21.738241398387999</c:v>
                </c:pt>
                <c:pt idx="3570">
                  <c:v>-21.929643146153154</c:v>
                </c:pt>
                <c:pt idx="3571">
                  <c:v>-22.12085838750437</c:v>
                </c:pt>
                <c:pt idx="3572">
                  <c:v>-22.311884993211407</c:v>
                </c:pt>
                <c:pt idx="3573">
                  <c:v>-22.502720843545831</c:v>
                </c:pt>
                <c:pt idx="3574">
                  <c:v>-22.693363828359395</c:v>
                </c:pt>
                <c:pt idx="3575">
                  <c:v>-22.883811847165134</c:v>
                </c:pt>
                <c:pt idx="3576">
                  <c:v>-23.074062809215746</c:v>
                </c:pt>
                <c:pt idx="3577">
                  <c:v>-23.264114633583034</c:v>
                </c:pt>
                <c:pt idx="3578">
                  <c:v>-23.453965249233761</c:v>
                </c:pt>
                <c:pt idx="3579">
                  <c:v>-23.643612595108834</c:v>
                </c:pt>
                <c:pt idx="3580">
                  <c:v>-23.833054620197601</c:v>
                </c:pt>
                <c:pt idx="3581">
                  <c:v>-24.022289283615123</c:v>
                </c:pt>
                <c:pt idx="3582">
                  <c:v>-24.2113145546748</c:v>
                </c:pt>
                <c:pt idx="3583">
                  <c:v>-24.400128412963312</c:v>
                </c:pt>
                <c:pt idx="3584">
                  <c:v>-24.588728848415343</c:v>
                </c:pt>
                <c:pt idx="3585">
                  <c:v>-24.777113861382446</c:v>
                </c:pt>
                <c:pt idx="3586">
                  <c:v>-24.965281462707992</c:v>
                </c:pt>
                <c:pt idx="3587">
                  <c:v>-25.153229673795607</c:v>
                </c:pt>
                <c:pt idx="3588">
                  <c:v>-25.340956526681026</c:v>
                </c:pt>
                <c:pt idx="3589">
                  <c:v>-25.528460064099619</c:v>
                </c:pt>
                <c:pt idx="3590">
                  <c:v>-25.715738339555998</c:v>
                </c:pt>
                <c:pt idx="3591">
                  <c:v>-25.902789417390238</c:v>
                </c:pt>
                <c:pt idx="3592">
                  <c:v>-26.089611372846235</c:v>
                </c:pt>
                <c:pt idx="3593">
                  <c:v>-26.276202292136844</c:v>
                </c:pt>
                <c:pt idx="3594">
                  <c:v>-26.462560272508426</c:v>
                </c:pt>
                <c:pt idx="3595">
                  <c:v>-26.648683422304742</c:v>
                </c:pt>
                <c:pt idx="3596">
                  <c:v>-26.834569861031895</c:v>
                </c:pt>
                <c:pt idx="3597">
                  <c:v>-27.020217719419549</c:v>
                </c:pt>
                <c:pt idx="3598">
                  <c:v>-27.205625139482947</c:v>
                </c:pt>
                <c:pt idx="3599">
                  <c:v>-27.390790274583821</c:v>
                </c:pt>
                <c:pt idx="3600">
                  <c:v>-27.57571128948851</c:v>
                </c:pt>
                <c:pt idx="3601">
                  <c:v>-27.760386360430061</c:v>
                </c:pt>
                <c:pt idx="3602">
                  <c:v>-27.944813675164113</c:v>
                </c:pt>
                <c:pt idx="3603">
                  <c:v>-28.128991433026073</c:v>
                </c:pt>
                <c:pt idx="3604">
                  <c:v>-28.312917844988107</c:v>
                </c:pt>
                <c:pt idx="3605">
                  <c:v>-28.496591133714674</c:v>
                </c:pt>
                <c:pt idx="3606">
                  <c:v>-28.680009533616015</c:v>
                </c:pt>
                <c:pt idx="3607">
                  <c:v>-28.863171290903381</c:v>
                </c:pt>
                <c:pt idx="3608">
                  <c:v>-29.046074663639189</c:v>
                </c:pt>
                <c:pt idx="3609">
                  <c:v>-29.228717921791031</c:v>
                </c:pt>
                <c:pt idx="3610">
                  <c:v>-29.411099347281606</c:v>
                </c:pt>
                <c:pt idx="3611">
                  <c:v>-29.593217234037894</c:v>
                </c:pt>
                <c:pt idx="3612">
                  <c:v>-29.775069888041571</c:v>
                </c:pt>
                <c:pt idx="3613">
                  <c:v>-29.956655627375</c:v>
                </c:pt>
                <c:pt idx="3614">
                  <c:v>-30.137972782270083</c:v>
                </c:pt>
                <c:pt idx="3615">
                  <c:v>-30.319019695154196</c:v>
                </c:pt>
                <c:pt idx="3616">
                  <c:v>-30.49979472069333</c:v>
                </c:pt>
                <c:pt idx="3617">
                  <c:v>-30.680296225838077</c:v>
                </c:pt>
                <c:pt idx="3618">
                  <c:v>-30.8605225898676</c:v>
                </c:pt>
                <c:pt idx="3619">
                  <c:v>-31.040472204428596</c:v>
                </c:pt>
                <c:pt idx="3620">
                  <c:v>-31.220143473580322</c:v>
                </c:pt>
                <c:pt idx="3621">
                  <c:v>-31.399534813833185</c:v>
                </c:pt>
                <c:pt idx="3622">
                  <c:v>-31.578644654186917</c:v>
                </c:pt>
                <c:pt idx="3623">
                  <c:v>-31.757471436170647</c:v>
                </c:pt>
                <c:pt idx="3624">
                  <c:v>-31.936013613880789</c:v>
                </c:pt>
                <c:pt idx="3625">
                  <c:v>-32.114269654015573</c:v>
                </c:pt>
                <c:pt idx="3626">
                  <c:v>-32.29223803591114</c:v>
                </c:pt>
                <c:pt idx="3627">
                  <c:v>-32.469917251577073</c:v>
                </c:pt>
                <c:pt idx="3628">
                  <c:v>-32.647305805728564</c:v>
                </c:pt>
                <c:pt idx="3629">
                  <c:v>-32.824402215818992</c:v>
                </c:pt>
                <c:pt idx="3630">
                  <c:v>-33.001205012072433</c:v>
                </c:pt>
                <c:pt idx="3631">
                  <c:v>-33.177712737513247</c:v>
                </c:pt>
                <c:pt idx="3632">
                  <c:v>-33.353923947996208</c:v>
                </c:pt>
                <c:pt idx="3633">
                  <c:v>-33.5298372122339</c:v>
                </c:pt>
                <c:pt idx="3634">
                  <c:v>-33.705451111826108</c:v>
                </c:pt>
                <c:pt idx="3635">
                  <c:v>-33.880764241284282</c:v>
                </c:pt>
                <c:pt idx="3636">
                  <c:v>-34.055775208058776</c:v>
                </c:pt>
                <c:pt idx="3637">
                  <c:v>-34.230482632562854</c:v>
                </c:pt>
                <c:pt idx="3638">
                  <c:v>-34.404885148195746</c:v>
                </c:pt>
                <c:pt idx="3639">
                  <c:v>-34.578981401365866</c:v>
                </c:pt>
                <c:pt idx="3640">
                  <c:v>-34.752770051512982</c:v>
                </c:pt>
                <c:pt idx="3641">
                  <c:v>-34.926249771126663</c:v>
                </c:pt>
                <c:pt idx="3642">
                  <c:v>-35.099419245767734</c:v>
                </c:pt>
                <c:pt idx="3643">
                  <c:v>-35.27227717408735</c:v>
                </c:pt>
                <c:pt idx="3644">
                  <c:v>-35.444822267842596</c:v>
                </c:pt>
                <c:pt idx="3645">
                  <c:v>-35.617053251914996</c:v>
                </c:pt>
                <c:pt idx="3646">
                  <c:v>-35.78896886432446</c:v>
                </c:pt>
                <c:pt idx="3647">
                  <c:v>-35.960567856246314</c:v>
                </c:pt>
                <c:pt idx="3648">
                  <c:v>-36.131848992022185</c:v>
                </c:pt>
                <c:pt idx="3649">
                  <c:v>-36.302811049175887</c:v>
                </c:pt>
                <c:pt idx="3650">
                  <c:v>-36.473452818420782</c:v>
                </c:pt>
                <c:pt idx="3651">
                  <c:v>-36.64377310367621</c:v>
                </c:pt>
                <c:pt idx="3652">
                  <c:v>-36.813770722070728</c:v>
                </c:pt>
                <c:pt idx="3653">
                  <c:v>-36.983444503957458</c:v>
                </c:pt>
                <c:pt idx="3654">
                  <c:v>-37.152793292916868</c:v>
                </c:pt>
                <c:pt idx="3655">
                  <c:v>-37.321815945765962</c:v>
                </c:pt>
                <c:pt idx="3656">
                  <c:v>-37.490511332564637</c:v>
                </c:pt>
                <c:pt idx="3657">
                  <c:v>-37.658878336618329</c:v>
                </c:pt>
                <c:pt idx="3658">
                  <c:v>-37.826915854482962</c:v>
                </c:pt>
                <c:pt idx="3659">
                  <c:v>-37.994622795970798</c:v>
                </c:pt>
                <c:pt idx="3660">
                  <c:v>-38.16199808414737</c:v>
                </c:pt>
                <c:pt idx="3661">
                  <c:v>-38.329040655336314</c:v>
                </c:pt>
                <c:pt idx="3662">
                  <c:v>-38.495749459118429</c:v>
                </c:pt>
                <c:pt idx="3663">
                  <c:v>-38.662123458330086</c:v>
                </c:pt>
                <c:pt idx="3664">
                  <c:v>-38.828161629063459</c:v>
                </c:pt>
                <c:pt idx="3665">
                  <c:v>-38.993862960661431</c:v>
                </c:pt>
                <c:pt idx="3666">
                  <c:v>-39.159226455714446</c:v>
                </c:pt>
                <c:pt idx="3667">
                  <c:v>-39.32425113005911</c:v>
                </c:pt>
                <c:pt idx="3668">
                  <c:v>-39.488936012767624</c:v>
                </c:pt>
                <c:pt idx="3669">
                  <c:v>-39.653280146145619</c:v>
                </c:pt>
                <c:pt idx="3670">
                  <c:v>-39.817282585721642</c:v>
                </c:pt>
                <c:pt idx="3671">
                  <c:v>-39.980942400242839</c:v>
                </c:pt>
                <c:pt idx="3672">
                  <c:v>-40.144258671661106</c:v>
                </c:pt>
                <c:pt idx="3673">
                  <c:v>-40.307230495125935</c:v>
                </c:pt>
                <c:pt idx="3674">
                  <c:v>-40.469856978973979</c:v>
                </c:pt>
                <c:pt idx="3675">
                  <c:v>-40.6321372447145</c:v>
                </c:pt>
                <c:pt idx="3676">
                  <c:v>-40.794070427020131</c:v>
                </c:pt>
                <c:pt idx="3677">
                  <c:v>-40.955655673709941</c:v>
                </c:pt>
                <c:pt idx="3678">
                  <c:v>-41.116892145736898</c:v>
                </c:pt>
                <c:pt idx="3679">
                  <c:v>-41.277779017171639</c:v>
                </c:pt>
                <c:pt idx="3680">
                  <c:v>-41.438315475187835</c:v>
                </c:pt>
                <c:pt idx="3681">
                  <c:v>-41.59850072004275</c:v>
                </c:pt>
                <c:pt idx="3682">
                  <c:v>-41.758333965061155</c:v>
                </c:pt>
                <c:pt idx="3683">
                  <c:v>-41.917814436614407</c:v>
                </c:pt>
                <c:pt idx="3684">
                  <c:v>-42.076941374105019</c:v>
                </c:pt>
                <c:pt idx="3685">
                  <c:v>-42.235714029940368</c:v>
                </c:pt>
                <c:pt idx="3686">
                  <c:v>-42.394131669515559</c:v>
                </c:pt>
                <c:pt idx="3687">
                  <c:v>-42.552193571190884</c:v>
                </c:pt>
                <c:pt idx="3688">
                  <c:v>-42.709899026267266</c:v>
                </c:pt>
                <c:pt idx="3689">
                  <c:v>-42.867247338963637</c:v>
                </c:pt>
                <c:pt idx="3690">
                  <c:v>-43.024237826391442</c:v>
                </c:pt>
                <c:pt idx="3691">
                  <c:v>-43.180869818531249</c:v>
                </c:pt>
                <c:pt idx="3692">
                  <c:v>-43.33714265820322</c:v>
                </c:pt>
                <c:pt idx="3693">
                  <c:v>-43.493055701043261</c:v>
                </c:pt>
                <c:pt idx="3694">
                  <c:v>-43.648608315474632</c:v>
                </c:pt>
                <c:pt idx="3695">
                  <c:v>-43.803799882677708</c:v>
                </c:pt>
                <c:pt idx="3696">
                  <c:v>-43.958629796562718</c:v>
                </c:pt>
                <c:pt idx="3697">
                  <c:v>-44.113097463737773</c:v>
                </c:pt>
                <c:pt idx="3698">
                  <c:v>-44.267202303480531</c:v>
                </c:pt>
                <c:pt idx="3699">
                  <c:v>-44.420943747704257</c:v>
                </c:pt>
                <c:pt idx="3700">
                  <c:v>-44.574321240926764</c:v>
                </c:pt>
                <c:pt idx="3701">
                  <c:v>-44.727334240237496</c:v>
                </c:pt>
                <c:pt idx="3702">
                  <c:v>-44.879982215262714</c:v>
                </c:pt>
                <c:pt idx="3703">
                  <c:v>-45.032264648131928</c:v>
                </c:pt>
                <c:pt idx="3704">
                  <c:v>-45.1841810334424</c:v>
                </c:pt>
                <c:pt idx="3705">
                  <c:v>-45.335730878223984</c:v>
                </c:pt>
                <c:pt idx="3706">
                  <c:v>-45.486913701900306</c:v>
                </c:pt>
                <c:pt idx="3707">
                  <c:v>-45.637729036255024</c:v>
                </c:pt>
                <c:pt idx="3708">
                  <c:v>-45.788176425389878</c:v>
                </c:pt>
                <c:pt idx="3709">
                  <c:v>-45.938255425689391</c:v>
                </c:pt>
                <c:pt idx="3710">
                  <c:v>-46.087965605779658</c:v>
                </c:pt>
                <c:pt idx="3711">
                  <c:v>-46.237306546488668</c:v>
                </c:pt>
                <c:pt idx="3712">
                  <c:v>-46.386277840805832</c:v>
                </c:pt>
                <c:pt idx="3713">
                  <c:v>-46.534879093841369</c:v>
                </c:pt>
                <c:pt idx="3714">
                  <c:v>-46.683109922783444</c:v>
                </c:pt>
                <c:pt idx="3715">
                  <c:v>-46.830969956855</c:v>
                </c:pt>
                <c:pt idx="3716">
                  <c:v>-46.978458837272797</c:v>
                </c:pt>
                <c:pt idx="3717">
                  <c:v>-47.125576217201996</c:v>
                </c:pt>
                <c:pt idx="3718">
                  <c:v>-47.272321761711311</c:v>
                </c:pt>
                <c:pt idx="3719">
                  <c:v>-47.418695147729693</c:v>
                </c:pt>
                <c:pt idx="3720">
                  <c:v>-47.564696063999122</c:v>
                </c:pt>
                <c:pt idx="3721">
                  <c:v>-47.710324211029445</c:v>
                </c:pt>
                <c:pt idx="3722">
                  <c:v>-47.85557930105162</c:v>
                </c:pt>
                <c:pt idx="3723">
                  <c:v>-48.000461057968806</c:v>
                </c:pt>
                <c:pt idx="3724">
                  <c:v>-48.144969217311143</c:v>
                </c:pt>
                <c:pt idx="3725">
                  <c:v>-48.289103526184789</c:v>
                </c:pt>
                <c:pt idx="3726">
                  <c:v>-48.432863743223805</c:v>
                </c:pt>
                <c:pt idx="3727">
                  <c:v>-48.576249638542492</c:v>
                </c:pt>
                <c:pt idx="3728">
                  <c:v>-48.719260993681274</c:v>
                </c:pt>
                <c:pt idx="3729">
                  <c:v>-48.86189760156023</c:v>
                </c:pt>
                <c:pt idx="3730">
                  <c:v>-49.004159266425177</c:v>
                </c:pt>
                <c:pt idx="3731">
                  <c:v>-49.146045803796653</c:v>
                </c:pt>
                <c:pt idx="3732">
                  <c:v>-49.287557040420324</c:v>
                </c:pt>
                <c:pt idx="3733">
                  <c:v>-49.428692814209342</c:v>
                </c:pt>
                <c:pt idx="3734">
                  <c:v>-49.569452974195912</c:v>
                </c:pt>
                <c:pt idx="3735">
                  <c:v>-49.709837380475676</c:v>
                </c:pt>
                <c:pt idx="3736">
                  <c:v>-49.849845904153852</c:v>
                </c:pt>
                <c:pt idx="3737">
                  <c:v>-49.989478427290095</c:v>
                </c:pt>
                <c:pt idx="3738">
                  <c:v>-50.128734842844977</c:v>
                </c:pt>
                <c:pt idx="3739">
                  <c:v>-50.267615054623604</c:v>
                </c:pt>
                <c:pt idx="3740">
                  <c:v>-50.406118977220103</c:v>
                </c:pt>
                <c:pt idx="3741">
                  <c:v>-50.544246535960241</c:v>
                </c:pt>
                <c:pt idx="3742">
                  <c:v>-50.681997666847053</c:v>
                </c:pt>
                <c:pt idx="3743">
                  <c:v>-50.819372316501529</c:v>
                </c:pt>
                <c:pt idx="3744">
                  <c:v>-50.95637044210585</c:v>
                </c:pt>
                <c:pt idx="3745">
                  <c:v>-51.092992011345387</c:v>
                </c:pt>
                <c:pt idx="3746">
                  <c:v>-51.229237002351397</c:v>
                </c:pt>
                <c:pt idx="3747">
                  <c:v>-51.36510540364003</c:v>
                </c:pt>
                <c:pt idx="3748">
                  <c:v>-51.500597214055318</c:v>
                </c:pt>
                <c:pt idx="3749">
                  <c:v>-51.635712442709377</c:v>
                </c:pt>
                <c:pt idx="3750">
                  <c:v>-51.77045110892081</c:v>
                </c:pt>
                <c:pt idx="3751">
                  <c:v>-51.904813242157871</c:v>
                </c:pt>
                <c:pt idx="3752">
                  <c:v>-52.038798881974103</c:v>
                </c:pt>
                <c:pt idx="3753">
                  <c:v>-52.17240807795109</c:v>
                </c:pt>
                <c:pt idx="3754">
                  <c:v>-52.305640889634034</c:v>
                </c:pt>
                <c:pt idx="3755">
                  <c:v>-52.438497386472591</c:v>
                </c:pt>
                <c:pt idx="3756">
                  <c:v>-52.570977647758539</c:v>
                </c:pt>
                <c:pt idx="3757">
                  <c:v>-52.703081762562178</c:v>
                </c:pt>
                <c:pt idx="3758">
                  <c:v>-52.834809829671784</c:v>
                </c:pt>
                <c:pt idx="3759">
                  <c:v>-52.966161957530574</c:v>
                </c:pt>
                <c:pt idx="3760">
                  <c:v>-53.097138264172017</c:v>
                </c:pt>
                <c:pt idx="3761">
                  <c:v>-53.227738877158586</c:v>
                </c:pt>
                <c:pt idx="3762">
                  <c:v>-53.357963933517524</c:v>
                </c:pt>
                <c:pt idx="3763">
                  <c:v>-53.487813579676086</c:v>
                </c:pt>
                <c:pt idx="3764">
                  <c:v>-53.617287971398866</c:v>
                </c:pt>
                <c:pt idx="3765">
                  <c:v>-53.746387273722291</c:v>
                </c:pt>
                <c:pt idx="3766">
                  <c:v>-53.87511166089098</c:v>
                </c:pt>
                <c:pt idx="3767">
                  <c:v>-54.003461316292686</c:v>
                </c:pt>
                <c:pt idx="3768">
                  <c:v>-54.13143643239242</c:v>
                </c:pt>
                <c:pt idx="3769">
                  <c:v>-54.259037210668538</c:v>
                </c:pt>
                <c:pt idx="3770">
                  <c:v>-54.386263861545714</c:v>
                </c:pt>
                <c:pt idx="3771">
                  <c:v>-54.513116604330733</c:v>
                </c:pt>
                <c:pt idx="3772">
                  <c:v>-54.639595667146466</c:v>
                </c:pt>
                <c:pt idx="3773">
                  <c:v>-54.765701286865294</c:v>
                </c:pt>
                <c:pt idx="3774">
                  <c:v>-54.891433709041252</c:v>
                </c:pt>
                <c:pt idx="3775">
                  <c:v>-55.01679318784764</c:v>
                </c:pt>
                <c:pt idx="3776">
                  <c:v>-55.141779986007052</c:v>
                </c:pt>
                <c:pt idx="3777">
                  <c:v>-55.26639437472592</c:v>
                </c:pt>
                <c:pt idx="3778">
                  <c:v>-55.390636633626528</c:v>
                </c:pt>
                <c:pt idx="3779">
                  <c:v>-55.5145070506818</c:v>
                </c:pt>
                <c:pt idx="3780">
                  <c:v>-55.638005922147357</c:v>
                </c:pt>
                <c:pt idx="3781">
                  <c:v>-55.761133552492197</c:v>
                </c:pt>
                <c:pt idx="3782">
                  <c:v>-55.883890254335597</c:v>
                </c:pt>
                <c:pt idx="3783">
                  <c:v>-56.006276348374314</c:v>
                </c:pt>
                <c:pt idx="3784">
                  <c:v>-56.128292163319529</c:v>
                </c:pt>
                <c:pt idx="3785">
                  <c:v>-56.249938035826005</c:v>
                </c:pt>
                <c:pt idx="3786">
                  <c:v>-56.371214310425927</c:v>
                </c:pt>
                <c:pt idx="3787">
                  <c:v>-56.492121339459558</c:v>
                </c:pt>
                <c:pt idx="3788">
                  <c:v>-56.612659483009537</c:v>
                </c:pt>
                <c:pt idx="3789">
                  <c:v>-56.732829108827744</c:v>
                </c:pt>
                <c:pt idx="3790">
                  <c:v>-56.852630592274025</c:v>
                </c:pt>
                <c:pt idx="3791">
                  <c:v>-56.97206431624231</c:v>
                </c:pt>
                <c:pt idx="3792">
                  <c:v>-57.091130671094945</c:v>
                </c:pt>
                <c:pt idx="3793">
                  <c:v>-57.209830054594192</c:v>
                </c:pt>
                <c:pt idx="3794">
                  <c:v>-57.328162871831879</c:v>
                </c:pt>
                <c:pt idx="3795">
                  <c:v>-57.446129535163337</c:v>
                </c:pt>
                <c:pt idx="3796">
                  <c:v>-57.563730464137862</c:v>
                </c:pt>
                <c:pt idx="3797">
                  <c:v>-57.680966085430541</c:v>
                </c:pt>
                <c:pt idx="3798">
                  <c:v>-57.797836832772106</c:v>
                </c:pt>
                <c:pt idx="3799">
                  <c:v>-57.914343146882985</c:v>
                </c:pt>
                <c:pt idx="3800">
                  <c:v>-58.03048547540277</c:v>
                </c:pt>
                <c:pt idx="3801">
                  <c:v>-58.146264272823075</c:v>
                </c:pt>
              </c:numCache>
            </c:numRef>
          </c:yVal>
          <c:smooth val="0"/>
          <c:extLst>
            <c:ext xmlns:c16="http://schemas.microsoft.com/office/drawing/2014/chart" uri="{C3380CC4-5D6E-409C-BE32-E72D297353CC}">
              <c16:uniqueId val="{00000000-681C-460B-9661-733EF0000C24}"/>
            </c:ext>
          </c:extLst>
        </c:ser>
        <c:dLbls>
          <c:showLegendKey val="0"/>
          <c:showVal val="0"/>
          <c:showCatName val="0"/>
          <c:showSerName val="0"/>
          <c:showPercent val="0"/>
          <c:showBubbleSize val="0"/>
        </c:dLbls>
        <c:axId val="175422464"/>
        <c:axId val="175420928"/>
      </c:scatterChart>
      <c:valAx>
        <c:axId val="17541683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418752"/>
        <c:crosses val="autoZero"/>
        <c:crossBetween val="midCat"/>
      </c:valAx>
      <c:valAx>
        <c:axId val="175418752"/>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416832"/>
        <c:crosses val="autoZero"/>
        <c:crossBetween val="midCat"/>
        <c:majorUnit val="20"/>
        <c:minorUnit val="10"/>
      </c:valAx>
      <c:valAx>
        <c:axId val="175420928"/>
        <c:scaling>
          <c:orientation val="minMax"/>
          <c:max val="180"/>
          <c:min val="-180"/>
        </c:scaling>
        <c:delete val="0"/>
        <c:axPos val="r"/>
        <c:numFmt formatCode="General" sourceLinked="1"/>
        <c:majorTickMark val="out"/>
        <c:minorTickMark val="none"/>
        <c:tickLblPos val="nextTo"/>
        <c:crossAx val="175422464"/>
        <c:crosses val="max"/>
        <c:crossBetween val="midCat"/>
        <c:majorUnit val="45"/>
      </c:valAx>
      <c:valAx>
        <c:axId val="175422464"/>
        <c:scaling>
          <c:logBase val="10"/>
          <c:orientation val="minMax"/>
        </c:scaling>
        <c:delete val="1"/>
        <c:axPos val="b"/>
        <c:numFmt formatCode="General" sourceLinked="1"/>
        <c:majorTickMark val="out"/>
        <c:minorTickMark val="none"/>
        <c:tickLblPos val="nextTo"/>
        <c:crossAx val="17542092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 Gain and Phase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100.55995636373062</c:v>
                </c:pt>
                <c:pt idx="1">
                  <c:v>100.52700976388917</c:v>
                </c:pt>
                <c:pt idx="2">
                  <c:v>100.49406314293529</c:v>
                </c:pt>
                <c:pt idx="3">
                  <c:v>100.46111650070814</c:v>
                </c:pt>
                <c:pt idx="4">
                  <c:v>100.42816983704589</c:v>
                </c:pt>
                <c:pt idx="5">
                  <c:v>100.39522315178539</c:v>
                </c:pt>
                <c:pt idx="6">
                  <c:v>100.3622764447621</c:v>
                </c:pt>
                <c:pt idx="7">
                  <c:v>100.32932971581026</c:v>
                </c:pt>
                <c:pt idx="8">
                  <c:v>100.2963829647632</c:v>
                </c:pt>
                <c:pt idx="9">
                  <c:v>100.26343619145251</c:v>
                </c:pt>
                <c:pt idx="10">
                  <c:v>100.23048939570873</c:v>
                </c:pt>
                <c:pt idx="11">
                  <c:v>100.19754257736102</c:v>
                </c:pt>
                <c:pt idx="12">
                  <c:v>100.16459573623736</c:v>
                </c:pt>
                <c:pt idx="13">
                  <c:v>100.13164887216448</c:v>
                </c:pt>
                <c:pt idx="14">
                  <c:v>100.09870198496733</c:v>
                </c:pt>
                <c:pt idx="15">
                  <c:v>100.06575507447025</c:v>
                </c:pt>
                <c:pt idx="16">
                  <c:v>100.03280814049563</c:v>
                </c:pt>
                <c:pt idx="17">
                  <c:v>99.99986118286472</c:v>
                </c:pt>
                <c:pt idx="18">
                  <c:v>99.966914201397572</c:v>
                </c:pt>
                <c:pt idx="19">
                  <c:v>99.933967195912629</c:v>
                </c:pt>
                <c:pt idx="20">
                  <c:v>99.901020166227028</c:v>
                </c:pt>
                <c:pt idx="21">
                  <c:v>99.868073112156623</c:v>
                </c:pt>
                <c:pt idx="22">
                  <c:v>99.83512603351565</c:v>
                </c:pt>
                <c:pt idx="23">
                  <c:v>99.802178930117108</c:v>
                </c:pt>
                <c:pt idx="24">
                  <c:v>99.769231801772577</c:v>
                </c:pt>
                <c:pt idx="25">
                  <c:v>99.736284648292056</c:v>
                </c:pt>
                <c:pt idx="26">
                  <c:v>99.703337469484239</c:v>
                </c:pt>
                <c:pt idx="27">
                  <c:v>99.670390265156271</c:v>
                </c:pt>
                <c:pt idx="28">
                  <c:v>99.637443035113932</c:v>
                </c:pt>
                <c:pt idx="29">
                  <c:v>99.604495779161383</c:v>
                </c:pt>
                <c:pt idx="30">
                  <c:v>99.571548497101446</c:v>
                </c:pt>
                <c:pt idx="31">
                  <c:v>99.538601188735285</c:v>
                </c:pt>
                <c:pt idx="32">
                  <c:v>99.505653853862853</c:v>
                </c:pt>
                <c:pt idx="33">
                  <c:v>99.472706492282143</c:v>
                </c:pt>
                <c:pt idx="34">
                  <c:v>99.439759103789825</c:v>
                </c:pt>
                <c:pt idx="35">
                  <c:v>99.406811688181094</c:v>
                </c:pt>
                <c:pt idx="36">
                  <c:v>99.373864245249521</c:v>
                </c:pt>
                <c:pt idx="37">
                  <c:v>99.340916774787132</c:v>
                </c:pt>
                <c:pt idx="38">
                  <c:v>99.30796927658433</c:v>
                </c:pt>
                <c:pt idx="39">
                  <c:v>99.275021750429758</c:v>
                </c:pt>
                <c:pt idx="40">
                  <c:v>99.242074196110963</c:v>
                </c:pt>
                <c:pt idx="41">
                  <c:v>99.209126613413318</c:v>
                </c:pt>
                <c:pt idx="42">
                  <c:v>99.176179002120776</c:v>
                </c:pt>
                <c:pt idx="43">
                  <c:v>99.143231362015882</c:v>
                </c:pt>
                <c:pt idx="44">
                  <c:v>99.110283692878937</c:v>
                </c:pt>
                <c:pt idx="45">
                  <c:v>99.07733599448909</c:v>
                </c:pt>
                <c:pt idx="46">
                  <c:v>99.044388266623841</c:v>
                </c:pt>
                <c:pt idx="47">
                  <c:v>99.011440509058531</c:v>
                </c:pt>
                <c:pt idx="48">
                  <c:v>98.978492721567051</c:v>
                </c:pt>
                <c:pt idx="49">
                  <c:v>98.9455449039217</c:v>
                </c:pt>
                <c:pt idx="50">
                  <c:v>98.912597055893187</c:v>
                </c:pt>
                <c:pt idx="51">
                  <c:v>98.879649177249732</c:v>
                </c:pt>
                <c:pt idx="52">
                  <c:v>98.84670126775859</c:v>
                </c:pt>
                <c:pt idx="53">
                  <c:v>98.813753327184784</c:v>
                </c:pt>
                <c:pt idx="54">
                  <c:v>98.780805355291903</c:v>
                </c:pt>
                <c:pt idx="55">
                  <c:v>98.747857351841176</c:v>
                </c:pt>
                <c:pt idx="56">
                  <c:v>98.714909316592781</c:v>
                </c:pt>
                <c:pt idx="57">
                  <c:v>98.681961249304464</c:v>
                </c:pt>
                <c:pt idx="58">
                  <c:v>98.649013149732212</c:v>
                </c:pt>
                <c:pt idx="59">
                  <c:v>98.616065017630277</c:v>
                </c:pt>
                <c:pt idx="60">
                  <c:v>98.583116852751331</c:v>
                </c:pt>
                <c:pt idx="61">
                  <c:v>98.550168654845493</c:v>
                </c:pt>
                <c:pt idx="62">
                  <c:v>98.517220423661598</c:v>
                </c:pt>
                <c:pt idx="63">
                  <c:v>98.484272158946183</c:v>
                </c:pt>
                <c:pt idx="64">
                  <c:v>98.451323860444148</c:v>
                </c:pt>
                <c:pt idx="65">
                  <c:v>98.41837552789805</c:v>
                </c:pt>
                <c:pt idx="66">
                  <c:v>98.385427161048824</c:v>
                </c:pt>
                <c:pt idx="67">
                  <c:v>98.352478759635545</c:v>
                </c:pt>
                <c:pt idx="68">
                  <c:v>98.319530323394915</c:v>
                </c:pt>
                <c:pt idx="69">
                  <c:v>98.286581852061914</c:v>
                </c:pt>
                <c:pt idx="70">
                  <c:v>98.253633345369181</c:v>
                </c:pt>
                <c:pt idx="71">
                  <c:v>98.220684803047732</c:v>
                </c:pt>
                <c:pt idx="72">
                  <c:v>98.187736224826395</c:v>
                </c:pt>
                <c:pt idx="73">
                  <c:v>98.154787610431825</c:v>
                </c:pt>
                <c:pt idx="74">
                  <c:v>98.121838959588686</c:v>
                </c:pt>
                <c:pt idx="75">
                  <c:v>98.088890272019455</c:v>
                </c:pt>
                <c:pt idx="76">
                  <c:v>98.055941547444661</c:v>
                </c:pt>
                <c:pt idx="77">
                  <c:v>98.022992785582517</c:v>
                </c:pt>
                <c:pt idx="78">
                  <c:v>97.990043986149203</c:v>
                </c:pt>
                <c:pt idx="79">
                  <c:v>97.957095148858912</c:v>
                </c:pt>
                <c:pt idx="80">
                  <c:v>97.92414627342319</c:v>
                </c:pt>
                <c:pt idx="81">
                  <c:v>97.891197359551811</c:v>
                </c:pt>
                <c:pt idx="82">
                  <c:v>97.858248406952271</c:v>
                </c:pt>
                <c:pt idx="83">
                  <c:v>97.825299415329511</c:v>
                </c:pt>
                <c:pt idx="84">
                  <c:v>97.792350384386737</c:v>
                </c:pt>
                <c:pt idx="85">
                  <c:v>97.759401313824696</c:v>
                </c:pt>
                <c:pt idx="86">
                  <c:v>97.726452203341609</c:v>
                </c:pt>
                <c:pt idx="87">
                  <c:v>97.693503052633602</c:v>
                </c:pt>
                <c:pt idx="88">
                  <c:v>97.660553861394547</c:v>
                </c:pt>
                <c:pt idx="89">
                  <c:v>97.627604629315968</c:v>
                </c:pt>
                <c:pt idx="90">
                  <c:v>97.594655356087046</c:v>
                </c:pt>
                <c:pt idx="91">
                  <c:v>97.561706041394331</c:v>
                </c:pt>
                <c:pt idx="92">
                  <c:v>97.528756684922286</c:v>
                </c:pt>
                <c:pt idx="93">
                  <c:v>97.495807286352971</c:v>
                </c:pt>
                <c:pt idx="94">
                  <c:v>97.46285784536596</c:v>
                </c:pt>
                <c:pt idx="95">
                  <c:v>97.429908361638255</c:v>
                </c:pt>
                <c:pt idx="96">
                  <c:v>97.396958834844668</c:v>
                </c:pt>
                <c:pt idx="97">
                  <c:v>97.364009264657255</c:v>
                </c:pt>
                <c:pt idx="98">
                  <c:v>97.331059650745885</c:v>
                </c:pt>
                <c:pt idx="99">
                  <c:v>97.298109992777484</c:v>
                </c:pt>
                <c:pt idx="100">
                  <c:v>97.265160290416887</c:v>
                </c:pt>
                <c:pt idx="101">
                  <c:v>97.232210543326232</c:v>
                </c:pt>
                <c:pt idx="102">
                  <c:v>97.199260751164957</c:v>
                </c:pt>
                <c:pt idx="103">
                  <c:v>97.166310913589925</c:v>
                </c:pt>
                <c:pt idx="104">
                  <c:v>97.133361030255685</c:v>
                </c:pt>
                <c:pt idx="105">
                  <c:v>97.100411100813645</c:v>
                </c:pt>
                <c:pt idx="106">
                  <c:v>97.067461124913166</c:v>
                </c:pt>
                <c:pt idx="107">
                  <c:v>97.034511102200426</c:v>
                </c:pt>
                <c:pt idx="108">
                  <c:v>97.001561032319074</c:v>
                </c:pt>
                <c:pt idx="109">
                  <c:v>96.968610914910187</c:v>
                </c:pt>
                <c:pt idx="110">
                  <c:v>96.93566074961204</c:v>
                </c:pt>
                <c:pt idx="111">
                  <c:v>96.902710536060027</c:v>
                </c:pt>
                <c:pt idx="112">
                  <c:v>96.869760273886868</c:v>
                </c:pt>
                <c:pt idx="113">
                  <c:v>96.836809962722583</c:v>
                </c:pt>
                <c:pt idx="114">
                  <c:v>96.803859602194223</c:v>
                </c:pt>
                <c:pt idx="115">
                  <c:v>96.770909191926052</c:v>
                </c:pt>
                <c:pt idx="116">
                  <c:v>96.737958731539464</c:v>
                </c:pt>
                <c:pt idx="117">
                  <c:v>96.705008220652957</c:v>
                </c:pt>
                <c:pt idx="118">
                  <c:v>96.672057658882338</c:v>
                </c:pt>
                <c:pt idx="119">
                  <c:v>96.639107045840149</c:v>
                </c:pt>
                <c:pt idx="120">
                  <c:v>96.606156381136046</c:v>
                </c:pt>
                <c:pt idx="121">
                  <c:v>96.573205664377042</c:v>
                </c:pt>
                <c:pt idx="122">
                  <c:v>96.540254895166839</c:v>
                </c:pt>
                <c:pt idx="123">
                  <c:v>96.507304073106397</c:v>
                </c:pt>
                <c:pt idx="124">
                  <c:v>96.474353197793121</c:v>
                </c:pt>
                <c:pt idx="125">
                  <c:v>96.441402268821804</c:v>
                </c:pt>
                <c:pt idx="126">
                  <c:v>96.408451285784253</c:v>
                </c:pt>
                <c:pt idx="127">
                  <c:v>96.375500248268807</c:v>
                </c:pt>
                <c:pt idx="128">
                  <c:v>96.342549155860823</c:v>
                </c:pt>
                <c:pt idx="129">
                  <c:v>96.309598008142473</c:v>
                </c:pt>
                <c:pt idx="130">
                  <c:v>96.27664680469293</c:v>
                </c:pt>
                <c:pt idx="131">
                  <c:v>96.243695545087917</c:v>
                </c:pt>
                <c:pt idx="132">
                  <c:v>96.210744228900026</c:v>
                </c:pt>
                <c:pt idx="133">
                  <c:v>96.177792855698641</c:v>
                </c:pt>
                <c:pt idx="134">
                  <c:v>96.144841425049847</c:v>
                </c:pt>
                <c:pt idx="135">
                  <c:v>96.111889936516405</c:v>
                </c:pt>
                <c:pt idx="136">
                  <c:v>96.078938389657807</c:v>
                </c:pt>
                <c:pt idx="137">
                  <c:v>96.045986784030106</c:v>
                </c:pt>
                <c:pt idx="138">
                  <c:v>96.013035119185943</c:v>
                </c:pt>
                <c:pt idx="139">
                  <c:v>95.980083394674807</c:v>
                </c:pt>
                <c:pt idx="140">
                  <c:v>95.947131610042391</c:v>
                </c:pt>
                <c:pt idx="141">
                  <c:v>95.914179764831275</c:v>
                </c:pt>
                <c:pt idx="142">
                  <c:v>95.881227858580274</c:v>
                </c:pt>
                <c:pt idx="143">
                  <c:v>95.848275890825008</c:v>
                </c:pt>
                <c:pt idx="144">
                  <c:v>95.81532386109734</c:v>
                </c:pt>
                <c:pt idx="145">
                  <c:v>95.782371768925543</c:v>
                </c:pt>
                <c:pt idx="146">
                  <c:v>95.749419613834419</c:v>
                </c:pt>
                <c:pt idx="147">
                  <c:v>95.716467395344992</c:v>
                </c:pt>
                <c:pt idx="148">
                  <c:v>95.683515112975059</c:v>
                </c:pt>
                <c:pt idx="149">
                  <c:v>95.650562766238224</c:v>
                </c:pt>
                <c:pt idx="150">
                  <c:v>95.61761035464464</c:v>
                </c:pt>
                <c:pt idx="151">
                  <c:v>95.584657877700863</c:v>
                </c:pt>
                <c:pt idx="152">
                  <c:v>95.551705334909386</c:v>
                </c:pt>
                <c:pt idx="153">
                  <c:v>95.51875272576919</c:v>
                </c:pt>
                <c:pt idx="154">
                  <c:v>95.485800049775207</c:v>
                </c:pt>
                <c:pt idx="155">
                  <c:v>95.452847306418846</c:v>
                </c:pt>
                <c:pt idx="156">
                  <c:v>95.419894495187364</c:v>
                </c:pt>
                <c:pt idx="157">
                  <c:v>95.386941615564098</c:v>
                </c:pt>
                <c:pt idx="158">
                  <c:v>95.353988667028844</c:v>
                </c:pt>
                <c:pt idx="159">
                  <c:v>95.321035649056952</c:v>
                </c:pt>
                <c:pt idx="160">
                  <c:v>95.288082561120007</c:v>
                </c:pt>
                <c:pt idx="161">
                  <c:v>95.25512940268564</c:v>
                </c:pt>
                <c:pt idx="162">
                  <c:v>95.222176173217235</c:v>
                </c:pt>
                <c:pt idx="163">
                  <c:v>95.189222872174412</c:v>
                </c:pt>
                <c:pt idx="164">
                  <c:v>95.156269499012396</c:v>
                </c:pt>
                <c:pt idx="165">
                  <c:v>95.123316053182378</c:v>
                </c:pt>
                <c:pt idx="166">
                  <c:v>95.090362534131273</c:v>
                </c:pt>
                <c:pt idx="167">
                  <c:v>95.057408941301844</c:v>
                </c:pt>
                <c:pt idx="168">
                  <c:v>95.02445527413289</c:v>
                </c:pt>
                <c:pt idx="169">
                  <c:v>94.991501532058436</c:v>
                </c:pt>
                <c:pt idx="170">
                  <c:v>94.958547714508569</c:v>
                </c:pt>
                <c:pt idx="171">
                  <c:v>94.925593820908972</c:v>
                </c:pt>
                <c:pt idx="172">
                  <c:v>94.892639850680837</c:v>
                </c:pt>
                <c:pt idx="173">
                  <c:v>94.859685803241092</c:v>
                </c:pt>
                <c:pt idx="174">
                  <c:v>94.826731678002176</c:v>
                </c:pt>
                <c:pt idx="175">
                  <c:v>94.793777474372149</c:v>
                </c:pt>
                <c:pt idx="176">
                  <c:v>94.760823191754397</c:v>
                </c:pt>
                <c:pt idx="177">
                  <c:v>94.727868829547788</c:v>
                </c:pt>
                <c:pt idx="178">
                  <c:v>94.694914387146838</c:v>
                </c:pt>
                <c:pt idx="179">
                  <c:v>94.661959863941192</c:v>
                </c:pt>
                <c:pt idx="180">
                  <c:v>94.629005259315903</c:v>
                </c:pt>
                <c:pt idx="181">
                  <c:v>94.596050572651592</c:v>
                </c:pt>
                <c:pt idx="182">
                  <c:v>94.563095803323932</c:v>
                </c:pt>
                <c:pt idx="183">
                  <c:v>94.530140950703938</c:v>
                </c:pt>
                <c:pt idx="184">
                  <c:v>94.497186014157734</c:v>
                </c:pt>
                <c:pt idx="185">
                  <c:v>94.464230993046698</c:v>
                </c:pt>
                <c:pt idx="186">
                  <c:v>94.431275886727434</c:v>
                </c:pt>
                <c:pt idx="187">
                  <c:v>94.398320694551444</c:v>
                </c:pt>
                <c:pt idx="188">
                  <c:v>94.365365415865639</c:v>
                </c:pt>
                <c:pt idx="189">
                  <c:v>94.332410050011617</c:v>
                </c:pt>
                <c:pt idx="190">
                  <c:v>94.299454596326086</c:v>
                </c:pt>
                <c:pt idx="191">
                  <c:v>94.266499054140809</c:v>
                </c:pt>
                <c:pt idx="192">
                  <c:v>94.233543422782333</c:v>
                </c:pt>
                <c:pt idx="193">
                  <c:v>94.200587701572132</c:v>
                </c:pt>
                <c:pt idx="194">
                  <c:v>94.167631889826723</c:v>
                </c:pt>
                <c:pt idx="195">
                  <c:v>94.134675986856976</c:v>
                </c:pt>
                <c:pt idx="196">
                  <c:v>94.101719991968821</c:v>
                </c:pt>
                <c:pt idx="197">
                  <c:v>94.068763904462969</c:v>
                </c:pt>
                <c:pt idx="198">
                  <c:v>94.035807723634889</c:v>
                </c:pt>
                <c:pt idx="199">
                  <c:v>94.002851448774038</c:v>
                </c:pt>
                <c:pt idx="200">
                  <c:v>93.969895079165354</c:v>
                </c:pt>
                <c:pt idx="201">
                  <c:v>93.936938614087794</c:v>
                </c:pt>
                <c:pt idx="202">
                  <c:v>93.903982052814996</c:v>
                </c:pt>
                <c:pt idx="203">
                  <c:v>93.871025394615074</c:v>
                </c:pt>
                <c:pt idx="204">
                  <c:v>93.838068638750499</c:v>
                </c:pt>
                <c:pt idx="205">
                  <c:v>93.805111784478242</c:v>
                </c:pt>
                <c:pt idx="206">
                  <c:v>93.772154831049534</c:v>
                </c:pt>
                <c:pt idx="207">
                  <c:v>93.739197777710132</c:v>
                </c:pt>
                <c:pt idx="208">
                  <c:v>93.706240623699614</c:v>
                </c:pt>
                <c:pt idx="209">
                  <c:v>93.673283368252299</c:v>
                </c:pt>
                <c:pt idx="210">
                  <c:v>93.640326010596254</c:v>
                </c:pt>
                <c:pt idx="211">
                  <c:v>93.607368549953932</c:v>
                </c:pt>
                <c:pt idx="212">
                  <c:v>93.574410985541846</c:v>
                </c:pt>
                <c:pt idx="213">
                  <c:v>93.541453316570383</c:v>
                </c:pt>
                <c:pt idx="214">
                  <c:v>93.508495542244262</c:v>
                </c:pt>
                <c:pt idx="215">
                  <c:v>93.475537661761734</c:v>
                </c:pt>
                <c:pt idx="216">
                  <c:v>93.442579674315368</c:v>
                </c:pt>
                <c:pt idx="217">
                  <c:v>93.409621579091123</c:v>
                </c:pt>
                <c:pt idx="218">
                  <c:v>93.376663375269288</c:v>
                </c:pt>
                <c:pt idx="219">
                  <c:v>93.343705062023602</c:v>
                </c:pt>
                <c:pt idx="220">
                  <c:v>93.310746638521664</c:v>
                </c:pt>
                <c:pt idx="221">
                  <c:v>93.277788103924564</c:v>
                </c:pt>
                <c:pt idx="222">
                  <c:v>93.244829457387155</c:v>
                </c:pt>
                <c:pt idx="223">
                  <c:v>93.211870698057965</c:v>
                </c:pt>
                <c:pt idx="224">
                  <c:v>93.178911825078728</c:v>
                </c:pt>
                <c:pt idx="225">
                  <c:v>93.145952837585156</c:v>
                </c:pt>
                <c:pt idx="226">
                  <c:v>93.112993734705753</c:v>
                </c:pt>
                <c:pt idx="227">
                  <c:v>93.080034515562858</c:v>
                </c:pt>
                <c:pt idx="228">
                  <c:v>93.047075179272113</c:v>
                </c:pt>
                <c:pt idx="229">
                  <c:v>93.014115724942315</c:v>
                </c:pt>
                <c:pt idx="230">
                  <c:v>92.981156151675535</c:v>
                </c:pt>
                <c:pt idx="231">
                  <c:v>92.948196458566898</c:v>
                </c:pt>
                <c:pt idx="232">
                  <c:v>92.915236644704905</c:v>
                </c:pt>
                <c:pt idx="233">
                  <c:v>92.882276709170839</c:v>
                </c:pt>
                <c:pt idx="234">
                  <c:v>92.849316651039288</c:v>
                </c:pt>
                <c:pt idx="235">
                  <c:v>92.816356469377567</c:v>
                </c:pt>
                <c:pt idx="236">
                  <c:v>92.783396163246081</c:v>
                </c:pt>
                <c:pt idx="237">
                  <c:v>92.750435731697891</c:v>
                </c:pt>
                <c:pt idx="238">
                  <c:v>92.717475173779036</c:v>
                </c:pt>
                <c:pt idx="239">
                  <c:v>92.684514488528279</c:v>
                </c:pt>
                <c:pt idx="240">
                  <c:v>92.651553674977109</c:v>
                </c:pt>
                <c:pt idx="241">
                  <c:v>92.618592732149452</c:v>
                </c:pt>
                <c:pt idx="242">
                  <c:v>92.585631659062116</c:v>
                </c:pt>
                <c:pt idx="243">
                  <c:v>92.552670454724293</c:v>
                </c:pt>
                <c:pt idx="244">
                  <c:v>92.519709118137499</c:v>
                </c:pt>
                <c:pt idx="245">
                  <c:v>92.486747648295989</c:v>
                </c:pt>
                <c:pt idx="246">
                  <c:v>92.453786044186032</c:v>
                </c:pt>
                <c:pt idx="247">
                  <c:v>92.420824304786535</c:v>
                </c:pt>
                <c:pt idx="248">
                  <c:v>92.387862429068321</c:v>
                </c:pt>
                <c:pt idx="249">
                  <c:v>92.354900415994493</c:v>
                </c:pt>
                <c:pt idx="250">
                  <c:v>92.321938264520483</c:v>
                </c:pt>
                <c:pt idx="251">
                  <c:v>92.288975973593622</c:v>
                </c:pt>
                <c:pt idx="252">
                  <c:v>92.256013542153084</c:v>
                </c:pt>
                <c:pt idx="253">
                  <c:v>92.223050969130355</c:v>
                </c:pt>
                <c:pt idx="254">
                  <c:v>92.190088253448508</c:v>
                </c:pt>
                <c:pt idx="255">
                  <c:v>92.157125394022444</c:v>
                </c:pt>
                <c:pt idx="256">
                  <c:v>92.12416238975905</c:v>
                </c:pt>
                <c:pt idx="257">
                  <c:v>92.091199239556659</c:v>
                </c:pt>
                <c:pt idx="258">
                  <c:v>92.058235942305444</c:v>
                </c:pt>
                <c:pt idx="259">
                  <c:v>92.025272496886885</c:v>
                </c:pt>
                <c:pt idx="260">
                  <c:v>91.992308902174202</c:v>
                </c:pt>
                <c:pt idx="261">
                  <c:v>91.959345157032033</c:v>
                </c:pt>
                <c:pt idx="262">
                  <c:v>91.926381260316305</c:v>
                </c:pt>
                <c:pt idx="263">
                  <c:v>91.89341721087419</c:v>
                </c:pt>
                <c:pt idx="264">
                  <c:v>91.860453007544209</c:v>
                </c:pt>
                <c:pt idx="265">
                  <c:v>91.827488649156251</c:v>
                </c:pt>
                <c:pt idx="266">
                  <c:v>91.794524134530889</c:v>
                </c:pt>
                <c:pt idx="267">
                  <c:v>91.761559462480037</c:v>
                </c:pt>
                <c:pt idx="268">
                  <c:v>91.728594631806601</c:v>
                </c:pt>
                <c:pt idx="269">
                  <c:v>91.695629641304151</c:v>
                </c:pt>
                <c:pt idx="270">
                  <c:v>91.662664489757347</c:v>
                </c:pt>
                <c:pt idx="271">
                  <c:v>91.629699175941454</c:v>
                </c:pt>
                <c:pt idx="272">
                  <c:v>91.596733698622614</c:v>
                </c:pt>
                <c:pt idx="273">
                  <c:v>91.56376805655745</c:v>
                </c:pt>
                <c:pt idx="274">
                  <c:v>91.530802248493046</c:v>
                </c:pt>
                <c:pt idx="275">
                  <c:v>91.497836273167295</c:v>
                </c:pt>
                <c:pt idx="276">
                  <c:v>91.464870129308196</c:v>
                </c:pt>
                <c:pt idx="277">
                  <c:v>91.431903815634342</c:v>
                </c:pt>
                <c:pt idx="278">
                  <c:v>91.398937330854267</c:v>
                </c:pt>
                <c:pt idx="279">
                  <c:v>91.365970673667064</c:v>
                </c:pt>
                <c:pt idx="280">
                  <c:v>91.333003842761656</c:v>
                </c:pt>
                <c:pt idx="281">
                  <c:v>91.300036836817242</c:v>
                </c:pt>
                <c:pt idx="282">
                  <c:v>91.267069654502791</c:v>
                </c:pt>
                <c:pt idx="283">
                  <c:v>91.234102294477395</c:v>
                </c:pt>
                <c:pt idx="284">
                  <c:v>91.201134755389646</c:v>
                </c:pt>
                <c:pt idx="285">
                  <c:v>91.168167035878142</c:v>
                </c:pt>
                <c:pt idx="286">
                  <c:v>91.13519913457111</c:v>
                </c:pt>
                <c:pt idx="287">
                  <c:v>91.102231050086175</c:v>
                </c:pt>
                <c:pt idx="288">
                  <c:v>91.069262781030744</c:v>
                </c:pt>
                <c:pt idx="289">
                  <c:v>91.03629432600151</c:v>
                </c:pt>
                <c:pt idx="290">
                  <c:v>91.003325683584407</c:v>
                </c:pt>
                <c:pt idx="291">
                  <c:v>90.970356852354826</c:v>
                </c:pt>
                <c:pt idx="292">
                  <c:v>90.937387830877242</c:v>
                </c:pt>
                <c:pt idx="293">
                  <c:v>90.904418617705176</c:v>
                </c:pt>
                <c:pt idx="294">
                  <c:v>90.871449211381389</c:v>
                </c:pt>
                <c:pt idx="295">
                  <c:v>90.838479610437304</c:v>
                </c:pt>
                <c:pt idx="296">
                  <c:v>90.805509813393314</c:v>
                </c:pt>
                <c:pt idx="297">
                  <c:v>90.772539818758787</c:v>
                </c:pt>
                <c:pt idx="298">
                  <c:v>90.739569625031436</c:v>
                </c:pt>
                <c:pt idx="299">
                  <c:v>90.706599230697677</c:v>
                </c:pt>
                <c:pt idx="300">
                  <c:v>90.673628634232543</c:v>
                </c:pt>
                <c:pt idx="301">
                  <c:v>90.640657834099429</c:v>
                </c:pt>
                <c:pt idx="302">
                  <c:v>90.607686828750147</c:v>
                </c:pt>
                <c:pt idx="303">
                  <c:v>90.574715616624587</c:v>
                </c:pt>
                <c:pt idx="304">
                  <c:v>90.541744196150873</c:v>
                </c:pt>
                <c:pt idx="305">
                  <c:v>90.508772565745261</c:v>
                </c:pt>
                <c:pt idx="306">
                  <c:v>90.475800723811972</c:v>
                </c:pt>
                <c:pt idx="307">
                  <c:v>90.442828668743047</c:v>
                </c:pt>
                <c:pt idx="308">
                  <c:v>90.409856398918407</c:v>
                </c:pt>
                <c:pt idx="309">
                  <c:v>90.376883912705637</c:v>
                </c:pt>
                <c:pt idx="310">
                  <c:v>90.343911208459971</c:v>
                </c:pt>
                <c:pt idx="311">
                  <c:v>90.310938284524113</c:v>
                </c:pt>
                <c:pt idx="312">
                  <c:v>90.277965139228215</c:v>
                </c:pt>
                <c:pt idx="313">
                  <c:v>90.244991770889726</c:v>
                </c:pt>
                <c:pt idx="314">
                  <c:v>90.212018177813334</c:v>
                </c:pt>
                <c:pt idx="315">
                  <c:v>90.179044358291037</c:v>
                </c:pt>
                <c:pt idx="316">
                  <c:v>90.146070310601672</c:v>
                </c:pt>
                <c:pt idx="317">
                  <c:v>90.113096033010933</c:v>
                </c:pt>
                <c:pt idx="318">
                  <c:v>90.080121523771695</c:v>
                </c:pt>
                <c:pt idx="319">
                  <c:v>90.047146781123345</c:v>
                </c:pt>
                <c:pt idx="320">
                  <c:v>90.014171803291958</c:v>
                </c:pt>
                <c:pt idx="321">
                  <c:v>89.98119658849005</c:v>
                </c:pt>
                <c:pt idx="322">
                  <c:v>89.948221134916778</c:v>
                </c:pt>
                <c:pt idx="323">
                  <c:v>89.915245440757431</c:v>
                </c:pt>
                <c:pt idx="324">
                  <c:v>89.88226950418381</c:v>
                </c:pt>
                <c:pt idx="325">
                  <c:v>89.849293323353606</c:v>
                </c:pt>
                <c:pt idx="326">
                  <c:v>89.816316896410498</c:v>
                </c:pt>
                <c:pt idx="327">
                  <c:v>89.783340221484423</c:v>
                </c:pt>
                <c:pt idx="328">
                  <c:v>89.750363296690693</c:v>
                </c:pt>
                <c:pt idx="329">
                  <c:v>89.717386120130769</c:v>
                </c:pt>
                <c:pt idx="330">
                  <c:v>89.684408689891342</c:v>
                </c:pt>
                <c:pt idx="331">
                  <c:v>89.651431004044767</c:v>
                </c:pt>
                <c:pt idx="332">
                  <c:v>89.618453060648747</c:v>
                </c:pt>
                <c:pt idx="333">
                  <c:v>89.585474857746334</c:v>
                </c:pt>
                <c:pt idx="334">
                  <c:v>89.552496393365601</c:v>
                </c:pt>
                <c:pt idx="335">
                  <c:v>89.519517665519871</c:v>
                </c:pt>
                <c:pt idx="336">
                  <c:v>89.486538672207118</c:v>
                </c:pt>
                <c:pt idx="337">
                  <c:v>89.453559411410396</c:v>
                </c:pt>
                <c:pt idx="338">
                  <c:v>89.420579881097353</c:v>
                </c:pt>
                <c:pt idx="339">
                  <c:v>89.387600079220221</c:v>
                </c:pt>
                <c:pt idx="340">
                  <c:v>89.354620003715723</c:v>
                </c:pt>
                <c:pt idx="341">
                  <c:v>89.321639652504984</c:v>
                </c:pt>
                <c:pt idx="342">
                  <c:v>89.28865902349331</c:v>
                </c:pt>
                <c:pt idx="343">
                  <c:v>89.255678114570159</c:v>
                </c:pt>
                <c:pt idx="344">
                  <c:v>89.222696923609021</c:v>
                </c:pt>
                <c:pt idx="345">
                  <c:v>89.189715448467183</c:v>
                </c:pt>
                <c:pt idx="346">
                  <c:v>89.15673368698576</c:v>
                </c:pt>
                <c:pt idx="347">
                  <c:v>89.123751636989468</c:v>
                </c:pt>
                <c:pt idx="348">
                  <c:v>89.090769296286538</c:v>
                </c:pt>
                <c:pt idx="349">
                  <c:v>89.057786662668676</c:v>
                </c:pt>
                <c:pt idx="350">
                  <c:v>89.024803733910645</c:v>
                </c:pt>
                <c:pt idx="351">
                  <c:v>88.99182050777064</c:v>
                </c:pt>
                <c:pt idx="352">
                  <c:v>88.958836981989606</c:v>
                </c:pt>
                <c:pt idx="353">
                  <c:v>88.925853154291502</c:v>
                </c:pt>
                <c:pt idx="354">
                  <c:v>88.892869022382996</c:v>
                </c:pt>
                <c:pt idx="355">
                  <c:v>88.859884583953402</c:v>
                </c:pt>
                <c:pt idx="356">
                  <c:v>88.826899836674542</c:v>
                </c:pt>
                <c:pt idx="357">
                  <c:v>88.793914778200559</c:v>
                </c:pt>
                <c:pt idx="358">
                  <c:v>88.760929406167776</c:v>
                </c:pt>
                <c:pt idx="359">
                  <c:v>88.727943718194794</c:v>
                </c:pt>
                <c:pt idx="360">
                  <c:v>88.694957711881955</c:v>
                </c:pt>
                <c:pt idx="361">
                  <c:v>88.661971384811537</c:v>
                </c:pt>
                <c:pt idx="362">
                  <c:v>88.628984734547487</c:v>
                </c:pt>
                <c:pt idx="363">
                  <c:v>88.595997758635264</c:v>
                </c:pt>
                <c:pt idx="364">
                  <c:v>88.56301045460188</c:v>
                </c:pt>
                <c:pt idx="365">
                  <c:v>88.530022819955377</c:v>
                </c:pt>
                <c:pt idx="366">
                  <c:v>88.49703485218518</c:v>
                </c:pt>
                <c:pt idx="367">
                  <c:v>88.464046548761402</c:v>
                </c:pt>
                <c:pt idx="368">
                  <c:v>88.431057907135241</c:v>
                </c:pt>
                <c:pt idx="369">
                  <c:v>88.398068924738624</c:v>
                </c:pt>
                <c:pt idx="370">
                  <c:v>88.365079598983812</c:v>
                </c:pt>
                <c:pt idx="371">
                  <c:v>88.332089927263567</c:v>
                </c:pt>
                <c:pt idx="372">
                  <c:v>88.299099906951014</c:v>
                </c:pt>
                <c:pt idx="373">
                  <c:v>88.266109535399195</c:v>
                </c:pt>
                <c:pt idx="374">
                  <c:v>88.233118809941288</c:v>
                </c:pt>
                <c:pt idx="375">
                  <c:v>88.200127727890219</c:v>
                </c:pt>
                <c:pt idx="376">
                  <c:v>88.167136286538508</c:v>
                </c:pt>
                <c:pt idx="377">
                  <c:v>88.134144483158252</c:v>
                </c:pt>
                <c:pt idx="378">
                  <c:v>88.101152315000903</c:v>
                </c:pt>
                <c:pt idx="379">
                  <c:v>88.068159779297048</c:v>
                </c:pt>
                <c:pt idx="380">
                  <c:v>88.035166873256372</c:v>
                </c:pt>
                <c:pt idx="381">
                  <c:v>88.002173594067358</c:v>
                </c:pt>
                <c:pt idx="382">
                  <c:v>87.969179938897227</c:v>
                </c:pt>
                <c:pt idx="383">
                  <c:v>87.936185904892028</c:v>
                </c:pt>
                <c:pt idx="384">
                  <c:v>87.903191489175725</c:v>
                </c:pt>
                <c:pt idx="385">
                  <c:v>87.870196688850953</c:v>
                </c:pt>
                <c:pt idx="386">
                  <c:v>87.837201500998134</c:v>
                </c:pt>
                <c:pt idx="387">
                  <c:v>87.804205922675607</c:v>
                </c:pt>
                <c:pt idx="388">
                  <c:v>87.771209950919783</c:v>
                </c:pt>
                <c:pt idx="389">
                  <c:v>87.738213582744336</c:v>
                </c:pt>
                <c:pt idx="390">
                  <c:v>87.705216815140375</c:v>
                </c:pt>
                <c:pt idx="391">
                  <c:v>87.672219645076353</c:v>
                </c:pt>
                <c:pt idx="392">
                  <c:v>87.63922206949772</c:v>
                </c:pt>
                <c:pt idx="393">
                  <c:v>87.606224085326829</c:v>
                </c:pt>
                <c:pt idx="394">
                  <c:v>87.57322568946276</c:v>
                </c:pt>
                <c:pt idx="395">
                  <c:v>87.540226878781212</c:v>
                </c:pt>
                <c:pt idx="396">
                  <c:v>87.507227650134041</c:v>
                </c:pt>
                <c:pt idx="397">
                  <c:v>87.474228000349484</c:v>
                </c:pt>
                <c:pt idx="398">
                  <c:v>87.441227926231875</c:v>
                </c:pt>
                <c:pt idx="399">
                  <c:v>87.40822742456109</c:v>
                </c:pt>
                <c:pt idx="400">
                  <c:v>87.37522649209275</c:v>
                </c:pt>
                <c:pt idx="401">
                  <c:v>87.342225125558187</c:v>
                </c:pt>
                <c:pt idx="402">
                  <c:v>87.309223321663708</c:v>
                </c:pt>
                <c:pt idx="403">
                  <c:v>87.276221077090938</c:v>
                </c:pt>
                <c:pt idx="404">
                  <c:v>87.243218388496246</c:v>
                </c:pt>
                <c:pt idx="405">
                  <c:v>87.210215252510764</c:v>
                </c:pt>
                <c:pt idx="406">
                  <c:v>87.177211665740316</c:v>
                </c:pt>
                <c:pt idx="407">
                  <c:v>87.144207624764917</c:v>
                </c:pt>
                <c:pt idx="408">
                  <c:v>87.111203126138605</c:v>
                </c:pt>
                <c:pt idx="409">
                  <c:v>87.078198166389669</c:v>
                </c:pt>
                <c:pt idx="410">
                  <c:v>87.045192742019978</c:v>
                </c:pt>
                <c:pt idx="411">
                  <c:v>87.012186849504985</c:v>
                </c:pt>
                <c:pt idx="412">
                  <c:v>86.979180485293583</c:v>
                </c:pt>
                <c:pt idx="413">
                  <c:v>86.946173645807789</c:v>
                </c:pt>
                <c:pt idx="414">
                  <c:v>86.913166327442454</c:v>
                </c:pt>
                <c:pt idx="415">
                  <c:v>86.880158526565353</c:v>
                </c:pt>
                <c:pt idx="416">
                  <c:v>86.847150239516807</c:v>
                </c:pt>
                <c:pt idx="417">
                  <c:v>86.81414146260947</c:v>
                </c:pt>
                <c:pt idx="418">
                  <c:v>86.781132192128013</c:v>
                </c:pt>
                <c:pt idx="419">
                  <c:v>86.748122424329225</c:v>
                </c:pt>
                <c:pt idx="420">
                  <c:v>86.715112155441588</c:v>
                </c:pt>
                <c:pt idx="421">
                  <c:v>86.682101381665078</c:v>
                </c:pt>
                <c:pt idx="422">
                  <c:v>86.649090099170834</c:v>
                </c:pt>
                <c:pt idx="423">
                  <c:v>86.616078304101308</c:v>
                </c:pt>
                <c:pt idx="424">
                  <c:v>86.583065992569601</c:v>
                </c:pt>
                <c:pt idx="425">
                  <c:v>86.5500531606598</c:v>
                </c:pt>
                <c:pt idx="426">
                  <c:v>86.517039804425906</c:v>
                </c:pt>
                <c:pt idx="427">
                  <c:v>86.484025919892531</c:v>
                </c:pt>
                <c:pt idx="428">
                  <c:v>86.45101150305436</c:v>
                </c:pt>
                <c:pt idx="429">
                  <c:v>86.417996549875369</c:v>
                </c:pt>
                <c:pt idx="430">
                  <c:v>86.384981056289519</c:v>
                </c:pt>
                <c:pt idx="431">
                  <c:v>86.351965018199834</c:v>
                </c:pt>
                <c:pt idx="432">
                  <c:v>86.318948431478489</c:v>
                </c:pt>
                <c:pt idx="433">
                  <c:v>86.285931291966591</c:v>
                </c:pt>
                <c:pt idx="434">
                  <c:v>86.252913595473686</c:v>
                </c:pt>
                <c:pt idx="435">
                  <c:v>86.219895337777785</c:v>
                </c:pt>
                <c:pt idx="436">
                  <c:v>86.18687651462524</c:v>
                </c:pt>
                <c:pt idx="437">
                  <c:v>86.153857121729928</c:v>
                </c:pt>
                <c:pt idx="438">
                  <c:v>86.12083715477354</c:v>
                </c:pt>
                <c:pt idx="439">
                  <c:v>86.087816609405337</c:v>
                </c:pt>
                <c:pt idx="440">
                  <c:v>86.054795481241626</c:v>
                </c:pt>
                <c:pt idx="441">
                  <c:v>86.021773765865703</c:v>
                </c:pt>
                <c:pt idx="442">
                  <c:v>85.988751458827551</c:v>
                </c:pt>
                <c:pt idx="443">
                  <c:v>85.955728555643432</c:v>
                </c:pt>
                <c:pt idx="444">
                  <c:v>85.922705051796157</c:v>
                </c:pt>
                <c:pt idx="445">
                  <c:v>85.889680942734032</c:v>
                </c:pt>
                <c:pt idx="446">
                  <c:v>85.856656223871326</c:v>
                </c:pt>
                <c:pt idx="447">
                  <c:v>85.823630890587751</c:v>
                </c:pt>
                <c:pt idx="448">
                  <c:v>85.790604938227972</c:v>
                </c:pt>
                <c:pt idx="449">
                  <c:v>85.757578362101782</c:v>
                </c:pt>
                <c:pt idx="450">
                  <c:v>85.724551157483518</c:v>
                </c:pt>
                <c:pt idx="451">
                  <c:v>85.691523319611861</c:v>
                </c:pt>
                <c:pt idx="452">
                  <c:v>85.658494843689795</c:v>
                </c:pt>
                <c:pt idx="453">
                  <c:v>85.625465724883796</c:v>
                </c:pt>
                <c:pt idx="454">
                  <c:v>85.592435958324387</c:v>
                </c:pt>
                <c:pt idx="455">
                  <c:v>85.559405539104972</c:v>
                </c:pt>
                <c:pt idx="456">
                  <c:v>85.526374462282249</c:v>
                </c:pt>
                <c:pt idx="457">
                  <c:v>85.493342722875525</c:v>
                </c:pt>
                <c:pt idx="458">
                  <c:v>85.460310315866792</c:v>
                </c:pt>
                <c:pt idx="459">
                  <c:v>85.427277236200041</c:v>
                </c:pt>
                <c:pt idx="460">
                  <c:v>85.394243478781178</c:v>
                </c:pt>
                <c:pt idx="461">
                  <c:v>85.361209038477867</c:v>
                </c:pt>
                <c:pt idx="462">
                  <c:v>85.328173910119162</c:v>
                </c:pt>
                <c:pt idx="463">
                  <c:v>85.295138088495008</c:v>
                </c:pt>
                <c:pt idx="464">
                  <c:v>85.262101568356201</c:v>
                </c:pt>
                <c:pt idx="465">
                  <c:v>85.22906434441407</c:v>
                </c:pt>
                <c:pt idx="466">
                  <c:v>85.196026411340029</c:v>
                </c:pt>
                <c:pt idx="467">
                  <c:v>85.162987763765429</c:v>
                </c:pt>
                <c:pt idx="468">
                  <c:v>85.129948396281421</c:v>
                </c:pt>
                <c:pt idx="469">
                  <c:v>85.096908303437999</c:v>
                </c:pt>
                <c:pt idx="470">
                  <c:v>85.063867479744545</c:v>
                </c:pt>
                <c:pt idx="471">
                  <c:v>85.030825919668999</c:v>
                </c:pt>
                <c:pt idx="472">
                  <c:v>84.997783617637609</c:v>
                </c:pt>
                <c:pt idx="473">
                  <c:v>84.964740568034671</c:v>
                </c:pt>
                <c:pt idx="474">
                  <c:v>84.931696765202403</c:v>
                </c:pt>
                <c:pt idx="475">
                  <c:v>84.898652203440449</c:v>
                </c:pt>
                <c:pt idx="476">
                  <c:v>84.865606877005348</c:v>
                </c:pt>
                <c:pt idx="477">
                  <c:v>84.832560780110754</c:v>
                </c:pt>
                <c:pt idx="478">
                  <c:v>84.799513906926492</c:v>
                </c:pt>
                <c:pt idx="479">
                  <c:v>84.766466251578777</c:v>
                </c:pt>
                <c:pt idx="480">
                  <c:v>84.733417808149682</c:v>
                </c:pt>
                <c:pt idx="481">
                  <c:v>84.700368570676687</c:v>
                </c:pt>
                <c:pt idx="482">
                  <c:v>84.667318533152439</c:v>
                </c:pt>
                <c:pt idx="483">
                  <c:v>84.634267689524449</c:v>
                </c:pt>
                <c:pt idx="484">
                  <c:v>84.601216033694882</c:v>
                </c:pt>
                <c:pt idx="485">
                  <c:v>84.568163559519832</c:v>
                </c:pt>
                <c:pt idx="486">
                  <c:v>84.535110260809546</c:v>
                </c:pt>
                <c:pt idx="487">
                  <c:v>84.502056131327379</c:v>
                </c:pt>
                <c:pt idx="488">
                  <c:v>84.469001164790157</c:v>
                </c:pt>
                <c:pt idx="489">
                  <c:v>84.435945354867471</c:v>
                </c:pt>
                <c:pt idx="490">
                  <c:v>84.402888695181133</c:v>
                </c:pt>
                <c:pt idx="491">
                  <c:v>84.369831179305351</c:v>
                </c:pt>
                <c:pt idx="492">
                  <c:v>84.336772800765814</c:v>
                </c:pt>
                <c:pt idx="493">
                  <c:v>84.303713553039898</c:v>
                </c:pt>
                <c:pt idx="494">
                  <c:v>84.270653429555708</c:v>
                </c:pt>
                <c:pt idx="495">
                  <c:v>84.237592423692263</c:v>
                </c:pt>
                <c:pt idx="496">
                  <c:v>84.204530528778662</c:v>
                </c:pt>
                <c:pt idx="497">
                  <c:v>84.171467738094265</c:v>
                </c:pt>
                <c:pt idx="498">
                  <c:v>84.138404044867542</c:v>
                </c:pt>
                <c:pt idx="499">
                  <c:v>84.10533944227646</c:v>
                </c:pt>
                <c:pt idx="500">
                  <c:v>84.072273923447824</c:v>
                </c:pt>
                <c:pt idx="501">
                  <c:v>84.039207481456771</c:v>
                </c:pt>
                <c:pt idx="502">
                  <c:v>84.006140109326566</c:v>
                </c:pt>
                <c:pt idx="503">
                  <c:v>83.973071800028123</c:v>
                </c:pt>
                <c:pt idx="504">
                  <c:v>83.940002546479548</c:v>
                </c:pt>
                <c:pt idx="505">
                  <c:v>83.906932341545954</c:v>
                </c:pt>
                <c:pt idx="506">
                  <c:v>83.873861178038993</c:v>
                </c:pt>
                <c:pt idx="507">
                  <c:v>83.840789048716317</c:v>
                </c:pt>
                <c:pt idx="508">
                  <c:v>83.807715946281348</c:v>
                </c:pt>
                <c:pt idx="509">
                  <c:v>83.77464186338301</c:v>
                </c:pt>
                <c:pt idx="510">
                  <c:v>83.741566792614719</c:v>
                </c:pt>
                <c:pt idx="511">
                  <c:v>83.708490726514668</c:v>
                </c:pt>
                <c:pt idx="512">
                  <c:v>83.675413657565258</c:v>
                </c:pt>
                <c:pt idx="513">
                  <c:v>83.642335578192359</c:v>
                </c:pt>
                <c:pt idx="514">
                  <c:v>83.609256480765282</c:v>
                </c:pt>
                <c:pt idx="515">
                  <c:v>83.576176357595827</c:v>
                </c:pt>
                <c:pt idx="516">
                  <c:v>83.543095200938808</c:v>
                </c:pt>
                <c:pt idx="517">
                  <c:v>83.510013002990604</c:v>
                </c:pt>
                <c:pt idx="518">
                  <c:v>83.476929755889273</c:v>
                </c:pt>
                <c:pt idx="519">
                  <c:v>83.443845451714111</c:v>
                </c:pt>
                <c:pt idx="520">
                  <c:v>83.410760082485083</c:v>
                </c:pt>
                <c:pt idx="521">
                  <c:v>83.377673640162499</c:v>
                </c:pt>
                <c:pt idx="522">
                  <c:v>83.344586116646269</c:v>
                </c:pt>
                <c:pt idx="523">
                  <c:v>83.311497503776224</c:v>
                </c:pt>
                <c:pt idx="524">
                  <c:v>83.27840779333043</c:v>
                </c:pt>
                <c:pt idx="525">
                  <c:v>83.245316977026164</c:v>
                </c:pt>
                <c:pt idx="526">
                  <c:v>83.212225046518299</c:v>
                </c:pt>
                <c:pt idx="527">
                  <c:v>83.179131993399537</c:v>
                </c:pt>
                <c:pt idx="528">
                  <c:v>83.14603780919964</c:v>
                </c:pt>
                <c:pt idx="529">
                  <c:v>83.112942485385105</c:v>
                </c:pt>
                <c:pt idx="530">
                  <c:v>83.079846013358519</c:v>
                </c:pt>
                <c:pt idx="531">
                  <c:v>83.046748384458454</c:v>
                </c:pt>
                <c:pt idx="532">
                  <c:v>83.01364958995859</c:v>
                </c:pt>
                <c:pt idx="533">
                  <c:v>82.980549621067311</c:v>
                </c:pt>
                <c:pt idx="534">
                  <c:v>82.947448468927746</c:v>
                </c:pt>
                <c:pt idx="535">
                  <c:v>82.914346124616443</c:v>
                </c:pt>
                <c:pt idx="536">
                  <c:v>82.881242579143546</c:v>
                </c:pt>
                <c:pt idx="537">
                  <c:v>82.848137823452021</c:v>
                </c:pt>
                <c:pt idx="538">
                  <c:v>82.815031848417135</c:v>
                </c:pt>
                <c:pt idx="539">
                  <c:v>82.781924644846271</c:v>
                </c:pt>
                <c:pt idx="540">
                  <c:v>82.748816203477986</c:v>
                </c:pt>
                <c:pt idx="541">
                  <c:v>82.715706514981875</c:v>
                </c:pt>
                <c:pt idx="542">
                  <c:v>82.682595569957726</c:v>
                </c:pt>
                <c:pt idx="543">
                  <c:v>82.649483358935413</c:v>
                </c:pt>
                <c:pt idx="544">
                  <c:v>82.616369872374221</c:v>
                </c:pt>
                <c:pt idx="545">
                  <c:v>82.583255100662029</c:v>
                </c:pt>
                <c:pt idx="546">
                  <c:v>82.550139034115361</c:v>
                </c:pt>
                <c:pt idx="547">
                  <c:v>82.517021662978266</c:v>
                </c:pt>
                <c:pt idx="548">
                  <c:v>82.483902977422261</c:v>
                </c:pt>
                <c:pt idx="549">
                  <c:v>82.450782967545564</c:v>
                </c:pt>
                <c:pt idx="550">
                  <c:v>82.417661623372553</c:v>
                </c:pt>
                <c:pt idx="551">
                  <c:v>82.384538934853509</c:v>
                </c:pt>
                <c:pt idx="552">
                  <c:v>82.351414891863598</c:v>
                </c:pt>
                <c:pt idx="553">
                  <c:v>82.318289484202722</c:v>
                </c:pt>
                <c:pt idx="554">
                  <c:v>82.2851627015948</c:v>
                </c:pt>
                <c:pt idx="555">
                  <c:v>82.252034533687294</c:v>
                </c:pt>
                <c:pt idx="556">
                  <c:v>82.218904970050474</c:v>
                </c:pt>
                <c:pt idx="557">
                  <c:v>82.185774000177247</c:v>
                </c:pt>
                <c:pt idx="558">
                  <c:v>82.152641613482047</c:v>
                </c:pt>
                <c:pt idx="559">
                  <c:v>82.119507799300706</c:v>
                </c:pt>
                <c:pt idx="560">
                  <c:v>82.086372546889791</c:v>
                </c:pt>
                <c:pt idx="561">
                  <c:v>82.053235845425945</c:v>
                </c:pt>
                <c:pt idx="562">
                  <c:v>82.020097684005137</c:v>
                </c:pt>
                <c:pt idx="563">
                  <c:v>81.986958051642432</c:v>
                </c:pt>
                <c:pt idx="564">
                  <c:v>81.953816937271483</c:v>
                </c:pt>
                <c:pt idx="565">
                  <c:v>81.920674329743235</c:v>
                </c:pt>
                <c:pt idx="566">
                  <c:v>81.887530217826139</c:v>
                </c:pt>
                <c:pt idx="567">
                  <c:v>81.854384590205143</c:v>
                </c:pt>
                <c:pt idx="568">
                  <c:v>81.821237435481009</c:v>
                </c:pt>
                <c:pt idx="569">
                  <c:v>81.788088742169975</c:v>
                </c:pt>
                <c:pt idx="570">
                  <c:v>81.754938498703126</c:v>
                </c:pt>
                <c:pt idx="571">
                  <c:v>81.721786693425514</c:v>
                </c:pt>
                <c:pt idx="572">
                  <c:v>81.688633314595734</c:v>
                </c:pt>
                <c:pt idx="573">
                  <c:v>81.655478350385266</c:v>
                </c:pt>
                <c:pt idx="574">
                  <c:v>81.622321788877784</c:v>
                </c:pt>
                <c:pt idx="575">
                  <c:v>81.589163618068795</c:v>
                </c:pt>
                <c:pt idx="576">
                  <c:v>81.556003825864423</c:v>
                </c:pt>
                <c:pt idx="577">
                  <c:v>81.522842400081572</c:v>
                </c:pt>
                <c:pt idx="578">
                  <c:v>81.489679328446414</c:v>
                </c:pt>
                <c:pt idx="579">
                  <c:v>81.456514598594538</c:v>
                </c:pt>
                <c:pt idx="580">
                  <c:v>81.42334819806959</c:v>
                </c:pt>
                <c:pt idx="581">
                  <c:v>81.390180114323186</c:v>
                </c:pt>
                <c:pt idx="582">
                  <c:v>81.357010334713834</c:v>
                </c:pt>
                <c:pt idx="583">
                  <c:v>81.323838846506618</c:v>
                </c:pt>
                <c:pt idx="584">
                  <c:v>81.290665636872205</c:v>
                </c:pt>
                <c:pt idx="585">
                  <c:v>81.257490692886321</c:v>
                </c:pt>
                <c:pt idx="586">
                  <c:v>81.224314001529137</c:v>
                </c:pt>
                <c:pt idx="587">
                  <c:v>81.191135549684375</c:v>
                </c:pt>
                <c:pt idx="588">
                  <c:v>81.157955324138996</c:v>
                </c:pt>
                <c:pt idx="589">
                  <c:v>81.124773311581762</c:v>
                </c:pt>
                <c:pt idx="590">
                  <c:v>81.09158949860371</c:v>
                </c:pt>
                <c:pt idx="591">
                  <c:v>81.0584038716961</c:v>
                </c:pt>
                <c:pt idx="592">
                  <c:v>81.025216417250832</c:v>
                </c:pt>
                <c:pt idx="593">
                  <c:v>80.992027121559033</c:v>
                </c:pt>
                <c:pt idx="594">
                  <c:v>80.95883597081054</c:v>
                </c:pt>
                <c:pt idx="595">
                  <c:v>80.925642951093394</c:v>
                </c:pt>
                <c:pt idx="596">
                  <c:v>80.892448048392907</c:v>
                </c:pt>
                <c:pt idx="597">
                  <c:v>80.859251248590724</c:v>
                </c:pt>
                <c:pt idx="598">
                  <c:v>80.826052537464633</c:v>
                </c:pt>
                <c:pt idx="599">
                  <c:v>80.79285190068714</c:v>
                </c:pt>
                <c:pt idx="600">
                  <c:v>80.759649323825158</c:v>
                </c:pt>
                <c:pt idx="601">
                  <c:v>80.726444792339464</c:v>
                </c:pt>
                <c:pt idx="602">
                  <c:v>80.693238291583484</c:v>
                </c:pt>
                <c:pt idx="603">
                  <c:v>80.660029806802555</c:v>
                </c:pt>
                <c:pt idx="604">
                  <c:v>80.626819323133475</c:v>
                </c:pt>
                <c:pt idx="605">
                  <c:v>80.593606825603388</c:v>
                </c:pt>
                <c:pt idx="606">
                  <c:v>80.560392299129205</c:v>
                </c:pt>
                <c:pt idx="607">
                  <c:v>80.527175728517037</c:v>
                </c:pt>
                <c:pt idx="608">
                  <c:v>80.493957098460754</c:v>
                </c:pt>
                <c:pt idx="609">
                  <c:v>80.460736393541779</c:v>
                </c:pt>
                <c:pt idx="610">
                  <c:v>80.42751359822833</c:v>
                </c:pt>
                <c:pt idx="611">
                  <c:v>80.394288696873957</c:v>
                </c:pt>
                <c:pt idx="612">
                  <c:v>80.361061673717359</c:v>
                </c:pt>
                <c:pt idx="613">
                  <c:v>80.327832512881585</c:v>
                </c:pt>
                <c:pt idx="614">
                  <c:v>80.294601198372547</c:v>
                </c:pt>
                <c:pt idx="615">
                  <c:v>80.261367714079171</c:v>
                </c:pt>
                <c:pt idx="616">
                  <c:v>80.228132043771424</c:v>
                </c:pt>
                <c:pt idx="617">
                  <c:v>80.194894171100671</c:v>
                </c:pt>
                <c:pt idx="618">
                  <c:v>80.161654079597923</c:v>
                </c:pt>
                <c:pt idx="619">
                  <c:v>80.128411752673614</c:v>
                </c:pt>
                <c:pt idx="620">
                  <c:v>80.095167173616062</c:v>
                </c:pt>
                <c:pt idx="621">
                  <c:v>80.061920325591259</c:v>
                </c:pt>
                <c:pt idx="622">
                  <c:v>80.028671191641877</c:v>
                </c:pt>
                <c:pt idx="623">
                  <c:v>79.995419754686097</c:v>
                </c:pt>
                <c:pt idx="624">
                  <c:v>79.962165997516735</c:v>
                </c:pt>
                <c:pt idx="625">
                  <c:v>79.928909902801138</c:v>
                </c:pt>
                <c:pt idx="626">
                  <c:v>79.895651453078941</c:v>
                </c:pt>
                <c:pt idx="627">
                  <c:v>79.862390630762661</c:v>
                </c:pt>
                <c:pt idx="628">
                  <c:v>79.829127418135556</c:v>
                </c:pt>
                <c:pt idx="629">
                  <c:v>79.795861797351463</c:v>
                </c:pt>
                <c:pt idx="630">
                  <c:v>79.762593750433723</c:v>
                </c:pt>
                <c:pt idx="631">
                  <c:v>79.729323259274196</c:v>
                </c:pt>
                <c:pt idx="632">
                  <c:v>79.696050305632141</c:v>
                </c:pt>
                <c:pt idx="633">
                  <c:v>79.662774871133806</c:v>
                </c:pt>
                <c:pt idx="634">
                  <c:v>79.629496937271114</c:v>
                </c:pt>
                <c:pt idx="635">
                  <c:v>79.596216485400646</c:v>
                </c:pt>
                <c:pt idx="636">
                  <c:v>79.562933496743071</c:v>
                </c:pt>
                <c:pt idx="637">
                  <c:v>79.529647952381836</c:v>
                </c:pt>
                <c:pt idx="638">
                  <c:v>79.496359833262602</c:v>
                </c:pt>
                <c:pt idx="639">
                  <c:v>79.463069120191761</c:v>
                </c:pt>
                <c:pt idx="640">
                  <c:v>79.429775793835859</c:v>
                </c:pt>
                <c:pt idx="641">
                  <c:v>79.396479834720552</c:v>
                </c:pt>
                <c:pt idx="642">
                  <c:v>79.363181223229773</c:v>
                </c:pt>
                <c:pt idx="643">
                  <c:v>79.329879939604126</c:v>
                </c:pt>
                <c:pt idx="644">
                  <c:v>79.296575963940512</c:v>
                </c:pt>
                <c:pt idx="645">
                  <c:v>79.26326927619138</c:v>
                </c:pt>
                <c:pt idx="646">
                  <c:v>79.229959856162623</c:v>
                </c:pt>
                <c:pt idx="647">
                  <c:v>79.196647683513604</c:v>
                </c:pt>
                <c:pt idx="648">
                  <c:v>79.163332737755837</c:v>
                </c:pt>
                <c:pt idx="649">
                  <c:v>79.130014998251738</c:v>
                </c:pt>
                <c:pt idx="650">
                  <c:v>79.096694444213838</c:v>
                </c:pt>
                <c:pt idx="651">
                  <c:v>79.063371054703623</c:v>
                </c:pt>
                <c:pt idx="652">
                  <c:v>79.030044808630663</c:v>
                </c:pt>
                <c:pt idx="653">
                  <c:v>78.996715684751294</c:v>
                </c:pt>
                <c:pt idx="654">
                  <c:v>78.963383661667748</c:v>
                </c:pt>
                <c:pt idx="655">
                  <c:v>78.930048717827134</c:v>
                </c:pt>
                <c:pt idx="656">
                  <c:v>78.896710831520281</c:v>
                </c:pt>
                <c:pt idx="657">
                  <c:v>78.863369980880805</c:v>
                </c:pt>
                <c:pt idx="658">
                  <c:v>78.830026143883515</c:v>
                </c:pt>
                <c:pt idx="659">
                  <c:v>78.796679298344131</c:v>
                </c:pt>
                <c:pt idx="660">
                  <c:v>78.763329421917533</c:v>
                </c:pt>
                <c:pt idx="661">
                  <c:v>78.729976492097066</c:v>
                </c:pt>
                <c:pt idx="662">
                  <c:v>78.696620486213121</c:v>
                </c:pt>
                <c:pt idx="663">
                  <c:v>78.663261381432406</c:v>
                </c:pt>
                <c:pt idx="664">
                  <c:v>78.629899154756203</c:v>
                </c:pt>
                <c:pt idx="665">
                  <c:v>78.596533783020021</c:v>
                </c:pt>
                <c:pt idx="666">
                  <c:v>78.563165242892012</c:v>
                </c:pt>
                <c:pt idx="667">
                  <c:v>78.529793510871812</c:v>
                </c:pt>
                <c:pt idx="668">
                  <c:v>78.496418563289438</c:v>
                </c:pt>
                <c:pt idx="669">
                  <c:v>78.463040376304249</c:v>
                </c:pt>
                <c:pt idx="670">
                  <c:v>78.429658925903865</c:v>
                </c:pt>
                <c:pt idx="671">
                  <c:v>78.396274187902534</c:v>
                </c:pt>
                <c:pt idx="672">
                  <c:v>78.362886137940592</c:v>
                </c:pt>
                <c:pt idx="673">
                  <c:v>78.32949475148277</c:v>
                </c:pt>
                <c:pt idx="674">
                  <c:v>78.296100003817344</c:v>
                </c:pt>
                <c:pt idx="675">
                  <c:v>78.262701870054883</c:v>
                </c:pt>
                <c:pt idx="676">
                  <c:v>78.229300325126616</c:v>
                </c:pt>
                <c:pt idx="677">
                  <c:v>78.195895343783917</c:v>
                </c:pt>
                <c:pt idx="678">
                  <c:v>78.162486900596789</c:v>
                </c:pt>
                <c:pt idx="679">
                  <c:v>78.129074969952427</c:v>
                </c:pt>
                <c:pt idx="680">
                  <c:v>78.095659526053993</c:v>
                </c:pt>
                <c:pt idx="681">
                  <c:v>78.06224054292025</c:v>
                </c:pt>
                <c:pt idx="682">
                  <c:v>78.028817994382791</c:v>
                </c:pt>
                <c:pt idx="683">
                  <c:v>77.995391854086364</c:v>
                </c:pt>
                <c:pt idx="684">
                  <c:v>77.96196209548647</c:v>
                </c:pt>
                <c:pt idx="685">
                  <c:v>77.928528691848612</c:v>
                </c:pt>
                <c:pt idx="686">
                  <c:v>77.895091616246944</c:v>
                </c:pt>
                <c:pt idx="687">
                  <c:v>77.861650841562991</c:v>
                </c:pt>
                <c:pt idx="688">
                  <c:v>77.828206340484257</c:v>
                </c:pt>
                <c:pt idx="689">
                  <c:v>77.794758085503304</c:v>
                </c:pt>
                <c:pt idx="690">
                  <c:v>77.761306048915884</c:v>
                </c:pt>
                <c:pt idx="691">
                  <c:v>77.72785020282015</c:v>
                </c:pt>
                <c:pt idx="692">
                  <c:v>77.694390519115004</c:v>
                </c:pt>
                <c:pt idx="693">
                  <c:v>77.660926969498917</c:v>
                </c:pt>
                <c:pt idx="694">
                  <c:v>77.627459525468424</c:v>
                </c:pt>
                <c:pt idx="695">
                  <c:v>77.593988158317401</c:v>
                </c:pt>
                <c:pt idx="696">
                  <c:v>77.560512839134901</c:v>
                </c:pt>
                <c:pt idx="697">
                  <c:v>77.527033538804261</c:v>
                </c:pt>
                <c:pt idx="698">
                  <c:v>77.493550228001567</c:v>
                </c:pt>
                <c:pt idx="699">
                  <c:v>77.460062877194872</c:v>
                </c:pt>
                <c:pt idx="700">
                  <c:v>77.426571456641554</c:v>
                </c:pt>
                <c:pt idx="701">
                  <c:v>77.393075936388271</c:v>
                </c:pt>
                <c:pt idx="702">
                  <c:v>77.359576286268933</c:v>
                </c:pt>
                <c:pt idx="703">
                  <c:v>77.326072475903345</c:v>
                </c:pt>
                <c:pt idx="704">
                  <c:v>77.292564474695993</c:v>
                </c:pt>
                <c:pt idx="705">
                  <c:v>77.259052251834248</c:v>
                </c:pt>
                <c:pt idx="706">
                  <c:v>77.225535776287572</c:v>
                </c:pt>
                <c:pt idx="707">
                  <c:v>77.192015016805485</c:v>
                </c:pt>
                <c:pt idx="708">
                  <c:v>77.158489941916457</c:v>
                </c:pt>
                <c:pt idx="709">
                  <c:v>77.124960519926276</c:v>
                </c:pt>
                <c:pt idx="710">
                  <c:v>77.091426718917035</c:v>
                </c:pt>
                <c:pt idx="711">
                  <c:v>77.057888506745186</c:v>
                </c:pt>
                <c:pt idx="712">
                  <c:v>77.024345851040394</c:v>
                </c:pt>
                <c:pt idx="713">
                  <c:v>76.99079871920361</c:v>
                </c:pt>
                <c:pt idx="714">
                  <c:v>76.957247078406311</c:v>
                </c:pt>
                <c:pt idx="715">
                  <c:v>76.923690895588678</c:v>
                </c:pt>
                <c:pt idx="716">
                  <c:v>76.890130137457859</c:v>
                </c:pt>
                <c:pt idx="717">
                  <c:v>76.856564770486585</c:v>
                </c:pt>
                <c:pt idx="718">
                  <c:v>76.822994760912138</c:v>
                </c:pt>
                <c:pt idx="719">
                  <c:v>76.789420074734281</c:v>
                </c:pt>
                <c:pt idx="720">
                  <c:v>76.755840677713948</c:v>
                </c:pt>
                <c:pt idx="721">
                  <c:v>76.7222565353715</c:v>
                </c:pt>
                <c:pt idx="722">
                  <c:v>76.688667612985824</c:v>
                </c:pt>
                <c:pt idx="723">
                  <c:v>76.65507387559208</c:v>
                </c:pt>
                <c:pt idx="724">
                  <c:v>76.621475287980559</c:v>
                </c:pt>
                <c:pt idx="725">
                  <c:v>76.587871814694765</c:v>
                </c:pt>
                <c:pt idx="726">
                  <c:v>76.554263420030551</c:v>
                </c:pt>
                <c:pt idx="727">
                  <c:v>76.52065006803366</c:v>
                </c:pt>
                <c:pt idx="728">
                  <c:v>76.487031722498628</c:v>
                </c:pt>
                <c:pt idx="729">
                  <c:v>76.453408346967436</c:v>
                </c:pt>
                <c:pt idx="730">
                  <c:v>76.419779904727562</c:v>
                </c:pt>
                <c:pt idx="731">
                  <c:v>76.38614635881008</c:v>
                </c:pt>
                <c:pt idx="732">
                  <c:v>76.352507671988917</c:v>
                </c:pt>
                <c:pt idx="733">
                  <c:v>76.318863806778467</c:v>
                </c:pt>
                <c:pt idx="734">
                  <c:v>76.285214725432411</c:v>
                </c:pt>
                <c:pt idx="735">
                  <c:v>76.251560389941631</c:v>
                </c:pt>
                <c:pt idx="736">
                  <c:v>76.217900762033238</c:v>
                </c:pt>
                <c:pt idx="737">
                  <c:v>76.18423580316842</c:v>
                </c:pt>
                <c:pt idx="738">
                  <c:v>76.150565474540713</c:v>
                </c:pt>
                <c:pt idx="739">
                  <c:v>76.116889737074942</c:v>
                </c:pt>
                <c:pt idx="740">
                  <c:v>76.083208551424946</c:v>
                </c:pt>
                <c:pt idx="741">
                  <c:v>76.049521877971998</c:v>
                </c:pt>
                <c:pt idx="742">
                  <c:v>76.015829676823742</c:v>
                </c:pt>
                <c:pt idx="743">
                  <c:v>75.982131907811464</c:v>
                </c:pt>
                <c:pt idx="744">
                  <c:v>75.948428530489281</c:v>
                </c:pt>
                <c:pt idx="745">
                  <c:v>75.91471950413198</c:v>
                </c:pt>
                <c:pt idx="746">
                  <c:v>75.881004787733616</c:v>
                </c:pt>
                <c:pt idx="747">
                  <c:v>75.847284340005373</c:v>
                </c:pt>
                <c:pt idx="748">
                  <c:v>75.813558119374392</c:v>
                </c:pt>
                <c:pt idx="749">
                  <c:v>75.779826083981334</c:v>
                </c:pt>
                <c:pt idx="750">
                  <c:v>75.746088191679462</c:v>
                </c:pt>
                <c:pt idx="751">
                  <c:v>75.712344400032251</c:v>
                </c:pt>
                <c:pt idx="752">
                  <c:v>75.678594666311909</c:v>
                </c:pt>
                <c:pt idx="753">
                  <c:v>75.644838947497576</c:v>
                </c:pt>
                <c:pt idx="754">
                  <c:v>75.611077200273428</c:v>
                </c:pt>
                <c:pt idx="755">
                  <c:v>75.577309381027561</c:v>
                </c:pt>
                <c:pt idx="756">
                  <c:v>75.543535445848832</c:v>
                </c:pt>
                <c:pt idx="757">
                  <c:v>75.509755350526703</c:v>
                </c:pt>
                <c:pt idx="758">
                  <c:v>75.475969050548187</c:v>
                </c:pt>
                <c:pt idx="759">
                  <c:v>75.442176501096867</c:v>
                </c:pt>
                <c:pt idx="760">
                  <c:v>75.40837765705048</c:v>
                </c:pt>
                <c:pt idx="761">
                  <c:v>75.374572472979381</c:v>
                </c:pt>
                <c:pt idx="762">
                  <c:v>75.340760903145053</c:v>
                </c:pt>
                <c:pt idx="763">
                  <c:v>75.306942901497621</c:v>
                </c:pt>
                <c:pt idx="764">
                  <c:v>75.273118421674411</c:v>
                </c:pt>
                <c:pt idx="765">
                  <c:v>75.239287416998138</c:v>
                </c:pt>
                <c:pt idx="766">
                  <c:v>75.205449840474955</c:v>
                </c:pt>
                <c:pt idx="767">
                  <c:v>75.17160564479255</c:v>
                </c:pt>
                <c:pt idx="768">
                  <c:v>75.137754782318169</c:v>
                </c:pt>
                <c:pt idx="769">
                  <c:v>75.103897205097425</c:v>
                </c:pt>
                <c:pt idx="770">
                  <c:v>75.070032864851498</c:v>
                </c:pt>
                <c:pt idx="771">
                  <c:v>75.036161712975755</c:v>
                </c:pt>
                <c:pt idx="772">
                  <c:v>75.002283700538015</c:v>
                </c:pt>
                <c:pt idx="773">
                  <c:v>74.968398778276324</c:v>
                </c:pt>
                <c:pt idx="774">
                  <c:v>74.934506896597014</c:v>
                </c:pt>
                <c:pt idx="775">
                  <c:v>74.900608005573218</c:v>
                </c:pt>
                <c:pt idx="776">
                  <c:v>74.866702054942735</c:v>
                </c:pt>
                <c:pt idx="777">
                  <c:v>74.832788994105755</c:v>
                </c:pt>
                <c:pt idx="778">
                  <c:v>74.798868772123669</c:v>
                </c:pt>
                <c:pt idx="779">
                  <c:v>74.764941337716465</c:v>
                </c:pt>
                <c:pt idx="780">
                  <c:v>74.731006639261338</c:v>
                </c:pt>
                <c:pt idx="781">
                  <c:v>74.697064624790173</c:v>
                </c:pt>
                <c:pt idx="782">
                  <c:v>74.663115241988308</c:v>
                </c:pt>
                <c:pt idx="783">
                  <c:v>74.629158438192079</c:v>
                </c:pt>
                <c:pt idx="784">
                  <c:v>74.595194160386725</c:v>
                </c:pt>
                <c:pt idx="785">
                  <c:v>74.561222355204919</c:v>
                </c:pt>
                <c:pt idx="786">
                  <c:v>74.527242968924895</c:v>
                </c:pt>
                <c:pt idx="787">
                  <c:v>74.493255947467532</c:v>
                </c:pt>
                <c:pt idx="788">
                  <c:v>74.459261236395605</c:v>
                </c:pt>
                <c:pt idx="789">
                  <c:v>74.425258780910809</c:v>
                </c:pt>
                <c:pt idx="790">
                  <c:v>74.391248525852546</c:v>
                </c:pt>
                <c:pt idx="791">
                  <c:v>74.357230415695184</c:v>
                </c:pt>
                <c:pt idx="792">
                  <c:v>74.323204394546693</c:v>
                </c:pt>
                <c:pt idx="793">
                  <c:v>74.28917040614661</c:v>
                </c:pt>
                <c:pt idx="794">
                  <c:v>74.255128393863458</c:v>
                </c:pt>
                <c:pt idx="795">
                  <c:v>74.221078300693236</c:v>
                </c:pt>
                <c:pt idx="796">
                  <c:v>74.187020069257542</c:v>
                </c:pt>
                <c:pt idx="797">
                  <c:v>74.152953641801062</c:v>
                </c:pt>
                <c:pt idx="798">
                  <c:v>74.118878960189875</c:v>
                </c:pt>
                <c:pt idx="799">
                  <c:v>74.084795965909379</c:v>
                </c:pt>
                <c:pt idx="800">
                  <c:v>74.050704600062275</c:v>
                </c:pt>
                <c:pt idx="801">
                  <c:v>74.016604803366533</c:v>
                </c:pt>
                <c:pt idx="802">
                  <c:v>73.982496516153233</c:v>
                </c:pt>
                <c:pt idx="803">
                  <c:v>73.94837967836456</c:v>
                </c:pt>
                <c:pt idx="804">
                  <c:v>73.914254229552171</c:v>
                </c:pt>
                <c:pt idx="805">
                  <c:v>73.880120108874479</c:v>
                </c:pt>
                <c:pt idx="806">
                  <c:v>73.845977255095193</c:v>
                </c:pt>
                <c:pt idx="807">
                  <c:v>73.811825606580868</c:v>
                </c:pt>
                <c:pt idx="808">
                  <c:v>73.77766510129895</c:v>
                </c:pt>
                <c:pt idx="809">
                  <c:v>73.743495676816039</c:v>
                </c:pt>
                <c:pt idx="810">
                  <c:v>73.709317270295344</c:v>
                </c:pt>
                <c:pt idx="811">
                  <c:v>73.67512981849498</c:v>
                </c:pt>
                <c:pt idx="812">
                  <c:v>73.640933257765568</c:v>
                </c:pt>
                <c:pt idx="813">
                  <c:v>73.606727524048679</c:v>
                </c:pt>
                <c:pt idx="814">
                  <c:v>73.572512552874429</c:v>
                </c:pt>
                <c:pt idx="815">
                  <c:v>73.538288279359037</c:v>
                </c:pt>
                <c:pt idx="816">
                  <c:v>73.504054638203797</c:v>
                </c:pt>
                <c:pt idx="817">
                  <c:v>73.469811563691835</c:v>
                </c:pt>
                <c:pt idx="818">
                  <c:v>73.435558989687038</c:v>
                </c:pt>
                <c:pt idx="819">
                  <c:v>73.401296849631194</c:v>
                </c:pt>
                <c:pt idx="820">
                  <c:v>73.367025076542404</c:v>
                </c:pt>
                <c:pt idx="821">
                  <c:v>73.332743603012872</c:v>
                </c:pt>
                <c:pt idx="822">
                  <c:v>73.298452361206557</c:v>
                </c:pt>
                <c:pt idx="823">
                  <c:v>73.264151282857966</c:v>
                </c:pt>
                <c:pt idx="824">
                  <c:v>73.229840299268588</c:v>
                </c:pt>
                <c:pt idx="825">
                  <c:v>73.195519341306493</c:v>
                </c:pt>
                <c:pt idx="826">
                  <c:v>73.161188339403026</c:v>
                </c:pt>
                <c:pt idx="827">
                  <c:v>73.126847223551167</c:v>
                </c:pt>
                <c:pt idx="828">
                  <c:v>73.092495923303815</c:v>
                </c:pt>
                <c:pt idx="829">
                  <c:v>73.058134367770833</c:v>
                </c:pt>
                <c:pt idx="830">
                  <c:v>73.023762485617681</c:v>
                </c:pt>
                <c:pt idx="831">
                  <c:v>72.989380205063526</c:v>
                </c:pt>
                <c:pt idx="832">
                  <c:v>72.954987453878047</c:v>
                </c:pt>
                <c:pt idx="833">
                  <c:v>72.92058415938088</c:v>
                </c:pt>
                <c:pt idx="834">
                  <c:v>72.88617024843829</c:v>
                </c:pt>
                <c:pt idx="835">
                  <c:v>72.851745647461726</c:v>
                </c:pt>
                <c:pt idx="836">
                  <c:v>72.8173102824057</c:v>
                </c:pt>
                <c:pt idx="837">
                  <c:v>72.78286407876557</c:v>
                </c:pt>
                <c:pt idx="838">
                  <c:v>72.748406961575341</c:v>
                </c:pt>
                <c:pt idx="839">
                  <c:v>72.713938855406369</c:v>
                </c:pt>
                <c:pt idx="840">
                  <c:v>72.679459684364318</c:v>
                </c:pt>
                <c:pt idx="841">
                  <c:v>72.644969372087772</c:v>
                </c:pt>
                <c:pt idx="842">
                  <c:v>72.610467841745617</c:v>
                </c:pt>
                <c:pt idx="843">
                  <c:v>72.575955016036005</c:v>
                </c:pt>
                <c:pt idx="844">
                  <c:v>72.541430817182942</c:v>
                </c:pt>
                <c:pt idx="845">
                  <c:v>72.506895166935522</c:v>
                </c:pt>
                <c:pt idx="846">
                  <c:v>72.472347986564799</c:v>
                </c:pt>
                <c:pt idx="847">
                  <c:v>72.437789196862965</c:v>
                </c:pt>
                <c:pt idx="848">
                  <c:v>72.403218718140081</c:v>
                </c:pt>
                <c:pt idx="849">
                  <c:v>72.368636470222953</c:v>
                </c:pt>
                <c:pt idx="850">
                  <c:v>72.334042372452785</c:v>
                </c:pt>
                <c:pt idx="851">
                  <c:v>72.299436343683027</c:v>
                </c:pt>
                <c:pt idx="852">
                  <c:v>72.264818302277817</c:v>
                </c:pt>
                <c:pt idx="853">
                  <c:v>72.230188166109571</c:v>
                </c:pt>
                <c:pt idx="854">
                  <c:v>72.19554585255699</c:v>
                </c:pt>
                <c:pt idx="855">
                  <c:v>72.160891278503641</c:v>
                </c:pt>
                <c:pt idx="856">
                  <c:v>72.126224360335286</c:v>
                </c:pt>
                <c:pt idx="857">
                  <c:v>72.09154501393823</c:v>
                </c:pt>
                <c:pt idx="858">
                  <c:v>72.056853154697507</c:v>
                </c:pt>
                <c:pt idx="859">
                  <c:v>72.022148697494359</c:v>
                </c:pt>
                <c:pt idx="860">
                  <c:v>71.987431556705474</c:v>
                </c:pt>
                <c:pt idx="861">
                  <c:v>71.952701646199472</c:v>
                </c:pt>
                <c:pt idx="862">
                  <c:v>71.917958879336254</c:v>
                </c:pt>
                <c:pt idx="863">
                  <c:v>71.883203168964627</c:v>
                </c:pt>
                <c:pt idx="864">
                  <c:v>71.848434427420202</c:v>
                </c:pt>
                <c:pt idx="865">
                  <c:v>71.813652566523928</c:v>
                </c:pt>
                <c:pt idx="866">
                  <c:v>71.778857497579878</c:v>
                </c:pt>
                <c:pt idx="867">
                  <c:v>71.744049131373316</c:v>
                </c:pt>
                <c:pt idx="868">
                  <c:v>71.709227378169459</c:v>
                </c:pt>
                <c:pt idx="869">
                  <c:v>71.674392147710677</c:v>
                </c:pt>
                <c:pt idx="870">
                  <c:v>71.639543349215501</c:v>
                </c:pt>
                <c:pt idx="871">
                  <c:v>71.60468089137629</c:v>
                </c:pt>
                <c:pt idx="872">
                  <c:v>71.569804682357457</c:v>
                </c:pt>
                <c:pt idx="873">
                  <c:v>71.534914629794059</c:v>
                </c:pt>
                <c:pt idx="874">
                  <c:v>71.500010640789625</c:v>
                </c:pt>
                <c:pt idx="875">
                  <c:v>71.465092621914479</c:v>
                </c:pt>
                <c:pt idx="876">
                  <c:v>71.430160479203806</c:v>
                </c:pt>
                <c:pt idx="877">
                  <c:v>71.395214118156446</c:v>
                </c:pt>
                <c:pt idx="878">
                  <c:v>71.360253443732546</c:v>
                </c:pt>
                <c:pt idx="879">
                  <c:v>71.325278360352243</c:v>
                </c:pt>
                <c:pt idx="880">
                  <c:v>71.290288771893671</c:v>
                </c:pt>
                <c:pt idx="881">
                  <c:v>71.255284581691598</c:v>
                </c:pt>
                <c:pt idx="882">
                  <c:v>71.220265692535492</c:v>
                </c:pt>
                <c:pt idx="883">
                  <c:v>71.185232006668045</c:v>
                </c:pt>
                <c:pt idx="884">
                  <c:v>71.150183425783325</c:v>
                </c:pt>
                <c:pt idx="885">
                  <c:v>71.11511985102544</c:v>
                </c:pt>
                <c:pt idx="886">
                  <c:v>71.080041182986633</c:v>
                </c:pt>
                <c:pt idx="887">
                  <c:v>71.044947321706118</c:v>
                </c:pt>
                <c:pt idx="888">
                  <c:v>71.009838166667919</c:v>
                </c:pt>
                <c:pt idx="889">
                  <c:v>70.974713616799846</c:v>
                </c:pt>
                <c:pt idx="890">
                  <c:v>70.939573570471893</c:v>
                </c:pt>
                <c:pt idx="891">
                  <c:v>70.904417925494442</c:v>
                </c:pt>
                <c:pt idx="892">
                  <c:v>70.869246579117075</c:v>
                </c:pt>
                <c:pt idx="893">
                  <c:v>70.834059428026862</c:v>
                </c:pt>
                <c:pt idx="894">
                  <c:v>70.798856368347344</c:v>
                </c:pt>
                <c:pt idx="895">
                  <c:v>70.763637295636585</c:v>
                </c:pt>
                <c:pt idx="896">
                  <c:v>70.728402104886158</c:v>
                </c:pt>
                <c:pt idx="897">
                  <c:v>70.693150690519559</c:v>
                </c:pt>
                <c:pt idx="898">
                  <c:v>70.657882946391041</c:v>
                </c:pt>
                <c:pt idx="899">
                  <c:v>70.622598765784076</c:v>
                </c:pt>
                <c:pt idx="900">
                  <c:v>70.587298041410122</c:v>
                </c:pt>
                <c:pt idx="901">
                  <c:v>70.551980665407612</c:v>
                </c:pt>
                <c:pt idx="902">
                  <c:v>70.516646529340306</c:v>
                </c:pt>
                <c:pt idx="903">
                  <c:v>70.481295524196227</c:v>
                </c:pt>
                <c:pt idx="904">
                  <c:v>70.445927540386521</c:v>
                </c:pt>
                <c:pt idx="905">
                  <c:v>70.41054246774425</c:v>
                </c:pt>
                <c:pt idx="906">
                  <c:v>70.375140195523187</c:v>
                </c:pt>
                <c:pt idx="907">
                  <c:v>70.339720612396675</c:v>
                </c:pt>
                <c:pt idx="908">
                  <c:v>70.304283606456934</c:v>
                </c:pt>
                <c:pt idx="909">
                  <c:v>70.268829065213168</c:v>
                </c:pt>
                <c:pt idx="910">
                  <c:v>70.233356875591312</c:v>
                </c:pt>
                <c:pt idx="911">
                  <c:v>70.197866923932878</c:v>
                </c:pt>
                <c:pt idx="912">
                  <c:v>70.162359095993693</c:v>
                </c:pt>
                <c:pt idx="913">
                  <c:v>70.126833276943131</c:v>
                </c:pt>
                <c:pt idx="914">
                  <c:v>70.091289351363088</c:v>
                </c:pt>
                <c:pt idx="915">
                  <c:v>70.055727203247613</c:v>
                </c:pt>
                <c:pt idx="916">
                  <c:v>70.020146716001278</c:v>
                </c:pt>
                <c:pt idx="917">
                  <c:v>69.984547772438987</c:v>
                </c:pt>
                <c:pt idx="918">
                  <c:v>69.948930254784784</c:v>
                </c:pt>
                <c:pt idx="919">
                  <c:v>69.913294044671602</c:v>
                </c:pt>
                <c:pt idx="920">
                  <c:v>69.877639023139878</c:v>
                </c:pt>
                <c:pt idx="921">
                  <c:v>69.841965070637642</c:v>
                </c:pt>
                <c:pt idx="922">
                  <c:v>69.806272067019222</c:v>
                </c:pt>
                <c:pt idx="923">
                  <c:v>69.770559891545147</c:v>
                </c:pt>
                <c:pt idx="924">
                  <c:v>69.734828422881151</c:v>
                </c:pt>
                <c:pt idx="925">
                  <c:v>69.699077539097999</c:v>
                </c:pt>
                <c:pt idx="926">
                  <c:v>69.663307117670783</c:v>
                </c:pt>
                <c:pt idx="927">
                  <c:v>69.627517035478888</c:v>
                </c:pt>
                <c:pt idx="928">
                  <c:v>69.591707168804632</c:v>
                </c:pt>
                <c:pt idx="929">
                  <c:v>69.555877393334129</c:v>
                </c:pt>
                <c:pt idx="930">
                  <c:v>69.520027584156111</c:v>
                </c:pt>
                <c:pt idx="931">
                  <c:v>69.484157615761887</c:v>
                </c:pt>
                <c:pt idx="932">
                  <c:v>69.448267362045158</c:v>
                </c:pt>
                <c:pt idx="933">
                  <c:v>69.412356696301799</c:v>
                </c:pt>
                <c:pt idx="934">
                  <c:v>69.376425491229682</c:v>
                </c:pt>
                <c:pt idx="935">
                  <c:v>69.340473618928527</c:v>
                </c:pt>
                <c:pt idx="936">
                  <c:v>69.304500950899893</c:v>
                </c:pt>
                <c:pt idx="937">
                  <c:v>69.268507358047131</c:v>
                </c:pt>
                <c:pt idx="938">
                  <c:v>69.23249271067553</c:v>
                </c:pt>
                <c:pt idx="939">
                  <c:v>69.196456878492057</c:v>
                </c:pt>
                <c:pt idx="940">
                  <c:v>69.160399730606002</c:v>
                </c:pt>
                <c:pt idx="941">
                  <c:v>69.124321135528561</c:v>
                </c:pt>
                <c:pt idx="942">
                  <c:v>69.088220961173405</c:v>
                </c:pt>
                <c:pt idx="943">
                  <c:v>69.052099074856997</c:v>
                </c:pt>
                <c:pt idx="944">
                  <c:v>69.015955343298742</c:v>
                </c:pt>
                <c:pt idx="945">
                  <c:v>68.97978963262122</c:v>
                </c:pt>
                <c:pt idx="946">
                  <c:v>68.943601808351147</c:v>
                </c:pt>
                <c:pt idx="947">
                  <c:v>68.907391735419026</c:v>
                </c:pt>
                <c:pt idx="948">
                  <c:v>68.871159278160448</c:v>
                </c:pt>
                <c:pt idx="949">
                  <c:v>68.834904300316197</c:v>
                </c:pt>
                <c:pt idx="950">
                  <c:v>68.798626665033012</c:v>
                </c:pt>
                <c:pt idx="951">
                  <c:v>68.762326234864375</c:v>
                </c:pt>
                <c:pt idx="952">
                  <c:v>68.726002871771016</c:v>
                </c:pt>
                <c:pt idx="953">
                  <c:v>68.689656437121982</c:v>
                </c:pt>
                <c:pt idx="954">
                  <c:v>68.653286791695166</c:v>
                </c:pt>
                <c:pt idx="955">
                  <c:v>68.616893795678607</c:v>
                </c:pt>
                <c:pt idx="956">
                  <c:v>68.580477308670908</c:v>
                </c:pt>
                <c:pt idx="957">
                  <c:v>68.544037189682996</c:v>
                </c:pt>
                <c:pt idx="958">
                  <c:v>68.507573297138606</c:v>
                </c:pt>
                <c:pt idx="959">
                  <c:v>68.471085488875488</c:v>
                </c:pt>
                <c:pt idx="960">
                  <c:v>68.434573622147013</c:v>
                </c:pt>
                <c:pt idx="961">
                  <c:v>68.398037553622956</c:v>
                </c:pt>
                <c:pt idx="962">
                  <c:v>68.361477139391141</c:v>
                </c:pt>
                <c:pt idx="963">
                  <c:v>68.324892234958668</c:v>
                </c:pt>
                <c:pt idx="964">
                  <c:v>68.288282695253457</c:v>
                </c:pt>
                <c:pt idx="965">
                  <c:v>68.251648374625674</c:v>
                </c:pt>
                <c:pt idx="966">
                  <c:v>68.214989126849517</c:v>
                </c:pt>
                <c:pt idx="967">
                  <c:v>68.178304805124398</c:v>
                </c:pt>
                <c:pt idx="968">
                  <c:v>68.141595262077374</c:v>
                </c:pt>
                <c:pt idx="969">
                  <c:v>68.104860349764223</c:v>
                </c:pt>
                <c:pt idx="970">
                  <c:v>68.06809991967171</c:v>
                </c:pt>
                <c:pt idx="971">
                  <c:v>68.03131382271944</c:v>
                </c:pt>
                <c:pt idx="972">
                  <c:v>67.994501909261572</c:v>
                </c:pt>
                <c:pt idx="973">
                  <c:v>67.957664029089372</c:v>
                </c:pt>
                <c:pt idx="974">
                  <c:v>67.920800031432805</c:v>
                </c:pt>
                <c:pt idx="975">
                  <c:v>67.88390976496315</c:v>
                </c:pt>
                <c:pt idx="976">
                  <c:v>67.846993077794991</c:v>
                </c:pt>
                <c:pt idx="977">
                  <c:v>67.810049817488732</c:v>
                </c:pt>
                <c:pt idx="978">
                  <c:v>67.773079831052755</c:v>
                </c:pt>
                <c:pt idx="979">
                  <c:v>67.736082964946306</c:v>
                </c:pt>
                <c:pt idx="980">
                  <c:v>67.699059065081826</c:v>
                </c:pt>
                <c:pt idx="981">
                  <c:v>67.662007976827283</c:v>
                </c:pt>
                <c:pt idx="982">
                  <c:v>67.62492954500955</c:v>
                </c:pt>
                <c:pt idx="983">
                  <c:v>67.587823613916655</c:v>
                </c:pt>
                <c:pt idx="984">
                  <c:v>67.550690027300803</c:v>
                </c:pt>
                <c:pt idx="985">
                  <c:v>67.513528628381323</c:v>
                </c:pt>
                <c:pt idx="986">
                  <c:v>67.476339259847791</c:v>
                </c:pt>
                <c:pt idx="987">
                  <c:v>67.439121763862858</c:v>
                </c:pt>
                <c:pt idx="988">
                  <c:v>67.401875982065789</c:v>
                </c:pt>
                <c:pt idx="989">
                  <c:v>67.364601755575322</c:v>
                </c:pt>
                <c:pt idx="990">
                  <c:v>67.327298924993258</c:v>
                </c:pt>
                <c:pt idx="991">
                  <c:v>67.289967330407933</c:v>
                </c:pt>
                <c:pt idx="992">
                  <c:v>67.252606811397428</c:v>
                </c:pt>
                <c:pt idx="993">
                  <c:v>67.215217207033447</c:v>
                </c:pt>
                <c:pt idx="994">
                  <c:v>67.177798355884718</c:v>
                </c:pt>
                <c:pt idx="995">
                  <c:v>67.140350096021095</c:v>
                </c:pt>
                <c:pt idx="996">
                  <c:v>67.102872265017041</c:v>
                </c:pt>
                <c:pt idx="997">
                  <c:v>67.065364699955651</c:v>
                </c:pt>
                <c:pt idx="998">
                  <c:v>67.027827237432717</c:v>
                </c:pt>
                <c:pt idx="999">
                  <c:v>66.990259713560874</c:v>
                </c:pt>
                <c:pt idx="1000">
                  <c:v>66.952661963973441</c:v>
                </c:pt>
                <c:pt idx="1001">
                  <c:v>66.915033823829177</c:v>
                </c:pt>
                <c:pt idx="1002">
                  <c:v>66.877375127816265</c:v>
                </c:pt>
                <c:pt idx="1003">
                  <c:v>66.839685710156814</c:v>
                </c:pt>
                <c:pt idx="1004">
                  <c:v>66.801965404611479</c:v>
                </c:pt>
                <c:pt idx="1005">
                  <c:v>66.764214044484049</c:v>
                </c:pt>
                <c:pt idx="1006">
                  <c:v>66.726431462625982</c:v>
                </c:pt>
                <c:pt idx="1007">
                  <c:v>66.688617491441534</c:v>
                </c:pt>
                <c:pt idx="1008">
                  <c:v>66.650771962892378</c:v>
                </c:pt>
                <c:pt idx="1009">
                  <c:v>66.612894708502694</c:v>
                </c:pt>
                <c:pt idx="1010">
                  <c:v>66.574985559363938</c:v>
                </c:pt>
                <c:pt idx="1011">
                  <c:v>66.537044346140604</c:v>
                </c:pt>
                <c:pt idx="1012">
                  <c:v>66.499070899075022</c:v>
                </c:pt>
                <c:pt idx="1013">
                  <c:v>66.461065047992619</c:v>
                </c:pt>
                <c:pt idx="1014">
                  <c:v>66.423026622308029</c:v>
                </c:pt>
                <c:pt idx="1015">
                  <c:v>66.384955451029469</c:v>
                </c:pt>
                <c:pt idx="1016">
                  <c:v>66.346851362765605</c:v>
                </c:pt>
                <c:pt idx="1017">
                  <c:v>66.308714185730395</c:v>
                </c:pt>
                <c:pt idx="1018">
                  <c:v>66.270543747749485</c:v>
                </c:pt>
                <c:pt idx="1019">
                  <c:v>66.232339876265556</c:v>
                </c:pt>
                <c:pt idx="1020">
                  <c:v>66.194102398344867</c:v>
                </c:pt>
                <c:pt idx="1021">
                  <c:v>66.15583114068302</c:v>
                </c:pt>
                <c:pt idx="1022">
                  <c:v>66.117525929611219</c:v>
                </c:pt>
                <c:pt idx="1023">
                  <c:v>66.079186591102697</c:v>
                </c:pt>
                <c:pt idx="1024">
                  <c:v>66.0408129507789</c:v>
                </c:pt>
                <c:pt idx="1025">
                  <c:v>66.002404833916188</c:v>
                </c:pt>
                <c:pt idx="1026">
                  <c:v>65.963962065452492</c:v>
                </c:pt>
                <c:pt idx="1027">
                  <c:v>65.925484469993322</c:v>
                </c:pt>
                <c:pt idx="1028">
                  <c:v>65.88697187181954</c:v>
                </c:pt>
                <c:pt idx="1029">
                  <c:v>65.848424094893744</c:v>
                </c:pt>
                <c:pt idx="1030">
                  <c:v>65.809840962866886</c:v>
                </c:pt>
                <c:pt idx="1031">
                  <c:v>65.771222299086176</c:v>
                </c:pt>
                <c:pt idx="1032">
                  <c:v>65.732567926601504</c:v>
                </c:pt>
                <c:pt idx="1033">
                  <c:v>65.693877668173201</c:v>
                </c:pt>
                <c:pt idx="1034">
                  <c:v>65.655151346279041</c:v>
                </c:pt>
                <c:pt idx="1035">
                  <c:v>65.61638878312219</c:v>
                </c:pt>
                <c:pt idx="1036">
                  <c:v>65.577589800638322</c:v>
                </c:pt>
                <c:pt idx="1037">
                  <c:v>65.538754220503407</c:v>
                </c:pt>
                <c:pt idx="1038">
                  <c:v>65.499881864141699</c:v>
                </c:pt>
                <c:pt idx="1039">
                  <c:v>65.460972552733452</c:v>
                </c:pt>
                <c:pt idx="1040">
                  <c:v>65.422026107222678</c:v>
                </c:pt>
                <c:pt idx="1041">
                  <c:v>65.383042348325702</c:v>
                </c:pt>
                <c:pt idx="1042">
                  <c:v>65.344021096538938</c:v>
                </c:pt>
                <c:pt idx="1043">
                  <c:v>65.304962172147214</c:v>
                </c:pt>
                <c:pt idx="1044">
                  <c:v>65.265865395232424</c:v>
                </c:pt>
                <c:pt idx="1045">
                  <c:v>65.226730585681466</c:v>
                </c:pt>
                <c:pt idx="1046">
                  <c:v>65.187557563195341</c:v>
                </c:pt>
                <c:pt idx="1047">
                  <c:v>65.14834614729763</c:v>
                </c:pt>
                <c:pt idx="1048">
                  <c:v>65.109096157343217</c:v>
                </c:pt>
                <c:pt idx="1049">
                  <c:v>65.069807412526913</c:v>
                </c:pt>
                <c:pt idx="1050">
                  <c:v>65.030479731893081</c:v>
                </c:pt>
                <c:pt idx="1051">
                  <c:v>64.991112934343832</c:v>
                </c:pt>
                <c:pt idx="1052">
                  <c:v>64.951706838649116</c:v>
                </c:pt>
                <c:pt idx="1053">
                  <c:v>64.912261263455022</c:v>
                </c:pt>
                <c:pt idx="1054">
                  <c:v>64.872776027294094</c:v>
                </c:pt>
                <c:pt idx="1055">
                  <c:v>64.833250948593971</c:v>
                </c:pt>
                <c:pt idx="1056">
                  <c:v>64.793685845687364</c:v>
                </c:pt>
                <c:pt idx="1057">
                  <c:v>64.754080536821704</c:v>
                </c:pt>
                <c:pt idx="1058">
                  <c:v>64.714434840168579</c:v>
                </c:pt>
                <c:pt idx="1059">
                  <c:v>64.674748573833924</c:v>
                </c:pt>
                <c:pt idx="1060">
                  <c:v>64.635021555867837</c:v>
                </c:pt>
                <c:pt idx="1061">
                  <c:v>64.595253604274546</c:v>
                </c:pt>
                <c:pt idx="1062">
                  <c:v>64.555444537022453</c:v>
                </c:pt>
                <c:pt idx="1063">
                  <c:v>64.51559417205462</c:v>
                </c:pt>
                <c:pt idx="1064">
                  <c:v>64.475702327298961</c:v>
                </c:pt>
                <c:pt idx="1065">
                  <c:v>64.435768820678376</c:v>
                </c:pt>
                <c:pt idx="1066">
                  <c:v>64.395793470121816</c:v>
                </c:pt>
                <c:pt idx="1067">
                  <c:v>64.355776093574178</c:v>
                </c:pt>
                <c:pt idx="1068">
                  <c:v>64.315716509007657</c:v>
                </c:pt>
                <c:pt idx="1069">
                  <c:v>64.27561453443198</c:v>
                </c:pt>
                <c:pt idx="1070">
                  <c:v>64.235469987905702</c:v>
                </c:pt>
                <c:pt idx="1071">
                  <c:v>64.195282687546751</c:v>
                </c:pt>
                <c:pt idx="1072">
                  <c:v>64.155052451543696</c:v>
                </c:pt>
                <c:pt idx="1073">
                  <c:v>64.114779098167119</c:v>
                </c:pt>
                <c:pt idx="1074">
                  <c:v>64.074462445780085</c:v>
                </c:pt>
                <c:pt idx="1075">
                  <c:v>64.034102312850166</c:v>
                </c:pt>
                <c:pt idx="1076">
                  <c:v>63.993698517960603</c:v>
                </c:pt>
                <c:pt idx="1077">
                  <c:v>63.953250879821738</c:v>
                </c:pt>
                <c:pt idx="1078">
                  <c:v>63.912759217282336</c:v>
                </c:pt>
                <c:pt idx="1079">
                  <c:v>63.872223349341688</c:v>
                </c:pt>
                <c:pt idx="1080">
                  <c:v>63.831643095160956</c:v>
                </c:pt>
                <c:pt idx="1081">
                  <c:v>63.791018274075135</c:v>
                </c:pt>
                <c:pt idx="1082">
                  <c:v>63.750348705604864</c:v>
                </c:pt>
                <c:pt idx="1083">
                  <c:v>63.709634209468604</c:v>
                </c:pt>
                <c:pt idx="1084">
                  <c:v>63.668874605594169</c:v>
                </c:pt>
                <c:pt idx="1085">
                  <c:v>63.628069714131399</c:v>
                </c:pt>
                <c:pt idx="1086">
                  <c:v>63.58721935546393</c:v>
                </c:pt>
                <c:pt idx="1087">
                  <c:v>63.54632335022167</c:v>
                </c:pt>
                <c:pt idx="1088">
                  <c:v>63.505381519293081</c:v>
                </c:pt>
                <c:pt idx="1089">
                  <c:v>63.464393683837685</c:v>
                </c:pt>
                <c:pt idx="1090">
                  <c:v>63.423359665298094</c:v>
                </c:pt>
                <c:pt idx="1091">
                  <c:v>63.382279285413297</c:v>
                </c:pt>
                <c:pt idx="1092">
                  <c:v>63.341152366230588</c:v>
                </c:pt>
                <c:pt idx="1093">
                  <c:v>63.299978730118688</c:v>
                </c:pt>
                <c:pt idx="1094">
                  <c:v>63.258758199780125</c:v>
                </c:pt>
                <c:pt idx="1095">
                  <c:v>63.217490598264462</c:v>
                </c:pt>
                <c:pt idx="1096">
                  <c:v>63.176175748980789</c:v>
                </c:pt>
                <c:pt idx="1097">
                  <c:v>63.134813475710772</c:v>
                </c:pt>
                <c:pt idx="1098">
                  <c:v>63.093403602621891</c:v>
                </c:pt>
                <c:pt idx="1099">
                  <c:v>63.051945954279908</c:v>
                </c:pt>
                <c:pt idx="1100">
                  <c:v>63.010440355662638</c:v>
                </c:pt>
                <c:pt idx="1101">
                  <c:v>62.968886632172804</c:v>
                </c:pt>
                <c:pt idx="1102">
                  <c:v>62.927284609651089</c:v>
                </c:pt>
                <c:pt idx="1103">
                  <c:v>62.885634114389639</c:v>
                </c:pt>
                <c:pt idx="1104">
                  <c:v>62.843934973145217</c:v>
                </c:pt>
                <c:pt idx="1105">
                  <c:v>62.802187013152924</c:v>
                </c:pt>
                <c:pt idx="1106">
                  <c:v>62.760390062139024</c:v>
                </c:pt>
                <c:pt idx="1107">
                  <c:v>62.718543948334649</c:v>
                </c:pt>
                <c:pt idx="1108">
                  <c:v>62.676648500489918</c:v>
                </c:pt>
                <c:pt idx="1109">
                  <c:v>62.63470354788624</c:v>
                </c:pt>
                <c:pt idx="1110">
                  <c:v>62.592708920350937</c:v>
                </c:pt>
                <c:pt idx="1111">
                  <c:v>62.550664448270517</c:v>
                </c:pt>
                <c:pt idx="1112">
                  <c:v>62.508569962604113</c:v>
                </c:pt>
                <c:pt idx="1113">
                  <c:v>62.466425294897476</c:v>
                </c:pt>
                <c:pt idx="1114">
                  <c:v>62.424230277296644</c:v>
                </c:pt>
                <c:pt idx="1115">
                  <c:v>62.381984742561443</c:v>
                </c:pt>
                <c:pt idx="1116">
                  <c:v>62.339688524079591</c:v>
                </c:pt>
                <c:pt idx="1117">
                  <c:v>62.297341455880371</c:v>
                </c:pt>
                <c:pt idx="1118">
                  <c:v>62.254943372648341</c:v>
                </c:pt>
                <c:pt idx="1119">
                  <c:v>62.21249410973747</c:v>
                </c:pt>
                <c:pt idx="1120">
                  <c:v>62.169993503184614</c:v>
                </c:pt>
                <c:pt idx="1121">
                  <c:v>62.127441389723799</c:v>
                </c:pt>
                <c:pt idx="1122">
                  <c:v>62.08483760679993</c:v>
                </c:pt>
                <c:pt idx="1123">
                  <c:v>62.042181992582627</c:v>
                </c:pt>
                <c:pt idx="1124">
                  <c:v>61.999474385980406</c:v>
                </c:pt>
                <c:pt idx="1125">
                  <c:v>61.956714626654296</c:v>
                </c:pt>
                <c:pt idx="1126">
                  <c:v>61.913902555032188</c:v>
                </c:pt>
                <c:pt idx="1127">
                  <c:v>61.871038012322472</c:v>
                </c:pt>
                <c:pt idx="1128">
                  <c:v>61.82812084052798</c:v>
                </c:pt>
                <c:pt idx="1129">
                  <c:v>61.785150882460115</c:v>
                </c:pt>
                <c:pt idx="1130">
                  <c:v>61.742127981753029</c:v>
                </c:pt>
                <c:pt idx="1131">
                  <c:v>61.699051982876838</c:v>
                </c:pt>
                <c:pt idx="1132">
                  <c:v>61.655922731152245</c:v>
                </c:pt>
                <c:pt idx="1133">
                  <c:v>61.612740072764268</c:v>
                </c:pt>
                <c:pt idx="1134">
                  <c:v>61.569503854776102</c:v>
                </c:pt>
                <c:pt idx="1135">
                  <c:v>61.526213925143068</c:v>
                </c:pt>
                <c:pt idx="1136">
                  <c:v>61.482870132726717</c:v>
                </c:pt>
                <c:pt idx="1137">
                  <c:v>61.439472327308167</c:v>
                </c:pt>
                <c:pt idx="1138">
                  <c:v>61.396020359602588</c:v>
                </c:pt>
                <c:pt idx="1139">
                  <c:v>61.352514081272595</c:v>
                </c:pt>
                <c:pt idx="1140">
                  <c:v>61.308953344942452</c:v>
                </c:pt>
                <c:pt idx="1141">
                  <c:v>61.265338004211422</c:v>
                </c:pt>
                <c:pt idx="1142">
                  <c:v>61.221667913667801</c:v>
                </c:pt>
                <c:pt idx="1143">
                  <c:v>61.177942928902482</c:v>
                </c:pt>
                <c:pt idx="1144">
                  <c:v>61.134162906522945</c:v>
                </c:pt>
                <c:pt idx="1145">
                  <c:v>61.09032770416654</c:v>
                </c:pt>
                <c:pt idx="1146">
                  <c:v>61.046437180514204</c:v>
                </c:pt>
                <c:pt idx="1147">
                  <c:v>61.002491195304167</c:v>
                </c:pt>
                <c:pt idx="1148">
                  <c:v>60.958489609345399</c:v>
                </c:pt>
                <c:pt idx="1149">
                  <c:v>60.914432284530797</c:v>
                </c:pt>
                <c:pt idx="1150">
                  <c:v>60.870319083851435</c:v>
                </c:pt>
                <c:pt idx="1151">
                  <c:v>60.826149871408681</c:v>
                </c:pt>
                <c:pt idx="1152">
                  <c:v>60.781924512428574</c:v>
                </c:pt>
                <c:pt idx="1153">
                  <c:v>60.737642873274822</c:v>
                </c:pt>
                <c:pt idx="1154">
                  <c:v>60.693304821461673</c:v>
                </c:pt>
                <c:pt idx="1155">
                  <c:v>60.648910225667301</c:v>
                </c:pt>
                <c:pt idx="1156">
                  <c:v>60.604458955746821</c:v>
                </c:pt>
                <c:pt idx="1157">
                  <c:v>60.559950882745433</c:v>
                </c:pt>
                <c:pt idx="1158">
                  <c:v>60.515385878911161</c:v>
                </c:pt>
                <c:pt idx="1159">
                  <c:v>60.470763817707677</c:v>
                </c:pt>
                <c:pt idx="1160">
                  <c:v>60.426084573827239</c:v>
                </c:pt>
                <c:pt idx="1161">
                  <c:v>60.381348023203543</c:v>
                </c:pt>
                <c:pt idx="1162">
                  <c:v>60.336554043023874</c:v>
                </c:pt>
                <c:pt idx="1163">
                  <c:v>60.291702511742045</c:v>
                </c:pt>
                <c:pt idx="1164">
                  <c:v>60.24679330909062</c:v>
                </c:pt>
                <c:pt idx="1165">
                  <c:v>60.201826316093545</c:v>
                </c:pt>
                <c:pt idx="1166">
                  <c:v>60.156801415078021</c:v>
                </c:pt>
                <c:pt idx="1167">
                  <c:v>60.11171848968737</c:v>
                </c:pt>
                <c:pt idx="1168">
                  <c:v>60.066577424892031</c:v>
                </c:pt>
                <c:pt idx="1169">
                  <c:v>60.021378107002683</c:v>
                </c:pt>
                <c:pt idx="1170">
                  <c:v>59.976120423681408</c:v>
                </c:pt>
                <c:pt idx="1171">
                  <c:v>59.930804263953917</c:v>
                </c:pt>
                <c:pt idx="1172">
                  <c:v>59.88542951822069</c:v>
                </c:pt>
                <c:pt idx="1173">
                  <c:v>59.839996078269174</c:v>
                </c:pt>
                <c:pt idx="1174">
                  <c:v>59.794503837284687</c:v>
                </c:pt>
                <c:pt idx="1175">
                  <c:v>59.7489526898622</c:v>
                </c:pt>
                <c:pt idx="1176">
                  <c:v>59.703342532017288</c:v>
                </c:pt>
                <c:pt idx="1177">
                  <c:v>59.657673261197161</c:v>
                </c:pt>
                <c:pt idx="1178">
                  <c:v>59.611944776292049</c:v>
                </c:pt>
                <c:pt idx="1179">
                  <c:v>59.566156977645889</c:v>
                </c:pt>
                <c:pt idx="1180">
                  <c:v>59.520309767066585</c:v>
                </c:pt>
                <c:pt idx="1181">
                  <c:v>59.474403047837583</c:v>
                </c:pt>
                <c:pt idx="1182">
                  <c:v>59.428436724727405</c:v>
                </c:pt>
                <c:pt idx="1183">
                  <c:v>59.382410704000421</c:v>
                </c:pt>
                <c:pt idx="1184">
                  <c:v>59.336324893427495</c:v>
                </c:pt>
                <c:pt idx="1185">
                  <c:v>59.290179202294979</c:v>
                </c:pt>
                <c:pt idx="1186">
                  <c:v>59.243973541415833</c:v>
                </c:pt>
                <c:pt idx="1187">
                  <c:v>59.197707823138529</c:v>
                </c:pt>
                <c:pt idx="1188">
                  <c:v>59.151381961357245</c:v>
                </c:pt>
                <c:pt idx="1189">
                  <c:v>59.104995871521226</c:v>
                </c:pt>
                <c:pt idx="1190">
                  <c:v>59.058549470643911</c:v>
                </c:pt>
                <c:pt idx="1191">
                  <c:v>59.012042677312586</c:v>
                </c:pt>
                <c:pt idx="1192">
                  <c:v>58.965475411696772</c:v>
                </c:pt>
                <c:pt idx="1193">
                  <c:v>58.918847595558212</c:v>
                </c:pt>
                <c:pt idx="1194">
                  <c:v>58.872159152258376</c:v>
                </c:pt>
                <c:pt idx="1195">
                  <c:v>58.82541000676791</c:v>
                </c:pt>
                <c:pt idx="1196">
                  <c:v>58.778600085674746</c:v>
                </c:pt>
                <c:pt idx="1197">
                  <c:v>58.731729317192496</c:v>
                </c:pt>
                <c:pt idx="1198">
                  <c:v>58.684797631168351</c:v>
                </c:pt>
                <c:pt idx="1199">
                  <c:v>58.637804959091369</c:v>
                </c:pt>
                <c:pt idx="1200">
                  <c:v>58.590751234099613</c:v>
                </c:pt>
                <c:pt idx="1201">
                  <c:v>58.543636390988581</c:v>
                </c:pt>
                <c:pt idx="1202">
                  <c:v>58.496460366218137</c:v>
                </c:pt>
                <c:pt idx="1203">
                  <c:v>58.449223097919578</c:v>
                </c:pt>
                <c:pt idx="1204">
                  <c:v>58.401924525903524</c:v>
                </c:pt>
                <c:pt idx="1205">
                  <c:v>58.354564591665721</c:v>
                </c:pt>
                <c:pt idx="1206">
                  <c:v>58.307143238394829</c:v>
                </c:pt>
                <c:pt idx="1207">
                  <c:v>58.259660410978171</c:v>
                </c:pt>
                <c:pt idx="1208">
                  <c:v>58.212116056008526</c:v>
                </c:pt>
                <c:pt idx="1209">
                  <c:v>58.164510121790187</c:v>
                </c:pt>
                <c:pt idx="1210">
                  <c:v>58.116842558345127</c:v>
                </c:pt>
                <c:pt idx="1211">
                  <c:v>58.069113317418385</c:v>
                </c:pt>
                <c:pt idx="1212">
                  <c:v>58.02132235248429</c:v>
                </c:pt>
                <c:pt idx="1213">
                  <c:v>57.973469618751537</c:v>
                </c:pt>
                <c:pt idx="1214">
                  <c:v>57.925555073168233</c:v>
                </c:pt>
                <c:pt idx="1215">
                  <c:v>57.877578674427596</c:v>
                </c:pt>
                <c:pt idx="1216">
                  <c:v>57.829540382972162</c:v>
                </c:pt>
                <c:pt idx="1217">
                  <c:v>57.781440160999118</c:v>
                </c:pt>
                <c:pt idx="1218">
                  <c:v>57.733277972463981</c:v>
                </c:pt>
                <c:pt idx="1219">
                  <c:v>57.685053783085685</c:v>
                </c:pt>
                <c:pt idx="1220">
                  <c:v>57.636767560350165</c:v>
                </c:pt>
                <c:pt idx="1221">
                  <c:v>57.588419273514432</c:v>
                </c:pt>
                <c:pt idx="1222">
                  <c:v>57.540008893610334</c:v>
                </c:pt>
                <c:pt idx="1223">
                  <c:v>57.491536393447859</c:v>
                </c:pt>
                <c:pt idx="1224">
                  <c:v>57.443001747618538</c:v>
                </c:pt>
                <c:pt idx="1225">
                  <c:v>57.394404932498581</c:v>
                </c:pt>
                <c:pt idx="1226">
                  <c:v>57.345745926251809</c:v>
                </c:pt>
                <c:pt idx="1227">
                  <c:v>57.297024708832296</c:v>
                </c:pt>
                <c:pt idx="1228">
                  <c:v>57.248241261986607</c:v>
                </c:pt>
                <c:pt idx="1229">
                  <c:v>57.199395569256701</c:v>
                </c:pt>
                <c:pt idx="1230">
                  <c:v>57.150487615981234</c:v>
                </c:pt>
                <c:pt idx="1231">
                  <c:v>57.101517389298273</c:v>
                </c:pt>
                <c:pt idx="1232">
                  <c:v>57.05248487814621</c:v>
                </c:pt>
                <c:pt idx="1233">
                  <c:v>57.003390073265869</c:v>
                </c:pt>
                <c:pt idx="1234">
                  <c:v>56.954232967201158</c:v>
                </c:pt>
                <c:pt idx="1235">
                  <c:v>56.905013554300758</c:v>
                </c:pt>
                <c:pt idx="1236">
                  <c:v>56.855731830718355</c:v>
                </c:pt>
                <c:pt idx="1237">
                  <c:v>56.806387794413951</c:v>
                </c:pt>
                <c:pt idx="1238">
                  <c:v>56.756981445153762</c:v>
                </c:pt>
                <c:pt idx="1239">
                  <c:v>56.707512784510747</c:v>
                </c:pt>
                <c:pt idx="1240">
                  <c:v>56.657981815864403</c:v>
                </c:pt>
                <c:pt idx="1241">
                  <c:v>56.608388544400931</c:v>
                </c:pt>
                <c:pt idx="1242">
                  <c:v>56.558732977112392</c:v>
                </c:pt>
                <c:pt idx="1243">
                  <c:v>56.509015122796775</c:v>
                </c:pt>
                <c:pt idx="1244">
                  <c:v>56.459234992056423</c:v>
                </c:pt>
                <c:pt idx="1245">
                  <c:v>56.409392597297625</c:v>
                </c:pt>
                <c:pt idx="1246">
                  <c:v>56.35948795272909</c:v>
                </c:pt>
                <c:pt idx="1247">
                  <c:v>56.309521074360937</c:v>
                </c:pt>
                <c:pt idx="1248">
                  <c:v>56.259491980002494</c:v>
                </c:pt>
                <c:pt idx="1249">
                  <c:v>56.209400689260818</c:v>
                </c:pt>
                <c:pt idx="1250">
                  <c:v>56.159247223538642</c:v>
                </c:pt>
                <c:pt idx="1251">
                  <c:v>56.109031606032389</c:v>
                </c:pt>
                <c:pt idx="1252">
                  <c:v>56.058753861729173</c:v>
                </c:pt>
                <c:pt idx="1253">
                  <c:v>56.00841401740476</c:v>
                </c:pt>
                <c:pt idx="1254">
                  <c:v>55.958012101620128</c:v>
                </c:pt>
                <c:pt idx="1255">
                  <c:v>55.907548144719158</c:v>
                </c:pt>
                <c:pt idx="1256">
                  <c:v>55.85702217882465</c:v>
                </c:pt>
                <c:pt idx="1257">
                  <c:v>55.806434237835532</c:v>
                </c:pt>
                <c:pt idx="1258">
                  <c:v>55.755784357422804</c:v>
                </c:pt>
                <c:pt idx="1259">
                  <c:v>55.705072575025703</c:v>
                </c:pt>
                <c:pt idx="1260">
                  <c:v>55.654298929848295</c:v>
                </c:pt>
                <c:pt idx="1261">
                  <c:v>55.603463462854315</c:v>
                </c:pt>
                <c:pt idx="1262">
                  <c:v>55.552566216763381</c:v>
                </c:pt>
                <c:pt idx="1263">
                  <c:v>55.501607236046205</c:v>
                </c:pt>
                <c:pt idx="1264">
                  <c:v>55.450586566919966</c:v>
                </c:pt>
                <c:pt idx="1265">
                  <c:v>55.399504257342841</c:v>
                </c:pt>
                <c:pt idx="1266">
                  <c:v>55.34836035700949</c:v>
                </c:pt>
                <c:pt idx="1267">
                  <c:v>55.297154917344983</c:v>
                </c:pt>
                <c:pt idx="1268">
                  <c:v>55.245887991499885</c:v>
                </c:pt>
                <c:pt idx="1269">
                  <c:v>55.194559634344131</c:v>
                </c:pt>
                <c:pt idx="1270">
                  <c:v>55.143169902460912</c:v>
                </c:pt>
                <c:pt idx="1271">
                  <c:v>55.091718854141412</c:v>
                </c:pt>
                <c:pt idx="1272">
                  <c:v>55.040206549377551</c:v>
                </c:pt>
                <c:pt idx="1273">
                  <c:v>54.988633049855686</c:v>
                </c:pt>
                <c:pt idx="1274">
                  <c:v>54.936998418950616</c:v>
                </c:pt>
                <c:pt idx="1275">
                  <c:v>54.885302721718233</c:v>
                </c:pt>
                <c:pt idx="1276">
                  <c:v>54.833546024888271</c:v>
                </c:pt>
                <c:pt idx="1277">
                  <c:v>54.78172839685768</c:v>
                </c:pt>
                <c:pt idx="1278">
                  <c:v>54.72984990768304</c:v>
                </c:pt>
                <c:pt idx="1279">
                  <c:v>54.67791062907304</c:v>
                </c:pt>
                <c:pt idx="1280">
                  <c:v>54.625910634380702</c:v>
                </c:pt>
                <c:pt idx="1281">
                  <c:v>54.57384999859579</c:v>
                </c:pt>
                <c:pt idx="1282">
                  <c:v>54.521728798336248</c:v>
                </c:pt>
                <c:pt idx="1283">
                  <c:v>54.469547111840832</c:v>
                </c:pt>
                <c:pt idx="1284">
                  <c:v>54.417305018960064</c:v>
                </c:pt>
                <c:pt idx="1285">
                  <c:v>54.365002601147758</c:v>
                </c:pt>
                <c:pt idx="1286">
                  <c:v>54.312639941453192</c:v>
                </c:pt>
                <c:pt idx="1287">
                  <c:v>54.260217124511236</c:v>
                </c:pt>
                <c:pt idx="1288">
                  <c:v>54.207734236533796</c:v>
                </c:pt>
                <c:pt idx="1289">
                  <c:v>54.155191365300972</c:v>
                </c:pt>
                <c:pt idx="1290">
                  <c:v>54.102588600151229</c:v>
                </c:pt>
                <c:pt idx="1291">
                  <c:v>54.04992603197266</c:v>
                </c:pt>
                <c:pt idx="1292">
                  <c:v>53.997203753192835</c:v>
                </c:pt>
                <c:pt idx="1293">
                  <c:v>53.94442185776947</c:v>
                </c:pt>
                <c:pt idx="1294">
                  <c:v>53.891580441180182</c:v>
                </c:pt>
                <c:pt idx="1295">
                  <c:v>53.838679600413101</c:v>
                </c:pt>
                <c:pt idx="1296">
                  <c:v>53.78571943395621</c:v>
                </c:pt>
                <c:pt idx="1297">
                  <c:v>53.732700041787353</c:v>
                </c:pt>
                <c:pt idx="1298">
                  <c:v>53.679621525363892</c:v>
                </c:pt>
                <c:pt idx="1299">
                  <c:v>53.626483987612268</c:v>
                </c:pt>
                <c:pt idx="1300">
                  <c:v>53.573287532916687</c:v>
                </c:pt>
                <c:pt idx="1301">
                  <c:v>53.520032267109549</c:v>
                </c:pt>
                <c:pt idx="1302">
                  <c:v>53.466718297459401</c:v>
                </c:pt>
                <c:pt idx="1303">
                  <c:v>53.413345732660858</c:v>
                </c:pt>
                <c:pt idx="1304">
                  <c:v>53.359914682822847</c:v>
                </c:pt>
                <c:pt idx="1305">
                  <c:v>53.30642525945747</c:v>
                </c:pt>
                <c:pt idx="1306">
                  <c:v>53.252877575469398</c:v>
                </c:pt>
                <c:pt idx="1307">
                  <c:v>53.199271745143193</c:v>
                </c:pt>
                <c:pt idx="1308">
                  <c:v>53.145607884132573</c:v>
                </c:pt>
                <c:pt idx="1309">
                  <c:v>53.091886109448758</c:v>
                </c:pt>
                <c:pt idx="1310">
                  <c:v>53.038106539448364</c:v>
                </c:pt>
                <c:pt idx="1311">
                  <c:v>52.984269293821633</c:v>
                </c:pt>
                <c:pt idx="1312">
                  <c:v>52.930374493580601</c:v>
                </c:pt>
                <c:pt idx="1313">
                  <c:v>52.876422261047146</c:v>
                </c:pt>
                <c:pt idx="1314">
                  <c:v>52.822412719840237</c:v>
                </c:pt>
                <c:pt idx="1315">
                  <c:v>52.768345994864312</c:v>
                </c:pt>
                <c:pt idx="1316">
                  <c:v>52.714222212296903</c:v>
                </c:pt>
                <c:pt idx="1317">
                  <c:v>52.660041499576195</c:v>
                </c:pt>
                <c:pt idx="1318">
                  <c:v>52.605803985387823</c:v>
                </c:pt>
                <c:pt idx="1319">
                  <c:v>52.551509799653608</c:v>
                </c:pt>
                <c:pt idx="1320">
                  <c:v>52.497159073517928</c:v>
                </c:pt>
                <c:pt idx="1321">
                  <c:v>52.442751939335004</c:v>
                </c:pt>
                <c:pt idx="1322">
                  <c:v>52.388288530656936</c:v>
                </c:pt>
                <c:pt idx="1323">
                  <c:v>52.333768982219809</c:v>
                </c:pt>
                <c:pt idx="1324">
                  <c:v>52.279193429931532</c:v>
                </c:pt>
                <c:pt idx="1325">
                  <c:v>52.224562010858676</c:v>
                </c:pt>
                <c:pt idx="1326">
                  <c:v>52.169874863212954</c:v>
                </c:pt>
                <c:pt idx="1327">
                  <c:v>52.115132126338601</c:v>
                </c:pt>
                <c:pt idx="1328">
                  <c:v>52.060333940699479</c:v>
                </c:pt>
                <c:pt idx="1329">
                  <c:v>52.00548044786494</c:v>
                </c:pt>
                <c:pt idx="1330">
                  <c:v>51.950571790497378</c:v>
                </c:pt>
                <c:pt idx="1331">
                  <c:v>51.89560811233838</c:v>
                </c:pt>
                <c:pt idx="1332">
                  <c:v>51.840589558195816</c:v>
                </c:pt>
                <c:pt idx="1333">
                  <c:v>51.785516273930256</c:v>
                </c:pt>
                <c:pt idx="1334">
                  <c:v>51.730388406441037</c:v>
                </c:pt>
                <c:pt idx="1335">
                  <c:v>51.675206103653977</c:v>
                </c:pt>
                <c:pt idx="1336">
                  <c:v>51.619969514506252</c:v>
                </c:pt>
                <c:pt idx="1337">
                  <c:v>51.56467878893438</c:v>
                </c:pt>
                <c:pt idx="1338">
                  <c:v>51.509334077859499</c:v>
                </c:pt>
                <c:pt idx="1339">
                  <c:v>51.453935533174473</c:v>
                </c:pt>
                <c:pt idx="1340">
                  <c:v>51.398483307729705</c:v>
                </c:pt>
                <c:pt idx="1341">
                  <c:v>51.342977555319898</c:v>
                </c:pt>
                <c:pt idx="1342">
                  <c:v>51.287418430670229</c:v>
                </c:pt>
                <c:pt idx="1343">
                  <c:v>51.231806089422484</c:v>
                </c:pt>
                <c:pt idx="1344">
                  <c:v>51.176140688121833</c:v>
                </c:pt>
                <c:pt idx="1345">
                  <c:v>51.120422384202222</c:v>
                </c:pt>
                <c:pt idx="1346">
                  <c:v>51.064651335973522</c:v>
                </c:pt>
                <c:pt idx="1347">
                  <c:v>51.008827702607405</c:v>
                </c:pt>
                <c:pt idx="1348">
                  <c:v>50.952951644123388</c:v>
                </c:pt>
                <c:pt idx="1349">
                  <c:v>50.897023321375592</c:v>
                </c:pt>
                <c:pt idx="1350">
                  <c:v>50.841042896038211</c:v>
                </c:pt>
                <c:pt idx="1351">
                  <c:v>50.785010530592501</c:v>
                </c:pt>
                <c:pt idx="1352">
                  <c:v>50.728926388312743</c:v>
                </c:pt>
                <c:pt idx="1353">
                  <c:v>50.672790633252134</c:v>
                </c:pt>
                <c:pt idx="1354">
                  <c:v>50.616603430229659</c:v>
                </c:pt>
                <c:pt idx="1355">
                  <c:v>50.560364944816037</c:v>
                </c:pt>
                <c:pt idx="1356">
                  <c:v>50.504075343319705</c:v>
                </c:pt>
                <c:pt idx="1357">
                  <c:v>50.44773479277368</c:v>
                </c:pt>
                <c:pt idx="1358">
                  <c:v>50.391343460921412</c:v>
                </c:pt>
                <c:pt idx="1359">
                  <c:v>50.334901516203317</c:v>
                </c:pt>
                <c:pt idx="1360">
                  <c:v>50.278409127742933</c:v>
                </c:pt>
                <c:pt idx="1361">
                  <c:v>50.221866465333562</c:v>
                </c:pt>
                <c:pt idx="1362">
                  <c:v>50.165273699424453</c:v>
                </c:pt>
                <c:pt idx="1363">
                  <c:v>50.108631001107177</c:v>
                </c:pt>
                <c:pt idx="1364">
                  <c:v>50.051938542102157</c:v>
                </c:pt>
                <c:pt idx="1365">
                  <c:v>49.995196494745223</c:v>
                </c:pt>
                <c:pt idx="1366">
                  <c:v>49.938405031973829</c:v>
                </c:pt>
                <c:pt idx="1367">
                  <c:v>49.88156432731386</c:v>
                </c:pt>
                <c:pt idx="1368">
                  <c:v>49.824674554866021</c:v>
                </c:pt>
                <c:pt idx="1369">
                  <c:v>49.767735889292659</c:v>
                </c:pt>
                <c:pt idx="1370">
                  <c:v>49.710748505804204</c:v>
                </c:pt>
                <c:pt idx="1371">
                  <c:v>49.653712580145985</c:v>
                </c:pt>
                <c:pt idx="1372">
                  <c:v>49.596628288584753</c:v>
                </c:pt>
                <c:pt idx="1373">
                  <c:v>49.53949580789579</c:v>
                </c:pt>
                <c:pt idx="1374">
                  <c:v>49.482315315349474</c:v>
                </c:pt>
                <c:pt idx="1375">
                  <c:v>49.425086988698162</c:v>
                </c:pt>
                <c:pt idx="1376">
                  <c:v>49.367811006163492</c:v>
                </c:pt>
                <c:pt idx="1377">
                  <c:v>49.310487546422614</c:v>
                </c:pt>
                <c:pt idx="1378">
                  <c:v>49.253116788596031</c:v>
                </c:pt>
                <c:pt idx="1379">
                  <c:v>49.195698912234135</c:v>
                </c:pt>
                <c:pt idx="1380">
                  <c:v>49.138234097304519</c:v>
                </c:pt>
                <c:pt idx="1381">
                  <c:v>49.080722524179279</c:v>
                </c:pt>
                <c:pt idx="1382">
                  <c:v>49.023164373622052</c:v>
                </c:pt>
                <c:pt idx="1383">
                  <c:v>48.965559826775632</c:v>
                </c:pt>
                <c:pt idx="1384">
                  <c:v>48.907909065148935</c:v>
                </c:pt>
                <c:pt idx="1385">
                  <c:v>48.85021227060502</c:v>
                </c:pt>
                <c:pt idx="1386">
                  <c:v>48.792469625347962</c:v>
                </c:pt>
                <c:pt idx="1387">
                  <c:v>48.734681311911032</c:v>
                </c:pt>
                <c:pt idx="1388">
                  <c:v>48.67684751314377</c:v>
                </c:pt>
                <c:pt idx="1389">
                  <c:v>48.618968412200367</c:v>
                </c:pt>
                <c:pt idx="1390">
                  <c:v>48.561044192526765</c:v>
                </c:pt>
                <c:pt idx="1391">
                  <c:v>48.503075037848866</c:v>
                </c:pt>
                <c:pt idx="1392">
                  <c:v>48.445061132160689</c:v>
                </c:pt>
                <c:pt idx="1393">
                  <c:v>48.387002659711911</c:v>
                </c:pt>
                <c:pt idx="1394">
                  <c:v>48.328899804996354</c:v>
                </c:pt>
                <c:pt idx="1395">
                  <c:v>48.270752752739917</c:v>
                </c:pt>
                <c:pt idx="1396">
                  <c:v>48.212561687888709</c:v>
                </c:pt>
                <c:pt idx="1397">
                  <c:v>48.154326795597711</c:v>
                </c:pt>
                <c:pt idx="1398">
                  <c:v>48.096048261219266</c:v>
                </c:pt>
                <c:pt idx="1399">
                  <c:v>48.037726270290648</c:v>
                </c:pt>
                <c:pt idx="1400">
                  <c:v>47.979361008524045</c:v>
                </c:pt>
                <c:pt idx="1401">
                  <c:v>47.920952661793763</c:v>
                </c:pt>
                <c:pt idx="1402">
                  <c:v>47.862501416126257</c:v>
                </c:pt>
                <c:pt idx="1403">
                  <c:v>47.804007457687973</c:v>
                </c:pt>
                <c:pt idx="1404">
                  <c:v>47.745470972774811</c:v>
                </c:pt>
                <c:pt idx="1405">
                  <c:v>47.686892147800741</c:v>
                </c:pt>
                <c:pt idx="1406">
                  <c:v>47.628271169287387</c:v>
                </c:pt>
                <c:pt idx="1407">
                  <c:v>47.569608223852612</c:v>
                </c:pt>
                <c:pt idx="1408">
                  <c:v>47.510903498200335</c:v>
                </c:pt>
                <c:pt idx="1409">
                  <c:v>47.452157179109314</c:v>
                </c:pt>
                <c:pt idx="1410">
                  <c:v>47.393369453423098</c:v>
                </c:pt>
                <c:pt idx="1411">
                  <c:v>47.334540508039325</c:v>
                </c:pt>
                <c:pt idx="1412">
                  <c:v>47.275670529899365</c:v>
                </c:pt>
                <c:pt idx="1413">
                  <c:v>47.216759705977928</c:v>
                </c:pt>
                <c:pt idx="1414">
                  <c:v>47.157808223273136</c:v>
                </c:pt>
                <c:pt idx="1415">
                  <c:v>47.098816268796298</c:v>
                </c:pt>
                <c:pt idx="1416">
                  <c:v>47.039784029561922</c:v>
                </c:pt>
                <c:pt idx="1417">
                  <c:v>46.980711692577763</c:v>
                </c:pt>
                <c:pt idx="1418">
                  <c:v>46.921599444834996</c:v>
                </c:pt>
                <c:pt idx="1419">
                  <c:v>46.862447473298715</c:v>
                </c:pt>
                <c:pt idx="1420">
                  <c:v>46.803255964898085</c:v>
                </c:pt>
                <c:pt idx="1421">
                  <c:v>46.744025106517</c:v>
                </c:pt>
                <c:pt idx="1422">
                  <c:v>46.684755084984538</c:v>
                </c:pt>
                <c:pt idx="1423">
                  <c:v>46.625446087065598</c:v>
                </c:pt>
                <c:pt idx="1424">
                  <c:v>46.56609829945215</c:v>
                </c:pt>
                <c:pt idx="1425">
                  <c:v>46.506711908753218</c:v>
                </c:pt>
                <c:pt idx="1426">
                  <c:v>46.447287101486793</c:v>
                </c:pt>
                <c:pt idx="1427">
                  <c:v>46.387824064070465</c:v>
                </c:pt>
                <c:pt idx="1428">
                  <c:v>46.328322982812381</c:v>
                </c:pt>
                <c:pt idx="1429">
                  <c:v>46.268784043903175</c:v>
                </c:pt>
                <c:pt idx="1430">
                  <c:v>46.209207433406654</c:v>
                </c:pt>
                <c:pt idx="1431">
                  <c:v>46.149593337251758</c:v>
                </c:pt>
                <c:pt idx="1432">
                  <c:v>46.089941941224041</c:v>
                </c:pt>
                <c:pt idx="1433">
                  <c:v>46.030253430957096</c:v>
                </c:pt>
                <c:pt idx="1434">
                  <c:v>45.970527991924527</c:v>
                </c:pt>
                <c:pt idx="1435">
                  <c:v>45.910765809432064</c:v>
                </c:pt>
                <c:pt idx="1436">
                  <c:v>45.850967068609307</c:v>
                </c:pt>
                <c:pt idx="1437">
                  <c:v>45.791131954401521</c:v>
                </c:pt>
                <c:pt idx="1438">
                  <c:v>45.731260651562593</c:v>
                </c:pt>
                <c:pt idx="1439">
                  <c:v>45.671353344646477</c:v>
                </c:pt>
                <c:pt idx="1440">
                  <c:v>45.611410218000152</c:v>
                </c:pt>
                <c:pt idx="1441">
                  <c:v>45.551431455756003</c:v>
                </c:pt>
                <c:pt idx="1442">
                  <c:v>45.491417241824351</c:v>
                </c:pt>
                <c:pt idx="1443">
                  <c:v>45.431367759885958</c:v>
                </c:pt>
                <c:pt idx="1444">
                  <c:v>45.371283193385345</c:v>
                </c:pt>
                <c:pt idx="1445">
                  <c:v>45.311163725523265</c:v>
                </c:pt>
                <c:pt idx="1446">
                  <c:v>45.251009539249665</c:v>
                </c:pt>
                <c:pt idx="1447">
                  <c:v>45.190820817257169</c:v>
                </c:pt>
                <c:pt idx="1448">
                  <c:v>45.130597741973901</c:v>
                </c:pt>
                <c:pt idx="1449">
                  <c:v>45.070340495557161</c:v>
                </c:pt>
                <c:pt idx="1450">
                  <c:v>45.010049259886323</c:v>
                </c:pt>
                <c:pt idx="1451">
                  <c:v>44.949724216556824</c:v>
                </c:pt>
                <c:pt idx="1452">
                  <c:v>44.889365546873606</c:v>
                </c:pt>
                <c:pt idx="1453">
                  <c:v>44.828973431844901</c:v>
                </c:pt>
                <c:pt idx="1454">
                  <c:v>44.768548052175674</c:v>
                </c:pt>
                <c:pt idx="1455">
                  <c:v>44.708089588261998</c:v>
                </c:pt>
                <c:pt idx="1456">
                  <c:v>44.647598220184726</c:v>
                </c:pt>
                <c:pt idx="1457">
                  <c:v>44.587074127704071</c:v>
                </c:pt>
                <c:pt idx="1458">
                  <c:v>44.526517490253013</c:v>
                </c:pt>
                <c:pt idx="1459">
                  <c:v>44.465928486932462</c:v>
                </c:pt>
                <c:pt idx="1460">
                  <c:v>44.405307296505036</c:v>
                </c:pt>
                <c:pt idx="1461">
                  <c:v>44.344654097389935</c:v>
                </c:pt>
                <c:pt idx="1462">
                  <c:v>44.283969067657438</c:v>
                </c:pt>
                <c:pt idx="1463">
                  <c:v>44.223252385023301</c:v>
                </c:pt>
                <c:pt idx="1464">
                  <c:v>44.162504226844142</c:v>
                </c:pt>
                <c:pt idx="1465">
                  <c:v>44.101724770111645</c:v>
                </c:pt>
                <c:pt idx="1466">
                  <c:v>44.04091419144828</c:v>
                </c:pt>
                <c:pt idx="1467">
                  <c:v>43.980072667101844</c:v>
                </c:pt>
                <c:pt idx="1468">
                  <c:v>43.919200372940537</c:v>
                </c:pt>
                <c:pt idx="1469">
                  <c:v>43.858297484449054</c:v>
                </c:pt>
                <c:pt idx="1470">
                  <c:v>43.797364176722951</c:v>
                </c:pt>
                <c:pt idx="1471">
                  <c:v>43.736400624464608</c:v>
                </c:pt>
                <c:pt idx="1472">
                  <c:v>43.675407001978961</c:v>
                </c:pt>
                <c:pt idx="1473">
                  <c:v>43.614383483168659</c:v>
                </c:pt>
                <c:pt idx="1474">
                  <c:v>43.553330241530048</c:v>
                </c:pt>
                <c:pt idx="1475">
                  <c:v>43.492247450149321</c:v>
                </c:pt>
                <c:pt idx="1476">
                  <c:v>43.431135281697848</c:v>
                </c:pt>
                <c:pt idx="1477">
                  <c:v>43.369993908428469</c:v>
                </c:pt>
                <c:pt idx="1478">
                  <c:v>43.30882350217184</c:v>
                </c:pt>
                <c:pt idx="1479">
                  <c:v>43.247624234332129</c:v>
                </c:pt>
                <c:pt idx="1480">
                  <c:v>43.18639627588383</c:v>
                </c:pt>
                <c:pt idx="1481">
                  <c:v>43.125139797367609</c:v>
                </c:pt>
                <c:pt idx="1482">
                  <c:v>43.063854968887412</c:v>
                </c:pt>
                <c:pt idx="1483">
                  <c:v>43.0025419601062</c:v>
                </c:pt>
                <c:pt idx="1484">
                  <c:v>42.941200940243277</c:v>
                </c:pt>
                <c:pt idx="1485">
                  <c:v>42.879832078070763</c:v>
                </c:pt>
                <c:pt idx="1486">
                  <c:v>42.818435541910425</c:v>
                </c:pt>
                <c:pt idx="1487">
                  <c:v>42.757011499630494</c:v>
                </c:pt>
                <c:pt idx="1488">
                  <c:v>42.695560118642682</c:v>
                </c:pt>
                <c:pt idx="1489">
                  <c:v>42.634081565899457</c:v>
                </c:pt>
                <c:pt idx="1490">
                  <c:v>42.572576007890959</c:v>
                </c:pt>
                <c:pt idx="1491">
                  <c:v>42.511043610642112</c:v>
                </c:pt>
                <c:pt idx="1492">
                  <c:v>42.449484539710376</c:v>
                </c:pt>
                <c:pt idx="1493">
                  <c:v>42.387898960183023</c:v>
                </c:pt>
                <c:pt idx="1494">
                  <c:v>42.326287036674017</c:v>
                </c:pt>
                <c:pt idx="1495">
                  <c:v>42.264648933322341</c:v>
                </c:pt>
                <c:pt idx="1496">
                  <c:v>42.202984813789584</c:v>
                </c:pt>
                <c:pt idx="1497">
                  <c:v>42.14129484125705</c:v>
                </c:pt>
                <c:pt idx="1498">
                  <c:v>42.079579178424211</c:v>
                </c:pt>
                <c:pt idx="1499">
                  <c:v>42.017837987506084</c:v>
                </c:pt>
                <c:pt idx="1500">
                  <c:v>41.956071430231873</c:v>
                </c:pt>
                <c:pt idx="1501">
                  <c:v>41.894279667842078</c:v>
                </c:pt>
                <c:pt idx="1502">
                  <c:v>41.832462861087308</c:v>
                </c:pt>
                <c:pt idx="1503">
                  <c:v>41.770621170226391</c:v>
                </c:pt>
                <c:pt idx="1504">
                  <c:v>41.708754755024316</c:v>
                </c:pt>
                <c:pt idx="1505">
                  <c:v>41.646863774750706</c:v>
                </c:pt>
                <c:pt idx="1506">
                  <c:v>41.584948388178624</c:v>
                </c:pt>
                <c:pt idx="1507">
                  <c:v>41.523008753582459</c:v>
                </c:pt>
                <c:pt idx="1508">
                  <c:v>41.461045028736706</c:v>
                </c:pt>
                <c:pt idx="1509">
                  <c:v>41.399057370914711</c:v>
                </c:pt>
                <c:pt idx="1510">
                  <c:v>41.337045936887378</c:v>
                </c:pt>
                <c:pt idx="1511">
                  <c:v>41.275010882921983</c:v>
                </c:pt>
                <c:pt idx="1512">
                  <c:v>41.212952364780435</c:v>
                </c:pt>
                <c:pt idx="1513">
                  <c:v>41.150870537719079</c:v>
                </c:pt>
                <c:pt idx="1514">
                  <c:v>41.088765556487097</c:v>
                </c:pt>
                <c:pt idx="1515">
                  <c:v>41.02663757532585</c:v>
                </c:pt>
                <c:pt idx="1516">
                  <c:v>40.964486747967669</c:v>
                </c:pt>
                <c:pt idx="1517">
                  <c:v>40.902313227635283</c:v>
                </c:pt>
                <c:pt idx="1518">
                  <c:v>40.840117167041242</c:v>
                </c:pt>
                <c:pt idx="1519">
                  <c:v>40.777898718386467</c:v>
                </c:pt>
                <c:pt idx="1520">
                  <c:v>40.715658033360668</c:v>
                </c:pt>
                <c:pt idx="1521">
                  <c:v>40.653395263141249</c:v>
                </c:pt>
                <c:pt idx="1522">
                  <c:v>40.591110558392664</c:v>
                </c:pt>
                <c:pt idx="1523">
                  <c:v>40.528804069266108</c:v>
                </c:pt>
                <c:pt idx="1524">
                  <c:v>40.466475945399729</c:v>
                </c:pt>
                <c:pt idx="1525">
                  <c:v>40.404126335917006</c:v>
                </c:pt>
                <c:pt idx="1526">
                  <c:v>40.34175538942808</c:v>
                </c:pt>
                <c:pt idx="1527">
                  <c:v>40.279363254028411</c:v>
                </c:pt>
                <c:pt idx="1528">
                  <c:v>40.21695007729916</c:v>
                </c:pt>
                <c:pt idx="1529">
                  <c:v>40.154516006306949</c:v>
                </c:pt>
                <c:pt idx="1530">
                  <c:v>40.092061187603925</c:v>
                </c:pt>
                <c:pt idx="1531">
                  <c:v>40.029585767227907</c:v>
                </c:pt>
                <c:pt idx="1532">
                  <c:v>39.967089890702255</c:v>
                </c:pt>
                <c:pt idx="1533">
                  <c:v>39.904573703036249</c:v>
                </c:pt>
                <c:pt idx="1534">
                  <c:v>39.842037348725313</c:v>
                </c:pt>
                <c:pt idx="1535">
                  <c:v>39.779480971750864</c:v>
                </c:pt>
                <c:pt idx="1536">
                  <c:v>39.716904715581428</c:v>
                </c:pt>
                <c:pt idx="1537">
                  <c:v>39.65430872317215</c:v>
                </c:pt>
                <c:pt idx="1538">
                  <c:v>39.5916931369661</c:v>
                </c:pt>
                <c:pt idx="1539">
                  <c:v>39.529058098893991</c:v>
                </c:pt>
                <c:pt idx="1540">
                  <c:v>39.46640375037515</c:v>
                </c:pt>
                <c:pt idx="1541">
                  <c:v>39.403730232317969</c:v>
                </c:pt>
                <c:pt idx="1542">
                  <c:v>39.341037685120753</c:v>
                </c:pt>
                <c:pt idx="1543">
                  <c:v>39.278326248672059</c:v>
                </c:pt>
                <c:pt idx="1544">
                  <c:v>39.215596062351722</c:v>
                </c:pt>
                <c:pt idx="1545">
                  <c:v>39.15284726503161</c:v>
                </c:pt>
                <c:pt idx="1546">
                  <c:v>39.09007999507606</c:v>
                </c:pt>
                <c:pt idx="1547">
                  <c:v>39.027294390343698</c:v>
                </c:pt>
                <c:pt idx="1548">
                  <c:v>38.964490588187374</c:v>
                </c:pt>
                <c:pt idx="1549">
                  <c:v>38.901668725455593</c:v>
                </c:pt>
                <c:pt idx="1550">
                  <c:v>38.838828938493705</c:v>
                </c:pt>
                <c:pt idx="1551">
                  <c:v>38.775971363144556</c:v>
                </c:pt>
                <c:pt idx="1552">
                  <c:v>38.713096134749968</c:v>
                </c:pt>
                <c:pt idx="1553">
                  <c:v>38.650203388151894</c:v>
                </c:pt>
                <c:pt idx="1554">
                  <c:v>38.587293257693212</c:v>
                </c:pt>
                <c:pt idx="1555">
                  <c:v>38.524365877219267</c:v>
                </c:pt>
                <c:pt idx="1556">
                  <c:v>38.461421380079557</c:v>
                </c:pt>
                <c:pt idx="1557">
                  <c:v>38.398459899128177</c:v>
                </c:pt>
                <c:pt idx="1558">
                  <c:v>38.335481566725925</c:v>
                </c:pt>
                <c:pt idx="1559">
                  <c:v>38.272486514741509</c:v>
                </c:pt>
                <c:pt idx="1560">
                  <c:v>38.209474874552683</c:v>
                </c:pt>
                <c:pt idx="1561">
                  <c:v>38.146446777048403</c:v>
                </c:pt>
                <c:pt idx="1562">
                  <c:v>38.083402352629683</c:v>
                </c:pt>
                <c:pt idx="1563">
                  <c:v>38.020341731211801</c:v>
                </c:pt>
                <c:pt idx="1564">
                  <c:v>37.95726504222516</c:v>
                </c:pt>
                <c:pt idx="1565">
                  <c:v>37.894172414617643</c:v>
                </c:pt>
                <c:pt idx="1566">
                  <c:v>37.831063976855859</c:v>
                </c:pt>
                <c:pt idx="1567">
                  <c:v>37.767939856927072</c:v>
                </c:pt>
                <c:pt idx="1568">
                  <c:v>37.704800182340975</c:v>
                </c:pt>
                <c:pt idx="1569">
                  <c:v>37.641645080131298</c:v>
                </c:pt>
                <c:pt idx="1570">
                  <c:v>37.578474676857894</c:v>
                </c:pt>
                <c:pt idx="1571">
                  <c:v>37.515289098608179</c:v>
                </c:pt>
                <c:pt idx="1572">
                  <c:v>37.452088470999669</c:v>
                </c:pt>
                <c:pt idx="1573">
                  <c:v>37.388872919181317</c:v>
                </c:pt>
                <c:pt idx="1574">
                  <c:v>37.325642567835715</c:v>
                </c:pt>
                <c:pt idx="1575">
                  <c:v>37.262397541181286</c:v>
                </c:pt>
                <c:pt idx="1576">
                  <c:v>37.199137962973843</c:v>
                </c:pt>
                <c:pt idx="1577">
                  <c:v>37.13586395650907</c:v>
                </c:pt>
                <c:pt idx="1578">
                  <c:v>37.072575644624457</c:v>
                </c:pt>
                <c:pt idx="1579">
                  <c:v>37.009273149701428</c:v>
                </c:pt>
                <c:pt idx="1580">
                  <c:v>36.945956593667574</c:v>
                </c:pt>
                <c:pt idx="1581">
                  <c:v>36.882626097998475</c:v>
                </c:pt>
                <c:pt idx="1582">
                  <c:v>36.819281783720513</c:v>
                </c:pt>
                <c:pt idx="1583">
                  <c:v>36.755923771412661</c:v>
                </c:pt>
                <c:pt idx="1584">
                  <c:v>36.692552181208669</c:v>
                </c:pt>
                <c:pt idx="1585">
                  <c:v>36.629167132800092</c:v>
                </c:pt>
                <c:pt idx="1586">
                  <c:v>36.565768745437452</c:v>
                </c:pt>
                <c:pt idx="1587">
                  <c:v>36.502357137933743</c:v>
                </c:pt>
                <c:pt idx="1588">
                  <c:v>36.438932428666149</c:v>
                </c:pt>
                <c:pt idx="1589">
                  <c:v>36.375494735578464</c:v>
                </c:pt>
                <c:pt idx="1590">
                  <c:v>36.312044176183726</c:v>
                </c:pt>
                <c:pt idx="1591">
                  <c:v>36.248580867566631</c:v>
                </c:pt>
                <c:pt idx="1592">
                  <c:v>36.185104926385897</c:v>
                </c:pt>
                <c:pt idx="1593">
                  <c:v>36.121616468877001</c:v>
                </c:pt>
                <c:pt idx="1594">
                  <c:v>36.058115610854379</c:v>
                </c:pt>
                <c:pt idx="1595">
                  <c:v>35.994602467714429</c:v>
                </c:pt>
                <c:pt idx="1596">
                  <c:v>35.931077154437347</c:v>
                </c:pt>
                <c:pt idx="1597">
                  <c:v>35.8675397855909</c:v>
                </c:pt>
                <c:pt idx="1598">
                  <c:v>35.803990475331403</c:v>
                </c:pt>
                <c:pt idx="1599">
                  <c:v>35.740429337408258</c:v>
                </c:pt>
                <c:pt idx="1600">
                  <c:v>35.676856485165104</c:v>
                </c:pt>
                <c:pt idx="1601">
                  <c:v>35.613272031543147</c:v>
                </c:pt>
                <c:pt idx="1602">
                  <c:v>35.549676089083782</c:v>
                </c:pt>
                <c:pt idx="1603">
                  <c:v>35.486068769931677</c:v>
                </c:pt>
                <c:pt idx="1604">
                  <c:v>35.422450185836652</c:v>
                </c:pt>
                <c:pt idx="1605">
                  <c:v>35.358820448157175</c:v>
                </c:pt>
                <c:pt idx="1606">
                  <c:v>35.295179667863096</c:v>
                </c:pt>
                <c:pt idx="1607">
                  <c:v>35.23152795553812</c:v>
                </c:pt>
                <c:pt idx="1608">
                  <c:v>35.167865421383034</c:v>
                </c:pt>
                <c:pt idx="1609">
                  <c:v>35.104192175218081</c:v>
                </c:pt>
                <c:pt idx="1610">
                  <c:v>35.04050832648619</c:v>
                </c:pt>
                <c:pt idx="1611">
                  <c:v>34.97681398425604</c:v>
                </c:pt>
                <c:pt idx="1612">
                  <c:v>34.913109257224264</c:v>
                </c:pt>
                <c:pt idx="1613">
                  <c:v>34.849394253719041</c:v>
                </c:pt>
                <c:pt idx="1614">
                  <c:v>34.785669081702657</c:v>
                </c:pt>
                <c:pt idx="1615">
                  <c:v>34.721933848774711</c:v>
                </c:pt>
                <c:pt idx="1616">
                  <c:v>34.658188662174979</c:v>
                </c:pt>
                <c:pt idx="1617">
                  <c:v>34.594433628786156</c:v>
                </c:pt>
                <c:pt idx="1618">
                  <c:v>34.530668855137307</c:v>
                </c:pt>
                <c:pt idx="1619">
                  <c:v>34.466894447406595</c:v>
                </c:pt>
                <c:pt idx="1620">
                  <c:v>34.403110511424323</c:v>
                </c:pt>
                <c:pt idx="1621">
                  <c:v>34.339317152676166</c:v>
                </c:pt>
                <c:pt idx="1622">
                  <c:v>34.275514476305922</c:v>
                </c:pt>
                <c:pt idx="1623">
                  <c:v>34.211702587119348</c:v>
                </c:pt>
                <c:pt idx="1624">
                  <c:v>34.147881589585822</c:v>
                </c:pt>
                <c:pt idx="1625">
                  <c:v>34.084051587842808</c:v>
                </c:pt>
                <c:pt idx="1626">
                  <c:v>34.020212685698482</c:v>
                </c:pt>
                <c:pt idx="1627">
                  <c:v>33.956364986635023</c:v>
                </c:pt>
                <c:pt idx="1628">
                  <c:v>33.892508593811229</c:v>
                </c:pt>
                <c:pt idx="1629">
                  <c:v>33.828643610066493</c:v>
                </c:pt>
                <c:pt idx="1630">
                  <c:v>33.76477013792293</c:v>
                </c:pt>
                <c:pt idx="1631">
                  <c:v>33.700888279590075</c:v>
                </c:pt>
                <c:pt idx="1632">
                  <c:v>33.63699813696622</c:v>
                </c:pt>
                <c:pt idx="1633">
                  <c:v>33.57309981164348</c:v>
                </c:pt>
                <c:pt idx="1634">
                  <c:v>33.509193404909524</c:v>
                </c:pt>
                <c:pt idx="1635">
                  <c:v>33.44527901775168</c:v>
                </c:pt>
                <c:pt idx="1636">
                  <c:v>33.381356750859901</c:v>
                </c:pt>
                <c:pt idx="1637">
                  <c:v>33.317426704630073</c:v>
                </c:pt>
                <c:pt idx="1638">
                  <c:v>33.253488979167209</c:v>
                </c:pt>
                <c:pt idx="1639">
                  <c:v>33.189543674288977</c:v>
                </c:pt>
                <c:pt idx="1640">
                  <c:v>33.125590889528276</c:v>
                </c:pt>
                <c:pt idx="1641">
                  <c:v>33.061630724137679</c:v>
                </c:pt>
                <c:pt idx="1642">
                  <c:v>32.99766327709186</c:v>
                </c:pt>
                <c:pt idx="1643">
                  <c:v>32.933688647091167</c:v>
                </c:pt>
                <c:pt idx="1644">
                  <c:v>32.869706932565002</c:v>
                </c:pt>
                <c:pt idx="1645">
                  <c:v>32.805718231675208</c:v>
                </c:pt>
                <c:pt idx="1646">
                  <c:v>32.741722642319324</c:v>
                </c:pt>
                <c:pt idx="1647">
                  <c:v>32.677720262133974</c:v>
                </c:pt>
                <c:pt idx="1648">
                  <c:v>32.613711188497973</c:v>
                </c:pt>
                <c:pt idx="1649">
                  <c:v>32.54969551853651</c:v>
                </c:pt>
                <c:pt idx="1650">
                  <c:v>32.485673349123523</c:v>
                </c:pt>
                <c:pt idx="1651">
                  <c:v>32.421644776885891</c:v>
                </c:pt>
                <c:pt idx="1652">
                  <c:v>32.35760989820637</c:v>
                </c:pt>
                <c:pt idx="1653">
                  <c:v>32.293568809227096</c:v>
                </c:pt>
                <c:pt idx="1654">
                  <c:v>32.229521605853265</c:v>
                </c:pt>
                <c:pt idx="1655">
                  <c:v>32.165468383756199</c:v>
                </c:pt>
                <c:pt idx="1656">
                  <c:v>32.101409238377123</c:v>
                </c:pt>
                <c:pt idx="1657">
                  <c:v>32.03734426493024</c:v>
                </c:pt>
                <c:pt idx="1658">
                  <c:v>31.973273558406831</c:v>
                </c:pt>
                <c:pt idx="1659">
                  <c:v>31.90919721357762</c:v>
                </c:pt>
                <c:pt idx="1660">
                  <c:v>31.845115324997344</c:v>
                </c:pt>
                <c:pt idx="1661">
                  <c:v>31.781027987007789</c:v>
                </c:pt>
                <c:pt idx="1662">
                  <c:v>31.716935293741031</c:v>
                </c:pt>
                <c:pt idx="1663">
                  <c:v>31.652837339123714</c:v>
                </c:pt>
                <c:pt idx="1664">
                  <c:v>31.588734216879114</c:v>
                </c:pt>
                <c:pt idx="1665">
                  <c:v>31.524626020532367</c:v>
                </c:pt>
                <c:pt idx="1666">
                  <c:v>31.460512843412715</c:v>
                </c:pt>
                <c:pt idx="1667">
                  <c:v>31.396394778657633</c:v>
                </c:pt>
                <c:pt idx="1668">
                  <c:v>31.332271919216055</c:v>
                </c:pt>
                <c:pt idx="1669">
                  <c:v>31.268144357852087</c:v>
                </c:pt>
                <c:pt idx="1670">
                  <c:v>31.204012187148447</c:v>
                </c:pt>
                <c:pt idx="1671">
                  <c:v>31.139875499510197</c:v>
                </c:pt>
                <c:pt idx="1672">
                  <c:v>31.075734387167735</c:v>
                </c:pt>
                <c:pt idx="1673">
                  <c:v>31.01158894218149</c:v>
                </c:pt>
                <c:pt idx="1674">
                  <c:v>30.947439256443761</c:v>
                </c:pt>
                <c:pt idx="1675">
                  <c:v>30.883285421684157</c:v>
                </c:pt>
                <c:pt idx="1676">
                  <c:v>30.819127529471587</c:v>
                </c:pt>
                <c:pt idx="1677">
                  <c:v>30.754965671219018</c:v>
                </c:pt>
                <c:pt idx="1678">
                  <c:v>30.690799938186352</c:v>
                </c:pt>
                <c:pt idx="1679">
                  <c:v>30.626630421484276</c:v>
                </c:pt>
                <c:pt idx="1680">
                  <c:v>30.562457212077696</c:v>
                </c:pt>
                <c:pt idx="1681">
                  <c:v>30.498280400789479</c:v>
                </c:pt>
                <c:pt idx="1682">
                  <c:v>30.434100078304059</c:v>
                </c:pt>
                <c:pt idx="1683">
                  <c:v>30.369916335171094</c:v>
                </c:pt>
                <c:pt idx="1684">
                  <c:v>30.305729261808715</c:v>
                </c:pt>
                <c:pt idx="1685">
                  <c:v>30.241538948507763</c:v>
                </c:pt>
                <c:pt idx="1686">
                  <c:v>30.177345485434568</c:v>
                </c:pt>
                <c:pt idx="1687">
                  <c:v>30.113148962635737</c:v>
                </c:pt>
                <c:pt idx="1688">
                  <c:v>30.048949470040295</c:v>
                </c:pt>
                <c:pt idx="1689">
                  <c:v>29.984747097464787</c:v>
                </c:pt>
                <c:pt idx="1690">
                  <c:v>29.920541934616054</c:v>
                </c:pt>
                <c:pt idx="1691">
                  <c:v>29.856334071094967</c:v>
                </c:pt>
                <c:pt idx="1692">
                  <c:v>29.792123596400359</c:v>
                </c:pt>
                <c:pt idx="1693">
                  <c:v>29.727910599932322</c:v>
                </c:pt>
                <c:pt idx="1694">
                  <c:v>29.663695170996341</c:v>
                </c:pt>
                <c:pt idx="1695">
                  <c:v>29.599477398806378</c:v>
                </c:pt>
                <c:pt idx="1696">
                  <c:v>29.535257372488974</c:v>
                </c:pt>
                <c:pt idx="1697">
                  <c:v>29.471035181086478</c:v>
                </c:pt>
                <c:pt idx="1698">
                  <c:v>29.406810913561422</c:v>
                </c:pt>
                <c:pt idx="1699">
                  <c:v>29.342584658799726</c:v>
                </c:pt>
                <c:pt idx="1700">
                  <c:v>29.278356505613992</c:v>
                </c:pt>
                <c:pt idx="1701">
                  <c:v>29.214126542747827</c:v>
                </c:pt>
                <c:pt idx="1702">
                  <c:v>29.149894858879737</c:v>
                </c:pt>
                <c:pt idx="1703">
                  <c:v>29.085661542625679</c:v>
                </c:pt>
                <c:pt idx="1704">
                  <c:v>29.021426682544149</c:v>
                </c:pt>
                <c:pt idx="1705">
                  <c:v>28.957190367138654</c:v>
                </c:pt>
                <c:pt idx="1706">
                  <c:v>28.89295268486223</c:v>
                </c:pt>
                <c:pt idx="1707">
                  <c:v>28.828713724120831</c:v>
                </c:pt>
                <c:pt idx="1708">
                  <c:v>28.764473573277051</c:v>
                </c:pt>
                <c:pt idx="1709">
                  <c:v>28.700232320654038</c:v>
                </c:pt>
                <c:pt idx="1710">
                  <c:v>28.635990054538652</c:v>
                </c:pt>
                <c:pt idx="1711">
                  <c:v>28.571746863185751</c:v>
                </c:pt>
                <c:pt idx="1712">
                  <c:v>28.507502834821757</c:v>
                </c:pt>
                <c:pt idx="1713">
                  <c:v>28.443258057648411</c:v>
                </c:pt>
                <c:pt idx="1714">
                  <c:v>28.379012619846094</c:v>
                </c:pt>
                <c:pt idx="1715">
                  <c:v>28.314766609578204</c:v>
                </c:pt>
                <c:pt idx="1716">
                  <c:v>28.250520114994458</c:v>
                </c:pt>
                <c:pt idx="1717">
                  <c:v>28.186273224234615</c:v>
                </c:pt>
                <c:pt idx="1718">
                  <c:v>28.122026025432426</c:v>
                </c:pt>
                <c:pt idx="1719">
                  <c:v>28.057778606719324</c:v>
                </c:pt>
                <c:pt idx="1720">
                  <c:v>27.99353105622798</c:v>
                </c:pt>
                <c:pt idx="1721">
                  <c:v>27.929283462096333</c:v>
                </c:pt>
                <c:pt idx="1722">
                  <c:v>27.865035912470979</c:v>
                </c:pt>
                <c:pt idx="1723">
                  <c:v>27.80078849551137</c:v>
                </c:pt>
                <c:pt idx="1724">
                  <c:v>27.736541299393007</c:v>
                </c:pt>
                <c:pt idx="1725">
                  <c:v>27.672294412312006</c:v>
                </c:pt>
                <c:pt idx="1726">
                  <c:v>27.608047922487732</c:v>
                </c:pt>
                <c:pt idx="1727">
                  <c:v>27.543801918167684</c:v>
                </c:pt>
                <c:pt idx="1728">
                  <c:v>27.479556487630635</c:v>
                </c:pt>
                <c:pt idx="1729">
                  <c:v>27.415311719190328</c:v>
                </c:pt>
                <c:pt idx="1730">
                  <c:v>27.351067701199732</c:v>
                </c:pt>
                <c:pt idx="1731">
                  <c:v>27.286824522054239</c:v>
                </c:pt>
                <c:pt idx="1732">
                  <c:v>27.222582270195986</c:v>
                </c:pt>
                <c:pt idx="1733">
                  <c:v>27.158341034117001</c:v>
                </c:pt>
                <c:pt idx="1734">
                  <c:v>27.094100902363735</c:v>
                </c:pt>
                <c:pt idx="1735">
                  <c:v>27.029861963540288</c:v>
                </c:pt>
                <c:pt idx="1736">
                  <c:v>26.965624306312105</c:v>
                </c:pt>
                <c:pt idx="1737">
                  <c:v>26.901388019410476</c:v>
                </c:pt>
                <c:pt idx="1738">
                  <c:v>26.837153191635398</c:v>
                </c:pt>
                <c:pt idx="1739">
                  <c:v>26.772919911860093</c:v>
                </c:pt>
                <c:pt idx="1740">
                  <c:v>26.708688269034401</c:v>
                </c:pt>
                <c:pt idx="1741">
                  <c:v>26.644458352188664</c:v>
                </c:pt>
                <c:pt idx="1742">
                  <c:v>26.580230250437431</c:v>
                </c:pt>
                <c:pt idx="1743">
                  <c:v>26.516004052983906</c:v>
                </c:pt>
                <c:pt idx="1744">
                  <c:v>26.451779849122389</c:v>
                </c:pt>
                <c:pt idx="1745">
                  <c:v>26.387557728243543</c:v>
                </c:pt>
                <c:pt idx="1746">
                  <c:v>26.323337779837193</c:v>
                </c:pt>
                <c:pt idx="1747">
                  <c:v>26.259120093496719</c:v>
                </c:pt>
                <c:pt idx="1748">
                  <c:v>26.194904758922377</c:v>
                </c:pt>
                <c:pt idx="1749">
                  <c:v>26.130691865925535</c:v>
                </c:pt>
                <c:pt idx="1750">
                  <c:v>26.066481504432247</c:v>
                </c:pt>
                <c:pt idx="1751">
                  <c:v>26.002273764487086</c:v>
                </c:pt>
                <c:pt idx="1752">
                  <c:v>25.938068736256845</c:v>
                </c:pt>
                <c:pt idx="1753">
                  <c:v>25.873866510034791</c:v>
                </c:pt>
                <c:pt idx="1754">
                  <c:v>25.809667176244012</c:v>
                </c:pt>
                <c:pt idx="1755">
                  <c:v>25.745470825441451</c:v>
                </c:pt>
                <c:pt idx="1756">
                  <c:v>25.681277548321329</c:v>
                </c:pt>
                <c:pt idx="1757">
                  <c:v>25.617087435720016</c:v>
                </c:pt>
                <c:pt idx="1758">
                  <c:v>25.552900578618516</c:v>
                </c:pt>
                <c:pt idx="1759">
                  <c:v>25.488717068147103</c:v>
                </c:pt>
                <c:pt idx="1760">
                  <c:v>25.424536995589083</c:v>
                </c:pt>
                <c:pt idx="1761">
                  <c:v>25.360360452384331</c:v>
                </c:pt>
                <c:pt idx="1762">
                  <c:v>25.296187530133448</c:v>
                </c:pt>
                <c:pt idx="1763">
                  <c:v>25.232018320601281</c:v>
                </c:pt>
                <c:pt idx="1764">
                  <c:v>25.167852915720793</c:v>
                </c:pt>
                <c:pt idx="1765">
                  <c:v>25.103691407597463</c:v>
                </c:pt>
                <c:pt idx="1766">
                  <c:v>25.039533888511997</c:v>
                </c:pt>
                <c:pt idx="1767">
                  <c:v>24.975380450925179</c:v>
                </c:pt>
                <c:pt idx="1768">
                  <c:v>24.91123118748137</c:v>
                </c:pt>
                <c:pt idx="1769">
                  <c:v>24.847086191012249</c:v>
                </c:pt>
                <c:pt idx="1770">
                  <c:v>24.782945554540557</c:v>
                </c:pt>
                <c:pt idx="1771">
                  <c:v>24.718809371284074</c:v>
                </c:pt>
                <c:pt idx="1772">
                  <c:v>24.654677734659792</c:v>
                </c:pt>
                <c:pt idx="1773">
                  <c:v>24.590550738286989</c:v>
                </c:pt>
                <c:pt idx="1774">
                  <c:v>24.526428475991899</c:v>
                </c:pt>
                <c:pt idx="1775">
                  <c:v>24.462311041810764</c:v>
                </c:pt>
                <c:pt idx="1776">
                  <c:v>24.398198529994175</c:v>
                </c:pt>
                <c:pt idx="1777">
                  <c:v>24.334091035010946</c:v>
                </c:pt>
                <c:pt idx="1778">
                  <c:v>24.269988651551714</c:v>
                </c:pt>
                <c:pt idx="1779">
                  <c:v>24.205891474532653</c:v>
                </c:pt>
                <c:pt idx="1780">
                  <c:v>24.141799599099684</c:v>
                </c:pt>
                <c:pt idx="1781">
                  <c:v>24.077713120632165</c:v>
                </c:pt>
                <c:pt idx="1782">
                  <c:v>24.013632134746853</c:v>
                </c:pt>
                <c:pt idx="1783">
                  <c:v>23.949556737301219</c:v>
                </c:pt>
                <c:pt idx="1784">
                  <c:v>23.885487024397868</c:v>
                </c:pt>
                <c:pt idx="1785">
                  <c:v>23.821423092388336</c:v>
                </c:pt>
                <c:pt idx="1786">
                  <c:v>23.757365037876621</c:v>
                </c:pt>
                <c:pt idx="1787">
                  <c:v>23.693312957722888</c:v>
                </c:pt>
                <c:pt idx="1788">
                  <c:v>23.629266949048272</c:v>
                </c:pt>
                <c:pt idx="1789">
                  <c:v>23.565227109237206</c:v>
                </c:pt>
                <c:pt idx="1790">
                  <c:v>23.501193535942878</c:v>
                </c:pt>
                <c:pt idx="1791">
                  <c:v>23.437166327089734</c:v>
                </c:pt>
                <c:pt idx="1792">
                  <c:v>23.373145580877917</c:v>
                </c:pt>
                <c:pt idx="1793">
                  <c:v>23.309131395787304</c:v>
                </c:pt>
                <c:pt idx="1794">
                  <c:v>23.245123870580823</c:v>
                </c:pt>
                <c:pt idx="1795">
                  <c:v>23.181123104308586</c:v>
                </c:pt>
                <c:pt idx="1796">
                  <c:v>23.117129196311637</c:v>
                </c:pt>
                <c:pt idx="1797">
                  <c:v>23.053142246226056</c:v>
                </c:pt>
                <c:pt idx="1798">
                  <c:v>22.989162353986067</c:v>
                </c:pt>
                <c:pt idx="1799">
                  <c:v>22.925189619828839</c:v>
                </c:pt>
                <c:pt idx="1800">
                  <c:v>22.861224144297427</c:v>
                </c:pt>
                <c:pt idx="1801">
                  <c:v>22.797266028245339</c:v>
                </c:pt>
                <c:pt idx="1802">
                  <c:v>22.73331537283951</c:v>
                </c:pt>
                <c:pt idx="1803">
                  <c:v>22.669372279565174</c:v>
                </c:pt>
                <c:pt idx="1804">
                  <c:v>22.6054368502286</c:v>
                </c:pt>
                <c:pt idx="1805">
                  <c:v>22.541509186961704</c:v>
                </c:pt>
                <c:pt idx="1806">
                  <c:v>22.477589392225706</c:v>
                </c:pt>
                <c:pt idx="1807">
                  <c:v>22.413677568814432</c:v>
                </c:pt>
                <c:pt idx="1808">
                  <c:v>22.349773819858765</c:v>
                </c:pt>
                <c:pt idx="1809">
                  <c:v>22.285878248830112</c:v>
                </c:pt>
                <c:pt idx="1810">
                  <c:v>22.221990959544328</c:v>
                </c:pt>
                <c:pt idx="1811">
                  <c:v>22.158112056165486</c:v>
                </c:pt>
                <c:pt idx="1812">
                  <c:v>22.094241643209564</c:v>
                </c:pt>
                <c:pt idx="1813">
                  <c:v>22.030379825548412</c:v>
                </c:pt>
                <c:pt idx="1814">
                  <c:v>21.966526708413383</c:v>
                </c:pt>
                <c:pt idx="1815">
                  <c:v>21.902682397399165</c:v>
                </c:pt>
                <c:pt idx="1816">
                  <c:v>21.838846998467897</c:v>
                </c:pt>
                <c:pt idx="1817">
                  <c:v>21.775020617952237</c:v>
                </c:pt>
                <c:pt idx="1818">
                  <c:v>21.711203362559704</c:v>
                </c:pt>
                <c:pt idx="1819">
                  <c:v>21.647395339376452</c:v>
                </c:pt>
                <c:pt idx="1820">
                  <c:v>21.58359665587049</c:v>
                </c:pt>
                <c:pt idx="1821">
                  <c:v>21.519807419896182</c:v>
                </c:pt>
                <c:pt idx="1822">
                  <c:v>21.456027739697547</c:v>
                </c:pt>
                <c:pt idx="1823">
                  <c:v>21.392257723911943</c:v>
                </c:pt>
                <c:pt idx="1824">
                  <c:v>21.328497481574281</c:v>
                </c:pt>
                <c:pt idx="1825">
                  <c:v>21.264747122119925</c:v>
                </c:pt>
                <c:pt idx="1826">
                  <c:v>21.201006755389827</c:v>
                </c:pt>
                <c:pt idx="1827">
                  <c:v>21.137276491632289</c:v>
                </c:pt>
                <c:pt idx="1828">
                  <c:v>21.073556441508828</c:v>
                </c:pt>
                <c:pt idx="1829">
                  <c:v>21.00984671609627</c:v>
                </c:pt>
                <c:pt idx="1830">
                  <c:v>20.946147426891088</c:v>
                </c:pt>
                <c:pt idx="1831">
                  <c:v>20.88245868581323</c:v>
                </c:pt>
                <c:pt idx="1832">
                  <c:v>20.818780605209682</c:v>
                </c:pt>
                <c:pt idx="1833">
                  <c:v>20.755113297857839</c:v>
                </c:pt>
                <c:pt idx="1834">
                  <c:v>20.691456876969685</c:v>
                </c:pt>
                <c:pt idx="1835">
                  <c:v>20.627811456195438</c:v>
                </c:pt>
                <c:pt idx="1836">
                  <c:v>20.564177149626804</c:v>
                </c:pt>
                <c:pt idx="1837">
                  <c:v>20.500554071800885</c:v>
                </c:pt>
                <c:pt idx="1838">
                  <c:v>20.43694233770383</c:v>
                </c:pt>
                <c:pt idx="1839">
                  <c:v>20.373342062774761</c:v>
                </c:pt>
                <c:pt idx="1840">
                  <c:v>20.309753362908644</c:v>
                </c:pt>
                <c:pt idx="1841">
                  <c:v>20.246176354460907</c:v>
                </c:pt>
                <c:pt idx="1842">
                  <c:v>20.182611154250203</c:v>
                </c:pt>
                <c:pt idx="1843">
                  <c:v>20.119057879562639</c:v>
                </c:pt>
                <c:pt idx="1844">
                  <c:v>20.055516648154818</c:v>
                </c:pt>
                <c:pt idx="1845">
                  <c:v>19.991987578258058</c:v>
                </c:pt>
                <c:pt idx="1846">
                  <c:v>19.92847078858135</c:v>
                </c:pt>
                <c:pt idx="1847">
                  <c:v>19.86496639831546</c:v>
                </c:pt>
                <c:pt idx="1848">
                  <c:v>19.801474527136108</c:v>
                </c:pt>
                <c:pt idx="1849">
                  <c:v>19.737995295207714</c:v>
                </c:pt>
                <c:pt idx="1850">
                  <c:v>19.674528823186815</c:v>
                </c:pt>
                <c:pt idx="1851">
                  <c:v>19.611075232225808</c:v>
                </c:pt>
                <c:pt idx="1852">
                  <c:v>19.547634643976338</c:v>
                </c:pt>
                <c:pt idx="1853">
                  <c:v>19.484207180592531</c:v>
                </c:pt>
                <c:pt idx="1854">
                  <c:v>19.420792964735103</c:v>
                </c:pt>
                <c:pt idx="1855">
                  <c:v>19.357392119574179</c:v>
                </c:pt>
                <c:pt idx="1856">
                  <c:v>19.294004768793304</c:v>
                </c:pt>
                <c:pt idx="1857">
                  <c:v>19.230631036592499</c:v>
                </c:pt>
                <c:pt idx="1858">
                  <c:v>19.16727104769193</c:v>
                </c:pt>
                <c:pt idx="1859">
                  <c:v>19.103924927335321</c:v>
                </c:pt>
                <c:pt idx="1860">
                  <c:v>19.040592801293123</c:v>
                </c:pt>
                <c:pt idx="1861">
                  <c:v>18.977274795866354</c:v>
                </c:pt>
                <c:pt idx="1862">
                  <c:v>18.913971037889617</c:v>
                </c:pt>
                <c:pt idx="1863">
                  <c:v>18.850681654734458</c:v>
                </c:pt>
                <c:pt idx="1864">
                  <c:v>18.787406774313244</c:v>
                </c:pt>
                <c:pt idx="1865">
                  <c:v>18.724146525081714</c:v>
                </c:pt>
                <c:pt idx="1866">
                  <c:v>18.660901036042933</c:v>
                </c:pt>
                <c:pt idx="1867">
                  <c:v>18.597670436750196</c:v>
                </c:pt>
                <c:pt idx="1868">
                  <c:v>18.534454857310656</c:v>
                </c:pt>
                <c:pt idx="1869">
                  <c:v>18.471254428388232</c:v>
                </c:pt>
                <c:pt idx="1870">
                  <c:v>18.408069281207382</c:v>
                </c:pt>
                <c:pt idx="1871">
                  <c:v>18.344899547555812</c:v>
                </c:pt>
                <c:pt idx="1872">
                  <c:v>18.281745359787823</c:v>
                </c:pt>
                <c:pt idx="1873">
                  <c:v>18.218606850827641</c:v>
                </c:pt>
                <c:pt idx="1874">
                  <c:v>18.155484154172857</c:v>
                </c:pt>
                <c:pt idx="1875">
                  <c:v>18.092377403896833</c:v>
                </c:pt>
                <c:pt idx="1876">
                  <c:v>18.029286734652622</c:v>
                </c:pt>
                <c:pt idx="1877">
                  <c:v>17.966212281675705</c:v>
                </c:pt>
                <c:pt idx="1878">
                  <c:v>17.903154180787133</c:v>
                </c:pt>
                <c:pt idx="1879">
                  <c:v>17.840112568396542</c:v>
                </c:pt>
                <c:pt idx="1880">
                  <c:v>17.77708758150558</c:v>
                </c:pt>
                <c:pt idx="1881">
                  <c:v>17.714079357710396</c:v>
                </c:pt>
                <c:pt idx="1882">
                  <c:v>17.651088035205145</c:v>
                </c:pt>
                <c:pt idx="1883">
                  <c:v>17.588113752784679</c:v>
                </c:pt>
                <c:pt idx="1884">
                  <c:v>17.525156649847638</c:v>
                </c:pt>
                <c:pt idx="1885">
                  <c:v>17.462216866399412</c:v>
                </c:pt>
                <c:pt idx="1886">
                  <c:v>17.399294543055152</c:v>
                </c:pt>
                <c:pt idx="1887">
                  <c:v>17.33638982104226</c:v>
                </c:pt>
                <c:pt idx="1888">
                  <c:v>17.273502842203822</c:v>
                </c:pt>
                <c:pt idx="1889">
                  <c:v>17.210633749001332</c:v>
                </c:pt>
                <c:pt idx="1890">
                  <c:v>17.147782684516951</c:v>
                </c:pt>
                <c:pt idx="1891">
                  <c:v>17.084949792457067</c:v>
                </c:pt>
                <c:pt idx="1892">
                  <c:v>17.022135217154716</c:v>
                </c:pt>
                <c:pt idx="1893">
                  <c:v>16.959339103572187</c:v>
                </c:pt>
                <c:pt idx="1894">
                  <c:v>16.896561597304395</c:v>
                </c:pt>
                <c:pt idx="1895">
                  <c:v>16.833802844580603</c:v>
                </c:pt>
                <c:pt idx="1896">
                  <c:v>16.771062992267744</c:v>
                </c:pt>
                <c:pt idx="1897">
                  <c:v>16.70834218787293</c:v>
                </c:pt>
                <c:pt idx="1898">
                  <c:v>16.645640579546075</c:v>
                </c:pt>
                <c:pt idx="1899">
                  <c:v>16.582958316082301</c:v>
                </c:pt>
                <c:pt idx="1900">
                  <c:v>16.5202955469247</c:v>
                </c:pt>
                <c:pt idx="1901">
                  <c:v>16.457652422166703</c:v>
                </c:pt>
                <c:pt idx="1902">
                  <c:v>16.395029092554768</c:v>
                </c:pt>
                <c:pt idx="1903">
                  <c:v>16.332425709490451</c:v>
                </c:pt>
                <c:pt idx="1904">
                  <c:v>16.269842425033101</c:v>
                </c:pt>
                <c:pt idx="1905">
                  <c:v>16.207279391902421</c:v>
                </c:pt>
                <c:pt idx="1906">
                  <c:v>16.144736763480438</c:v>
                </c:pt>
                <c:pt idx="1907">
                  <c:v>16.082214693814038</c:v>
                </c:pt>
                <c:pt idx="1908">
                  <c:v>16.019713337617372</c:v>
                </c:pt>
                <c:pt idx="1909">
                  <c:v>15.957232850273392</c:v>
                </c:pt>
                <c:pt idx="1910">
                  <c:v>15.894773387837313</c:v>
                </c:pt>
                <c:pt idx="1911">
                  <c:v>15.832335107037785</c:v>
                </c:pt>
                <c:pt idx="1912">
                  <c:v>15.769918165279286</c:v>
                </c:pt>
                <c:pt idx="1913">
                  <c:v>15.707522720644436</c:v>
                </c:pt>
                <c:pt idx="1914">
                  <c:v>15.645148931895982</c:v>
                </c:pt>
                <c:pt idx="1915">
                  <c:v>15.582796958478632</c:v>
                </c:pt>
                <c:pt idx="1916">
                  <c:v>15.520466960521297</c:v>
                </c:pt>
                <c:pt idx="1917">
                  <c:v>15.458159098838916</c:v>
                </c:pt>
                <c:pt idx="1918">
                  <c:v>15.395873534934401</c:v>
                </c:pt>
                <c:pt idx="1919">
                  <c:v>15.333610431000469</c:v>
                </c:pt>
                <c:pt idx="1920">
                  <c:v>15.271369949921878</c:v>
                </c:pt>
                <c:pt idx="1921">
                  <c:v>15.209152255276239</c:v>
                </c:pt>
                <c:pt idx="1922">
                  <c:v>15.146957511336796</c:v>
                </c:pt>
                <c:pt idx="1923">
                  <c:v>15.084785883073684</c:v>
                </c:pt>
                <c:pt idx="1924">
                  <c:v>15.022637536155742</c:v>
                </c:pt>
                <c:pt idx="1925">
                  <c:v>14.960512636951755</c:v>
                </c:pt>
                <c:pt idx="1926">
                  <c:v>14.898411352532548</c:v>
                </c:pt>
                <c:pt idx="1927">
                  <c:v>14.836333850672148</c:v>
                </c:pt>
                <c:pt idx="1928">
                  <c:v>14.774280299849451</c:v>
                </c:pt>
                <c:pt idx="1929">
                  <c:v>14.712250869249679</c:v>
                </c:pt>
                <c:pt idx="1930">
                  <c:v>14.650245728765627</c:v>
                </c:pt>
                <c:pt idx="1931">
                  <c:v>14.588265048999148</c:v>
                </c:pt>
                <c:pt idx="1932">
                  <c:v>14.526309001262298</c:v>
                </c:pt>
                <c:pt idx="1933">
                  <c:v>14.464377757578937</c:v>
                </c:pt>
                <c:pt idx="1934">
                  <c:v>14.402471490685382</c:v>
                </c:pt>
                <c:pt idx="1935">
                  <c:v>14.340590374031979</c:v>
                </c:pt>
                <c:pt idx="1936">
                  <c:v>14.278734581784235</c:v>
                </c:pt>
                <c:pt idx="1937">
                  <c:v>14.216904288823581</c:v>
                </c:pt>
                <c:pt idx="1938">
                  <c:v>14.155099670748347</c:v>
                </c:pt>
                <c:pt idx="1939">
                  <c:v>14.093320903875385</c:v>
                </c:pt>
                <c:pt idx="1940">
                  <c:v>14.031568165239756</c:v>
                </c:pt>
                <c:pt idx="1941">
                  <c:v>13.969841632597076</c:v>
                </c:pt>
                <c:pt idx="1942">
                  <c:v>13.908141484422767</c:v>
                </c:pt>
                <c:pt idx="1943">
                  <c:v>13.846467899914048</c:v>
                </c:pt>
                <c:pt idx="1944">
                  <c:v>13.784821058989781</c:v>
                </c:pt>
                <c:pt idx="1945">
                  <c:v>13.723201142291728</c:v>
                </c:pt>
                <c:pt idx="1946">
                  <c:v>13.661608331184329</c:v>
                </c:pt>
                <c:pt idx="1947">
                  <c:v>13.60004280775617</c:v>
                </c:pt>
                <c:pt idx="1948">
                  <c:v>13.538504754819661</c:v>
                </c:pt>
                <c:pt idx="1949">
                  <c:v>13.476994355911824</c:v>
                </c:pt>
                <c:pt idx="1950">
                  <c:v>13.415511795294503</c:v>
                </c:pt>
                <c:pt idx="1951">
                  <c:v>13.354057257954729</c:v>
                </c:pt>
                <c:pt idx="1952">
                  <c:v>13.292630929604671</c:v>
                </c:pt>
                <c:pt idx="1953">
                  <c:v>13.231232996682341</c:v>
                </c:pt>
                <c:pt idx="1954">
                  <c:v>13.169863646351043</c:v>
                </c:pt>
                <c:pt idx="1955">
                  <c:v>13.108523066499835</c:v>
                </c:pt>
                <c:pt idx="1956">
                  <c:v>13.047211445743272</c:v>
                </c:pt>
                <c:pt idx="1957">
                  <c:v>12.985928973421622</c:v>
                </c:pt>
                <c:pt idx="1958">
                  <c:v>12.924675839600283</c:v>
                </c:pt>
                <c:pt idx="1959">
                  <c:v>12.863452235069987</c:v>
                </c:pt>
                <c:pt idx="1960">
                  <c:v>12.80225835134619</c:v>
                </c:pt>
                <c:pt idx="1961">
                  <c:v>12.741094380668867</c:v>
                </c:pt>
                <c:pt idx="1962">
                  <c:v>12.679960516002071</c:v>
                </c:pt>
                <c:pt idx="1963">
                  <c:v>12.618856951033584</c:v>
                </c:pt>
                <c:pt idx="1964">
                  <c:v>12.5577838801741</c:v>
                </c:pt>
                <c:pt idx="1965">
                  <c:v>12.496741498556689</c:v>
                </c:pt>
                <c:pt idx="1966">
                  <c:v>12.435730002036564</c:v>
                </c:pt>
                <c:pt idx="1967">
                  <c:v>12.374749587189427</c:v>
                </c:pt>
                <c:pt idx="1968">
                  <c:v>12.313800451311568</c:v>
                </c:pt>
                <c:pt idx="1969">
                  <c:v>12.252882792418358</c:v>
                </c:pt>
                <c:pt idx="1970">
                  <c:v>12.191996809243587</c:v>
                </c:pt>
                <c:pt idx="1971">
                  <c:v>12.131142701238293</c:v>
                </c:pt>
                <c:pt idx="1972">
                  <c:v>12.070320668569593</c:v>
                </c:pt>
                <c:pt idx="1973">
                  <c:v>12.009530912119866</c:v>
                </c:pt>
                <c:pt idx="1974">
                  <c:v>11.948773633485137</c:v>
                </c:pt>
                <c:pt idx="1975">
                  <c:v>11.888049034973829</c:v>
                </c:pt>
                <c:pt idx="1976">
                  <c:v>11.827357319605303</c:v>
                </c:pt>
                <c:pt idx="1977">
                  <c:v>11.766698691108648</c:v>
                </c:pt>
                <c:pt idx="1978">
                  <c:v>11.706073353920988</c:v>
                </c:pt>
                <c:pt idx="1979">
                  <c:v>11.645481513185844</c:v>
                </c:pt>
                <c:pt idx="1980">
                  <c:v>11.584923374751137</c:v>
                </c:pt>
                <c:pt idx="1981">
                  <c:v>11.524399145167921</c:v>
                </c:pt>
                <c:pt idx="1982">
                  <c:v>11.463909031688628</c:v>
                </c:pt>
                <c:pt idx="1983">
                  <c:v>11.403453242264252</c:v>
                </c:pt>
                <c:pt idx="1984">
                  <c:v>11.343031985543261</c:v>
                </c:pt>
                <c:pt idx="1985">
                  <c:v>11.282645470869229</c:v>
                </c:pt>
                <c:pt idx="1986">
                  <c:v>11.22229390827818</c:v>
                </c:pt>
                <c:pt idx="1987">
                  <c:v>11.16197750849741</c:v>
                </c:pt>
                <c:pt idx="1988">
                  <c:v>11.101696482942017</c:v>
                </c:pt>
                <c:pt idx="1989">
                  <c:v>11.041451043713131</c:v>
                </c:pt>
                <c:pt idx="1990">
                  <c:v>10.981241403595686</c:v>
                </c:pt>
                <c:pt idx="1991">
                  <c:v>10.921067776054761</c:v>
                </c:pt>
                <c:pt idx="1992">
                  <c:v>10.860930375234135</c:v>
                </c:pt>
                <c:pt idx="1993">
                  <c:v>10.800829415953055</c:v>
                </c:pt>
                <c:pt idx="1994">
                  <c:v>10.740765113703379</c:v>
                </c:pt>
                <c:pt idx="1995">
                  <c:v>10.680737684646539</c:v>
                </c:pt>
                <c:pt idx="1996">
                  <c:v>10.620747345611028</c:v>
                </c:pt>
                <c:pt idx="1997">
                  <c:v>10.560794314088998</c:v>
                </c:pt>
                <c:pt idx="1998">
                  <c:v>10.500878808233169</c:v>
                </c:pt>
                <c:pt idx="1999">
                  <c:v>10.441001046853684</c:v>
                </c:pt>
                <c:pt idx="2000">
                  <c:v>10.381161249414596</c:v>
                </c:pt>
                <c:pt idx="2001">
                  <c:v>10.321359636030717</c:v>
                </c:pt>
                <c:pt idx="2002">
                  <c:v>10.26159642746406</c:v>
                </c:pt>
                <c:pt idx="2003">
                  <c:v>10.201871845120209</c:v>
                </c:pt>
                <c:pt idx="2004">
                  <c:v>10.142186111044664</c:v>
                </c:pt>
                <c:pt idx="2005">
                  <c:v>10.082539447919155</c:v>
                </c:pt>
                <c:pt idx="2006">
                  <c:v>10.02293207905783</c:v>
                </c:pt>
                <c:pt idx="2007">
                  <c:v>9.9633642284030959</c:v>
                </c:pt>
                <c:pt idx="2008">
                  <c:v>9.9038361205223122</c:v>
                </c:pt>
                <c:pt idx="2009">
                  <c:v>9.8443479806027039</c:v>
                </c:pt>
                <c:pt idx="2010">
                  <c:v>9.7849000344478139</c:v>
                </c:pt>
                <c:pt idx="2011">
                  <c:v>9.725492508473554</c:v>
                </c:pt>
                <c:pt idx="2012">
                  <c:v>9.6661256297028633</c:v>
                </c:pt>
                <c:pt idx="2013">
                  <c:v>9.6067996257623065</c:v>
                </c:pt>
                <c:pt idx="2014">
                  <c:v>9.547514724876768</c:v>
                </c:pt>
                <c:pt idx="2015">
                  <c:v>9.4882711558653181</c:v>
                </c:pt>
                <c:pt idx="2016">
                  <c:v>9.4290691481364295</c:v>
                </c:pt>
                <c:pt idx="2017">
                  <c:v>9.3699089316829323</c:v>
                </c:pt>
                <c:pt idx="2018">
                  <c:v>9.310790737077399</c:v>
                </c:pt>
                <c:pt idx="2019">
                  <c:v>9.2517147954673806</c:v>
                </c:pt>
                <c:pt idx="2020">
                  <c:v>9.1926813385697734</c:v>
                </c:pt>
                <c:pt idx="2021">
                  <c:v>9.1336905986659485</c:v>
                </c:pt>
                <c:pt idx="2022">
                  <c:v>9.0747428085968203</c:v>
                </c:pt>
                <c:pt idx="2023">
                  <c:v>9.0158382017572443</c:v>
                </c:pt>
                <c:pt idx="2024">
                  <c:v>8.9569770120904941</c:v>
                </c:pt>
                <c:pt idx="2025">
                  <c:v>8.8981594740830285</c:v>
                </c:pt>
                <c:pt idx="2026">
                  <c:v>8.8393858227589721</c:v>
                </c:pt>
                <c:pt idx="2027">
                  <c:v>8.7806562936739425</c:v>
                </c:pt>
                <c:pt idx="2028">
                  <c:v>8.7219711229099133</c:v>
                </c:pt>
                <c:pt idx="2029">
                  <c:v>8.6633305470690978</c:v>
                </c:pt>
                <c:pt idx="2030">
                  <c:v>8.6047348032678048</c:v>
                </c:pt>
                <c:pt idx="2031">
                  <c:v>8.5461841291309</c:v>
                </c:pt>
                <c:pt idx="2032">
                  <c:v>8.4876787627852615</c:v>
                </c:pt>
                <c:pt idx="2033">
                  <c:v>8.4292189428538951</c:v>
                </c:pt>
                <c:pt idx="2034">
                  <c:v>8.3708049084493457</c:v>
                </c:pt>
                <c:pt idx="2035">
                  <c:v>8.3124368991679702</c:v>
                </c:pt>
                <c:pt idx="2036">
                  <c:v>8.2541151550823457</c:v>
                </c:pt>
                <c:pt idx="2037">
                  <c:v>8.1958399167361069</c:v>
                </c:pt>
                <c:pt idx="2038">
                  <c:v>8.1376114251362104</c:v>
                </c:pt>
                <c:pt idx="2039">
                  <c:v>8.0794299217467653</c:v>
                </c:pt>
                <c:pt idx="2040">
                  <c:v>8.0212956484823295</c:v>
                </c:pt>
                <c:pt idx="2041">
                  <c:v>7.9632088477005851</c:v>
                </c:pt>
                <c:pt idx="2042">
                  <c:v>7.905169762195837</c:v>
                </c:pt>
                <c:pt idx="2043">
                  <c:v>7.8471786351916526</c:v>
                </c:pt>
                <c:pt idx="2044">
                  <c:v>7.789235710334018</c:v>
                </c:pt>
                <c:pt idx="2045">
                  <c:v>7.7313412316837429</c:v>
                </c:pt>
                <c:pt idx="2046">
                  <c:v>7.673495443709748</c:v>
                </c:pt>
                <c:pt idx="2047">
                  <c:v>7.6156985912809478</c:v>
                </c:pt>
                <c:pt idx="2048">
                  <c:v>7.5579509196596817</c:v>
                </c:pt>
                <c:pt idx="2049">
                  <c:v>7.5002526744931455</c:v>
                </c:pt>
                <c:pt idx="2050">
                  <c:v>7.4426041018070137</c:v>
                </c:pt>
                <c:pt idx="2051">
                  <c:v>7.3850054479964422</c:v>
                </c:pt>
                <c:pt idx="2052">
                  <c:v>7.3274569598192532</c:v>
                </c:pt>
                <c:pt idx="2053">
                  <c:v>7.2699588843880232</c:v>
                </c:pt>
                <c:pt idx="2054">
                  <c:v>7.2125114691613712</c:v>
                </c:pt>
                <c:pt idx="2055">
                  <c:v>7.1551149619369561</c:v>
                </c:pt>
                <c:pt idx="2056">
                  <c:v>7.0977696108427724</c:v>
                </c:pt>
                <c:pt idx="2057">
                  <c:v>7.0404756643291924</c:v>
                </c:pt>
                <c:pt idx="2058">
                  <c:v>6.9832333711608587</c:v>
                </c:pt>
                <c:pt idx="2059">
                  <c:v>6.9260429804083188</c:v>
                </c:pt>
                <c:pt idx="2060">
                  <c:v>6.8689047414393958</c:v>
                </c:pt>
                <c:pt idx="2061">
                  <c:v>6.811818903911119</c:v>
                </c:pt>
                <c:pt idx="2062">
                  <c:v>6.7547857177610293</c:v>
                </c:pt>
                <c:pt idx="2063">
                  <c:v>6.6978054331988011</c:v>
                </c:pt>
                <c:pt idx="2064">
                  <c:v>6.6408783006972341</c:v>
                </c:pt>
                <c:pt idx="2065">
                  <c:v>6.5840045709840176</c:v>
                </c:pt>
                <c:pt idx="2066">
                  <c:v>6.5271844950325422</c:v>
                </c:pt>
                <c:pt idx="2067">
                  <c:v>6.4704183240532593</c:v>
                </c:pt>
                <c:pt idx="2068">
                  <c:v>6.4137063094847511</c:v>
                </c:pt>
                <c:pt idx="2069">
                  <c:v>6.3570487029847644</c:v>
                </c:pt>
                <c:pt idx="2070">
                  <c:v>6.3004457564212215</c:v>
                </c:pt>
                <c:pt idx="2071">
                  <c:v>6.2438977218630489</c:v>
                </c:pt>
                <c:pt idx="2072">
                  <c:v>6.1874048515709621</c:v>
                </c:pt>
                <c:pt idx="2073">
                  <c:v>6.1309673979885817</c:v>
                </c:pt>
                <c:pt idx="2074">
                  <c:v>6.0745856137328431</c:v>
                </c:pt>
                <c:pt idx="2075">
                  <c:v>6.0182597515848144</c:v>
                </c:pt>
                <c:pt idx="2076">
                  <c:v>5.9619900644803998</c:v>
                </c:pt>
                <c:pt idx="2077">
                  <c:v>5.9057768055006168</c:v>
                </c:pt>
                <c:pt idx="2078">
                  <c:v>5.8496202278625891</c:v>
                </c:pt>
                <c:pt idx="2079">
                  <c:v>5.7935205849096061</c:v>
                </c:pt>
                <c:pt idx="2080">
                  <c:v>5.7374781301018931</c:v>
                </c:pt>
                <c:pt idx="2081">
                  <c:v>5.6814931170066103</c:v>
                </c:pt>
                <c:pt idx="2082">
                  <c:v>5.6255657992884398</c:v>
                </c:pt>
                <c:pt idx="2083">
                  <c:v>5.5696964307000858</c:v>
                </c:pt>
                <c:pt idx="2084">
                  <c:v>5.5138852650719912</c:v>
                </c:pt>
                <c:pt idx="2085">
                  <c:v>5.4581325563030338</c:v>
                </c:pt>
                <c:pt idx="2086">
                  <c:v>5.4024385583503438</c:v>
                </c:pt>
                <c:pt idx="2087">
                  <c:v>5.3468035252195643</c:v>
                </c:pt>
                <c:pt idx="2088">
                  <c:v>5.2912277109553312</c:v>
                </c:pt>
                <c:pt idx="2089">
                  <c:v>5.2357113696305344</c:v>
                </c:pt>
                <c:pt idx="2090">
                  <c:v>5.1802547553369873</c:v>
                </c:pt>
                <c:pt idx="2091">
                  <c:v>5.1248581221754899</c:v>
                </c:pt>
                <c:pt idx="2092">
                  <c:v>5.0695217242450807</c:v>
                </c:pt>
                <c:pt idx="2093">
                  <c:v>5.0142458156337844</c:v>
                </c:pt>
                <c:pt idx="2094">
                  <c:v>4.9590306504081507</c:v>
                </c:pt>
                <c:pt idx="2095">
                  <c:v>4.9038764826030805</c:v>
                </c:pt>
                <c:pt idx="2096">
                  <c:v>4.8487835662118171</c:v>
                </c:pt>
                <c:pt idx="2097">
                  <c:v>4.7937521551760156</c:v>
                </c:pt>
                <c:pt idx="2098">
                  <c:v>4.7387825033751705</c:v>
                </c:pt>
                <c:pt idx="2099">
                  <c:v>4.6838748646166843</c:v>
                </c:pt>
                <c:pt idx="2100">
                  <c:v>4.6290294926254747</c:v>
                </c:pt>
                <c:pt idx="2101">
                  <c:v>4.5742466410342733</c:v>
                </c:pt>
                <c:pt idx="2102">
                  <c:v>4.5195265633726658</c:v>
                </c:pt>
                <c:pt idx="2103">
                  <c:v>4.4648695130573266</c:v>
                </c:pt>
                <c:pt idx="2104">
                  <c:v>4.4102757433819386</c:v>
                </c:pt>
                <c:pt idx="2105">
                  <c:v>4.3557455075064535</c:v>
                </c:pt>
                <c:pt idx="2106">
                  <c:v>4.3012790584473919</c:v>
                </c:pt>
                <c:pt idx="2107">
                  <c:v>4.2468766490671834</c:v>
                </c:pt>
                <c:pt idx="2108">
                  <c:v>4.1925385320639634</c:v>
                </c:pt>
                <c:pt idx="2109">
                  <c:v>4.1382649599616919</c:v>
                </c:pt>
                <c:pt idx="2110">
                  <c:v>4.0840561850995609</c:v>
                </c:pt>
                <c:pt idx="2111">
                  <c:v>4.0299124596222109</c:v>
                </c:pt>
                <c:pt idx="2112">
                  <c:v>3.9758340354688486</c:v>
                </c:pt>
                <c:pt idx="2113">
                  <c:v>3.921821164363724</c:v>
                </c:pt>
                <c:pt idx="2114">
                  <c:v>3.8678740978054709</c:v>
                </c:pt>
                <c:pt idx="2115">
                  <c:v>3.8139930870575274</c:v>
                </c:pt>
                <c:pt idx="2116">
                  <c:v>3.7601783831372289</c:v>
                </c:pt>
                <c:pt idx="2117">
                  <c:v>3.7064302368062414</c:v>
                </c:pt>
                <c:pt idx="2118">
                  <c:v>3.6527488985603989</c:v>
                </c:pt>
                <c:pt idx="2119">
                  <c:v>3.5991346186194906</c:v>
                </c:pt>
                <c:pt idx="2120">
                  <c:v>3.5455876469170504</c:v>
                </c:pt>
                <c:pt idx="2121">
                  <c:v>3.4921082330910731</c:v>
                </c:pt>
                <c:pt idx="2122">
                  <c:v>3.4386966264732015</c:v>
                </c:pt>
                <c:pt idx="2123">
                  <c:v>3.3853530760792356</c:v>
                </c:pt>
                <c:pt idx="2124">
                  <c:v>3.332077830599248</c:v>
                </c:pt>
                <c:pt idx="2125">
                  <c:v>3.2788711383874385</c:v>
                </c:pt>
                <c:pt idx="2126">
                  <c:v>3.2257332474525451</c:v>
                </c:pt>
                <c:pt idx="2127">
                  <c:v>3.1726644054481867</c:v>
                </c:pt>
                <c:pt idx="2128">
                  <c:v>3.1196648596628638</c:v>
                </c:pt>
                <c:pt idx="2129">
                  <c:v>3.0667348570103097</c:v>
                </c:pt>
                <c:pt idx="2130">
                  <c:v>3.0138746440201687</c:v>
                </c:pt>
                <c:pt idx="2131">
                  <c:v>2.9610844668281815</c:v>
                </c:pt>
                <c:pt idx="2132">
                  <c:v>2.908364571166469</c:v>
                </c:pt>
                <c:pt idx="2133">
                  <c:v>2.8557152023548324</c:v>
                </c:pt>
                <c:pt idx="2134">
                  <c:v>2.8031366052903488</c:v>
                </c:pt>
                <c:pt idx="2135">
                  <c:v>2.7506290244390321</c:v>
                </c:pt>
                <c:pt idx="2136">
                  <c:v>2.6981927038258924</c:v>
                </c:pt>
                <c:pt idx="2137">
                  <c:v>2.6458278870258094</c:v>
                </c:pt>
                <c:pt idx="2138">
                  <c:v>2.5935348171549504</c:v>
                </c:pt>
                <c:pt idx="2139">
                  <c:v>2.5413137368612286</c:v>
                </c:pt>
                <c:pt idx="2140">
                  <c:v>2.4891648883154263</c:v>
                </c:pt>
                <c:pt idx="2141">
                  <c:v>2.4370885132024096</c:v>
                </c:pt>
                <c:pt idx="2142">
                  <c:v>2.3850848527123345</c:v>
                </c:pt>
                <c:pt idx="2143">
                  <c:v>2.3331541475318747</c:v>
                </c:pt>
                <c:pt idx="2144">
                  <c:v>2.2812966378355259</c:v>
                </c:pt>
                <c:pt idx="2145">
                  <c:v>2.2295125632770443</c:v>
                </c:pt>
                <c:pt idx="2146">
                  <c:v>2.1778021629814615</c:v>
                </c:pt>
                <c:pt idx="2147">
                  <c:v>2.1261656755358183</c:v>
                </c:pt>
                <c:pt idx="2148">
                  <c:v>2.0746033389819325</c:v>
                </c:pt>
                <c:pt idx="2149">
                  <c:v>2.0231153908073889</c:v>
                </c:pt>
                <c:pt idx="2150">
                  <c:v>1.971702067938035</c:v>
                </c:pt>
                <c:pt idx="2151">
                  <c:v>1.9203636067296694</c:v>
                </c:pt>
                <c:pt idx="2152">
                  <c:v>1.8691002429603163</c:v>
                </c:pt>
                <c:pt idx="2153">
                  <c:v>1.8179122118226367</c:v>
                </c:pt>
                <c:pt idx="2154">
                  <c:v>1.7667997479158872</c:v>
                </c:pt>
                <c:pt idx="2155">
                  <c:v>1.71576308523903</c:v>
                </c:pt>
                <c:pt idx="2156">
                  <c:v>1.6648024571823972</c:v>
                </c:pt>
                <c:pt idx="2157">
                  <c:v>1.613918096521525</c:v>
                </c:pt>
                <c:pt idx="2158">
                  <c:v>1.5631102354089732</c:v>
                </c:pt>
                <c:pt idx="2159">
                  <c:v>1.5123791053675717</c:v>
                </c:pt>
                <c:pt idx="2160">
                  <c:v>1.461724937284103</c:v>
                </c:pt>
                <c:pt idx="2161">
                  <c:v>1.411147961401723</c:v>
                </c:pt>
                <c:pt idx="2162">
                  <c:v>1.3606484073134566</c:v>
                </c:pt>
                <c:pt idx="2163">
                  <c:v>1.3102265039558372</c:v>
                </c:pt>
                <c:pt idx="2164">
                  <c:v>1.2598824796025456</c:v>
                </c:pt>
                <c:pt idx="2165">
                  <c:v>1.2096165618576344</c:v>
                </c:pt>
                <c:pt idx="2166">
                  <c:v>1.1594289776501969</c:v>
                </c:pt>
                <c:pt idx="2167">
                  <c:v>1.1093199532274134</c:v>
                </c:pt>
                <c:pt idx="2168">
                  <c:v>1.059289714149567</c:v>
                </c:pt>
                <c:pt idx="2169">
                  <c:v>1.009338485283662</c:v>
                </c:pt>
                <c:pt idx="2170">
                  <c:v>0.95946649079812596</c:v>
                </c:pt>
                <c:pt idx="2171">
                  <c:v>0.90967395415769492</c:v>
                </c:pt>
                <c:pt idx="2172">
                  <c:v>0.85996109811723398</c:v>
                </c:pt>
                <c:pt idx="2173">
                  <c:v>0.81032814471757697</c:v>
                </c:pt>
                <c:pt idx="2174">
                  <c:v>0.76077531527991238</c:v>
                </c:pt>
                <c:pt idx="2175">
                  <c:v>0.71130283040120135</c:v>
                </c:pt>
                <c:pt idx="2176">
                  <c:v>0.66191090994951596</c:v>
                </c:pt>
                <c:pt idx="2177">
                  <c:v>0.61259977305945701</c:v>
                </c:pt>
                <c:pt idx="2178">
                  <c:v>0.56336963812779184</c:v>
                </c:pt>
                <c:pt idx="2179">
                  <c:v>0.51422072280914044</c:v>
                </c:pt>
                <c:pt idx="2180">
                  <c:v>0.46515324401238733</c:v>
                </c:pt>
                <c:pt idx="2181">
                  <c:v>0.41616741789609335</c:v>
                </c:pt>
                <c:pt idx="2182">
                  <c:v>0.3672634598657345</c:v>
                </c:pt>
                <c:pt idx="2183">
                  <c:v>0.31844158456886901</c:v>
                </c:pt>
                <c:pt idx="2184">
                  <c:v>0.26970200589340587</c:v>
                </c:pt>
                <c:pt idx="2185">
                  <c:v>0.22104493696285532</c:v>
                </c:pt>
                <c:pt idx="2186">
                  <c:v>0.17247059013415783</c:v>
                </c:pt>
                <c:pt idx="2187">
                  <c:v>0.1239791769949144</c:v>
                </c:pt>
                <c:pt idx="2188">
                  <c:v>7.5570908360000161E-2</c:v>
                </c:pt>
                <c:pt idx="2189">
                  <c:v>2.7245994269628794E-2</c:v>
                </c:pt>
                <c:pt idx="2190">
                  <c:v>-2.0995356012796597E-2</c:v>
                </c:pt>
                <c:pt idx="2191">
                  <c:v>-6.91529340035031E-2</c:v>
                </c:pt>
                <c:pt idx="2192">
                  <c:v>-0.11722653199977547</c:v>
                </c:pt>
                <c:pt idx="2193">
                  <c:v>-0.1652159430821559</c:v>
                </c:pt>
                <c:pt idx="2194">
                  <c:v>-0.21312096111549639</c:v>
                </c:pt>
                <c:pt idx="2195">
                  <c:v>-0.26094138075102641</c:v>
                </c:pt>
                <c:pt idx="2196">
                  <c:v>-0.30867699742700366</c:v>
                </c:pt>
                <c:pt idx="2197">
                  <c:v>-0.35632760737045877</c:v>
                </c:pt>
                <c:pt idx="2198">
                  <c:v>-0.40389300759692681</c:v>
                </c:pt>
                <c:pt idx="2199">
                  <c:v>-0.4513729959128287</c:v>
                </c:pt>
                <c:pt idx="2200">
                  <c:v>-0.49876737091439138</c:v>
                </c:pt>
                <c:pt idx="2201">
                  <c:v>-0.54607593198868531</c:v>
                </c:pt>
                <c:pt idx="2202">
                  <c:v>-0.59329847931357405</c:v>
                </c:pt>
                <c:pt idx="2203">
                  <c:v>-0.64043481385789636</c:v>
                </c:pt>
                <c:pt idx="2204">
                  <c:v>-0.68748473738127081</c:v>
                </c:pt>
                <c:pt idx="2205">
                  <c:v>-0.73444805243259781</c:v>
                </c:pt>
                <c:pt idx="2206">
                  <c:v>-0.78132456235104542</c:v>
                </c:pt>
                <c:pt idx="2207">
                  <c:v>-0.82811407126419223</c:v>
                </c:pt>
                <c:pt idx="2208">
                  <c:v>-0.8748163840869545</c:v>
                </c:pt>
                <c:pt idx="2209">
                  <c:v>-0.92143130652097915</c:v>
                </c:pt>
                <c:pt idx="2210">
                  <c:v>-0.96795864505293538</c:v>
                </c:pt>
                <c:pt idx="2211">
                  <c:v>-1.0143982069525992</c:v>
                </c:pt>
                <c:pt idx="2212">
                  <c:v>-1.0607498002716949</c:v>
                </c:pt>
                <c:pt idx="2213">
                  <c:v>-1.1070132338413647</c:v>
                </c:pt>
                <c:pt idx="2214">
                  <c:v>-1.1531883172701636</c:v>
                </c:pt>
                <c:pt idx="2215">
                  <c:v>-1.1992748609422164</c:v>
                </c:pt>
                <c:pt idx="2216">
                  <c:v>-1.2452726760137114</c:v>
                </c:pt>
                <c:pt idx="2217">
                  <c:v>-1.29118157441074</c:v>
                </c:pt>
                <c:pt idx="2218">
                  <c:v>-1.3370013688264444</c:v>
                </c:pt>
                <c:pt idx="2219">
                  <c:v>-1.3827318727175957</c:v>
                </c:pt>
                <c:pt idx="2220">
                  <c:v>-1.4283729003010128</c:v>
                </c:pt>
                <c:pt idx="2221">
                  <c:v>-1.4739242665509003</c:v>
                </c:pt>
                <c:pt idx="2222">
                  <c:v>-1.519385787194425</c:v>
                </c:pt>
                <c:pt idx="2223">
                  <c:v>-1.564757278707948</c:v>
                </c:pt>
                <c:pt idx="2224">
                  <c:v>-1.6100385583129433</c:v>
                </c:pt>
                <c:pt idx="2225">
                  <c:v>-1.6552294439720816</c:v>
                </c:pt>
                <c:pt idx="2226">
                  <c:v>-1.700329754384291</c:v>
                </c:pt>
                <c:pt idx="2227">
                  <c:v>-1.7453393089798028</c:v>
                </c:pt>
                <c:pt idx="2228">
                  <c:v>-1.790257927916445</c:v>
                </c:pt>
                <c:pt idx="2229">
                  <c:v>-1.8350854320736243</c:v>
                </c:pt>
                <c:pt idx="2230">
                  <c:v>-1.8798216430471859</c:v>
                </c:pt>
                <c:pt idx="2231">
                  <c:v>-1.9244663831446061</c:v>
                </c:pt>
                <c:pt idx="2232">
                  <c:v>-1.969019475378744</c:v>
                </c:pt>
                <c:pt idx="2233">
                  <c:v>-2.0134807434623534</c:v>
                </c:pt>
                <c:pt idx="2234">
                  <c:v>-2.0578500118021563</c:v>
                </c:pt>
                <c:pt idx="2235">
                  <c:v>-2.1021271054926705</c:v>
                </c:pt>
                <c:pt idx="2236">
                  <c:v>-2.1463118503097216</c:v>
                </c:pt>
                <c:pt idx="2237">
                  <c:v>-2.1904040727041494</c:v>
                </c:pt>
                <c:pt idx="2238">
                  <c:v>-2.2344035997950691</c:v>
                </c:pt>
                <c:pt idx="2239">
                  <c:v>-2.2783102593630868</c:v>
                </c:pt>
                <c:pt idx="2240">
                  <c:v>-2.3221238798428754</c:v>
                </c:pt>
                <c:pt idx="2241">
                  <c:v>-2.3658442903166943</c:v>
                </c:pt>
                <c:pt idx="2242">
                  <c:v>-2.4094713205061238</c:v>
                </c:pt>
                <c:pt idx="2243">
                  <c:v>-2.4530048007654637</c:v>
                </c:pt>
                <c:pt idx="2244">
                  <c:v>-2.4964445620731217</c:v>
                </c:pt>
                <c:pt idx="2245">
                  <c:v>-2.5397904360242758</c:v>
                </c:pt>
                <c:pt idx="2246">
                  <c:v>-2.5830422548227023</c:v>
                </c:pt>
                <c:pt idx="2247">
                  <c:v>-2.6261998512724989</c:v>
                </c:pt>
                <c:pt idx="2248">
                  <c:v>-2.6692630587695372</c:v>
                </c:pt>
                <c:pt idx="2249">
                  <c:v>-2.7122317112933594</c:v>
                </c:pt>
                <c:pt idx="2250">
                  <c:v>-2.7551056433981014</c:v>
                </c:pt>
                <c:pt idx="2251">
                  <c:v>-2.7978846902036851</c:v>
                </c:pt>
                <c:pt idx="2252">
                  <c:v>-2.8405686873868765</c:v>
                </c:pt>
                <c:pt idx="2253">
                  <c:v>-2.8831574711718928</c:v>
                </c:pt>
                <c:pt idx="2254">
                  <c:v>-2.9256508783217305</c:v>
                </c:pt>
                <c:pt idx="2255">
                  <c:v>-2.9680487461278537</c:v>
                </c:pt>
                <c:pt idx="2256">
                  <c:v>-3.0103509124008432</c:v>
                </c:pt>
                <c:pt idx="2257">
                  <c:v>-3.0525572154610181</c:v>
                </c:pt>
                <c:pt idx="2258">
                  <c:v>-3.094667494127826</c:v>
                </c:pt>
                <c:pt idx="2259">
                  <c:v>-3.1366815877106329</c:v>
                </c:pt>
                <c:pt idx="2260">
                  <c:v>-3.1785993359978075</c:v>
                </c:pt>
                <c:pt idx="2261">
                  <c:v>-3.2204205792464831</c:v>
                </c:pt>
                <c:pt idx="2262">
                  <c:v>-3.2621451581725163</c:v>
                </c:pt>
                <c:pt idx="2263">
                  <c:v>-3.3037729139395964</c:v>
                </c:pt>
                <c:pt idx="2264">
                  <c:v>-3.3453036881484306</c:v>
                </c:pt>
                <c:pt idx="2265">
                  <c:v>-3.3867373228258146</c:v>
                </c:pt>
                <c:pt idx="2266">
                  <c:v>-3.428073660414368</c:v>
                </c:pt>
                <c:pt idx="2267">
                  <c:v>-3.4693125437602652</c:v>
                </c:pt>
                <c:pt idx="2268">
                  <c:v>-3.5104538161030479</c:v>
                </c:pt>
                <c:pt idx="2269">
                  <c:v>-3.5514973210635565</c:v>
                </c:pt>
                <c:pt idx="2270">
                  <c:v>-3.5924429026330036</c:v>
                </c:pt>
                <c:pt idx="2271">
                  <c:v>-3.6332904051609338</c:v>
                </c:pt>
                <c:pt idx="2272">
                  <c:v>-3.6740396733440162</c:v>
                </c:pt>
                <c:pt idx="2273">
                  <c:v>-3.7146905522137628</c:v>
                </c:pt>
                <c:pt idx="2274">
                  <c:v>-3.7552428871249615</c:v>
                </c:pt>
                <c:pt idx="2275">
                  <c:v>-3.7956965237438798</c:v>
                </c:pt>
                <c:pt idx="2276">
                  <c:v>-3.8360513080352594</c:v>
                </c:pt>
                <c:pt idx="2277">
                  <c:v>-3.8763070862513094</c:v>
                </c:pt>
                <c:pt idx="2278">
                  <c:v>-3.9164637049184821</c:v>
                </c:pt>
                <c:pt idx="2279">
                  <c:v>-3.9565210108258411</c:v>
                </c:pt>
                <c:pt idx="2280">
                  <c:v>-3.9964788510116573</c:v>
                </c:pt>
                <c:pt idx="2281">
                  <c:v>-4.0363370727521879</c:v>
                </c:pt>
                <c:pt idx="2282">
                  <c:v>-4.0760955235475258</c:v>
                </c:pt>
                <c:pt idx="2283">
                  <c:v>-4.1157540511100885</c:v>
                </c:pt>
                <c:pt idx="2284">
                  <c:v>-4.1553125033512437</c:v>
                </c:pt>
                <c:pt idx="2285">
                  <c:v>-4.1947707283685212</c:v>
                </c:pt>
                <c:pt idx="2286">
                  <c:v>-4.2341285744330079</c:v>
                </c:pt>
                <c:pt idx="2287">
                  <c:v>-4.2733858899756347</c:v>
                </c:pt>
                <c:pt idx="2288">
                  <c:v>-4.3125425235750861</c:v>
                </c:pt>
                <c:pt idx="2289">
                  <c:v>-4.3515983239437475</c:v>
                </c:pt>
                <c:pt idx="2290">
                  <c:v>-4.3905531399150872</c:v>
                </c:pt>
                <c:pt idx="2291">
                  <c:v>-4.4294068204302324</c:v>
                </c:pt>
                <c:pt idx="2292">
                  <c:v>-4.468159214524599</c:v>
                </c:pt>
                <c:pt idx="2293">
                  <c:v>-4.5068101713147932</c:v>
                </c:pt>
                <c:pt idx="2294">
                  <c:v>-4.5453595399849931</c:v>
                </c:pt>
                <c:pt idx="2295">
                  <c:v>-4.5838071697735892</c:v>
                </c:pt>
                <c:pt idx="2296">
                  <c:v>-4.6221529099597847</c:v>
                </c:pt>
                <c:pt idx="2297">
                  <c:v>-4.6603966098497711</c:v>
                </c:pt>
                <c:pt idx="2298">
                  <c:v>-4.6985381187637456</c:v>
                </c:pt>
                <c:pt idx="2299">
                  <c:v>-4.7365772860218991</c:v>
                </c:pt>
                <c:pt idx="2300">
                  <c:v>-4.7745139609308502</c:v>
                </c:pt>
                <c:pt idx="2301">
                  <c:v>-4.8123479927701709</c:v>
                </c:pt>
                <c:pt idx="2302">
                  <c:v>-4.8500792307784559</c:v>
                </c:pt>
                <c:pt idx="2303">
                  <c:v>-4.8877075241401595</c:v>
                </c:pt>
                <c:pt idx="2304">
                  <c:v>-4.9252327219715291</c:v>
                </c:pt>
                <c:pt idx="2305">
                  <c:v>-4.9626546733066759</c:v>
                </c:pt>
                <c:pt idx="2306">
                  <c:v>-4.9999732270843396</c:v>
                </c:pt>
                <c:pt idx="2307">
                  <c:v>-5.0371882321342456</c:v>
                </c:pt>
                <c:pt idx="2308">
                  <c:v>-5.074299537162652</c:v>
                </c:pt>
                <c:pt idx="2309">
                  <c:v>-5.1113069907393314</c:v>
                </c:pt>
                <c:pt idx="2310">
                  <c:v>-5.1482104412837337</c:v>
                </c:pt>
                <c:pt idx="2311">
                  <c:v>-5.1850097370508408</c:v>
                </c:pt>
                <c:pt idx="2312">
                  <c:v>-5.2217047261180429</c:v>
                </c:pt>
                <c:pt idx="2313">
                  <c:v>-5.2582952563708467</c:v>
                </c:pt>
                <c:pt idx="2314">
                  <c:v>-5.2947811754899021</c:v>
                </c:pt>
                <c:pt idx="2315">
                  <c:v>-5.3311623309365332</c:v>
                </c:pt>
                <c:pt idx="2316">
                  <c:v>-5.367438569939865</c:v>
                </c:pt>
                <c:pt idx="2317">
                  <c:v>-5.4036097394823521</c:v>
                </c:pt>
                <c:pt idx="2318">
                  <c:v>-5.439675686287055</c:v>
                </c:pt>
                <c:pt idx="2319">
                  <c:v>-5.4756362568035417</c:v>
                </c:pt>
                <c:pt idx="2320">
                  <c:v>-5.5114912971945458</c:v>
                </c:pt>
                <c:pt idx="2321">
                  <c:v>-5.5472406533219782</c:v>
                </c:pt>
                <c:pt idx="2322">
                  <c:v>-5.5828841707342125</c:v>
                </c:pt>
                <c:pt idx="2323">
                  <c:v>-5.6184216946522731</c:v>
                </c:pt>
                <c:pt idx="2324">
                  <c:v>-5.6538530699563649</c:v>
                </c:pt>
                <c:pt idx="2325">
                  <c:v>-5.6891781411726985</c:v>
                </c:pt>
                <c:pt idx="2326">
                  <c:v>-5.7243967524600139</c:v>
                </c:pt>
                <c:pt idx="2327">
                  <c:v>-5.7595087475965903</c:v>
                </c:pt>
                <c:pt idx="2328">
                  <c:v>-5.7945139699667783</c:v>
                </c:pt>
                <c:pt idx="2329">
                  <c:v>-5.829412262547951</c:v>
                </c:pt>
                <c:pt idx="2330">
                  <c:v>-5.8642034678977346</c:v>
                </c:pt>
                <c:pt idx="2331">
                  <c:v>-5.8988874281404424</c:v>
                </c:pt>
                <c:pt idx="2332">
                  <c:v>-5.933463984954459</c:v>
                </c:pt>
                <c:pt idx="2333">
                  <c:v>-5.9679329795593885</c:v>
                </c:pt>
                <c:pt idx="2334">
                  <c:v>-6.0022942527030487</c:v>
                </c:pt>
                <c:pt idx="2335">
                  <c:v>-6.0365476446488584</c:v>
                </c:pt>
                <c:pt idx="2336">
                  <c:v>-6.070692995163065</c:v>
                </c:pt>
                <c:pt idx="2337">
                  <c:v>-6.1047301435022669</c:v>
                </c:pt>
                <c:pt idx="2338">
                  <c:v>-6.1386589284007167</c:v>
                </c:pt>
                <c:pt idx="2339">
                  <c:v>-6.1724791880581051</c:v>
                </c:pt>
                <c:pt idx="2340">
                  <c:v>-6.2061907601269439</c:v>
                </c:pt>
                <c:pt idx="2341">
                  <c:v>-6.2397934817007847</c:v>
                </c:pt>
                <c:pt idx="2342">
                  <c:v>-6.273287189301012</c:v>
                </c:pt>
                <c:pt idx="2343">
                  <c:v>-6.3066717188662045</c:v>
                </c:pt>
                <c:pt idx="2344">
                  <c:v>-6.3399469057387634</c:v>
                </c:pt>
                <c:pt idx="2345">
                  <c:v>-6.3731125846538106</c:v>
                </c:pt>
                <c:pt idx="2346">
                  <c:v>-6.4061685897272538</c:v>
                </c:pt>
                <c:pt idx="2347">
                  <c:v>-6.439114754443672</c:v>
                </c:pt>
                <c:pt idx="2348">
                  <c:v>-6.4719509116454166</c:v>
                </c:pt>
                <c:pt idx="2349">
                  <c:v>-6.5046768935202586</c:v>
                </c:pt>
                <c:pt idx="2350">
                  <c:v>-6.5372925315907509</c:v>
                </c:pt>
                <c:pt idx="2351">
                  <c:v>-6.5697976567022955</c:v>
                </c:pt>
                <c:pt idx="2352">
                  <c:v>-6.6021920990124583</c:v>
                </c:pt>
                <c:pt idx="2353">
                  <c:v>-6.6344756879796227</c:v>
                </c:pt>
                <c:pt idx="2354">
                  <c:v>-6.6666482523519246</c:v>
                </c:pt>
                <c:pt idx="2355">
                  <c:v>-6.6987096201565963</c:v>
                </c:pt>
                <c:pt idx="2356">
                  <c:v>-6.7306596186891845</c:v>
                </c:pt>
                <c:pt idx="2357">
                  <c:v>-6.7624980745029202</c:v>
                </c:pt>
                <c:pt idx="2358">
                  <c:v>-6.7942248133982277</c:v>
                </c:pt>
                <c:pt idx="2359">
                  <c:v>-6.8258396604118516</c:v>
                </c:pt>
                <c:pt idx="2360">
                  <c:v>-6.8573424398077201</c:v>
                </c:pt>
                <c:pt idx="2361">
                  <c:v>-6.8887329750655901</c:v>
                </c:pt>
                <c:pt idx="2362">
                  <c:v>-6.9200110888717115</c:v>
                </c:pt>
                <c:pt idx="2363">
                  <c:v>-6.9511766031089381</c:v>
                </c:pt>
                <c:pt idx="2364">
                  <c:v>-6.982229338846329</c:v>
                </c:pt>
                <c:pt idx="2365">
                  <c:v>-7.0131691163306069</c:v>
                </c:pt>
                <c:pt idx="2366">
                  <c:v>-7.0439957549754029</c:v>
                </c:pt>
                <c:pt idx="2367">
                  <c:v>-7.0747090733528983</c:v>
                </c:pt>
                <c:pt idx="2368">
                  <c:v>-7.1053088891840961</c:v>
                </c:pt>
                <c:pt idx="2369">
                  <c:v>-7.1357950193297324</c:v>
                </c:pt>
                <c:pt idx="2370">
                  <c:v>-7.1661672797812077</c:v>
                </c:pt>
                <c:pt idx="2371">
                  <c:v>-7.196425485652453</c:v>
                </c:pt>
                <c:pt idx="2372">
                  <c:v>-7.2265694511701151</c:v>
                </c:pt>
                <c:pt idx="2373">
                  <c:v>-7.2565989896657985</c:v>
                </c:pt>
                <c:pt idx="2374">
                  <c:v>-7.2865139135675383</c:v>
                </c:pt>
                <c:pt idx="2375">
                  <c:v>-7.3163140343911532</c:v>
                </c:pt>
                <c:pt idx="2376">
                  <c:v>-7.3459991627323875</c:v>
                </c:pt>
                <c:pt idx="2377">
                  <c:v>-7.3755691082591293</c:v>
                </c:pt>
                <c:pt idx="2378">
                  <c:v>-7.4050236797029854</c:v>
                </c:pt>
                <c:pt idx="2379">
                  <c:v>-7.4343626848519424</c:v>
                </c:pt>
                <c:pt idx="2380">
                  <c:v>-7.4635859305428944</c:v>
                </c:pt>
                <c:pt idx="2381">
                  <c:v>-7.4926932226539051</c:v>
                </c:pt>
                <c:pt idx="2382">
                  <c:v>-7.5216843660972108</c:v>
                </c:pt>
                <c:pt idx="2383">
                  <c:v>-7.5505591648117099</c:v>
                </c:pt>
                <c:pt idx="2384">
                  <c:v>-7.5793174217566808</c:v>
                </c:pt>
                <c:pt idx="2385">
                  <c:v>-7.6079589389042948</c:v>
                </c:pt>
                <c:pt idx="2386">
                  <c:v>-7.636483517232854</c:v>
                </c:pt>
                <c:pt idx="2387">
                  <c:v>-7.6648909567210648</c:v>
                </c:pt>
                <c:pt idx="2388">
                  <c:v>-7.6931810563408822</c:v>
                </c:pt>
                <c:pt idx="2389">
                  <c:v>-7.7213536140514467</c:v>
                </c:pt>
                <c:pt idx="2390">
                  <c:v>-7.749408426793261</c:v>
                </c:pt>
                <c:pt idx="2391">
                  <c:v>-7.777345290481926</c:v>
                </c:pt>
                <c:pt idx="2392">
                  <c:v>-7.8051640000028257</c:v>
                </c:pt>
                <c:pt idx="2393">
                  <c:v>-7.8328643492046961</c:v>
                </c:pt>
                <c:pt idx="2394">
                  <c:v>-7.8604461308949674</c:v>
                </c:pt>
                <c:pt idx="2395">
                  <c:v>-7.887909136834069</c:v>
                </c:pt>
                <c:pt idx="2396">
                  <c:v>-7.9152531577301435</c:v>
                </c:pt>
                <c:pt idx="2397">
                  <c:v>-7.942477983234479</c:v>
                </c:pt>
                <c:pt idx="2398">
                  <c:v>-7.9695834019358944</c:v>
                </c:pt>
                <c:pt idx="2399">
                  <c:v>-7.9965692013568255</c:v>
                </c:pt>
                <c:pt idx="2400">
                  <c:v>-8.0234351679483442</c:v>
                </c:pt>
                <c:pt idx="2401">
                  <c:v>-8.0501810870856385</c:v>
                </c:pt>
                <c:pt idx="2402">
                  <c:v>-8.0768067430642869</c:v>
                </c:pt>
                <c:pt idx="2403">
                  <c:v>-8.1033119190954199</c:v>
                </c:pt>
                <c:pt idx="2404">
                  <c:v>-8.1296963973023626</c:v>
                </c:pt>
                <c:pt idx="2405">
                  <c:v>-8.1559599587167231</c:v>
                </c:pt>
                <c:pt idx="2406">
                  <c:v>-8.1821023832746871</c:v>
                </c:pt>
                <c:pt idx="2407">
                  <c:v>-8.2081234498132254</c:v>
                </c:pt>
                <c:pt idx="2408">
                  <c:v>-8.2340229360677082</c:v>
                </c:pt>
                <c:pt idx="2409">
                  <c:v>-8.2598006186672634</c:v>
                </c:pt>
                <c:pt idx="2410">
                  <c:v>-8.2854562731335477</c:v>
                </c:pt>
                <c:pt idx="2411">
                  <c:v>-8.3109896738763034</c:v>
                </c:pt>
                <c:pt idx="2412">
                  <c:v>-8.3364005941914847</c:v>
                </c:pt>
                <c:pt idx="2413">
                  <c:v>-8.3616888062586519</c:v>
                </c:pt>
                <c:pt idx="2414">
                  <c:v>-8.3868540811383436</c:v>
                </c:pt>
                <c:pt idx="2415">
                  <c:v>-8.4118961887698251</c:v>
                </c:pt>
                <c:pt idx="2416">
                  <c:v>-8.4368148979694091</c:v>
                </c:pt>
                <c:pt idx="2417">
                  <c:v>-8.4616099764280541</c:v>
                </c:pt>
                <c:pt idx="2418">
                  <c:v>-8.4862811907099438</c:v>
                </c:pt>
                <c:pt idx="2419">
                  <c:v>-8.5108283062503425</c:v>
                </c:pt>
                <c:pt idx="2420">
                  <c:v>-8.5352510873551051</c:v>
                </c:pt>
                <c:pt idx="2421">
                  <c:v>-8.5595492971982612</c:v>
                </c:pt>
                <c:pt idx="2422">
                  <c:v>-8.5837226978216545</c:v>
                </c:pt>
                <c:pt idx="2423">
                  <c:v>-8.6077710501335556</c:v>
                </c:pt>
                <c:pt idx="2424">
                  <c:v>-8.6316941139080434</c:v>
                </c:pt>
                <c:pt idx="2425">
                  <c:v>-8.6554916477841672</c:v>
                </c:pt>
                <c:pt idx="2426">
                  <c:v>-8.6791634092654135</c:v>
                </c:pt>
                <c:pt idx="2427">
                  <c:v>-8.7027091547196775</c:v>
                </c:pt>
                <c:pt idx="2428">
                  <c:v>-8.7261286393786861</c:v>
                </c:pt>
                <c:pt idx="2429">
                  <c:v>-8.7494216173377168</c:v>
                </c:pt>
                <c:pt idx="2430">
                  <c:v>-8.7725878415566498</c:v>
                </c:pt>
                <c:pt idx="2431">
                  <c:v>-8.7956270638591789</c:v>
                </c:pt>
                <c:pt idx="2432">
                  <c:v>-8.8185390349340036</c:v>
                </c:pt>
                <c:pt idx="2433">
                  <c:v>-8.8413235043347047</c:v>
                </c:pt>
                <c:pt idx="2434">
                  <c:v>-8.8639802204814124</c:v>
                </c:pt>
                <c:pt idx="2435">
                  <c:v>-8.8865089306610159</c:v>
                </c:pt>
                <c:pt idx="2436">
                  <c:v>-8.9089093810281099</c:v>
                </c:pt>
                <c:pt idx="2437">
                  <c:v>-8.9311813166069811</c:v>
                </c:pt>
                <c:pt idx="2438">
                  <c:v>-8.953324481292233</c:v>
                </c:pt>
                <c:pt idx="2439">
                  <c:v>-8.9753386178509924</c:v>
                </c:pt>
                <c:pt idx="2440">
                  <c:v>-8.9972234679237815</c:v>
                </c:pt>
                <c:pt idx="2441">
                  <c:v>-9.0189787720275287</c:v>
                </c:pt>
                <c:pt idx="2442">
                  <c:v>-9.0406042695567006</c:v>
                </c:pt>
                <c:pt idx="2443">
                  <c:v>-9.0620996987859534</c:v>
                </c:pt>
                <c:pt idx="2444">
                  <c:v>-9.0834647968722813</c:v>
                </c:pt>
                <c:pt idx="2445">
                  <c:v>-9.104699299857959</c:v>
                </c:pt>
                <c:pt idx="2446">
                  <c:v>-9.1258029426728715</c:v>
                </c:pt>
                <c:pt idx="2447">
                  <c:v>-9.1467754591377961</c:v>
                </c:pt>
                <c:pt idx="2448">
                  <c:v>-9.1676165819669517</c:v>
                </c:pt>
                <c:pt idx="2449">
                  <c:v>-9.1883260427718323</c:v>
                </c:pt>
                <c:pt idx="2450">
                  <c:v>-9.2089035720644041</c:v>
                </c:pt>
                <c:pt idx="2451">
                  <c:v>-9.2293488992606889</c:v>
                </c:pt>
                <c:pt idx="2452">
                  <c:v>-9.2496617526845917</c:v>
                </c:pt>
                <c:pt idx="2453">
                  <c:v>-9.2698418595719954</c:v>
                </c:pt>
                <c:pt idx="2454">
                  <c:v>-9.2898889460746172</c:v>
                </c:pt>
                <c:pt idx="2455">
                  <c:v>-9.3098027372649543</c:v>
                </c:pt>
                <c:pt idx="2456">
                  <c:v>-9.3295829571400759</c:v>
                </c:pt>
                <c:pt idx="2457">
                  <c:v>-9.3492293286269366</c:v>
                </c:pt>
                <c:pt idx="2458">
                  <c:v>-9.3687415735874229</c:v>
                </c:pt>
                <c:pt idx="2459">
                  <c:v>-9.3881194128227765</c:v>
                </c:pt>
                <c:pt idx="2460">
                  <c:v>-9.4073625660796072</c:v>
                </c:pt>
                <c:pt idx="2461">
                  <c:v>-9.4264707520553905</c:v>
                </c:pt>
                <c:pt idx="2462">
                  <c:v>-9.445443688403941</c:v>
                </c:pt>
                <c:pt idx="2463">
                  <c:v>-9.4642810917414799</c:v>
                </c:pt>
                <c:pt idx="2464">
                  <c:v>-9.4829826776531476</c:v>
                </c:pt>
                <c:pt idx="2465">
                  <c:v>-9.5015481606987802</c:v>
                </c:pt>
                <c:pt idx="2466">
                  <c:v>-9.5199772544203149</c:v>
                </c:pt>
                <c:pt idx="2467">
                  <c:v>-9.5382696713480328</c:v>
                </c:pt>
                <c:pt idx="2468">
                  <c:v>-9.5564251230082355</c:v>
                </c:pt>
                <c:pt idx="2469">
                  <c:v>-9.5744433199299355</c:v>
                </c:pt>
                <c:pt idx="2470">
                  <c:v>-9.5923239716531814</c:v>
                </c:pt>
                <c:pt idx="2471">
                  <c:v>-9.6100667867360183</c:v>
                </c:pt>
                <c:pt idx="2472">
                  <c:v>-9.6276714727637263</c:v>
                </c:pt>
                <c:pt idx="2473">
                  <c:v>-9.6451377363561637</c:v>
                </c:pt>
                <c:pt idx="2474">
                  <c:v>-9.6624652831767204</c:v>
                </c:pt>
                <c:pt idx="2475">
                  <c:v>-9.6796538179415332</c:v>
                </c:pt>
                <c:pt idx="2476">
                  <c:v>-9.6967030444283573</c:v>
                </c:pt>
                <c:pt idx="2477">
                  <c:v>-9.7136126654861368</c:v>
                </c:pt>
                <c:pt idx="2478">
                  <c:v>-9.7303823830445495</c:v>
                </c:pt>
                <c:pt idx="2479">
                  <c:v>-9.7470118981243417</c:v>
                </c:pt>
                <c:pt idx="2480">
                  <c:v>-9.7635009108478048</c:v>
                </c:pt>
                <c:pt idx="2481">
                  <c:v>-9.7798491204487608</c:v>
                </c:pt>
                <c:pt idx="2482">
                  <c:v>-9.7960562252847438</c:v>
                </c:pt>
                <c:pt idx="2483">
                  <c:v>-9.8121219228471936</c:v>
                </c:pt>
                <c:pt idx="2484">
                  <c:v>-9.8280459097739516</c:v>
                </c:pt>
                <c:pt idx="2485">
                  <c:v>-9.8438278818605323</c:v>
                </c:pt>
                <c:pt idx="2486">
                  <c:v>-9.8594675340733282</c:v>
                </c:pt>
                <c:pt idx="2487">
                  <c:v>-9.8749645605621108</c:v>
                </c:pt>
                <c:pt idx="2488">
                  <c:v>-9.8903186546727575</c:v>
                </c:pt>
                <c:pt idx="2489">
                  <c:v>-9.9055295089613651</c:v>
                </c:pt>
                <c:pt idx="2490">
                  <c:v>-9.9205968152079613</c:v>
                </c:pt>
                <c:pt idx="2491">
                  <c:v>-9.9355202644306804</c:v>
                </c:pt>
                <c:pt idx="2492">
                  <c:v>-9.9502995469010465</c:v>
                </c:pt>
                <c:pt idx="2493">
                  <c:v>-9.9649343521585205</c:v>
                </c:pt>
                <c:pt idx="2494">
                  <c:v>-9.9794243690268658</c:v>
                </c:pt>
                <c:pt idx="2495">
                  <c:v>-9.9937692856299059</c:v>
                </c:pt>
                <c:pt idx="2496">
                  <c:v>-10.007968789408096</c:v>
                </c:pt>
                <c:pt idx="2497">
                  <c:v>-10.022022567135853</c:v>
                </c:pt>
                <c:pt idx="2498">
                  <c:v>-10.035930304939084</c:v>
                </c:pt>
                <c:pt idx="2499">
                  <c:v>-10.049691688313263</c:v>
                </c:pt>
                <c:pt idx="2500">
                  <c:v>-10.063306402142365</c:v>
                </c:pt>
                <c:pt idx="2501">
                  <c:v>-10.076774130717723</c:v>
                </c:pt>
                <c:pt idx="2502">
                  <c:v>-10.0900945577581</c:v>
                </c:pt>
                <c:pt idx="2503">
                  <c:v>-10.103267366429904</c:v>
                </c:pt>
                <c:pt idx="2504">
                  <c:v>-10.116292239368608</c:v>
                </c:pt>
                <c:pt idx="2505">
                  <c:v>-10.129168858699813</c:v>
                </c:pt>
                <c:pt idx="2506">
                  <c:v>-10.141896906061774</c:v>
                </c:pt>
                <c:pt idx="2507">
                  <c:v>-10.15447606262863</c:v>
                </c:pt>
                <c:pt idx="2508">
                  <c:v>-10.16690600913341</c:v>
                </c:pt>
                <c:pt idx="2509">
                  <c:v>-10.179186425892748</c:v>
                </c:pt>
                <c:pt idx="2510">
                  <c:v>-10.191316992832185</c:v>
                </c:pt>
                <c:pt idx="2511">
                  <c:v>-10.203297389511318</c:v>
                </c:pt>
                <c:pt idx="2512">
                  <c:v>-10.215127295150978</c:v>
                </c:pt>
                <c:pt idx="2513">
                  <c:v>-10.226806388660295</c:v>
                </c:pt>
                <c:pt idx="2514">
                  <c:v>-10.238334348664866</c:v>
                </c:pt>
                <c:pt idx="2515">
                  <c:v>-10.249710853536003</c:v>
                </c:pt>
                <c:pt idx="2516">
                  <c:v>-10.260935581420522</c:v>
                </c:pt>
                <c:pt idx="2517">
                  <c:v>-10.272008210271565</c:v>
                </c:pt>
                <c:pt idx="2518">
                  <c:v>-10.28292841788025</c:v>
                </c:pt>
                <c:pt idx="2519">
                  <c:v>-10.293695881908945</c:v>
                </c:pt>
                <c:pt idx="2520">
                  <c:v>-10.304310279923946</c:v>
                </c:pt>
                <c:pt idx="2521">
                  <c:v>-10.314771289431018</c:v>
                </c:pt>
                <c:pt idx="2522">
                  <c:v>-10.325078587910767</c:v>
                </c:pt>
                <c:pt idx="2523">
                  <c:v>-10.335231852856058</c:v>
                </c:pt>
                <c:pt idx="2524">
                  <c:v>-10.345230761808752</c:v>
                </c:pt>
                <c:pt idx="2525">
                  <c:v>-10.35507499240005</c:v>
                </c:pt>
                <c:pt idx="2526">
                  <c:v>-10.364764222390384</c:v>
                </c:pt>
                <c:pt idx="2527">
                  <c:v>-10.37429812971064</c:v>
                </c:pt>
                <c:pt idx="2528">
                  <c:v>-10.383676392505226</c:v>
                </c:pt>
                <c:pt idx="2529">
                  <c:v>-10.392898689176045</c:v>
                </c:pt>
                <c:pt idx="2530">
                  <c:v>-10.401964698427959</c:v>
                </c:pt>
                <c:pt idx="2531">
                  <c:v>-10.410874099315697</c:v>
                </c:pt>
                <c:pt idx="2532">
                  <c:v>-10.419626571291714</c:v>
                </c:pt>
                <c:pt idx="2533">
                  <c:v>-10.428221794256245</c:v>
                </c:pt>
                <c:pt idx="2534">
                  <c:v>-10.436659448608363</c:v>
                </c:pt>
                <c:pt idx="2535">
                  <c:v>-10.444939215298639</c:v>
                </c:pt>
                <c:pt idx="2536">
                  <c:v>-10.453060775883598</c:v>
                </c:pt>
                <c:pt idx="2537">
                  <c:v>-10.461023812581953</c:v>
                </c:pt>
                <c:pt idx="2538">
                  <c:v>-10.468828008331741</c:v>
                </c:pt>
                <c:pt idx="2539">
                  <c:v>-10.476473046850575</c:v>
                </c:pt>
                <c:pt idx="2540">
                  <c:v>-10.483958612696265</c:v>
                </c:pt>
                <c:pt idx="2541">
                  <c:v>-10.491284391330284</c:v>
                </c:pt>
                <c:pt idx="2542">
                  <c:v>-10.498450069182869</c:v>
                </c:pt>
                <c:pt idx="2543">
                  <c:v>-10.505455333720096</c:v>
                </c:pt>
                <c:pt idx="2544">
                  <c:v>-10.5122998735128</c:v>
                </c:pt>
                <c:pt idx="2545">
                  <c:v>-10.518983378307835</c:v>
                </c:pt>
                <c:pt idx="2546">
                  <c:v>-10.525505539101756</c:v>
                </c:pt>
                <c:pt idx="2547">
                  <c:v>-10.531866048216177</c:v>
                </c:pt>
                <c:pt idx="2548">
                  <c:v>-10.538064599375431</c:v>
                </c:pt>
                <c:pt idx="2549">
                  <c:v>-10.544100887787424</c:v>
                </c:pt>
                <c:pt idx="2550">
                  <c:v>-10.549974610225938</c:v>
                </c:pt>
                <c:pt idx="2551">
                  <c:v>-10.555685465115898</c:v>
                </c:pt>
                <c:pt idx="2552">
                  <c:v>-10.56123315262149</c:v>
                </c:pt>
                <c:pt idx="2553">
                  <c:v>-10.566617374736362</c:v>
                </c:pt>
                <c:pt idx="2554">
                  <c:v>-10.571837835376831</c:v>
                </c:pt>
                <c:pt idx="2555">
                  <c:v>-10.576894240478056</c:v>
                </c:pt>
                <c:pt idx="2556">
                  <c:v>-10.581786298093302</c:v>
                </c:pt>
                <c:pt idx="2557">
                  <c:v>-10.586513718495203</c:v>
                </c:pt>
                <c:pt idx="2558">
                  <c:v>-10.591076214281367</c:v>
                </c:pt>
                <c:pt idx="2559">
                  <c:v>-10.595473500482729</c:v>
                </c:pt>
                <c:pt idx="2560">
                  <c:v>-10.599705294674479</c:v>
                </c:pt>
                <c:pt idx="2561">
                  <c:v>-10.603771317091313</c:v>
                </c:pt>
                <c:pt idx="2562">
                  <c:v>-10.60767129074581</c:v>
                </c:pt>
                <c:pt idx="2563">
                  <c:v>-10.611404941550289</c:v>
                </c:pt>
                <c:pt idx="2564">
                  <c:v>-10.61497199844209</c:v>
                </c:pt>
                <c:pt idx="2565">
                  <c:v>-10.618372193513387</c:v>
                </c:pt>
                <c:pt idx="2566">
                  <c:v>-10.621605262144227</c:v>
                </c:pt>
                <c:pt idx="2567">
                  <c:v>-10.624670943139654</c:v>
                </c:pt>
                <c:pt idx="2568">
                  <c:v>-10.627568978871356</c:v>
                </c:pt>
                <c:pt idx="2569">
                  <c:v>-10.630299115423025</c:v>
                </c:pt>
                <c:pt idx="2570">
                  <c:v>-10.632861102740527</c:v>
                </c:pt>
                <c:pt idx="2571">
                  <c:v>-10.635254694786278</c:v>
                </c:pt>
                <c:pt idx="2572">
                  <c:v>-10.637479649698133</c:v>
                </c:pt>
                <c:pt idx="2573">
                  <c:v>-10.639535729953494</c:v>
                </c:pt>
                <c:pt idx="2574">
                  <c:v>-10.641422702538108</c:v>
                </c:pt>
                <c:pt idx="2575">
                  <c:v>-10.643140339119238</c:v>
                </c:pt>
                <c:pt idx="2576">
                  <c:v>-10.644688416225366</c:v>
                </c:pt>
                <c:pt idx="2577">
                  <c:v>-10.646066715429569</c:v>
                </c:pt>
                <c:pt idx="2578">
                  <c:v>-10.647275023539947</c:v>
                </c:pt>
                <c:pt idx="2579">
                  <c:v>-10.648313132794428</c:v>
                </c:pt>
                <c:pt idx="2580">
                  <c:v>-10.649180841062268</c:v>
                </c:pt>
                <c:pt idx="2581">
                  <c:v>-10.649877952050563</c:v>
                </c:pt>
                <c:pt idx="2582">
                  <c:v>-10.650404275518143</c:v>
                </c:pt>
                <c:pt idx="2583">
                  <c:v>-10.650759627493915</c:v>
                </c:pt>
                <c:pt idx="2584">
                  <c:v>-10.650943830504154</c:v>
                </c:pt>
                <c:pt idx="2585">
                  <c:v>-10.650956713803932</c:v>
                </c:pt>
                <c:pt idx="2586">
                  <c:v>-10.650798113616817</c:v>
                </c:pt>
                <c:pt idx="2587">
                  <c:v>-10.650467873381299</c:v>
                </c:pt>
                <c:pt idx="2588">
                  <c:v>-10.649965844004432</c:v>
                </c:pt>
                <c:pt idx="2589">
                  <c:v>-10.6492918841228</c:v>
                </c:pt>
                <c:pt idx="2590">
                  <c:v>-10.648445860370844</c:v>
                </c:pt>
                <c:pt idx="2591">
                  <c:v>-10.647427647657628</c:v>
                </c:pt>
                <c:pt idx="2592">
                  <c:v>-10.646237129451306</c:v>
                </c:pt>
                <c:pt idx="2593">
                  <c:v>-10.64487419807158</c:v>
                </c:pt>
                <c:pt idx="2594">
                  <c:v>-10.643338754991003</c:v>
                </c:pt>
                <c:pt idx="2595">
                  <c:v>-10.641630711144995</c:v>
                </c:pt>
                <c:pt idx="2596">
                  <c:v>-10.639749987250635</c:v>
                </c:pt>
                <c:pt idx="2597">
                  <c:v>-10.637696514134356</c:v>
                </c:pt>
                <c:pt idx="2598">
                  <c:v>-10.63547023307024</c:v>
                </c:pt>
                <c:pt idx="2599">
                  <c:v>-10.633071096126034</c:v>
                </c:pt>
                <c:pt idx="2600">
                  <c:v>-10.630499066521438</c:v>
                </c:pt>
                <c:pt idx="2601">
                  <c:v>-10.627754118994204</c:v>
                </c:pt>
                <c:pt idx="2602">
                  <c:v>-10.624836240178961</c:v>
                </c:pt>
                <c:pt idx="2603">
                  <c:v>-10.621745428994858</c:v>
                </c:pt>
                <c:pt idx="2604">
                  <c:v>-10.618481697045665</c:v>
                </c:pt>
                <c:pt idx="2605">
                  <c:v>-10.615045069030218</c:v>
                </c:pt>
                <c:pt idx="2606">
                  <c:v>-10.611435583165377</c:v>
                </c:pt>
                <c:pt idx="2607">
                  <c:v>-10.60765329161965</c:v>
                </c:pt>
                <c:pt idx="2608">
                  <c:v>-10.603698260960559</c:v>
                </c:pt>
                <c:pt idx="2609">
                  <c:v>-10.599570572612949</c:v>
                </c:pt>
                <c:pt idx="2610">
                  <c:v>-10.595270323331567</c:v>
                </c:pt>
                <c:pt idx="2611">
                  <c:v>-10.590797625685589</c:v>
                </c:pt>
                <c:pt idx="2612">
                  <c:v>-10.586152608557676</c:v>
                </c:pt>
                <c:pt idx="2613">
                  <c:v>-10.581335417655938</c:v>
                </c:pt>
                <c:pt idx="2614">
                  <c:v>-10.57634621604069</c:v>
                </c:pt>
                <c:pt idx="2615">
                  <c:v>-10.571185184665408</c:v>
                </c:pt>
                <c:pt idx="2616">
                  <c:v>-10.565852522932925</c:v>
                </c:pt>
                <c:pt idx="2617">
                  <c:v>-10.560348449266066</c:v>
                </c:pt>
                <c:pt idx="2618">
                  <c:v>-10.554673201694889</c:v>
                </c:pt>
                <c:pt idx="2619">
                  <c:v>-10.548827038458935</c:v>
                </c:pt>
                <c:pt idx="2620">
                  <c:v>-10.542810238626554</c:v>
                </c:pt>
                <c:pt idx="2621">
                  <c:v>-10.536623102730371</c:v>
                </c:pt>
                <c:pt idx="2622">
                  <c:v>-10.530265953420457</c:v>
                </c:pt>
                <c:pt idx="2623">
                  <c:v>-10.523739136133992</c:v>
                </c:pt>
                <c:pt idx="2624">
                  <c:v>-10.517043019784102</c:v>
                </c:pt>
                <c:pt idx="2625">
                  <c:v>-10.51017799746587</c:v>
                </c:pt>
                <c:pt idx="2626">
                  <c:v>-10.503144487181789</c:v>
                </c:pt>
                <c:pt idx="2627">
                  <c:v>-10.495942932585557</c:v>
                </c:pt>
                <c:pt idx="2628">
                  <c:v>-10.488573803746139</c:v>
                </c:pt>
                <c:pt idx="2629">
                  <c:v>-10.481037597931275</c:v>
                </c:pt>
                <c:pt idx="2630">
                  <c:v>-10.47333484041159</c:v>
                </c:pt>
                <c:pt idx="2631">
                  <c:v>-10.465466085284875</c:v>
                </c:pt>
                <c:pt idx="2632">
                  <c:v>-10.457431916322438</c:v>
                </c:pt>
                <c:pt idx="2633">
                  <c:v>-10.449232947836371</c:v>
                </c:pt>
                <c:pt idx="2634">
                  <c:v>-10.440869825568786</c:v>
                </c:pt>
                <c:pt idx="2635">
                  <c:v>-10.43234322760407</c:v>
                </c:pt>
                <c:pt idx="2636">
                  <c:v>-10.423653865303448</c:v>
                </c:pt>
                <c:pt idx="2637">
                  <c:v>-10.414802484262978</c:v>
                </c:pt>
                <c:pt idx="2638">
                  <c:v>-10.405789865295013</c:v>
                </c:pt>
                <c:pt idx="2639">
                  <c:v>-10.396616825434794</c:v>
                </c:pt>
                <c:pt idx="2640">
                  <c:v>-10.387284218969624</c:v>
                </c:pt>
                <c:pt idx="2641">
                  <c:v>-10.377792938494983</c:v>
                </c:pt>
                <c:pt idx="2642">
                  <c:v>-10.368143915994425</c:v>
                </c:pt>
                <c:pt idx="2643">
                  <c:v>-10.358338123946336</c:v>
                </c:pt>
                <c:pt idx="2644">
                  <c:v>-10.348376576455555</c:v>
                </c:pt>
                <c:pt idx="2645">
                  <c:v>-10.338260330412812</c:v>
                </c:pt>
                <c:pt idx="2646">
                  <c:v>-10.327990486679592</c:v>
                </c:pt>
                <c:pt idx="2647">
                  <c:v>-10.317568191301143</c:v>
                </c:pt>
                <c:pt idx="2648">
                  <c:v>-10.306994636746703</c:v>
                </c:pt>
                <c:pt idx="2649">
                  <c:v>-10.2962710631771</c:v>
                </c:pt>
                <c:pt idx="2650">
                  <c:v>-10.285398759741138</c:v>
                </c:pt>
                <c:pt idx="2651">
                  <c:v>-10.274379065899845</c:v>
                </c:pt>
                <c:pt idx="2652">
                  <c:v>-10.263213372779337</c:v>
                </c:pt>
                <c:pt idx="2653">
                  <c:v>-10.251903124552902</c:v>
                </c:pt>
                <c:pt idx="2654">
                  <c:v>-10.24044981985169</c:v>
                </c:pt>
                <c:pt idx="2655">
                  <c:v>-10.228855013204933</c:v>
                </c:pt>
                <c:pt idx="2656">
                  <c:v>-10.217120316509384</c:v>
                </c:pt>
                <c:pt idx="2657">
                  <c:v>-10.205247400528251</c:v>
                </c:pt>
                <c:pt idx="2658">
                  <c:v>-10.193237996419564</c:v>
                </c:pt>
                <c:pt idx="2659">
                  <c:v>-10.181093897294321</c:v>
                </c:pt>
                <c:pt idx="2660">
                  <c:v>-10.168816959803788</c:v>
                </c:pt>
                <c:pt idx="2661">
                  <c:v>-10.156409105757005</c:v>
                </c:pt>
                <c:pt idx="2662">
                  <c:v>-10.143872323766395</c:v>
                </c:pt>
                <c:pt idx="2663">
                  <c:v>-10.131208670923915</c:v>
                </c:pt>
                <c:pt idx="2664">
                  <c:v>-10.118420274505526</c:v>
                </c:pt>
                <c:pt idx="2665">
                  <c:v>-10.105509333704088</c:v>
                </c:pt>
                <c:pt idx="2666">
                  <c:v>-10.092478121390949</c:v>
                </c:pt>
                <c:pt idx="2667">
                  <c:v>-10.079328985905542</c:v>
                </c:pt>
                <c:pt idx="2668">
                  <c:v>-10.066064352871887</c:v>
                </c:pt>
                <c:pt idx="2669">
                  <c:v>-10.052686727042172</c:v>
                </c:pt>
                <c:pt idx="2670">
                  <c:v>-10.039198694166515</c:v>
                </c:pt>
                <c:pt idx="2671">
                  <c:v>-10.02560292288792</c:v>
                </c:pt>
                <c:pt idx="2672">
                  <c:v>-10.011902166661717</c:v>
                </c:pt>
                <c:pt idx="2673">
                  <c:v>-9.9980992656989081</c:v>
                </c:pt>
                <c:pt idx="2674">
                  <c:v>-9.9841971489313011</c:v>
                </c:pt>
                <c:pt idx="2675">
                  <c:v>-9.970198835998854</c:v>
                </c:pt>
                <c:pt idx="2676">
                  <c:v>-9.956107439256046</c:v>
                </c:pt>
                <c:pt idx="2677">
                  <c:v>-9.9419261657975397</c:v>
                </c:pt>
                <c:pt idx="2678">
                  <c:v>-9.92765831950069</c:v>
                </c:pt>
                <c:pt idx="2679">
                  <c:v>-9.9133073030827639</c:v>
                </c:pt>
                <c:pt idx="2680">
                  <c:v>-9.8988766201728708</c:v>
                </c:pt>
                <c:pt idx="2681">
                  <c:v>-9.8843698773939259</c:v>
                </c:pt>
                <c:pt idx="2682">
                  <c:v>-9.8697907864553205</c:v>
                </c:pt>
                <c:pt idx="2683">
                  <c:v>-9.8551431662511515</c:v>
                </c:pt>
                <c:pt idx="2684">
                  <c:v>-9.8404309449642486</c:v>
                </c:pt>
                <c:pt idx="2685">
                  <c:v>-9.8256581621711376</c:v>
                </c:pt>
                <c:pt idx="2686">
                  <c:v>-9.8108289709462468</c:v>
                </c:pt>
                <c:pt idx="2687">
                  <c:v>-9.7959476399621792</c:v>
                </c:pt>
                <c:pt idx="2688">
                  <c:v>-9.7810185555820546</c:v>
                </c:pt>
                <c:pt idx="2689">
                  <c:v>-9.7660462239415917</c:v>
                </c:pt>
                <c:pt idx="2690">
                  <c:v>-9.7510352730157894</c:v>
                </c:pt>
                <c:pt idx="2691">
                  <c:v>-9.7359904546681566</c:v>
                </c:pt>
                <c:pt idx="2692">
                  <c:v>-9.7209166466761907</c:v>
                </c:pt>
                <c:pt idx="2693">
                  <c:v>-9.7058188547304844</c:v>
                </c:pt>
                <c:pt idx="2694">
                  <c:v>-9.6907022144018349</c:v>
                </c:pt>
                <c:pt idx="2695">
                  <c:v>-9.6755719930716708</c:v>
                </c:pt>
                <c:pt idx="2696">
                  <c:v>-9.6604335918207305</c:v>
                </c:pt>
                <c:pt idx="2697">
                  <c:v>-9.6452925472705768</c:v>
                </c:pt>
                <c:pt idx="2698">
                  <c:v>-9.630154533372183</c:v>
                </c:pt>
                <c:pt idx="2699">
                  <c:v>-9.615025363135512</c:v>
                </c:pt>
                <c:pt idx="2700">
                  <c:v>-9.5999109902942301</c:v>
                </c:pt>
                <c:pt idx="2701">
                  <c:v>-9.5848175108984108</c:v>
                </c:pt>
                <c:pt idx="2702">
                  <c:v>-9.5697511648293183</c:v>
                </c:pt>
                <c:pt idx="2703">
                  <c:v>-9.5547183372279907</c:v>
                </c:pt>
                <c:pt idx="2704">
                  <c:v>-9.5397255598316768</c:v>
                </c:pt>
                <c:pt idx="2705">
                  <c:v>-9.5247795122090633</c:v>
                </c:pt>
                <c:pt idx="2706">
                  <c:v>-9.5098870228877264</c:v>
                </c:pt>
                <c:pt idx="2707">
                  <c:v>-9.4950550703639518</c:v>
                </c:pt>
                <c:pt idx="2708">
                  <c:v>-9.4802907839889787</c:v>
                </c:pt>
                <c:pt idx="2709">
                  <c:v>-9.4656014447195034</c:v>
                </c:pt>
                <c:pt idx="2710">
                  <c:v>-9.450994485726925</c:v>
                </c:pt>
                <c:pt idx="2711">
                  <c:v>-9.4364774928537702</c:v>
                </c:pt>
                <c:pt idx="2712">
                  <c:v>-9.4220582049088826</c:v>
                </c:pt>
                <c:pt idx="2713">
                  <c:v>-9.4077445137910871</c:v>
                </c:pt>
                <c:pt idx="2714">
                  <c:v>-9.3935444644322903</c:v>
                </c:pt>
                <c:pt idx="2715">
                  <c:v>-9.3794662545494205</c:v>
                </c:pt>
                <c:pt idx="2716">
                  <c:v>-9.3655182341947416</c:v>
                </c:pt>
                <c:pt idx="2717">
                  <c:v>-9.3517089050947639</c:v>
                </c:pt>
                <c:pt idx="2718">
                  <c:v>-9.3380469197672653</c:v>
                </c:pt>
                <c:pt idx="2719">
                  <c:v>-9.3245410804052256</c:v>
                </c:pt>
                <c:pt idx="2720">
                  <c:v>-9.3112003375185939</c:v>
                </c:pt>
                <c:pt idx="2721">
                  <c:v>-9.2980337883207262</c:v>
                </c:pt>
                <c:pt idx="2722">
                  <c:v>-9.2850506748525508</c:v>
                </c:pt>
                <c:pt idx="2723">
                  <c:v>-9.272260381830117</c:v>
                </c:pt>
                <c:pt idx="2724">
                  <c:v>-9.2596724342081913</c:v>
                </c:pt>
                <c:pt idx="2725">
                  <c:v>-9.2472964944483813</c:v>
                </c:pt>
                <c:pt idx="2726">
                  <c:v>-9.2351423594816353</c:v>
                </c:pt>
                <c:pt idx="2727">
                  <c:v>-9.2232199573559264</c:v>
                </c:pt>
                <c:pt idx="2728">
                  <c:v>-9.2115393435594406</c:v>
                </c:pt>
                <c:pt idx="2729">
                  <c:v>-9.2001106970105067</c:v>
                </c:pt>
                <c:pt idx="2730">
                  <c:v>-9.1889443157057382</c:v>
                </c:pt>
                <c:pt idx="2731">
                  <c:v>-9.1780506120171381</c:v>
                </c:pt>
                <c:pt idx="2732">
                  <c:v>-9.1674401076327445</c:v>
                </c:pt>
                <c:pt idx="2733">
                  <c:v>-9.1571234281327367</c:v>
                </c:pt>
                <c:pt idx="2734">
                  <c:v>-9.1471112971940833</c:v>
                </c:pt>
                <c:pt idx="2735">
                  <c:v>-9.1374145304204788</c:v>
                </c:pt>
                <c:pt idx="2736">
                  <c:v>-9.1280440287911482</c:v>
                </c:pt>
                <c:pt idx="2737">
                  <c:v>-9.1190107717262503</c:v>
                </c:pt>
                <c:pt idx="2738">
                  <c:v>-9.1103258097656319</c:v>
                </c:pt>
                <c:pt idx="2739">
                  <c:v>-9.1020002568594283</c:v>
                </c:pt>
                <c:pt idx="2740">
                  <c:v>-9.0940452822710505</c:v>
                </c:pt>
                <c:pt idx="2741">
                  <c:v>-9.0864721020926869</c:v>
                </c:pt>
                <c:pt idx="2742">
                  <c:v>-9.0792919703755786</c:v>
                </c:pt>
                <c:pt idx="2743">
                  <c:v>-9.0725161698794707</c:v>
                </c:pt>
                <c:pt idx="2744">
                  <c:v>-9.0661560024452026</c:v>
                </c:pt>
                <c:pt idx="2745">
                  <c:v>-9.0602227789980017</c:v>
                </c:pt>
                <c:pt idx="2746">
                  <c:v>-9.0547278091890657</c:v>
                </c:pt>
                <c:pt idx="2747">
                  <c:v>-9.0496823906846178</c:v>
                </c:pt>
                <c:pt idx="2748">
                  <c:v>-9.045097798115922</c:v>
                </c:pt>
                <c:pt idx="2749">
                  <c:v>-9.0409852717000412</c:v>
                </c:pt>
                <c:pt idx="2750">
                  <c:v>-9.037356005549471</c:v>
                </c:pt>
                <c:pt idx="2751">
                  <c:v>-9.0342211356847812</c:v>
                </c:pt>
                <c:pt idx="2752">
                  <c:v>-9.0315917277702678</c:v>
                </c:pt>
                <c:pt idx="2753">
                  <c:v>-9.0294787645910244</c:v>
                </c:pt>
                <c:pt idx="2754">
                  <c:v>-9.0278931332952439</c:v>
                </c:pt>
                <c:pt idx="2755">
                  <c:v>-9.0268456124236192</c:v>
                </c:pt>
                <c:pt idx="2756">
                  <c:v>-9.0263468587525146</c:v>
                </c:pt>
                <c:pt idx="2757">
                  <c:v>-9.0264073939767488</c:v>
                </c:pt>
                <c:pt idx="2758">
                  <c:v>-9.0270375912617791</c:v>
                </c:pt>
                <c:pt idx="2759">
                  <c:v>-9.0282476616944258</c:v>
                </c:pt>
                <c:pt idx="2760">
                  <c:v>-9.0300476406653853</c:v>
                </c:pt>
                <c:pt idx="2761">
                  <c:v>-9.0324473742140743</c:v>
                </c:pt>
                <c:pt idx="2762">
                  <c:v>-9.035456505373368</c:v>
                </c:pt>
                <c:pt idx="2763">
                  <c:v>-9.039084460547377</c:v>
                </c:pt>
                <c:pt idx="2764">
                  <c:v>-9.0433404359597915</c:v>
                </c:pt>
                <c:pt idx="2765">
                  <c:v>-9.0482333842107625</c:v>
                </c:pt>
                <c:pt idx="2766">
                  <c:v>-9.0537720009795226</c:v>
                </c:pt>
                <c:pt idx="2767">
                  <c:v>-9.0599647119130822</c:v>
                </c:pt>
                <c:pt idx="2768">
                  <c:v>-9.0668196597387407</c:v>
                </c:pt>
                <c:pt idx="2769">
                  <c:v>-9.074344691641663</c:v>
                </c:pt>
                <c:pt idx="2770">
                  <c:v>-9.0825473469451605</c:v>
                </c:pt>
                <c:pt idx="2771">
                  <c:v>-9.0914348451352076</c:v>
                </c:pt>
                <c:pt idx="2772">
                  <c:v>-9.1010140742668373</c:v>
                </c:pt>
                <c:pt idx="2773">
                  <c:v>-9.1112915797914891</c:v>
                </c:pt>
                <c:pt idx="2774">
                  <c:v>-9.1222735538430992</c:v>
                </c:pt>
                <c:pt idx="2775">
                  <c:v>-9.1339658250196134</c:v>
                </c:pt>
                <c:pt idx="2776">
                  <c:v>-9.1463738486959407</c:v>
                </c:pt>
                <c:pt idx="2777">
                  <c:v>-9.1595026979017113</c:v>
                </c:pt>
                <c:pt idx="2778">
                  <c:v>-9.1733570547976733</c:v>
                </c:pt>
                <c:pt idx="2779">
                  <c:v>-9.1879412027801663</c:v>
                </c:pt>
                <c:pt idx="2780">
                  <c:v>-9.2032590192441486</c:v>
                </c:pt>
                <c:pt idx="2781">
                  <c:v>-9.219313969030086</c:v>
                </c:pt>
                <c:pt idx="2782">
                  <c:v>-9.2361090985796466</c:v>
                </c:pt>
                <c:pt idx="2783">
                  <c:v>-9.2536470308224921</c:v>
                </c:pt>
                <c:pt idx="2784">
                  <c:v>-9.2719299608128622</c:v>
                </c:pt>
                <c:pt idx="2785">
                  <c:v>-9.2909596521328393</c:v>
                </c:pt>
                <c:pt idx="2786">
                  <c:v>-9.3107374340756817</c:v>
                </c:pt>
                <c:pt idx="2787">
                  <c:v>-9.3312641996205574</c:v>
                </c:pt>
                <c:pt idx="2788">
                  <c:v>-9.3525404042060138</c:v>
                </c:pt>
                <c:pt idx="2789">
                  <c:v>-9.3745660653067926</c:v>
                </c:pt>
                <c:pt idx="2790">
                  <c:v>-9.3973407628162526</c:v>
                </c:pt>
                <c:pt idx="2791">
                  <c:v>-9.4208636402318788</c:v>
                </c:pt>
                <c:pt idx="2792">
                  <c:v>-9.4451334066404105</c:v>
                </c:pt>
                <c:pt idx="2793">
                  <c:v>-9.4701483394942585</c:v>
                </c:pt>
                <c:pt idx="2794">
                  <c:v>-9.4959062881686371</c:v>
                </c:pt>
                <c:pt idx="2795">
                  <c:v>-9.5224046782859375</c:v>
                </c:pt>
                <c:pt idx="2796">
                  <c:v>-9.5496405167915572</c:v>
                </c:pt>
                <c:pt idx="2797">
                  <c:v>-9.5776103977597842</c:v>
                </c:pt>
                <c:pt idx="2798">
                  <c:v>-9.6063105089114504</c:v>
                </c:pt>
                <c:pt idx="2799">
                  <c:v>-9.6357366388157839</c:v>
                </c:pt>
                <c:pt idx="2800">
                  <c:v>-9.6658841847511727</c:v>
                </c:pt>
                <c:pt idx="2801">
                  <c:v>-9.6967481611970925</c:v>
                </c:pt>
                <c:pt idx="2802">
                  <c:v>-9.728323208924154</c:v>
                </c:pt>
                <c:pt idx="2803">
                  <c:v>-9.7606036046516937</c:v>
                </c:pt>
                <c:pt idx="2804">
                  <c:v>-9.7935832712378197</c:v>
                </c:pt>
                <c:pt idx="2805">
                  <c:v>-9.8272557883662657</c:v>
                </c:pt>
                <c:pt idx="2806">
                  <c:v>-9.8616144036939808</c:v>
                </c:pt>
                <c:pt idx="2807">
                  <c:v>-9.8966520444210246</c:v>
                </c:pt>
                <c:pt idx="2808">
                  <c:v>-9.9323613292442001</c:v>
                </c:pt>
                <c:pt idx="2809">
                  <c:v>-9.9687345806563101</c:v>
                </c:pt>
                <c:pt idx="2810">
                  <c:v>-10.00576383755028</c:v>
                </c:pt>
                <c:pt idx="2811">
                  <c:v>-10.043440868089192</c:v>
                </c:pt>
                <c:pt idx="2812">
                  <c:v>-10.08175718280344</c:v>
                </c:pt>
                <c:pt idx="2813">
                  <c:v>-10.120704047873497</c:v>
                </c:pt>
                <c:pt idx="2814">
                  <c:v>-10.160272498562131</c:v>
                </c:pt>
                <c:pt idx="2815">
                  <c:v>-10.20045335275508</c:v>
                </c:pt>
                <c:pt idx="2816">
                  <c:v>-10.24123722457505</c:v>
                </c:pt>
                <c:pt idx="2817">
                  <c:v>-10.282614538030089</c:v>
                </c:pt>
                <c:pt idx="2818">
                  <c:v>-10.324575540662643</c:v>
                </c:pt>
                <c:pt idx="2819">
                  <c:v>-10.367110317163226</c:v>
                </c:pt>
                <c:pt idx="2820">
                  <c:v>-10.410208802917008</c:v>
                </c:pt>
                <c:pt idx="2821">
                  <c:v>-10.453860797450416</c:v>
                </c:pt>
                <c:pt idx="2822">
                  <c:v>-10.498055977747516</c:v>
                </c:pt>
                <c:pt idx="2823">
                  <c:v>-10.542783911408815</c:v>
                </c:pt>
                <c:pt idx="2824">
                  <c:v>-10.588034069623182</c:v>
                </c:pt>
                <c:pt idx="2825">
                  <c:v>-10.633795839929601</c:v>
                </c:pt>
                <c:pt idx="2826">
                  <c:v>-10.680058538743701</c:v>
                </c:pt>
                <c:pt idx="2827">
                  <c:v>-10.726811423627534</c:v>
                </c:pt>
                <c:pt idx="2828">
                  <c:v>-10.774043705282622</c:v>
                </c:pt>
                <c:pt idx="2829">
                  <c:v>-10.821744559247691</c:v>
                </c:pt>
                <c:pt idx="2830">
                  <c:v>-10.869903137283789</c:v>
                </c:pt>
                <c:pt idx="2831">
                  <c:v>-10.918508578434437</c:v>
                </c:pt>
                <c:pt idx="2832">
                  <c:v>-10.967550019743051</c:v>
                </c:pt>
                <c:pt idx="2833">
                  <c:v>-11.017016606621349</c:v>
                </c:pt>
                <c:pt idx="2834">
                  <c:v>-11.066897502855319</c:v>
                </c:pt>
                <c:pt idx="2835">
                  <c:v>-11.117181900242009</c:v>
                </c:pt>
                <c:pt idx="2836">
                  <c:v>-11.167859027850023</c:v>
                </c:pt>
                <c:pt idx="2837">
                  <c:v>-11.218918160899506</c:v>
                </c:pt>
                <c:pt idx="2838">
                  <c:v>-11.270348629256802</c:v>
                </c:pt>
                <c:pt idx="2839">
                  <c:v>-11.322139825541647</c:v>
                </c:pt>
                <c:pt idx="2840">
                  <c:v>-11.374281212847253</c:v>
                </c:pt>
                <c:pt idx="2841">
                  <c:v>-11.426762332070943</c:v>
                </c:pt>
                <c:pt idx="2842">
                  <c:v>-11.479572808860057</c:v>
                </c:pt>
                <c:pt idx="2843">
                  <c:v>-11.532702360172403</c:v>
                </c:pt>
                <c:pt idx="2844">
                  <c:v>-11.586140800456665</c:v>
                </c:pt>
                <c:pt idx="2845">
                  <c:v>-11.639878047457087</c:v>
                </c:pt>
                <c:pt idx="2846">
                  <c:v>-11.693904127646718</c:v>
                </c:pt>
                <c:pt idx="2847">
                  <c:v>-11.748209181296801</c:v>
                </c:pt>
                <c:pt idx="2848">
                  <c:v>-11.80278346718724</c:v>
                </c:pt>
                <c:pt idx="2849">
                  <c:v>-11.857617366967768</c:v>
                </c:pt>
                <c:pt idx="2850">
                  <c:v>-11.912701389176288</c:v>
                </c:pt>
                <c:pt idx="2851">
                  <c:v>-11.968026172922986</c:v>
                </c:pt>
                <c:pt idx="2852">
                  <c:v>-12.023582491250441</c:v>
                </c:pt>
                <c:pt idx="2853">
                  <c:v>-12.079361254177796</c:v>
                </c:pt>
                <c:pt idx="2854">
                  <c:v>-12.135353511439144</c:v>
                </c:pt>
                <c:pt idx="2855">
                  <c:v>-12.191550454926798</c:v>
                </c:pt>
                <c:pt idx="2856">
                  <c:v>-12.247943420848486</c:v>
                </c:pt>
                <c:pt idx="2857">
                  <c:v>-12.304523891609255</c:v>
                </c:pt>
                <c:pt idx="2858">
                  <c:v>-12.361283497428994</c:v>
                </c:pt>
                <c:pt idx="2859">
                  <c:v>-12.418214017705999</c:v>
                </c:pt>
                <c:pt idx="2860">
                  <c:v>-12.475307382136148</c:v>
                </c:pt>
                <c:pt idx="2861">
                  <c:v>-12.532555671599447</c:v>
                </c:pt>
                <c:pt idx="2862">
                  <c:v>-12.589951118824915</c:v>
                </c:pt>
                <c:pt idx="2863">
                  <c:v>-12.647486108841694</c:v>
                </c:pt>
                <c:pt idx="2864">
                  <c:v>-12.705153179229978</c:v>
                </c:pt>
                <c:pt idx="2865">
                  <c:v>-12.762945020179439</c:v>
                </c:pt>
                <c:pt idx="2866">
                  <c:v>-12.820854474366882</c:v>
                </c:pt>
                <c:pt idx="2867">
                  <c:v>-12.878874536661753</c:v>
                </c:pt>
                <c:pt idx="2868">
                  <c:v>-12.936998353670328</c:v>
                </c:pt>
                <c:pt idx="2869">
                  <c:v>-12.995219223126668</c:v>
                </c:pt>
                <c:pt idx="2870">
                  <c:v>-13.053530593141392</c:v>
                </c:pt>
                <c:pt idx="2871">
                  <c:v>-13.111926061314962</c:v>
                </c:pt>
                <c:pt idx="2872">
                  <c:v>-13.170399373726823</c:v>
                </c:pt>
                <c:pt idx="2873">
                  <c:v>-13.228944423806768</c:v>
                </c:pt>
                <c:pt idx="2874">
                  <c:v>-13.287555251097364</c:v>
                </c:pt>
                <c:pt idx="2875">
                  <c:v>-13.346226039916031</c:v>
                </c:pt>
                <c:pt idx="2876">
                  <c:v>-13.404951117923748</c:v>
                </c:pt>
                <c:pt idx="2877">
                  <c:v>-13.463724954607546</c:v>
                </c:pt>
                <c:pt idx="2878">
                  <c:v>-13.522542159685216</c:v>
                </c:pt>
                <c:pt idx="2879">
                  <c:v>-13.581397481436607</c:v>
                </c:pt>
                <c:pt idx="2880">
                  <c:v>-13.640285804971279</c:v>
                </c:pt>
                <c:pt idx="2881">
                  <c:v>-13.699202150435674</c:v>
                </c:pt>
                <c:pt idx="2882">
                  <c:v>-13.758141671167852</c:v>
                </c:pt>
                <c:pt idx="2883">
                  <c:v>-13.817099651804089</c:v>
                </c:pt>
                <c:pt idx="2884">
                  <c:v>-13.876071506344589</c:v>
                </c:pt>
                <c:pt idx="2885">
                  <c:v>-13.935052776181376</c:v>
                </c:pt>
                <c:pt idx="2886">
                  <c:v>-13.994039128094188</c:v>
                </c:pt>
                <c:pt idx="2887">
                  <c:v>-14.053026352220304</c:v>
                </c:pt>
                <c:pt idx="2888">
                  <c:v>-14.112010359999692</c:v>
                </c:pt>
                <c:pt idx="2889">
                  <c:v>-14.170987182103442</c:v>
                </c:pt>
                <c:pt idx="2890">
                  <c:v>-14.229952966345598</c:v>
                </c:pt>
                <c:pt idx="2891">
                  <c:v>-14.288903975585709</c:v>
                </c:pt>
                <c:pt idx="2892">
                  <c:v>-14.347836585621781</c:v>
                </c:pt>
                <c:pt idx="2893">
                  <c:v>-14.406747283081685</c:v>
                </c:pt>
                <c:pt idx="2894">
                  <c:v>-14.46563266331043</c:v>
                </c:pt>
                <c:pt idx="2895">
                  <c:v>-14.524489428261322</c:v>
                </c:pt>
                <c:pt idx="2896">
                  <c:v>-14.583314384390906</c:v>
                </c:pt>
                <c:pt idx="2897">
                  <c:v>-14.642104440560143</c:v>
                </c:pt>
                <c:pt idx="2898">
                  <c:v>-14.700856605945276</c:v>
                </c:pt>
                <c:pt idx="2899">
                  <c:v>-14.759567987961169</c:v>
                </c:pt>
                <c:pt idx="2900">
                  <c:v>-14.818235790195818</c:v>
                </c:pt>
                <c:pt idx="2901">
                  <c:v>-14.876857310361933</c:v>
                </c:pt>
                <c:pt idx="2902">
                  <c:v>-14.935429938264742</c:v>
                </c:pt>
                <c:pt idx="2903">
                  <c:v>-14.993951153788743</c:v>
                </c:pt>
                <c:pt idx="2904">
                  <c:v>-15.052418524903759</c:v>
                </c:pt>
                <c:pt idx="2905">
                  <c:v>-15.110829705692803</c:v>
                </c:pt>
                <c:pt idx="2906">
                  <c:v>-15.169182434402144</c:v>
                </c:pt>
                <c:pt idx="2907">
                  <c:v>-15.227474531515394</c:v>
                </c:pt>
                <c:pt idx="2908">
                  <c:v>-15.285703897850775</c:v>
                </c:pt>
                <c:pt idx="2909">
                  <c:v>-15.34386851268569</c:v>
                </c:pt>
                <c:pt idx="2910">
                  <c:v>-15.40196643190554</c:v>
                </c:pt>
                <c:pt idx="2911">
                  <c:v>-15.459995786180723</c:v>
                </c:pt>
                <c:pt idx="2912">
                  <c:v>-15.517954779169935</c:v>
                </c:pt>
                <c:pt idx="2913">
                  <c:v>-15.57584168575219</c:v>
                </c:pt>
                <c:pt idx="2914">
                  <c:v>-15.633654850286904</c:v>
                </c:pt>
                <c:pt idx="2915">
                  <c:v>-15.691392684902233</c:v>
                </c:pt>
                <c:pt idx="2916">
                  <c:v>-15.74905366781338</c:v>
                </c:pt>
                <c:pt idx="2917">
                  <c:v>-15.806636341668614</c:v>
                </c:pt>
                <c:pt idx="2918">
                  <c:v>-15.864139311926355</c:v>
                </c:pt>
                <c:pt idx="2919">
                  <c:v>-15.921561245260724</c:v>
                </c:pt>
                <c:pt idx="2920">
                  <c:v>-15.978900867996746</c:v>
                </c:pt>
                <c:pt idx="2921">
                  <c:v>-16.036156964575451</c:v>
                </c:pt>
                <c:pt idx="2922">
                  <c:v>-16.093328376048223</c:v>
                </c:pt>
                <c:pt idx="2923">
                  <c:v>-16.150413998601103</c:v>
                </c:pt>
                <c:pt idx="2924">
                  <c:v>-16.207412782108019</c:v>
                </c:pt>
                <c:pt idx="2925">
                  <c:v>-16.264323728713578</c:v>
                </c:pt>
                <c:pt idx="2926">
                  <c:v>-16.321145891444743</c:v>
                </c:pt>
                <c:pt idx="2927">
                  <c:v>-16.37787837285136</c:v>
                </c:pt>
                <c:pt idx="2928">
                  <c:v>-16.434520323676395</c:v>
                </c:pt>
                <c:pt idx="2929">
                  <c:v>-16.491070941552401</c:v>
                </c:pt>
                <c:pt idx="2930">
                  <c:v>-16.547529469728257</c:v>
                </c:pt>
                <c:pt idx="2931">
                  <c:v>-16.603895195823071</c:v>
                </c:pt>
                <c:pt idx="2932">
                  <c:v>-16.660167450606924</c:v>
                </c:pt>
                <c:pt idx="2933">
                  <c:v>-16.7163456068096</c:v>
                </c:pt>
                <c:pt idx="2934">
                  <c:v>-16.772429077956573</c:v>
                </c:pt>
                <c:pt idx="2935">
                  <c:v>-16.828417317229921</c:v>
                </c:pt>
                <c:pt idx="2936">
                  <c:v>-16.884309816357192</c:v>
                </c:pt>
                <c:pt idx="2937">
                  <c:v>-16.940106104525</c:v>
                </c:pt>
                <c:pt idx="2938">
                  <c:v>-16.995805747318244</c:v>
                </c:pt>
                <c:pt idx="2939">
                  <c:v>-17.051408345684077</c:v>
                </c:pt>
                <c:pt idx="2940">
                  <c:v>-17.106913534920796</c:v>
                </c:pt>
                <c:pt idx="2941">
                  <c:v>-17.162320983691544</c:v>
                </c:pt>
                <c:pt idx="2942">
                  <c:v>-17.217630393059679</c:v>
                </c:pt>
                <c:pt idx="2943">
                  <c:v>-17.272841495550072</c:v>
                </c:pt>
                <c:pt idx="2944">
                  <c:v>-17.327954054231299</c:v>
                </c:pt>
                <c:pt idx="2945">
                  <c:v>-17.382967861821864</c:v>
                </c:pt>
                <c:pt idx="2946">
                  <c:v>-17.437882739817056</c:v>
                </c:pt>
                <c:pt idx="2947">
                  <c:v>-17.4926985376391</c:v>
                </c:pt>
                <c:pt idx="2948">
                  <c:v>-17.547415131806879</c:v>
                </c:pt>
                <c:pt idx="2949">
                  <c:v>-17.602032425127994</c:v>
                </c:pt>
                <c:pt idx="2950">
                  <c:v>-17.656550345910311</c:v>
                </c:pt>
                <c:pt idx="2951">
                  <c:v>-17.710968847193595</c:v>
                </c:pt>
                <c:pt idx="2952">
                  <c:v>-17.7652879060015</c:v>
                </c:pt>
                <c:pt idx="2953">
                  <c:v>-17.819507522611421</c:v>
                </c:pt>
                <c:pt idx="2954">
                  <c:v>-17.873627719844485</c:v>
                </c:pt>
                <c:pt idx="2955">
                  <c:v>-17.927648542373191</c:v>
                </c:pt>
                <c:pt idx="2956">
                  <c:v>-17.981570056046877</c:v>
                </c:pt>
                <c:pt idx="2957">
                  <c:v>-18.035392347235121</c:v>
                </c:pt>
                <c:pt idx="2958">
                  <c:v>-18.089115522188802</c:v>
                </c:pt>
                <c:pt idx="2959">
                  <c:v>-18.142739706416741</c:v>
                </c:pt>
                <c:pt idx="2960">
                  <c:v>-18.196265044079748</c:v>
                </c:pt>
                <c:pt idx="2961">
                  <c:v>-18.249691697400667</c:v>
                </c:pt>
                <c:pt idx="2962">
                  <c:v>-18.303019846089413</c:v>
                </c:pt>
                <c:pt idx="2963">
                  <c:v>-18.356249686784654</c:v>
                </c:pt>
                <c:pt idx="2964">
                  <c:v>-18.409381432508663</c:v>
                </c:pt>
                <c:pt idx="2965">
                  <c:v>-18.462415312138447</c:v>
                </c:pt>
                <c:pt idx="2966">
                  <c:v>-18.515351569890221</c:v>
                </c:pt>
                <c:pt idx="2967">
                  <c:v>-18.568190464818251</c:v>
                </c:pt>
                <c:pt idx="2968">
                  <c:v>-18.620932270326897</c:v>
                </c:pt>
                <c:pt idx="2969">
                  <c:v>-18.673577273696605</c:v>
                </c:pt>
                <c:pt idx="2970">
                  <c:v>-18.726125775621803</c:v>
                </c:pt>
                <c:pt idx="2971">
                  <c:v>-18.778578089762462</c:v>
                </c:pt>
                <c:pt idx="2972">
                  <c:v>-18.830934542307382</c:v>
                </c:pt>
                <c:pt idx="2973">
                  <c:v>-18.883195471550021</c:v>
                </c:pt>
                <c:pt idx="2974">
                  <c:v>-18.935361227475248</c:v>
                </c:pt>
                <c:pt idx="2975">
                  <c:v>-18.987432171358321</c:v>
                </c:pt>
                <c:pt idx="2976">
                  <c:v>-19.03940867537484</c:v>
                </c:pt>
                <c:pt idx="2977">
                  <c:v>-19.091291122221037</c:v>
                </c:pt>
                <c:pt idx="2978">
                  <c:v>-19.143079904745338</c:v>
                </c:pt>
                <c:pt idx="2979">
                  <c:v>-19.194775425589796</c:v>
                </c:pt>
                <c:pt idx="2980">
                  <c:v>-19.246378096842076</c:v>
                </c:pt>
                <c:pt idx="2981">
                  <c:v>-19.297888339696851</c:v>
                </c:pt>
                <c:pt idx="2982">
                  <c:v>-19.349306584126754</c:v>
                </c:pt>
                <c:pt idx="2983">
                  <c:v>-19.400633268562814</c:v>
                </c:pt>
                <c:pt idx="2984">
                  <c:v>-19.451868839583803</c:v>
                </c:pt>
                <c:pt idx="2985">
                  <c:v>-19.503013751614979</c:v>
                </c:pt>
                <c:pt idx="2986">
                  <c:v>-19.554068466634412</c:v>
                </c:pt>
                <c:pt idx="2987">
                  <c:v>-19.605033453888915</c:v>
                </c:pt>
                <c:pt idx="2988">
                  <c:v>-19.655909189616874</c:v>
                </c:pt>
                <c:pt idx="2989">
                  <c:v>-19.706696156780261</c:v>
                </c:pt>
                <c:pt idx="2990">
                  <c:v>-19.757394844803414</c:v>
                </c:pt>
                <c:pt idx="2991">
                  <c:v>-19.808005749320195</c:v>
                </c:pt>
                <c:pt idx="2992">
                  <c:v>-19.858529371927634</c:v>
                </c:pt>
                <c:pt idx="2993">
                  <c:v>-19.908966219947491</c:v>
                </c:pt>
                <c:pt idx="2994">
                  <c:v>-19.959316806194586</c:v>
                </c:pt>
                <c:pt idx="2995">
                  <c:v>-20.009581648751205</c:v>
                </c:pt>
                <c:pt idx="2996">
                  <c:v>-20.059761270749618</c:v>
                </c:pt>
                <c:pt idx="2997">
                  <c:v>-20.109856200159243</c:v>
                </c:pt>
                <c:pt idx="2998">
                  <c:v>-20.159866969581437</c:v>
                </c:pt>
                <c:pt idx="2999">
                  <c:v>-20.2097941160498</c:v>
                </c:pt>
                <c:pt idx="3000">
                  <c:v>-20.259638180836426</c:v>
                </c:pt>
                <c:pt idx="3001">
                  <c:v>-20.309399709264014</c:v>
                </c:pt>
                <c:pt idx="3002">
                  <c:v>-20.359079250523706</c:v>
                </c:pt>
                <c:pt idx="3003">
                  <c:v>-20.408677357497847</c:v>
                </c:pt>
                <c:pt idx="3004">
                  <c:v>-20.458194586588981</c:v>
                </c:pt>
                <c:pt idx="3005">
                  <c:v>-20.507631497553163</c:v>
                </c:pt>
                <c:pt idx="3006">
                  <c:v>-20.556988653339026</c:v>
                </c:pt>
                <c:pt idx="3007">
                  <c:v>-20.606266619930622</c:v>
                </c:pt>
                <c:pt idx="3008">
                  <c:v>-20.655465966196665</c:v>
                </c:pt>
                <c:pt idx="3009">
                  <c:v>-20.704587263743118</c:v>
                </c:pt>
                <c:pt idx="3010">
                  <c:v>-20.753631086770387</c:v>
                </c:pt>
                <c:pt idx="3011">
                  <c:v>-20.80259801193629</c:v>
                </c:pt>
                <c:pt idx="3012">
                  <c:v>-20.851488618220664</c:v>
                </c:pt>
                <c:pt idx="3013">
                  <c:v>-20.900303486797153</c:v>
                </c:pt>
                <c:pt idx="3014">
                  <c:v>-20.949043200906594</c:v>
                </c:pt>
                <c:pt idx="3015">
                  <c:v>-20.997708345735937</c:v>
                </c:pt>
                <c:pt idx="3016">
                  <c:v>-21.046299508300127</c:v>
                </c:pt>
                <c:pt idx="3017">
                  <c:v>-21.094817277327738</c:v>
                </c:pt>
                <c:pt idx="3018">
                  <c:v>-21.14326224315089</c:v>
                </c:pt>
                <c:pt idx="3019">
                  <c:v>-21.19163499759776</c:v>
                </c:pt>
                <c:pt idx="3020">
                  <c:v>-21.239936133889543</c:v>
                </c:pt>
                <c:pt idx="3021">
                  <c:v>-21.288166246539614</c:v>
                </c:pt>
                <c:pt idx="3022">
                  <c:v>-21.33632593125682</c:v>
                </c:pt>
                <c:pt idx="3023">
                  <c:v>-21.384415784851541</c:v>
                </c:pt>
                <c:pt idx="3024">
                  <c:v>-21.432436405144806</c:v>
                </c:pt>
                <c:pt idx="3025">
                  <c:v>-21.480388390880822</c:v>
                </c:pt>
                <c:pt idx="3026">
                  <c:v>-21.528272341641376</c:v>
                </c:pt>
                <c:pt idx="3027">
                  <c:v>-21.576088857764141</c:v>
                </c:pt>
                <c:pt idx="3028">
                  <c:v>-21.623838540263375</c:v>
                </c:pt>
                <c:pt idx="3029">
                  <c:v>-21.671521990752765</c:v>
                </c:pt>
                <c:pt idx="3030">
                  <c:v>-21.719139811371647</c:v>
                </c:pt>
                <c:pt idx="3031">
                  <c:v>-21.766692604713505</c:v>
                </c:pt>
                <c:pt idx="3032">
                  <c:v>-21.814180973755942</c:v>
                </c:pt>
                <c:pt idx="3033">
                  <c:v>-21.861605521795163</c:v>
                </c:pt>
                <c:pt idx="3034">
                  <c:v>-21.90896685238048</c:v>
                </c:pt>
                <c:pt idx="3035">
                  <c:v>-21.956265569252359</c:v>
                </c:pt>
                <c:pt idx="3036">
                  <c:v>-22.003502276282433</c:v>
                </c:pt>
                <c:pt idx="3037">
                  <c:v>-22.050677577415748</c:v>
                </c:pt>
                <c:pt idx="3038">
                  <c:v>-22.097792076614468</c:v>
                </c:pt>
                <c:pt idx="3039">
                  <c:v>-22.144846377804235</c:v>
                </c:pt>
                <c:pt idx="3040">
                  <c:v>-22.191841084822315</c:v>
                </c:pt>
                <c:pt idx="3041">
                  <c:v>-22.238776801367493</c:v>
                </c:pt>
                <c:pt idx="3042">
                  <c:v>-22.285654130951897</c:v>
                </c:pt>
                <c:pt idx="3043">
                  <c:v>-22.332473676854718</c:v>
                </c:pt>
                <c:pt idx="3044">
                  <c:v>-22.379236042077348</c:v>
                </c:pt>
                <c:pt idx="3045">
                  <c:v>-22.425941829300704</c:v>
                </c:pt>
                <c:pt idx="3046">
                  <c:v>-22.472591640843657</c:v>
                </c:pt>
                <c:pt idx="3047">
                  <c:v>-22.519186078623299</c:v>
                </c:pt>
                <c:pt idx="3048">
                  <c:v>-22.565725744117216</c:v>
                </c:pt>
                <c:pt idx="3049">
                  <c:v>-22.612211238326339</c:v>
                </c:pt>
                <c:pt idx="3050">
                  <c:v>-22.658643161739978</c:v>
                </c:pt>
                <c:pt idx="3051">
                  <c:v>-22.705022114301929</c:v>
                </c:pt>
                <c:pt idx="3052">
                  <c:v>-22.751348695378134</c:v>
                </c:pt>
                <c:pt idx="3053">
                  <c:v>-22.797623503725809</c:v>
                </c:pt>
                <c:pt idx="3054">
                  <c:v>-22.843847137463442</c:v>
                </c:pt>
                <c:pt idx="3055">
                  <c:v>-22.890020194042332</c:v>
                </c:pt>
                <c:pt idx="3056">
                  <c:v>-22.936143270219482</c:v>
                </c:pt>
                <c:pt idx="3057">
                  <c:v>-22.982216962031469</c:v>
                </c:pt>
                <c:pt idx="3058">
                  <c:v>-23.028241864769541</c:v>
                </c:pt>
                <c:pt idx="3059">
                  <c:v>-23.074218572955886</c:v>
                </c:pt>
                <c:pt idx="3060">
                  <c:v>-23.120147680320692</c:v>
                </c:pt>
                <c:pt idx="3061">
                  <c:v>-23.166029779781006</c:v>
                </c:pt>
                <c:pt idx="3062">
                  <c:v>-23.211865463419695</c:v>
                </c:pt>
                <c:pt idx="3063">
                  <c:v>-23.257655322466242</c:v>
                </c:pt>
                <c:pt idx="3064">
                  <c:v>-23.303399947277651</c:v>
                </c:pt>
                <c:pt idx="3065">
                  <c:v>-23.349099927321113</c:v>
                </c:pt>
                <c:pt idx="3066">
                  <c:v>-23.394755851157182</c:v>
                </c:pt>
                <c:pt idx="3067">
                  <c:v>-23.44036830642386</c:v>
                </c:pt>
                <c:pt idx="3068">
                  <c:v>-23.485937879821428</c:v>
                </c:pt>
                <c:pt idx="3069">
                  <c:v>-23.531465157098719</c:v>
                </c:pt>
                <c:pt idx="3070">
                  <c:v>-23.576950723038902</c:v>
                </c:pt>
                <c:pt idx="3071">
                  <c:v>-23.622395161447788</c:v>
                </c:pt>
                <c:pt idx="3072">
                  <c:v>-23.667799055141536</c:v>
                </c:pt>
                <c:pt idx="3073">
                  <c:v>-23.713162985935398</c:v>
                </c:pt>
                <c:pt idx="3074">
                  <c:v>-23.758487534633559</c:v>
                </c:pt>
                <c:pt idx="3075">
                  <c:v>-23.803773281019787</c:v>
                </c:pt>
                <c:pt idx="3076">
                  <c:v>-23.84902080384752</c:v>
                </c:pt>
                <c:pt idx="3077">
                  <c:v>-23.894230680832358</c:v>
                </c:pt>
                <c:pt idx="3078">
                  <c:v>-23.939403488643819</c:v>
                </c:pt>
                <c:pt idx="3079">
                  <c:v>-23.984539802898368</c:v>
                </c:pt>
                <c:pt idx="3080">
                  <c:v>-24.029640198152787</c:v>
                </c:pt>
                <c:pt idx="3081">
                  <c:v>-24.074705247898574</c:v>
                </c:pt>
                <c:pt idx="3082">
                  <c:v>-24.119735524555782</c:v>
                </c:pt>
                <c:pt idx="3083">
                  <c:v>-24.164731599468993</c:v>
                </c:pt>
                <c:pt idx="3084">
                  <c:v>-24.209694042902171</c:v>
                </c:pt>
                <c:pt idx="3085">
                  <c:v>-24.254623424035383</c:v>
                </c:pt>
                <c:pt idx="3086">
                  <c:v>-24.299520310961018</c:v>
                </c:pt>
                <c:pt idx="3087">
                  <c:v>-24.344385270681453</c:v>
                </c:pt>
                <c:pt idx="3088">
                  <c:v>-24.389218869105612</c:v>
                </c:pt>
                <c:pt idx="3089">
                  <c:v>-24.434021671048217</c:v>
                </c:pt>
                <c:pt idx="3090">
                  <c:v>-24.478794240226762</c:v>
                </c:pt>
                <c:pt idx="3091">
                  <c:v>-24.523537139261776</c:v>
                </c:pt>
                <c:pt idx="3092">
                  <c:v>-24.568250929674779</c:v>
                </c:pt>
                <c:pt idx="3093">
                  <c:v>-24.612936171888961</c:v>
                </c:pt>
                <c:pt idx="3094">
                  <c:v>-24.657593425228015</c:v>
                </c:pt>
                <c:pt idx="3095">
                  <c:v>-24.702223247917672</c:v>
                </c:pt>
                <c:pt idx="3096">
                  <c:v>-24.746826197085099</c:v>
                </c:pt>
                <c:pt idx="3097">
                  <c:v>-24.791402828760944</c:v>
                </c:pt>
                <c:pt idx="3098">
                  <c:v>-24.83595369787993</c:v>
                </c:pt>
                <c:pt idx="3099">
                  <c:v>-24.880479358282916</c:v>
                </c:pt>
                <c:pt idx="3100">
                  <c:v>-24.924980362718415</c:v>
                </c:pt>
                <c:pt idx="3101">
                  <c:v>-24.969457262844994</c:v>
                </c:pt>
                <c:pt idx="3102">
                  <c:v>-25.013910609233783</c:v>
                </c:pt>
                <c:pt idx="3103">
                  <c:v>-25.058340951371072</c:v>
                </c:pt>
                <c:pt idx="3104">
                  <c:v>-25.102748837661089</c:v>
                </c:pt>
                <c:pt idx="3105">
                  <c:v>-25.147134815429659</c:v>
                </c:pt>
                <c:pt idx="3106">
                  <c:v>-25.191499430927209</c:v>
                </c:pt>
                <c:pt idx="3107">
                  <c:v>-25.235843229332708</c:v>
                </c:pt>
                <c:pt idx="3108">
                  <c:v>-25.280166754757282</c:v>
                </c:pt>
                <c:pt idx="3109">
                  <c:v>-25.324470550248471</c:v>
                </c:pt>
                <c:pt idx="3110">
                  <c:v>-25.36875515779446</c:v>
                </c:pt>
                <c:pt idx="3111">
                  <c:v>-25.413021118328437</c:v>
                </c:pt>
                <c:pt idx="3112">
                  <c:v>-25.457268971733381</c:v>
                </c:pt>
                <c:pt idx="3113">
                  <c:v>-25.501499256846483</c:v>
                </c:pt>
                <c:pt idx="3114">
                  <c:v>-25.545712511464505</c:v>
                </c:pt>
                <c:pt idx="3115">
                  <c:v>-25.589909272348685</c:v>
                </c:pt>
                <c:pt idx="3116">
                  <c:v>-25.634090075230045</c:v>
                </c:pt>
                <c:pt idx="3117">
                  <c:v>-25.678255454814668</c:v>
                </c:pt>
                <c:pt idx="3118">
                  <c:v>-25.722405944789148</c:v>
                </c:pt>
                <c:pt idx="3119">
                  <c:v>-25.766542077826522</c:v>
                </c:pt>
                <c:pt idx="3120">
                  <c:v>-25.810664385591707</c:v>
                </c:pt>
                <c:pt idx="3121">
                  <c:v>-25.854773398747469</c:v>
                </c:pt>
                <c:pt idx="3122">
                  <c:v>-25.8988696469602</c:v>
                </c:pt>
                <c:pt idx="3123">
                  <c:v>-25.942953658906344</c:v>
                </c:pt>
                <c:pt idx="3124">
                  <c:v>-25.98702596227827</c:v>
                </c:pt>
                <c:pt idx="3125">
                  <c:v>-26.031087083790116</c:v>
                </c:pt>
                <c:pt idx="3126">
                  <c:v>-26.075137549185044</c:v>
                </c:pt>
                <c:pt idx="3127">
                  <c:v>-26.119177883240482</c:v>
                </c:pt>
                <c:pt idx="3128">
                  <c:v>-26.163208609775459</c:v>
                </c:pt>
                <c:pt idx="3129">
                  <c:v>-26.207230251656402</c:v>
                </c:pt>
                <c:pt idx="3130">
                  <c:v>-26.251243330804222</c:v>
                </c:pt>
                <c:pt idx="3131">
                  <c:v>-26.295248368200358</c:v>
                </c:pt>
                <c:pt idx="3132">
                  <c:v>-26.339245883893774</c:v>
                </c:pt>
                <c:pt idx="3133">
                  <c:v>-26.383236397007614</c:v>
                </c:pt>
                <c:pt idx="3134">
                  <c:v>-26.427220425745528</c:v>
                </c:pt>
                <c:pt idx="3135">
                  <c:v>-26.471198487398603</c:v>
                </c:pt>
                <c:pt idx="3136">
                  <c:v>-26.515171098352369</c:v>
                </c:pt>
                <c:pt idx="3137">
                  <c:v>-26.559138774093224</c:v>
                </c:pt>
                <c:pt idx="3138">
                  <c:v>-26.603102029215037</c:v>
                </c:pt>
                <c:pt idx="3139">
                  <c:v>-26.647061377426247</c:v>
                </c:pt>
                <c:pt idx="3140">
                  <c:v>-26.691017331556676</c:v>
                </c:pt>
                <c:pt idx="3141">
                  <c:v>-26.734970403563835</c:v>
                </c:pt>
                <c:pt idx="3142">
                  <c:v>-26.778921104540274</c:v>
                </c:pt>
                <c:pt idx="3143">
                  <c:v>-26.822869944719891</c:v>
                </c:pt>
                <c:pt idx="3144">
                  <c:v>-26.866817433484968</c:v>
                </c:pt>
                <c:pt idx="3145">
                  <c:v>-26.910764079372637</c:v>
                </c:pt>
                <c:pt idx="3146">
                  <c:v>-26.954710390081786</c:v>
                </c:pt>
                <c:pt idx="3147">
                  <c:v>-26.998656872479625</c:v>
                </c:pt>
                <c:pt idx="3148">
                  <c:v>-27.042604032608327</c:v>
                </c:pt>
                <c:pt idx="3149">
                  <c:v>-27.086552375691827</c:v>
                </c:pt>
                <c:pt idx="3150">
                  <c:v>-27.13050240614216</c:v>
                </c:pt>
                <c:pt idx="3151">
                  <c:v>-27.174454627565979</c:v>
                </c:pt>
                <c:pt idx="3152">
                  <c:v>-27.218409542771475</c:v>
                </c:pt>
                <c:pt idx="3153">
                  <c:v>-27.262367653774291</c:v>
                </c:pt>
                <c:pt idx="3154">
                  <c:v>-27.306329461804125</c:v>
                </c:pt>
                <c:pt idx="3155">
                  <c:v>-27.350295467311359</c:v>
                </c:pt>
                <c:pt idx="3156">
                  <c:v>-27.394266169972852</c:v>
                </c:pt>
                <c:pt idx="3157">
                  <c:v>-27.438242068698479</c:v>
                </c:pt>
                <c:pt idx="3158">
                  <c:v>-27.482223661637466</c:v>
                </c:pt>
                <c:pt idx="3159">
                  <c:v>-27.526211446184018</c:v>
                </c:pt>
                <c:pt idx="3160">
                  <c:v>-27.57020591898376</c:v>
                </c:pt>
                <c:pt idx="3161">
                  <c:v>-27.614207575939535</c:v>
                </c:pt>
                <c:pt idx="3162">
                  <c:v>-27.658216912217505</c:v>
                </c:pt>
                <c:pt idx="3163">
                  <c:v>-27.702234422252676</c:v>
                </c:pt>
                <c:pt idx="3164">
                  <c:v>-27.74626059975477</c:v>
                </c:pt>
                <c:pt idx="3165">
                  <c:v>-27.790295937713939</c:v>
                </c:pt>
                <c:pt idx="3166">
                  <c:v>-27.834340928406156</c:v>
                </c:pt>
                <c:pt idx="3167">
                  <c:v>-27.878396063399485</c:v>
                </c:pt>
                <c:pt idx="3168">
                  <c:v>-27.92246183355828</c:v>
                </c:pt>
                <c:pt idx="3169">
                  <c:v>-27.966538729049294</c:v>
                </c:pt>
                <c:pt idx="3170">
                  <c:v>-28.010627239346661</c:v>
                </c:pt>
                <c:pt idx="3171">
                  <c:v>-28.054727853237466</c:v>
                </c:pt>
                <c:pt idx="3172">
                  <c:v>-28.098841058825773</c:v>
                </c:pt>
                <c:pt idx="3173">
                  <c:v>-28.142967343538835</c:v>
                </c:pt>
                <c:pt idx="3174">
                  <c:v>-28.187107194131119</c:v>
                </c:pt>
                <c:pt idx="3175">
                  <c:v>-28.231261096688915</c:v>
                </c:pt>
                <c:pt idx="3176">
                  <c:v>-28.275429536635791</c:v>
                </c:pt>
                <c:pt idx="3177">
                  <c:v>-28.319612998736496</c:v>
                </c:pt>
                <c:pt idx="3178">
                  <c:v>-28.363811967101142</c:v>
                </c:pt>
                <c:pt idx="3179">
                  <c:v>-28.408026925190214</c:v>
                </c:pt>
                <c:pt idx="3180">
                  <c:v>-28.452258355818543</c:v>
                </c:pt>
                <c:pt idx="3181">
                  <c:v>-28.496506741158917</c:v>
                </c:pt>
                <c:pt idx="3182">
                  <c:v>-28.540772562746927</c:v>
                </c:pt>
                <c:pt idx="3183">
                  <c:v>-28.585056301483789</c:v>
                </c:pt>
                <c:pt idx="3184">
                  <c:v>-28.629358437640882</c:v>
                </c:pt>
                <c:pt idx="3185">
                  <c:v>-28.673679450863347</c:v>
                </c:pt>
                <c:pt idx="3186">
                  <c:v>-28.718019820172497</c:v>
                </c:pt>
                <c:pt idx="3187">
                  <c:v>-28.762380023971119</c:v>
                </c:pt>
                <c:pt idx="3188">
                  <c:v>-28.806760540044863</c:v>
                </c:pt>
                <c:pt idx="3189">
                  <c:v>-28.851161845566331</c:v>
                </c:pt>
                <c:pt idx="3190">
                  <c:v>-28.895584417097815</c:v>
                </c:pt>
                <c:pt idx="3191">
                  <c:v>-28.94002873059479</c:v>
                </c:pt>
                <c:pt idx="3192">
                  <c:v>-28.984495261407098</c:v>
                </c:pt>
                <c:pt idx="3193">
                  <c:v>-29.028984484283484</c:v>
                </c:pt>
                <c:pt idx="3194">
                  <c:v>-29.073496873372456</c:v>
                </c:pt>
                <c:pt idx="3195">
                  <c:v>-29.118032902226059</c:v>
                </c:pt>
                <c:pt idx="3196">
                  <c:v>-29.162593043800701</c:v>
                </c:pt>
                <c:pt idx="3197">
                  <c:v>-29.207177770460056</c:v>
                </c:pt>
                <c:pt idx="3198">
                  <c:v>-29.251787553977159</c:v>
                </c:pt>
                <c:pt idx="3199">
                  <c:v>-29.296422865535526</c:v>
                </c:pt>
                <c:pt idx="3200">
                  <c:v>-29.341084175731559</c:v>
                </c:pt>
                <c:pt idx="3201">
                  <c:v>-29.3857719545754</c:v>
                </c:pt>
                <c:pt idx="3202">
                  <c:v>-29.430486671492687</c:v>
                </c:pt>
                <c:pt idx="3203">
                  <c:v>-29.475228795325936</c:v>
                </c:pt>
                <c:pt idx="3204">
                  <c:v>-29.519998794335336</c:v>
                </c:pt>
                <c:pt idx="3205">
                  <c:v>-29.564797136199978</c:v>
                </c:pt>
                <c:pt idx="3206">
                  <c:v>-29.609624288018427</c:v>
                </c:pt>
                <c:pt idx="3207">
                  <c:v>-29.654480716309607</c:v>
                </c:pt>
                <c:pt idx="3208">
                  <c:v>-29.69936688701338</c:v>
                </c:pt>
                <c:pt idx="3209">
                  <c:v>-29.744283265490736</c:v>
                </c:pt>
                <c:pt idx="3210">
                  <c:v>-29.789230316524012</c:v>
                </c:pt>
                <c:pt idx="3211">
                  <c:v>-29.834208504317697</c:v>
                </c:pt>
                <c:pt idx="3212">
                  <c:v>-29.879218292496969</c:v>
                </c:pt>
                <c:pt idx="3213">
                  <c:v>-29.924260144109176</c:v>
                </c:pt>
                <c:pt idx="3214">
                  <c:v>-29.969334521622308</c:v>
                </c:pt>
                <c:pt idx="3215">
                  <c:v>-30.01444188692501</c:v>
                </c:pt>
                <c:pt idx="3216">
                  <c:v>-30.05958270132578</c:v>
                </c:pt>
                <c:pt idx="3217">
                  <c:v>-30.104757425552322</c:v>
                </c:pt>
                <c:pt idx="3218">
                  <c:v>-30.149966519750727</c:v>
                </c:pt>
                <c:pt idx="3219">
                  <c:v>-30.195210443483912</c:v>
                </c:pt>
                <c:pt idx="3220">
                  <c:v>-30.240489655731043</c:v>
                </c:pt>
                <c:pt idx="3221">
                  <c:v>-30.28580461488577</c:v>
                </c:pt>
                <c:pt idx="3222">
                  <c:v>-30.331155778754532</c:v>
                </c:pt>
                <c:pt idx="3223">
                  <c:v>-30.376543604555742</c:v>
                </c:pt>
                <c:pt idx="3224">
                  <c:v>-30.421968548916652</c:v>
                </c:pt>
                <c:pt idx="3225">
                  <c:v>-30.467431067872731</c:v>
                </c:pt>
                <c:pt idx="3226">
                  <c:v>-30.512931616864453</c:v>
                </c:pt>
                <c:pt idx="3227">
                  <c:v>-30.558470650736005</c:v>
                </c:pt>
                <c:pt idx="3228">
                  <c:v>-30.604048623731707</c:v>
                </c:pt>
                <c:pt idx="3229">
                  <c:v>-30.649665989494874</c:v>
                </c:pt>
                <c:pt idx="3230">
                  <c:v>-30.695323201063765</c:v>
                </c:pt>
                <c:pt idx="3231">
                  <c:v>-30.741020710869581</c:v>
                </c:pt>
                <c:pt idx="3232">
                  <c:v>-30.786758970733</c:v>
                </c:pt>
                <c:pt idx="3233">
                  <c:v>-30.832538431861245</c:v>
                </c:pt>
                <c:pt idx="3234">
                  <c:v>-30.878359544844706</c:v>
                </c:pt>
                <c:pt idx="3235">
                  <c:v>-30.924222759653638</c:v>
                </c:pt>
                <c:pt idx="3236">
                  <c:v>-30.970128525634024</c:v>
                </c:pt>
                <c:pt idx="3237">
                  <c:v>-31.016077291504622</c:v>
                </c:pt>
                <c:pt idx="3238">
                  <c:v>-31.06206950535238</c:v>
                </c:pt>
                <c:pt idx="3239">
                  <c:v>-31.108105614628645</c:v>
                </c:pt>
                <c:pt idx="3240">
                  <c:v>-31.154186066145122</c:v>
                </c:pt>
                <c:pt idx="3241">
                  <c:v>-31.200311306069125</c:v>
                </c:pt>
                <c:pt idx="3242">
                  <c:v>-31.246481779919581</c:v>
                </c:pt>
                <c:pt idx="3243">
                  <c:v>-31.292697932562081</c:v>
                </c:pt>
                <c:pt idx="3244">
                  <c:v>-31.338960208204018</c:v>
                </c:pt>
                <c:pt idx="3245">
                  <c:v>-31.385269050390182</c:v>
                </c:pt>
                <c:pt idx="3246">
                  <c:v>-31.431624901996777</c:v>
                </c:pt>
                <c:pt idx="3247">
                  <c:v>-31.478028205227293</c:v>
                </c:pt>
                <c:pt idx="3248">
                  <c:v>-31.524479401606357</c:v>
                </c:pt>
                <c:pt idx="3249">
                  <c:v>-31.570978931974491</c:v>
                </c:pt>
                <c:pt idx="3250">
                  <c:v>-31.617527236482729</c:v>
                </c:pt>
                <c:pt idx="3251">
                  <c:v>-31.664124754586211</c:v>
                </c:pt>
                <c:pt idx="3252">
                  <c:v>-31.71077192503919</c:v>
                </c:pt>
                <c:pt idx="3253">
                  <c:v>-31.757469185887942</c:v>
                </c:pt>
                <c:pt idx="3254">
                  <c:v>-31.804216974465383</c:v>
                </c:pt>
                <c:pt idx="3255">
                  <c:v>-31.851015727384446</c:v>
                </c:pt>
                <c:pt idx="3256">
                  <c:v>-31.89786588053153</c:v>
                </c:pt>
                <c:pt idx="3257">
                  <c:v>-31.944767869059984</c:v>
                </c:pt>
                <c:pt idx="3258">
                  <c:v>-31.99172212738339</c:v>
                </c:pt>
                <c:pt idx="3259">
                  <c:v>-32.038729089168754</c:v>
                </c:pt>
                <c:pt idx="3260">
                  <c:v>-32.085789187329496</c:v>
                </c:pt>
                <c:pt idx="3261">
                  <c:v>-32.132902854018198</c:v>
                </c:pt>
                <c:pt idx="3262">
                  <c:v>-32.18007052061931</c:v>
                </c:pt>
                <c:pt idx="3263">
                  <c:v>-32.227292617742009</c:v>
                </c:pt>
                <c:pt idx="3264">
                  <c:v>-32.274569575212375</c:v>
                </c:pt>
                <c:pt idx="3265">
                  <c:v>-32.321901822066366</c:v>
                </c:pt>
                <c:pt idx="3266">
                  <c:v>-32.369289786541096</c:v>
                </c:pt>
                <c:pt idx="3267">
                  <c:v>-32.416733896067768</c:v>
                </c:pt>
                <c:pt idx="3268">
                  <c:v>-32.464234577263142</c:v>
                </c:pt>
                <c:pt idx="3269">
                  <c:v>-32.511792255921577</c:v>
                </c:pt>
                <c:pt idx="3270">
                  <c:v>-32.559407357007153</c:v>
                </c:pt>
                <c:pt idx="3271">
                  <c:v>-32.607080304644725</c:v>
                </c:pt>
                <c:pt idx="3272">
                  <c:v>-32.654811522111444</c:v>
                </c:pt>
                <c:pt idx="3273">
                  <c:v>-32.702601431828668</c:v>
                </c:pt>
                <c:pt idx="3274">
                  <c:v>-32.750450455352663</c:v>
                </c:pt>
                <c:pt idx="3275">
                  <c:v>-32.798359013366266</c:v>
                </c:pt>
                <c:pt idx="3276">
                  <c:v>-32.846327525669544</c:v>
                </c:pt>
                <c:pt idx="3277">
                  <c:v>-32.894356411170953</c:v>
                </c:pt>
                <c:pt idx="3278">
                  <c:v>-32.942446087878032</c:v>
                </c:pt>
                <c:pt idx="3279">
                  <c:v>-32.990596972888106</c:v>
                </c:pt>
                <c:pt idx="3280">
                  <c:v>-33.038809482379293</c:v>
                </c:pt>
                <c:pt idx="3281">
                  <c:v>-33.087084031600249</c:v>
                </c:pt>
                <c:pt idx="3282">
                  <c:v>-33.13542103486148</c:v>
                </c:pt>
                <c:pt idx="3283">
                  <c:v>-33.183820905524925</c:v>
                </c:pt>
                <c:pt idx="3284">
                  <c:v>-33.232284055994668</c:v>
                </c:pt>
                <c:pt idx="3285">
                  <c:v>-33.280810897706516</c:v>
                </c:pt>
                <c:pt idx="3286">
                  <c:v>-33.329401841118496</c:v>
                </c:pt>
                <c:pt idx="3287">
                  <c:v>-33.378057295700778</c:v>
                </c:pt>
                <c:pt idx="3288">
                  <c:v>-33.426777669924874</c:v>
                </c:pt>
                <c:pt idx="3289">
                  <c:v>-33.475563371254282</c:v>
                </c:pt>
                <c:pt idx="3290">
                  <c:v>-33.524414806133393</c:v>
                </c:pt>
                <c:pt idx="3291">
                  <c:v>-33.573332379977373</c:v>
                </c:pt>
                <c:pt idx="3292">
                  <c:v>-33.622316497161506</c:v>
                </c:pt>
                <c:pt idx="3293">
                  <c:v>-33.671367561011024</c:v>
                </c:pt>
                <c:pt idx="3294">
                  <c:v>-33.720485973789536</c:v>
                </c:pt>
                <c:pt idx="3295">
                  <c:v>-33.769672136689067</c:v>
                </c:pt>
                <c:pt idx="3296">
                  <c:v>-33.818926449818917</c:v>
                </c:pt>
                <c:pt idx="3297">
                  <c:v>-33.868249312194479</c:v>
                </c:pt>
                <c:pt idx="3298">
                  <c:v>-33.917641121726795</c:v>
                </c:pt>
                <c:pt idx="3299">
                  <c:v>-33.96710227521082</c:v>
                </c:pt>
                <c:pt idx="3300">
                  <c:v>-34.016633168314925</c:v>
                </c:pt>
                <c:pt idx="3301">
                  <c:v>-34.066234195569038</c:v>
                </c:pt>
                <c:pt idx="3302">
                  <c:v>-34.115905750354081</c:v>
                </c:pt>
                <c:pt idx="3303">
                  <c:v>-34.165648224889701</c:v>
                </c:pt>
                <c:pt idx="3304">
                  <c:v>-34.21546201022371</c:v>
                </c:pt>
                <c:pt idx="3305">
                  <c:v>-34.265347496220343</c:v>
                </c:pt>
                <c:pt idx="3306">
                  <c:v>-34.315305071548458</c:v>
                </c:pt>
                <c:pt idx="3307">
                  <c:v>-34.36533512367015</c:v>
                </c:pt>
                <c:pt idx="3308">
                  <c:v>-34.415438038829109</c:v>
                </c:pt>
                <c:pt idx="3309">
                  <c:v>-34.465614202039148</c:v>
                </c:pt>
                <c:pt idx="3310">
                  <c:v>-34.515863997071911</c:v>
                </c:pt>
                <c:pt idx="3311">
                  <c:v>-34.566187806445399</c:v>
                </c:pt>
                <c:pt idx="3312">
                  <c:v>-34.616586011412323</c:v>
                </c:pt>
                <c:pt idx="3313">
                  <c:v>-34.667058991947847</c:v>
                </c:pt>
                <c:pt idx="3314">
                  <c:v>-34.717607126737711</c:v>
                </c:pt>
                <c:pt idx="3315">
                  <c:v>-34.768230793166552</c:v>
                </c:pt>
                <c:pt idx="3316">
                  <c:v>-34.818930367305477</c:v>
                </c:pt>
                <c:pt idx="3317">
                  <c:v>-34.869706223900451</c:v>
                </c:pt>
                <c:pt idx="3318">
                  <c:v>-34.920558736359794</c:v>
                </c:pt>
                <c:pt idx="3319">
                  <c:v>-34.971488276742377</c:v>
                </c:pt>
                <c:pt idx="3320">
                  <c:v>-35.022495215745202</c:v>
                </c:pt>
                <c:pt idx="3321">
                  <c:v>-35.073579922691643</c:v>
                </c:pt>
                <c:pt idx="3322">
                  <c:v>-35.124742765518619</c:v>
                </c:pt>
                <c:pt idx="3323">
                  <c:v>-35.17598411076505</c:v>
                </c:pt>
                <c:pt idx="3324">
                  <c:v>-35.227304323559295</c:v>
                </c:pt>
                <c:pt idx="3325">
                  <c:v>-35.278703767606821</c:v>
                </c:pt>
                <c:pt idx="3326">
                  <c:v>-35.330182805177692</c:v>
                </c:pt>
                <c:pt idx="3327">
                  <c:v>-35.381741797095067</c:v>
                </c:pt>
                <c:pt idx="3328">
                  <c:v>-35.433381102722073</c:v>
                </c:pt>
                <c:pt idx="3329">
                  <c:v>-35.485101079949793</c:v>
                </c:pt>
                <c:pt idx="3330">
                  <c:v>-35.536902085185076</c:v>
                </c:pt>
                <c:pt idx="3331">
                  <c:v>-35.588784473338286</c:v>
                </c:pt>
                <c:pt idx="3332">
                  <c:v>-35.640748597810131</c:v>
                </c:pt>
                <c:pt idx="3333">
                  <c:v>-35.692794810480379</c:v>
                </c:pt>
                <c:pt idx="3334">
                  <c:v>-35.744923461694952</c:v>
                </c:pt>
                <c:pt idx="3335">
                  <c:v>-35.79713490025366</c:v>
                </c:pt>
                <c:pt idx="3336">
                  <c:v>-35.849429473397869</c:v>
                </c:pt>
                <c:pt idx="3337">
                  <c:v>-35.901807526798208</c:v>
                </c:pt>
                <c:pt idx="3338">
                  <c:v>-35.954269404542167</c:v>
                </c:pt>
                <c:pt idx="3339">
                  <c:v>-36.006815449121945</c:v>
                </c:pt>
                <c:pt idx="3340">
                  <c:v>-36.059446001421712</c:v>
                </c:pt>
                <c:pt idx="3341">
                  <c:v>-36.112161400705986</c:v>
                </c:pt>
                <c:pt idx="3342">
                  <c:v>-36.164961984606926</c:v>
                </c:pt>
                <c:pt idx="3343">
                  <c:v>-36.217848089111882</c:v>
                </c:pt>
                <c:pt idx="3344">
                  <c:v>-36.270820048551442</c:v>
                </c:pt>
                <c:pt idx="3345">
                  <c:v>-36.323878195587469</c:v>
                </c:pt>
                <c:pt idx="3346">
                  <c:v>-36.377022861200572</c:v>
                </c:pt>
                <c:pt idx="3347">
                  <c:v>-36.430254374677716</c:v>
                </c:pt>
                <c:pt idx="3348">
                  <c:v>-36.48357306360036</c:v>
                </c:pt>
                <c:pt idx="3349">
                  <c:v>-36.536979253832669</c:v>
                </c:pt>
                <c:pt idx="3350">
                  <c:v>-36.590473269508863</c:v>
                </c:pt>
                <c:pt idx="3351">
                  <c:v>-36.644055433021222</c:v>
                </c:pt>
                <c:pt idx="3352">
                  <c:v>-36.69772606500873</c:v>
                </c:pt>
                <c:pt idx="3353">
                  <c:v>-36.751485484344208</c:v>
                </c:pt>
                <c:pt idx="3354">
                  <c:v>-36.805334008122962</c:v>
                </c:pt>
                <c:pt idx="3355">
                  <c:v>-36.859271951650669</c:v>
                </c:pt>
                <c:pt idx="3356">
                  <c:v>-36.91329962843178</c:v>
                </c:pt>
                <c:pt idx="3357">
                  <c:v>-36.967417350157262</c:v>
                </c:pt>
                <c:pt idx="3358">
                  <c:v>-37.021625426693028</c:v>
                </c:pt>
                <c:pt idx="3359">
                  <c:v>-37.075924166068724</c:v>
                </c:pt>
                <c:pt idx="3360">
                  <c:v>-37.13031387446528</c:v>
                </c:pt>
                <c:pt idx="3361">
                  <c:v>-37.184794856203766</c:v>
                </c:pt>
                <c:pt idx="3362">
                  <c:v>-37.239367413733639</c:v>
                </c:pt>
                <c:pt idx="3363">
                  <c:v>-37.294031847621419</c:v>
                </c:pt>
                <c:pt idx="3364">
                  <c:v>-37.348788456539154</c:v>
                </c:pt>
                <c:pt idx="3365">
                  <c:v>-37.40363753725299</c:v>
                </c:pt>
                <c:pt idx="3366">
                  <c:v>-37.458579384612051</c:v>
                </c:pt>
                <c:pt idx="3367">
                  <c:v>-37.513614291536591</c:v>
                </c:pt>
                <c:pt idx="3368">
                  <c:v>-37.568742549007823</c:v>
                </c:pt>
                <c:pt idx="3369">
                  <c:v>-37.623964446055808</c:v>
                </c:pt>
                <c:pt idx="3370">
                  <c:v>-37.67928026974861</c:v>
                </c:pt>
                <c:pt idx="3371">
                  <c:v>-37.7346903051819</c:v>
                </c:pt>
                <c:pt idx="3372">
                  <c:v>-37.790194835467275</c:v>
                </c:pt>
                <c:pt idx="3373">
                  <c:v>-37.845794141721925</c:v>
                </c:pt>
                <c:pt idx="3374">
                  <c:v>-37.901488503057188</c:v>
                </c:pt>
                <c:pt idx="3375">
                  <c:v>-37.957278196568879</c:v>
                </c:pt>
                <c:pt idx="3376">
                  <c:v>-38.013163497325493</c:v>
                </c:pt>
                <c:pt idx="3377">
                  <c:v>-38.069144678358626</c:v>
                </c:pt>
                <c:pt idx="3378">
                  <c:v>-38.125222010651669</c:v>
                </c:pt>
                <c:pt idx="3379">
                  <c:v>-38.181395763130119</c:v>
                </c:pt>
                <c:pt idx="3380">
                  <c:v>-38.237666202650999</c:v>
                </c:pt>
                <c:pt idx="3381">
                  <c:v>-38.294033593992381</c:v>
                </c:pt>
                <c:pt idx="3382">
                  <c:v>-38.350498199843365</c:v>
                </c:pt>
                <c:pt idx="3383">
                  <c:v>-38.407060280794141</c:v>
                </c:pt>
                <c:pt idx="3384">
                  <c:v>-38.463720095326153</c:v>
                </c:pt>
                <c:pt idx="3385">
                  <c:v>-38.520477899801762</c:v>
                </c:pt>
                <c:pt idx="3386">
                  <c:v>-38.577333948454474</c:v>
                </c:pt>
                <c:pt idx="3387">
                  <c:v>-38.63428849337997</c:v>
                </c:pt>
                <c:pt idx="3388">
                  <c:v>-38.69134178452552</c:v>
                </c:pt>
                <c:pt idx="3389">
                  <c:v>-38.748494069680774</c:v>
                </c:pt>
                <c:pt idx="3390">
                  <c:v>-38.805745594468711</c:v>
                </c:pt>
                <c:pt idx="3391">
                  <c:v>-38.863096602335816</c:v>
                </c:pt>
                <c:pt idx="3392">
                  <c:v>-38.920547334542917</c:v>
                </c:pt>
                <c:pt idx="3393">
                  <c:v>-38.978098030156339</c:v>
                </c:pt>
                <c:pt idx="3394">
                  <c:v>-39.035748926038522</c:v>
                </c:pt>
                <c:pt idx="3395">
                  <c:v>-39.093500256839079</c:v>
                </c:pt>
                <c:pt idx="3396">
                  <c:v>-39.151352254985788</c:v>
                </c:pt>
                <c:pt idx="3397">
                  <c:v>-39.209305150676911</c:v>
                </c:pt>
                <c:pt idx="3398">
                  <c:v>-39.267359171870538</c:v>
                </c:pt>
                <c:pt idx="3399">
                  <c:v>-39.325514544278171</c:v>
                </c:pt>
                <c:pt idx="3400">
                  <c:v>-39.383771491354658</c:v>
                </c:pt>
                <c:pt idx="3401">
                  <c:v>-39.442130234290637</c:v>
                </c:pt>
                <c:pt idx="3402">
                  <c:v>-39.500590992004362</c:v>
                </c:pt>
                <c:pt idx="3403">
                  <c:v>-39.559153981132852</c:v>
                </c:pt>
                <c:pt idx="3404">
                  <c:v>-39.617819416024844</c:v>
                </c:pt>
                <c:pt idx="3405">
                  <c:v>-39.676587508731991</c:v>
                </c:pt>
                <c:pt idx="3406">
                  <c:v>-39.735458469001259</c:v>
                </c:pt>
                <c:pt idx="3407">
                  <c:v>-39.79443250426791</c:v>
                </c:pt>
                <c:pt idx="3408">
                  <c:v>-39.853509819646924</c:v>
                </c:pt>
                <c:pt idx="3409">
                  <c:v>-39.912690617925989</c:v>
                </c:pt>
                <c:pt idx="3410">
                  <c:v>-39.971975099558222</c:v>
                </c:pt>
                <c:pt idx="3411">
                  <c:v>-40.031363462654397</c:v>
                </c:pt>
                <c:pt idx="3412">
                  <c:v>-40.090855902976514</c:v>
                </c:pt>
                <c:pt idx="3413">
                  <c:v>-40.150452613930113</c:v>
                </c:pt>
                <c:pt idx="3414">
                  <c:v>-40.210153786557612</c:v>
                </c:pt>
                <c:pt idx="3415">
                  <c:v>-40.269959609531497</c:v>
                </c:pt>
                <c:pt idx="3416">
                  <c:v>-40.329870269147754</c:v>
                </c:pt>
                <c:pt idx="3417">
                  <c:v>-40.389885949318518</c:v>
                </c:pt>
                <c:pt idx="3418">
                  <c:v>-40.450006831567023</c:v>
                </c:pt>
                <c:pt idx="3419">
                  <c:v>-40.510233095019601</c:v>
                </c:pt>
                <c:pt idx="3420">
                  <c:v>-40.570564916400571</c:v>
                </c:pt>
                <c:pt idx="3421">
                  <c:v>-40.631002470025791</c:v>
                </c:pt>
                <c:pt idx="3422">
                  <c:v>-40.691545927796476</c:v>
                </c:pt>
                <c:pt idx="3423">
                  <c:v>-40.752195459193466</c:v>
                </c:pt>
                <c:pt idx="3424">
                  <c:v>-40.812951231271327</c:v>
                </c:pt>
                <c:pt idx="3425">
                  <c:v>-40.873813408652985</c:v>
                </c:pt>
                <c:pt idx="3426">
                  <c:v>-40.934782153523557</c:v>
                </c:pt>
                <c:pt idx="3427">
                  <c:v>-40.995857625625789</c:v>
                </c:pt>
                <c:pt idx="3428">
                  <c:v>-41.057039982253947</c:v>
                </c:pt>
                <c:pt idx="3429">
                  <c:v>-41.118329378249008</c:v>
                </c:pt>
                <c:pt idx="3430">
                  <c:v>-41.179725965993541</c:v>
                </c:pt>
                <c:pt idx="3431">
                  <c:v>-41.241229895406917</c:v>
                </c:pt>
                <c:pt idx="3432">
                  <c:v>-41.302841313939886</c:v>
                </c:pt>
                <c:pt idx="3433">
                  <c:v>-41.364560366570878</c:v>
                </c:pt>
                <c:pt idx="3434">
                  <c:v>-41.426387195800032</c:v>
                </c:pt>
                <c:pt idx="3435">
                  <c:v>-41.488321941646291</c:v>
                </c:pt>
                <c:pt idx="3436">
                  <c:v>-41.550364741641992</c:v>
                </c:pt>
                <c:pt idx="3437">
                  <c:v>-41.612515730828498</c:v>
                </c:pt>
                <c:pt idx="3438">
                  <c:v>-41.674775041753023</c:v>
                </c:pt>
                <c:pt idx="3439">
                  <c:v>-41.7371428044639</c:v>
                </c:pt>
                <c:pt idx="3440">
                  <c:v>-41.799619146506906</c:v>
                </c:pt>
                <c:pt idx="3441">
                  <c:v>-41.862204192921766</c:v>
                </c:pt>
                <c:pt idx="3442">
                  <c:v>-41.924898066237802</c:v>
                </c:pt>
                <c:pt idx="3443">
                  <c:v>-41.987700886471387</c:v>
                </c:pt>
                <c:pt idx="3444">
                  <c:v>-42.050612771122132</c:v>
                </c:pt>
                <c:pt idx="3445">
                  <c:v>-42.113633835168997</c:v>
                </c:pt>
                <c:pt idx="3446">
                  <c:v>-42.176764191068585</c:v>
                </c:pt>
                <c:pt idx="3447">
                  <c:v>-42.240003948750761</c:v>
                </c:pt>
                <c:pt idx="3448">
                  <c:v>-42.303353215616596</c:v>
                </c:pt>
                <c:pt idx="3449">
                  <c:v>-42.366812096534964</c:v>
                </c:pt>
                <c:pt idx="3450">
                  <c:v>-42.430380693840519</c:v>
                </c:pt>
                <c:pt idx="3451">
                  <c:v>-42.494059107330855</c:v>
                </c:pt>
                <c:pt idx="3452">
                  <c:v>-42.557847434263998</c:v>
                </c:pt>
                <c:pt idx="3453">
                  <c:v>-42.621745769356572</c:v>
                </c:pt>
                <c:pt idx="3454">
                  <c:v>-42.685754204780935</c:v>
                </c:pt>
                <c:pt idx="3455">
                  <c:v>-42.74987283016393</c:v>
                </c:pt>
                <c:pt idx="3456">
                  <c:v>-42.814101732584405</c:v>
                </c:pt>
                <c:pt idx="3457">
                  <c:v>-42.878440996571747</c:v>
                </c:pt>
                <c:pt idx="3458">
                  <c:v>-42.942890704104009</c:v>
                </c:pt>
                <c:pt idx="3459">
                  <c:v>-43.007450934606631</c:v>
                </c:pt>
                <c:pt idx="3460">
                  <c:v>-43.072121764950495</c:v>
                </c:pt>
                <c:pt idx="3461">
                  <c:v>-43.136903269451466</c:v>
                </c:pt>
                <c:pt idx="3462">
                  <c:v>-43.20179551986854</c:v>
                </c:pt>
                <c:pt idx="3463">
                  <c:v>-43.266798585402981</c:v>
                </c:pt>
                <c:pt idx="3464">
                  <c:v>-43.331912532697515</c:v>
                </c:pt>
                <c:pt idx="3465">
                  <c:v>-43.39713742583551</c:v>
                </c:pt>
                <c:pt idx="3466">
                  <c:v>-43.462473326340181</c:v>
                </c:pt>
                <c:pt idx="3467">
                  <c:v>-43.527920293174105</c:v>
                </c:pt>
                <c:pt idx="3468">
                  <c:v>-43.593478382738937</c:v>
                </c:pt>
                <c:pt idx="3469">
                  <c:v>-43.659147648874701</c:v>
                </c:pt>
                <c:pt idx="3470">
                  <c:v>-43.724928142860342</c:v>
                </c:pt>
                <c:pt idx="3471">
                  <c:v>-43.790819913412953</c:v>
                </c:pt>
                <c:pt idx="3472">
                  <c:v>-43.856823006688053</c:v>
                </c:pt>
                <c:pt idx="3473">
                  <c:v>-43.922937466280068</c:v>
                </c:pt>
                <c:pt idx="3474">
                  <c:v>-43.989163333222209</c:v>
                </c:pt>
                <c:pt idx="3475">
                  <c:v>-44.055500645987237</c:v>
                </c:pt>
                <c:pt idx="3476">
                  <c:v>-44.121949440488095</c:v>
                </c:pt>
                <c:pt idx="3477">
                  <c:v>-44.188509750078239</c:v>
                </c:pt>
                <c:pt idx="3478">
                  <c:v>-44.255181605552771</c:v>
                </c:pt>
                <c:pt idx="3479">
                  <c:v>-44.321965035148907</c:v>
                </c:pt>
                <c:pt idx="3480">
                  <c:v>-44.388860064548268</c:v>
                </c:pt>
                <c:pt idx="3481">
                  <c:v>-44.4558667168764</c:v>
                </c:pt>
                <c:pt idx="3482">
                  <c:v>-44.52298501270478</c:v>
                </c:pt>
                <c:pt idx="3483">
                  <c:v>-44.590214970053303</c:v>
                </c:pt>
                <c:pt idx="3484">
                  <c:v>-44.657556604389995</c:v>
                </c:pt>
                <c:pt idx="3485">
                  <c:v>-44.72500992863408</c:v>
                </c:pt>
                <c:pt idx="3486">
                  <c:v>-44.7925749531572</c:v>
                </c:pt>
                <c:pt idx="3487">
                  <c:v>-44.860251685785506</c:v>
                </c:pt>
                <c:pt idx="3488">
                  <c:v>-44.928040131801723</c:v>
                </c:pt>
                <c:pt idx="3489">
                  <c:v>-44.995940293947186</c:v>
                </c:pt>
                <c:pt idx="3490">
                  <c:v>-45.063952172424507</c:v>
                </c:pt>
                <c:pt idx="3491">
                  <c:v>-45.132075764899582</c:v>
                </c:pt>
                <c:pt idx="3492">
                  <c:v>-45.20031106650449</c:v>
                </c:pt>
                <c:pt idx="3493">
                  <c:v>-45.268658069839816</c:v>
                </c:pt>
                <c:pt idx="3494">
                  <c:v>-45.337116764977843</c:v>
                </c:pt>
                <c:pt idx="3495">
                  <c:v>-45.405687139465662</c:v>
                </c:pt>
                <c:pt idx="3496">
                  <c:v>-45.474369178327308</c:v>
                </c:pt>
                <c:pt idx="3497">
                  <c:v>-45.543162864067895</c:v>
                </c:pt>
                <c:pt idx="3498">
                  <c:v>-45.612068176676537</c:v>
                </c:pt>
                <c:pt idx="3499">
                  <c:v>-45.681085093629932</c:v>
                </c:pt>
                <c:pt idx="3500">
                  <c:v>-45.750213589895559</c:v>
                </c:pt>
                <c:pt idx="3501">
                  <c:v>-45.819453637935808</c:v>
                </c:pt>
                <c:pt idx="3502">
                  <c:v>-45.888805207711727</c:v>
                </c:pt>
                <c:pt idx="3503">
                  <c:v>-45.958268266686495</c:v>
                </c:pt>
                <c:pt idx="3504">
                  <c:v>-46.02784277983033</c:v>
                </c:pt>
                <c:pt idx="3505">
                  <c:v>-46.097528709623823</c:v>
                </c:pt>
                <c:pt idx="3506">
                  <c:v>-46.167326016062603</c:v>
                </c:pt>
                <c:pt idx="3507">
                  <c:v>-46.237234656662224</c:v>
                </c:pt>
                <c:pt idx="3508">
                  <c:v>-46.30725458646193</c:v>
                </c:pt>
                <c:pt idx="3509">
                  <c:v>-46.377385758029597</c:v>
                </c:pt>
                <c:pt idx="3510">
                  <c:v>-46.447628121467304</c:v>
                </c:pt>
                <c:pt idx="3511">
                  <c:v>-46.517981624414929</c:v>
                </c:pt>
                <c:pt idx="3512">
                  <c:v>-46.588446212056397</c:v>
                </c:pt>
                <c:pt idx="3513">
                  <c:v>-46.659021827124512</c:v>
                </c:pt>
                <c:pt idx="3514">
                  <c:v>-46.72970840990552</c:v>
                </c:pt>
                <c:pt idx="3515">
                  <c:v>-46.800505898246101</c:v>
                </c:pt>
                <c:pt idx="3516">
                  <c:v>-46.871414227557295</c:v>
                </c:pt>
                <c:pt idx="3517">
                  <c:v>-46.942433330821586</c:v>
                </c:pt>
                <c:pt idx="3518">
                  <c:v>-47.013563138597611</c:v>
                </c:pt>
                <c:pt idx="3519">
                  <c:v>-47.084803579027053</c:v>
                </c:pt>
                <c:pt idx="3520">
                  <c:v>-47.156154577839821</c:v>
                </c:pt>
                <c:pt idx="3521">
                  <c:v>-47.227616058361058</c:v>
                </c:pt>
                <c:pt idx="3522">
                  <c:v>-47.299187941516735</c:v>
                </c:pt>
                <c:pt idx="3523">
                  <c:v>-47.370870145840875</c:v>
                </c:pt>
                <c:pt idx="3524">
                  <c:v>-47.442662587481486</c:v>
                </c:pt>
                <c:pt idx="3525">
                  <c:v>-47.514565180207391</c:v>
                </c:pt>
                <c:pt idx="3526">
                  <c:v>-47.586577835415376</c:v>
                </c:pt>
                <c:pt idx="3527">
                  <c:v>-47.658700462136821</c:v>
                </c:pt>
                <c:pt idx="3528">
                  <c:v>-47.730932967044843</c:v>
                </c:pt>
                <c:pt idx="3529">
                  <c:v>-47.803275254461568</c:v>
                </c:pt>
                <c:pt idx="3530">
                  <c:v>-47.875727226365484</c:v>
                </c:pt>
                <c:pt idx="3531">
                  <c:v>-47.94828878239862</c:v>
                </c:pt>
                <c:pt idx="3532">
                  <c:v>-48.020959819874484</c:v>
                </c:pt>
                <c:pt idx="3533">
                  <c:v>-48.093740233785553</c:v>
                </c:pt>
                <c:pt idx="3534">
                  <c:v>-48.166629916810791</c:v>
                </c:pt>
                <c:pt idx="3535">
                  <c:v>-48.23962875932466</c:v>
                </c:pt>
                <c:pt idx="3536">
                  <c:v>-48.312736649403966</c:v>
                </c:pt>
                <c:pt idx="3537">
                  <c:v>-48.385953472836363</c:v>
                </c:pt>
                <c:pt idx="3538">
                  <c:v>-48.459279113129156</c:v>
                </c:pt>
                <c:pt idx="3539">
                  <c:v>-48.532713451517552</c:v>
                </c:pt>
                <c:pt idx="3540">
                  <c:v>-48.606256366972708</c:v>
                </c:pt>
                <c:pt idx="3541">
                  <c:v>-48.679907736210893</c:v>
                </c:pt>
                <c:pt idx="3542">
                  <c:v>-48.753667433702503</c:v>
                </c:pt>
                <c:pt idx="3543">
                  <c:v>-48.827535331680316</c:v>
                </c:pt>
                <c:pt idx="3544">
                  <c:v>-48.901511300148854</c:v>
                </c:pt>
                <c:pt idx="3545">
                  <c:v>-48.975595206894049</c:v>
                </c:pt>
                <c:pt idx="3546">
                  <c:v>-49.04978691749146</c:v>
                </c:pt>
                <c:pt idx="3547">
                  <c:v>-49.124086295316744</c:v>
                </c:pt>
                <c:pt idx="3548">
                  <c:v>-49.198493201554484</c:v>
                </c:pt>
                <c:pt idx="3549">
                  <c:v>-49.273007495208205</c:v>
                </c:pt>
                <c:pt idx="3550">
                  <c:v>-49.347629033109811</c:v>
                </c:pt>
                <c:pt idx="3551">
                  <c:v>-49.422357669930044</c:v>
                </c:pt>
                <c:pt idx="3552">
                  <c:v>-49.497193258187629</c:v>
                </c:pt>
                <c:pt idx="3553">
                  <c:v>-49.572135648260137</c:v>
                </c:pt>
                <c:pt idx="3554">
                  <c:v>-49.647184688393992</c:v>
                </c:pt>
                <c:pt idx="3555">
                  <c:v>-49.722340224714607</c:v>
                </c:pt>
                <c:pt idx="3556">
                  <c:v>-49.797602101237146</c:v>
                </c:pt>
                <c:pt idx="3557">
                  <c:v>-49.872970159877035</c:v>
                </c:pt>
                <c:pt idx="3558">
                  <c:v>-49.94844424046029</c:v>
                </c:pt>
                <c:pt idx="3559">
                  <c:v>-50.024024180735054</c:v>
                </c:pt>
                <c:pt idx="3560">
                  <c:v>-50.099709816381946</c:v>
                </c:pt>
                <c:pt idx="3561">
                  <c:v>-50.175500981025138</c:v>
                </c:pt>
                <c:pt idx="3562">
                  <c:v>-50.251397506243912</c:v>
                </c:pt>
                <c:pt idx="3563">
                  <c:v>-50.327399221583427</c:v>
                </c:pt>
                <c:pt idx="3564">
                  <c:v>-50.40350595456627</c:v>
                </c:pt>
                <c:pt idx="3565">
                  <c:v>-50.479717530704242</c:v>
                </c:pt>
                <c:pt idx="3566">
                  <c:v>-50.556033773509526</c:v>
                </c:pt>
                <c:pt idx="3567">
                  <c:v>-50.632454504506512</c:v>
                </c:pt>
                <c:pt idx="3568">
                  <c:v>-50.708979543243814</c:v>
                </c:pt>
                <c:pt idx="3569">
                  <c:v>-50.785608707305762</c:v>
                </c:pt>
                <c:pt idx="3570">
                  <c:v>-50.862341812324978</c:v>
                </c:pt>
                <c:pt idx="3571">
                  <c:v>-50.939178671993858</c:v>
                </c:pt>
                <c:pt idx="3572">
                  <c:v>-51.016119098077688</c:v>
                </c:pt>
                <c:pt idx="3573">
                  <c:v>-51.093162900425895</c:v>
                </c:pt>
                <c:pt idx="3574">
                  <c:v>-51.170309886985208</c:v>
                </c:pt>
                <c:pt idx="3575">
                  <c:v>-51.247559863812228</c:v>
                </c:pt>
                <c:pt idx="3576">
                  <c:v>-51.324912635085902</c:v>
                </c:pt>
                <c:pt idx="3577">
                  <c:v>-51.402368003119776</c:v>
                </c:pt>
                <c:pt idx="3578">
                  <c:v>-51.4799257683758</c:v>
                </c:pt>
                <c:pt idx="3579">
                  <c:v>-51.557585729476585</c:v>
                </c:pt>
                <c:pt idx="3580">
                  <c:v>-51.635347683218612</c:v>
                </c:pt>
                <c:pt idx="3581">
                  <c:v>-51.713211424585282</c:v>
                </c:pt>
                <c:pt idx="3582">
                  <c:v>-51.791176746760499</c:v>
                </c:pt>
                <c:pt idx="3583">
                  <c:v>-51.86924344114157</c:v>
                </c:pt>
                <c:pt idx="3584">
                  <c:v>-51.947411297352708</c:v>
                </c:pt>
                <c:pt idx="3585">
                  <c:v>-52.025680103258779</c:v>
                </c:pt>
                <c:pt idx="3586">
                  <c:v>-52.104049644978623</c:v>
                </c:pt>
                <c:pt idx="3587">
                  <c:v>-52.182519706899022</c:v>
                </c:pt>
                <c:pt idx="3588">
                  <c:v>-52.261090071688102</c:v>
                </c:pt>
                <c:pt idx="3589">
                  <c:v>-52.339760520309369</c:v>
                </c:pt>
                <c:pt idx="3590">
                  <c:v>-52.418530832036012</c:v>
                </c:pt>
                <c:pt idx="3591">
                  <c:v>-52.497400784464133</c:v>
                </c:pt>
                <c:pt idx="3592">
                  <c:v>-52.576370153527833</c:v>
                </c:pt>
                <c:pt idx="3593">
                  <c:v>-52.655438713512609</c:v>
                </c:pt>
                <c:pt idx="3594">
                  <c:v>-52.734606237069883</c:v>
                </c:pt>
                <c:pt idx="3595">
                  <c:v>-52.813872495231607</c:v>
                </c:pt>
                <c:pt idx="3596">
                  <c:v>-52.893237257424516</c:v>
                </c:pt>
                <c:pt idx="3597">
                  <c:v>-52.9727002914846</c:v>
                </c:pt>
                <c:pt idx="3598">
                  <c:v>-53.052261363671604</c:v>
                </c:pt>
                <c:pt idx="3599">
                  <c:v>-53.131920238683811</c:v>
                </c:pt>
                <c:pt idx="3600">
                  <c:v>-53.211676679672962</c:v>
                </c:pt>
                <c:pt idx="3601">
                  <c:v>-53.29153044825884</c:v>
                </c:pt>
                <c:pt idx="3602">
                  <c:v>-53.371481304544055</c:v>
                </c:pt>
                <c:pt idx="3603">
                  <c:v>-53.451529007129189</c:v>
                </c:pt>
                <c:pt idx="3604">
                  <c:v>-53.531673313127811</c:v>
                </c:pt>
                <c:pt idx="3605">
                  <c:v>-53.611913978181349</c:v>
                </c:pt>
                <c:pt idx="3606">
                  <c:v>-53.692250756474415</c:v>
                </c:pt>
                <c:pt idx="3607">
                  <c:v>-53.772683400750125</c:v>
                </c:pt>
                <c:pt idx="3608">
                  <c:v>-53.853211662324902</c:v>
                </c:pt>
                <c:pt idx="3609">
                  <c:v>-53.933835291104259</c:v>
                </c:pt>
                <c:pt idx="3610">
                  <c:v>-54.014554035598088</c:v>
                </c:pt>
                <c:pt idx="3611">
                  <c:v>-54.095367642936012</c:v>
                </c:pt>
                <c:pt idx="3612">
                  <c:v>-54.176275858882946</c:v>
                </c:pt>
                <c:pt idx="3613">
                  <c:v>-54.257278427854075</c:v>
                </c:pt>
                <c:pt idx="3614">
                  <c:v>-54.338375092931898</c:v>
                </c:pt>
                <c:pt idx="3615">
                  <c:v>-54.419565595880343</c:v>
                </c:pt>
                <c:pt idx="3616">
                  <c:v>-54.500849677161256</c:v>
                </c:pt>
                <c:pt idx="3617">
                  <c:v>-54.582227075950044</c:v>
                </c:pt>
                <c:pt idx="3618">
                  <c:v>-54.66369753015119</c:v>
                </c:pt>
                <c:pt idx="3619">
                  <c:v>-54.74526077641444</c:v>
                </c:pt>
                <c:pt idx="3620">
                  <c:v>-54.826916550150706</c:v>
                </c:pt>
                <c:pt idx="3621">
                  <c:v>-54.908664585547754</c:v>
                </c:pt>
                <c:pt idx="3622">
                  <c:v>-54.990504615585884</c:v>
                </c:pt>
                <c:pt idx="3623">
                  <c:v>-55.072436372054895</c:v>
                </c:pt>
                <c:pt idx="3624">
                  <c:v>-55.154459585568716</c:v>
                </c:pt>
                <c:pt idx="3625">
                  <c:v>-55.236573985583199</c:v>
                </c:pt>
                <c:pt idx="3626">
                  <c:v>-55.318779300410476</c:v>
                </c:pt>
                <c:pt idx="3627">
                  <c:v>-55.401075257236428</c:v>
                </c:pt>
                <c:pt idx="3628">
                  <c:v>-55.483461582135909</c:v>
                </c:pt>
                <c:pt idx="3629">
                  <c:v>-55.565938000089652</c:v>
                </c:pt>
                <c:pt idx="3630">
                  <c:v>-55.648504234999891</c:v>
                </c:pt>
                <c:pt idx="3631">
                  <c:v>-55.73116000970731</c:v>
                </c:pt>
                <c:pt idx="3632">
                  <c:v>-55.813905046006205</c:v>
                </c:pt>
                <c:pt idx="3633">
                  <c:v>-55.896739064661965</c:v>
                </c:pt>
                <c:pt idx="3634">
                  <c:v>-55.979661785426586</c:v>
                </c:pt>
                <c:pt idx="3635">
                  <c:v>-56.062672927055324</c:v>
                </c:pt>
                <c:pt idx="3636">
                  <c:v>-56.145772207322935</c:v>
                </c:pt>
                <c:pt idx="3637">
                  <c:v>-56.228959343040003</c:v>
                </c:pt>
                <c:pt idx="3638">
                  <c:v>-56.312234050069293</c:v>
                </c:pt>
                <c:pt idx="3639">
                  <c:v>-56.395596043342138</c:v>
                </c:pt>
                <c:pt idx="3640">
                  <c:v>-56.479045036874915</c:v>
                </c:pt>
                <c:pt idx="3641">
                  <c:v>-56.56258074378534</c:v>
                </c:pt>
                <c:pt idx="3642">
                  <c:v>-56.646202876308848</c:v>
                </c:pt>
                <c:pt idx="3643">
                  <c:v>-56.729911145814867</c:v>
                </c:pt>
                <c:pt idx="3644">
                  <c:v>-56.813705262823817</c:v>
                </c:pt>
                <c:pt idx="3645">
                  <c:v>-56.897584937022458</c:v>
                </c:pt>
                <c:pt idx="3646">
                  <c:v>-56.981549877281346</c:v>
                </c:pt>
                <c:pt idx="3647">
                  <c:v>-57.065599791670643</c:v>
                </c:pt>
                <c:pt idx="3648">
                  <c:v>-57.149734387476471</c:v>
                </c:pt>
                <c:pt idx="3649">
                  <c:v>-57.233953371217865</c:v>
                </c:pt>
                <c:pt idx="3650">
                  <c:v>-57.318256448662396</c:v>
                </c:pt>
                <c:pt idx="3651">
                  <c:v>-57.402643324843332</c:v>
                </c:pt>
                <c:pt idx="3652">
                  <c:v>-57.487113704075028</c:v>
                </c:pt>
                <c:pt idx="3653">
                  <c:v>-57.571667289970179</c:v>
                </c:pt>
                <c:pt idx="3654">
                  <c:v>-57.656303785455833</c:v>
                </c:pt>
                <c:pt idx="3655">
                  <c:v>-57.741022892789509</c:v>
                </c:pt>
                <c:pt idx="3656">
                  <c:v>-57.825824313575886</c:v>
                </c:pt>
                <c:pt idx="3657">
                  <c:v>-57.910707748782741</c:v>
                </c:pt>
                <c:pt idx="3658">
                  <c:v>-57.995672898757469</c:v>
                </c:pt>
                <c:pt idx="3659">
                  <c:v>-58.080719463242801</c:v>
                </c:pt>
                <c:pt idx="3660">
                  <c:v>-58.165847141394138</c:v>
                </c:pt>
                <c:pt idx="3661">
                  <c:v>-58.251055631794522</c:v>
                </c:pt>
                <c:pt idx="3662">
                  <c:v>-58.336344632471281</c:v>
                </c:pt>
                <c:pt idx="3663">
                  <c:v>-58.421713840912652</c:v>
                </c:pt>
                <c:pt idx="3664">
                  <c:v>-58.5071629540831</c:v>
                </c:pt>
                <c:pt idx="3665">
                  <c:v>-58.592691668439997</c:v>
                </c:pt>
                <c:pt idx="3666">
                  <c:v>-58.678299679949049</c:v>
                </c:pt>
                <c:pt idx="3667">
                  <c:v>-58.763986684101013</c:v>
                </c:pt>
                <c:pt idx="3668">
                  <c:v>-58.849752375927324</c:v>
                </c:pt>
                <c:pt idx="3669">
                  <c:v>-58.935596450016035</c:v>
                </c:pt>
                <c:pt idx="3670">
                  <c:v>-59.02151860052772</c:v>
                </c:pt>
                <c:pt idx="3671">
                  <c:v>-59.107518521211333</c:v>
                </c:pt>
                <c:pt idx="3672">
                  <c:v>-59.193595905420295</c:v>
                </c:pt>
                <c:pt idx="3673">
                  <c:v>-59.279750446127906</c:v>
                </c:pt>
                <c:pt idx="3674">
                  <c:v>-59.365981835942954</c:v>
                </c:pt>
                <c:pt idx="3675">
                  <c:v>-59.452289767126331</c:v>
                </c:pt>
                <c:pt idx="3676">
                  <c:v>-59.538673931605366</c:v>
                </c:pt>
                <c:pt idx="3677">
                  <c:v>-59.625134020990828</c:v>
                </c:pt>
                <c:pt idx="3678">
                  <c:v>-59.711669726591055</c:v>
                </c:pt>
                <c:pt idx="3679">
                  <c:v>-59.798280739428414</c:v>
                </c:pt>
                <c:pt idx="3680">
                  <c:v>-59.884966750254534</c:v>
                </c:pt>
                <c:pt idx="3681">
                  <c:v>-59.971727449565726</c:v>
                </c:pt>
                <c:pt idx="3682">
                  <c:v>-60.058562527618065</c:v>
                </c:pt>
                <c:pt idx="3683">
                  <c:v>-60.145471674442909</c:v>
                </c:pt>
                <c:pt idx="3684">
                  <c:v>-60.232454579862093</c:v>
                </c:pt>
                <c:pt idx="3685">
                  <c:v>-60.319510933503082</c:v>
                </c:pt>
                <c:pt idx="3686">
                  <c:v>-60.406640424814135</c:v>
                </c:pt>
                <c:pt idx="3687">
                  <c:v>-60.493842743079171</c:v>
                </c:pt>
                <c:pt idx="3688">
                  <c:v>-60.581117577432991</c:v>
                </c:pt>
                <c:pt idx="3689">
                  <c:v>-60.668464616876243</c:v>
                </c:pt>
                <c:pt idx="3690">
                  <c:v>-60.755883550289802</c:v>
                </c:pt>
                <c:pt idx="3691">
                  <c:v>-60.843374066450124</c:v>
                </c:pt>
                <c:pt idx="3692">
                  <c:v>-60.930935854043796</c:v>
                </c:pt>
                <c:pt idx="3693">
                  <c:v>-61.01856860168229</c:v>
                </c:pt>
                <c:pt idx="3694">
                  <c:v>-61.10627199791594</c:v>
                </c:pt>
                <c:pt idx="3695">
                  <c:v>-61.194045731249609</c:v>
                </c:pt>
                <c:pt idx="3696">
                  <c:v>-61.281889490156104</c:v>
                </c:pt>
                <c:pt idx="3697">
                  <c:v>-61.36980296309094</c:v>
                </c:pt>
                <c:pt idx="3698">
                  <c:v>-61.457785838506865</c:v>
                </c:pt>
                <c:pt idx="3699">
                  <c:v>-61.545837804867922</c:v>
                </c:pt>
                <c:pt idx="3700">
                  <c:v>-61.633958550663344</c:v>
                </c:pt>
                <c:pt idx="3701">
                  <c:v>-61.722147764422395</c:v>
                </c:pt>
                <c:pt idx="3702">
                  <c:v>-61.810405134727269</c:v>
                </c:pt>
                <c:pt idx="3703">
                  <c:v>-61.898730350228092</c:v>
                </c:pt>
                <c:pt idx="3704">
                  <c:v>-61.987123099656039</c:v>
                </c:pt>
                <c:pt idx="3705">
                  <c:v>-62.075583071837805</c:v>
                </c:pt>
                <c:pt idx="3706">
                  <c:v>-62.164109955708511</c:v>
                </c:pt>
                <c:pt idx="3707">
                  <c:v>-62.252703440325803</c:v>
                </c:pt>
                <c:pt idx="3708">
                  <c:v>-62.341363214883465</c:v>
                </c:pt>
                <c:pt idx="3709">
                  <c:v>-62.430088968724547</c:v>
                </c:pt>
                <c:pt idx="3710">
                  <c:v>-62.518880391355012</c:v>
                </c:pt>
                <c:pt idx="3711">
                  <c:v>-62.607737172456694</c:v>
                </c:pt>
                <c:pt idx="3712">
                  <c:v>-62.696659001901082</c:v>
                </c:pt>
                <c:pt idx="3713">
                  <c:v>-62.785645569761598</c:v>
                </c:pt>
                <c:pt idx="3714">
                  <c:v>-62.874696566327479</c:v>
                </c:pt>
                <c:pt idx="3715">
                  <c:v>-62.963811682116145</c:v>
                </c:pt>
                <c:pt idx="3716">
                  <c:v>-63.052990607886137</c:v>
                </c:pt>
                <c:pt idx="3717">
                  <c:v>-63.14223303465041</c:v>
                </c:pt>
                <c:pt idx="3718">
                  <c:v>-63.231538653688048</c:v>
                </c:pt>
                <c:pt idx="3719">
                  <c:v>-63.320907156557638</c:v>
                </c:pt>
                <c:pt idx="3720">
                  <c:v>-63.410338235109435</c:v>
                </c:pt>
                <c:pt idx="3721">
                  <c:v>-63.499831581498157</c:v>
                </c:pt>
                <c:pt idx="3722">
                  <c:v>-63.589386888194454</c:v>
                </c:pt>
                <c:pt idx="3723">
                  <c:v>-63.679003847998025</c:v>
                </c:pt>
                <c:pt idx="3724">
                  <c:v>-63.76868215404923</c:v>
                </c:pt>
                <c:pt idx="3725">
                  <c:v>-63.858421499841242</c:v>
                </c:pt>
                <c:pt idx="3726">
                  <c:v>-63.948221579232147</c:v>
                </c:pt>
                <c:pt idx="3727">
                  <c:v>-64.038082086456455</c:v>
                </c:pt>
                <c:pt idx="3728">
                  <c:v>-64.128002716137217</c:v>
                </c:pt>
                <c:pt idx="3729">
                  <c:v>-64.217983163297191</c:v>
                </c:pt>
                <c:pt idx="3730">
                  <c:v>-64.308023123371214</c:v>
                </c:pt>
                <c:pt idx="3731">
                  <c:v>-64.398122292216627</c:v>
                </c:pt>
                <c:pt idx="3732">
                  <c:v>-64.48828036612565</c:v>
                </c:pt>
                <c:pt idx="3733">
                  <c:v>-64.57849704183559</c:v>
                </c:pt>
                <c:pt idx="3734">
                  <c:v>-64.668772016541155</c:v>
                </c:pt>
                <c:pt idx="3735">
                  <c:v>-64.759104987904351</c:v>
                </c:pt>
                <c:pt idx="3736">
                  <c:v>-64.849495654066544</c:v>
                </c:pt>
                <c:pt idx="3737">
                  <c:v>-64.939943713658693</c:v>
                </c:pt>
                <c:pt idx="3738">
                  <c:v>-65.030448865811849</c:v>
                </c:pt>
                <c:pt idx="3739">
                  <c:v>-65.121010810168713</c:v>
                </c:pt>
                <c:pt idx="3740">
                  <c:v>-65.211629246893537</c:v>
                </c:pt>
                <c:pt idx="3741">
                  <c:v>-65.302303876682615</c:v>
                </c:pt>
                <c:pt idx="3742">
                  <c:v>-65.393034400774894</c:v>
                </c:pt>
                <c:pt idx="3743">
                  <c:v>-65.483820520962254</c:v>
                </c:pt>
                <c:pt idx="3744">
                  <c:v>-65.574661939599409</c:v>
                </c:pt>
                <c:pt idx="3745">
                  <c:v>-65.665558359613982</c:v>
                </c:pt>
                <c:pt idx="3746">
                  <c:v>-65.756509484516698</c:v>
                </c:pt>
                <c:pt idx="3747">
                  <c:v>-65.847515018411329</c:v>
                </c:pt>
                <c:pt idx="3748">
                  <c:v>-65.938574666003873</c:v>
                </c:pt>
                <c:pt idx="3749">
                  <c:v>-66.029688132612677</c:v>
                </c:pt>
                <c:pt idx="3750">
                  <c:v>-66.120855124177993</c:v>
                </c:pt>
                <c:pt idx="3751">
                  <c:v>-66.212075347271195</c:v>
                </c:pt>
                <c:pt idx="3752">
                  <c:v>-66.30334850910404</c:v>
                </c:pt>
                <c:pt idx="3753">
                  <c:v>-66.394674317538275</c:v>
                </c:pt>
                <c:pt idx="3754">
                  <c:v>-66.486052481094504</c:v>
                </c:pt>
                <c:pt idx="3755">
                  <c:v>-66.577482708961327</c:v>
                </c:pt>
                <c:pt idx="3756">
                  <c:v>-66.668964711003952</c:v>
                </c:pt>
                <c:pt idx="3757">
                  <c:v>-66.760498197773344</c:v>
                </c:pt>
                <c:pt idx="3758">
                  <c:v>-66.852082880514914</c:v>
                </c:pt>
                <c:pt idx="3759">
                  <c:v>-66.943718471176851</c:v>
                </c:pt>
                <c:pt idx="3760">
                  <c:v>-67.035404682419028</c:v>
                </c:pt>
                <c:pt idx="3761">
                  <c:v>-67.127141227620967</c:v>
                </c:pt>
                <c:pt idx="3762">
                  <c:v>-67.218927820890286</c:v>
                </c:pt>
                <c:pt idx="3763">
                  <c:v>-67.31076417707115</c:v>
                </c:pt>
                <c:pt idx="3764">
                  <c:v>-67.402650011751888</c:v>
                </c:pt>
                <c:pt idx="3765">
                  <c:v>-67.494585041273282</c:v>
                </c:pt>
                <c:pt idx="3766">
                  <c:v>-67.586568982736125</c:v>
                </c:pt>
                <c:pt idx="3767">
                  <c:v>-67.678601554009532</c:v>
                </c:pt>
                <c:pt idx="3768">
                  <c:v>-67.770682473737921</c:v>
                </c:pt>
                <c:pt idx="3769">
                  <c:v>-67.862811461349025</c:v>
                </c:pt>
                <c:pt idx="3770">
                  <c:v>-67.954988237060945</c:v>
                </c:pt>
                <c:pt idx="3771">
                  <c:v>-68.047212521890287</c:v>
                </c:pt>
                <c:pt idx="3772">
                  <c:v>-68.139484037658107</c:v>
                </c:pt>
                <c:pt idx="3773">
                  <c:v>-68.23180250699825</c:v>
                </c:pt>
                <c:pt idx="3774">
                  <c:v>-68.32416765336356</c:v>
                </c:pt>
                <c:pt idx="3775">
                  <c:v>-68.416579201033258</c:v>
                </c:pt>
                <c:pt idx="3776">
                  <c:v>-68.509036875119492</c:v>
                </c:pt>
                <c:pt idx="3777">
                  <c:v>-68.601540401574269</c:v>
                </c:pt>
                <c:pt idx="3778">
                  <c:v>-68.69408950719567</c:v>
                </c:pt>
                <c:pt idx="3779">
                  <c:v>-68.786683919634712</c:v>
                </c:pt>
                <c:pt idx="3780">
                  <c:v>-68.879323367401526</c:v>
                </c:pt>
                <c:pt idx="3781">
                  <c:v>-68.972007579871814</c:v>
                </c:pt>
                <c:pt idx="3782">
                  <c:v>-69.064736287292703</c:v>
                </c:pt>
                <c:pt idx="3783">
                  <c:v>-69.157509220789322</c:v>
                </c:pt>
                <c:pt idx="3784">
                  <c:v>-69.250326112370075</c:v>
                </c:pt>
                <c:pt idx="3785">
                  <c:v>-69.343186694933223</c:v>
                </c:pt>
                <c:pt idx="3786">
                  <c:v>-69.436090702272125</c:v>
                </c:pt>
                <c:pt idx="3787">
                  <c:v>-69.529037869081051</c:v>
                </c:pt>
                <c:pt idx="3788">
                  <c:v>-69.622027930960627</c:v>
                </c:pt>
                <c:pt idx="3789">
                  <c:v>-69.715060624423785</c:v>
                </c:pt>
                <c:pt idx="3790">
                  <c:v>-69.808135686900258</c:v>
                </c:pt>
                <c:pt idx="3791">
                  <c:v>-69.901252856742687</c:v>
                </c:pt>
                <c:pt idx="3792">
                  <c:v>-69.994411873230874</c:v>
                </c:pt>
                <c:pt idx="3793">
                  <c:v>-70.087612476577519</c:v>
                </c:pt>
                <c:pt idx="3794">
                  <c:v>-70.180854407932941</c:v>
                </c:pt>
                <c:pt idx="3795">
                  <c:v>-70.274137409389553</c:v>
                </c:pt>
                <c:pt idx="3796">
                  <c:v>-70.367461223987334</c:v>
                </c:pt>
                <c:pt idx="3797">
                  <c:v>-70.460825595717438</c:v>
                </c:pt>
                <c:pt idx="3798">
                  <c:v>-70.554230269527963</c:v>
                </c:pt>
                <c:pt idx="3799">
                  <c:v>-70.647674991326895</c:v>
                </c:pt>
                <c:pt idx="3800">
                  <c:v>-70.741159507987675</c:v>
                </c:pt>
                <c:pt idx="3801">
                  <c:v>-70.834683567352855</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933312"/>
        <c:axId val="175947776"/>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89.491734711077157</c:v>
                </c:pt>
                <c:pt idx="1">
                  <c:v>89.489803415177619</c:v>
                </c:pt>
                <c:pt idx="2">
                  <c:v>89.487864781637484</c:v>
                </c:pt>
                <c:pt idx="3">
                  <c:v>89.485918782588456</c:v>
                </c:pt>
                <c:pt idx="4">
                  <c:v>89.483965390056412</c:v>
                </c:pt>
                <c:pt idx="5">
                  <c:v>89.48200457596117</c:v>
                </c:pt>
                <c:pt idx="6">
                  <c:v>89.480036312115999</c:v>
                </c:pt>
                <c:pt idx="7">
                  <c:v>89.478060570227186</c:v>
                </c:pt>
                <c:pt idx="8">
                  <c:v>89.47607732189374</c:v>
                </c:pt>
                <c:pt idx="9">
                  <c:v>89.474086538606883</c:v>
                </c:pt>
                <c:pt idx="10">
                  <c:v>89.472088191749734</c:v>
                </c:pt>
                <c:pt idx="11">
                  <c:v>89.470082252596768</c:v>
                </c:pt>
                <c:pt idx="12">
                  <c:v>89.46806869231358</c:v>
                </c:pt>
                <c:pt idx="13">
                  <c:v>89.466047481956281</c:v>
                </c:pt>
                <c:pt idx="14">
                  <c:v>89.464018592471277</c:v>
                </c:pt>
                <c:pt idx="15">
                  <c:v>89.461981994694739</c:v>
                </c:pt>
                <c:pt idx="16">
                  <c:v>89.459937659352136</c:v>
                </c:pt>
                <c:pt idx="17">
                  <c:v>89.457885557057992</c:v>
                </c:pt>
                <c:pt idx="18">
                  <c:v>89.455825658315277</c:v>
                </c:pt>
                <c:pt idx="19">
                  <c:v>89.453757933515135</c:v>
                </c:pt>
                <c:pt idx="20">
                  <c:v>89.451682352936359</c:v>
                </c:pt>
                <c:pt idx="21">
                  <c:v>89.449598886745022</c:v>
                </c:pt>
                <c:pt idx="22">
                  <c:v>89.447507504994036</c:v>
                </c:pt>
                <c:pt idx="23">
                  <c:v>89.44540817762271</c:v>
                </c:pt>
                <c:pt idx="24">
                  <c:v>89.443300874456341</c:v>
                </c:pt>
                <c:pt idx="25">
                  <c:v>89.441185565205785</c:v>
                </c:pt>
                <c:pt idx="26">
                  <c:v>89.439062219466976</c:v>
                </c:pt>
                <c:pt idx="27">
                  <c:v>89.436930806720568</c:v>
                </c:pt>
                <c:pt idx="28">
                  <c:v>89.434791296331511</c:v>
                </c:pt>
                <c:pt idx="29">
                  <c:v>89.432643657548411</c:v>
                </c:pt>
                <c:pt idx="30">
                  <c:v>89.430487859503444</c:v>
                </c:pt>
                <c:pt idx="31">
                  <c:v>89.42832387121156</c:v>
                </c:pt>
                <c:pt idx="32">
                  <c:v>89.426151661570231</c:v>
                </c:pt>
                <c:pt idx="33">
                  <c:v>89.42397119935903</c:v>
                </c:pt>
                <c:pt idx="34">
                  <c:v>89.421782453239089</c:v>
                </c:pt>
                <c:pt idx="35">
                  <c:v>89.419585391752676</c:v>
                </c:pt>
                <c:pt idx="36">
                  <c:v>89.417379983322832</c:v>
                </c:pt>
                <c:pt idx="37">
                  <c:v>89.415166196252713</c:v>
                </c:pt>
                <c:pt idx="38">
                  <c:v>89.412943998725439</c:v>
                </c:pt>
                <c:pt idx="39">
                  <c:v>89.410713358803335</c:v>
                </c:pt>
                <c:pt idx="40">
                  <c:v>89.408474244427737</c:v>
                </c:pt>
                <c:pt idx="41">
                  <c:v>89.40622662341832</c:v>
                </c:pt>
                <c:pt idx="42">
                  <c:v>89.403970463472788</c:v>
                </c:pt>
                <c:pt idx="43">
                  <c:v>89.40170573216632</c:v>
                </c:pt>
                <c:pt idx="44">
                  <c:v>89.399432396951156</c:v>
                </c:pt>
                <c:pt idx="45">
                  <c:v>89.397150425156156</c:v>
                </c:pt>
                <c:pt idx="46">
                  <c:v>89.394859783986249</c:v>
                </c:pt>
                <c:pt idx="47">
                  <c:v>89.392560440522089</c:v>
                </c:pt>
                <c:pt idx="48">
                  <c:v>89.390252361719433</c:v>
                </c:pt>
                <c:pt idx="49">
                  <c:v>89.387935514408767</c:v>
                </c:pt>
                <c:pt idx="50">
                  <c:v>89.385609865294853</c:v>
                </c:pt>
                <c:pt idx="51">
                  <c:v>89.383275380956206</c:v>
                </c:pt>
                <c:pt idx="52">
                  <c:v>89.380932027844608</c:v>
                </c:pt>
                <c:pt idx="53">
                  <c:v>89.378579772284695</c:v>
                </c:pt>
                <c:pt idx="54">
                  <c:v>89.376218580473363</c:v>
                </c:pt>
                <c:pt idx="55">
                  <c:v>89.373848418479426</c:v>
                </c:pt>
                <c:pt idx="56">
                  <c:v>89.371469252243045</c:v>
                </c:pt>
                <c:pt idx="57">
                  <c:v>89.369081047575236</c:v>
                </c:pt>
                <c:pt idx="58">
                  <c:v>89.36668377015738</c:v>
                </c:pt>
                <c:pt idx="59">
                  <c:v>89.364277385540888</c:v>
                </c:pt>
                <c:pt idx="60">
                  <c:v>89.361861859146416</c:v>
                </c:pt>
                <c:pt idx="61">
                  <c:v>89.359437156263681</c:v>
                </c:pt>
                <c:pt idx="62">
                  <c:v>89.357003242050752</c:v>
                </c:pt>
                <c:pt idx="63">
                  <c:v>89.354560081533648</c:v>
                </c:pt>
                <c:pt idx="64">
                  <c:v>89.352107639605777</c:v>
                </c:pt>
                <c:pt idx="65">
                  <c:v>89.34964588102757</c:v>
                </c:pt>
                <c:pt idx="66">
                  <c:v>89.347174770425823</c:v>
                </c:pt>
                <c:pt idx="67">
                  <c:v>89.344694272293253</c:v>
                </c:pt>
                <c:pt idx="68">
                  <c:v>89.342204350987998</c:v>
                </c:pt>
                <c:pt idx="69">
                  <c:v>89.339704970733166</c:v>
                </c:pt>
                <c:pt idx="70">
                  <c:v>89.337196095616207</c:v>
                </c:pt>
                <c:pt idx="71">
                  <c:v>89.334677689588474</c:v>
                </c:pt>
                <c:pt idx="72">
                  <c:v>89.332149716464727</c:v>
                </c:pt>
                <c:pt idx="73">
                  <c:v>89.329612139922574</c:v>
                </c:pt>
                <c:pt idx="74">
                  <c:v>89.327064923501965</c:v>
                </c:pt>
                <c:pt idx="75">
                  <c:v>89.324508030604648</c:v>
                </c:pt>
                <c:pt idx="76">
                  <c:v>89.321941424493772</c:v>
                </c:pt>
                <c:pt idx="77">
                  <c:v>89.31936506829318</c:v>
                </c:pt>
                <c:pt idx="78">
                  <c:v>89.316778924987034</c:v>
                </c:pt>
                <c:pt idx="79">
                  <c:v>89.314182957419149</c:v>
                </c:pt>
                <c:pt idx="80">
                  <c:v>89.311577128292654</c:v>
                </c:pt>
                <c:pt idx="81">
                  <c:v>89.308961400169309</c:v>
                </c:pt>
                <c:pt idx="82">
                  <c:v>89.306335735468977</c:v>
                </c:pt>
                <c:pt idx="83">
                  <c:v>89.303700096469143</c:v>
                </c:pt>
                <c:pt idx="84">
                  <c:v>89.301054445304416</c:v>
                </c:pt>
                <c:pt idx="85">
                  <c:v>89.298398743965905</c:v>
                </c:pt>
                <c:pt idx="86">
                  <c:v>89.295732954300703</c:v>
                </c:pt>
                <c:pt idx="87">
                  <c:v>89.293057038011383</c:v>
                </c:pt>
                <c:pt idx="88">
                  <c:v>89.290370956655366</c:v>
                </c:pt>
                <c:pt idx="89">
                  <c:v>89.287674671644481</c:v>
                </c:pt>
                <c:pt idx="90">
                  <c:v>89.284968144244388</c:v>
                </c:pt>
                <c:pt idx="91">
                  <c:v>89.282251335573946</c:v>
                </c:pt>
                <c:pt idx="92">
                  <c:v>89.279524206604805</c:v>
                </c:pt>
                <c:pt idx="93">
                  <c:v>89.276786718160665</c:v>
                </c:pt>
                <c:pt idx="94">
                  <c:v>89.274038830916908</c:v>
                </c:pt>
                <c:pt idx="95">
                  <c:v>89.271280505399915</c:v>
                </c:pt>
                <c:pt idx="96">
                  <c:v>89.268511701986583</c:v>
                </c:pt>
                <c:pt idx="97">
                  <c:v>89.265732380903671</c:v>
                </c:pt>
                <c:pt idx="98">
                  <c:v>89.262942502227361</c:v>
                </c:pt>
                <c:pt idx="99">
                  <c:v>89.260142025882544</c:v>
                </c:pt>
                <c:pt idx="100">
                  <c:v>89.25733091164237</c:v>
                </c:pt>
                <c:pt idx="101">
                  <c:v>89.254509119127619</c:v>
                </c:pt>
                <c:pt idx="102">
                  <c:v>89.251676607806147</c:v>
                </c:pt>
                <c:pt idx="103">
                  <c:v>89.24883333699232</c:v>
                </c:pt>
                <c:pt idx="104">
                  <c:v>89.245979265846401</c:v>
                </c:pt>
                <c:pt idx="105">
                  <c:v>89.243114353374011</c:v>
                </c:pt>
                <c:pt idx="106">
                  <c:v>89.240238558425489</c:v>
                </c:pt>
                <c:pt idx="107">
                  <c:v>89.237351839695393</c:v>
                </c:pt>
                <c:pt idx="108">
                  <c:v>89.234454155721849</c:v>
                </c:pt>
                <c:pt idx="109">
                  <c:v>89.231545464885997</c:v>
                </c:pt>
                <c:pt idx="110">
                  <c:v>89.228625725411362</c:v>
                </c:pt>
                <c:pt idx="111">
                  <c:v>89.225694895363304</c:v>
                </c:pt>
                <c:pt idx="112">
                  <c:v>89.222752932648405</c:v>
                </c:pt>
                <c:pt idx="113">
                  <c:v>89.219799795013856</c:v>
                </c:pt>
                <c:pt idx="114">
                  <c:v>89.216835440046893</c:v>
                </c:pt>
                <c:pt idx="115">
                  <c:v>89.213859825174154</c:v>
                </c:pt>
                <c:pt idx="116">
                  <c:v>89.210872907661155</c:v>
                </c:pt>
                <c:pt idx="117">
                  <c:v>89.207874644611536</c:v>
                </c:pt>
                <c:pt idx="118">
                  <c:v>89.204864992966648</c:v>
                </c:pt>
                <c:pt idx="119">
                  <c:v>89.201843909504774</c:v>
                </c:pt>
                <c:pt idx="120">
                  <c:v>89.198811350840586</c:v>
                </c:pt>
                <c:pt idx="121">
                  <c:v>89.195767273424565</c:v>
                </c:pt>
                <c:pt idx="122">
                  <c:v>89.192711633542316</c:v>
                </c:pt>
                <c:pt idx="123">
                  <c:v>89.189644387313976</c:v>
                </c:pt>
                <c:pt idx="124">
                  <c:v>89.186565490693638</c:v>
                </c:pt>
                <c:pt idx="125">
                  <c:v>89.183474899468621</c:v>
                </c:pt>
                <c:pt idx="126">
                  <c:v>89.18037256925895</c:v>
                </c:pt>
                <c:pt idx="127">
                  <c:v>89.177258455516707</c:v>
                </c:pt>
                <c:pt idx="128">
                  <c:v>89.174132513525322</c:v>
                </c:pt>
                <c:pt idx="129">
                  <c:v>89.170994698399056</c:v>
                </c:pt>
                <c:pt idx="130">
                  <c:v>89.167844965082239</c:v>
                </c:pt>
                <c:pt idx="131">
                  <c:v>89.164683268348824</c:v>
                </c:pt>
                <c:pt idx="132">
                  <c:v>89.161509562801498</c:v>
                </c:pt>
                <c:pt idx="133">
                  <c:v>89.158323802871209</c:v>
                </c:pt>
                <c:pt idx="134">
                  <c:v>89.155125942816497</c:v>
                </c:pt>
                <c:pt idx="135">
                  <c:v>89.15191593672283</c:v>
                </c:pt>
                <c:pt idx="136">
                  <c:v>89.148693738501962</c:v>
                </c:pt>
                <c:pt idx="137">
                  <c:v>89.145459301891194</c:v>
                </c:pt>
                <c:pt idx="138">
                  <c:v>89.14221258045292</c:v>
                </c:pt>
                <c:pt idx="139">
                  <c:v>89.138953527573804</c:v>
                </c:pt>
                <c:pt idx="140">
                  <c:v>89.135682096464123</c:v>
                </c:pt>
                <c:pt idx="141">
                  <c:v>89.132398240157215</c:v>
                </c:pt>
                <c:pt idx="142">
                  <c:v>89.129101911508698</c:v>
                </c:pt>
                <c:pt idx="143">
                  <c:v>89.125793063195886</c:v>
                </c:pt>
                <c:pt idx="144">
                  <c:v>89.12247164771712</c:v>
                </c:pt>
                <c:pt idx="145">
                  <c:v>89.119137617391033</c:v>
                </c:pt>
                <c:pt idx="146">
                  <c:v>89.115790924355892</c:v>
                </c:pt>
                <c:pt idx="147">
                  <c:v>89.112431520569032</c:v>
                </c:pt>
                <c:pt idx="148">
                  <c:v>89.109059357805975</c:v>
                </c:pt>
                <c:pt idx="149">
                  <c:v>89.10567438765996</c:v>
                </c:pt>
                <c:pt idx="150">
                  <c:v>89.102276561541089</c:v>
                </c:pt>
                <c:pt idx="151">
                  <c:v>89.098865830675791</c:v>
                </c:pt>
                <c:pt idx="152">
                  <c:v>89.095442146106009</c:v>
                </c:pt>
                <c:pt idx="153">
                  <c:v>89.092005458688575</c:v>
                </c:pt>
                <c:pt idx="154">
                  <c:v>89.088555719094487</c:v>
                </c:pt>
                <c:pt idx="155">
                  <c:v>89.085092877808279</c:v>
                </c:pt>
                <c:pt idx="156">
                  <c:v>89.081616885127175</c:v>
                </c:pt>
                <c:pt idx="157">
                  <c:v>89.078127691160603</c:v>
                </c:pt>
                <c:pt idx="158">
                  <c:v>89.07462524582931</c:v>
                </c:pt>
                <c:pt idx="159">
                  <c:v>89.071109498864715</c:v>
                </c:pt>
                <c:pt idx="160">
                  <c:v>89.067580399808236</c:v>
                </c:pt>
                <c:pt idx="161">
                  <c:v>89.064037898010525</c:v>
                </c:pt>
                <c:pt idx="162">
                  <c:v>89.060481942630815</c:v>
                </c:pt>
                <c:pt idx="163">
                  <c:v>89.056912482636122</c:v>
                </c:pt>
                <c:pt idx="164">
                  <c:v>89.053329466800591</c:v>
                </c:pt>
                <c:pt idx="165">
                  <c:v>89.049732843704803</c:v>
                </c:pt>
                <c:pt idx="166">
                  <c:v>89.046122561734933</c:v>
                </c:pt>
                <c:pt idx="167">
                  <c:v>89.042498569082113</c:v>
                </c:pt>
                <c:pt idx="168">
                  <c:v>89.038860813741778</c:v>
                </c:pt>
                <c:pt idx="169">
                  <c:v>89.03520924351271</c:v>
                </c:pt>
                <c:pt idx="170">
                  <c:v>89.031543805996478</c:v>
                </c:pt>
                <c:pt idx="171">
                  <c:v>89.027864448596716</c:v>
                </c:pt>
                <c:pt idx="172">
                  <c:v>89.024171118518282</c:v>
                </c:pt>
                <c:pt idx="173">
                  <c:v>89.020463762766568</c:v>
                </c:pt>
                <c:pt idx="174">
                  <c:v>89.016742328146719</c:v>
                </c:pt>
                <c:pt idx="175">
                  <c:v>89.013006761262957</c:v>
                </c:pt>
                <c:pt idx="176">
                  <c:v>89.009257008517764</c:v>
                </c:pt>
                <c:pt idx="177">
                  <c:v>89.005493016111174</c:v>
                </c:pt>
                <c:pt idx="178">
                  <c:v>89.001714730039978</c:v>
                </c:pt>
                <c:pt idx="179">
                  <c:v>88.997922096097014</c:v>
                </c:pt>
                <c:pt idx="180">
                  <c:v>88.99411505987031</c:v>
                </c:pt>
                <c:pt idx="181">
                  <c:v>88.990293566742466</c:v>
                </c:pt>
                <c:pt idx="182">
                  <c:v>88.986457561889736</c:v>
                </c:pt>
                <c:pt idx="183">
                  <c:v>88.982606990281383</c:v>
                </c:pt>
                <c:pt idx="184">
                  <c:v>88.978741796678833</c:v>
                </c:pt>
                <c:pt idx="185">
                  <c:v>88.97486192563494</c:v>
                </c:pt>
                <c:pt idx="186">
                  <c:v>88.970967321493177</c:v>
                </c:pt>
                <c:pt idx="187">
                  <c:v>88.967057928386851</c:v>
                </c:pt>
                <c:pt idx="188">
                  <c:v>88.963133690238351</c:v>
                </c:pt>
                <c:pt idx="189">
                  <c:v>88.959194550758355</c:v>
                </c:pt>
                <c:pt idx="190">
                  <c:v>88.955240453445015</c:v>
                </c:pt>
                <c:pt idx="191">
                  <c:v>88.951271341583237</c:v>
                </c:pt>
                <c:pt idx="192">
                  <c:v>88.947287158243768</c:v>
                </c:pt>
                <c:pt idx="193">
                  <c:v>88.94328784628253</c:v>
                </c:pt>
                <c:pt idx="194">
                  <c:v>88.939273348339654</c:v>
                </c:pt>
                <c:pt idx="195">
                  <c:v>88.93524360683891</c:v>
                </c:pt>
                <c:pt idx="196">
                  <c:v>88.931198563986669</c:v>
                </c:pt>
                <c:pt idx="197">
                  <c:v>88.927138161771239</c:v>
                </c:pt>
                <c:pt idx="198">
                  <c:v>88.923062341962009</c:v>
                </c:pt>
                <c:pt idx="199">
                  <c:v>88.918971046108638</c:v>
                </c:pt>
                <c:pt idx="200">
                  <c:v>88.914864215540177</c:v>
                </c:pt>
                <c:pt idx="201">
                  <c:v>88.910741791364387</c:v>
                </c:pt>
                <c:pt idx="202">
                  <c:v>88.906603714466797</c:v>
                </c:pt>
                <c:pt idx="203">
                  <c:v>88.902449925509899</c:v>
                </c:pt>
                <c:pt idx="204">
                  <c:v>88.89828036493239</c:v>
                </c:pt>
                <c:pt idx="205">
                  <c:v>88.894094972948196</c:v>
                </c:pt>
                <c:pt idx="206">
                  <c:v>88.889893689545858</c:v>
                </c:pt>
                <c:pt idx="207">
                  <c:v>88.88567645448741</c:v>
                </c:pt>
                <c:pt idx="208">
                  <c:v>88.881443207307839</c:v>
                </c:pt>
                <c:pt idx="209">
                  <c:v>88.87719388731395</c:v>
                </c:pt>
                <c:pt idx="210">
                  <c:v>88.87292843358378</c:v>
                </c:pt>
                <c:pt idx="211">
                  <c:v>88.86864678496562</c:v>
                </c:pt>
                <c:pt idx="212">
                  <c:v>88.864348880077074</c:v>
                </c:pt>
                <c:pt idx="213">
                  <c:v>88.860034657304382</c:v>
                </c:pt>
                <c:pt idx="214">
                  <c:v>88.855704054801492</c:v>
                </c:pt>
                <c:pt idx="215">
                  <c:v>88.851357010489153</c:v>
                </c:pt>
                <c:pt idx="216">
                  <c:v>88.846993462054101</c:v>
                </c:pt>
                <c:pt idx="217">
                  <c:v>88.842613346948156</c:v>
                </c:pt>
                <c:pt idx="218">
                  <c:v>88.838216602387391</c:v>
                </c:pt>
                <c:pt idx="219">
                  <c:v>88.833803165351213</c:v>
                </c:pt>
                <c:pt idx="220">
                  <c:v>88.829372972581552</c:v>
                </c:pt>
                <c:pt idx="221">
                  <c:v>88.824925960581879</c:v>
                </c:pt>
                <c:pt idx="222">
                  <c:v>88.820462065616468</c:v>
                </c:pt>
                <c:pt idx="223">
                  <c:v>88.815981223709286</c:v>
                </c:pt>
                <c:pt idx="224">
                  <c:v>88.811483370643415</c:v>
                </c:pt>
                <c:pt idx="225">
                  <c:v>88.806968441959853</c:v>
                </c:pt>
                <c:pt idx="226">
                  <c:v>88.802436372956791</c:v>
                </c:pt>
                <c:pt idx="227">
                  <c:v>88.79788709868869</c:v>
                </c:pt>
                <c:pt idx="228">
                  <c:v>88.793320553965358</c:v>
                </c:pt>
                <c:pt idx="229">
                  <c:v>88.788736673351025</c:v>
                </c:pt>
                <c:pt idx="230">
                  <c:v>88.784135391163488</c:v>
                </c:pt>
                <c:pt idx="231">
                  <c:v>88.779516641473165</c:v>
                </c:pt>
                <c:pt idx="232">
                  <c:v>88.77488035810218</c:v>
                </c:pt>
                <c:pt idx="233">
                  <c:v>88.770226474623456</c:v>
                </c:pt>
                <c:pt idx="234">
                  <c:v>88.76555492435979</c:v>
                </c:pt>
                <c:pt idx="235">
                  <c:v>88.760865640382903</c:v>
                </c:pt>
                <c:pt idx="236">
                  <c:v>88.756158555512584</c:v>
                </c:pt>
                <c:pt idx="237">
                  <c:v>88.751433602315714</c:v>
                </c:pt>
                <c:pt idx="238">
                  <c:v>88.746690713105266</c:v>
                </c:pt>
                <c:pt idx="239">
                  <c:v>88.741929819939514</c:v>
                </c:pt>
                <c:pt idx="240">
                  <c:v>88.737150854620907</c:v>
                </c:pt>
                <c:pt idx="241">
                  <c:v>88.732353748695388</c:v>
                </c:pt>
                <c:pt idx="242">
                  <c:v>88.727538433451116</c:v>
                </c:pt>
                <c:pt idx="243">
                  <c:v>88.722704839917824</c:v>
                </c:pt>
                <c:pt idx="244">
                  <c:v>88.717852898865672</c:v>
                </c:pt>
                <c:pt idx="245">
                  <c:v>88.712982540804305</c:v>
                </c:pt>
                <c:pt idx="246">
                  <c:v>88.708093695982043</c:v>
                </c:pt>
                <c:pt idx="247">
                  <c:v>88.703186294384736</c:v>
                </c:pt>
                <c:pt idx="248">
                  <c:v>88.698260265734874</c:v>
                </c:pt>
                <c:pt idx="249">
                  <c:v>88.693315539490641</c:v>
                </c:pt>
                <c:pt idx="250">
                  <c:v>88.688352044844933</c:v>
                </c:pt>
                <c:pt idx="251">
                  <c:v>88.683369710724307</c:v>
                </c:pt>
                <c:pt idx="252">
                  <c:v>88.678368465788097</c:v>
                </c:pt>
                <c:pt idx="253">
                  <c:v>88.673348238427408</c:v>
                </c:pt>
                <c:pt idx="254">
                  <c:v>88.668308956764079</c:v>
                </c:pt>
                <c:pt idx="255">
                  <c:v>88.6632505486497</c:v>
                </c:pt>
                <c:pt idx="256">
                  <c:v>88.658172941664745</c:v>
                </c:pt>
                <c:pt idx="257">
                  <c:v>88.653076063117368</c:v>
                </c:pt>
                <c:pt idx="258">
                  <c:v>88.647959840042617</c:v>
                </c:pt>
                <c:pt idx="259">
                  <c:v>88.642824199201186</c:v>
                </c:pt>
                <c:pt idx="260">
                  <c:v>88.63766906707869</c:v>
                </c:pt>
                <c:pt idx="261">
                  <c:v>88.63249436988437</c:v>
                </c:pt>
                <c:pt idx="262">
                  <c:v>88.627300033550384</c:v>
                </c:pt>
                <c:pt idx="263">
                  <c:v>88.622085983730457</c:v>
                </c:pt>
                <c:pt idx="264">
                  <c:v>88.616852145799143</c:v>
                </c:pt>
                <c:pt idx="265">
                  <c:v>88.611598444850614</c:v>
                </c:pt>
                <c:pt idx="266">
                  <c:v>88.606324805697739</c:v>
                </c:pt>
                <c:pt idx="267">
                  <c:v>88.601031152871045</c:v>
                </c:pt>
                <c:pt idx="268">
                  <c:v>88.595717410617581</c:v>
                </c:pt>
                <c:pt idx="269">
                  <c:v>88.590383502899968</c:v>
                </c:pt>
                <c:pt idx="270">
                  <c:v>88.585029353395441</c:v>
                </c:pt>
                <c:pt idx="271">
                  <c:v>88.579654885494534</c:v>
                </c:pt>
                <c:pt idx="272">
                  <c:v>88.574260022300365</c:v>
                </c:pt>
                <c:pt idx="273">
                  <c:v>88.568844686627287</c:v>
                </c:pt>
                <c:pt idx="274">
                  <c:v>88.56340880100008</c:v>
                </c:pt>
                <c:pt idx="275">
                  <c:v>88.557952287652682</c:v>
                </c:pt>
                <c:pt idx="276">
                  <c:v>88.552475068527272</c:v>
                </c:pt>
                <c:pt idx="277">
                  <c:v>88.54697706527314</c:v>
                </c:pt>
                <c:pt idx="278">
                  <c:v>88.541458199245625</c:v>
                </c:pt>
                <c:pt idx="279">
                  <c:v>88.535918391505049</c:v>
                </c:pt>
                <c:pt idx="280">
                  <c:v>88.530357562815595</c:v>
                </c:pt>
                <c:pt idx="281">
                  <c:v>88.524775633644367</c:v>
                </c:pt>
                <c:pt idx="282">
                  <c:v>88.519172524160084</c:v>
                </c:pt>
                <c:pt idx="283">
                  <c:v>88.513548154232197</c:v>
                </c:pt>
                <c:pt idx="284">
                  <c:v>88.507902443429643</c:v>
                </c:pt>
                <c:pt idx="285">
                  <c:v>88.502235311019916</c:v>
                </c:pt>
                <c:pt idx="286">
                  <c:v>88.496546675967792</c:v>
                </c:pt>
                <c:pt idx="287">
                  <c:v>88.490836456934304</c:v>
                </c:pt>
                <c:pt idx="288">
                  <c:v>88.485104572275688</c:v>
                </c:pt>
                <c:pt idx="289">
                  <c:v>88.479350940042153</c:v>
                </c:pt>
                <c:pt idx="290">
                  <c:v>88.473575477976937</c:v>
                </c:pt>
                <c:pt idx="291">
                  <c:v>88.467778103514945</c:v>
                </c:pt>
                <c:pt idx="292">
                  <c:v>88.461958733781927</c:v>
                </c:pt>
                <c:pt idx="293">
                  <c:v>88.456117285593095</c:v>
                </c:pt>
                <c:pt idx="294">
                  <c:v>88.450253675452132</c:v>
                </c:pt>
                <c:pt idx="295">
                  <c:v>88.444367819549996</c:v>
                </c:pt>
                <c:pt idx="296">
                  <c:v>88.438459633763884</c:v>
                </c:pt>
                <c:pt idx="297">
                  <c:v>88.432529033655911</c:v>
                </c:pt>
                <c:pt idx="298">
                  <c:v>88.426575934472197</c:v>
                </c:pt>
                <c:pt idx="299">
                  <c:v>88.420600251141522</c:v>
                </c:pt>
                <c:pt idx="300">
                  <c:v>88.41460189827427</c:v>
                </c:pt>
                <c:pt idx="301">
                  <c:v>88.408580790161238</c:v>
                </c:pt>
                <c:pt idx="302">
                  <c:v>88.402536840772584</c:v>
                </c:pt>
                <c:pt idx="303">
                  <c:v>88.396469963756473</c:v>
                </c:pt>
                <c:pt idx="304">
                  <c:v>88.390380072438077</c:v>
                </c:pt>
                <c:pt idx="305">
                  <c:v>88.384267079818315</c:v>
                </c:pt>
                <c:pt idx="306">
                  <c:v>88.378130898572749</c:v>
                </c:pt>
                <c:pt idx="307">
                  <c:v>88.371971441050306</c:v>
                </c:pt>
                <c:pt idx="308">
                  <c:v>88.365788619272223</c:v>
                </c:pt>
                <c:pt idx="309">
                  <c:v>88.359582344930772</c:v>
                </c:pt>
                <c:pt idx="310">
                  <c:v>88.353352529388076</c:v>
                </c:pt>
                <c:pt idx="311">
                  <c:v>88.347099083674934</c:v>
                </c:pt>
                <c:pt idx="312">
                  <c:v>88.340821918489695</c:v>
                </c:pt>
                <c:pt idx="313">
                  <c:v>88.334520944196967</c:v>
                </c:pt>
                <c:pt idx="314">
                  <c:v>88.328196070826365</c:v>
                </c:pt>
                <c:pt idx="315">
                  <c:v>88.321847208071418</c:v>
                </c:pt>
                <c:pt idx="316">
                  <c:v>88.315474265288387</c:v>
                </c:pt>
                <c:pt idx="317">
                  <c:v>88.309077151494876</c:v>
                </c:pt>
                <c:pt idx="318">
                  <c:v>88.302655775368763</c:v>
                </c:pt>
                <c:pt idx="319">
                  <c:v>88.296210045246923</c:v>
                </c:pt>
                <c:pt idx="320">
                  <c:v>88.289739869123977</c:v>
                </c:pt>
                <c:pt idx="321">
                  <c:v>88.283245154651169</c:v>
                </c:pt>
                <c:pt idx="322">
                  <c:v>88.276725809134931</c:v>
                </c:pt>
                <c:pt idx="323">
                  <c:v>88.2701817395359</c:v>
                </c:pt>
                <c:pt idx="324">
                  <c:v>88.263612852467418</c:v>
                </c:pt>
                <c:pt idx="325">
                  <c:v>88.257019054194501</c:v>
                </c:pt>
                <c:pt idx="326">
                  <c:v>88.250400250632467</c:v>
                </c:pt>
                <c:pt idx="327">
                  <c:v>88.243756347345666</c:v>
                </c:pt>
                <c:pt idx="328">
                  <c:v>88.237087249546335</c:v>
                </c:pt>
                <c:pt idx="329">
                  <c:v>88.230392862093225</c:v>
                </c:pt>
                <c:pt idx="330">
                  <c:v>88.223673089490404</c:v>
                </c:pt>
                <c:pt idx="331">
                  <c:v>88.216927835885926</c:v>
                </c:pt>
                <c:pt idx="332">
                  <c:v>88.210157005070599</c:v>
                </c:pt>
                <c:pt idx="333">
                  <c:v>88.203360500476748</c:v>
                </c:pt>
                <c:pt idx="334">
                  <c:v>88.196538225176795</c:v>
                </c:pt>
                <c:pt idx="335">
                  <c:v>88.189690081882134</c:v>
                </c:pt>
                <c:pt idx="336">
                  <c:v>88.182815972941754</c:v>
                </c:pt>
                <c:pt idx="337">
                  <c:v>88.175915800340931</c:v>
                </c:pt>
                <c:pt idx="338">
                  <c:v>88.168989465700022</c:v>
                </c:pt>
                <c:pt idx="339">
                  <c:v>88.162036870273027</c:v>
                </c:pt>
                <c:pt idx="340">
                  <c:v>88.155057914946411</c:v>
                </c:pt>
                <c:pt idx="341">
                  <c:v>88.148052500237711</c:v>
                </c:pt>
                <c:pt idx="342">
                  <c:v>88.141020526294241</c:v>
                </c:pt>
                <c:pt idx="343">
                  <c:v>88.13396189289189</c:v>
                </c:pt>
                <c:pt idx="344">
                  <c:v>88.126876499433536</c:v>
                </c:pt>
                <c:pt idx="345">
                  <c:v>88.119764244947959</c:v>
                </c:pt>
                <c:pt idx="346">
                  <c:v>88.112625028088416</c:v>
                </c:pt>
                <c:pt idx="347">
                  <c:v>88.105458747131408</c:v>
                </c:pt>
                <c:pt idx="348">
                  <c:v>88.098265299975111</c:v>
                </c:pt>
                <c:pt idx="349">
                  <c:v>88.091044584138288</c:v>
                </c:pt>
                <c:pt idx="350">
                  <c:v>88.083796496758808</c:v>
                </c:pt>
                <c:pt idx="351">
                  <c:v>88.076520934592352</c:v>
                </c:pt>
                <c:pt idx="352">
                  <c:v>88.069217794010953</c:v>
                </c:pt>
                <c:pt idx="353">
                  <c:v>88.061886971001769</c:v>
                </c:pt>
                <c:pt idx="354">
                  <c:v>88.054528361165666</c:v>
                </c:pt>
                <c:pt idx="355">
                  <c:v>88.047141859715907</c:v>
                </c:pt>
                <c:pt idx="356">
                  <c:v>88.039727361476665</c:v>
                </c:pt>
                <c:pt idx="357">
                  <c:v>88.032284760881637</c:v>
                </c:pt>
                <c:pt idx="358">
                  <c:v>88.024813951972988</c:v>
                </c:pt>
                <c:pt idx="359">
                  <c:v>88.017314828399421</c:v>
                </c:pt>
                <c:pt idx="360">
                  <c:v>88.009787283415378</c:v>
                </c:pt>
                <c:pt idx="361">
                  <c:v>88.002231209879142</c:v>
                </c:pt>
                <c:pt idx="362">
                  <c:v>87.994646500251847</c:v>
                </c:pt>
                <c:pt idx="363">
                  <c:v>87.987033046595741</c:v>
                </c:pt>
                <c:pt idx="364">
                  <c:v>87.979390740573066</c:v>
                </c:pt>
                <c:pt idx="365">
                  <c:v>87.971719473444438</c:v>
                </c:pt>
                <c:pt idx="366">
                  <c:v>87.96401913606762</c:v>
                </c:pt>
                <c:pt idx="367">
                  <c:v>87.95628961889598</c:v>
                </c:pt>
                <c:pt idx="368">
                  <c:v>87.948530811977008</c:v>
                </c:pt>
                <c:pt idx="369">
                  <c:v>87.940742604951183</c:v>
                </c:pt>
                <c:pt idx="370">
                  <c:v>87.932924887050191</c:v>
                </c:pt>
                <c:pt idx="371">
                  <c:v>87.925077547095782</c:v>
                </c:pt>
                <c:pt idx="372">
                  <c:v>87.91720047349807</c:v>
                </c:pt>
                <c:pt idx="373">
                  <c:v>87.909293554254447</c:v>
                </c:pt>
                <c:pt idx="374">
                  <c:v>87.901356676947714</c:v>
                </c:pt>
                <c:pt idx="375">
                  <c:v>87.893389728745021</c:v>
                </c:pt>
                <c:pt idx="376">
                  <c:v>87.885392596396116</c:v>
                </c:pt>
                <c:pt idx="377">
                  <c:v>87.877365166232153</c:v>
                </c:pt>
                <c:pt idx="378">
                  <c:v>87.869307324164012</c:v>
                </c:pt>
                <c:pt idx="379">
                  <c:v>87.861218955680897</c:v>
                </c:pt>
                <c:pt idx="380">
                  <c:v>87.853099945848996</c:v>
                </c:pt>
                <c:pt idx="381">
                  <c:v>87.844950179309876</c:v>
                </c:pt>
                <c:pt idx="382">
                  <c:v>87.836769540278993</c:v>
                </c:pt>
                <c:pt idx="383">
                  <c:v>87.828557912544369</c:v>
                </c:pt>
                <c:pt idx="384">
                  <c:v>87.820315179464885</c:v>
                </c:pt>
                <c:pt idx="385">
                  <c:v>87.812041223969004</c:v>
                </c:pt>
                <c:pt idx="386">
                  <c:v>87.803735928553095</c:v>
                </c:pt>
                <c:pt idx="387">
                  <c:v>87.795399175280153</c:v>
                </c:pt>
                <c:pt idx="388">
                  <c:v>87.787030845778105</c:v>
                </c:pt>
                <c:pt idx="389">
                  <c:v>87.778630821238394</c:v>
                </c:pt>
                <c:pt idx="390">
                  <c:v>87.770198982414442</c:v>
                </c:pt>
                <c:pt idx="391">
                  <c:v>87.761735209620184</c:v>
                </c:pt>
                <c:pt idx="392">
                  <c:v>87.753239382728495</c:v>
                </c:pt>
                <c:pt idx="393">
                  <c:v>87.744711381169736</c:v>
                </c:pt>
                <c:pt idx="394">
                  <c:v>87.736151083930139</c:v>
                </c:pt>
                <c:pt idx="395">
                  <c:v>87.727558369550422</c:v>
                </c:pt>
                <c:pt idx="396">
                  <c:v>87.718933116124063</c:v>
                </c:pt>
                <c:pt idx="397">
                  <c:v>87.710275201295971</c:v>
                </c:pt>
                <c:pt idx="398">
                  <c:v>87.701584502260786</c:v>
                </c:pt>
                <c:pt idx="399">
                  <c:v>87.692860895761427</c:v>
                </c:pt>
                <c:pt idx="400">
                  <c:v>87.68410425808753</c:v>
                </c:pt>
                <c:pt idx="401">
                  <c:v>87.675314465073797</c:v>
                </c:pt>
                <c:pt idx="402">
                  <c:v>87.666491392098635</c:v>
                </c:pt>
                <c:pt idx="403">
                  <c:v>87.657634914082465</c:v>
                </c:pt>
                <c:pt idx="404">
                  <c:v>87.648744905486112</c:v>
                </c:pt>
                <c:pt idx="405">
                  <c:v>87.639821240309388</c:v>
                </c:pt>
                <c:pt idx="406">
                  <c:v>87.630863792089443</c:v>
                </c:pt>
                <c:pt idx="407">
                  <c:v>87.621872433899114</c:v>
                </c:pt>
                <c:pt idx="408">
                  <c:v>87.612847038345507</c:v>
                </c:pt>
                <c:pt idx="409">
                  <c:v>87.603787477568318</c:v>
                </c:pt>
                <c:pt idx="410">
                  <c:v>87.594693623238186</c:v>
                </c:pt>
                <c:pt idx="411">
                  <c:v>87.585565346555299</c:v>
                </c:pt>
                <c:pt idx="412">
                  <c:v>87.576402518247448</c:v>
                </c:pt>
                <c:pt idx="413">
                  <c:v>87.567205008569019</c:v>
                </c:pt>
                <c:pt idx="414">
                  <c:v>87.557972687298687</c:v>
                </c:pt>
                <c:pt idx="415">
                  <c:v>87.54870542373834</c:v>
                </c:pt>
                <c:pt idx="416">
                  <c:v>87.539403086711218</c:v>
                </c:pt>
                <c:pt idx="417">
                  <c:v>87.530065544560387</c:v>
                </c:pt>
                <c:pt idx="418">
                  <c:v>87.520692665147067</c:v>
                </c:pt>
                <c:pt idx="419">
                  <c:v>87.51128431584911</c:v>
                </c:pt>
                <c:pt idx="420">
                  <c:v>87.501840363559211</c:v>
                </c:pt>
                <c:pt idx="421">
                  <c:v>87.492360674683425</c:v>
                </c:pt>
                <c:pt idx="422">
                  <c:v>87.482845115139583</c:v>
                </c:pt>
                <c:pt idx="423">
                  <c:v>87.473293550355379</c:v>
                </c:pt>
                <c:pt idx="424">
                  <c:v>87.463705845267029</c:v>
                </c:pt>
                <c:pt idx="425">
                  <c:v>87.454081864317473</c:v>
                </c:pt>
                <c:pt idx="426">
                  <c:v>87.444421471454788</c:v>
                </c:pt>
                <c:pt idx="427">
                  <c:v>87.434724530130481</c:v>
                </c:pt>
                <c:pt idx="428">
                  <c:v>87.424990903297896</c:v>
                </c:pt>
                <c:pt idx="429">
                  <c:v>87.415220453410456</c:v>
                </c:pt>
                <c:pt idx="430">
                  <c:v>87.405413042420193</c:v>
                </c:pt>
                <c:pt idx="431">
                  <c:v>87.395568531775851</c:v>
                </c:pt>
                <c:pt idx="432">
                  <c:v>87.385686782421359</c:v>
                </c:pt>
                <c:pt idx="433">
                  <c:v>87.375767654794217</c:v>
                </c:pt>
                <c:pt idx="434">
                  <c:v>87.36581100882357</c:v>
                </c:pt>
                <c:pt idx="435">
                  <c:v>87.355816703928781</c:v>
                </c:pt>
                <c:pt idx="436">
                  <c:v>87.345784599017676</c:v>
                </c:pt>
                <c:pt idx="437">
                  <c:v>87.335714552484731</c:v>
                </c:pt>
                <c:pt idx="438">
                  <c:v>87.325606422209617</c:v>
                </c:pt>
                <c:pt idx="439">
                  <c:v>87.315460065555243</c:v>
                </c:pt>
                <c:pt idx="440">
                  <c:v>87.305275339366275</c:v>
                </c:pt>
                <c:pt idx="441">
                  <c:v>87.295052099967407</c:v>
                </c:pt>
                <c:pt idx="442">
                  <c:v>87.28479020316145</c:v>
                </c:pt>
                <c:pt idx="443">
                  <c:v>87.274489504227773</c:v>
                </c:pt>
                <c:pt idx="444">
                  <c:v>87.264149857920785</c:v>
                </c:pt>
                <c:pt idx="445">
                  <c:v>87.253771118467839</c:v>
                </c:pt>
                <c:pt idx="446">
                  <c:v>87.24335313956783</c:v>
                </c:pt>
                <c:pt idx="447">
                  <c:v>87.232895774389263</c:v>
                </c:pt>
                <c:pt idx="448">
                  <c:v>87.222398875568572</c:v>
                </c:pt>
                <c:pt idx="449">
                  <c:v>87.211862295208562</c:v>
                </c:pt>
                <c:pt idx="450">
                  <c:v>87.201285884876498</c:v>
                </c:pt>
                <c:pt idx="451">
                  <c:v>87.190669495602378</c:v>
                </c:pt>
                <c:pt idx="452">
                  <c:v>87.180012977877297</c:v>
                </c:pt>
                <c:pt idx="453">
                  <c:v>87.169316181651567</c:v>
                </c:pt>
                <c:pt idx="454">
                  <c:v>87.158578956333159</c:v>
                </c:pt>
                <c:pt idx="455">
                  <c:v>87.147801150785796</c:v>
                </c:pt>
                <c:pt idx="456">
                  <c:v>87.136982613327262</c:v>
                </c:pt>
                <c:pt idx="457">
                  <c:v>87.126123191727672</c:v>
                </c:pt>
                <c:pt idx="458">
                  <c:v>87.115222733207602</c:v>
                </c:pt>
                <c:pt idx="459">
                  <c:v>87.104281084436494</c:v>
                </c:pt>
                <c:pt idx="460">
                  <c:v>87.093298091530926</c:v>
                </c:pt>
                <c:pt idx="461">
                  <c:v>87.08227360005246</c:v>
                </c:pt>
                <c:pt idx="462">
                  <c:v>87.071207455006402</c:v>
                </c:pt>
                <c:pt idx="463">
                  <c:v>87.060099500839684</c:v>
                </c:pt>
                <c:pt idx="464">
                  <c:v>87.04894958143916</c:v>
                </c:pt>
                <c:pt idx="465">
                  <c:v>87.037757540129888</c:v>
                </c:pt>
                <c:pt idx="466">
                  <c:v>87.026523219673422</c:v>
                </c:pt>
                <c:pt idx="467">
                  <c:v>87.015246462265708</c:v>
                </c:pt>
                <c:pt idx="468">
                  <c:v>87.003927109535695</c:v>
                </c:pt>
                <c:pt idx="469">
                  <c:v>86.992565002543344</c:v>
                </c:pt>
                <c:pt idx="470">
                  <c:v>86.981159981777807</c:v>
                </c:pt>
                <c:pt idx="471">
                  <c:v>86.969711887155697</c:v>
                </c:pt>
                <c:pt idx="472">
                  <c:v>86.958220558019363</c:v>
                </c:pt>
                <c:pt idx="473">
                  <c:v>86.946685833134993</c:v>
                </c:pt>
                <c:pt idx="474">
                  <c:v>86.935107550690788</c:v>
                </c:pt>
                <c:pt idx="475">
                  <c:v>86.923485548295176</c:v>
                </c:pt>
                <c:pt idx="476">
                  <c:v>86.911819662975205</c:v>
                </c:pt>
                <c:pt idx="477">
                  <c:v>86.900109731174382</c:v>
                </c:pt>
                <c:pt idx="478">
                  <c:v>86.888355588751153</c:v>
                </c:pt>
                <c:pt idx="479">
                  <c:v>86.876557070977</c:v>
                </c:pt>
                <c:pt idx="480">
                  <c:v>86.864714012534563</c:v>
                </c:pt>
                <c:pt idx="481">
                  <c:v>86.852826247515878</c:v>
                </c:pt>
                <c:pt idx="482">
                  <c:v>86.840893609420547</c:v>
                </c:pt>
                <c:pt idx="483">
                  <c:v>86.828915931154</c:v>
                </c:pt>
                <c:pt idx="484">
                  <c:v>86.816893045025523</c:v>
                </c:pt>
                <c:pt idx="485">
                  <c:v>86.804824782746465</c:v>
                </c:pt>
                <c:pt idx="486">
                  <c:v>86.792710975428577</c:v>
                </c:pt>
                <c:pt idx="487">
                  <c:v>86.780551453581978</c:v>
                </c:pt>
                <c:pt idx="488">
                  <c:v>86.76834604711344</c:v>
                </c:pt>
                <c:pt idx="489">
                  <c:v>86.756094585324306</c:v>
                </c:pt>
                <c:pt idx="490">
                  <c:v>86.743796896909274</c:v>
                </c:pt>
                <c:pt idx="491">
                  <c:v>86.731452809953794</c:v>
                </c:pt>
                <c:pt idx="492">
                  <c:v>86.719062151932761</c:v>
                </c:pt>
                <c:pt idx="493">
                  <c:v>86.706624749708467</c:v>
                </c:pt>
                <c:pt idx="494">
                  <c:v>86.69414042952873</c:v>
                </c:pt>
                <c:pt idx="495">
                  <c:v>86.681609017025153</c:v>
                </c:pt>
                <c:pt idx="496">
                  <c:v>86.669030337211368</c:v>
                </c:pt>
                <c:pt idx="497">
                  <c:v>86.656404214480773</c:v>
                </c:pt>
                <c:pt idx="498">
                  <c:v>86.643730472605313</c:v>
                </c:pt>
                <c:pt idx="499">
                  <c:v>86.631008934733046</c:v>
                </c:pt>
                <c:pt idx="500">
                  <c:v>86.618239423386527</c:v>
                </c:pt>
                <c:pt idx="501">
                  <c:v>86.605421760461212</c:v>
                </c:pt>
                <c:pt idx="502">
                  <c:v>86.592555767223118</c:v>
                </c:pt>
                <c:pt idx="503">
                  <c:v>86.579641264307298</c:v>
                </c:pt>
                <c:pt idx="504">
                  <c:v>86.566678071715955</c:v>
                </c:pt>
                <c:pt idx="505">
                  <c:v>86.55366600881635</c:v>
                </c:pt>
                <c:pt idx="506">
                  <c:v>86.540604894339353</c:v>
                </c:pt>
                <c:pt idx="507">
                  <c:v>86.527494546377184</c:v>
                </c:pt>
                <c:pt idx="508">
                  <c:v>86.514334782381894</c:v>
                </c:pt>
                <c:pt idx="509">
                  <c:v>86.501125419163174</c:v>
                </c:pt>
                <c:pt idx="510">
                  <c:v>86.487866272886734</c:v>
                </c:pt>
                <c:pt idx="511">
                  <c:v>86.474557159072404</c:v>
                </c:pt>
                <c:pt idx="512">
                  <c:v>86.461197892592139</c:v>
                </c:pt>
                <c:pt idx="513">
                  <c:v>86.447788287668374</c:v>
                </c:pt>
                <c:pt idx="514">
                  <c:v>86.434328157872031</c:v>
                </c:pt>
                <c:pt idx="515">
                  <c:v>86.420817316120562</c:v>
                </c:pt>
                <c:pt idx="516">
                  <c:v>86.407255574676384</c:v>
                </c:pt>
                <c:pt idx="517">
                  <c:v>86.393642745144618</c:v>
                </c:pt>
                <c:pt idx="518">
                  <c:v>86.379978638471556</c:v>
                </c:pt>
                <c:pt idx="519">
                  <c:v>86.366263064942714</c:v>
                </c:pt>
                <c:pt idx="520">
                  <c:v>86.352495834180871</c:v>
                </c:pt>
                <c:pt idx="521">
                  <c:v>86.338676755144306</c:v>
                </c:pt>
                <c:pt idx="522">
                  <c:v>86.324805636124822</c:v>
                </c:pt>
                <c:pt idx="523">
                  <c:v>86.310882284746071</c:v>
                </c:pt>
                <c:pt idx="524">
                  <c:v>86.296906507961609</c:v>
                </c:pt>
                <c:pt idx="525">
                  <c:v>86.28287811205287</c:v>
                </c:pt>
                <c:pt idx="526">
                  <c:v>86.268796902627557</c:v>
                </c:pt>
                <c:pt idx="527">
                  <c:v>86.254662684617671</c:v>
                </c:pt>
                <c:pt idx="528">
                  <c:v>86.240475262277599</c:v>
                </c:pt>
                <c:pt idx="529">
                  <c:v>86.226234439182335</c:v>
                </c:pt>
                <c:pt idx="530">
                  <c:v>86.211940018225633</c:v>
                </c:pt>
                <c:pt idx="531">
                  <c:v>86.197591801618088</c:v>
                </c:pt>
                <c:pt idx="532">
                  <c:v>86.183189590885263</c:v>
                </c:pt>
                <c:pt idx="533">
                  <c:v>86.168733186865964</c:v>
                </c:pt>
                <c:pt idx="534">
                  <c:v>86.154222389710299</c:v>
                </c:pt>
                <c:pt idx="535">
                  <c:v>86.139656998877797</c:v>
                </c:pt>
                <c:pt idx="536">
                  <c:v>86.125036813135566</c:v>
                </c:pt>
                <c:pt idx="537">
                  <c:v>86.110361630556497</c:v>
                </c:pt>
                <c:pt idx="538">
                  <c:v>86.095631248517563</c:v>
                </c:pt>
                <c:pt idx="539">
                  <c:v>86.080845463697415</c:v>
                </c:pt>
                <c:pt idx="540">
                  <c:v>86.06600407207533</c:v>
                </c:pt>
                <c:pt idx="541">
                  <c:v>86.051106868928798</c:v>
                </c:pt>
                <c:pt idx="542">
                  <c:v>86.036153648831771</c:v>
                </c:pt>
                <c:pt idx="543">
                  <c:v>86.021144205652973</c:v>
                </c:pt>
                <c:pt idx="544">
                  <c:v>86.006078332554182</c:v>
                </c:pt>
                <c:pt idx="545">
                  <c:v>85.990955821987882</c:v>
                </c:pt>
                <c:pt idx="546">
                  <c:v>85.975776465696015</c:v>
                </c:pt>
                <c:pt idx="547">
                  <c:v>85.96054005470792</c:v>
                </c:pt>
                <c:pt idx="548">
                  <c:v>85.945246379338258</c:v>
                </c:pt>
                <c:pt idx="549">
                  <c:v>85.929895229185675</c:v>
                </c:pt>
                <c:pt idx="550">
                  <c:v>85.914486393130645</c:v>
                </c:pt>
                <c:pt idx="551">
                  <c:v>85.899019659333732</c:v>
                </c:pt>
                <c:pt idx="552">
                  <c:v>85.883494815233803</c:v>
                </c:pt>
                <c:pt idx="553">
                  <c:v>85.86791164754618</c:v>
                </c:pt>
                <c:pt idx="554">
                  <c:v>85.852269942261046</c:v>
                </c:pt>
                <c:pt idx="555">
                  <c:v>85.83656948464116</c:v>
                </c:pt>
                <c:pt idx="556">
                  <c:v>85.820810059220634</c:v>
                </c:pt>
                <c:pt idx="557">
                  <c:v>85.804991449802586</c:v>
                </c:pt>
                <c:pt idx="558">
                  <c:v>85.78911343945795</c:v>
                </c:pt>
                <c:pt idx="559">
                  <c:v>85.773175810523114</c:v>
                </c:pt>
                <c:pt idx="560">
                  <c:v>85.757178344598586</c:v>
                </c:pt>
                <c:pt idx="561">
                  <c:v>85.741120822546876</c:v>
                </c:pt>
                <c:pt idx="562">
                  <c:v>85.725003024490832</c:v>
                </c:pt>
                <c:pt idx="563">
                  <c:v>85.708824729812093</c:v>
                </c:pt>
                <c:pt idx="564">
                  <c:v>85.692585717149001</c:v>
                </c:pt>
                <c:pt idx="565">
                  <c:v>85.676285764395047</c:v>
                </c:pt>
                <c:pt idx="566">
                  <c:v>85.659924648697029</c:v>
                </c:pt>
                <c:pt idx="567">
                  <c:v>85.643502146453272</c:v>
                </c:pt>
                <c:pt idx="568">
                  <c:v>85.627018033312055</c:v>
                </c:pt>
                <c:pt idx="569">
                  <c:v>85.610472084169686</c:v>
                </c:pt>
                <c:pt idx="570">
                  <c:v>85.593864073168859</c:v>
                </c:pt>
                <c:pt idx="571">
                  <c:v>85.577193773696848</c:v>
                </c:pt>
                <c:pt idx="572">
                  <c:v>85.560460958383914</c:v>
                </c:pt>
                <c:pt idx="573">
                  <c:v>85.543665399101613</c:v>
                </c:pt>
                <c:pt idx="574">
                  <c:v>85.526806866960783</c:v>
                </c:pt>
                <c:pt idx="575">
                  <c:v>85.509885132310259</c:v>
                </c:pt>
                <c:pt idx="576">
                  <c:v>85.492899964734789</c:v>
                </c:pt>
                <c:pt idx="577">
                  <c:v>85.475851133053737</c:v>
                </c:pt>
                <c:pt idx="578">
                  <c:v>85.458738405319139</c:v>
                </c:pt>
                <c:pt idx="579">
                  <c:v>85.441561548813908</c:v>
                </c:pt>
                <c:pt idx="580">
                  <c:v>85.424320330050691</c:v>
                </c:pt>
                <c:pt idx="581">
                  <c:v>85.407014514769529</c:v>
                </c:pt>
                <c:pt idx="582">
                  <c:v>85.389643867936684</c:v>
                </c:pt>
                <c:pt idx="583">
                  <c:v>85.372208153742918</c:v>
                </c:pt>
                <c:pt idx="584">
                  <c:v>85.3547071356017</c:v>
                </c:pt>
                <c:pt idx="585">
                  <c:v>85.337140576147718</c:v>
                </c:pt>
                <c:pt idx="586">
                  <c:v>85.319508237235183</c:v>
                </c:pt>
                <c:pt idx="587">
                  <c:v>85.301809879936229</c:v>
                </c:pt>
                <c:pt idx="588">
                  <c:v>85.284045264539301</c:v>
                </c:pt>
                <c:pt idx="589">
                  <c:v>85.266214150547754</c:v>
                </c:pt>
                <c:pt idx="590">
                  <c:v>85.248316296677856</c:v>
                </c:pt>
                <c:pt idx="591">
                  <c:v>85.230351460857648</c:v>
                </c:pt>
                <c:pt idx="592">
                  <c:v>85.212319400225141</c:v>
                </c:pt>
                <c:pt idx="593">
                  <c:v>85.194219871126734</c:v>
                </c:pt>
                <c:pt idx="594">
                  <c:v>85.176052629115787</c:v>
                </c:pt>
                <c:pt idx="595">
                  <c:v>85.157817428951091</c:v>
                </c:pt>
                <c:pt idx="596">
                  <c:v>85.139514024595229</c:v>
                </c:pt>
                <c:pt idx="597">
                  <c:v>85.121142169212973</c:v>
                </c:pt>
                <c:pt idx="598">
                  <c:v>85.10270161517029</c:v>
                </c:pt>
                <c:pt idx="599">
                  <c:v>85.084192114032135</c:v>
                </c:pt>
                <c:pt idx="600">
                  <c:v>85.065613416561504</c:v>
                </c:pt>
                <c:pt idx="601">
                  <c:v>85.046965272717614</c:v>
                </c:pt>
                <c:pt idx="602">
                  <c:v>85.028247431654862</c:v>
                </c:pt>
                <c:pt idx="603">
                  <c:v>85.009459641720937</c:v>
                </c:pt>
                <c:pt idx="604">
                  <c:v>84.99060165045546</c:v>
                </c:pt>
                <c:pt idx="605">
                  <c:v>84.971673204588825</c:v>
                </c:pt>
                <c:pt idx="606">
                  <c:v>84.952674050040699</c:v>
                </c:pt>
                <c:pt idx="607">
                  <c:v>84.933603931918313</c:v>
                </c:pt>
                <c:pt idx="608">
                  <c:v>84.914462594515498</c:v>
                </c:pt>
                <c:pt idx="609">
                  <c:v>84.895249781311108</c:v>
                </c:pt>
                <c:pt idx="610">
                  <c:v>84.875965234967495</c:v>
                </c:pt>
                <c:pt idx="611">
                  <c:v>84.856608697329619</c:v>
                </c:pt>
                <c:pt idx="612">
                  <c:v>84.837179909423313</c:v>
                </c:pt>
                <c:pt idx="613">
                  <c:v>84.817678611454014</c:v>
                </c:pt>
                <c:pt idx="614">
                  <c:v>84.798104542805788</c:v>
                </c:pt>
                <c:pt idx="615">
                  <c:v>84.778457442039453</c:v>
                </c:pt>
                <c:pt idx="616">
                  <c:v>84.758737046891909</c:v>
                </c:pt>
                <c:pt idx="617">
                  <c:v>84.738943094274561</c:v>
                </c:pt>
                <c:pt idx="618">
                  <c:v>84.719075320272154</c:v>
                </c:pt>
                <c:pt idx="619">
                  <c:v>84.699133460141354</c:v>
                </c:pt>
                <c:pt idx="620">
                  <c:v>84.67911724831005</c:v>
                </c:pt>
                <c:pt idx="621">
                  <c:v>84.659026418375333</c:v>
                </c:pt>
                <c:pt idx="622">
                  <c:v>84.638860703103305</c:v>
                </c:pt>
                <c:pt idx="623">
                  <c:v>84.618619834427093</c:v>
                </c:pt>
                <c:pt idx="624">
                  <c:v>84.598303543446107</c:v>
                </c:pt>
                <c:pt idx="625">
                  <c:v>84.577911560424809</c:v>
                </c:pt>
                <c:pt idx="626">
                  <c:v>84.557443614791836</c:v>
                </c:pt>
                <c:pt idx="627">
                  <c:v>84.536899435138253</c:v>
                </c:pt>
                <c:pt idx="628">
                  <c:v>84.516278749217335</c:v>
                </c:pt>
                <c:pt idx="629">
                  <c:v>84.495581283942997</c:v>
                </c:pt>
                <c:pt idx="630">
                  <c:v>84.474806765388792</c:v>
                </c:pt>
                <c:pt idx="631">
                  <c:v>84.453954918786962</c:v>
                </c:pt>
                <c:pt idx="632">
                  <c:v>84.433025468527518</c:v>
                </c:pt>
                <c:pt idx="633">
                  <c:v>84.412018138157222</c:v>
                </c:pt>
                <c:pt idx="634">
                  <c:v>84.390932650378303</c:v>
                </c:pt>
                <c:pt idx="635">
                  <c:v>84.369768727048267</c:v>
                </c:pt>
                <c:pt idx="636">
                  <c:v>84.348526089178264</c:v>
                </c:pt>
                <c:pt idx="637">
                  <c:v>84.327204456932407</c:v>
                </c:pt>
                <c:pt idx="638">
                  <c:v>84.305803549627043</c:v>
                </c:pt>
                <c:pt idx="639">
                  <c:v>84.284323085729937</c:v>
                </c:pt>
                <c:pt idx="640">
                  <c:v>84.262762782859056</c:v>
                </c:pt>
                <c:pt idx="641">
                  <c:v>84.24112235778226</c:v>
                </c:pt>
                <c:pt idx="642">
                  <c:v>84.219401526415965</c:v>
                </c:pt>
                <c:pt idx="643">
                  <c:v>84.197600003825087</c:v>
                </c:pt>
                <c:pt idx="644">
                  <c:v>84.17571750422168</c:v>
                </c:pt>
                <c:pt idx="645">
                  <c:v>84.153753740964447</c:v>
                </c:pt>
                <c:pt idx="646">
                  <c:v>84.131708426558063</c:v>
                </c:pt>
                <c:pt idx="647">
                  <c:v>84.109581272652662</c:v>
                </c:pt>
                <c:pt idx="648">
                  <c:v>84.087371990042755</c:v>
                </c:pt>
                <c:pt idx="649">
                  <c:v>84.065080288667176</c:v>
                </c:pt>
                <c:pt idx="650">
                  <c:v>84.042705877608029</c:v>
                </c:pt>
                <c:pt idx="651">
                  <c:v>84.020248465090461</c:v>
                </c:pt>
                <c:pt idx="652">
                  <c:v>83.997707758481809</c:v>
                </c:pt>
                <c:pt idx="653">
                  <c:v>83.97508346429133</c:v>
                </c:pt>
                <c:pt idx="654">
                  <c:v>83.952375288169762</c:v>
                </c:pt>
                <c:pt idx="655">
                  <c:v>83.929582934908538</c:v>
                </c:pt>
                <c:pt idx="656">
                  <c:v>83.906706108439778</c:v>
                </c:pt>
                <c:pt idx="657">
                  <c:v>83.883744511835431</c:v>
                </c:pt>
                <c:pt idx="658">
                  <c:v>83.860697847307492</c:v>
                </c:pt>
                <c:pt idx="659">
                  <c:v>83.837565816207004</c:v>
                </c:pt>
                <c:pt idx="660">
                  <c:v>83.814348119024217</c:v>
                </c:pt>
                <c:pt idx="661">
                  <c:v>83.791044455388345</c:v>
                </c:pt>
                <c:pt idx="662">
                  <c:v>83.767654524066685</c:v>
                </c:pt>
                <c:pt idx="663">
                  <c:v>83.744178022965244</c:v>
                </c:pt>
                <c:pt idx="664">
                  <c:v>83.720614649127995</c:v>
                </c:pt>
                <c:pt idx="665">
                  <c:v>83.696964098736899</c:v>
                </c:pt>
                <c:pt idx="666">
                  <c:v>83.673226067111599</c:v>
                </c:pt>
                <c:pt idx="667">
                  <c:v>83.64940024870981</c:v>
                </c:pt>
                <c:pt idx="668">
                  <c:v>83.625486337126688</c:v>
                </c:pt>
                <c:pt idx="669">
                  <c:v>83.601484025095189</c:v>
                </c:pt>
                <c:pt idx="670">
                  <c:v>83.577393004485742</c:v>
                </c:pt>
                <c:pt idx="671">
                  <c:v>83.55321296630666</c:v>
                </c:pt>
                <c:pt idx="672">
                  <c:v>83.528943600704153</c:v>
                </c:pt>
                <c:pt idx="673">
                  <c:v>83.50458459696199</c:v>
                </c:pt>
                <c:pt idx="674">
                  <c:v>83.480135643502337</c:v>
                </c:pt>
                <c:pt idx="675">
                  <c:v>83.455596427885595</c:v>
                </c:pt>
                <c:pt idx="676">
                  <c:v>83.430966636810297</c:v>
                </c:pt>
                <c:pt idx="677">
                  <c:v>83.406245956114077</c:v>
                </c:pt>
                <c:pt idx="678">
                  <c:v>83.381434070773352</c:v>
                </c:pt>
                <c:pt idx="679">
                  <c:v>83.356530664904056</c:v>
                </c:pt>
                <c:pt idx="680">
                  <c:v>83.331535421761856</c:v>
                </c:pt>
                <c:pt idx="681">
                  <c:v>83.306448023742334</c:v>
                </c:pt>
                <c:pt idx="682">
                  <c:v>83.281268152382083</c:v>
                </c:pt>
                <c:pt idx="683">
                  <c:v>83.255995488358451</c:v>
                </c:pt>
                <c:pt idx="684">
                  <c:v>83.23062971149055</c:v>
                </c:pt>
                <c:pt idx="685">
                  <c:v>83.205170500739726</c:v>
                </c:pt>
                <c:pt idx="686">
                  <c:v>83.179617534210237</c:v>
                </c:pt>
                <c:pt idx="687">
                  <c:v>83.153970489149572</c:v>
                </c:pt>
                <c:pt idx="688">
                  <c:v>83.128229041949737</c:v>
                </c:pt>
                <c:pt idx="689">
                  <c:v>83.10239286814749</c:v>
                </c:pt>
                <c:pt idx="690">
                  <c:v>83.076461642425443</c:v>
                </c:pt>
                <c:pt idx="691">
                  <c:v>83.050435038612676</c:v>
                </c:pt>
                <c:pt idx="692">
                  <c:v>83.024312729685818</c:v>
                </c:pt>
                <c:pt idx="693">
                  <c:v>82.998094387769925</c:v>
                </c:pt>
                <c:pt idx="694">
                  <c:v>82.971779684139392</c:v>
                </c:pt>
                <c:pt idx="695">
                  <c:v>82.945368289218763</c:v>
                </c:pt>
                <c:pt idx="696">
                  <c:v>82.918859872584491</c:v>
                </c:pt>
                <c:pt idx="697">
                  <c:v>82.892254102965225</c:v>
                </c:pt>
                <c:pt idx="698">
                  <c:v>82.865550648243754</c:v>
                </c:pt>
                <c:pt idx="699">
                  <c:v>82.838749175457266</c:v>
                </c:pt>
                <c:pt idx="700">
                  <c:v>82.811849350799676</c:v>
                </c:pt>
                <c:pt idx="701">
                  <c:v>82.784850839622237</c:v>
                </c:pt>
                <c:pt idx="702">
                  <c:v>82.757753306435163</c:v>
                </c:pt>
                <c:pt idx="703">
                  <c:v>82.730556414908975</c:v>
                </c:pt>
                <c:pt idx="704">
                  <c:v>82.703259827875996</c:v>
                </c:pt>
                <c:pt idx="705">
                  <c:v>82.675863207331787</c:v>
                </c:pt>
                <c:pt idx="706">
                  <c:v>82.648366214437061</c:v>
                </c:pt>
                <c:pt idx="707">
                  <c:v>82.620768509518854</c:v>
                </c:pt>
                <c:pt idx="708">
                  <c:v>82.593069752072708</c:v>
                </c:pt>
                <c:pt idx="709">
                  <c:v>82.565269600763671</c:v>
                </c:pt>
                <c:pt idx="710">
                  <c:v>82.537367713428992</c:v>
                </c:pt>
                <c:pt idx="711">
                  <c:v>82.509363747079462</c:v>
                </c:pt>
                <c:pt idx="712">
                  <c:v>82.481257357901328</c:v>
                </c:pt>
                <c:pt idx="713">
                  <c:v>82.45304820125844</c:v>
                </c:pt>
                <c:pt idx="714">
                  <c:v>82.424735931694215</c:v>
                </c:pt>
                <c:pt idx="715">
                  <c:v>82.396320202933694</c:v>
                </c:pt>
                <c:pt idx="716">
                  <c:v>82.367800667885632</c:v>
                </c:pt>
                <c:pt idx="717">
                  <c:v>82.339176978645057</c:v>
                </c:pt>
                <c:pt idx="718">
                  <c:v>82.31044878649503</c:v>
                </c:pt>
                <c:pt idx="719">
                  <c:v>82.281615741909405</c:v>
                </c:pt>
                <c:pt idx="720">
                  <c:v>82.252677494555144</c:v>
                </c:pt>
                <c:pt idx="721">
                  <c:v>82.223633693294488</c:v>
                </c:pt>
                <c:pt idx="722">
                  <c:v>82.194483986188004</c:v>
                </c:pt>
                <c:pt idx="723">
                  <c:v>82.165228020496528</c:v>
                </c:pt>
                <c:pt idx="724">
                  <c:v>82.135865442684633</c:v>
                </c:pt>
                <c:pt idx="725">
                  <c:v>82.106395898422534</c:v>
                </c:pt>
                <c:pt idx="726">
                  <c:v>82.07681903258954</c:v>
                </c:pt>
                <c:pt idx="727">
                  <c:v>82.047134489276573</c:v>
                </c:pt>
                <c:pt idx="728">
                  <c:v>82.017341911789259</c:v>
                </c:pt>
                <c:pt idx="729">
                  <c:v>81.987440942650679</c:v>
                </c:pt>
                <c:pt idx="730">
                  <c:v>81.957431223604686</c:v>
                </c:pt>
                <c:pt idx="731">
                  <c:v>81.92731239561931</c:v>
                </c:pt>
                <c:pt idx="732">
                  <c:v>81.897084098889323</c:v>
                </c:pt>
                <c:pt idx="733">
                  <c:v>81.866745972839794</c:v>
                </c:pt>
                <c:pt idx="734">
                  <c:v>81.836297656129986</c:v>
                </c:pt>
                <c:pt idx="735">
                  <c:v>81.805738786656022</c:v>
                </c:pt>
                <c:pt idx="736">
                  <c:v>81.775069001554868</c:v>
                </c:pt>
                <c:pt idx="737">
                  <c:v>81.744287937207631</c:v>
                </c:pt>
                <c:pt idx="738">
                  <c:v>81.713395229243744</c:v>
                </c:pt>
                <c:pt idx="739">
                  <c:v>81.682390512543989</c:v>
                </c:pt>
                <c:pt idx="740">
                  <c:v>81.651273421245079</c:v>
                </c:pt>
                <c:pt idx="741">
                  <c:v>81.620043588742988</c:v>
                </c:pt>
                <c:pt idx="742">
                  <c:v>81.588700647697138</c:v>
                </c:pt>
                <c:pt idx="743">
                  <c:v>81.557244230034556</c:v>
                </c:pt>
                <c:pt idx="744">
                  <c:v>81.525673966954031</c:v>
                </c:pt>
                <c:pt idx="745">
                  <c:v>81.493989488930367</c:v>
                </c:pt>
                <c:pt idx="746">
                  <c:v>81.462190425718305</c:v>
                </c:pt>
                <c:pt idx="747">
                  <c:v>81.430276406357521</c:v>
                </c:pt>
                <c:pt idx="748">
                  <c:v>81.398247059176882</c:v>
                </c:pt>
                <c:pt idx="749">
                  <c:v>81.366102011798745</c:v>
                </c:pt>
                <c:pt idx="750">
                  <c:v>81.33384089114432</c:v>
                </c:pt>
                <c:pt idx="751">
                  <c:v>81.301463323437446</c:v>
                </c:pt>
                <c:pt idx="752">
                  <c:v>81.26896893421052</c:v>
                </c:pt>
                <c:pt idx="753">
                  <c:v>81.236357348308445</c:v>
                </c:pt>
                <c:pt idx="754">
                  <c:v>81.203628189894445</c:v>
                </c:pt>
                <c:pt idx="755">
                  <c:v>81.170781082454553</c:v>
                </c:pt>
                <c:pt idx="756">
                  <c:v>81.137815648803553</c:v>
                </c:pt>
                <c:pt idx="757">
                  <c:v>81.104731511089511</c:v>
                </c:pt>
                <c:pt idx="758">
                  <c:v>81.071528290799662</c:v>
                </c:pt>
                <c:pt idx="759">
                  <c:v>81.038205608765608</c:v>
                </c:pt>
                <c:pt idx="760">
                  <c:v>81.004763085169515</c:v>
                </c:pt>
                <c:pt idx="761">
                  <c:v>80.971200339549114</c:v>
                </c:pt>
                <c:pt idx="762">
                  <c:v>80.937516990803587</c:v>
                </c:pt>
                <c:pt idx="763">
                  <c:v>80.903712657200046</c:v>
                </c:pt>
                <c:pt idx="764">
                  <c:v>80.86978695637896</c:v>
                </c:pt>
                <c:pt idx="765">
                  <c:v>80.835739505360337</c:v>
                </c:pt>
                <c:pt idx="766">
                  <c:v>80.801569920550079</c:v>
                </c:pt>
                <c:pt idx="767">
                  <c:v>80.767277817746361</c:v>
                </c:pt>
                <c:pt idx="768">
                  <c:v>80.732862812145896</c:v>
                </c:pt>
                <c:pt idx="769">
                  <c:v>80.698324518350091</c:v>
                </c:pt>
                <c:pt idx="770">
                  <c:v>80.663662550372678</c:v>
                </c:pt>
                <c:pt idx="771">
                  <c:v>80.628876521645253</c:v>
                </c:pt>
                <c:pt idx="772">
                  <c:v>80.59396604502524</c:v>
                </c:pt>
                <c:pt idx="773">
                  <c:v>80.55893073280167</c:v>
                </c:pt>
                <c:pt idx="774">
                  <c:v>80.523770196703339</c:v>
                </c:pt>
                <c:pt idx="775">
                  <c:v>80.488484047905374</c:v>
                </c:pt>
                <c:pt idx="776">
                  <c:v>80.453071897036779</c:v>
                </c:pt>
                <c:pt idx="777">
                  <c:v>80.417533354187569</c:v>
                </c:pt>
                <c:pt idx="778">
                  <c:v>80.381868028916443</c:v>
                </c:pt>
                <c:pt idx="779">
                  <c:v>80.346075530258545</c:v>
                </c:pt>
                <c:pt idx="780">
                  <c:v>80.310155466733093</c:v>
                </c:pt>
                <c:pt idx="781">
                  <c:v>80.274107446351309</c:v>
                </c:pt>
                <c:pt idx="782">
                  <c:v>80.237931076624321</c:v>
                </c:pt>
                <c:pt idx="783">
                  <c:v>80.201625964571292</c:v>
                </c:pt>
                <c:pt idx="784">
                  <c:v>80.165191716727875</c:v>
                </c:pt>
                <c:pt idx="785">
                  <c:v>80.128627939154214</c:v>
                </c:pt>
                <c:pt idx="786">
                  <c:v>80.091934237443709</c:v>
                </c:pt>
                <c:pt idx="787">
                  <c:v>80.055110216731634</c:v>
                </c:pt>
                <c:pt idx="788">
                  <c:v>80.018155481703502</c:v>
                </c:pt>
                <c:pt idx="789">
                  <c:v>79.981069636604701</c:v>
                </c:pt>
                <c:pt idx="790">
                  <c:v>79.94385228524844</c:v>
                </c:pt>
                <c:pt idx="791">
                  <c:v>79.906503031025807</c:v>
                </c:pt>
                <c:pt idx="792">
                  <c:v>79.869021476914654</c:v>
                </c:pt>
                <c:pt idx="793">
                  <c:v>79.831407225488874</c:v>
                </c:pt>
                <c:pt idx="794">
                  <c:v>79.793659878927969</c:v>
                </c:pt>
                <c:pt idx="795">
                  <c:v>79.755779039027175</c:v>
                </c:pt>
                <c:pt idx="796">
                  <c:v>79.717764307206323</c:v>
                </c:pt>
                <c:pt idx="797">
                  <c:v>79.679615284520807</c:v>
                </c:pt>
                <c:pt idx="798">
                  <c:v>79.641331571670818</c:v>
                </c:pt>
                <c:pt idx="799">
                  <c:v>79.602912769012107</c:v>
                </c:pt>
                <c:pt idx="800">
                  <c:v>79.564358476566071</c:v>
                </c:pt>
                <c:pt idx="801">
                  <c:v>79.525668294030169</c:v>
                </c:pt>
                <c:pt idx="802">
                  <c:v>79.486841820788896</c:v>
                </c:pt>
                <c:pt idx="803">
                  <c:v>79.447878655924498</c:v>
                </c:pt>
                <c:pt idx="804">
                  <c:v>79.408778398227113</c:v>
                </c:pt>
                <c:pt idx="805">
                  <c:v>79.369540646207369</c:v>
                </c:pt>
                <c:pt idx="806">
                  <c:v>79.330164998105886</c:v>
                </c:pt>
                <c:pt idx="807">
                  <c:v>79.290651051905996</c:v>
                </c:pt>
                <c:pt idx="808">
                  <c:v>79.250998405344816</c:v>
                </c:pt>
                <c:pt idx="809">
                  <c:v>79.211206655924258</c:v>
                </c:pt>
                <c:pt idx="810">
                  <c:v>79.171275400924216</c:v>
                </c:pt>
                <c:pt idx="811">
                  <c:v>79.131204237413243</c:v>
                </c:pt>
                <c:pt idx="812">
                  <c:v>79.090992762261465</c:v>
                </c:pt>
                <c:pt idx="813">
                  <c:v>79.050640572152219</c:v>
                </c:pt>
                <c:pt idx="814">
                  <c:v>79.010147263595442</c:v>
                </c:pt>
                <c:pt idx="815">
                  <c:v>78.969512432939538</c:v>
                </c:pt>
                <c:pt idx="816">
                  <c:v>78.928735676384292</c:v>
                </c:pt>
                <c:pt idx="817">
                  <c:v>78.887816589993591</c:v>
                </c:pt>
                <c:pt idx="818">
                  <c:v>78.846754769709136</c:v>
                </c:pt>
                <c:pt idx="819">
                  <c:v>78.805549811363235</c:v>
                </c:pt>
                <c:pt idx="820">
                  <c:v>78.764201310692371</c:v>
                </c:pt>
                <c:pt idx="821">
                  <c:v>78.722708863350448</c:v>
                </c:pt>
                <c:pt idx="822">
                  <c:v>78.681072064923114</c:v>
                </c:pt>
                <c:pt idx="823">
                  <c:v>78.639290510941024</c:v>
                </c:pt>
                <c:pt idx="824">
                  <c:v>78.597363796894939</c:v>
                </c:pt>
                <c:pt idx="825">
                  <c:v>78.555291518248538</c:v>
                </c:pt>
                <c:pt idx="826">
                  <c:v>78.513073270454257</c:v>
                </c:pt>
                <c:pt idx="827">
                  <c:v>78.470708648967062</c:v>
                </c:pt>
                <c:pt idx="828">
                  <c:v>78.428197249259455</c:v>
                </c:pt>
                <c:pt idx="829">
                  <c:v>78.385538666836368</c:v>
                </c:pt>
                <c:pt idx="830">
                  <c:v>78.342732497250836</c:v>
                </c:pt>
                <c:pt idx="831">
                  <c:v>78.299778336117924</c:v>
                </c:pt>
                <c:pt idx="832">
                  <c:v>78.256675779132252</c:v>
                </c:pt>
                <c:pt idx="833">
                  <c:v>78.213424422081701</c:v>
                </c:pt>
                <c:pt idx="834">
                  <c:v>78.170023860864603</c:v>
                </c:pt>
                <c:pt idx="835">
                  <c:v>78.126473691505083</c:v>
                </c:pt>
                <c:pt idx="836">
                  <c:v>78.082773510169488</c:v>
                </c:pt>
                <c:pt idx="837">
                  <c:v>78.038922913183015</c:v>
                </c:pt>
                <c:pt idx="838">
                  <c:v>77.994921497046192</c:v>
                </c:pt>
                <c:pt idx="839">
                  <c:v>77.950768858451355</c:v>
                </c:pt>
                <c:pt idx="840">
                  <c:v>77.906464594300033</c:v>
                </c:pt>
                <c:pt idx="841">
                  <c:v>77.862008301719698</c:v>
                </c:pt>
                <c:pt idx="842">
                  <c:v>77.817399578081719</c:v>
                </c:pt>
                <c:pt idx="843">
                  <c:v>77.772638021018338</c:v>
                </c:pt>
                <c:pt idx="844">
                  <c:v>77.727723228440823</c:v>
                </c:pt>
                <c:pt idx="845">
                  <c:v>77.682654798557266</c:v>
                </c:pt>
                <c:pt idx="846">
                  <c:v>77.637432329890459</c:v>
                </c:pt>
                <c:pt idx="847">
                  <c:v>77.592055421296607</c:v>
                </c:pt>
                <c:pt idx="848">
                  <c:v>77.546523671984104</c:v>
                </c:pt>
                <c:pt idx="849">
                  <c:v>77.500836681531212</c:v>
                </c:pt>
                <c:pt idx="850">
                  <c:v>77.454994049906446</c:v>
                </c:pt>
                <c:pt idx="851">
                  <c:v>77.408995377486335</c:v>
                </c:pt>
                <c:pt idx="852">
                  <c:v>77.36284026507586</c:v>
                </c:pt>
                <c:pt idx="853">
                  <c:v>77.316528313927279</c:v>
                </c:pt>
                <c:pt idx="854">
                  <c:v>77.270059125760525</c:v>
                </c:pt>
                <c:pt idx="855">
                  <c:v>77.223432302782456</c:v>
                </c:pt>
                <c:pt idx="856">
                  <c:v>77.17664744770758</c:v>
                </c:pt>
                <c:pt idx="857">
                  <c:v>77.129704163778001</c:v>
                </c:pt>
                <c:pt idx="858">
                  <c:v>77.082602054784701</c:v>
                </c:pt>
                <c:pt idx="859">
                  <c:v>77.035340725087764</c:v>
                </c:pt>
                <c:pt idx="860">
                  <c:v>76.987919779637281</c:v>
                </c:pt>
                <c:pt idx="861">
                  <c:v>76.940338823995134</c:v>
                </c:pt>
                <c:pt idx="862">
                  <c:v>76.892597464356143</c:v>
                </c:pt>
                <c:pt idx="863">
                  <c:v>76.844695307569808</c:v>
                </c:pt>
                <c:pt idx="864">
                  <c:v>76.796631961161978</c:v>
                </c:pt>
                <c:pt idx="865">
                  <c:v>76.748407033357182</c:v>
                </c:pt>
                <c:pt idx="866">
                  <c:v>76.700020133100892</c:v>
                </c:pt>
                <c:pt idx="867">
                  <c:v>76.651470870082377</c:v>
                </c:pt>
                <c:pt idx="868">
                  <c:v>76.602758854756686</c:v>
                </c:pt>
                <c:pt idx="869">
                  <c:v>76.553883698368551</c:v>
                </c:pt>
                <c:pt idx="870">
                  <c:v>76.504845012974783</c:v>
                </c:pt>
                <c:pt idx="871">
                  <c:v>76.455642411468318</c:v>
                </c:pt>
                <c:pt idx="872">
                  <c:v>76.406275507601649</c:v>
                </c:pt>
                <c:pt idx="873">
                  <c:v>76.356743916010501</c:v>
                </c:pt>
                <c:pt idx="874">
                  <c:v>76.307047252238618</c:v>
                </c:pt>
                <c:pt idx="875">
                  <c:v>76.257185132760938</c:v>
                </c:pt>
                <c:pt idx="876">
                  <c:v>76.207157175009584</c:v>
                </c:pt>
                <c:pt idx="877">
                  <c:v>76.156962997397756</c:v>
                </c:pt>
                <c:pt idx="878">
                  <c:v>76.106602219344595</c:v>
                </c:pt>
                <c:pt idx="879">
                  <c:v>76.056074461301122</c:v>
                </c:pt>
                <c:pt idx="880">
                  <c:v>76.005379344775704</c:v>
                </c:pt>
                <c:pt idx="881">
                  <c:v>75.954516492358849</c:v>
                </c:pt>
                <c:pt idx="882">
                  <c:v>75.903485527750334</c:v>
                </c:pt>
                <c:pt idx="883">
                  <c:v>75.852286075784946</c:v>
                </c:pt>
                <c:pt idx="884">
                  <c:v>75.800917762458369</c:v>
                </c:pt>
                <c:pt idx="885">
                  <c:v>75.74938021495521</c:v>
                </c:pt>
                <c:pt idx="886">
                  <c:v>75.697673061674166</c:v>
                </c:pt>
                <c:pt idx="887">
                  <c:v>75.645795932256632</c:v>
                </c:pt>
                <c:pt idx="888">
                  <c:v>75.593748457613287</c:v>
                </c:pt>
                <c:pt idx="889">
                  <c:v>75.541530269951963</c:v>
                </c:pt>
                <c:pt idx="890">
                  <c:v>75.489141002805781</c:v>
                </c:pt>
                <c:pt idx="891">
                  <c:v>75.436580291060537</c:v>
                </c:pt>
                <c:pt idx="892">
                  <c:v>75.383847770983905</c:v>
                </c:pt>
                <c:pt idx="893">
                  <c:v>75.330943080253405</c:v>
                </c:pt>
                <c:pt idx="894">
                  <c:v>75.277865857985176</c:v>
                </c:pt>
                <c:pt idx="895">
                  <c:v>75.224615744763824</c:v>
                </c:pt>
                <c:pt idx="896">
                  <c:v>75.171192382670796</c:v>
                </c:pt>
                <c:pt idx="897">
                  <c:v>75.117595415314668</c:v>
                </c:pt>
                <c:pt idx="898">
                  <c:v>75.063824487860501</c:v>
                </c:pt>
                <c:pt idx="899">
                  <c:v>75.009879247059757</c:v>
                </c:pt>
                <c:pt idx="900">
                  <c:v>74.955759341281237</c:v>
                </c:pt>
                <c:pt idx="901">
                  <c:v>74.901464420541174</c:v>
                </c:pt>
                <c:pt idx="902">
                  <c:v>74.846994136533695</c:v>
                </c:pt>
                <c:pt idx="903">
                  <c:v>74.792348142662888</c:v>
                </c:pt>
                <c:pt idx="904">
                  <c:v>74.737526094072564</c:v>
                </c:pt>
                <c:pt idx="905">
                  <c:v>74.682527647679578</c:v>
                </c:pt>
                <c:pt idx="906">
                  <c:v>74.627352462203689</c:v>
                </c:pt>
                <c:pt idx="907">
                  <c:v>74.572000198201209</c:v>
                </c:pt>
                <c:pt idx="908">
                  <c:v>74.516470518095872</c:v>
                </c:pt>
                <c:pt idx="909">
                  <c:v>74.46076308621295</c:v>
                </c:pt>
                <c:pt idx="910">
                  <c:v>74.404877568810065</c:v>
                </c:pt>
                <c:pt idx="911">
                  <c:v>74.34881363411192</c:v>
                </c:pt>
                <c:pt idx="912">
                  <c:v>74.292570952342516</c:v>
                </c:pt>
                <c:pt idx="913">
                  <c:v>74.236149195758671</c:v>
                </c:pt>
                <c:pt idx="914">
                  <c:v>74.179548038684729</c:v>
                </c:pt>
                <c:pt idx="915">
                  <c:v>74.122767157544942</c:v>
                </c:pt>
                <c:pt idx="916">
                  <c:v>74.065806230899241</c:v>
                </c:pt>
                <c:pt idx="917">
                  <c:v>74.008664939476532</c:v>
                </c:pt>
                <c:pt idx="918">
                  <c:v>73.951342966210476</c:v>
                </c:pt>
                <c:pt idx="919">
                  <c:v>73.893839996273172</c:v>
                </c:pt>
                <c:pt idx="920">
                  <c:v>73.836155717111595</c:v>
                </c:pt>
                <c:pt idx="921">
                  <c:v>73.778289818482477</c:v>
                </c:pt>
                <c:pt idx="922">
                  <c:v>73.720241992487772</c:v>
                </c:pt>
                <c:pt idx="923">
                  <c:v>73.662011933610756</c:v>
                </c:pt>
                <c:pt idx="924">
                  <c:v>73.603599338752886</c:v>
                </c:pt>
                <c:pt idx="925">
                  <c:v>73.545003907269049</c:v>
                </c:pt>
                <c:pt idx="926">
                  <c:v>73.486225341005209</c:v>
                </c:pt>
                <c:pt idx="927">
                  <c:v>73.427263344334506</c:v>
                </c:pt>
                <c:pt idx="928">
                  <c:v>73.368117624195264</c:v>
                </c:pt>
                <c:pt idx="929">
                  <c:v>73.308787890127419</c:v>
                </c:pt>
                <c:pt idx="930">
                  <c:v>73.2492738543109</c:v>
                </c:pt>
                <c:pt idx="931">
                  <c:v>73.189575231602973</c:v>
                </c:pt>
                <c:pt idx="932">
                  <c:v>73.129691739576941</c:v>
                </c:pt>
                <c:pt idx="933">
                  <c:v>73.069623098559404</c:v>
                </c:pt>
                <c:pt idx="934">
                  <c:v>73.009369031670403</c:v>
                </c:pt>
                <c:pt idx="935">
                  <c:v>72.948929264860709</c:v>
                </c:pt>
                <c:pt idx="936">
                  <c:v>72.888303526951503</c:v>
                </c:pt>
                <c:pt idx="937">
                  <c:v>72.827491549673454</c:v>
                </c:pt>
                <c:pt idx="938">
                  <c:v>72.766493067707032</c:v>
                </c:pt>
                <c:pt idx="939">
                  <c:v>72.705307818720556</c:v>
                </c:pt>
                <c:pt idx="940">
                  <c:v>72.643935543411828</c:v>
                </c:pt>
                <c:pt idx="941">
                  <c:v>72.582375985547273</c:v>
                </c:pt>
                <c:pt idx="942">
                  <c:v>72.520628892002421</c:v>
                </c:pt>
                <c:pt idx="943">
                  <c:v>72.458694012803164</c:v>
                </c:pt>
                <c:pt idx="944">
                  <c:v>72.396571101165762</c:v>
                </c:pt>
                <c:pt idx="945">
                  <c:v>72.334259913538929</c:v>
                </c:pt>
                <c:pt idx="946">
                  <c:v>72.271760209643546</c:v>
                </c:pt>
                <c:pt idx="947">
                  <c:v>72.209071752515598</c:v>
                </c:pt>
                <c:pt idx="948">
                  <c:v>72.146194308547592</c:v>
                </c:pt>
                <c:pt idx="949">
                  <c:v>72.083127647529324</c:v>
                </c:pt>
                <c:pt idx="950">
                  <c:v>72.01987154269203</c:v>
                </c:pt>
                <c:pt idx="951">
                  <c:v>71.956425770748666</c:v>
                </c:pt>
                <c:pt idx="952">
                  <c:v>71.892790111937984</c:v>
                </c:pt>
                <c:pt idx="953">
                  <c:v>71.828964350065945</c:v>
                </c:pt>
                <c:pt idx="954">
                  <c:v>71.764948272550313</c:v>
                </c:pt>
                <c:pt idx="955">
                  <c:v>71.700741670461667</c:v>
                </c:pt>
                <c:pt idx="956">
                  <c:v>71.63634433856852</c:v>
                </c:pt>
                <c:pt idx="957">
                  <c:v>71.57175607538089</c:v>
                </c:pt>
                <c:pt idx="958">
                  <c:v>71.506976683192093</c:v>
                </c:pt>
                <c:pt idx="959">
                  <c:v>71.442005968124548</c:v>
                </c:pt>
                <c:pt idx="960">
                  <c:v>71.376843740173356</c:v>
                </c:pt>
                <c:pt idx="961">
                  <c:v>71.311489813250432</c:v>
                </c:pt>
                <c:pt idx="962">
                  <c:v>71.245944005227997</c:v>
                </c:pt>
                <c:pt idx="963">
                  <c:v>71.180206137986204</c:v>
                </c:pt>
                <c:pt idx="964">
                  <c:v>71.114276037454147</c:v>
                </c:pt>
                <c:pt idx="965">
                  <c:v>71.048153533657057</c:v>
                </c:pt>
                <c:pt idx="966">
                  <c:v>70.981838460761566</c:v>
                </c:pt>
                <c:pt idx="967">
                  <c:v>70.91533065712018</c:v>
                </c:pt>
                <c:pt idx="968">
                  <c:v>70.848629965316917</c:v>
                </c:pt>
                <c:pt idx="969">
                  <c:v>70.781736232213319</c:v>
                </c:pt>
                <c:pt idx="970">
                  <c:v>70.714649308993373</c:v>
                </c:pt>
                <c:pt idx="971">
                  <c:v>70.647369051211456</c:v>
                </c:pt>
                <c:pt idx="972">
                  <c:v>70.579895318835639</c:v>
                </c:pt>
                <c:pt idx="973">
                  <c:v>70.512227976295605</c:v>
                </c:pt>
                <c:pt idx="974">
                  <c:v>70.444366892529274</c:v>
                </c:pt>
                <c:pt idx="975">
                  <c:v>70.37631194102859</c:v>
                </c:pt>
                <c:pt idx="976">
                  <c:v>70.308062999885962</c:v>
                </c:pt>
                <c:pt idx="977">
                  <c:v>70.239619951841803</c:v>
                </c:pt>
                <c:pt idx="978">
                  <c:v>70.170982684330738</c:v>
                </c:pt>
                <c:pt idx="979">
                  <c:v>70.1021510895294</c:v>
                </c:pt>
                <c:pt idx="980">
                  <c:v>70.033125064402412</c:v>
                </c:pt>
                <c:pt idx="981">
                  <c:v>69.963904510750666</c:v>
                </c:pt>
                <c:pt idx="982">
                  <c:v>69.894489335257958</c:v>
                </c:pt>
                <c:pt idx="983">
                  <c:v>69.824879449539623</c:v>
                </c:pt>
                <c:pt idx="984">
                  <c:v>69.755074770187719</c:v>
                </c:pt>
                <c:pt idx="985">
                  <c:v>69.68507521882141</c:v>
                </c:pt>
                <c:pt idx="986">
                  <c:v>69.614880722132696</c:v>
                </c:pt>
                <c:pt idx="987">
                  <c:v>69.544491211935821</c:v>
                </c:pt>
                <c:pt idx="988">
                  <c:v>69.47390662521309</c:v>
                </c:pt>
                <c:pt idx="989">
                  <c:v>69.403126904164964</c:v>
                </c:pt>
                <c:pt idx="990">
                  <c:v>69.332151996256727</c:v>
                </c:pt>
                <c:pt idx="991">
                  <c:v>69.260981854267442</c:v>
                </c:pt>
                <c:pt idx="992">
                  <c:v>69.189616436336536</c:v>
                </c:pt>
                <c:pt idx="993">
                  <c:v>69.118055706014985</c:v>
                </c:pt>
                <c:pt idx="994">
                  <c:v>69.046299632309726</c:v>
                </c:pt>
                <c:pt idx="995">
                  <c:v>68.974348189734698</c:v>
                </c:pt>
                <c:pt idx="996">
                  <c:v>68.902201358359193</c:v>
                </c:pt>
                <c:pt idx="997">
                  <c:v>68.829859123853865</c:v>
                </c:pt>
                <c:pt idx="998">
                  <c:v>68.757321477541765</c:v>
                </c:pt>
                <c:pt idx="999">
                  <c:v>68.684588416444569</c:v>
                </c:pt>
                <c:pt idx="1000">
                  <c:v>68.61165994333335</c:v>
                </c:pt>
                <c:pt idx="1001">
                  <c:v>68.538536066774327</c:v>
                </c:pt>
                <c:pt idx="1002">
                  <c:v>68.465216801179082</c:v>
                </c:pt>
                <c:pt idx="1003">
                  <c:v>68.391702166852227</c:v>
                </c:pt>
                <c:pt idx="1004">
                  <c:v>68.3179921900403</c:v>
                </c:pt>
                <c:pt idx="1005">
                  <c:v>68.244086902979859</c:v>
                </c:pt>
                <c:pt idx="1006">
                  <c:v>68.169986343945169</c:v>
                </c:pt>
                <c:pt idx="1007">
                  <c:v>68.095690557297587</c:v>
                </c:pt>
                <c:pt idx="1008">
                  <c:v>68.0211995935326</c:v>
                </c:pt>
                <c:pt idx="1009">
                  <c:v>67.946513509330416</c:v>
                </c:pt>
                <c:pt idx="1010">
                  <c:v>67.871632367600682</c:v>
                </c:pt>
                <c:pt idx="1011">
                  <c:v>67.796556237533039</c:v>
                </c:pt>
                <c:pt idx="1012">
                  <c:v>67.721285194644466</c:v>
                </c:pt>
                <c:pt idx="1013">
                  <c:v>67.645819320826874</c:v>
                </c:pt>
                <c:pt idx="1014">
                  <c:v>67.570158704396718</c:v>
                </c:pt>
                <c:pt idx="1015">
                  <c:v>67.494303440139078</c:v>
                </c:pt>
                <c:pt idx="1016">
                  <c:v>67.41825362935927</c:v>
                </c:pt>
                <c:pt idx="1017">
                  <c:v>67.342009379928243</c:v>
                </c:pt>
                <c:pt idx="1018">
                  <c:v>67.265570806330885</c:v>
                </c:pt>
                <c:pt idx="1019">
                  <c:v>67.188938029711892</c:v>
                </c:pt>
                <c:pt idx="1020">
                  <c:v>67.112111177925698</c:v>
                </c:pt>
                <c:pt idx="1021">
                  <c:v>67.035090385580759</c:v>
                </c:pt>
                <c:pt idx="1022">
                  <c:v>66.95787579408821</c:v>
                </c:pt>
                <c:pt idx="1023">
                  <c:v>66.880467551707881</c:v>
                </c:pt>
                <c:pt idx="1024">
                  <c:v>66.802865813594821</c:v>
                </c:pt>
                <c:pt idx="1025">
                  <c:v>66.725070741846096</c:v>
                </c:pt>
                <c:pt idx="1026">
                  <c:v>66.647082505547743</c:v>
                </c:pt>
                <c:pt idx="1027">
                  <c:v>66.568901280818466</c:v>
                </c:pt>
                <c:pt idx="1028">
                  <c:v>66.490527250858463</c:v>
                </c:pt>
                <c:pt idx="1029">
                  <c:v>66.411960605992903</c:v>
                </c:pt>
                <c:pt idx="1030">
                  <c:v>66.333201543718488</c:v>
                </c:pt>
                <c:pt idx="1031">
                  <c:v>66.254250268748237</c:v>
                </c:pt>
                <c:pt idx="1032">
                  <c:v>66.175106993056474</c:v>
                </c:pt>
                <c:pt idx="1033">
                  <c:v>66.095771935924304</c:v>
                </c:pt>
                <c:pt idx="1034">
                  <c:v>66.016245323982233</c:v>
                </c:pt>
                <c:pt idx="1035">
                  <c:v>65.936527391257528</c:v>
                </c:pt>
                <c:pt idx="1036">
                  <c:v>65.85661837921532</c:v>
                </c:pt>
                <c:pt idx="1037">
                  <c:v>65.776518536802442</c:v>
                </c:pt>
                <c:pt idx="1038">
                  <c:v>65.696228120494098</c:v>
                </c:pt>
                <c:pt idx="1039">
                  <c:v>65.615747394333127</c:v>
                </c:pt>
                <c:pt idx="1040">
                  <c:v>65.535076629974512</c:v>
                </c:pt>
                <c:pt idx="1041">
                  <c:v>65.454216106728211</c:v>
                </c:pt>
                <c:pt idx="1042">
                  <c:v>65.373166111600625</c:v>
                </c:pt>
                <c:pt idx="1043">
                  <c:v>65.291926939336761</c:v>
                </c:pt>
                <c:pt idx="1044">
                  <c:v>65.210498892461771</c:v>
                </c:pt>
                <c:pt idx="1045">
                  <c:v>65.128882281322078</c:v>
                </c:pt>
                <c:pt idx="1046">
                  <c:v>65.047077424126357</c:v>
                </c:pt>
                <c:pt idx="1047">
                  <c:v>64.965084646984849</c:v>
                </c:pt>
                <c:pt idx="1048">
                  <c:v>64.882904283952001</c:v>
                </c:pt>
                <c:pt idx="1049">
                  <c:v>64.800536677062766</c:v>
                </c:pt>
                <c:pt idx="1050">
                  <c:v>64.717982176374363</c:v>
                </c:pt>
                <c:pt idx="1051">
                  <c:v>64.635241140004041</c:v>
                </c:pt>
                <c:pt idx="1052">
                  <c:v>64.552313934168282</c:v>
                </c:pt>
                <c:pt idx="1053">
                  <c:v>64.469200933219057</c:v>
                </c:pt>
                <c:pt idx="1054">
                  <c:v>64.385902519683825</c:v>
                </c:pt>
                <c:pt idx="1055">
                  <c:v>64.302419084300581</c:v>
                </c:pt>
                <c:pt idx="1056">
                  <c:v>64.218751026055699</c:v>
                </c:pt>
                <c:pt idx="1057">
                  <c:v>64.134898752218902</c:v>
                </c:pt>
                <c:pt idx="1058">
                  <c:v>64.050862678380497</c:v>
                </c:pt>
                <c:pt idx="1059">
                  <c:v>63.966643228486149</c:v>
                </c:pt>
                <c:pt idx="1060">
                  <c:v>63.882240834869435</c:v>
                </c:pt>
                <c:pt idx="1061">
                  <c:v>63.797655938289139</c:v>
                </c:pt>
                <c:pt idx="1062">
                  <c:v>63.712888987961236</c:v>
                </c:pt>
                <c:pt idx="1063">
                  <c:v>63.627940441591932</c:v>
                </c:pt>
                <c:pt idx="1064">
                  <c:v>63.542810765410493</c:v>
                </c:pt>
                <c:pt idx="1065">
                  <c:v>63.457500434201251</c:v>
                </c:pt>
                <c:pt idx="1066">
                  <c:v>63.372009931336081</c:v>
                </c:pt>
                <c:pt idx="1067">
                  <c:v>63.286339748802448</c:v>
                </c:pt>
                <c:pt idx="1068">
                  <c:v>63.200490387237238</c:v>
                </c:pt>
                <c:pt idx="1069">
                  <c:v>63.114462355952753</c:v>
                </c:pt>
                <c:pt idx="1070">
                  <c:v>63.028256172969918</c:v>
                </c:pt>
                <c:pt idx="1071">
                  <c:v>62.941872365042784</c:v>
                </c:pt>
                <c:pt idx="1072">
                  <c:v>62.855311467688921</c:v>
                </c:pt>
                <c:pt idx="1073">
                  <c:v>62.768574025215301</c:v>
                </c:pt>
                <c:pt idx="1074">
                  <c:v>62.681660590745352</c:v>
                </c:pt>
                <c:pt idx="1075">
                  <c:v>62.594571726244538</c:v>
                </c:pt>
                <c:pt idx="1076">
                  <c:v>62.507308002546708</c:v>
                </c:pt>
                <c:pt idx="1077">
                  <c:v>62.419869999376729</c:v>
                </c:pt>
                <c:pt idx="1078">
                  <c:v>62.33225830537512</c:v>
                </c:pt>
                <c:pt idx="1079">
                  <c:v>62.244473518122447</c:v>
                </c:pt>
                <c:pt idx="1080">
                  <c:v>62.15651624415888</c:v>
                </c:pt>
                <c:pt idx="1081">
                  <c:v>62.068387099009186</c:v>
                </c:pt>
                <c:pt idx="1082">
                  <c:v>61.980086707200982</c:v>
                </c:pt>
                <c:pt idx="1083">
                  <c:v>61.891615702286899</c:v>
                </c:pt>
                <c:pt idx="1084">
                  <c:v>61.802974726862274</c:v>
                </c:pt>
                <c:pt idx="1085">
                  <c:v>61.714164432585477</c:v>
                </c:pt>
                <c:pt idx="1086">
                  <c:v>61.625185480195228</c:v>
                </c:pt>
                <c:pt idx="1087">
                  <c:v>61.536038539527468</c:v>
                </c:pt>
                <c:pt idx="1088">
                  <c:v>61.446724289531375</c:v>
                </c:pt>
                <c:pt idx="1089">
                  <c:v>61.357243418285435</c:v>
                </c:pt>
                <c:pt idx="1090">
                  <c:v>61.267596623013176</c:v>
                </c:pt>
                <c:pt idx="1091">
                  <c:v>61.177784610094989</c:v>
                </c:pt>
                <c:pt idx="1092">
                  <c:v>61.087808095083119</c:v>
                </c:pt>
                <c:pt idx="1093">
                  <c:v>60.997667802711888</c:v>
                </c:pt>
                <c:pt idx="1094">
                  <c:v>60.907364466911702</c:v>
                </c:pt>
                <c:pt idx="1095">
                  <c:v>60.816898830817038</c:v>
                </c:pt>
                <c:pt idx="1096">
                  <c:v>60.726271646777704</c:v>
                </c:pt>
                <c:pt idx="1097">
                  <c:v>60.635483676366746</c:v>
                </c:pt>
                <c:pt idx="1098">
                  <c:v>60.544535690388969</c:v>
                </c:pt>
                <c:pt idx="1099">
                  <c:v>60.453428468887921</c:v>
                </c:pt>
                <c:pt idx="1100">
                  <c:v>60.362162801150831</c:v>
                </c:pt>
                <c:pt idx="1101">
                  <c:v>60.270739485715538</c:v>
                </c:pt>
                <c:pt idx="1102">
                  <c:v>60.179159330373665</c:v>
                </c:pt>
                <c:pt idx="1103">
                  <c:v>60.087423152174068</c:v>
                </c:pt>
                <c:pt idx="1104">
                  <c:v>59.995531777424375</c:v>
                </c:pt>
                <c:pt idx="1105">
                  <c:v>59.903486041695714</c:v>
                </c:pt>
                <c:pt idx="1106">
                  <c:v>59.811286789818155</c:v>
                </c:pt>
                <c:pt idx="1107">
                  <c:v>59.71893487588396</c:v>
                </c:pt>
                <c:pt idx="1108">
                  <c:v>59.626431163245471</c:v>
                </c:pt>
                <c:pt idx="1109">
                  <c:v>59.53377652451195</c:v>
                </c:pt>
                <c:pt idx="1110">
                  <c:v>59.440971841545732</c:v>
                </c:pt>
                <c:pt idx="1111">
                  <c:v>59.348018005459025</c:v>
                </c:pt>
                <c:pt idx="1112">
                  <c:v>59.254915916608098</c:v>
                </c:pt>
                <c:pt idx="1113">
                  <c:v>59.161666484586462</c:v>
                </c:pt>
                <c:pt idx="1114">
                  <c:v>59.068270628217391</c:v>
                </c:pt>
                <c:pt idx="1115">
                  <c:v>58.9747292755453</c:v>
                </c:pt>
                <c:pt idx="1116">
                  <c:v>58.881043363827501</c:v>
                </c:pt>
                <c:pt idx="1117">
                  <c:v>58.787213839522835</c:v>
                </c:pt>
                <c:pt idx="1118">
                  <c:v>58.693241658278666</c:v>
                </c:pt>
                <c:pt idx="1119">
                  <c:v>58.599127784920384</c:v>
                </c:pt>
                <c:pt idx="1120">
                  <c:v>58.504873193437007</c:v>
                </c:pt>
                <c:pt idx="1121">
                  <c:v>58.410478866965605</c:v>
                </c:pt>
                <c:pt idx="1122">
                  <c:v>58.315945797777374</c:v>
                </c:pt>
                <c:pt idx="1123">
                  <c:v>58.221274987257445</c:v>
                </c:pt>
                <c:pt idx="1124">
                  <c:v>58.126467445891294</c:v>
                </c:pt>
                <c:pt idx="1125">
                  <c:v>58.031524193241211</c:v>
                </c:pt>
                <c:pt idx="1126">
                  <c:v>57.936446257929617</c:v>
                </c:pt>
                <c:pt idx="1127">
                  <c:v>57.841234677616157</c:v>
                </c:pt>
                <c:pt idx="1128">
                  <c:v>57.745890498975115</c:v>
                </c:pt>
                <c:pt idx="1129">
                  <c:v>57.650414777673078</c:v>
                </c:pt>
                <c:pt idx="1130">
                  <c:v>57.554808578343994</c:v>
                </c:pt>
                <c:pt idx="1131">
                  <c:v>57.459072974562574</c:v>
                </c:pt>
                <c:pt idx="1132">
                  <c:v>57.36320904881886</c:v>
                </c:pt>
                <c:pt idx="1133">
                  <c:v>57.267217892489768</c:v>
                </c:pt>
                <c:pt idx="1134">
                  <c:v>57.171100605809585</c:v>
                </c:pt>
                <c:pt idx="1135">
                  <c:v>57.074858297841274</c:v>
                </c:pt>
                <c:pt idx="1136">
                  <c:v>56.978492086443396</c:v>
                </c:pt>
                <c:pt idx="1137">
                  <c:v>56.882003098238982</c:v>
                </c:pt>
                <c:pt idx="1138">
                  <c:v>56.785392468581804</c:v>
                </c:pt>
                <c:pt idx="1139">
                  <c:v>56.688661341521396</c:v>
                </c:pt>
                <c:pt idx="1140">
                  <c:v>56.591810869768281</c:v>
                </c:pt>
                <c:pt idx="1141">
                  <c:v>56.494842214654994</c:v>
                </c:pt>
                <c:pt idx="1142">
                  <c:v>56.3977565460997</c:v>
                </c:pt>
                <c:pt idx="1143">
                  <c:v>56.300555042567723</c:v>
                </c:pt>
                <c:pt idx="1144">
                  <c:v>56.203238891029486</c:v>
                </c:pt>
                <c:pt idx="1145">
                  <c:v>56.105809286919339</c:v>
                </c:pt>
                <c:pt idx="1146">
                  <c:v>56.008267434094478</c:v>
                </c:pt>
                <c:pt idx="1147">
                  <c:v>55.910614544789453</c:v>
                </c:pt>
                <c:pt idx="1148">
                  <c:v>55.812851839571692</c:v>
                </c:pt>
                <c:pt idx="1149">
                  <c:v>55.714980547297358</c:v>
                </c:pt>
                <c:pt idx="1150">
                  <c:v>55.617001905061102</c:v>
                </c:pt>
                <c:pt idx="1151">
                  <c:v>55.51891715815097</c:v>
                </c:pt>
                <c:pt idx="1152">
                  <c:v>55.420727559995555</c:v>
                </c:pt>
                <c:pt idx="1153">
                  <c:v>55.32243437211757</c:v>
                </c:pt>
                <c:pt idx="1154">
                  <c:v>55.224038864079219</c:v>
                </c:pt>
                <c:pt idx="1155">
                  <c:v>55.125542313429833</c:v>
                </c:pt>
                <c:pt idx="1156">
                  <c:v>55.026946005653116</c:v>
                </c:pt>
                <c:pt idx="1157">
                  <c:v>54.928251234111229</c:v>
                </c:pt>
                <c:pt idx="1158">
                  <c:v>54.829459299989125</c:v>
                </c:pt>
                <c:pt idx="1159">
                  <c:v>54.730571512236679</c:v>
                </c:pt>
                <c:pt idx="1160">
                  <c:v>54.631589187511949</c:v>
                </c:pt>
                <c:pt idx="1161">
                  <c:v>54.532513650118773</c:v>
                </c:pt>
                <c:pt idx="1162">
                  <c:v>54.433346231949287</c:v>
                </c:pt>
                <c:pt idx="1163">
                  <c:v>54.334088272421369</c:v>
                </c:pt>
                <c:pt idx="1164">
                  <c:v>54.234741118414505</c:v>
                </c:pt>
                <c:pt idx="1165">
                  <c:v>54.135306124207673</c:v>
                </c:pt>
                <c:pt idx="1166">
                  <c:v>54.035784651414019</c:v>
                </c:pt>
                <c:pt idx="1167">
                  <c:v>53.936178068913833</c:v>
                </c:pt>
                <c:pt idx="1168">
                  <c:v>53.836487752789495</c:v>
                </c:pt>
                <c:pt idx="1169">
                  <c:v>53.736715086255302</c:v>
                </c:pt>
                <c:pt idx="1170">
                  <c:v>53.636861459590321</c:v>
                </c:pt>
                <c:pt idx="1171">
                  <c:v>53.536928270065715</c:v>
                </c:pt>
                <c:pt idx="1172">
                  <c:v>53.43691692187717</c:v>
                </c:pt>
                <c:pt idx="1173">
                  <c:v>53.336828826067318</c:v>
                </c:pt>
                <c:pt idx="1174">
                  <c:v>53.236665400458307</c:v>
                </c:pt>
                <c:pt idx="1175">
                  <c:v>53.136428069573611</c:v>
                </c:pt>
                <c:pt idx="1176">
                  <c:v>53.036118264563584</c:v>
                </c:pt>
                <c:pt idx="1177">
                  <c:v>52.935737423130078</c:v>
                </c:pt>
                <c:pt idx="1178">
                  <c:v>52.835286989447738</c:v>
                </c:pt>
                <c:pt idx="1179">
                  <c:v>52.734768414086972</c:v>
                </c:pt>
                <c:pt idx="1180">
                  <c:v>52.634183153933606</c:v>
                </c:pt>
                <c:pt idx="1181">
                  <c:v>52.533532672109629</c:v>
                </c:pt>
                <c:pt idx="1182">
                  <c:v>52.43281843789137</c:v>
                </c:pt>
                <c:pt idx="1183">
                  <c:v>52.332041926627426</c:v>
                </c:pt>
                <c:pt idx="1184">
                  <c:v>52.231204619656353</c:v>
                </c:pt>
                <c:pt idx="1185">
                  <c:v>52.130308004221675</c:v>
                </c:pt>
                <c:pt idx="1186">
                  <c:v>52.029353573387709</c:v>
                </c:pt>
                <c:pt idx="1187">
                  <c:v>51.928342825953138</c:v>
                </c:pt>
                <c:pt idx="1188">
                  <c:v>51.827277266365485</c:v>
                </c:pt>
                <c:pt idx="1189">
                  <c:v>51.726158404631946</c:v>
                </c:pt>
                <c:pt idx="1190">
                  <c:v>51.624987756233509</c:v>
                </c:pt>
                <c:pt idx="1191">
                  <c:v>51.523766842032217</c:v>
                </c:pt>
                <c:pt idx="1192">
                  <c:v>51.422497188184479</c:v>
                </c:pt>
                <c:pt idx="1193">
                  <c:v>51.321180326048591</c:v>
                </c:pt>
                <c:pt idx="1194">
                  <c:v>51.219817792091789</c:v>
                </c:pt>
                <c:pt idx="1195">
                  <c:v>51.11841112780138</c:v>
                </c:pt>
                <c:pt idx="1196">
                  <c:v>51.016961879587541</c:v>
                </c:pt>
                <c:pt idx="1197">
                  <c:v>50.915471598692363</c:v>
                </c:pt>
                <c:pt idx="1198">
                  <c:v>50.813941841091776</c:v>
                </c:pt>
                <c:pt idx="1199">
                  <c:v>50.712374167403453</c:v>
                </c:pt>
                <c:pt idx="1200">
                  <c:v>50.610770142789363</c:v>
                </c:pt>
                <c:pt idx="1201">
                  <c:v>50.509131336857081</c:v>
                </c:pt>
                <c:pt idx="1202">
                  <c:v>50.407459323564041</c:v>
                </c:pt>
                <c:pt idx="1203">
                  <c:v>50.305755681118995</c:v>
                </c:pt>
                <c:pt idx="1204">
                  <c:v>50.204021991883081</c:v>
                </c:pt>
                <c:pt idx="1205">
                  <c:v>50.10225984226858</c:v>
                </c:pt>
                <c:pt idx="1206">
                  <c:v>50.000470822640182</c:v>
                </c:pt>
                <c:pt idx="1207">
                  <c:v>49.89865652721528</c:v>
                </c:pt>
                <c:pt idx="1208">
                  <c:v>49.79681855395836</c:v>
                </c:pt>
                <c:pt idx="1209">
                  <c:v>49.694958504484163</c:v>
                </c:pt>
                <c:pt idx="1210">
                  <c:v>49.593077983950565</c:v>
                </c:pt>
                <c:pt idx="1211">
                  <c:v>49.491178600958392</c:v>
                </c:pt>
                <c:pt idx="1212">
                  <c:v>49.389261967445805</c:v>
                </c:pt>
                <c:pt idx="1213">
                  <c:v>49.287329698585353</c:v>
                </c:pt>
                <c:pt idx="1214">
                  <c:v>49.185383412678277</c:v>
                </c:pt>
                <c:pt idx="1215">
                  <c:v>49.083424731050286</c:v>
                </c:pt>
                <c:pt idx="1216">
                  <c:v>48.981455277945258</c:v>
                </c:pt>
                <c:pt idx="1217">
                  <c:v>48.879476680419657</c:v>
                </c:pt>
                <c:pt idx="1218">
                  <c:v>48.777490568234867</c:v>
                </c:pt>
                <c:pt idx="1219">
                  <c:v>48.675498573751355</c:v>
                </c:pt>
                <c:pt idx="1220">
                  <c:v>48.573502331821317</c:v>
                </c:pt>
                <c:pt idx="1221">
                  <c:v>48.471503479680422</c:v>
                </c:pt>
                <c:pt idx="1222">
                  <c:v>48.36950365684055</c:v>
                </c:pt>
                <c:pt idx="1223">
                  <c:v>48.267504504979996</c:v>
                </c:pt>
                <c:pt idx="1224">
                  <c:v>48.165507667836323</c:v>
                </c:pt>
                <c:pt idx="1225">
                  <c:v>48.063514791097475</c:v>
                </c:pt>
                <c:pt idx="1226">
                  <c:v>47.96152752229051</c:v>
                </c:pt>
                <c:pt idx="1227">
                  <c:v>47.859547510674673</c:v>
                </c:pt>
                <c:pt idx="1228">
                  <c:v>47.757576407129932</c:v>
                </c:pt>
                <c:pt idx="1229">
                  <c:v>47.655615864047405</c:v>
                </c:pt>
                <c:pt idx="1230">
                  <c:v>47.553667535219489</c:v>
                </c:pt>
                <c:pt idx="1231">
                  <c:v>47.451733075729578</c:v>
                </c:pt>
                <c:pt idx="1232">
                  <c:v>47.34981414184125</c:v>
                </c:pt>
                <c:pt idx="1233">
                  <c:v>47.247912390887393</c:v>
                </c:pt>
                <c:pt idx="1234">
                  <c:v>47.146029481160355</c:v>
                </c:pt>
                <c:pt idx="1235">
                  <c:v>47.044167071800643</c:v>
                </c:pt>
                <c:pt idx="1236">
                  <c:v>46.942326822685033</c:v>
                </c:pt>
                <c:pt idx="1237">
                  <c:v>46.840510394317675</c:v>
                </c:pt>
                <c:pt idx="1238">
                  <c:v>46.738719447717187</c:v>
                </c:pt>
                <c:pt idx="1239">
                  <c:v>46.63695564430634</c:v>
                </c:pt>
                <c:pt idx="1240">
                  <c:v>46.535220645801132</c:v>
                </c:pt>
                <c:pt idx="1241">
                  <c:v>46.433516114099035</c:v>
                </c:pt>
                <c:pt idx="1242">
                  <c:v>46.33184371116937</c:v>
                </c:pt>
                <c:pt idx="1243">
                  <c:v>46.230205098941013</c:v>
                </c:pt>
                <c:pt idx="1244">
                  <c:v>46.128601939192379</c:v>
                </c:pt>
                <c:pt idx="1245">
                  <c:v>46.027035893440058</c:v>
                </c:pt>
                <c:pt idx="1246">
                  <c:v>45.925508622828431</c:v>
                </c:pt>
                <c:pt idx="1247">
                  <c:v>45.824021788019508</c:v>
                </c:pt>
                <c:pt idx="1248">
                  <c:v>45.722577049081792</c:v>
                </c:pt>
                <c:pt idx="1249">
                  <c:v>45.621176065381576</c:v>
                </c:pt>
                <c:pt idx="1250">
                  <c:v>45.519820495470185</c:v>
                </c:pt>
                <c:pt idx="1251">
                  <c:v>45.418511996977514</c:v>
                </c:pt>
                <c:pt idx="1252">
                  <c:v>45.317252226501097</c:v>
                </c:pt>
                <c:pt idx="1253">
                  <c:v>45.216042839495003</c:v>
                </c:pt>
                <c:pt idx="1254">
                  <c:v>45.114885490164056</c:v>
                </c:pt>
                <c:pt idx="1255">
                  <c:v>45.013781831353725</c:v>
                </c:pt>
                <c:pt idx="1256">
                  <c:v>44.912733514439992</c:v>
                </c:pt>
                <c:pt idx="1257">
                  <c:v>44.811742189224361</c:v>
                </c:pt>
                <c:pt idx="1258">
                  <c:v>44.710809503824294</c:v>
                </c:pt>
                <c:pt idx="1259">
                  <c:v>44.60993710456583</c:v>
                </c:pt>
                <c:pt idx="1260">
                  <c:v>44.509126635877408</c:v>
                </c:pt>
                <c:pt idx="1261">
                  <c:v>44.408379740181999</c:v>
                </c:pt>
                <c:pt idx="1262">
                  <c:v>44.307698057792862</c:v>
                </c:pt>
                <c:pt idx="1263">
                  <c:v>44.207083226806787</c:v>
                </c:pt>
                <c:pt idx="1264">
                  <c:v>44.106536882997318</c:v>
                </c:pt>
                <c:pt idx="1265">
                  <c:v>44.006060659713683</c:v>
                </c:pt>
                <c:pt idx="1266">
                  <c:v>43.905656187772991</c:v>
                </c:pt>
                <c:pt idx="1267">
                  <c:v>43.805325095357574</c:v>
                </c:pt>
                <c:pt idx="1268">
                  <c:v>43.705069007913437</c:v>
                </c:pt>
                <c:pt idx="1269">
                  <c:v>43.604889548044412</c:v>
                </c:pt>
                <c:pt idx="1270">
                  <c:v>43.504788335413053</c:v>
                </c:pt>
                <c:pt idx="1271">
                  <c:v>43.404766986636844</c:v>
                </c:pt>
                <c:pt idx="1272">
                  <c:v>43.304827115188743</c:v>
                </c:pt>
                <c:pt idx="1273">
                  <c:v>43.204970331296181</c:v>
                </c:pt>
                <c:pt idx="1274">
                  <c:v>43.105198241841492</c:v>
                </c:pt>
                <c:pt idx="1275">
                  <c:v>43.005512450262472</c:v>
                </c:pt>
                <c:pt idx="1276">
                  <c:v>42.905914556454519</c:v>
                </c:pt>
                <c:pt idx="1277">
                  <c:v>42.806406156673205</c:v>
                </c:pt>
                <c:pt idx="1278">
                  <c:v>42.706988843435653</c:v>
                </c:pt>
                <c:pt idx="1279">
                  <c:v>42.607664205426659</c:v>
                </c:pt>
                <c:pt idx="1280">
                  <c:v>42.508433827400495</c:v>
                </c:pt>
                <c:pt idx="1281">
                  <c:v>42.409299290087915</c:v>
                </c:pt>
                <c:pt idx="1282">
                  <c:v>42.310262170102305</c:v>
                </c:pt>
                <c:pt idx="1283">
                  <c:v>42.21132403984376</c:v>
                </c:pt>
                <c:pt idx="1284">
                  <c:v>42.112486467409241</c:v>
                </c:pt>
                <c:pt idx="1285">
                  <c:v>42.01375101649981</c:v>
                </c:pt>
                <c:pt idx="1286">
                  <c:v>41.915119246330448</c:v>
                </c:pt>
                <c:pt idx="1287">
                  <c:v>41.816592711537567</c:v>
                </c:pt>
                <c:pt idx="1288">
                  <c:v>41.718172962092581</c:v>
                </c:pt>
                <c:pt idx="1289">
                  <c:v>41.619861543212011</c:v>
                </c:pt>
                <c:pt idx="1290">
                  <c:v>41.521659995269857</c:v>
                </c:pt>
                <c:pt idx="1291">
                  <c:v>41.423569853711797</c:v>
                </c:pt>
                <c:pt idx="1292">
                  <c:v>41.325592648967927</c:v>
                </c:pt>
                <c:pt idx="1293">
                  <c:v>41.22772990636949</c:v>
                </c:pt>
                <c:pt idx="1294">
                  <c:v>41.129983146063523</c:v>
                </c:pt>
                <c:pt idx="1295">
                  <c:v>41.032353882931147</c:v>
                </c:pt>
                <c:pt idx="1296">
                  <c:v>40.93484362650355</c:v>
                </c:pt>
                <c:pt idx="1297">
                  <c:v>40.83745388088235</c:v>
                </c:pt>
                <c:pt idx="1298">
                  <c:v>40.740186144659191</c:v>
                </c:pt>
                <c:pt idx="1299">
                  <c:v>40.643041910835308</c:v>
                </c:pt>
                <c:pt idx="1300">
                  <c:v>40.546022666744449</c:v>
                </c:pt>
                <c:pt idx="1301">
                  <c:v>40.449129893975197</c:v>
                </c:pt>
                <c:pt idx="1302">
                  <c:v>40.352365068294517</c:v>
                </c:pt>
                <c:pt idx="1303">
                  <c:v>40.255729659572097</c:v>
                </c:pt>
                <c:pt idx="1304">
                  <c:v>40.159225131706819</c:v>
                </c:pt>
                <c:pt idx="1305">
                  <c:v>40.062852942552865</c:v>
                </c:pt>
                <c:pt idx="1306">
                  <c:v>39.966614543847669</c:v>
                </c:pt>
                <c:pt idx="1307">
                  <c:v>39.870511381140659</c:v>
                </c:pt>
                <c:pt idx="1308">
                  <c:v>39.774544893723487</c:v>
                </c:pt>
                <c:pt idx="1309">
                  <c:v>39.678716514559341</c:v>
                </c:pt>
                <c:pt idx="1310">
                  <c:v>39.583027670216978</c:v>
                </c:pt>
                <c:pt idx="1311">
                  <c:v>39.487479780801976</c:v>
                </c:pt>
                <c:pt idx="1312">
                  <c:v>39.392074259892894</c:v>
                </c:pt>
                <c:pt idx="1313">
                  <c:v>39.296812514473544</c:v>
                </c:pt>
                <c:pt idx="1314">
                  <c:v>39.201695944871886</c:v>
                </c:pt>
                <c:pt idx="1315">
                  <c:v>39.106725944695995</c:v>
                </c:pt>
                <c:pt idx="1316">
                  <c:v>39.011903900772126</c:v>
                </c:pt>
                <c:pt idx="1317">
                  <c:v>38.917231193085343</c:v>
                </c:pt>
                <c:pt idx="1318">
                  <c:v>38.822709194719749</c:v>
                </c:pt>
                <c:pt idx="1319">
                  <c:v>38.728339271800678</c:v>
                </c:pt>
                <c:pt idx="1320">
                  <c:v>38.634122783434918</c:v>
                </c:pt>
                <c:pt idx="1321">
                  <c:v>38.540061081658934</c:v>
                </c:pt>
                <c:pt idx="1322">
                  <c:v>38.446155511381221</c:v>
                </c:pt>
                <c:pt idx="1323">
                  <c:v>38.352407410328226</c:v>
                </c:pt>
                <c:pt idx="1324">
                  <c:v>38.258818108993978</c:v>
                </c:pt>
                <c:pt idx="1325">
                  <c:v>38.165388930585777</c:v>
                </c:pt>
                <c:pt idx="1326">
                  <c:v>38.072121190976787</c:v>
                </c:pt>
                <c:pt idx="1327">
                  <c:v>37.979016198652971</c:v>
                </c:pt>
                <c:pt idx="1328">
                  <c:v>37.886075254670004</c:v>
                </c:pt>
                <c:pt idx="1329">
                  <c:v>37.793299652601519</c:v>
                </c:pt>
                <c:pt idx="1330">
                  <c:v>37.700690678496215</c:v>
                </c:pt>
                <c:pt idx="1331">
                  <c:v>37.608249610831791</c:v>
                </c:pt>
                <c:pt idx="1332">
                  <c:v>37.515977720472335</c:v>
                </c:pt>
                <c:pt idx="1333">
                  <c:v>37.423876270625669</c:v>
                </c:pt>
                <c:pt idx="1334">
                  <c:v>37.331946516801708</c:v>
                </c:pt>
                <c:pt idx="1335">
                  <c:v>37.240189706772327</c:v>
                </c:pt>
                <c:pt idx="1336">
                  <c:v>37.148607080533225</c:v>
                </c:pt>
                <c:pt idx="1337">
                  <c:v>37.057199870265435</c:v>
                </c:pt>
                <c:pt idx="1338">
                  <c:v>36.965969300298809</c:v>
                </c:pt>
                <c:pt idx="1339">
                  <c:v>36.874916587077422</c:v>
                </c:pt>
                <c:pt idx="1340">
                  <c:v>36.784042939122287</c:v>
                </c:pt>
                <c:pt idx="1341">
                  <c:v>36.693349557002307</c:v>
                </c:pt>
                <c:pt idx="1342">
                  <c:v>36.602837633299146</c:v>
                </c:pt>
                <c:pt idx="1343">
                  <c:v>36.512508352576475</c:v>
                </c:pt>
                <c:pt idx="1344">
                  <c:v>36.422362891353004</c:v>
                </c:pt>
                <c:pt idx="1345">
                  <c:v>36.332402418069023</c:v>
                </c:pt>
                <c:pt idx="1346">
                  <c:v>36.242628093063161</c:v>
                </c:pt>
                <c:pt idx="1347">
                  <c:v>36.153041068543956</c:v>
                </c:pt>
                <c:pt idx="1348">
                  <c:v>36.063642488564795</c:v>
                </c:pt>
                <c:pt idx="1349">
                  <c:v>35.974433488999722</c:v>
                </c:pt>
                <c:pt idx="1350">
                  <c:v>35.88541519752016</c:v>
                </c:pt>
                <c:pt idx="1351">
                  <c:v>35.796588733573856</c:v>
                </c:pt>
                <c:pt idx="1352">
                  <c:v>35.707955208363586</c:v>
                </c:pt>
                <c:pt idx="1353">
                  <c:v>35.619515724825931</c:v>
                </c:pt>
                <c:pt idx="1354">
                  <c:v>35.531271377615525</c:v>
                </c:pt>
                <c:pt idx="1355">
                  <c:v>35.44322325308508</c:v>
                </c:pt>
                <c:pt idx="1356">
                  <c:v>35.355372429270574</c:v>
                </c:pt>
                <c:pt idx="1357">
                  <c:v>35.267719975873888</c:v>
                </c:pt>
                <c:pt idx="1358">
                  <c:v>35.1802669542503</c:v>
                </c:pt>
                <c:pt idx="1359">
                  <c:v>35.093014417395153</c:v>
                </c:pt>
                <c:pt idx="1360">
                  <c:v>35.005963409930644</c:v>
                </c:pt>
                <c:pt idx="1361">
                  <c:v>34.919114968096295</c:v>
                </c:pt>
                <c:pt idx="1362">
                  <c:v>34.832470119736314</c:v>
                </c:pt>
                <c:pt idx="1363">
                  <c:v>34.746029884294074</c:v>
                </c:pt>
                <c:pt idx="1364">
                  <c:v>34.659795272801063</c:v>
                </c:pt>
                <c:pt idx="1365">
                  <c:v>34.5737672878723</c:v>
                </c:pt>
                <c:pt idx="1366">
                  <c:v>34.487946923698843</c:v>
                </c:pt>
                <c:pt idx="1367">
                  <c:v>34.402335166043969</c:v>
                </c:pt>
                <c:pt idx="1368">
                  <c:v>34.316932992238918</c:v>
                </c:pt>
                <c:pt idx="1369">
                  <c:v>34.231741371180277</c:v>
                </c:pt>
                <c:pt idx="1370">
                  <c:v>34.146761263327591</c:v>
                </c:pt>
                <c:pt idx="1371">
                  <c:v>34.061993620703447</c:v>
                </c:pt>
                <c:pt idx="1372">
                  <c:v>33.977439386893224</c:v>
                </c:pt>
                <c:pt idx="1373">
                  <c:v>33.893099497046052</c:v>
                </c:pt>
                <c:pt idx="1374">
                  <c:v>33.808974877877375</c:v>
                </c:pt>
                <c:pt idx="1375">
                  <c:v>33.725066447671111</c:v>
                </c:pt>
                <c:pt idx="1376">
                  <c:v>33.641375116285218</c:v>
                </c:pt>
                <c:pt idx="1377">
                  <c:v>33.557901785155138</c:v>
                </c:pt>
                <c:pt idx="1378">
                  <c:v>33.474647347300987</c:v>
                </c:pt>
                <c:pt idx="1379">
                  <c:v>33.391612687333236</c:v>
                </c:pt>
                <c:pt idx="1380">
                  <c:v>33.308798681461838</c:v>
                </c:pt>
                <c:pt idx="1381">
                  <c:v>33.22620619750333</c:v>
                </c:pt>
                <c:pt idx="1382">
                  <c:v>33.143836094892066</c:v>
                </c:pt>
                <c:pt idx="1383">
                  <c:v>33.061689224689019</c:v>
                </c:pt>
                <c:pt idx="1384">
                  <c:v>32.979766429594633</c:v>
                </c:pt>
                <c:pt idx="1385">
                  <c:v>32.898068543960534</c:v>
                </c:pt>
                <c:pt idx="1386">
                  <c:v>32.816596393801888</c:v>
                </c:pt>
                <c:pt idx="1387">
                  <c:v>32.735350796813009</c:v>
                </c:pt>
                <c:pt idx="1388">
                  <c:v>32.654332562379864</c:v>
                </c:pt>
                <c:pt idx="1389">
                  <c:v>32.573542491598602</c:v>
                </c:pt>
                <c:pt idx="1390">
                  <c:v>32.492981377289567</c:v>
                </c:pt>
                <c:pt idx="1391">
                  <c:v>32.412650004015518</c:v>
                </c:pt>
                <c:pt idx="1392">
                  <c:v>32.332549148099957</c:v>
                </c:pt>
                <c:pt idx="1393">
                  <c:v>32.252679577645978</c:v>
                </c:pt>
                <c:pt idx="1394">
                  <c:v>32.173042052555672</c:v>
                </c:pt>
                <c:pt idx="1395">
                  <c:v>32.093637324550343</c:v>
                </c:pt>
                <c:pt idx="1396">
                  <c:v>32.014466137192528</c:v>
                </c:pt>
                <c:pt idx="1397">
                  <c:v>31.93552922590797</c:v>
                </c:pt>
                <c:pt idx="1398">
                  <c:v>31.85682731800685</c:v>
                </c:pt>
                <c:pt idx="1399">
                  <c:v>31.778361132709165</c:v>
                </c:pt>
                <c:pt idx="1400">
                  <c:v>31.700131381168518</c:v>
                </c:pt>
                <c:pt idx="1401">
                  <c:v>31.622138766495794</c:v>
                </c:pt>
                <c:pt idx="1402">
                  <c:v>31.544383983786446</c:v>
                </c:pt>
                <c:pt idx="1403">
                  <c:v>31.466867720146098</c:v>
                </c:pt>
                <c:pt idx="1404">
                  <c:v>31.389590654716272</c:v>
                </c:pt>
                <c:pt idx="1405">
                  <c:v>31.312553458705565</c:v>
                </c:pt>
                <c:pt idx="1406">
                  <c:v>31.235756795413778</c:v>
                </c:pt>
                <c:pt idx="1407">
                  <c:v>31.159201320264174</c:v>
                </c:pt>
                <c:pt idx="1408">
                  <c:v>31.082887680831675</c:v>
                </c:pt>
                <c:pt idx="1409">
                  <c:v>31.006816516873045</c:v>
                </c:pt>
                <c:pt idx="1410">
                  <c:v>30.930988460357781</c:v>
                </c:pt>
                <c:pt idx="1411">
                  <c:v>30.855404135501288</c:v>
                </c:pt>
                <c:pt idx="1412">
                  <c:v>30.780064158795284</c:v>
                </c:pt>
                <c:pt idx="1413">
                  <c:v>30.704969139040315</c:v>
                </c:pt>
                <c:pt idx="1414">
                  <c:v>30.630119677380009</c:v>
                </c:pt>
                <c:pt idx="1415">
                  <c:v>30.555516367335201</c:v>
                </c:pt>
                <c:pt idx="1416">
                  <c:v>30.481159794837339</c:v>
                </c:pt>
                <c:pt idx="1417">
                  <c:v>30.407050538264201</c:v>
                </c:pt>
                <c:pt idx="1418">
                  <c:v>30.333189168475315</c:v>
                </c:pt>
                <c:pt idx="1419">
                  <c:v>30.25957624884677</c:v>
                </c:pt>
                <c:pt idx="1420">
                  <c:v>30.186212335311552</c:v>
                </c:pt>
                <c:pt idx="1421">
                  <c:v>30.113097976390804</c:v>
                </c:pt>
                <c:pt idx="1422">
                  <c:v>30.040233713236347</c:v>
                </c:pt>
                <c:pt idx="1423">
                  <c:v>29.967620079667427</c:v>
                </c:pt>
                <c:pt idx="1424">
                  <c:v>29.895257602207522</c:v>
                </c:pt>
                <c:pt idx="1425">
                  <c:v>29.823146800125812</c:v>
                </c:pt>
                <c:pt idx="1426">
                  <c:v>29.751288185475175</c:v>
                </c:pt>
                <c:pt idx="1427">
                  <c:v>29.679682263131355</c:v>
                </c:pt>
                <c:pt idx="1428">
                  <c:v>29.608329530836045</c:v>
                </c:pt>
                <c:pt idx="1429">
                  <c:v>29.53723047923566</c:v>
                </c:pt>
                <c:pt idx="1430">
                  <c:v>29.466385591921977</c:v>
                </c:pt>
                <c:pt idx="1431">
                  <c:v>29.395795345475506</c:v>
                </c:pt>
                <c:pt idx="1432">
                  <c:v>29.325460209506986</c:v>
                </c:pt>
                <c:pt idx="1433">
                  <c:v>29.255380646698512</c:v>
                </c:pt>
                <c:pt idx="1434">
                  <c:v>29.185557112847704</c:v>
                </c:pt>
                <c:pt idx="1435">
                  <c:v>29.11599005691042</c:v>
                </c:pt>
                <c:pt idx="1436">
                  <c:v>29.046679921044159</c:v>
                </c:pt>
                <c:pt idx="1437">
                  <c:v>28.977627140651634</c:v>
                </c:pt>
                <c:pt idx="1438">
                  <c:v>28.9088321444261</c:v>
                </c:pt>
                <c:pt idx="1439">
                  <c:v>28.840295354394044</c:v>
                </c:pt>
                <c:pt idx="1440">
                  <c:v>28.772017185961204</c:v>
                </c:pt>
                <c:pt idx="1441">
                  <c:v>28.703998047957839</c:v>
                </c:pt>
                <c:pt idx="1442">
                  <c:v>28.636238342683924</c:v>
                </c:pt>
                <c:pt idx="1443">
                  <c:v>28.568738465953203</c:v>
                </c:pt>
                <c:pt idx="1444">
                  <c:v>28.50149880714369</c:v>
                </c:pt>
                <c:pt idx="1445">
                  <c:v>28.434519749237182</c:v>
                </c:pt>
                <c:pt idx="1446">
                  <c:v>28.367801668873284</c:v>
                </c:pt>
                <c:pt idx="1447">
                  <c:v>28.30134493638954</c:v>
                </c:pt>
                <c:pt idx="1448">
                  <c:v>28.235149915872825</c:v>
                </c:pt>
                <c:pt idx="1449">
                  <c:v>28.169216965205578</c:v>
                </c:pt>
                <c:pt idx="1450">
                  <c:v>28.103546436111742</c:v>
                </c:pt>
                <c:pt idx="1451">
                  <c:v>28.038138674206465</c:v>
                </c:pt>
                <c:pt idx="1452">
                  <c:v>27.972994019043085</c:v>
                </c:pt>
                <c:pt idx="1453">
                  <c:v>27.908112804160851</c:v>
                </c:pt>
                <c:pt idx="1454">
                  <c:v>27.843495357134685</c:v>
                </c:pt>
                <c:pt idx="1455">
                  <c:v>27.779141999622084</c:v>
                </c:pt>
                <c:pt idx="1456">
                  <c:v>27.715053047412681</c:v>
                </c:pt>
                <c:pt idx="1457">
                  <c:v>27.651228810476709</c:v>
                </c:pt>
                <c:pt idx="1458">
                  <c:v>27.587669593014084</c:v>
                </c:pt>
                <c:pt idx="1459">
                  <c:v>27.524375693503913</c:v>
                </c:pt>
                <c:pt idx="1460">
                  <c:v>27.461347404753809</c:v>
                </c:pt>
                <c:pt idx="1461">
                  <c:v>27.398585013948036</c:v>
                </c:pt>
                <c:pt idx="1462">
                  <c:v>27.336088802698498</c:v>
                </c:pt>
                <c:pt idx="1463">
                  <c:v>27.273859047094874</c:v>
                </c:pt>
                <c:pt idx="1464">
                  <c:v>27.211896017751315</c:v>
                </c:pt>
                <c:pt idx="1465">
                  <c:v>27.150199979860673</c:v>
                </c:pt>
                <c:pt idx="1466">
                  <c:v>27.088771193241087</c:v>
                </c:pt>
                <c:pt idx="1467">
                  <c:v>27.027609912387618</c:v>
                </c:pt>
                <c:pt idx="1468">
                  <c:v>26.966716386521824</c:v>
                </c:pt>
                <c:pt idx="1469">
                  <c:v>26.906090859642518</c:v>
                </c:pt>
                <c:pt idx="1470">
                  <c:v>26.845733570575078</c:v>
                </c:pt>
                <c:pt idx="1471">
                  <c:v>26.785644753023348</c:v>
                </c:pt>
                <c:pt idx="1472">
                  <c:v>26.725824635618324</c:v>
                </c:pt>
                <c:pt idx="1473">
                  <c:v>26.666273441970105</c:v>
                </c:pt>
                <c:pt idx="1474">
                  <c:v>26.606991390717212</c:v>
                </c:pt>
                <c:pt idx="1475">
                  <c:v>26.547978695577569</c:v>
                </c:pt>
                <c:pt idx="1476">
                  <c:v>26.489235565399241</c:v>
                </c:pt>
                <c:pt idx="1477">
                  <c:v>26.430762204211192</c:v>
                </c:pt>
                <c:pt idx="1478">
                  <c:v>26.372558811272455</c:v>
                </c:pt>
                <c:pt idx="1479">
                  <c:v>26.314625581125142</c:v>
                </c:pt>
                <c:pt idx="1480">
                  <c:v>26.256962703642159</c:v>
                </c:pt>
                <c:pt idx="1481">
                  <c:v>26.199570364080273</c:v>
                </c:pt>
                <c:pt idx="1482">
                  <c:v>26.142448743129506</c:v>
                </c:pt>
                <c:pt idx="1483">
                  <c:v>26.08559801696299</c:v>
                </c:pt>
                <c:pt idx="1484">
                  <c:v>26.029018357289658</c:v>
                </c:pt>
                <c:pt idx="1485">
                  <c:v>25.972709931402505</c:v>
                </c:pt>
                <c:pt idx="1486">
                  <c:v>25.916672902229891</c:v>
                </c:pt>
                <c:pt idx="1487">
                  <c:v>25.86090742838627</c:v>
                </c:pt>
                <c:pt idx="1488">
                  <c:v>25.805413664222129</c:v>
                </c:pt>
                <c:pt idx="1489">
                  <c:v>25.75019175987498</c:v>
                </c:pt>
                <c:pt idx="1490">
                  <c:v>25.695241861317783</c:v>
                </c:pt>
                <c:pt idx="1491">
                  <c:v>25.640564110411532</c:v>
                </c:pt>
                <c:pt idx="1492">
                  <c:v>25.586158644953827</c:v>
                </c:pt>
                <c:pt idx="1493">
                  <c:v>25.532025598729689</c:v>
                </c:pt>
                <c:pt idx="1494">
                  <c:v>25.478165101560279</c:v>
                </c:pt>
                <c:pt idx="1495">
                  <c:v>25.424577279355276</c:v>
                </c:pt>
                <c:pt idx="1496">
                  <c:v>25.37126225415912</c:v>
                </c:pt>
                <c:pt idx="1497">
                  <c:v>25.318220144204133</c:v>
                </c:pt>
                <c:pt idx="1498">
                  <c:v>25.265451063958153</c:v>
                </c:pt>
                <c:pt idx="1499">
                  <c:v>25.212955124174528</c:v>
                </c:pt>
                <c:pt idx="1500">
                  <c:v>25.160732431941625</c:v>
                </c:pt>
                <c:pt idx="1501">
                  <c:v>25.108783090731777</c:v>
                </c:pt>
                <c:pt idx="1502">
                  <c:v>25.057107200450787</c:v>
                </c:pt>
                <c:pt idx="1503">
                  <c:v>25.005704857487132</c:v>
                </c:pt>
                <c:pt idx="1504">
                  <c:v>24.954576154760048</c:v>
                </c:pt>
                <c:pt idx="1505">
                  <c:v>24.903721181769242</c:v>
                </c:pt>
                <c:pt idx="1506">
                  <c:v>24.853140024643068</c:v>
                </c:pt>
                <c:pt idx="1507">
                  <c:v>24.802832766187635</c:v>
                </c:pt>
                <c:pt idx="1508">
                  <c:v>24.752799485933906</c:v>
                </c:pt>
                <c:pt idx="1509">
                  <c:v>24.703040260187151</c:v>
                </c:pt>
                <c:pt idx="1510">
                  <c:v>24.653555162075122</c:v>
                </c:pt>
                <c:pt idx="1511">
                  <c:v>24.604344261594434</c:v>
                </c:pt>
                <c:pt idx="1512">
                  <c:v>24.555407625660507</c:v>
                </c:pt>
                <c:pt idx="1513">
                  <c:v>24.506745318153264</c:v>
                </c:pt>
                <c:pt idx="1514">
                  <c:v>24.458357399966076</c:v>
                </c:pt>
                <c:pt idx="1515">
                  <c:v>24.410243929051973</c:v>
                </c:pt>
                <c:pt idx="1516">
                  <c:v>24.36240496047148</c:v>
                </c:pt>
                <c:pt idx="1517">
                  <c:v>24.31484054643937</c:v>
                </c:pt>
                <c:pt idx="1518">
                  <c:v>24.267550736371163</c:v>
                </c:pt>
                <c:pt idx="1519">
                  <c:v>24.220535576929962</c:v>
                </c:pt>
                <c:pt idx="1520">
                  <c:v>24.173795112073066</c:v>
                </c:pt>
                <c:pt idx="1521">
                  <c:v>24.127329383098129</c:v>
                </c:pt>
                <c:pt idx="1522">
                  <c:v>24.081138428689002</c:v>
                </c:pt>
                <c:pt idx="1523">
                  <c:v>24.035222284961549</c:v>
                </c:pt>
                <c:pt idx="1524">
                  <c:v>23.989580985509889</c:v>
                </c:pt>
                <c:pt idx="1525">
                  <c:v>23.944214561451133</c:v>
                </c:pt>
                <c:pt idx="1526">
                  <c:v>23.899123041471199</c:v>
                </c:pt>
                <c:pt idx="1527">
                  <c:v>23.854306451869746</c:v>
                </c:pt>
                <c:pt idx="1528">
                  <c:v>23.809764816605451</c:v>
                </c:pt>
                <c:pt idx="1529">
                  <c:v>23.765498157339493</c:v>
                </c:pt>
                <c:pt idx="1530">
                  <c:v>23.721506493481201</c:v>
                </c:pt>
                <c:pt idx="1531">
                  <c:v>23.677789842232329</c:v>
                </c:pt>
                <c:pt idx="1532">
                  <c:v>23.63434821863035</c:v>
                </c:pt>
                <c:pt idx="1533">
                  <c:v>23.591181635592818</c:v>
                </c:pt>
                <c:pt idx="1534">
                  <c:v>23.548290103961108</c:v>
                </c:pt>
                <c:pt idx="1535">
                  <c:v>23.505673632543193</c:v>
                </c:pt>
                <c:pt idx="1536">
                  <c:v>23.463332228157753</c:v>
                </c:pt>
                <c:pt idx="1537">
                  <c:v>23.421265895676328</c:v>
                </c:pt>
                <c:pt idx="1538">
                  <c:v>23.37947463806691</c:v>
                </c:pt>
                <c:pt idx="1539">
                  <c:v>23.337958456435501</c:v>
                </c:pt>
                <c:pt idx="1540">
                  <c:v>23.296717350069315</c:v>
                </c:pt>
                <c:pt idx="1541">
                  <c:v>23.255751316478381</c:v>
                </c:pt>
                <c:pt idx="1542">
                  <c:v>23.215060351437586</c:v>
                </c:pt>
                <c:pt idx="1543">
                  <c:v>23.17464444902825</c:v>
                </c:pt>
                <c:pt idx="1544">
                  <c:v>23.134503601679569</c:v>
                </c:pt>
                <c:pt idx="1545">
                  <c:v>23.094637800209767</c:v>
                </c:pt>
                <c:pt idx="1546">
                  <c:v>23.055047033866742</c:v>
                </c:pt>
                <c:pt idx="1547">
                  <c:v>23.01573129036953</c:v>
                </c:pt>
                <c:pt idx="1548">
                  <c:v>22.976690555948124</c:v>
                </c:pt>
                <c:pt idx="1549">
                  <c:v>22.937924815383838</c:v>
                </c:pt>
                <c:pt idx="1550">
                  <c:v>22.899434052049457</c:v>
                </c:pt>
                <c:pt idx="1551">
                  <c:v>22.861218247948756</c:v>
                </c:pt>
                <c:pt idx="1552">
                  <c:v>22.823277383756391</c:v>
                </c:pt>
                <c:pt idx="1553">
                  <c:v>22.785611438857075</c:v>
                </c:pt>
                <c:pt idx="1554">
                  <c:v>22.748220391383882</c:v>
                </c:pt>
                <c:pt idx="1555">
                  <c:v>22.711104218258356</c:v>
                </c:pt>
                <c:pt idx="1556">
                  <c:v>22.674262895228082</c:v>
                </c:pt>
                <c:pt idx="1557">
                  <c:v>22.637696396905312</c:v>
                </c:pt>
                <c:pt idx="1558">
                  <c:v>22.601404696805133</c:v>
                </c:pt>
                <c:pt idx="1559">
                  <c:v>22.565387767383044</c:v>
                </c:pt>
                <c:pt idx="1560">
                  <c:v>22.529645580072753</c:v>
                </c:pt>
                <c:pt idx="1561">
                  <c:v>22.494178105323442</c:v>
                </c:pt>
                <c:pt idx="1562">
                  <c:v>22.45898531263677</c:v>
                </c:pt>
                <c:pt idx="1563">
                  <c:v>22.424067170604047</c:v>
                </c:pt>
                <c:pt idx="1564">
                  <c:v>22.38942364694222</c:v>
                </c:pt>
                <c:pt idx="1565">
                  <c:v>22.355054708530815</c:v>
                </c:pt>
                <c:pt idx="1566">
                  <c:v>22.320960321447359</c:v>
                </c:pt>
                <c:pt idx="1567">
                  <c:v>22.287140451004262</c:v>
                </c:pt>
                <c:pt idx="1568">
                  <c:v>22.253595061783727</c:v>
                </c:pt>
                <c:pt idx="1569">
                  <c:v>22.220324117672533</c:v>
                </c:pt>
                <c:pt idx="1570">
                  <c:v>22.187327581898643</c:v>
                </c:pt>
                <c:pt idx="1571">
                  <c:v>22.154605417064829</c:v>
                </c:pt>
                <c:pt idx="1572">
                  <c:v>22.122157585183515</c:v>
                </c:pt>
                <c:pt idx="1573">
                  <c:v>22.089984047711511</c:v>
                </c:pt>
                <c:pt idx="1574">
                  <c:v>22.058084765583601</c:v>
                </c:pt>
                <c:pt idx="1575">
                  <c:v>22.026459699247368</c:v>
                </c:pt>
                <c:pt idx="1576">
                  <c:v>21.995108808695079</c:v>
                </c:pt>
                <c:pt idx="1577">
                  <c:v>21.964032053499011</c:v>
                </c:pt>
                <c:pt idx="1578">
                  <c:v>21.933229392843089</c:v>
                </c:pt>
                <c:pt idx="1579">
                  <c:v>21.902700785556448</c:v>
                </c:pt>
                <c:pt idx="1580">
                  <c:v>21.872446190145837</c:v>
                </c:pt>
                <c:pt idx="1581">
                  <c:v>21.842465564828274</c:v>
                </c:pt>
                <c:pt idx="1582">
                  <c:v>21.812758867562223</c:v>
                </c:pt>
                <c:pt idx="1583">
                  <c:v>21.783326056081222</c:v>
                </c:pt>
                <c:pt idx="1584">
                  <c:v>21.754167087923037</c:v>
                </c:pt>
                <c:pt idx="1585">
                  <c:v>21.725281920463743</c:v>
                </c:pt>
                <c:pt idx="1586">
                  <c:v>21.696670510946433</c:v>
                </c:pt>
                <c:pt idx="1587">
                  <c:v>21.668332816513754</c:v>
                </c:pt>
                <c:pt idx="1588">
                  <c:v>21.640268794237926</c:v>
                </c:pt>
                <c:pt idx="1589">
                  <c:v>21.612478401150696</c:v>
                </c:pt>
                <c:pt idx="1590">
                  <c:v>21.584961594274176</c:v>
                </c:pt>
                <c:pt idx="1591">
                  <c:v>21.557718330650374</c:v>
                </c:pt>
                <c:pt idx="1592">
                  <c:v>21.53074856737075</c:v>
                </c:pt>
                <c:pt idx="1593">
                  <c:v>21.504052261606063</c:v>
                </c:pt>
                <c:pt idx="1594">
                  <c:v>21.47762937063473</c:v>
                </c:pt>
                <c:pt idx="1595">
                  <c:v>21.451479851872875</c:v>
                </c:pt>
                <c:pt idx="1596">
                  <c:v>21.425603662901239</c:v>
                </c:pt>
                <c:pt idx="1597">
                  <c:v>21.400000761495988</c:v>
                </c:pt>
                <c:pt idx="1598">
                  <c:v>21.374671105653874</c:v>
                </c:pt>
                <c:pt idx="1599">
                  <c:v>21.34961465362332</c:v>
                </c:pt>
                <c:pt idx="1600">
                  <c:v>21.324831363929945</c:v>
                </c:pt>
                <c:pt idx="1601">
                  <c:v>21.300321195404422</c:v>
                </c:pt>
                <c:pt idx="1602">
                  <c:v>21.276084107210409</c:v>
                </c:pt>
                <c:pt idx="1603">
                  <c:v>21.252120058870929</c:v>
                </c:pt>
                <c:pt idx="1604">
                  <c:v>21.228429010294803</c:v>
                </c:pt>
                <c:pt idx="1605">
                  <c:v>21.205010921803677</c:v>
                </c:pt>
                <c:pt idx="1606">
                  <c:v>21.181865754158252</c:v>
                </c:pt>
                <c:pt idx="1607">
                  <c:v>21.158993468583645</c:v>
                </c:pt>
                <c:pt idx="1608">
                  <c:v>21.136394026796495</c:v>
                </c:pt>
                <c:pt idx="1609">
                  <c:v>21.11406739102847</c:v>
                </c:pt>
                <c:pt idx="1610">
                  <c:v>21.092013524053527</c:v>
                </c:pt>
                <c:pt idx="1611">
                  <c:v>21.070232389212038</c:v>
                </c:pt>
                <c:pt idx="1612">
                  <c:v>21.048723950435402</c:v>
                </c:pt>
                <c:pt idx="1613">
                  <c:v>21.027488172271063</c:v>
                </c:pt>
                <c:pt idx="1614">
                  <c:v>21.00652501990686</c:v>
                </c:pt>
                <c:pt idx="1615">
                  <c:v>20.985834459194848</c:v>
                </c:pt>
                <c:pt idx="1616">
                  <c:v>20.965416456675854</c:v>
                </c:pt>
                <c:pt idx="1617">
                  <c:v>20.945270979601673</c:v>
                </c:pt>
                <c:pt idx="1618">
                  <c:v>20.925397995960537</c:v>
                </c:pt>
                <c:pt idx="1619">
                  <c:v>20.905797474498684</c:v>
                </c:pt>
                <c:pt idx="1620">
                  <c:v>20.886469384743748</c:v>
                </c:pt>
                <c:pt idx="1621">
                  <c:v>20.867413697028269</c:v>
                </c:pt>
                <c:pt idx="1622">
                  <c:v>20.848630382510919</c:v>
                </c:pt>
                <c:pt idx="1623">
                  <c:v>20.830119413200066</c:v>
                </c:pt>
                <c:pt idx="1624">
                  <c:v>20.81188076197455</c:v>
                </c:pt>
                <c:pt idx="1625">
                  <c:v>20.793914402606532</c:v>
                </c:pt>
                <c:pt idx="1626">
                  <c:v>20.776220309782644</c:v>
                </c:pt>
                <c:pt idx="1627">
                  <c:v>20.758798459126069</c:v>
                </c:pt>
                <c:pt idx="1628">
                  <c:v>20.741648827216324</c:v>
                </c:pt>
                <c:pt idx="1629">
                  <c:v>20.724771391611654</c:v>
                </c:pt>
                <c:pt idx="1630">
                  <c:v>20.708166130868079</c:v>
                </c:pt>
                <c:pt idx="1631">
                  <c:v>20.691833024562669</c:v>
                </c:pt>
                <c:pt idx="1632">
                  <c:v>20.675772053310283</c:v>
                </c:pt>
                <c:pt idx="1633">
                  <c:v>20.65998319878679</c:v>
                </c:pt>
                <c:pt idx="1634">
                  <c:v>20.644466443746495</c:v>
                </c:pt>
                <c:pt idx="1635">
                  <c:v>20.629221772043906</c:v>
                </c:pt>
                <c:pt idx="1636">
                  <c:v>20.614249168651355</c:v>
                </c:pt>
                <c:pt idx="1637">
                  <c:v>20.599548619678899</c:v>
                </c:pt>
                <c:pt idx="1638">
                  <c:v>20.585120112394009</c:v>
                </c:pt>
                <c:pt idx="1639">
                  <c:v>20.57096363523894</c:v>
                </c:pt>
                <c:pt idx="1640">
                  <c:v>20.557079177849971</c:v>
                </c:pt>
                <c:pt idx="1641">
                  <c:v>20.543466731076364</c:v>
                </c:pt>
                <c:pt idx="1642">
                  <c:v>20.530126286997813</c:v>
                </c:pt>
                <c:pt idx="1643">
                  <c:v>20.517057838942151</c:v>
                </c:pt>
                <c:pt idx="1644">
                  <c:v>20.504261381503738</c:v>
                </c:pt>
                <c:pt idx="1645">
                  <c:v>20.491736910560263</c:v>
                </c:pt>
                <c:pt idx="1646">
                  <c:v>20.479484423290756</c:v>
                </c:pt>
                <c:pt idx="1647">
                  <c:v>20.467503918192051</c:v>
                </c:pt>
                <c:pt idx="1648">
                  <c:v>20.455795395096004</c:v>
                </c:pt>
                <c:pt idx="1649">
                  <c:v>20.444358855186238</c:v>
                </c:pt>
                <c:pt idx="1650">
                  <c:v>20.433194301014453</c:v>
                </c:pt>
                <c:pt idx="1651">
                  <c:v>20.422301736516516</c:v>
                </c:pt>
                <c:pt idx="1652">
                  <c:v>20.411681167029371</c:v>
                </c:pt>
                <c:pt idx="1653">
                  <c:v>20.401332599305221</c:v>
                </c:pt>
                <c:pt idx="1654">
                  <c:v>20.391256041529346</c:v>
                </c:pt>
                <c:pt idx="1655">
                  <c:v>20.381451503333693</c:v>
                </c:pt>
                <c:pt idx="1656">
                  <c:v>20.371918995813161</c:v>
                </c:pt>
                <c:pt idx="1657">
                  <c:v>20.362658531540802</c:v>
                </c:pt>
                <c:pt idx="1658">
                  <c:v>20.353670124581811</c:v>
                </c:pt>
                <c:pt idx="1659">
                  <c:v>20.344953790508669</c:v>
                </c:pt>
                <c:pt idx="1660">
                  <c:v>20.336509546415584</c:v>
                </c:pt>
                <c:pt idx="1661">
                  <c:v>20.328337410933386</c:v>
                </c:pt>
                <c:pt idx="1662">
                  <c:v>20.32043740424217</c:v>
                </c:pt>
                <c:pt idx="1663">
                  <c:v>20.312809548086989</c:v>
                </c:pt>
                <c:pt idx="1664">
                  <c:v>20.305453865789531</c:v>
                </c:pt>
                <c:pt idx="1665">
                  <c:v>20.298370382263414</c:v>
                </c:pt>
                <c:pt idx="1666">
                  <c:v>20.291559124026634</c:v>
                </c:pt>
                <c:pt idx="1667">
                  <c:v>20.285020119214607</c:v>
                </c:pt>
                <c:pt idx="1668">
                  <c:v>20.278753397592965</c:v>
                </c:pt>
                <c:pt idx="1669">
                  <c:v>20.272758990571191</c:v>
                </c:pt>
                <c:pt idx="1670">
                  <c:v>20.267036931213994</c:v>
                </c:pt>
                <c:pt idx="1671">
                  <c:v>20.26158725425492</c:v>
                </c:pt>
                <c:pt idx="1672">
                  <c:v>20.256409996106868</c:v>
                </c:pt>
                <c:pt idx="1673">
                  <c:v>20.251505194875847</c:v>
                </c:pt>
                <c:pt idx="1674">
                  <c:v>20.24687289037135</c:v>
                </c:pt>
                <c:pt idx="1675">
                  <c:v>20.242513124118602</c:v>
                </c:pt>
                <c:pt idx="1676">
                  <c:v>20.238425939369989</c:v>
                </c:pt>
                <c:pt idx="1677">
                  <c:v>20.234611381116167</c:v>
                </c:pt>
                <c:pt idx="1678">
                  <c:v>20.231069496097206</c:v>
                </c:pt>
                <c:pt idx="1679">
                  <c:v>20.227800332812905</c:v>
                </c:pt>
                <c:pt idx="1680">
                  <c:v>20.224803941534617</c:v>
                </c:pt>
                <c:pt idx="1681">
                  <c:v>20.222080374314373</c:v>
                </c:pt>
                <c:pt idx="1682">
                  <c:v>20.219629684996335</c:v>
                </c:pt>
                <c:pt idx="1683">
                  <c:v>20.217451929226087</c:v>
                </c:pt>
                <c:pt idx="1684">
                  <c:v>20.215547164460929</c:v>
                </c:pt>
                <c:pt idx="1685">
                  <c:v>20.213915449980391</c:v>
                </c:pt>
                <c:pt idx="1686">
                  <c:v>20.21255684689396</c:v>
                </c:pt>
                <c:pt idx="1687">
                  <c:v>20.211471418152314</c:v>
                </c:pt>
                <c:pt idx="1688">
                  <c:v>20.210659228555528</c:v>
                </c:pt>
                <c:pt idx="1689">
                  <c:v>20.210120344762714</c:v>
                </c:pt>
                <c:pt idx="1690">
                  <c:v>20.209854835300348</c:v>
                </c:pt>
                <c:pt idx="1691">
                  <c:v>20.209862770571334</c:v>
                </c:pt>
                <c:pt idx="1692">
                  <c:v>20.210144222863022</c:v>
                </c:pt>
                <c:pt idx="1693">
                  <c:v>20.210699266356585</c:v>
                </c:pt>
                <c:pt idx="1694">
                  <c:v>20.211527977134295</c:v>
                </c:pt>
                <c:pt idx="1695">
                  <c:v>20.212630433187428</c:v>
                </c:pt>
                <c:pt idx="1696">
                  <c:v>20.214006714424528</c:v>
                </c:pt>
                <c:pt idx="1697">
                  <c:v>20.215656902678887</c:v>
                </c:pt>
                <c:pt idx="1698">
                  <c:v>20.217581081715963</c:v>
                </c:pt>
                <c:pt idx="1699">
                  <c:v>20.219779337241079</c:v>
                </c:pt>
                <c:pt idx="1700">
                  <c:v>20.222251756905365</c:v>
                </c:pt>
                <c:pt idx="1701">
                  <c:v>20.224998430314088</c:v>
                </c:pt>
                <c:pt idx="1702">
                  <c:v>20.228019449032928</c:v>
                </c:pt>
                <c:pt idx="1703">
                  <c:v>20.231314906594122</c:v>
                </c:pt>
                <c:pt idx="1704">
                  <c:v>20.23488489850314</c:v>
                </c:pt>
                <c:pt idx="1705">
                  <c:v>20.238729522245251</c:v>
                </c:pt>
                <c:pt idx="1706">
                  <c:v>20.242848877291436</c:v>
                </c:pt>
                <c:pt idx="1707">
                  <c:v>20.247243065103817</c:v>
                </c:pt>
                <c:pt idx="1708">
                  <c:v>20.251912189142274</c:v>
                </c:pt>
                <c:pt idx="1709">
                  <c:v>20.256856354869171</c:v>
                </c:pt>
                <c:pt idx="1710">
                  <c:v>20.262075669755092</c:v>
                </c:pt>
                <c:pt idx="1711">
                  <c:v>20.267570243284268</c:v>
                </c:pt>
                <c:pt idx="1712">
                  <c:v>20.273340186959359</c:v>
                </c:pt>
                <c:pt idx="1713">
                  <c:v>20.279385614306221</c:v>
                </c:pt>
                <c:pt idx="1714">
                  <c:v>20.285706640879084</c:v>
                </c:pt>
                <c:pt idx="1715">
                  <c:v>20.292303384264414</c:v>
                </c:pt>
                <c:pt idx="1716">
                  <c:v>20.299175964086288</c:v>
                </c:pt>
                <c:pt idx="1717">
                  <c:v>20.306324502009204</c:v>
                </c:pt>
                <c:pt idx="1718">
                  <c:v>20.313749121743484</c:v>
                </c:pt>
                <c:pt idx="1719">
                  <c:v>20.321449949048286</c:v>
                </c:pt>
                <c:pt idx="1720">
                  <c:v>20.329427111735498</c:v>
                </c:pt>
                <c:pt idx="1721">
                  <c:v>20.337680739673658</c:v>
                </c:pt>
                <c:pt idx="1722">
                  <c:v>20.346210964790487</c:v>
                </c:pt>
                <c:pt idx="1723">
                  <c:v>20.355017921076922</c:v>
                </c:pt>
                <c:pt idx="1724">
                  <c:v>20.364101744589846</c:v>
                </c:pt>
                <c:pt idx="1725">
                  <c:v>20.373462573454361</c:v>
                </c:pt>
                <c:pt idx="1726">
                  <c:v>20.383100547867684</c:v>
                </c:pt>
                <c:pt idx="1727">
                  <c:v>20.393015810100451</c:v>
                </c:pt>
                <c:pt idx="1728">
                  <c:v>20.40320850449973</c:v>
                </c:pt>
                <c:pt idx="1729">
                  <c:v>20.413678777491128</c:v>
                </c:pt>
                <c:pt idx="1730">
                  <c:v>20.424426777580663</c:v>
                </c:pt>
                <c:pt idx="1731">
                  <c:v>20.435452655356727</c:v>
                </c:pt>
                <c:pt idx="1732">
                  <c:v>20.446756563491618</c:v>
                </c:pt>
                <c:pt idx="1733">
                  <c:v>20.458338656743223</c:v>
                </c:pt>
                <c:pt idx="1734">
                  <c:v>20.470199091956374</c:v>
                </c:pt>
                <c:pt idx="1735">
                  <c:v>20.482338028063623</c:v>
                </c:pt>
                <c:pt idx="1736">
                  <c:v>20.4947556260868</c:v>
                </c:pt>
                <c:pt idx="1737">
                  <c:v>20.507452049137441</c:v>
                </c:pt>
                <c:pt idx="1738">
                  <c:v>20.520427462417757</c:v>
                </c:pt>
                <c:pt idx="1739">
                  <c:v>20.5336820332206</c:v>
                </c:pt>
                <c:pt idx="1740">
                  <c:v>20.547215930930946</c:v>
                </c:pt>
                <c:pt idx="1741">
                  <c:v>20.561029327024357</c:v>
                </c:pt>
                <c:pt idx="1742">
                  <c:v>20.575122395068519</c:v>
                </c:pt>
                <c:pt idx="1743">
                  <c:v>20.589495310722157</c:v>
                </c:pt>
                <c:pt idx="1744">
                  <c:v>20.604148251735069</c:v>
                </c:pt>
                <c:pt idx="1745">
                  <c:v>20.619081397947468</c:v>
                </c:pt>
                <c:pt idx="1746">
                  <c:v>20.634294931289389</c:v>
                </c:pt>
                <c:pt idx="1747">
                  <c:v>20.649789035779946</c:v>
                </c:pt>
                <c:pt idx="1748">
                  <c:v>20.665563897525516</c:v>
                </c:pt>
                <c:pt idx="1749">
                  <c:v>20.681619704719878</c:v>
                </c:pt>
                <c:pt idx="1750">
                  <c:v>20.697956647641774</c:v>
                </c:pt>
                <c:pt idx="1751">
                  <c:v>20.714574918653739</c:v>
                </c:pt>
                <c:pt idx="1752">
                  <c:v>20.731474712200423</c:v>
                </c:pt>
                <c:pt idx="1753">
                  <c:v>20.748656224806894</c:v>
                </c:pt>
                <c:pt idx="1754">
                  <c:v>20.766119655075897</c:v>
                </c:pt>
                <c:pt idx="1755">
                  <c:v>20.783865203686418</c:v>
                </c:pt>
                <c:pt idx="1756">
                  <c:v>20.801893073390914</c:v>
                </c:pt>
                <c:pt idx="1757">
                  <c:v>20.82020346901254</c:v>
                </c:pt>
                <c:pt idx="1758">
                  <c:v>20.838796597443263</c:v>
                </c:pt>
                <c:pt idx="1759">
                  <c:v>20.857672667639434</c:v>
                </c:pt>
                <c:pt idx="1760">
                  <c:v>20.876831890620394</c:v>
                </c:pt>
                <c:pt idx="1761">
                  <c:v>20.896274479464154</c:v>
                </c:pt>
                <c:pt idx="1762">
                  <c:v>20.916000649303925</c:v>
                </c:pt>
                <c:pt idx="1763">
                  <c:v>20.936010617325195</c:v>
                </c:pt>
                <c:pt idx="1764">
                  <c:v>20.956304602761293</c:v>
                </c:pt>
                <c:pt idx="1765">
                  <c:v>20.976882826889693</c:v>
                </c:pt>
                <c:pt idx="1766">
                  <c:v>20.997745513028235</c:v>
                </c:pt>
                <c:pt idx="1767">
                  <c:v>21.01889288652967</c:v>
                </c:pt>
                <c:pt idx="1768">
                  <c:v>21.040325174778559</c:v>
                </c:pt>
                <c:pt idx="1769">
                  <c:v>21.062042607185816</c:v>
                </c:pt>
                <c:pt idx="1770">
                  <c:v>21.084045415183454</c:v>
                </c:pt>
                <c:pt idx="1771">
                  <c:v>21.10633383222094</c:v>
                </c:pt>
                <c:pt idx="1772">
                  <c:v>21.128908093758554</c:v>
                </c:pt>
                <c:pt idx="1773">
                  <c:v>21.151768437262689</c:v>
                </c:pt>
                <c:pt idx="1774">
                  <c:v>21.174915102200373</c:v>
                </c:pt>
                <c:pt idx="1775">
                  <c:v>21.198348330033213</c:v>
                </c:pt>
                <c:pt idx="1776">
                  <c:v>21.222068364211253</c:v>
                </c:pt>
                <c:pt idx="1777">
                  <c:v>21.246075450167581</c:v>
                </c:pt>
                <c:pt idx="1778">
                  <c:v>21.270369835311527</c:v>
                </c:pt>
                <c:pt idx="1779">
                  <c:v>21.294951769022305</c:v>
                </c:pt>
                <c:pt idx="1780">
                  <c:v>21.31982150264227</c:v>
                </c:pt>
                <c:pt idx="1781">
                  <c:v>21.344979289469819</c:v>
                </c:pt>
                <c:pt idx="1782">
                  <c:v>21.370425384753332</c:v>
                </c:pt>
                <c:pt idx="1783">
                  <c:v>21.39616004568262</c:v>
                </c:pt>
                <c:pt idx="1784">
                  <c:v>21.42218353138253</c:v>
                </c:pt>
                <c:pt idx="1785">
                  <c:v>21.44849610290504</c:v>
                </c:pt>
                <c:pt idx="1786">
                  <c:v>21.475098023221136</c:v>
                </c:pt>
                <c:pt idx="1787">
                  <c:v>21.501989557213733</c:v>
                </c:pt>
                <c:pt idx="1788">
                  <c:v>21.529170971668123</c:v>
                </c:pt>
                <c:pt idx="1789">
                  <c:v>21.556642535265183</c:v>
                </c:pt>
                <c:pt idx="1790">
                  <c:v>21.584404518571461</c:v>
                </c:pt>
                <c:pt idx="1791">
                  <c:v>21.612457194031805</c:v>
                </c:pt>
                <c:pt idx="1792">
                  <c:v>21.64080083595897</c:v>
                </c:pt>
                <c:pt idx="1793">
                  <c:v>21.669435720525769</c:v>
                </c:pt>
                <c:pt idx="1794">
                  <c:v>21.698362125754898</c:v>
                </c:pt>
                <c:pt idx="1795">
                  <c:v>21.727580331510296</c:v>
                </c:pt>
                <c:pt idx="1796">
                  <c:v>21.757090619486263</c:v>
                </c:pt>
                <c:pt idx="1797">
                  <c:v>21.786893273198871</c:v>
                </c:pt>
                <c:pt idx="1798">
                  <c:v>21.81698857797474</c:v>
                </c:pt>
                <c:pt idx="1799">
                  <c:v>21.84737682094169</c:v>
                </c:pt>
                <c:pt idx="1800">
                  <c:v>21.87805829101751</c:v>
                </c:pt>
                <c:pt idx="1801">
                  <c:v>21.909033278899784</c:v>
                </c:pt>
                <c:pt idx="1802">
                  <c:v>21.940302077054866</c:v>
                </c:pt>
                <c:pt idx="1803">
                  <c:v>21.971864979706481</c:v>
                </c:pt>
                <c:pt idx="1804">
                  <c:v>22.003722282825066</c:v>
                </c:pt>
                <c:pt idx="1805">
                  <c:v>22.035874284115863</c:v>
                </c:pt>
                <c:pt idx="1806">
                  <c:v>22.068321283007094</c:v>
                </c:pt>
                <c:pt idx="1807">
                  <c:v>22.101063580638311</c:v>
                </c:pt>
                <c:pt idx="1808">
                  <c:v>22.134101479848823</c:v>
                </c:pt>
                <c:pt idx="1809">
                  <c:v>22.16743528516389</c:v>
                </c:pt>
                <c:pt idx="1810">
                  <c:v>22.201065302784201</c:v>
                </c:pt>
                <c:pt idx="1811">
                  <c:v>22.234991840571297</c:v>
                </c:pt>
                <c:pt idx="1812">
                  <c:v>22.26921520803603</c:v>
                </c:pt>
                <c:pt idx="1813">
                  <c:v>22.30373571632461</c:v>
                </c:pt>
                <c:pt idx="1814">
                  <c:v>22.338553678205642</c:v>
                </c:pt>
                <c:pt idx="1815">
                  <c:v>22.373669408056372</c:v>
                </c:pt>
                <c:pt idx="1816">
                  <c:v>22.409083221849329</c:v>
                </c:pt>
                <c:pt idx="1817">
                  <c:v>22.444795437137543</c:v>
                </c:pt>
                <c:pt idx="1818">
                  <c:v>22.480806373041162</c:v>
                </c:pt>
                <c:pt idx="1819">
                  <c:v>22.517116350233039</c:v>
                </c:pt>
                <c:pt idx="1820">
                  <c:v>22.553725690923159</c:v>
                </c:pt>
                <c:pt idx="1821">
                  <c:v>22.590634718845223</c:v>
                </c:pt>
                <c:pt idx="1822">
                  <c:v>22.627843759240051</c:v>
                </c:pt>
                <c:pt idx="1823">
                  <c:v>22.665353138841766</c:v>
                </c:pt>
                <c:pt idx="1824">
                  <c:v>22.703163185861172</c:v>
                </c:pt>
                <c:pt idx="1825">
                  <c:v>22.741274229971083</c:v>
                </c:pt>
                <c:pt idx="1826">
                  <c:v>22.779686602288962</c:v>
                </c:pt>
                <c:pt idx="1827">
                  <c:v>22.818400635362707</c:v>
                </c:pt>
                <c:pt idx="1828">
                  <c:v>22.857416663152492</c:v>
                </c:pt>
                <c:pt idx="1829">
                  <c:v>22.896735021014763</c:v>
                </c:pt>
                <c:pt idx="1830">
                  <c:v>22.936356045686381</c:v>
                </c:pt>
                <c:pt idx="1831">
                  <c:v>22.976280075265947</c:v>
                </c:pt>
                <c:pt idx="1832">
                  <c:v>23.016507449197633</c:v>
                </c:pt>
                <c:pt idx="1833">
                  <c:v>23.057038508253328</c:v>
                </c:pt>
                <c:pt idx="1834">
                  <c:v>23.097873594515477</c:v>
                </c:pt>
                <c:pt idx="1835">
                  <c:v>23.139013051357665</c:v>
                </c:pt>
                <c:pt idx="1836">
                  <c:v>23.180457223428022</c:v>
                </c:pt>
                <c:pt idx="1837">
                  <c:v>23.22220645663009</c:v>
                </c:pt>
                <c:pt idx="1838">
                  <c:v>23.264261098104129</c:v>
                </c:pt>
                <c:pt idx="1839">
                  <c:v>23.30662149620855</c:v>
                </c:pt>
                <c:pt idx="1840">
                  <c:v>23.349288000500422</c:v>
                </c:pt>
                <c:pt idx="1841">
                  <c:v>23.39226096171663</c:v>
                </c:pt>
                <c:pt idx="1842">
                  <c:v>23.435540731753463</c:v>
                </c:pt>
                <c:pt idx="1843">
                  <c:v>23.479127663647859</c:v>
                </c:pt>
                <c:pt idx="1844">
                  <c:v>23.523022111556401</c:v>
                </c:pt>
                <c:pt idx="1845">
                  <c:v>23.567224430735848</c:v>
                </c:pt>
                <c:pt idx="1846">
                  <c:v>23.611734977521735</c:v>
                </c:pt>
                <c:pt idx="1847">
                  <c:v>23.656554109308331</c:v>
                </c:pt>
                <c:pt idx="1848">
                  <c:v>23.7016821845273</c:v>
                </c:pt>
                <c:pt idx="1849">
                  <c:v>23.747119562626438</c:v>
                </c:pt>
                <c:pt idx="1850">
                  <c:v>23.792866604048442</c:v>
                </c:pt>
                <c:pt idx="1851">
                  <c:v>23.838923670208345</c:v>
                </c:pt>
                <c:pt idx="1852">
                  <c:v>23.885291123473081</c:v>
                </c:pt>
                <c:pt idx="1853">
                  <c:v>23.93196932713758</c:v>
                </c:pt>
                <c:pt idx="1854">
                  <c:v>23.978958645403225</c:v>
                </c:pt>
                <c:pt idx="1855">
                  <c:v>24.02625944335503</c:v>
                </c:pt>
                <c:pt idx="1856">
                  <c:v>24.073872086938707</c:v>
                </c:pt>
                <c:pt idx="1857">
                  <c:v>24.12179694293701</c:v>
                </c:pt>
                <c:pt idx="1858">
                  <c:v>24.170034378946696</c:v>
                </c:pt>
                <c:pt idx="1859">
                  <c:v>24.218584763354812</c:v>
                </c:pt>
                <c:pt idx="1860">
                  <c:v>24.267448465314601</c:v>
                </c:pt>
                <c:pt idx="1861">
                  <c:v>24.316625854721053</c:v>
                </c:pt>
                <c:pt idx="1862">
                  <c:v>24.366117302187064</c:v>
                </c:pt>
                <c:pt idx="1863">
                  <c:v>24.415923179017909</c:v>
                </c:pt>
                <c:pt idx="1864">
                  <c:v>24.466043857187145</c:v>
                </c:pt>
                <c:pt idx="1865">
                  <c:v>24.516479709310573</c:v>
                </c:pt>
                <c:pt idx="1866">
                  <c:v>24.567231108621144</c:v>
                </c:pt>
                <c:pt idx="1867">
                  <c:v>24.618298428943319</c:v>
                </c:pt>
                <c:pt idx="1868">
                  <c:v>24.669682044666786</c:v>
                </c:pt>
                <c:pt idx="1869">
                  <c:v>24.721382330720672</c:v>
                </c:pt>
                <c:pt idx="1870">
                  <c:v>24.773399662546211</c:v>
                </c:pt>
                <c:pt idx="1871">
                  <c:v>24.825734416070731</c:v>
                </c:pt>
                <c:pt idx="1872">
                  <c:v>24.878386967680512</c:v>
                </c:pt>
                <c:pt idx="1873">
                  <c:v>24.931357694193309</c:v>
                </c:pt>
                <c:pt idx="1874">
                  <c:v>24.984646972830632</c:v>
                </c:pt>
                <c:pt idx="1875">
                  <c:v>25.038255181190294</c:v>
                </c:pt>
                <c:pt idx="1876">
                  <c:v>25.092182697218192</c:v>
                </c:pt>
                <c:pt idx="1877">
                  <c:v>25.146429899180191</c:v>
                </c:pt>
                <c:pt idx="1878">
                  <c:v>25.200997165633055</c:v>
                </c:pt>
                <c:pt idx="1879">
                  <c:v>25.255884875396021</c:v>
                </c:pt>
                <c:pt idx="1880">
                  <c:v>25.311093407521611</c:v>
                </c:pt>
                <c:pt idx="1881">
                  <c:v>25.366623141266047</c:v>
                </c:pt>
                <c:pt idx="1882">
                  <c:v>25.422474456059632</c:v>
                </c:pt>
                <c:pt idx="1883">
                  <c:v>25.478647731477281</c:v>
                </c:pt>
                <c:pt idx="1884">
                  <c:v>25.53514334720785</c:v>
                </c:pt>
                <c:pt idx="1885">
                  <c:v>25.591961683023754</c:v>
                </c:pt>
                <c:pt idx="1886">
                  <c:v>25.649103118750475</c:v>
                </c:pt>
                <c:pt idx="1887">
                  <c:v>25.706568034235659</c:v>
                </c:pt>
                <c:pt idx="1888">
                  <c:v>25.764356809317462</c:v>
                </c:pt>
                <c:pt idx="1889">
                  <c:v>25.822469823793512</c:v>
                </c:pt>
                <c:pt idx="1890">
                  <c:v>25.880907457388844</c:v>
                </c:pt>
                <c:pt idx="1891">
                  <c:v>25.93967008972416</c:v>
                </c:pt>
                <c:pt idx="1892">
                  <c:v>25.998758100282913</c:v>
                </c:pt>
                <c:pt idx="1893">
                  <c:v>26.058171868379844</c:v>
                </c:pt>
                <c:pt idx="1894">
                  <c:v>26.117911773126735</c:v>
                </c:pt>
                <c:pt idx="1895">
                  <c:v>26.177978193400889</c:v>
                </c:pt>
                <c:pt idx="1896">
                  <c:v>26.238371507810172</c:v>
                </c:pt>
                <c:pt idx="1897">
                  <c:v>26.299092094660892</c:v>
                </c:pt>
                <c:pt idx="1898">
                  <c:v>26.360140331922622</c:v>
                </c:pt>
                <c:pt idx="1899">
                  <c:v>26.421516597194994</c:v>
                </c:pt>
                <c:pt idx="1900">
                  <c:v>26.483221267672405</c:v>
                </c:pt>
                <c:pt idx="1901">
                  <c:v>26.54525472011025</c:v>
                </c:pt>
                <c:pt idx="1902">
                  <c:v>26.607617330789452</c:v>
                </c:pt>
                <c:pt idx="1903">
                  <c:v>26.670309475481531</c:v>
                </c:pt>
                <c:pt idx="1904">
                  <c:v>26.733331529411998</c:v>
                </c:pt>
                <c:pt idx="1905">
                  <c:v>26.796683867226591</c:v>
                </c:pt>
                <c:pt idx="1906">
                  <c:v>26.860366862953526</c:v>
                </c:pt>
                <c:pt idx="1907">
                  <c:v>26.924380889968177</c:v>
                </c:pt>
                <c:pt idx="1908">
                  <c:v>26.988726320955891</c:v>
                </c:pt>
                <c:pt idx="1909">
                  <c:v>27.053403527875929</c:v>
                </c:pt>
                <c:pt idx="1910">
                  <c:v>27.118412881923859</c:v>
                </c:pt>
                <c:pt idx="1911">
                  <c:v>27.183754753493844</c:v>
                </c:pt>
                <c:pt idx="1912">
                  <c:v>27.24942951214237</c:v>
                </c:pt>
                <c:pt idx="1913">
                  <c:v>27.31543752654909</c:v>
                </c:pt>
                <c:pt idx="1914">
                  <c:v>27.381779164479184</c:v>
                </c:pt>
                <c:pt idx="1915">
                  <c:v>27.448454792745139</c:v>
                </c:pt>
                <c:pt idx="1916">
                  <c:v>27.51546477716829</c:v>
                </c:pt>
                <c:pt idx="1917">
                  <c:v>27.582809482538977</c:v>
                </c:pt>
                <c:pt idx="1918">
                  <c:v>27.650489272578483</c:v>
                </c:pt>
                <c:pt idx="1919">
                  <c:v>27.718504509899276</c:v>
                </c:pt>
                <c:pt idx="1920">
                  <c:v>27.786855555965019</c:v>
                </c:pt>
                <c:pt idx="1921">
                  <c:v>27.855542771051205</c:v>
                </c:pt>
                <c:pt idx="1922">
                  <c:v>27.9245665142044</c:v>
                </c:pt>
                <c:pt idx="1923">
                  <c:v>27.993927143202569</c:v>
                </c:pt>
                <c:pt idx="1924">
                  <c:v>28.063625014513434</c:v>
                </c:pt>
                <c:pt idx="1925">
                  <c:v>28.133660483254943</c:v>
                </c:pt>
                <c:pt idx="1926">
                  <c:v>28.204033903152521</c:v>
                </c:pt>
                <c:pt idx="1927">
                  <c:v>28.274745626498969</c:v>
                </c:pt>
                <c:pt idx="1928">
                  <c:v>28.34579600411206</c:v>
                </c:pt>
                <c:pt idx="1929">
                  <c:v>28.417185385292925</c:v>
                </c:pt>
                <c:pt idx="1930">
                  <c:v>28.488914117783764</c:v>
                </c:pt>
                <c:pt idx="1931">
                  <c:v>28.560982547725757</c:v>
                </c:pt>
                <c:pt idx="1932">
                  <c:v>28.633391019616568</c:v>
                </c:pt>
                <c:pt idx="1933">
                  <c:v>28.706139876266548</c:v>
                </c:pt>
                <c:pt idx="1934">
                  <c:v>28.779229458756504</c:v>
                </c:pt>
                <c:pt idx="1935">
                  <c:v>28.852660106394666</c:v>
                </c:pt>
                <c:pt idx="1936">
                  <c:v>28.926432156672206</c:v>
                </c:pt>
                <c:pt idx="1937">
                  <c:v>29.000545945220153</c:v>
                </c:pt>
                <c:pt idx="1938">
                  <c:v>29.0750018057646</c:v>
                </c:pt>
                <c:pt idx="1939">
                  <c:v>29.149800070084041</c:v>
                </c:pt>
                <c:pt idx="1940">
                  <c:v>29.224941067963044</c:v>
                </c:pt>
                <c:pt idx="1941">
                  <c:v>29.300425127148543</c:v>
                </c:pt>
                <c:pt idx="1942">
                  <c:v>29.376252573305294</c:v>
                </c:pt>
                <c:pt idx="1943">
                  <c:v>29.452423729969837</c:v>
                </c:pt>
                <c:pt idx="1944">
                  <c:v>29.528938918506014</c:v>
                </c:pt>
                <c:pt idx="1945">
                  <c:v>29.605798458058473</c:v>
                </c:pt>
                <c:pt idx="1946">
                  <c:v>29.683002665508241</c:v>
                </c:pt>
                <c:pt idx="1947">
                  <c:v>29.76055185542549</c:v>
                </c:pt>
                <c:pt idx="1948">
                  <c:v>29.838446340024234</c:v>
                </c:pt>
                <c:pt idx="1949">
                  <c:v>29.916686429115572</c:v>
                </c:pt>
                <c:pt idx="1950">
                  <c:v>29.995272430061448</c:v>
                </c:pt>
                <c:pt idx="1951">
                  <c:v>30.074204647727242</c:v>
                </c:pt>
                <c:pt idx="1952">
                  <c:v>30.153483384435674</c:v>
                </c:pt>
                <c:pt idx="1953">
                  <c:v>30.233108939919248</c:v>
                </c:pt>
                <c:pt idx="1954">
                  <c:v>30.313081611272708</c:v>
                </c:pt>
                <c:pt idx="1955">
                  <c:v>30.393401692906167</c:v>
                </c:pt>
                <c:pt idx="1956">
                  <c:v>30.474069476496936</c:v>
                </c:pt>
                <c:pt idx="1957">
                  <c:v>30.555085250941517</c:v>
                </c:pt>
                <c:pt idx="1958">
                  <c:v>30.636449302308591</c:v>
                </c:pt>
                <c:pt idx="1959">
                  <c:v>30.718161913789373</c:v>
                </c:pt>
                <c:pt idx="1960">
                  <c:v>30.800223365650311</c:v>
                </c:pt>
                <c:pt idx="1961">
                  <c:v>30.882633935184117</c:v>
                </c:pt>
                <c:pt idx="1962">
                  <c:v>30.965393896661425</c:v>
                </c:pt>
                <c:pt idx="1963">
                  <c:v>31.048503521281674</c:v>
                </c:pt>
                <c:pt idx="1964">
                  <c:v>31.131963077124084</c:v>
                </c:pt>
                <c:pt idx="1965">
                  <c:v>31.215772829098455</c:v>
                </c:pt>
                <c:pt idx="1966">
                  <c:v>31.29993303889654</c:v>
                </c:pt>
                <c:pt idx="1967">
                  <c:v>31.384443964941738</c:v>
                </c:pt>
                <c:pt idx="1968">
                  <c:v>31.469305862340349</c:v>
                </c:pt>
                <c:pt idx="1969">
                  <c:v>31.554518982831098</c:v>
                </c:pt>
                <c:pt idx="1970">
                  <c:v>31.640083574736252</c:v>
                </c:pt>
                <c:pt idx="1971">
                  <c:v>31.725999882910827</c:v>
                </c:pt>
                <c:pt idx="1972">
                  <c:v>31.81226814869305</c:v>
                </c:pt>
                <c:pt idx="1973">
                  <c:v>31.898888609854055</c:v>
                </c:pt>
                <c:pt idx="1974">
                  <c:v>31.985861500547855</c:v>
                </c:pt>
                <c:pt idx="1975">
                  <c:v>32.073187051260447</c:v>
                </c:pt>
                <c:pt idx="1976">
                  <c:v>32.160865488759953</c:v>
                </c:pt>
                <c:pt idx="1977">
                  <c:v>32.248897036045861</c:v>
                </c:pt>
                <c:pt idx="1978">
                  <c:v>32.337281912298153</c:v>
                </c:pt>
                <c:pt idx="1979">
                  <c:v>32.42602033282688</c:v>
                </c:pt>
                <c:pt idx="1980">
                  <c:v>32.515112509021321</c:v>
                </c:pt>
                <c:pt idx="1981">
                  <c:v>32.60455864829899</c:v>
                </c:pt>
                <c:pt idx="1982">
                  <c:v>32.694358954054678</c:v>
                </c:pt>
                <c:pt idx="1983">
                  <c:v>32.784513625609748</c:v>
                </c:pt>
                <c:pt idx="1984">
                  <c:v>32.875022858160833</c:v>
                </c:pt>
                <c:pt idx="1985">
                  <c:v>32.965886842728736</c:v>
                </c:pt>
                <c:pt idx="1986">
                  <c:v>33.057105766107242</c:v>
                </c:pt>
                <c:pt idx="1987">
                  <c:v>33.148679810812268</c:v>
                </c:pt>
                <c:pt idx="1988">
                  <c:v>33.240609155030313</c:v>
                </c:pt>
                <c:pt idx="1989">
                  <c:v>33.33289397256749</c:v>
                </c:pt>
                <c:pt idx="1990">
                  <c:v>33.42553443279769</c:v>
                </c:pt>
                <c:pt idx="1991">
                  <c:v>33.518530700612104</c:v>
                </c:pt>
                <c:pt idx="1992">
                  <c:v>33.611882936367209</c:v>
                </c:pt>
                <c:pt idx="1993">
                  <c:v>33.705591295834182</c:v>
                </c:pt>
                <c:pt idx="1994">
                  <c:v>33.799655930147367</c:v>
                </c:pt>
                <c:pt idx="1995">
                  <c:v>33.894076985752037</c:v>
                </c:pt>
                <c:pt idx="1996">
                  <c:v>33.988854604355112</c:v>
                </c:pt>
                <c:pt idx="1997">
                  <c:v>34.083988922872066</c:v>
                </c:pt>
                <c:pt idx="1998">
                  <c:v>34.179480073376709</c:v>
                </c:pt>
                <c:pt idx="1999">
                  <c:v>34.275328183050078</c:v>
                </c:pt>
                <c:pt idx="2000">
                  <c:v>34.371533374128404</c:v>
                </c:pt>
                <c:pt idx="2001">
                  <c:v>34.468095763853597</c:v>
                </c:pt>
                <c:pt idx="2002">
                  <c:v>34.565015464420497</c:v>
                </c:pt>
                <c:pt idx="2003">
                  <c:v>34.662292582926909</c:v>
                </c:pt>
                <c:pt idx="2004">
                  <c:v>34.759927221323295</c:v>
                </c:pt>
                <c:pt idx="2005">
                  <c:v>34.857919476360536</c:v>
                </c:pt>
                <c:pt idx="2006">
                  <c:v>34.956269439540392</c:v>
                </c:pt>
                <c:pt idx="2007">
                  <c:v>35.054977197064488</c:v>
                </c:pt>
                <c:pt idx="2008">
                  <c:v>35.154042829783521</c:v>
                </c:pt>
                <c:pt idx="2009">
                  <c:v>35.253466413147265</c:v>
                </c:pt>
                <c:pt idx="2010">
                  <c:v>35.353248017154471</c:v>
                </c:pt>
                <c:pt idx="2011">
                  <c:v>35.453387706302635</c:v>
                </c:pt>
                <c:pt idx="2012">
                  <c:v>35.553885539536822</c:v>
                </c:pt>
                <c:pt idx="2013">
                  <c:v>35.654741570201907</c:v>
                </c:pt>
                <c:pt idx="2014">
                  <c:v>35.75595584599094</c:v>
                </c:pt>
                <c:pt idx="2015">
                  <c:v>35.857528408896769</c:v>
                </c:pt>
                <c:pt idx="2016">
                  <c:v>35.959459295161849</c:v>
                </c:pt>
                <c:pt idx="2017">
                  <c:v>36.061748535229952</c:v>
                </c:pt>
                <c:pt idx="2018">
                  <c:v>36.164396153695918</c:v>
                </c:pt>
                <c:pt idx="2019">
                  <c:v>36.267402169257622</c:v>
                </c:pt>
                <c:pt idx="2020">
                  <c:v>36.370766594666833</c:v>
                </c:pt>
                <c:pt idx="2021">
                  <c:v>36.474489436681949</c:v>
                </c:pt>
                <c:pt idx="2022">
                  <c:v>36.578570696017948</c:v>
                </c:pt>
                <c:pt idx="2023">
                  <c:v>36.683010367298948</c:v>
                </c:pt>
                <c:pt idx="2024">
                  <c:v>36.787808439012167</c:v>
                </c:pt>
                <c:pt idx="2025">
                  <c:v>36.892964893456934</c:v>
                </c:pt>
                <c:pt idx="2026">
                  <c:v>36.998479706700834</c:v>
                </c:pt>
                <c:pt idx="2027">
                  <c:v>37.104352848531221</c:v>
                </c:pt>
                <c:pt idx="2028">
                  <c:v>37.210584282407126</c:v>
                </c:pt>
                <c:pt idx="2029">
                  <c:v>37.317173965415407</c:v>
                </c:pt>
                <c:pt idx="2030">
                  <c:v>37.424121848222086</c:v>
                </c:pt>
                <c:pt idx="2031">
                  <c:v>37.531427875028498</c:v>
                </c:pt>
                <c:pt idx="2032">
                  <c:v>37.639091983523826</c:v>
                </c:pt>
                <c:pt idx="2033">
                  <c:v>37.747114104840819</c:v>
                </c:pt>
                <c:pt idx="2034">
                  <c:v>37.855494163511167</c:v>
                </c:pt>
                <c:pt idx="2035">
                  <c:v>37.964232077419069</c:v>
                </c:pt>
                <c:pt idx="2036">
                  <c:v>38.073327757759472</c:v>
                </c:pt>
                <c:pt idx="2037">
                  <c:v>38.182781108991406</c:v>
                </c:pt>
                <c:pt idx="2038">
                  <c:v>38.292592028796463</c:v>
                </c:pt>
                <c:pt idx="2039">
                  <c:v>38.402760408034368</c:v>
                </c:pt>
                <c:pt idx="2040">
                  <c:v>38.513286130700749</c:v>
                </c:pt>
                <c:pt idx="2041">
                  <c:v>38.624169073883735</c:v>
                </c:pt>
                <c:pt idx="2042">
                  <c:v>38.735409107722916</c:v>
                </c:pt>
                <c:pt idx="2043">
                  <c:v>38.847006095366481</c:v>
                </c:pt>
                <c:pt idx="2044">
                  <c:v>38.958959892931716</c:v>
                </c:pt>
                <c:pt idx="2045">
                  <c:v>39.07127034946123</c:v>
                </c:pt>
                <c:pt idx="2046">
                  <c:v>39.183937306886094</c:v>
                </c:pt>
                <c:pt idx="2047">
                  <c:v>39.296960599982526</c:v>
                </c:pt>
                <c:pt idx="2048">
                  <c:v>39.410340056334064</c:v>
                </c:pt>
                <c:pt idx="2049">
                  <c:v>39.524075496292937</c:v>
                </c:pt>
                <c:pt idx="2050">
                  <c:v>39.638166732939169</c:v>
                </c:pt>
                <c:pt idx="2051">
                  <c:v>39.752613572044936</c:v>
                </c:pt>
                <c:pt idx="2052">
                  <c:v>39.867415812035546</c:v>
                </c:pt>
                <c:pt idx="2053">
                  <c:v>39.982573243951805</c:v>
                </c:pt>
                <c:pt idx="2054">
                  <c:v>40.098085651415175</c:v>
                </c:pt>
                <c:pt idx="2055">
                  <c:v>40.213952810589632</c:v>
                </c:pt>
                <c:pt idx="2056">
                  <c:v>40.330174490146817</c:v>
                </c:pt>
                <c:pt idx="2057">
                  <c:v>40.446750451231424</c:v>
                </c:pt>
                <c:pt idx="2058">
                  <c:v>40.563680447424844</c:v>
                </c:pt>
                <c:pt idx="2059">
                  <c:v>40.68096422471379</c:v>
                </c:pt>
                <c:pt idx="2060">
                  <c:v>40.798601521454714</c:v>
                </c:pt>
                <c:pt idx="2061">
                  <c:v>40.916592068341458</c:v>
                </c:pt>
                <c:pt idx="2062">
                  <c:v>41.034935588373457</c:v>
                </c:pt>
                <c:pt idx="2063">
                  <c:v>41.153631796823248</c:v>
                </c:pt>
                <c:pt idx="2064">
                  <c:v>41.272680401205633</c:v>
                </c:pt>
                <c:pt idx="2065">
                  <c:v>41.392081101246816</c:v>
                </c:pt>
                <c:pt idx="2066">
                  <c:v>41.511833588855495</c:v>
                </c:pt>
                <c:pt idx="2067">
                  <c:v>41.631937548092594</c:v>
                </c:pt>
                <c:pt idx="2068">
                  <c:v>41.752392655141932</c:v>
                </c:pt>
                <c:pt idx="2069">
                  <c:v>41.873198578284388</c:v>
                </c:pt>
                <c:pt idx="2070">
                  <c:v>41.994354977868369</c:v>
                </c:pt>
                <c:pt idx="2071">
                  <c:v>42.11586150628321</c:v>
                </c:pt>
                <c:pt idx="2072">
                  <c:v>42.23771780793507</c:v>
                </c:pt>
                <c:pt idx="2073">
                  <c:v>42.359923519219336</c:v>
                </c:pt>
                <c:pt idx="2074">
                  <c:v>42.482478268496038</c:v>
                </c:pt>
                <c:pt idx="2075">
                  <c:v>42.605381676068419</c:v>
                </c:pt>
                <c:pt idx="2076">
                  <c:v>42.728633354155534</c:v>
                </c:pt>
                <c:pt idx="2077">
                  <c:v>42.852232906872615</c:v>
                </c:pt>
                <c:pt idx="2078">
                  <c:v>42.976179930208275</c:v>
                </c:pt>
                <c:pt idx="2079">
                  <c:v>43.100474012003019</c:v>
                </c:pt>
                <c:pt idx="2080">
                  <c:v>43.22511473192921</c:v>
                </c:pt>
                <c:pt idx="2081">
                  <c:v>43.350101661470859</c:v>
                </c:pt>
                <c:pt idx="2082">
                  <c:v>43.475434363904185</c:v>
                </c:pt>
                <c:pt idx="2083">
                  <c:v>43.601112394281159</c:v>
                </c:pt>
                <c:pt idx="2084">
                  <c:v>43.727135299410463</c:v>
                </c:pt>
                <c:pt idx="2085">
                  <c:v>43.853502617840377</c:v>
                </c:pt>
                <c:pt idx="2086">
                  <c:v>43.980213879844911</c:v>
                </c:pt>
                <c:pt idx="2087">
                  <c:v>44.10726860740624</c:v>
                </c:pt>
                <c:pt idx="2088">
                  <c:v>44.234666314201519</c:v>
                </c:pt>
                <c:pt idx="2089">
                  <c:v>44.362406505589632</c:v>
                </c:pt>
                <c:pt idx="2090">
                  <c:v>44.490488678597472</c:v>
                </c:pt>
                <c:pt idx="2091">
                  <c:v>44.618912321908113</c:v>
                </c:pt>
                <c:pt idx="2092">
                  <c:v>44.747676915850178</c:v>
                </c:pt>
                <c:pt idx="2093">
                  <c:v>44.876781932386791</c:v>
                </c:pt>
                <c:pt idx="2094">
                  <c:v>45.006226835106787</c:v>
                </c:pt>
                <c:pt idx="2095">
                  <c:v>45.13601107921545</c:v>
                </c:pt>
                <c:pt idx="2096">
                  <c:v>45.266134111526469</c:v>
                </c:pt>
                <c:pt idx="2097">
                  <c:v>45.396595370455657</c:v>
                </c:pt>
                <c:pt idx="2098">
                  <c:v>45.527394286013276</c:v>
                </c:pt>
                <c:pt idx="2099">
                  <c:v>45.658530279801141</c:v>
                </c:pt>
                <c:pt idx="2100">
                  <c:v>45.790002765004886</c:v>
                </c:pt>
                <c:pt idx="2101">
                  <c:v>45.921811146393793</c:v>
                </c:pt>
                <c:pt idx="2102">
                  <c:v>46.053954820314857</c:v>
                </c:pt>
                <c:pt idx="2103">
                  <c:v>46.186433174693519</c:v>
                </c:pt>
                <c:pt idx="2104">
                  <c:v>46.319245589030231</c:v>
                </c:pt>
                <c:pt idx="2105">
                  <c:v>46.452391434402784</c:v>
                </c:pt>
                <c:pt idx="2106">
                  <c:v>46.585870073464974</c:v>
                </c:pt>
                <c:pt idx="2107">
                  <c:v>46.719680860448875</c:v>
                </c:pt>
                <c:pt idx="2108">
                  <c:v>46.853823141167567</c:v>
                </c:pt>
                <c:pt idx="2109">
                  <c:v>46.988296253019087</c:v>
                </c:pt>
                <c:pt idx="2110">
                  <c:v>47.123099524988959</c:v>
                </c:pt>
                <c:pt idx="2111">
                  <c:v>47.258232277657527</c:v>
                </c:pt>
                <c:pt idx="2112">
                  <c:v>47.393693823203449</c:v>
                </c:pt>
                <c:pt idx="2113">
                  <c:v>47.529483465413676</c:v>
                </c:pt>
                <c:pt idx="2114">
                  <c:v>47.66560049968848</c:v>
                </c:pt>
                <c:pt idx="2115">
                  <c:v>47.802044213052966</c:v>
                </c:pt>
                <c:pt idx="2116">
                  <c:v>47.938813884163181</c:v>
                </c:pt>
                <c:pt idx="2117">
                  <c:v>48.075908783321353</c:v>
                </c:pt>
                <c:pt idx="2118">
                  <c:v>48.21332817248296</c:v>
                </c:pt>
                <c:pt idx="2119">
                  <c:v>48.351071305271603</c:v>
                </c:pt>
                <c:pt idx="2120">
                  <c:v>48.48913742699213</c:v>
                </c:pt>
                <c:pt idx="2121">
                  <c:v>48.627525774644056</c:v>
                </c:pt>
                <c:pt idx="2122">
                  <c:v>48.76623557693668</c:v>
                </c:pt>
                <c:pt idx="2123">
                  <c:v>48.905266054306225</c:v>
                </c:pt>
                <c:pt idx="2124">
                  <c:v>49.044616418932151</c:v>
                </c:pt>
                <c:pt idx="2125">
                  <c:v>49.184285874754266</c:v>
                </c:pt>
                <c:pt idx="2126">
                  <c:v>49.324273617492395</c:v>
                </c:pt>
                <c:pt idx="2127">
                  <c:v>49.464578834666042</c:v>
                </c:pt>
                <c:pt idx="2128">
                  <c:v>49.605200705614465</c:v>
                </c:pt>
                <c:pt idx="2129">
                  <c:v>49.746138401518635</c:v>
                </c:pt>
                <c:pt idx="2130">
                  <c:v>49.887391085422848</c:v>
                </c:pt>
                <c:pt idx="2131">
                  <c:v>50.02895791225879</c:v>
                </c:pt>
                <c:pt idx="2132">
                  <c:v>50.170838028869838</c:v>
                </c:pt>
                <c:pt idx="2133">
                  <c:v>50.313030574034428</c:v>
                </c:pt>
                <c:pt idx="2134">
                  <c:v>50.455534678494246</c:v>
                </c:pt>
                <c:pt idx="2135">
                  <c:v>50.598349464979322</c:v>
                </c:pt>
                <c:pt idx="2136">
                  <c:v>50.741474048237421</c:v>
                </c:pt>
                <c:pt idx="2137">
                  <c:v>50.884907535060165</c:v>
                </c:pt>
                <c:pt idx="2138">
                  <c:v>51.028649024315115</c:v>
                </c:pt>
                <c:pt idx="2139">
                  <c:v>51.172697606974054</c:v>
                </c:pt>
                <c:pt idx="2140">
                  <c:v>51.317052366145788</c:v>
                </c:pt>
                <c:pt idx="2141">
                  <c:v>51.461712377106494</c:v>
                </c:pt>
                <c:pt idx="2142">
                  <c:v>51.606676707333634</c:v>
                </c:pt>
                <c:pt idx="2143">
                  <c:v>51.751944416540397</c:v>
                </c:pt>
                <c:pt idx="2144">
                  <c:v>51.897514556708586</c:v>
                </c:pt>
                <c:pt idx="2145">
                  <c:v>52.043386172125025</c:v>
                </c:pt>
                <c:pt idx="2146">
                  <c:v>52.189558299417214</c:v>
                </c:pt>
                <c:pt idx="2147">
                  <c:v>52.336029967591401</c:v>
                </c:pt>
                <c:pt idx="2148">
                  <c:v>52.482800198069967</c:v>
                </c:pt>
                <c:pt idx="2149">
                  <c:v>52.629868004728635</c:v>
                </c:pt>
                <c:pt idx="2150">
                  <c:v>52.77723239393859</c:v>
                </c:pt>
                <c:pt idx="2151">
                  <c:v>52.924892364604744</c:v>
                </c:pt>
                <c:pt idx="2152">
                  <c:v>53.07284690820731</c:v>
                </c:pt>
                <c:pt idx="2153">
                  <c:v>53.22109500884369</c:v>
                </c:pt>
                <c:pt idx="2154">
                  <c:v>53.369635643271479</c:v>
                </c:pt>
                <c:pt idx="2155">
                  <c:v>53.51846778095036</c:v>
                </c:pt>
                <c:pt idx="2156">
                  <c:v>53.667590384088072</c:v>
                </c:pt>
                <c:pt idx="2157">
                  <c:v>53.817002407683518</c:v>
                </c:pt>
                <c:pt idx="2158">
                  <c:v>53.96670279957327</c:v>
                </c:pt>
                <c:pt idx="2159">
                  <c:v>54.116690500477873</c:v>
                </c:pt>
                <c:pt idx="2160">
                  <c:v>54.266964444047744</c:v>
                </c:pt>
                <c:pt idx="2161">
                  <c:v>54.417523556911348</c:v>
                </c:pt>
                <c:pt idx="2162">
                  <c:v>54.568366758724437</c:v>
                </c:pt>
                <c:pt idx="2163">
                  <c:v>54.719492962217743</c:v>
                </c:pt>
                <c:pt idx="2164">
                  <c:v>54.870901073246415</c:v>
                </c:pt>
                <c:pt idx="2165">
                  <c:v>55.022589990841652</c:v>
                </c:pt>
                <c:pt idx="2166">
                  <c:v>55.174558607260849</c:v>
                </c:pt>
                <c:pt idx="2167">
                  <c:v>55.326805808038216</c:v>
                </c:pt>
                <c:pt idx="2168">
                  <c:v>55.479330472038498</c:v>
                </c:pt>
                <c:pt idx="2169">
                  <c:v>55.632131471508657</c:v>
                </c:pt>
                <c:pt idx="2170">
                  <c:v>55.785207672131321</c:v>
                </c:pt>
                <c:pt idx="2171">
                  <c:v>55.93855793307857</c:v>
                </c:pt>
                <c:pt idx="2172">
                  <c:v>56.092181107066835</c:v>
                </c:pt>
                <c:pt idx="2173">
                  <c:v>56.246076040411069</c:v>
                </c:pt>
                <c:pt idx="2174">
                  <c:v>56.400241573080592</c:v>
                </c:pt>
                <c:pt idx="2175">
                  <c:v>56.554676538755388</c:v>
                </c:pt>
                <c:pt idx="2176">
                  <c:v>56.709379764881362</c:v>
                </c:pt>
                <c:pt idx="2177">
                  <c:v>56.864350072728826</c:v>
                </c:pt>
                <c:pt idx="2178">
                  <c:v>57.019586277448383</c:v>
                </c:pt>
                <c:pt idx="2179">
                  <c:v>57.17508718813022</c:v>
                </c:pt>
                <c:pt idx="2180">
                  <c:v>57.330851607860708</c:v>
                </c:pt>
                <c:pt idx="2181">
                  <c:v>57.4868783337824</c:v>
                </c:pt>
                <c:pt idx="2182">
                  <c:v>57.643166157152464</c:v>
                </c:pt>
                <c:pt idx="2183">
                  <c:v>57.799713863401749</c:v>
                </c:pt>
                <c:pt idx="2184">
                  <c:v>57.956520232196098</c:v>
                </c:pt>
                <c:pt idx="2185">
                  <c:v>58.113584037493922</c:v>
                </c:pt>
                <c:pt idx="2186">
                  <c:v>58.270904047609378</c:v>
                </c:pt>
                <c:pt idx="2187">
                  <c:v>58.428479025270917</c:v>
                </c:pt>
                <c:pt idx="2188">
                  <c:v>58.586307727683391</c:v>
                </c:pt>
                <c:pt idx="2189">
                  <c:v>58.744388906590103</c:v>
                </c:pt>
                <c:pt idx="2190">
                  <c:v>58.902721308331778</c:v>
                </c:pt>
                <c:pt idx="2191">
                  <c:v>59.061303673911041</c:v>
                </c:pt>
                <c:pt idx="2192">
                  <c:v>59.220134739054146</c:v>
                </c:pt>
                <c:pt idx="2193">
                  <c:v>59.379213234270424</c:v>
                </c:pt>
                <c:pt idx="2194">
                  <c:v>59.538537884918341</c:v>
                </c:pt>
                <c:pt idx="2195">
                  <c:v>59.698107411265482</c:v>
                </c:pt>
                <c:pt idx="2196">
                  <c:v>59.857920528552995</c:v>
                </c:pt>
                <c:pt idx="2197">
                  <c:v>60.017975947056684</c:v>
                </c:pt>
                <c:pt idx="2198">
                  <c:v>60.178272372150246</c:v>
                </c:pt>
                <c:pt idx="2199">
                  <c:v>60.338808504370306</c:v>
                </c:pt>
                <c:pt idx="2200">
                  <c:v>60.499583039476036</c:v>
                </c:pt>
                <c:pt idx="2201">
                  <c:v>60.660594668514648</c:v>
                </c:pt>
                <c:pt idx="2202">
                  <c:v>60.821842077884696</c:v>
                </c:pt>
                <c:pt idx="2203">
                  <c:v>60.983323949397416</c:v>
                </c:pt>
                <c:pt idx="2204">
                  <c:v>61.145038960340074</c:v>
                </c:pt>
                <c:pt idx="2205">
                  <c:v>61.306985783541109</c:v>
                </c:pt>
                <c:pt idx="2206">
                  <c:v>61.469163087429692</c:v>
                </c:pt>
                <c:pt idx="2207">
                  <c:v>61.631569536101892</c:v>
                </c:pt>
                <c:pt idx="2208">
                  <c:v>61.794203789381456</c:v>
                </c:pt>
                <c:pt idx="2209">
                  <c:v>61.957064502883028</c:v>
                </c:pt>
                <c:pt idx="2210">
                  <c:v>62.120150328073791</c:v>
                </c:pt>
                <c:pt idx="2211">
                  <c:v>62.28345991233779</c:v>
                </c:pt>
                <c:pt idx="2212">
                  <c:v>62.446991899035723</c:v>
                </c:pt>
                <c:pt idx="2213">
                  <c:v>62.610744927568319</c:v>
                </c:pt>
                <c:pt idx="2214">
                  <c:v>62.774717633437632</c:v>
                </c:pt>
                <c:pt idx="2215">
                  <c:v>62.938908648308541</c:v>
                </c:pt>
                <c:pt idx="2216">
                  <c:v>63.103316600068865</c:v>
                </c:pt>
                <c:pt idx="2217">
                  <c:v>63.267940112893015</c:v>
                </c:pt>
                <c:pt idx="2218">
                  <c:v>63.432777807298308</c:v>
                </c:pt>
                <c:pt idx="2219">
                  <c:v>63.597828300209372</c:v>
                </c:pt>
                <c:pt idx="2220">
                  <c:v>63.763090205014961</c:v>
                </c:pt>
                <c:pt idx="2221">
                  <c:v>63.928562131628865</c:v>
                </c:pt>
                <c:pt idx="2222">
                  <c:v>64.094242686548554</c:v>
                </c:pt>
                <c:pt idx="2223">
                  <c:v>64.260130472913715</c:v>
                </c:pt>
                <c:pt idx="2224">
                  <c:v>64.426224090564574</c:v>
                </c:pt>
                <c:pt idx="2225">
                  <c:v>64.592522136099461</c:v>
                </c:pt>
                <c:pt idx="2226">
                  <c:v>64.759023202931829</c:v>
                </c:pt>
                <c:pt idx="2227">
                  <c:v>64.925725881347176</c:v>
                </c:pt>
                <c:pt idx="2228">
                  <c:v>65.092628758559826</c:v>
                </c:pt>
                <c:pt idx="2229">
                  <c:v>65.259730418767006</c:v>
                </c:pt>
                <c:pt idx="2230">
                  <c:v>65.427029443204603</c:v>
                </c:pt>
                <c:pt idx="2231">
                  <c:v>65.594524410202851</c:v>
                </c:pt>
                <c:pt idx="2232">
                  <c:v>65.76221389523694</c:v>
                </c:pt>
                <c:pt idx="2233">
                  <c:v>65.930096470984452</c:v>
                </c:pt>
                <c:pt idx="2234">
                  <c:v>66.098170707373953</c:v>
                </c:pt>
                <c:pt idx="2235">
                  <c:v>66.266435171638392</c:v>
                </c:pt>
                <c:pt idx="2236">
                  <c:v>66.434888428367287</c:v>
                </c:pt>
                <c:pt idx="2237">
                  <c:v>66.603529039555397</c:v>
                </c:pt>
                <c:pt idx="2238">
                  <c:v>66.772355564652528</c:v>
                </c:pt>
                <c:pt idx="2239">
                  <c:v>66.941366560613673</c:v>
                </c:pt>
                <c:pt idx="2240">
                  <c:v>67.110560581945862</c:v>
                </c:pt>
                <c:pt idx="2241">
                  <c:v>67.27993618075584</c:v>
                </c:pt>
                <c:pt idx="2242">
                  <c:v>67.449491906796865</c:v>
                </c:pt>
                <c:pt idx="2243">
                  <c:v>67.619226307512804</c:v>
                </c:pt>
                <c:pt idx="2244">
                  <c:v>67.789137928085708</c:v>
                </c:pt>
                <c:pt idx="2245">
                  <c:v>67.959225311476672</c:v>
                </c:pt>
                <c:pt idx="2246">
                  <c:v>68.129486998470753</c:v>
                </c:pt>
                <c:pt idx="2247">
                  <c:v>68.299921527717601</c:v>
                </c:pt>
                <c:pt idx="2248">
                  <c:v>68.470527435774031</c:v>
                </c:pt>
                <c:pt idx="2249">
                  <c:v>68.641303257142894</c:v>
                </c:pt>
                <c:pt idx="2250">
                  <c:v>68.812247524312355</c:v>
                </c:pt>
                <c:pt idx="2251">
                  <c:v>68.983358767794996</c:v>
                </c:pt>
                <c:pt idx="2252">
                  <c:v>69.154635516163793</c:v>
                </c:pt>
                <c:pt idx="2253">
                  <c:v>69.326076296088488</c:v>
                </c:pt>
                <c:pt idx="2254">
                  <c:v>69.497679632370776</c:v>
                </c:pt>
                <c:pt idx="2255">
                  <c:v>69.669444047978303</c:v>
                </c:pt>
                <c:pt idx="2256">
                  <c:v>69.8413680640775</c:v>
                </c:pt>
                <c:pt idx="2257">
                  <c:v>70.013450200064838</c:v>
                </c:pt>
                <c:pt idx="2258">
                  <c:v>70.185688973598204</c:v>
                </c:pt>
                <c:pt idx="2259">
                  <c:v>70.358082900625249</c:v>
                </c:pt>
                <c:pt idx="2260">
                  <c:v>70.530630495413249</c:v>
                </c:pt>
                <c:pt idx="2261">
                  <c:v>70.703330270574895</c:v>
                </c:pt>
                <c:pt idx="2262">
                  <c:v>70.876180737094771</c:v>
                </c:pt>
                <c:pt idx="2263">
                  <c:v>71.049180404354161</c:v>
                </c:pt>
                <c:pt idx="2264">
                  <c:v>71.222327780153961</c:v>
                </c:pt>
                <c:pt idx="2265">
                  <c:v>71.395621370738112</c:v>
                </c:pt>
                <c:pt idx="2266">
                  <c:v>71.569059680813325</c:v>
                </c:pt>
                <c:pt idx="2267">
                  <c:v>71.742641213569684</c:v>
                </c:pt>
                <c:pt idx="2268">
                  <c:v>71.916364470698113</c:v>
                </c:pt>
                <c:pt idx="2269">
                  <c:v>72.090227952409805</c:v>
                </c:pt>
                <c:pt idx="2270">
                  <c:v>72.264230157447898</c:v>
                </c:pt>
                <c:pt idx="2271">
                  <c:v>72.43836958310699</c:v>
                </c:pt>
                <c:pt idx="2272">
                  <c:v>72.612644725242774</c:v>
                </c:pt>
                <c:pt idx="2273">
                  <c:v>72.787054078284498</c:v>
                </c:pt>
                <c:pt idx="2274">
                  <c:v>72.96159613524668</c:v>
                </c:pt>
                <c:pt idx="2275">
                  <c:v>73.136269387736391</c:v>
                </c:pt>
                <c:pt idx="2276">
                  <c:v>73.311072325963153</c:v>
                </c:pt>
                <c:pt idx="2277">
                  <c:v>73.486003438742287</c:v>
                </c:pt>
                <c:pt idx="2278">
                  <c:v>73.661061213502691</c:v>
                </c:pt>
                <c:pt idx="2279">
                  <c:v>73.8362441362884</c:v>
                </c:pt>
                <c:pt idx="2280">
                  <c:v>74.011550691760448</c:v>
                </c:pt>
                <c:pt idx="2281">
                  <c:v>74.186979363199484</c:v>
                </c:pt>
                <c:pt idx="2282">
                  <c:v>74.362528632501835</c:v>
                </c:pt>
                <c:pt idx="2283">
                  <c:v>74.538196980179407</c:v>
                </c:pt>
                <c:pt idx="2284">
                  <c:v>74.713982885354838</c:v>
                </c:pt>
                <c:pt idx="2285">
                  <c:v>74.889884825756567</c:v>
                </c:pt>
                <c:pt idx="2286">
                  <c:v>75.065901277711177</c:v>
                </c:pt>
                <c:pt idx="2287">
                  <c:v>75.24203071613546</c:v>
                </c:pt>
                <c:pt idx="2288">
                  <c:v>75.418271614527256</c:v>
                </c:pt>
                <c:pt idx="2289">
                  <c:v>75.59462244495171</c:v>
                </c:pt>
                <c:pt idx="2290">
                  <c:v>75.771081678031322</c:v>
                </c:pt>
                <c:pt idx="2291">
                  <c:v>75.947647782928925</c:v>
                </c:pt>
                <c:pt idx="2292">
                  <c:v>76.12431922733299</c:v>
                </c:pt>
                <c:pt idx="2293">
                  <c:v>76.301094477439918</c:v>
                </c:pt>
                <c:pt idx="2294">
                  <c:v>76.47797199793294</c:v>
                </c:pt>
                <c:pt idx="2295">
                  <c:v>76.654950251964536</c:v>
                </c:pt>
                <c:pt idx="2296">
                  <c:v>76.832027701130883</c:v>
                </c:pt>
                <c:pt idx="2297">
                  <c:v>77.009202805450556</c:v>
                </c:pt>
                <c:pt idx="2298">
                  <c:v>77.186474023337396</c:v>
                </c:pt>
                <c:pt idx="2299">
                  <c:v>77.36383981157293</c:v>
                </c:pt>
                <c:pt idx="2300">
                  <c:v>77.541298625279396</c:v>
                </c:pt>
                <c:pt idx="2301">
                  <c:v>77.718848917887684</c:v>
                </c:pt>
                <c:pt idx="2302">
                  <c:v>77.896489141106926</c:v>
                </c:pt>
                <c:pt idx="2303">
                  <c:v>78.074217744889097</c:v>
                </c:pt>
                <c:pt idx="2304">
                  <c:v>78.252033177394992</c:v>
                </c:pt>
                <c:pt idx="2305">
                  <c:v>78.429933884957265</c:v>
                </c:pt>
                <c:pt idx="2306">
                  <c:v>78.607918312042003</c:v>
                </c:pt>
                <c:pt idx="2307">
                  <c:v>78.785984901207641</c:v>
                </c:pt>
                <c:pt idx="2308">
                  <c:v>78.964132093064961</c:v>
                </c:pt>
                <c:pt idx="2309">
                  <c:v>79.142358326232255</c:v>
                </c:pt>
                <c:pt idx="2310">
                  <c:v>79.320662037290475</c:v>
                </c:pt>
                <c:pt idx="2311">
                  <c:v>79.49904166073793</c:v>
                </c:pt>
                <c:pt idx="2312">
                  <c:v>79.677495628939653</c:v>
                </c:pt>
                <c:pt idx="2313">
                  <c:v>79.856022372079934</c:v>
                </c:pt>
                <c:pt idx="2314">
                  <c:v>80.034620318108921</c:v>
                </c:pt>
                <c:pt idx="2315">
                  <c:v>80.213287892690019</c:v>
                </c:pt>
                <c:pt idx="2316">
                  <c:v>80.392023519145155</c:v>
                </c:pt>
                <c:pt idx="2317">
                  <c:v>80.57082561839799</c:v>
                </c:pt>
                <c:pt idx="2318">
                  <c:v>80.749692608916433</c:v>
                </c:pt>
                <c:pt idx="2319">
                  <c:v>80.928622906651128</c:v>
                </c:pt>
                <c:pt idx="2320">
                  <c:v>81.107614924975891</c:v>
                </c:pt>
                <c:pt idx="2321">
                  <c:v>81.286667074623452</c:v>
                </c:pt>
                <c:pt idx="2322">
                  <c:v>81.465777763620878</c:v>
                </c:pt>
                <c:pt idx="2323">
                  <c:v>81.644945397223594</c:v>
                </c:pt>
                <c:pt idx="2324">
                  <c:v>81.824168377846831</c:v>
                </c:pt>
                <c:pt idx="2325">
                  <c:v>82.003445104995762</c:v>
                </c:pt>
                <c:pt idx="2326">
                  <c:v>82.182773975194735</c:v>
                </c:pt>
                <c:pt idx="2327">
                  <c:v>82.362153381914354</c:v>
                </c:pt>
                <c:pt idx="2328">
                  <c:v>82.541581715495397</c:v>
                </c:pt>
                <c:pt idx="2329">
                  <c:v>82.721057363075786</c:v>
                </c:pt>
                <c:pt idx="2330">
                  <c:v>82.90057870850849</c:v>
                </c:pt>
                <c:pt idx="2331">
                  <c:v>83.080144132285042</c:v>
                </c:pt>
                <c:pt idx="2332">
                  <c:v>83.25975201145377</c:v>
                </c:pt>
                <c:pt idx="2333">
                  <c:v>83.439400719536039</c:v>
                </c:pt>
                <c:pt idx="2334">
                  <c:v>83.619088626442689</c:v>
                </c:pt>
                <c:pt idx="2335">
                  <c:v>83.798814098388803</c:v>
                </c:pt>
                <c:pt idx="2336">
                  <c:v>83.978575497804187</c:v>
                </c:pt>
                <c:pt idx="2337">
                  <c:v>84.158371183245734</c:v>
                </c:pt>
                <c:pt idx="2338">
                  <c:v>84.33819950930544</c:v>
                </c:pt>
                <c:pt idx="2339">
                  <c:v>84.518058826519251</c:v>
                </c:pt>
                <c:pt idx="2340">
                  <c:v>84.697947481272109</c:v>
                </c:pt>
                <c:pt idx="2341">
                  <c:v>84.877863815702483</c:v>
                </c:pt>
                <c:pt idx="2342">
                  <c:v>85.057806167605122</c:v>
                </c:pt>
                <c:pt idx="2343">
                  <c:v>85.237772870333075</c:v>
                </c:pt>
                <c:pt idx="2344">
                  <c:v>85.417762252695326</c:v>
                </c:pt>
                <c:pt idx="2345">
                  <c:v>85.597772638857677</c:v>
                </c:pt>
                <c:pt idx="2346">
                  <c:v>85.777802348236776</c:v>
                </c:pt>
                <c:pt idx="2347">
                  <c:v>85.95784969539632</c:v>
                </c:pt>
                <c:pt idx="2348">
                  <c:v>86.137912989939878</c:v>
                </c:pt>
                <c:pt idx="2349">
                  <c:v>86.317990536403286</c:v>
                </c:pt>
                <c:pt idx="2350">
                  <c:v>86.498080634143776</c:v>
                </c:pt>
                <c:pt idx="2351">
                  <c:v>86.678181577230163</c:v>
                </c:pt>
                <c:pt idx="2352">
                  <c:v>86.858291654328696</c:v>
                </c:pt>
                <c:pt idx="2353">
                  <c:v>87.038409148589594</c:v>
                </c:pt>
                <c:pt idx="2354">
                  <c:v>87.218532337531116</c:v>
                </c:pt>
                <c:pt idx="2355">
                  <c:v>87.398659492921624</c:v>
                </c:pt>
                <c:pt idx="2356">
                  <c:v>87.578788880659999</c:v>
                </c:pt>
                <c:pt idx="2357">
                  <c:v>87.758918760657664</c:v>
                </c:pt>
                <c:pt idx="2358">
                  <c:v>87.939047386713469</c:v>
                </c:pt>
                <c:pt idx="2359">
                  <c:v>88.119173006393083</c:v>
                </c:pt>
                <c:pt idx="2360">
                  <c:v>88.29929386090204</c:v>
                </c:pt>
                <c:pt idx="2361">
                  <c:v>88.479408184959894</c:v>
                </c:pt>
                <c:pt idx="2362">
                  <c:v>88.659514206672625</c:v>
                </c:pt>
                <c:pt idx="2363">
                  <c:v>88.83961014740288</c:v>
                </c:pt>
                <c:pt idx="2364">
                  <c:v>89.019694221639526</c:v>
                </c:pt>
                <c:pt idx="2365">
                  <c:v>89.199764636864145</c:v>
                </c:pt>
                <c:pt idx="2366">
                  <c:v>89.379819593417835</c:v>
                </c:pt>
                <c:pt idx="2367">
                  <c:v>89.559857284367126</c:v>
                </c:pt>
                <c:pt idx="2368">
                  <c:v>89.739875895365074</c:v>
                </c:pt>
                <c:pt idx="2369">
                  <c:v>89.919873604514024</c:v>
                </c:pt>
                <c:pt idx="2370">
                  <c:v>90.099848582226429</c:v>
                </c:pt>
                <c:pt idx="2371">
                  <c:v>90.279798991083155</c:v>
                </c:pt>
                <c:pt idx="2372">
                  <c:v>90.459722985690547</c:v>
                </c:pt>
                <c:pt idx="2373">
                  <c:v>90.639618712537001</c:v>
                </c:pt>
                <c:pt idx="2374">
                  <c:v>90.819484309847667</c:v>
                </c:pt>
                <c:pt idx="2375">
                  <c:v>90.999317907437117</c:v>
                </c:pt>
                <c:pt idx="2376">
                  <c:v>91.179117626561109</c:v>
                </c:pt>
                <c:pt idx="2377">
                  <c:v>91.358881579766987</c:v>
                </c:pt>
                <c:pt idx="2378">
                  <c:v>91.538607870742567</c:v>
                </c:pt>
                <c:pt idx="2379">
                  <c:v>91.718294594163481</c:v>
                </c:pt>
                <c:pt idx="2380">
                  <c:v>91.897939835538921</c:v>
                </c:pt>
                <c:pt idx="2381">
                  <c:v>92.077541671057304</c:v>
                </c:pt>
                <c:pt idx="2382">
                  <c:v>92.257098167427444</c:v>
                </c:pt>
                <c:pt idx="2383">
                  <c:v>92.436607381722396</c:v>
                </c:pt>
                <c:pt idx="2384">
                  <c:v>92.616067361219194</c:v>
                </c:pt>
                <c:pt idx="2385">
                  <c:v>92.79547614323657</c:v>
                </c:pt>
                <c:pt idx="2386">
                  <c:v>92.974831754974375</c:v>
                </c:pt>
                <c:pt idx="2387">
                  <c:v>93.154132213347808</c:v>
                </c:pt>
                <c:pt idx="2388">
                  <c:v>93.333375524824547</c:v>
                </c:pt>
                <c:pt idx="2389">
                  <c:v>93.512559685255695</c:v>
                </c:pt>
                <c:pt idx="2390">
                  <c:v>93.691682679708734</c:v>
                </c:pt>
                <c:pt idx="2391">
                  <c:v>93.870742482298141</c:v>
                </c:pt>
                <c:pt idx="2392">
                  <c:v>94.049737056014138</c:v>
                </c:pt>
                <c:pt idx="2393">
                  <c:v>94.228664352550737</c:v>
                </c:pt>
                <c:pt idx="2394">
                  <c:v>94.40752231213213</c:v>
                </c:pt>
                <c:pt idx="2395">
                  <c:v>94.586308863335901</c:v>
                </c:pt>
                <c:pt idx="2396">
                  <c:v>94.765021922918592</c:v>
                </c:pt>
                <c:pt idx="2397">
                  <c:v>94.94365939563761</c:v>
                </c:pt>
                <c:pt idx="2398">
                  <c:v>95.12221917406923</c:v>
                </c:pt>
                <c:pt idx="2399">
                  <c:v>95.300699138430986</c:v>
                </c:pt>
                <c:pt idx="2400">
                  <c:v>95.47909715639716</c:v>
                </c:pt>
                <c:pt idx="2401">
                  <c:v>95.65741108291688</c:v>
                </c:pt>
                <c:pt idx="2402">
                  <c:v>95.835638760026413</c:v>
                </c:pt>
                <c:pt idx="2403">
                  <c:v>96.013778016665398</c:v>
                </c:pt>
                <c:pt idx="2404">
                  <c:v>96.191826668486513</c:v>
                </c:pt>
                <c:pt idx="2405">
                  <c:v>96.36978251766709</c:v>
                </c:pt>
                <c:pt idx="2406">
                  <c:v>96.547643352717486</c:v>
                </c:pt>
                <c:pt idx="2407">
                  <c:v>96.725406948289915</c:v>
                </c:pt>
                <c:pt idx="2408">
                  <c:v>96.903071064982484</c:v>
                </c:pt>
                <c:pt idx="2409">
                  <c:v>97.080633449144386</c:v>
                </c:pt>
                <c:pt idx="2410">
                  <c:v>97.258091832680719</c:v>
                </c:pt>
                <c:pt idx="2411">
                  <c:v>97.435443932850575</c:v>
                </c:pt>
                <c:pt idx="2412">
                  <c:v>97.612687452070219</c:v>
                </c:pt>
                <c:pt idx="2413">
                  <c:v>97.789820077709422</c:v>
                </c:pt>
                <c:pt idx="2414">
                  <c:v>97.966839481889281</c:v>
                </c:pt>
                <c:pt idx="2415">
                  <c:v>98.143743321277356</c:v>
                </c:pt>
                <c:pt idx="2416">
                  <c:v>98.320529236881242</c:v>
                </c:pt>
                <c:pt idx="2417">
                  <c:v>98.497194853840256</c:v>
                </c:pt>
                <c:pt idx="2418">
                  <c:v>98.673737781217156</c:v>
                </c:pt>
                <c:pt idx="2419">
                  <c:v>98.850155611785496</c:v>
                </c:pt>
                <c:pt idx="2420">
                  <c:v>99.026445921818294</c:v>
                </c:pt>
                <c:pt idx="2421">
                  <c:v>99.202606270872693</c:v>
                </c:pt>
                <c:pt idx="2422">
                  <c:v>99.378634201574172</c:v>
                </c:pt>
                <c:pt idx="2423">
                  <c:v>99.554527239399334</c:v>
                </c:pt>
                <c:pt idx="2424">
                  <c:v>99.730282892454483</c:v>
                </c:pt>
                <c:pt idx="2425">
                  <c:v>99.905898651257147</c:v>
                </c:pt>
                <c:pt idx="2426">
                  <c:v>100.08137198851011</c:v>
                </c:pt>
                <c:pt idx="2427">
                  <c:v>100.25670035887997</c:v>
                </c:pt>
                <c:pt idx="2428">
                  <c:v>100.4318811987673</c:v>
                </c:pt>
                <c:pt idx="2429">
                  <c:v>100.60691192608076</c:v>
                </c:pt>
                <c:pt idx="2430">
                  <c:v>100.7817899400055</c:v>
                </c:pt>
                <c:pt idx="2431">
                  <c:v>100.95651262077101</c:v>
                </c:pt>
                <c:pt idx="2432">
                  <c:v>101.13107732941857</c:v>
                </c:pt>
                <c:pt idx="2433">
                  <c:v>101.30548140756294</c:v>
                </c:pt>
                <c:pt idx="2434">
                  <c:v>101.47972217715714</c:v>
                </c:pt>
                <c:pt idx="2435">
                  <c:v>101.65379694025064</c:v>
                </c:pt>
                <c:pt idx="2436">
                  <c:v>101.82770297874876</c:v>
                </c:pt>
                <c:pt idx="2437">
                  <c:v>102.00143755416642</c:v>
                </c:pt>
                <c:pt idx="2438">
                  <c:v>102.17499790738664</c:v>
                </c:pt>
                <c:pt idx="2439">
                  <c:v>102.34838125840787</c:v>
                </c:pt>
                <c:pt idx="2440">
                  <c:v>102.52158480609641</c:v>
                </c:pt>
                <c:pt idx="2441">
                  <c:v>102.69460572793258</c:v>
                </c:pt>
                <c:pt idx="2442">
                  <c:v>102.86744117975776</c:v>
                </c:pt>
                <c:pt idx="2443">
                  <c:v>103.04008829551682</c:v>
                </c:pt>
                <c:pt idx="2444">
                  <c:v>103.21254418699759</c:v>
                </c:pt>
                <c:pt idx="2445">
                  <c:v>103.3848059435723</c:v>
                </c:pt>
                <c:pt idx="2446">
                  <c:v>103.55687063193153</c:v>
                </c:pt>
                <c:pt idx="2447">
                  <c:v>103.72873529581888</c:v>
                </c:pt>
                <c:pt idx="2448">
                  <c:v>103.90039695576246</c:v>
                </c:pt>
                <c:pt idx="2449">
                  <c:v>104.07185260880311</c:v>
                </c:pt>
                <c:pt idx="2450">
                  <c:v>104.24309922822252</c:v>
                </c:pt>
                <c:pt idx="2451">
                  <c:v>104.41413376326467</c:v>
                </c:pt>
                <c:pt idx="2452">
                  <c:v>104.58495313885952</c:v>
                </c:pt>
                <c:pt idx="2453">
                  <c:v>104.75555425533942</c:v>
                </c:pt>
                <c:pt idx="2454">
                  <c:v>104.9259339881561</c:v>
                </c:pt>
                <c:pt idx="2455">
                  <c:v>105.09608918759454</c:v>
                </c:pt>
                <c:pt idx="2456">
                  <c:v>105.26601667848074</c:v>
                </c:pt>
                <c:pt idx="2457">
                  <c:v>105.43571325989242</c:v>
                </c:pt>
                <c:pt idx="2458">
                  <c:v>105.60517570486093</c:v>
                </c:pt>
                <c:pt idx="2459">
                  <c:v>105.77440076007406</c:v>
                </c:pt>
                <c:pt idx="2460">
                  <c:v>105.94338514557491</c:v>
                </c:pt>
                <c:pt idx="2461">
                  <c:v>106.11212555445599</c:v>
                </c:pt>
                <c:pt idx="2462">
                  <c:v>106.28061865255252</c:v>
                </c:pt>
                <c:pt idx="2463">
                  <c:v>106.44886107813257</c:v>
                </c:pt>
                <c:pt idx="2464">
                  <c:v>106.61684944158068</c:v>
                </c:pt>
                <c:pt idx="2465">
                  <c:v>106.78458032508219</c:v>
                </c:pt>
                <c:pt idx="2466">
                  <c:v>106.9520502823019</c:v>
                </c:pt>
                <c:pt idx="2467">
                  <c:v>107.11925583805974</c:v>
                </c:pt>
                <c:pt idx="2468">
                  <c:v>107.28619348800396</c:v>
                </c:pt>
                <c:pt idx="2469">
                  <c:v>107.45285969827826</c:v>
                </c:pt>
                <c:pt idx="2470">
                  <c:v>107.61925090518768</c:v>
                </c:pt>
                <c:pt idx="2471">
                  <c:v>107.78536351486079</c:v>
                </c:pt>
                <c:pt idx="2472">
                  <c:v>107.95119390290564</c:v>
                </c:pt>
                <c:pt idx="2473">
                  <c:v>108.11673841406532</c:v>
                </c:pt>
                <c:pt idx="2474">
                  <c:v>108.28199336186564</c:v>
                </c:pt>
                <c:pt idx="2475">
                  <c:v>108.44695502826347</c:v>
                </c:pt>
                <c:pt idx="2476">
                  <c:v>108.61161966328609</c:v>
                </c:pt>
                <c:pt idx="2477">
                  <c:v>108.77598348467085</c:v>
                </c:pt>
                <c:pt idx="2478">
                  <c:v>108.94004267749573</c:v>
                </c:pt>
                <c:pt idx="2479">
                  <c:v>109.10379339381251</c:v>
                </c:pt>
                <c:pt idx="2480">
                  <c:v>109.26723175226785</c:v>
                </c:pt>
                <c:pt idx="2481">
                  <c:v>109.43035383772418</c:v>
                </c:pt>
                <c:pt idx="2482">
                  <c:v>109.59315570087723</c:v>
                </c:pt>
                <c:pt idx="2483">
                  <c:v>109.75563335786553</c:v>
                </c:pt>
                <c:pt idx="2484">
                  <c:v>109.91778278987634</c:v>
                </c:pt>
                <c:pt idx="2485">
                  <c:v>110.07959994274744</c:v>
                </c:pt>
                <c:pt idx="2486">
                  <c:v>110.24108072656388</c:v>
                </c:pt>
                <c:pt idx="2487">
                  <c:v>110.40222101524989</c:v>
                </c:pt>
                <c:pt idx="2488">
                  <c:v>110.56301664615408</c:v>
                </c:pt>
                <c:pt idx="2489">
                  <c:v>110.72346341963257</c:v>
                </c:pt>
                <c:pt idx="2490">
                  <c:v>110.88355709862223</c:v>
                </c:pt>
                <c:pt idx="2491">
                  <c:v>111.0432934082138</c:v>
                </c:pt>
                <c:pt idx="2492">
                  <c:v>111.20266803521491</c:v>
                </c:pt>
                <c:pt idx="2493">
                  <c:v>111.36167662771126</c:v>
                </c:pt>
                <c:pt idx="2494">
                  <c:v>111.52031479461947</c:v>
                </c:pt>
                <c:pt idx="2495">
                  <c:v>111.67857810523526</c:v>
                </c:pt>
                <c:pt idx="2496">
                  <c:v>111.83646208877441</c:v>
                </c:pt>
                <c:pt idx="2497">
                  <c:v>111.99396223391182</c:v>
                </c:pt>
                <c:pt idx="2498">
                  <c:v>112.15107398830769</c:v>
                </c:pt>
                <c:pt idx="2499">
                  <c:v>112.30779275813435</c:v>
                </c:pt>
                <c:pt idx="2500">
                  <c:v>112.46411390759128</c:v>
                </c:pt>
                <c:pt idx="2501">
                  <c:v>112.62003275841771</c:v>
                </c:pt>
                <c:pt idx="2502">
                  <c:v>112.77554458939605</c:v>
                </c:pt>
                <c:pt idx="2503">
                  <c:v>112.9306446358503</c:v>
                </c:pt>
                <c:pt idx="2504">
                  <c:v>113.08532808913615</c:v>
                </c:pt>
                <c:pt idx="2505">
                  <c:v>113.2395900961255</c:v>
                </c:pt>
                <c:pt idx="2506">
                  <c:v>113.3934257586822</c:v>
                </c:pt>
                <c:pt idx="2507">
                  <c:v>113.54683013313434</c:v>
                </c:pt>
                <c:pt idx="2508">
                  <c:v>113.69979822973347</c:v>
                </c:pt>
                <c:pt idx="2509">
                  <c:v>113.85232501211249</c:v>
                </c:pt>
                <c:pt idx="2510">
                  <c:v>114.00440539673028</c:v>
                </c:pt>
                <c:pt idx="2511">
                  <c:v>114.15603425231539</c:v>
                </c:pt>
                <c:pt idx="2512">
                  <c:v>114.30720639929353</c:v>
                </c:pt>
                <c:pt idx="2513">
                  <c:v>114.45791660921522</c:v>
                </c:pt>
                <c:pt idx="2514">
                  <c:v>114.60815960416981</c:v>
                </c:pt>
                <c:pt idx="2515">
                  <c:v>114.75793005619461</c:v>
                </c:pt>
                <c:pt idx="2516">
                  <c:v>114.90722258667327</c:v>
                </c:pt>
                <c:pt idx="2517">
                  <c:v>115.05603176572687</c:v>
                </c:pt>
                <c:pt idx="2518">
                  <c:v>115.20435211159784</c:v>
                </c:pt>
                <c:pt idx="2519">
                  <c:v>115.35217809002218</c:v>
                </c:pt>
                <c:pt idx="2520">
                  <c:v>115.49950411359424</c:v>
                </c:pt>
                <c:pt idx="2521">
                  <c:v>115.64632454112277</c:v>
                </c:pt>
                <c:pt idx="2522">
                  <c:v>115.79263367697762</c:v>
                </c:pt>
                <c:pt idx="2523">
                  <c:v>115.93842577042766</c:v>
                </c:pt>
                <c:pt idx="2524">
                  <c:v>116.08369501496617</c:v>
                </c:pt>
                <c:pt idx="2525">
                  <c:v>116.22843554763226</c:v>
                </c:pt>
                <c:pt idx="2526">
                  <c:v>116.37264144831769</c:v>
                </c:pt>
                <c:pt idx="2527">
                  <c:v>116.51630673906436</c:v>
                </c:pt>
                <c:pt idx="2528">
                  <c:v>116.6594253833546</c:v>
                </c:pt>
                <c:pt idx="2529">
                  <c:v>116.80199128538905</c:v>
                </c:pt>
                <c:pt idx="2530">
                  <c:v>116.94399828935343</c:v>
                </c:pt>
                <c:pt idx="2531">
                  <c:v>117.08544017867733</c:v>
                </c:pt>
                <c:pt idx="2532">
                  <c:v>117.22631067528079</c:v>
                </c:pt>
                <c:pt idx="2533">
                  <c:v>117.36660343880919</c:v>
                </c:pt>
                <c:pt idx="2534">
                  <c:v>117.50631206585956</c:v>
                </c:pt>
                <c:pt idx="2535">
                  <c:v>117.6454300891937</c:v>
                </c:pt>
                <c:pt idx="2536">
                  <c:v>117.78395097694025</c:v>
                </c:pt>
                <c:pt idx="2537">
                  <c:v>117.92186813178942</c:v>
                </c:pt>
                <c:pt idx="2538">
                  <c:v>118.05917489016598</c:v>
                </c:pt>
                <c:pt idx="2539">
                  <c:v>118.19586452140413</c:v>
                </c:pt>
                <c:pt idx="2540">
                  <c:v>118.33193022689937</c:v>
                </c:pt>
                <c:pt idx="2541">
                  <c:v>118.46736513925302</c:v>
                </c:pt>
                <c:pt idx="2542">
                  <c:v>118.60216232140513</c:v>
                </c:pt>
                <c:pt idx="2543">
                  <c:v>118.73631476575422</c:v>
                </c:pt>
                <c:pt idx="2544">
                  <c:v>118.8698153932614</c:v>
                </c:pt>
                <c:pt idx="2545">
                  <c:v>119.0026570525486</c:v>
                </c:pt>
                <c:pt idx="2546">
                  <c:v>119.13483251897748</c:v>
                </c:pt>
                <c:pt idx="2547">
                  <c:v>119.26633449371863</c:v>
                </c:pt>
                <c:pt idx="2548">
                  <c:v>119.39715560280794</c:v>
                </c:pt>
                <c:pt idx="2549">
                  <c:v>119.5272883961872</c:v>
                </c:pt>
                <c:pt idx="2550">
                  <c:v>119.65672534673465</c:v>
                </c:pt>
                <c:pt idx="2551">
                  <c:v>119.78545884927979</c:v>
                </c:pt>
                <c:pt idx="2552">
                  <c:v>119.91348121960421</c:v>
                </c:pt>
                <c:pt idx="2553">
                  <c:v>120.04078469343087</c:v>
                </c:pt>
                <c:pt idx="2554">
                  <c:v>120.16736142539833</c:v>
                </c:pt>
                <c:pt idx="2555">
                  <c:v>120.29320348801849</c:v>
                </c:pt>
                <c:pt idx="2556">
                  <c:v>120.41830287062447</c:v>
                </c:pt>
                <c:pt idx="2557">
                  <c:v>120.54265147830112</c:v>
                </c:pt>
                <c:pt idx="2558">
                  <c:v>120.66624113080272</c:v>
                </c:pt>
                <c:pt idx="2559">
                  <c:v>120.78906356145397</c:v>
                </c:pt>
                <c:pt idx="2560">
                  <c:v>120.91111041603941</c:v>
                </c:pt>
                <c:pt idx="2561">
                  <c:v>121.03237325167569</c:v>
                </c:pt>
                <c:pt idx="2562">
                  <c:v>121.15284353566872</c:v>
                </c:pt>
                <c:pt idx="2563">
                  <c:v>121.2725126443594</c:v>
                </c:pt>
                <c:pt idx="2564">
                  <c:v>121.39137186194873</c:v>
                </c:pt>
                <c:pt idx="2565">
                  <c:v>121.50941237931181</c:v>
                </c:pt>
                <c:pt idx="2566">
                  <c:v>121.6266252927972</c:v>
                </c:pt>
                <c:pt idx="2567">
                  <c:v>121.74300160300621</c:v>
                </c:pt>
                <c:pt idx="2568">
                  <c:v>121.85853221356292</c:v>
                </c:pt>
                <c:pt idx="2569">
                  <c:v>121.97320792986345</c:v>
                </c:pt>
                <c:pt idx="2570">
                  <c:v>122.0870194578126</c:v>
                </c:pt>
                <c:pt idx="2571">
                  <c:v>122.19995740254623</c:v>
                </c:pt>
                <c:pt idx="2572">
                  <c:v>122.31201226713391</c:v>
                </c:pt>
                <c:pt idx="2573">
                  <c:v>122.4231744512701</c:v>
                </c:pt>
                <c:pt idx="2574">
                  <c:v>122.53343424994696</c:v>
                </c:pt>
                <c:pt idx="2575">
                  <c:v>122.64278185211317</c:v>
                </c:pt>
                <c:pt idx="2576">
                  <c:v>122.75120733931801</c:v>
                </c:pt>
                <c:pt idx="2577">
                  <c:v>122.85870068433698</c:v>
                </c:pt>
                <c:pt idx="2578">
                  <c:v>122.96525174978453</c:v>
                </c:pt>
                <c:pt idx="2579">
                  <c:v>123.07085028671133</c:v>
                </c:pt>
                <c:pt idx="2580">
                  <c:v>123.17548593318415</c:v>
                </c:pt>
                <c:pt idx="2581">
                  <c:v>123.27914821285262</c:v>
                </c:pt>
                <c:pt idx="2582">
                  <c:v>123.38182653350087</c:v>
                </c:pt>
                <c:pt idx="2583">
                  <c:v>123.48351018558196</c:v>
                </c:pt>
                <c:pt idx="2584">
                  <c:v>123.58418834074098</c:v>
                </c:pt>
                <c:pt idx="2585">
                  <c:v>123.68385005031895</c:v>
                </c:pt>
                <c:pt idx="2586">
                  <c:v>123.78248424384827</c:v>
                </c:pt>
                <c:pt idx="2587">
                  <c:v>123.880079727527</c:v>
                </c:pt>
                <c:pt idx="2588">
                  <c:v>123.97662518268524</c:v>
                </c:pt>
                <c:pt idx="2589">
                  <c:v>124.07210916423426</c:v>
                </c:pt>
                <c:pt idx="2590">
                  <c:v>124.16652009910307</c:v>
                </c:pt>
                <c:pt idx="2591">
                  <c:v>124.25984628466253</c:v>
                </c:pt>
                <c:pt idx="2592">
                  <c:v>124.35207588713484</c:v>
                </c:pt>
                <c:pt idx="2593">
                  <c:v>124.44319693999373</c:v>
                </c:pt>
                <c:pt idx="2594">
                  <c:v>124.53319734234906</c:v>
                </c:pt>
                <c:pt idx="2595">
                  <c:v>124.62206485732244</c:v>
                </c:pt>
                <c:pt idx="2596">
                  <c:v>124.70978711041214</c:v>
                </c:pt>
                <c:pt idx="2597">
                  <c:v>124.79635158784436</c:v>
                </c:pt>
                <c:pt idx="2598">
                  <c:v>124.8817456349181</c:v>
                </c:pt>
                <c:pt idx="2599">
                  <c:v>124.96595645433791</c:v>
                </c:pt>
                <c:pt idx="2600">
                  <c:v>125.0489711045411</c:v>
                </c:pt>
                <c:pt idx="2601">
                  <c:v>125.13077649801345</c:v>
                </c:pt>
                <c:pt idx="2602">
                  <c:v>125.21135939959899</c:v>
                </c:pt>
                <c:pt idx="2603">
                  <c:v>125.29070642480508</c:v>
                </c:pt>
                <c:pt idx="2604">
                  <c:v>125.36880403809923</c:v>
                </c:pt>
                <c:pt idx="2605">
                  <c:v>125.44563855120199</c:v>
                </c:pt>
                <c:pt idx="2606">
                  <c:v>125.5211961213782</c:v>
                </c:pt>
                <c:pt idx="2607">
                  <c:v>125.59546274972142</c:v>
                </c:pt>
                <c:pt idx="2608">
                  <c:v>125.66842427943972</c:v>
                </c:pt>
                <c:pt idx="2609">
                  <c:v>125.74006639414083</c:v>
                </c:pt>
                <c:pt idx="2610">
                  <c:v>125.8103746161172</c:v>
                </c:pt>
                <c:pt idx="2611">
                  <c:v>125.87933430463153</c:v>
                </c:pt>
                <c:pt idx="2612">
                  <c:v>125.94693065420898</c:v>
                </c:pt>
                <c:pt idx="2613">
                  <c:v>126.01314869293208</c:v>
                </c:pt>
                <c:pt idx="2614">
                  <c:v>126.07797328074182</c:v>
                </c:pt>
                <c:pt idx="2615">
                  <c:v>126.1413891077473</c:v>
                </c:pt>
                <c:pt idx="2616">
                  <c:v>126.20338069254436</c:v>
                </c:pt>
                <c:pt idx="2617">
                  <c:v>126.26393238054715</c:v>
                </c:pt>
                <c:pt idx="2618">
                  <c:v>126.32302834233083</c:v>
                </c:pt>
                <c:pt idx="2619">
                  <c:v>126.38065257199167</c:v>
                </c:pt>
                <c:pt idx="2620">
                  <c:v>126.43678888552201</c:v>
                </c:pt>
                <c:pt idx="2621">
                  <c:v>126.49142091920751</c:v>
                </c:pt>
                <c:pt idx="2622">
                  <c:v>126.54453212804428</c:v>
                </c:pt>
                <c:pt idx="2623">
                  <c:v>126.59610578418189</c:v>
                </c:pt>
                <c:pt idx="2624">
                  <c:v>126.64612497539241</c:v>
                </c:pt>
                <c:pt idx="2625">
                  <c:v>126.6945726035683</c:v>
                </c:pt>
                <c:pt idx="2626">
                  <c:v>126.74143138325421</c:v>
                </c:pt>
                <c:pt idx="2627">
                  <c:v>126.78668384021384</c:v>
                </c:pt>
                <c:pt idx="2628">
                  <c:v>126.83031231003454</c:v>
                </c:pt>
                <c:pt idx="2629">
                  <c:v>126.87229893677451</c:v>
                </c:pt>
                <c:pt idx="2630">
                  <c:v>126.91262567165464</c:v>
                </c:pt>
                <c:pt idx="2631">
                  <c:v>126.95127427179884</c:v>
                </c:pt>
                <c:pt idx="2632">
                  <c:v>126.9882262990286</c:v>
                </c:pt>
                <c:pt idx="2633">
                  <c:v>127.02346311871132</c:v>
                </c:pt>
                <c:pt idx="2634">
                  <c:v>127.05696589867159</c:v>
                </c:pt>
                <c:pt idx="2635">
                  <c:v>127.0887156081655</c:v>
                </c:pt>
                <c:pt idx="2636">
                  <c:v>127.11869301692631</c:v>
                </c:pt>
                <c:pt idx="2637">
                  <c:v>127.14687869428114</c:v>
                </c:pt>
                <c:pt idx="2638">
                  <c:v>127.17325300834992</c:v>
                </c:pt>
                <c:pt idx="2639">
                  <c:v>127.19779612532511</c:v>
                </c:pt>
                <c:pt idx="2640">
                  <c:v>127.22048800884502</c:v>
                </c:pt>
                <c:pt idx="2641">
                  <c:v>127.24130841945629</c:v>
                </c:pt>
                <c:pt idx="2642">
                  <c:v>127.26023691418231</c:v>
                </c:pt>
                <c:pt idx="2643">
                  <c:v>127.27725284619433</c:v>
                </c:pt>
                <c:pt idx="2644">
                  <c:v>127.292335364601</c:v>
                </c:pt>
                <c:pt idx="2645">
                  <c:v>127.30546341435013</c:v>
                </c:pt>
                <c:pt idx="2646">
                  <c:v>127.31661573626306</c:v>
                </c:pt>
                <c:pt idx="2647">
                  <c:v>127.32577086719947</c:v>
                </c:pt>
                <c:pt idx="2648">
                  <c:v>127.33290714036454</c:v>
                </c:pt>
                <c:pt idx="2649">
                  <c:v>127.33800268576341</c:v>
                </c:pt>
                <c:pt idx="2650">
                  <c:v>127.34103543081224</c:v>
                </c:pt>
                <c:pt idx="2651">
                  <c:v>127.34198310111739</c:v>
                </c:pt>
                <c:pt idx="2652">
                  <c:v>127.34082322142153</c:v>
                </c:pt>
                <c:pt idx="2653">
                  <c:v>127.33753311673848</c:v>
                </c:pt>
                <c:pt idx="2654">
                  <c:v>127.33208991367604</c:v>
                </c:pt>
                <c:pt idx="2655">
                  <c:v>127.32447054195933</c:v>
                </c:pt>
                <c:pt idx="2656">
                  <c:v>127.31465173617022</c:v>
                </c:pt>
                <c:pt idx="2657">
                  <c:v>127.3026100377011</c:v>
                </c:pt>
                <c:pt idx="2658">
                  <c:v>127.28832179694555</c:v>
                </c:pt>
                <c:pt idx="2659">
                  <c:v>127.27176317572909</c:v>
                </c:pt>
                <c:pt idx="2660">
                  <c:v>127.25291014999698</c:v>
                </c:pt>
                <c:pt idx="2661">
                  <c:v>127.23173851276459</c:v>
                </c:pt>
                <c:pt idx="2662">
                  <c:v>127.20822387734945</c:v>
                </c:pt>
                <c:pt idx="2663">
                  <c:v>127.18234168088992</c:v>
                </c:pt>
                <c:pt idx="2664">
                  <c:v>127.15406718816885</c:v>
                </c:pt>
                <c:pt idx="2665">
                  <c:v>127.12337549575776</c:v>
                </c:pt>
                <c:pt idx="2666">
                  <c:v>127.0902415364816</c:v>
                </c:pt>
                <c:pt idx="2667">
                  <c:v>127.05464008423837</c:v>
                </c:pt>
                <c:pt idx="2668">
                  <c:v>127.01654575917061</c:v>
                </c:pt>
                <c:pt idx="2669">
                  <c:v>126.97593303321054</c:v>
                </c:pt>
                <c:pt idx="2670">
                  <c:v>126.93277623601816</c:v>
                </c:pt>
                <c:pt idx="2671">
                  <c:v>126.88704956131639</c:v>
                </c:pt>
                <c:pt idx="2672">
                  <c:v>126.83872707365298</c:v>
                </c:pt>
                <c:pt idx="2673">
                  <c:v>126.7877827155923</c:v>
                </c:pt>
                <c:pt idx="2674">
                  <c:v>126.73419031536517</c:v>
                </c:pt>
                <c:pt idx="2675">
                  <c:v>126.67792359498348</c:v>
                </c:pt>
                <c:pt idx="2676">
                  <c:v>126.61895617884483</c:v>
                </c:pt>
                <c:pt idx="2677">
                  <c:v>126.55726160283818</c:v>
                </c:pt>
                <c:pt idx="2678">
                  <c:v>126.49281332397641</c:v>
                </c:pt>
                <c:pt idx="2679">
                  <c:v>126.42558473056496</c:v>
                </c:pt>
                <c:pt idx="2680">
                  <c:v>126.35554915292786</c:v>
                </c:pt>
                <c:pt idx="2681">
                  <c:v>126.28267987471743</c:v>
                </c:pt>
                <c:pt idx="2682">
                  <c:v>126.20695014481181</c:v>
                </c:pt>
                <c:pt idx="2683">
                  <c:v>126.12833318983226</c:v>
                </c:pt>
                <c:pt idx="2684">
                  <c:v>126.04680222729181</c:v>
                </c:pt>
                <c:pt idx="2685">
                  <c:v>125.96233047939882</c:v>
                </c:pt>
                <c:pt idx="2686">
                  <c:v>125.87489118752839</c:v>
                </c:pt>
                <c:pt idx="2687">
                  <c:v>125.78445762739042</c:v>
                </c:pt>
                <c:pt idx="2688">
                  <c:v>125.69100312490026</c:v>
                </c:pt>
                <c:pt idx="2689">
                  <c:v>125.59450107278639</c:v>
                </c:pt>
                <c:pt idx="2690">
                  <c:v>125.49492494793714</c:v>
                </c:pt>
                <c:pt idx="2691">
                  <c:v>125.3922483295199</c:v>
                </c:pt>
                <c:pt idx="2692">
                  <c:v>125.28644491788103</c:v>
                </c:pt>
                <c:pt idx="2693">
                  <c:v>125.1774885542485</c:v>
                </c:pt>
                <c:pt idx="2694">
                  <c:v>125.06535324125238</c:v>
                </c:pt>
                <c:pt idx="2695">
                  <c:v>124.95001316428211</c:v>
                </c:pt>
                <c:pt idx="2696">
                  <c:v>124.8314427136921</c:v>
                </c:pt>
                <c:pt idx="2697">
                  <c:v>124.70961650788166</c:v>
                </c:pt>
                <c:pt idx="2698">
                  <c:v>124.58450941724298</c:v>
                </c:pt>
                <c:pt idx="2699">
                  <c:v>124.45609658901817</c:v>
                </c:pt>
                <c:pt idx="2700">
                  <c:v>124.32435347304786</c:v>
                </c:pt>
                <c:pt idx="2701">
                  <c:v>124.18925584845023</c:v>
                </c:pt>
                <c:pt idx="2702">
                  <c:v>124.05077985121773</c:v>
                </c:pt>
                <c:pt idx="2703">
                  <c:v>123.90890200275449</c:v>
                </c:pt>
                <c:pt idx="2704">
                  <c:v>123.76359923934865</c:v>
                </c:pt>
                <c:pt idx="2705">
                  <c:v>123.61484894259877</c:v>
                </c:pt>
                <c:pt idx="2706">
                  <c:v>123.4626289707828</c:v>
                </c:pt>
                <c:pt idx="2707">
                  <c:v>123.3069176911805</c:v>
                </c:pt>
                <c:pt idx="2708">
                  <c:v>123.14769401333697</c:v>
                </c:pt>
                <c:pt idx="2709">
                  <c:v>122.98493742328083</c:v>
                </c:pt>
                <c:pt idx="2710">
                  <c:v>122.81862801866549</c:v>
                </c:pt>
                <c:pt idx="2711">
                  <c:v>122.64874654485078</c:v>
                </c:pt>
                <c:pt idx="2712">
                  <c:v>122.47527443188767</c:v>
                </c:pt>
                <c:pt idx="2713">
                  <c:v>122.2981938324109</c:v>
                </c:pt>
                <c:pt idx="2714">
                  <c:v>122.11748766040529</c:v>
                </c:pt>
                <c:pt idx="2715">
                  <c:v>121.93313963083439</c:v>
                </c:pt>
                <c:pt idx="2716">
                  <c:v>121.74513430009314</c:v>
                </c:pt>
                <c:pt idx="2717">
                  <c:v>121.55345710727019</c:v>
                </c:pt>
                <c:pt idx="2718">
                  <c:v>121.35809441616804</c:v>
                </c:pt>
                <c:pt idx="2719">
                  <c:v>121.15903355805725</c:v>
                </c:pt>
                <c:pt idx="2720">
                  <c:v>120.95626287510936</c:v>
                </c:pt>
                <c:pt idx="2721">
                  <c:v>120.74977176447111</c:v>
                </c:pt>
                <c:pt idx="2722">
                  <c:v>120.5395507229245</c:v>
                </c:pt>
                <c:pt idx="2723">
                  <c:v>120.3255913920635</c:v>
                </c:pt>
                <c:pt idx="2724">
                  <c:v>120.10788660395025</c:v>
                </c:pt>
                <c:pt idx="2725">
                  <c:v>119.88643042715013</c:v>
                </c:pt>
                <c:pt idx="2726">
                  <c:v>119.66121821311035</c:v>
                </c:pt>
                <c:pt idx="2727">
                  <c:v>119.43224664276229</c:v>
                </c:pt>
                <c:pt idx="2728">
                  <c:v>119.19951377329826</c:v>
                </c:pt>
                <c:pt idx="2729">
                  <c:v>118.96301908501744</c:v>
                </c:pt>
                <c:pt idx="2730">
                  <c:v>118.72276352814059</c:v>
                </c:pt>
                <c:pt idx="2731">
                  <c:v>118.478749569508</c:v>
                </c:pt>
                <c:pt idx="2732">
                  <c:v>118.23098123903965</c:v>
                </c:pt>
                <c:pt idx="2733">
                  <c:v>117.97946417585501</c:v>
                </c:pt>
                <c:pt idx="2734">
                  <c:v>117.72420567393121</c:v>
                </c:pt>
                <c:pt idx="2735">
                  <c:v>117.46521472717504</c:v>
                </c:pt>
                <c:pt idx="2736">
                  <c:v>117.20250207378814</c:v>
                </c:pt>
                <c:pt idx="2737">
                  <c:v>116.93608023978153</c:v>
                </c:pt>
                <c:pt idx="2738">
                  <c:v>116.66596358151439</c:v>
                </c:pt>
                <c:pt idx="2739">
                  <c:v>116.39216832710207</c:v>
                </c:pt>
                <c:pt idx="2740">
                  <c:v>116.11471261655636</c:v>
                </c:pt>
                <c:pt idx="2741">
                  <c:v>115.83361654050992</c:v>
                </c:pt>
                <c:pt idx="2742">
                  <c:v>115.54890217735716</c:v>
                </c:pt>
                <c:pt idx="2743">
                  <c:v>115.26059362867386</c:v>
                </c:pt>
                <c:pt idx="2744">
                  <c:v>114.96871705274674</c:v>
                </c:pt>
                <c:pt idx="2745">
                  <c:v>114.67330069604799</c:v>
                </c:pt>
                <c:pt idx="2746">
                  <c:v>114.37437492251061</c:v>
                </c:pt>
                <c:pt idx="2747">
                  <c:v>114.07197224041974</c:v>
                </c:pt>
                <c:pt idx="2748">
                  <c:v>113.76612732678191</c:v>
                </c:pt>
                <c:pt idx="2749">
                  <c:v>113.45687704898845</c:v>
                </c:pt>
                <c:pt idx="2750">
                  <c:v>113.14426048363191</c:v>
                </c:pt>
                <c:pt idx="2751">
                  <c:v>112.82831893230865</c:v>
                </c:pt>
                <c:pt idx="2752">
                  <c:v>112.50909593426215</c:v>
                </c:pt>
                <c:pt idx="2753">
                  <c:v>112.18663727569854</c:v>
                </c:pt>
                <c:pt idx="2754">
                  <c:v>111.8609909956663</c:v>
                </c:pt>
                <c:pt idx="2755">
                  <c:v>111.53220738832155</c:v>
                </c:pt>
                <c:pt idx="2756">
                  <c:v>111.20033900147843</c:v>
                </c:pt>
                <c:pt idx="2757">
                  <c:v>110.86544063130447</c:v>
                </c:pt>
                <c:pt idx="2758">
                  <c:v>110.52756931305878</c:v>
                </c:pt>
                <c:pt idx="2759">
                  <c:v>110.18678430775289</c:v>
                </c:pt>
                <c:pt idx="2760">
                  <c:v>109.84314708466448</c:v>
                </c:pt>
                <c:pt idx="2761">
                  <c:v>109.49672129959723</c:v>
                </c:pt>
                <c:pt idx="2762">
                  <c:v>109.14757276883134</c:v>
                </c:pt>
                <c:pt idx="2763">
                  <c:v>108.79576943871686</c:v>
                </c:pt>
                <c:pt idx="2764">
                  <c:v>108.44138135083816</c:v>
                </c:pt>
                <c:pt idx="2765">
                  <c:v>108.0844806027667</c:v>
                </c:pt>
                <c:pt idx="2766">
                  <c:v>107.7251413043455</c:v>
                </c:pt>
                <c:pt idx="2767">
                  <c:v>107.36343952954833</c:v>
                </c:pt>
                <c:pt idx="2768">
                  <c:v>106.9994532639066</c:v>
                </c:pt>
                <c:pt idx="2769">
                  <c:v>106.63326234756818</c:v>
                </c:pt>
                <c:pt idx="2770">
                  <c:v>106.26494841401846</c:v>
                </c:pt>
                <c:pt idx="2771">
                  <c:v>105.89459482455675</c:v>
                </c:pt>
                <c:pt idx="2772">
                  <c:v>105.52228659862321</c:v>
                </c:pt>
                <c:pt idx="2773">
                  <c:v>105.14811034005443</c:v>
                </c:pt>
                <c:pt idx="2774">
                  <c:v>104.77215415944339</c:v>
                </c:pt>
                <c:pt idx="2775">
                  <c:v>104.39450759270026</c:v>
                </c:pt>
                <c:pt idx="2776">
                  <c:v>104.01526151601156</c:v>
                </c:pt>
                <c:pt idx="2777">
                  <c:v>103.63450805735953</c:v>
                </c:pt>
                <c:pt idx="2778">
                  <c:v>103.25234050479985</c:v>
                </c:pt>
                <c:pt idx="2779">
                  <c:v>102.86885321170402</c:v>
                </c:pt>
                <c:pt idx="2780">
                  <c:v>102.48414149920319</c:v>
                </c:pt>
                <c:pt idx="2781">
                  <c:v>102.09830155605692</c:v>
                </c:pt>
                <c:pt idx="2782">
                  <c:v>101.71143033620719</c:v>
                </c:pt>
                <c:pt idx="2783">
                  <c:v>101.32362545427885</c:v>
                </c:pt>
                <c:pt idx="2784">
                  <c:v>100.93498507929462</c:v>
                </c:pt>
                <c:pt idx="2785">
                  <c:v>100.54560782689552</c:v>
                </c:pt>
                <c:pt idx="2786">
                  <c:v>100.15559265034449</c:v>
                </c:pt>
                <c:pt idx="2787">
                  <c:v>99.765038730619068</c:v>
                </c:pt>
                <c:pt idx="2788">
                  <c:v>99.374045365889046</c:v>
                </c:pt>
                <c:pt idx="2789">
                  <c:v>98.982711860678947</c:v>
                </c:pt>
                <c:pt idx="2790">
                  <c:v>98.591137415025486</c:v>
                </c:pt>
                <c:pt idx="2791">
                  <c:v>98.199421013937808</c:v>
                </c:pt>
                <c:pt idx="2792">
                  <c:v>97.807661317452457</c:v>
                </c:pt>
                <c:pt idx="2793">
                  <c:v>97.415956551595031</c:v>
                </c:pt>
                <c:pt idx="2794">
                  <c:v>97.024404400539112</c:v>
                </c:pt>
                <c:pt idx="2795">
                  <c:v>96.633101900251376</c:v>
                </c:pt>
                <c:pt idx="2796">
                  <c:v>96.242145333906251</c:v>
                </c:pt>
                <c:pt idx="2797">
                  <c:v>95.851630129349303</c:v>
                </c:pt>
                <c:pt idx="2798">
                  <c:v>95.461650758857132</c:v>
                </c:pt>
                <c:pt idx="2799">
                  <c:v>95.072300641460714</c:v>
                </c:pt>
                <c:pt idx="2800">
                  <c:v>94.683672048067791</c:v>
                </c:pt>
                <c:pt idx="2801">
                  <c:v>94.295856009598722</c:v>
                </c:pt>
                <c:pt idx="2802">
                  <c:v>93.908942228363443</c:v>
                </c:pt>
                <c:pt idx="2803">
                  <c:v>93.523018992860017</c:v>
                </c:pt>
                <c:pt idx="2804">
                  <c:v>93.138173096185724</c:v>
                </c:pt>
                <c:pt idx="2805">
                  <c:v>92.754489758214078</c:v>
                </c:pt>
                <c:pt idx="2806">
                  <c:v>92.372052551691809</c:v>
                </c:pt>
                <c:pt idx="2807">
                  <c:v>91.990943332375792</c:v>
                </c:pt>
                <c:pt idx="2808">
                  <c:v>91.611242173323589</c:v>
                </c:pt>
                <c:pt idx="2809">
                  <c:v>91.233027303437936</c:v>
                </c:pt>
                <c:pt idx="2810">
                  <c:v>90.856375050323464</c:v>
                </c:pt>
                <c:pt idx="2811">
                  <c:v>90.481359787528348</c:v>
                </c:pt>
                <c:pt idx="2812">
                  <c:v>90.108053886197808</c:v>
                </c:pt>
                <c:pt idx="2813">
                  <c:v>89.736527671182728</c:v>
                </c:pt>
                <c:pt idx="2814">
                  <c:v>89.366849381570646</c:v>
                </c:pt>
                <c:pt idx="2815">
                  <c:v>88.999085135681241</c:v>
                </c:pt>
                <c:pt idx="2816">
                  <c:v>88.633298900446803</c:v>
                </c:pt>
                <c:pt idx="2817">
                  <c:v>88.269552465178364</c:v>
                </c:pt>
                <c:pt idx="2818">
                  <c:v>87.907905419639491</c:v>
                </c:pt>
                <c:pt idx="2819">
                  <c:v>87.548415136366756</c:v>
                </c:pt>
                <c:pt idx="2820">
                  <c:v>87.191136757150304</c:v>
                </c:pt>
                <c:pt idx="2821">
                  <c:v>86.836123183595632</c:v>
                </c:pt>
                <c:pt idx="2822">
                  <c:v>86.483425071641832</c:v>
                </c:pt>
                <c:pt idx="2823">
                  <c:v>86.13309082994121</c:v>
                </c:pt>
                <c:pt idx="2824">
                  <c:v>85.785166621966255</c:v>
                </c:pt>
                <c:pt idx="2825">
                  <c:v>85.439696371722818</c:v>
                </c:pt>
                <c:pt idx="2826">
                  <c:v>85.096721772916297</c:v>
                </c:pt>
                <c:pt idx="2827">
                  <c:v>84.756282301450725</c:v>
                </c:pt>
                <c:pt idx="2828">
                  <c:v>84.418415231086868</c:v>
                </c:pt>
                <c:pt idx="2829">
                  <c:v>84.083155652124304</c:v>
                </c:pt>
                <c:pt idx="2830">
                  <c:v>83.750536492942103</c:v>
                </c:pt>
                <c:pt idx="2831">
                  <c:v>83.4205885442382</c:v>
                </c:pt>
                <c:pt idx="2832">
                  <c:v>83.093340485818104</c:v>
                </c:pt>
                <c:pt idx="2833">
                  <c:v>82.768818915749051</c:v>
                </c:pt>
                <c:pt idx="2834">
                  <c:v>82.447048381749056</c:v>
                </c:pt>
                <c:pt idx="2835">
                  <c:v>82.12805141460889</c:v>
                </c:pt>
                <c:pt idx="2836">
                  <c:v>81.811848563529026</c:v>
                </c:pt>
                <c:pt idx="2837">
                  <c:v>81.498458433184709</c:v>
                </c:pt>
                <c:pt idx="2838">
                  <c:v>81.18789772236606</c:v>
                </c:pt>
                <c:pt idx="2839">
                  <c:v>80.88018126405737</c:v>
                </c:pt>
                <c:pt idx="2840">
                  <c:v>80.575322066779009</c:v>
                </c:pt>
                <c:pt idx="2841">
                  <c:v>80.273331357071172</c:v>
                </c:pt>
                <c:pt idx="2842">
                  <c:v>79.974218622960535</c:v>
                </c:pt>
                <c:pt idx="2843">
                  <c:v>79.677991658274394</c:v>
                </c:pt>
                <c:pt idx="2844">
                  <c:v>79.384656607677968</c:v>
                </c:pt>
                <c:pt idx="2845">
                  <c:v>79.094218012296679</c:v>
                </c:pt>
                <c:pt idx="2846">
                  <c:v>78.806678855806112</c:v>
                </c:pt>
                <c:pt idx="2847">
                  <c:v>78.522040610867606</c:v>
                </c:pt>
                <c:pt idx="2848">
                  <c:v>78.240303285804558</c:v>
                </c:pt>
                <c:pt idx="2849">
                  <c:v>77.961465471404409</c:v>
                </c:pt>
                <c:pt idx="2850">
                  <c:v>77.685524387747961</c:v>
                </c:pt>
                <c:pt idx="2851">
                  <c:v>77.412475930977166</c:v>
                </c:pt>
                <c:pt idx="2852">
                  <c:v>77.14231471989973</c:v>
                </c:pt>
                <c:pt idx="2853">
                  <c:v>76.875034142356157</c:v>
                </c:pt>
                <c:pt idx="2854">
                  <c:v>76.610626401264511</c:v>
                </c:pt>
                <c:pt idx="2855">
                  <c:v>76.349082560271398</c:v>
                </c:pt>
                <c:pt idx="2856">
                  <c:v>76.090392588945051</c:v>
                </c:pt>
                <c:pt idx="2857">
                  <c:v>75.834545407436167</c:v>
                </c:pt>
                <c:pt idx="2858">
                  <c:v>75.581528930568638</c:v>
                </c:pt>
                <c:pt idx="2859">
                  <c:v>75.331330111278746</c:v>
                </c:pt>
                <c:pt idx="2860">
                  <c:v>75.083934983390606</c:v>
                </c:pt>
                <c:pt idx="2861">
                  <c:v>74.839328703649855</c:v>
                </c:pt>
                <c:pt idx="2862">
                  <c:v>74.597495592999948</c:v>
                </c:pt>
                <c:pt idx="2863">
                  <c:v>74.358419177057058</c:v>
                </c:pt>
                <c:pt idx="2864">
                  <c:v>74.122082225755832</c:v>
                </c:pt>
                <c:pt idx="2865">
                  <c:v>73.888466792138189</c:v>
                </c:pt>
                <c:pt idx="2866">
                  <c:v>73.657554250261398</c:v>
                </c:pt>
                <c:pt idx="2867">
                  <c:v>73.429325332211391</c:v>
                </c:pt>
                <c:pt idx="2868">
                  <c:v>73.203760164197377</c:v>
                </c:pt>
                <c:pt idx="2869">
                  <c:v>72.980838301722457</c:v>
                </c:pt>
                <c:pt idx="2870">
                  <c:v>72.760538763817308</c:v>
                </c:pt>
                <c:pt idx="2871">
                  <c:v>72.542840066328083</c:v>
                </c:pt>
                <c:pt idx="2872">
                  <c:v>72.327720254261877</c:v>
                </c:pt>
                <c:pt idx="2873">
                  <c:v>72.115156933172614</c:v>
                </c:pt>
                <c:pt idx="2874">
                  <c:v>71.905127299610541</c:v>
                </c:pt>
                <c:pt idx="2875">
                  <c:v>71.697608170616306</c:v>
                </c:pt>
                <c:pt idx="2876">
                  <c:v>71.492576012273304</c:v>
                </c:pt>
                <c:pt idx="2877">
                  <c:v>71.290006967329774</c:v>
                </c:pt>
                <c:pt idx="2878">
                  <c:v>71.089876881890333</c:v>
                </c:pt>
                <c:pt idx="2879">
                  <c:v>70.892161331187907</c:v>
                </c:pt>
                <c:pt idx="2880">
                  <c:v>70.696835644451042</c:v>
                </c:pt>
                <c:pt idx="2881">
                  <c:v>70.503874928873046</c:v>
                </c:pt>
                <c:pt idx="2882">
                  <c:v>70.313254092704568</c:v>
                </c:pt>
                <c:pt idx="2883">
                  <c:v>70.124947867475981</c:v>
                </c:pt>
                <c:pt idx="2884">
                  <c:v>69.938930829360004</c:v>
                </c:pt>
                <c:pt idx="2885">
                  <c:v>69.755177419716418</c:v>
                </c:pt>
                <c:pt idx="2886">
                  <c:v>69.573661964793729</c:v>
                </c:pt>
                <c:pt idx="2887">
                  <c:v>69.394358694647281</c:v>
                </c:pt>
                <c:pt idx="2888">
                  <c:v>69.217241761262756</c:v>
                </c:pt>
                <c:pt idx="2889">
                  <c:v>69.042285255911708</c:v>
                </c:pt>
                <c:pt idx="2890">
                  <c:v>68.869463225765969</c:v>
                </c:pt>
                <c:pt idx="2891">
                  <c:v>68.69874968977102</c:v>
                </c:pt>
                <c:pt idx="2892">
                  <c:v>68.530118653825397</c:v>
                </c:pt>
                <c:pt idx="2893">
                  <c:v>68.363544125246705</c:v>
                </c:pt>
                <c:pt idx="2894">
                  <c:v>68.199000126580444</c:v>
                </c:pt>
                <c:pt idx="2895">
                  <c:v>68.036460708750781</c:v>
                </c:pt>
                <c:pt idx="2896">
                  <c:v>67.875899963573119</c:v>
                </c:pt>
                <c:pt idx="2897">
                  <c:v>67.717292035654197</c:v>
                </c:pt>
                <c:pt idx="2898">
                  <c:v>67.560611133697606</c:v>
                </c:pt>
                <c:pt idx="2899">
                  <c:v>67.405831541221431</c:v>
                </c:pt>
                <c:pt idx="2900">
                  <c:v>67.252927626728223</c:v>
                </c:pt>
                <c:pt idx="2901">
                  <c:v>67.101873853326879</c:v>
                </c:pt>
                <c:pt idx="2902">
                  <c:v>66.952644787832554</c:v>
                </c:pt>
                <c:pt idx="2903">
                  <c:v>66.80521510935904</c:v>
                </c:pt>
                <c:pt idx="2904">
                  <c:v>66.65955961742911</c:v>
                </c:pt>
                <c:pt idx="2905">
                  <c:v>66.515653239607047</c:v>
                </c:pt>
                <c:pt idx="2906">
                  <c:v>66.373471038684855</c:v>
                </c:pt>
                <c:pt idx="2907">
                  <c:v>66.23298821942241</c:v>
                </c:pt>
                <c:pt idx="2908">
                  <c:v>66.094180134878329</c:v>
                </c:pt>
                <c:pt idx="2909">
                  <c:v>65.957022292324112</c:v>
                </c:pt>
                <c:pt idx="2910">
                  <c:v>65.821490358776629</c:v>
                </c:pt>
                <c:pt idx="2911">
                  <c:v>65.68756016615194</c:v>
                </c:pt>
                <c:pt idx="2912">
                  <c:v>65.55520771606551</c:v>
                </c:pt>
                <c:pt idx="2913">
                  <c:v>65.424409184277096</c:v>
                </c:pt>
                <c:pt idx="2914">
                  <c:v>65.295140924815854</c:v>
                </c:pt>
                <c:pt idx="2915">
                  <c:v>65.167379473780471</c:v>
                </c:pt>
                <c:pt idx="2916">
                  <c:v>65.041101552835343</c:v>
                </c:pt>
                <c:pt idx="2917">
                  <c:v>64.916284072420865</c:v>
                </c:pt>
                <c:pt idx="2918">
                  <c:v>64.792904134679091</c:v>
                </c:pt>
                <c:pt idx="2919">
                  <c:v>64.670939036111307</c:v>
                </c:pt>
                <c:pt idx="2920">
                  <c:v>64.550366269990064</c:v>
                </c:pt>
                <c:pt idx="2921">
                  <c:v>64.431163528515626</c:v>
                </c:pt>
                <c:pt idx="2922">
                  <c:v>64.313308704746305</c:v>
                </c:pt>
                <c:pt idx="2923">
                  <c:v>64.196779894307653</c:v>
                </c:pt>
                <c:pt idx="2924">
                  <c:v>64.081555396882393</c:v>
                </c:pt>
                <c:pt idx="2925">
                  <c:v>63.967613717508755</c:v>
                </c:pt>
                <c:pt idx="2926">
                  <c:v>63.854933567677037</c:v>
                </c:pt>
                <c:pt idx="2927">
                  <c:v>63.743493866248954</c:v>
                </c:pt>
                <c:pt idx="2928">
                  <c:v>63.633273740199982</c:v>
                </c:pt>
                <c:pt idx="2929">
                  <c:v>63.524252525196985</c:v>
                </c:pt>
                <c:pt idx="2930">
                  <c:v>63.416409766019143</c:v>
                </c:pt>
                <c:pt idx="2931">
                  <c:v>63.30972521682925</c:v>
                </c:pt>
                <c:pt idx="2932">
                  <c:v>63.204178841300333</c:v>
                </c:pt>
                <c:pt idx="2933">
                  <c:v>63.099750812613621</c:v>
                </c:pt>
                <c:pt idx="2934">
                  <c:v>62.996421513324862</c:v>
                </c:pt>
                <c:pt idx="2935">
                  <c:v>62.894171535112122</c:v>
                </c:pt>
                <c:pt idx="2936">
                  <c:v>62.792981678410257</c:v>
                </c:pt>
                <c:pt idx="2937">
                  <c:v>62.692832951935515</c:v>
                </c:pt>
                <c:pt idx="2938">
                  <c:v>62.593706572112254</c:v>
                </c:pt>
                <c:pt idx="2939">
                  <c:v>62.495583962401398</c:v>
                </c:pt>
                <c:pt idx="2940">
                  <c:v>62.398446752540181</c:v>
                </c:pt>
                <c:pt idx="2941">
                  <c:v>62.302276777696605</c:v>
                </c:pt>
                <c:pt idx="2942">
                  <c:v>62.207056077544237</c:v>
                </c:pt>
                <c:pt idx="2943">
                  <c:v>62.112766895262396</c:v>
                </c:pt>
                <c:pt idx="2944">
                  <c:v>62.019391676469695</c:v>
                </c:pt>
                <c:pt idx="2945">
                  <c:v>61.926913068084431</c:v>
                </c:pt>
                <c:pt idx="2946">
                  <c:v>61.835313917132822</c:v>
                </c:pt>
                <c:pt idx="2947">
                  <c:v>61.744577269492567</c:v>
                </c:pt>
                <c:pt idx="2948">
                  <c:v>61.654686368589935</c:v>
                </c:pt>
                <c:pt idx="2949">
                  <c:v>61.565624654041898</c:v>
                </c:pt>
                <c:pt idx="2950">
                  <c:v>61.477375760254617</c:v>
                </c:pt>
                <c:pt idx="2951">
                  <c:v>61.38992351498328</c:v>
                </c:pt>
                <c:pt idx="2952">
                  <c:v>61.303251937846099</c:v>
                </c:pt>
                <c:pt idx="2953">
                  <c:v>61.2173452388068</c:v>
                </c:pt>
                <c:pt idx="2954">
                  <c:v>61.132187816624864</c:v>
                </c:pt>
                <c:pt idx="2955">
                  <c:v>61.047764257270828</c:v>
                </c:pt>
                <c:pt idx="2956">
                  <c:v>60.964059332320957</c:v>
                </c:pt>
                <c:pt idx="2957">
                  <c:v>60.881057997320951</c:v>
                </c:pt>
                <c:pt idx="2958">
                  <c:v>60.798745390129554</c:v>
                </c:pt>
                <c:pt idx="2959">
                  <c:v>60.717106829245751</c:v>
                </c:pt>
                <c:pt idx="2960">
                  <c:v>60.6361278121108</c:v>
                </c:pt>
                <c:pt idx="2961">
                  <c:v>60.555794013399819</c:v>
                </c:pt>
                <c:pt idx="2962">
                  <c:v>60.476091283300903</c:v>
                </c:pt>
                <c:pt idx="2963">
                  <c:v>60.397005645775096</c:v>
                </c:pt>
                <c:pt idx="2964">
                  <c:v>60.31852329681449</c:v>
                </c:pt>
                <c:pt idx="2965">
                  <c:v>60.240630602688782</c:v>
                </c:pt>
                <c:pt idx="2966">
                  <c:v>60.163314098182411</c:v>
                </c:pt>
                <c:pt idx="2967">
                  <c:v>60.086560484830599</c:v>
                </c:pt>
                <c:pt idx="2968">
                  <c:v>60.010356629151502</c:v>
                </c:pt>
                <c:pt idx="2969">
                  <c:v>59.934689560871277</c:v>
                </c:pt>
                <c:pt idx="2970">
                  <c:v>59.859546471155141</c:v>
                </c:pt>
                <c:pt idx="2971">
                  <c:v>59.784914710831629</c:v>
                </c:pt>
                <c:pt idx="2972">
                  <c:v>59.7107817886248</c:v>
                </c:pt>
                <c:pt idx="2973">
                  <c:v>59.637135369383515</c:v>
                </c:pt>
                <c:pt idx="2974">
                  <c:v>59.56396327231613</c:v>
                </c:pt>
                <c:pt idx="2975">
                  <c:v>59.491253469231751</c:v>
                </c:pt>
                <c:pt idx="2976">
                  <c:v>59.418994082782476</c:v>
                </c:pt>
                <c:pt idx="2977">
                  <c:v>59.347173384715788</c:v>
                </c:pt>
                <c:pt idx="2978">
                  <c:v>59.275779794132049</c:v>
                </c:pt>
                <c:pt idx="2979">
                  <c:v>59.204801875750718</c:v>
                </c:pt>
                <c:pt idx="2980">
                  <c:v>59.13422833818224</c:v>
                </c:pt>
                <c:pt idx="2981">
                  <c:v>59.064048032213918</c:v>
                </c:pt>
                <c:pt idx="2982">
                  <c:v>58.994249949101359</c:v>
                </c:pt>
                <c:pt idx="2983">
                  <c:v>58.924823218871751</c:v>
                </c:pt>
                <c:pt idx="2984">
                  <c:v>58.855757108639239</c:v>
                </c:pt>
                <c:pt idx="2985">
                  <c:v>58.787041020928442</c:v>
                </c:pt>
                <c:pt idx="2986">
                  <c:v>58.718664492013474</c:v>
                </c:pt>
                <c:pt idx="2987">
                  <c:v>58.650617190265521</c:v>
                </c:pt>
                <c:pt idx="2988">
                  <c:v>58.582888914517682</c:v>
                </c:pt>
                <c:pt idx="2989">
                  <c:v>58.515469592437725</c:v>
                </c:pt>
                <c:pt idx="2990">
                  <c:v>58.448349278917235</c:v>
                </c:pt>
                <c:pt idx="2991">
                  <c:v>58.381518154474634</c:v>
                </c:pt>
                <c:pt idx="2992">
                  <c:v>58.314966523669909</c:v>
                </c:pt>
                <c:pt idx="2993">
                  <c:v>58.24868481353549</c:v>
                </c:pt>
                <c:pt idx="2994">
                  <c:v>58.182663572021553</c:v>
                </c:pt>
                <c:pt idx="2995">
                  <c:v>58.116893466452936</c:v>
                </c:pt>
                <c:pt idx="2996">
                  <c:v>58.051365282006117</c:v>
                </c:pt>
                <c:pt idx="2997">
                  <c:v>57.986069920195334</c:v>
                </c:pt>
                <c:pt idx="2998">
                  <c:v>57.920998397379819</c:v>
                </c:pt>
                <c:pt idx="2999">
                  <c:v>57.856141843279545</c:v>
                </c:pt>
                <c:pt idx="3000">
                  <c:v>57.791491499513185</c:v>
                </c:pt>
                <c:pt idx="3001">
                  <c:v>57.72703871814555</c:v>
                </c:pt>
                <c:pt idx="3002">
                  <c:v>57.662774960254978</c:v>
                </c:pt>
                <c:pt idx="3003">
                  <c:v>57.598691794513755</c:v>
                </c:pt>
                <c:pt idx="3004">
                  <c:v>57.534780895784962</c:v>
                </c:pt>
                <c:pt idx="3005">
                  <c:v>57.471034043735486</c:v>
                </c:pt>
                <c:pt idx="3006">
                  <c:v>57.407443121462308</c:v>
                </c:pt>
                <c:pt idx="3007">
                  <c:v>57.344000114139348</c:v>
                </c:pt>
                <c:pt idx="3008">
                  <c:v>57.280697107674683</c:v>
                </c:pt>
                <c:pt idx="3009">
                  <c:v>57.217526287386335</c:v>
                </c:pt>
                <c:pt idx="3010">
                  <c:v>57.154479936693832</c:v>
                </c:pt>
                <c:pt idx="3011">
                  <c:v>57.091550435822612</c:v>
                </c:pt>
                <c:pt idx="3012">
                  <c:v>57.028730260529727</c:v>
                </c:pt>
                <c:pt idx="3013">
                  <c:v>56.96601198083772</c:v>
                </c:pt>
                <c:pt idx="3014">
                  <c:v>56.903388259790688</c:v>
                </c:pt>
                <c:pt idx="3015">
                  <c:v>56.840851852221022</c:v>
                </c:pt>
                <c:pt idx="3016">
                  <c:v>56.778395603532587</c:v>
                </c:pt>
                <c:pt idx="3017">
                  <c:v>56.716012448504628</c:v>
                </c:pt>
                <c:pt idx="3018">
                  <c:v>56.653695410099559</c:v>
                </c:pt>
                <c:pt idx="3019">
                  <c:v>56.591437598297546</c:v>
                </c:pt>
                <c:pt idx="3020">
                  <c:v>56.529232208938538</c:v>
                </c:pt>
                <c:pt idx="3021">
                  <c:v>56.467072522583251</c:v>
                </c:pt>
                <c:pt idx="3022">
                  <c:v>56.404951903386447</c:v>
                </c:pt>
                <c:pt idx="3023">
                  <c:v>56.342863797986567</c:v>
                </c:pt>
                <c:pt idx="3024">
                  <c:v>56.280801734409906</c:v>
                </c:pt>
                <c:pt idx="3025">
                  <c:v>56.218759320987218</c:v>
                </c:pt>
                <c:pt idx="3026">
                  <c:v>56.156730245287406</c:v>
                </c:pt>
                <c:pt idx="3027">
                  <c:v>56.094708273066203</c:v>
                </c:pt>
                <c:pt idx="3028">
                  <c:v>56.032687247222825</c:v>
                </c:pt>
                <c:pt idx="3029">
                  <c:v>55.970661086780538</c:v>
                </c:pt>
                <c:pt idx="3030">
                  <c:v>55.908623785870716</c:v>
                </c:pt>
                <c:pt idx="3031">
                  <c:v>55.84656941273839</c:v>
                </c:pt>
                <c:pt idx="3032">
                  <c:v>55.784492108759224</c:v>
                </c:pt>
                <c:pt idx="3033">
                  <c:v>55.7223860874672</c:v>
                </c:pt>
                <c:pt idx="3034">
                  <c:v>55.660245633600283</c:v>
                </c:pt>
                <c:pt idx="3035">
                  <c:v>55.598065102156028</c:v>
                </c:pt>
                <c:pt idx="3036">
                  <c:v>55.535838917461575</c:v>
                </c:pt>
                <c:pt idx="3037">
                  <c:v>55.473561572256671</c:v>
                </c:pt>
                <c:pt idx="3038">
                  <c:v>55.411227626788971</c:v>
                </c:pt>
                <c:pt idx="3039">
                  <c:v>55.348831707923225</c:v>
                </c:pt>
                <c:pt idx="3040">
                  <c:v>55.286368508261688</c:v>
                </c:pt>
                <c:pt idx="3041">
                  <c:v>55.223832785278432</c:v>
                </c:pt>
                <c:pt idx="3042">
                  <c:v>55.161219360463932</c:v>
                </c:pt>
                <c:pt idx="3043">
                  <c:v>55.098523118484067</c:v>
                </c:pt>
                <c:pt idx="3044">
                  <c:v>55.035739006350525</c:v>
                </c:pt>
                <c:pt idx="3045">
                  <c:v>54.972862032601697</c:v>
                </c:pt>
                <c:pt idx="3046">
                  <c:v>54.909887266497904</c:v>
                </c:pt>
                <c:pt idx="3047">
                  <c:v>54.84680983722501</c:v>
                </c:pt>
                <c:pt idx="3048">
                  <c:v>54.783624933113614</c:v>
                </c:pt>
                <c:pt idx="3049">
                  <c:v>54.720327800865547</c:v>
                </c:pt>
                <c:pt idx="3050">
                  <c:v>54.656913744794338</c:v>
                </c:pt>
                <c:pt idx="3051">
                  <c:v>54.593378126076217</c:v>
                </c:pt>
                <c:pt idx="3052">
                  <c:v>54.529716362011413</c:v>
                </c:pt>
                <c:pt idx="3053">
                  <c:v>54.465923925295883</c:v>
                </c:pt>
                <c:pt idx="3054">
                  <c:v>54.401996343306351</c:v>
                </c:pt>
                <c:pt idx="3055">
                  <c:v>54.337929197392555</c:v>
                </c:pt>
                <c:pt idx="3056">
                  <c:v>54.273718122182842</c:v>
                </c:pt>
                <c:pt idx="3057">
                  <c:v>54.209358804897491</c:v>
                </c:pt>
                <c:pt idx="3058">
                  <c:v>54.14484698467507</c:v>
                </c:pt>
                <c:pt idx="3059">
                  <c:v>54.080178451905084</c:v>
                </c:pt>
                <c:pt idx="3060">
                  <c:v>54.015349047576152</c:v>
                </c:pt>
                <c:pt idx="3061">
                  <c:v>53.950354662626509</c:v>
                </c:pt>
                <c:pt idx="3062">
                  <c:v>53.885191237312782</c:v>
                </c:pt>
                <c:pt idx="3063">
                  <c:v>53.819854760579972</c:v>
                </c:pt>
                <c:pt idx="3064">
                  <c:v>53.754341269447224</c:v>
                </c:pt>
                <c:pt idx="3065">
                  <c:v>53.688646848400595</c:v>
                </c:pt>
                <c:pt idx="3066">
                  <c:v>53.622767628793071</c:v>
                </c:pt>
                <c:pt idx="3067">
                  <c:v>53.556699788257347</c:v>
                </c:pt>
                <c:pt idx="3068">
                  <c:v>53.490439550125288</c:v>
                </c:pt>
                <c:pt idx="3069">
                  <c:v>53.423983182856659</c:v>
                </c:pt>
                <c:pt idx="3070">
                  <c:v>53.357326999476555</c:v>
                </c:pt>
                <c:pt idx="3071">
                  <c:v>53.29046735702218</c:v>
                </c:pt>
                <c:pt idx="3072">
                  <c:v>53.223400655996642</c:v>
                </c:pt>
                <c:pt idx="3073">
                  <c:v>53.156123339833087</c:v>
                </c:pt>
                <c:pt idx="3074">
                  <c:v>53.088631894366202</c:v>
                </c:pt>
                <c:pt idx="3075">
                  <c:v>53.020922847309592</c:v>
                </c:pt>
                <c:pt idx="3076">
                  <c:v>52.952992767746807</c:v>
                </c:pt>
                <c:pt idx="3077">
                  <c:v>52.884838265624609</c:v>
                </c:pt>
                <c:pt idx="3078">
                  <c:v>52.8164559912572</c:v>
                </c:pt>
                <c:pt idx="3079">
                  <c:v>52.747842634838193</c:v>
                </c:pt>
                <c:pt idx="3080">
                  <c:v>52.678994925957468</c:v>
                </c:pt>
                <c:pt idx="3081">
                  <c:v>52.609909633130712</c:v>
                </c:pt>
                <c:pt idx="3082">
                  <c:v>52.540583563330486</c:v>
                </c:pt>
                <c:pt idx="3083">
                  <c:v>52.471013561529134</c:v>
                </c:pt>
                <c:pt idx="3084">
                  <c:v>52.40119651024753</c:v>
                </c:pt>
                <c:pt idx="3085">
                  <c:v>52.331129329109018</c:v>
                </c:pt>
                <c:pt idx="3086">
                  <c:v>52.260808974404867</c:v>
                </c:pt>
                <c:pt idx="3087">
                  <c:v>52.190232438660971</c:v>
                </c:pt>
                <c:pt idx="3088">
                  <c:v>52.11939675021776</c:v>
                </c:pt>
                <c:pt idx="3089">
                  <c:v>52.048298972809931</c:v>
                </c:pt>
                <c:pt idx="3090">
                  <c:v>51.976936205160399</c:v>
                </c:pt>
                <c:pt idx="3091">
                  <c:v>51.905305580574407</c:v>
                </c:pt>
                <c:pt idx="3092">
                  <c:v>51.833404266543397</c:v>
                </c:pt>
                <c:pt idx="3093">
                  <c:v>51.761229464354301</c:v>
                </c:pt>
                <c:pt idx="3094">
                  <c:v>51.688778408707435</c:v>
                </c:pt>
                <c:pt idx="3095">
                  <c:v>51.616048367335907</c:v>
                </c:pt>
                <c:pt idx="3096">
                  <c:v>51.543036640635961</c:v>
                </c:pt>
                <c:pt idx="3097">
                  <c:v>51.469740561301393</c:v>
                </c:pt>
                <c:pt idx="3098">
                  <c:v>51.396157493963017</c:v>
                </c:pt>
                <c:pt idx="3099">
                  <c:v>51.322284834835699</c:v>
                </c:pt>
                <c:pt idx="3100">
                  <c:v>51.248120011371185</c:v>
                </c:pt>
                <c:pt idx="3101">
                  <c:v>51.17366048191596</c:v>
                </c:pt>
                <c:pt idx="3102">
                  <c:v>51.098903735373369</c:v>
                </c:pt>
                <c:pt idx="3103">
                  <c:v>51.02384729087558</c:v>
                </c:pt>
                <c:pt idx="3104">
                  <c:v>50.948488697456355</c:v>
                </c:pt>
                <c:pt idx="3105">
                  <c:v>50.872825533732708</c:v>
                </c:pt>
                <c:pt idx="3106">
                  <c:v>50.796855407590385</c:v>
                </c:pt>
                <c:pt idx="3107">
                  <c:v>50.720575955873613</c:v>
                </c:pt>
                <c:pt idx="3108">
                  <c:v>50.64398484408332</c:v>
                </c:pt>
                <c:pt idx="3109">
                  <c:v>50.567079766077427</c:v>
                </c:pt>
                <c:pt idx="3110">
                  <c:v>50.489858443778189</c:v>
                </c:pt>
                <c:pt idx="3111">
                  <c:v>50.412318626882694</c:v>
                </c:pt>
                <c:pt idx="3112">
                  <c:v>50.334458092580121</c:v>
                </c:pt>
                <c:pt idx="3113">
                  <c:v>50.256274645273635</c:v>
                </c:pt>
                <c:pt idx="3114">
                  <c:v>50.177766116305293</c:v>
                </c:pt>
                <c:pt idx="3115">
                  <c:v>50.098930363688936</c:v>
                </c:pt>
                <c:pt idx="3116">
                  <c:v>50.019765271843852</c:v>
                </c:pt>
                <c:pt idx="3117">
                  <c:v>49.940268751337186</c:v>
                </c:pt>
                <c:pt idx="3118">
                  <c:v>49.860438738627693</c:v>
                </c:pt>
                <c:pt idx="3119">
                  <c:v>49.780273195815198</c:v>
                </c:pt>
                <c:pt idx="3120">
                  <c:v>49.699770110394923</c:v>
                </c:pt>
                <c:pt idx="3121">
                  <c:v>49.618927495015583</c:v>
                </c:pt>
                <c:pt idx="3122">
                  <c:v>49.537743387242301</c:v>
                </c:pt>
                <c:pt idx="3123">
                  <c:v>49.456215849322859</c:v>
                </c:pt>
                <c:pt idx="3124">
                  <c:v>49.374342967959876</c:v>
                </c:pt>
                <c:pt idx="3125">
                  <c:v>49.292122854084568</c:v>
                </c:pt>
                <c:pt idx="3126">
                  <c:v>49.209553642637388</c:v>
                </c:pt>
                <c:pt idx="3127">
                  <c:v>49.126633492351431</c:v>
                </c:pt>
                <c:pt idx="3128">
                  <c:v>49.043360585538665</c:v>
                </c:pt>
                <c:pt idx="3129">
                  <c:v>48.95973312788243</c:v>
                </c:pt>
                <c:pt idx="3130">
                  <c:v>48.875749348231835</c:v>
                </c:pt>
                <c:pt idx="3131">
                  <c:v>48.79140749840127</c:v>
                </c:pt>
                <c:pt idx="3132">
                  <c:v>48.706705852973414</c:v>
                </c:pt>
                <c:pt idx="3133">
                  <c:v>48.621642709104492</c:v>
                </c:pt>
                <c:pt idx="3134">
                  <c:v>48.536216386336037</c:v>
                </c:pt>
                <c:pt idx="3135">
                  <c:v>48.450425226408015</c:v>
                </c:pt>
                <c:pt idx="3136">
                  <c:v>48.364267593075311</c:v>
                </c:pt>
                <c:pt idx="3137">
                  <c:v>48.277741871930573</c:v>
                </c:pt>
                <c:pt idx="3138">
                  <c:v>48.190846470226205</c:v>
                </c:pt>
                <c:pt idx="3139">
                  <c:v>48.103579816704325</c:v>
                </c:pt>
                <c:pt idx="3140">
                  <c:v>48.015940361425976</c:v>
                </c:pt>
                <c:pt idx="3141">
                  <c:v>47.927926575607813</c:v>
                </c:pt>
                <c:pt idx="3142">
                  <c:v>47.839536951457319</c:v>
                </c:pt>
                <c:pt idx="3143">
                  <c:v>47.750770002015543</c:v>
                </c:pt>
                <c:pt idx="3144">
                  <c:v>47.661624261000384</c:v>
                </c:pt>
                <c:pt idx="3145">
                  <c:v>47.572098282654849</c:v>
                </c:pt>
                <c:pt idx="3146">
                  <c:v>47.482190641596134</c:v>
                </c:pt>
                <c:pt idx="3147">
                  <c:v>47.391899932670185</c:v>
                </c:pt>
                <c:pt idx="3148">
                  <c:v>47.301224770808005</c:v>
                </c:pt>
                <c:pt idx="3149">
                  <c:v>47.21016379088428</c:v>
                </c:pt>
                <c:pt idx="3150">
                  <c:v>47.118715647580473</c:v>
                </c:pt>
                <c:pt idx="3151">
                  <c:v>47.026879015250103</c:v>
                </c:pt>
                <c:pt idx="3152">
                  <c:v>46.934652587785934</c:v>
                </c:pt>
                <c:pt idx="3153">
                  <c:v>46.842035078492813</c:v>
                </c:pt>
                <c:pt idx="3154">
                  <c:v>46.749025219958753</c:v>
                </c:pt>
                <c:pt idx="3155">
                  <c:v>46.655621763933453</c:v>
                </c:pt>
                <c:pt idx="3156">
                  <c:v>46.561823481205863</c:v>
                </c:pt>
                <c:pt idx="3157">
                  <c:v>46.467629161487423</c:v>
                </c:pt>
                <c:pt idx="3158">
                  <c:v>46.37303761329423</c:v>
                </c:pt>
                <c:pt idx="3159">
                  <c:v>46.278047663836105</c:v>
                </c:pt>
                <c:pt idx="3160">
                  <c:v>46.18265815890345</c:v>
                </c:pt>
                <c:pt idx="3161">
                  <c:v>46.086867962762483</c:v>
                </c:pt>
                <c:pt idx="3162">
                  <c:v>45.990675958046893</c:v>
                </c:pt>
                <c:pt idx="3163">
                  <c:v>45.894081045655071</c:v>
                </c:pt>
                <c:pt idx="3164">
                  <c:v>45.797082144649977</c:v>
                </c:pt>
                <c:pt idx="3165">
                  <c:v>45.699678192159269</c:v>
                </c:pt>
                <c:pt idx="3166">
                  <c:v>45.601868143281081</c:v>
                </c:pt>
                <c:pt idx="3167">
                  <c:v>45.503650970988133</c:v>
                </c:pt>
                <c:pt idx="3168">
                  <c:v>45.405025666036778</c:v>
                </c:pt>
                <c:pt idx="3169">
                  <c:v>45.305991236877787</c:v>
                </c:pt>
                <c:pt idx="3170">
                  <c:v>45.206546709568329</c:v>
                </c:pt>
                <c:pt idx="3171">
                  <c:v>45.106691127687014</c:v>
                </c:pt>
                <c:pt idx="3172">
                  <c:v>45.006423552250766</c:v>
                </c:pt>
                <c:pt idx="3173">
                  <c:v>44.90574306163316</c:v>
                </c:pt>
                <c:pt idx="3174">
                  <c:v>44.804648751487036</c:v>
                </c:pt>
                <c:pt idx="3175">
                  <c:v>44.703139734665456</c:v>
                </c:pt>
                <c:pt idx="3176">
                  <c:v>44.601215141147549</c:v>
                </c:pt>
                <c:pt idx="3177">
                  <c:v>44.498874117965244</c:v>
                </c:pt>
                <c:pt idx="3178">
                  <c:v>44.39611582913318</c:v>
                </c:pt>
                <c:pt idx="3179">
                  <c:v>44.292939455575663</c:v>
                </c:pt>
                <c:pt idx="3180">
                  <c:v>44.18934419506482</c:v>
                </c:pt>
                <c:pt idx="3181">
                  <c:v>44.085329262148065</c:v>
                </c:pt>
                <c:pt idx="3182">
                  <c:v>43.980893888091032</c:v>
                </c:pt>
                <c:pt idx="3183">
                  <c:v>43.876037320809786</c:v>
                </c:pt>
                <c:pt idx="3184">
                  <c:v>43.770758824813896</c:v>
                </c:pt>
                <c:pt idx="3185">
                  <c:v>43.665057681145299</c:v>
                </c:pt>
                <c:pt idx="3186">
                  <c:v>43.558933187322509</c:v>
                </c:pt>
                <c:pt idx="3187">
                  <c:v>43.452384657283972</c:v>
                </c:pt>
                <c:pt idx="3188">
                  <c:v>43.345411421336451</c:v>
                </c:pt>
                <c:pt idx="3189">
                  <c:v>43.238012826098355</c:v>
                </c:pt>
                <c:pt idx="3190">
                  <c:v>43.130188234453527</c:v>
                </c:pt>
                <c:pt idx="3191">
                  <c:v>43.021937025498403</c:v>
                </c:pt>
                <c:pt idx="3192">
                  <c:v>42.913258594496853</c:v>
                </c:pt>
                <c:pt idx="3193">
                  <c:v>42.80415235283121</c:v>
                </c:pt>
                <c:pt idx="3194">
                  <c:v>42.694617727958473</c:v>
                </c:pt>
                <c:pt idx="3195">
                  <c:v>42.584654163367787</c:v>
                </c:pt>
                <c:pt idx="3196">
                  <c:v>42.474261118535594</c:v>
                </c:pt>
                <c:pt idx="3197">
                  <c:v>42.36343806888695</c:v>
                </c:pt>
                <c:pt idx="3198">
                  <c:v>42.252184505755622</c:v>
                </c:pt>
                <c:pt idx="3199">
                  <c:v>42.140499936343645</c:v>
                </c:pt>
                <c:pt idx="3200">
                  <c:v>42.028383883686956</c:v>
                </c:pt>
                <c:pt idx="3201">
                  <c:v>41.915835886618936</c:v>
                </c:pt>
                <c:pt idx="3202">
                  <c:v>41.802855499734051</c:v>
                </c:pt>
                <c:pt idx="3203">
                  <c:v>41.689442293356166</c:v>
                </c:pt>
                <c:pt idx="3204">
                  <c:v>41.575595853505945</c:v>
                </c:pt>
                <c:pt idx="3205">
                  <c:v>41.461315781868933</c:v>
                </c:pt>
                <c:pt idx="3206">
                  <c:v>41.346601695766282</c:v>
                </c:pt>
                <c:pt idx="3207">
                  <c:v>41.23145322812428</c:v>
                </c:pt>
                <c:pt idx="3208">
                  <c:v>41.115870027448665</c:v>
                </c:pt>
                <c:pt idx="3209">
                  <c:v>40.999851757795597</c:v>
                </c:pt>
                <c:pt idx="3210">
                  <c:v>40.883398098746596</c:v>
                </c:pt>
                <c:pt idx="3211">
                  <c:v>40.766508745383589</c:v>
                </c:pt>
                <c:pt idx="3212">
                  <c:v>40.649183408264349</c:v>
                </c:pt>
                <c:pt idx="3213">
                  <c:v>40.531421813399419</c:v>
                </c:pt>
                <c:pt idx="3214">
                  <c:v>40.413223702230908</c:v>
                </c:pt>
                <c:pt idx="3215">
                  <c:v>40.294588831609531</c:v>
                </c:pt>
                <c:pt idx="3216">
                  <c:v>40.175516973774933</c:v>
                </c:pt>
                <c:pt idx="3217">
                  <c:v>40.056007916335687</c:v>
                </c:pt>
                <c:pt idx="3218">
                  <c:v>39.93606146225062</c:v>
                </c:pt>
                <c:pt idx="3219">
                  <c:v>39.815677429811046</c:v>
                </c:pt>
                <c:pt idx="3220">
                  <c:v>39.694855652621555</c:v>
                </c:pt>
                <c:pt idx="3221">
                  <c:v>39.573595979585917</c:v>
                </c:pt>
                <c:pt idx="3222">
                  <c:v>39.451898274889146</c:v>
                </c:pt>
                <c:pt idx="3223">
                  <c:v>39.329762417982749</c:v>
                </c:pt>
                <c:pt idx="3224">
                  <c:v>39.207188303570632</c:v>
                </c:pt>
                <c:pt idx="3225">
                  <c:v>39.084175841594373</c:v>
                </c:pt>
                <c:pt idx="3226">
                  <c:v>38.960724957220009</c:v>
                </c:pt>
                <c:pt idx="3227">
                  <c:v>38.836835590824904</c:v>
                </c:pt>
                <c:pt idx="3228">
                  <c:v>38.712507697986666</c:v>
                </c:pt>
                <c:pt idx="3229">
                  <c:v>38.587741249469786</c:v>
                </c:pt>
                <c:pt idx="3230">
                  <c:v>38.462536231215438</c:v>
                </c:pt>
                <c:pt idx="3231">
                  <c:v>38.336892644331158</c:v>
                </c:pt>
                <c:pt idx="3232">
                  <c:v>38.21081050507911</c:v>
                </c:pt>
                <c:pt idx="3233">
                  <c:v>38.084289844867527</c:v>
                </c:pt>
                <c:pt idx="3234">
                  <c:v>37.957330710241223</c:v>
                </c:pt>
                <c:pt idx="3235">
                  <c:v>37.829933162872123</c:v>
                </c:pt>
                <c:pt idx="3236">
                  <c:v>37.702097279551651</c:v>
                </c:pt>
                <c:pt idx="3237">
                  <c:v>37.573823152181376</c:v>
                </c:pt>
                <c:pt idx="3238">
                  <c:v>37.445110887765111</c:v>
                </c:pt>
                <c:pt idx="3239">
                  <c:v>37.315960608403657</c:v>
                </c:pt>
                <c:pt idx="3240">
                  <c:v>37.186372451283887</c:v>
                </c:pt>
                <c:pt idx="3241">
                  <c:v>37.056346568674996</c:v>
                </c:pt>
                <c:pt idx="3242">
                  <c:v>36.925883127920571</c:v>
                </c:pt>
                <c:pt idx="3243">
                  <c:v>36.794982311431795</c:v>
                </c:pt>
                <c:pt idx="3244">
                  <c:v>36.663644316681854</c:v>
                </c:pt>
                <c:pt idx="3245">
                  <c:v>36.531869356199536</c:v>
                </c:pt>
                <c:pt idx="3246">
                  <c:v>36.399657657563665</c:v>
                </c:pt>
                <c:pt idx="3247">
                  <c:v>36.26700946339713</c:v>
                </c:pt>
                <c:pt idx="3248">
                  <c:v>36.133925031361372</c:v>
                </c:pt>
                <c:pt idx="3249">
                  <c:v>36.000404634151607</c:v>
                </c:pt>
                <c:pt idx="3250">
                  <c:v>35.866448559490095</c:v>
                </c:pt>
                <c:pt idx="3251">
                  <c:v>35.732057110121985</c:v>
                </c:pt>
                <c:pt idx="3252">
                  <c:v>35.5972306038108</c:v>
                </c:pt>
                <c:pt idx="3253">
                  <c:v>35.461969373331073</c:v>
                </c:pt>
                <c:pt idx="3254">
                  <c:v>35.326273766465789</c:v>
                </c:pt>
                <c:pt idx="3255">
                  <c:v>35.190144145998516</c:v>
                </c:pt>
                <c:pt idx="3256">
                  <c:v>35.053580889711498</c:v>
                </c:pt>
                <c:pt idx="3257">
                  <c:v>34.916584390377722</c:v>
                </c:pt>
                <c:pt idx="3258">
                  <c:v>34.7791550557574</c:v>
                </c:pt>
                <c:pt idx="3259">
                  <c:v>34.641293308591202</c:v>
                </c:pt>
                <c:pt idx="3260">
                  <c:v>34.502999586597468</c:v>
                </c:pt>
                <c:pt idx="3261">
                  <c:v>34.364274342463659</c:v>
                </c:pt>
                <c:pt idx="3262">
                  <c:v>34.225118043842883</c:v>
                </c:pt>
                <c:pt idx="3263">
                  <c:v>34.08553117334705</c:v>
                </c:pt>
                <c:pt idx="3264">
                  <c:v>33.945514228542294</c:v>
                </c:pt>
                <c:pt idx="3265">
                  <c:v>33.805067721941469</c:v>
                </c:pt>
                <c:pt idx="3266">
                  <c:v>33.664192180999351</c:v>
                </c:pt>
                <c:pt idx="3267">
                  <c:v>33.522888148104215</c:v>
                </c:pt>
                <c:pt idx="3268">
                  <c:v>33.381156180573896</c:v>
                </c:pt>
                <c:pt idx="3269">
                  <c:v>33.238996850646998</c:v>
                </c:pt>
                <c:pt idx="3270">
                  <c:v>33.09641074547514</c:v>
                </c:pt>
                <c:pt idx="3271">
                  <c:v>32.953398467119285</c:v>
                </c:pt>
                <c:pt idx="3272">
                  <c:v>32.809960632535962</c:v>
                </c:pt>
                <c:pt idx="3273">
                  <c:v>32.666097873575865</c:v>
                </c:pt>
                <c:pt idx="3274">
                  <c:v>32.521810836970303</c:v>
                </c:pt>
                <c:pt idx="3275">
                  <c:v>32.377100184325855</c:v>
                </c:pt>
                <c:pt idx="3276">
                  <c:v>32.231966592113736</c:v>
                </c:pt>
                <c:pt idx="3277">
                  <c:v>32.086410751661589</c:v>
                </c:pt>
                <c:pt idx="3278">
                  <c:v>31.940433369142596</c:v>
                </c:pt>
                <c:pt idx="3279">
                  <c:v>31.794035165565646</c:v>
                </c:pt>
                <c:pt idx="3280">
                  <c:v>31.647216876766265</c:v>
                </c:pt>
                <c:pt idx="3281">
                  <c:v>31.499979253393491</c:v>
                </c:pt>
                <c:pt idx="3282">
                  <c:v>31.352323060900233</c:v>
                </c:pt>
                <c:pt idx="3283">
                  <c:v>31.204249079530854</c:v>
                </c:pt>
                <c:pt idx="3284">
                  <c:v>31.05575810430858</c:v>
                </c:pt>
                <c:pt idx="3285">
                  <c:v>30.906850945023677</c:v>
                </c:pt>
                <c:pt idx="3286">
                  <c:v>30.757528426219324</c:v>
                </c:pt>
                <c:pt idx="3287">
                  <c:v>30.607791387179191</c:v>
                </c:pt>
                <c:pt idx="3288">
                  <c:v>30.457640681911357</c:v>
                </c:pt>
                <c:pt idx="3289">
                  <c:v>30.307077179135263</c:v>
                </c:pt>
                <c:pt idx="3290">
                  <c:v>30.156101762265877</c:v>
                </c:pt>
                <c:pt idx="3291">
                  <c:v>30.004715329397499</c:v>
                </c:pt>
                <c:pt idx="3292">
                  <c:v>29.85291879328858</c:v>
                </c:pt>
                <c:pt idx="3293">
                  <c:v>29.700713081343679</c:v>
                </c:pt>
                <c:pt idx="3294">
                  <c:v>29.548099135596402</c:v>
                </c:pt>
                <c:pt idx="3295">
                  <c:v>29.395077912690681</c:v>
                </c:pt>
                <c:pt idx="3296">
                  <c:v>29.241650383864283</c:v>
                </c:pt>
                <c:pt idx="3297">
                  <c:v>29.087817534926785</c:v>
                </c:pt>
                <c:pt idx="3298">
                  <c:v>28.933580366241273</c:v>
                </c:pt>
                <c:pt idx="3299">
                  <c:v>28.778939892703448</c:v>
                </c:pt>
                <c:pt idx="3300">
                  <c:v>28.623897143720683</c:v>
                </c:pt>
                <c:pt idx="3301">
                  <c:v>28.468453163189508</c:v>
                </c:pt>
                <c:pt idx="3302">
                  <c:v>28.312609009474812</c:v>
                </c:pt>
                <c:pt idx="3303">
                  <c:v>28.156365755384115</c:v>
                </c:pt>
                <c:pt idx="3304">
                  <c:v>27.999724488146569</c:v>
                </c:pt>
                <c:pt idx="3305">
                  <c:v>27.84268630938584</c:v>
                </c:pt>
                <c:pt idx="3306">
                  <c:v>27.685252335097829</c:v>
                </c:pt>
                <c:pt idx="3307">
                  <c:v>27.527423695621792</c:v>
                </c:pt>
                <c:pt idx="3308">
                  <c:v>27.369201535616668</c:v>
                </c:pt>
                <c:pt idx="3309">
                  <c:v>27.210587014031006</c:v>
                </c:pt>
                <c:pt idx="3310">
                  <c:v>27.051581304076905</c:v>
                </c:pt>
                <c:pt idx="3311">
                  <c:v>26.892185593201191</c:v>
                </c:pt>
                <c:pt idx="3312">
                  <c:v>26.732401083054327</c:v>
                </c:pt>
                <c:pt idx="3313">
                  <c:v>26.572228989462417</c:v>
                </c:pt>
                <c:pt idx="3314">
                  <c:v>26.411670542394489</c:v>
                </c:pt>
                <c:pt idx="3315">
                  <c:v>26.250726985931664</c:v>
                </c:pt>
                <c:pt idx="3316">
                  <c:v>26.089399578234548</c:v>
                </c:pt>
                <c:pt idx="3317">
                  <c:v>25.927689591510074</c:v>
                </c:pt>
                <c:pt idx="3318">
                  <c:v>25.765598311977072</c:v>
                </c:pt>
                <c:pt idx="3319">
                  <c:v>25.603127039832458</c:v>
                </c:pt>
                <c:pt idx="3320">
                  <c:v>25.440277089213623</c:v>
                </c:pt>
                <c:pt idx="3321">
                  <c:v>25.27704978816476</c:v>
                </c:pt>
                <c:pt idx="3322">
                  <c:v>25.113446478598348</c:v>
                </c:pt>
                <c:pt idx="3323">
                  <c:v>24.949468516256758</c:v>
                </c:pt>
                <c:pt idx="3324">
                  <c:v>24.785117270675102</c:v>
                </c:pt>
                <c:pt idx="3325">
                  <c:v>24.620394125139285</c:v>
                </c:pt>
                <c:pt idx="3326">
                  <c:v>24.455300476648972</c:v>
                </c:pt>
                <c:pt idx="3327">
                  <c:v>24.289837735872936</c:v>
                </c:pt>
                <c:pt idx="3328">
                  <c:v>24.124007327109609</c:v>
                </c:pt>
                <c:pt idx="3329">
                  <c:v>23.957810688244365</c:v>
                </c:pt>
                <c:pt idx="3330">
                  <c:v>23.791249270703275</c:v>
                </c:pt>
                <c:pt idx="3331">
                  <c:v>23.6243245394121</c:v>
                </c:pt>
                <c:pt idx="3332">
                  <c:v>23.457037972749248</c:v>
                </c:pt>
                <c:pt idx="3333">
                  <c:v>23.289391062500016</c:v>
                </c:pt>
                <c:pt idx="3334">
                  <c:v>23.121385313809839</c:v>
                </c:pt>
                <c:pt idx="3335">
                  <c:v>22.953022245137134</c:v>
                </c:pt>
                <c:pt idx="3336">
                  <c:v>22.784303388203256</c:v>
                </c:pt>
                <c:pt idx="3337">
                  <c:v>22.615230287944939</c:v>
                </c:pt>
                <c:pt idx="3338">
                  <c:v>22.445804502464114</c:v>
                </c:pt>
                <c:pt idx="3339">
                  <c:v>22.276027602974693</c:v>
                </c:pt>
                <c:pt idx="3340">
                  <c:v>22.105901173755115</c:v>
                </c:pt>
                <c:pt idx="3341">
                  <c:v>21.935426812089645</c:v>
                </c:pt>
                <c:pt idx="3342">
                  <c:v>21.764606128220947</c:v>
                </c:pt>
                <c:pt idx="3343">
                  <c:v>21.593440745292611</c:v>
                </c:pt>
                <c:pt idx="3344">
                  <c:v>21.4219322992939</c:v>
                </c:pt>
                <c:pt idx="3345">
                  <c:v>21.250082439005297</c:v>
                </c:pt>
                <c:pt idx="3346">
                  <c:v>21.077892825941717</c:v>
                </c:pt>
                <c:pt idx="3347">
                  <c:v>20.90536513429339</c:v>
                </c:pt>
                <c:pt idx="3348">
                  <c:v>20.732501050868649</c:v>
                </c:pt>
                <c:pt idx="3349">
                  <c:v>20.559302275034923</c:v>
                </c:pt>
                <c:pt idx="3350">
                  <c:v>20.385770518658546</c:v>
                </c:pt>
                <c:pt idx="3351">
                  <c:v>20.21190750604373</c:v>
                </c:pt>
                <c:pt idx="3352">
                  <c:v>20.03771497387072</c:v>
                </c:pt>
                <c:pt idx="3353">
                  <c:v>19.863194671134266</c:v>
                </c:pt>
                <c:pt idx="3354">
                  <c:v>19.688348359079271</c:v>
                </c:pt>
                <c:pt idx="3355">
                  <c:v>19.513177811138405</c:v>
                </c:pt>
                <c:pt idx="3356">
                  <c:v>19.337684812864836</c:v>
                </c:pt>
                <c:pt idx="3357">
                  <c:v>19.161871161868731</c:v>
                </c:pt>
                <c:pt idx="3358">
                  <c:v>18.985738667751122</c:v>
                </c:pt>
                <c:pt idx="3359">
                  <c:v>18.809289152033813</c:v>
                </c:pt>
                <c:pt idx="3360">
                  <c:v>18.632524448095779</c:v>
                </c:pt>
                <c:pt idx="3361">
                  <c:v>18.455446401098982</c:v>
                </c:pt>
                <c:pt idx="3362">
                  <c:v>18.278056867924192</c:v>
                </c:pt>
                <c:pt idx="3363">
                  <c:v>18.100357717098007</c:v>
                </c:pt>
                <c:pt idx="3364">
                  <c:v>17.922350828721335</c:v>
                </c:pt>
                <c:pt idx="3365">
                  <c:v>17.74403809439923</c:v>
                </c:pt>
                <c:pt idx="3366">
                  <c:v>17.565421417166959</c:v>
                </c:pt>
                <c:pt idx="3367">
                  <c:v>17.386502711417705</c:v>
                </c:pt>
                <c:pt idx="3368">
                  <c:v>17.207283902826958</c:v>
                </c:pt>
                <c:pt idx="3369">
                  <c:v>17.027766928279675</c:v>
                </c:pt>
                <c:pt idx="3370">
                  <c:v>16.847953735793936</c:v>
                </c:pt>
                <c:pt idx="3371">
                  <c:v>16.667846284443868</c:v>
                </c:pt>
                <c:pt idx="3372">
                  <c:v>16.487446544283472</c:v>
                </c:pt>
                <c:pt idx="3373">
                  <c:v>16.30675649626923</c:v>
                </c:pt>
                <c:pt idx="3374">
                  <c:v>16.1257781321805</c:v>
                </c:pt>
                <c:pt idx="3375">
                  <c:v>15.944513454541806</c:v>
                </c:pt>
                <c:pt idx="3376">
                  <c:v>15.762964476541157</c:v>
                </c:pt>
                <c:pt idx="3377">
                  <c:v>15.581133221952626</c:v>
                </c:pt>
                <c:pt idx="3378">
                  <c:v>15.399021725051455</c:v>
                </c:pt>
                <c:pt idx="3379">
                  <c:v>15.216632030534015</c:v>
                </c:pt>
                <c:pt idx="3380">
                  <c:v>15.033966193435987</c:v>
                </c:pt>
                <c:pt idx="3381">
                  <c:v>14.851026279047232</c:v>
                </c:pt>
                <c:pt idx="3382">
                  <c:v>14.667814362830342</c:v>
                </c:pt>
                <c:pt idx="3383">
                  <c:v>14.484332530333546</c:v>
                </c:pt>
                <c:pt idx="3384">
                  <c:v>14.300582877106507</c:v>
                </c:pt>
                <c:pt idx="3385">
                  <c:v>14.116567508616356</c:v>
                </c:pt>
                <c:pt idx="3386">
                  <c:v>13.932288540157685</c:v>
                </c:pt>
                <c:pt idx="3387">
                  <c:v>13.747748096767708</c:v>
                </c:pt>
                <c:pt idx="3388">
                  <c:v>13.562948313139742</c:v>
                </c:pt>
                <c:pt idx="3389">
                  <c:v>13.377891333531323</c:v>
                </c:pt>
                <c:pt idx="3390">
                  <c:v>13.192579311679168</c:v>
                </c:pt>
                <c:pt idx="3391">
                  <c:v>13.007014410706233</c:v>
                </c:pt>
                <c:pt idx="3392">
                  <c:v>12.821198803034321</c:v>
                </c:pt>
                <c:pt idx="3393">
                  <c:v>12.635134670292473</c:v>
                </c:pt>
                <c:pt idx="3394">
                  <c:v>12.448824203225485</c:v>
                </c:pt>
                <c:pt idx="3395">
                  <c:v>12.262269601601787</c:v>
                </c:pt>
                <c:pt idx="3396">
                  <c:v>12.075473074122414</c:v>
                </c:pt>
                <c:pt idx="3397">
                  <c:v>11.888436838326186</c:v>
                </c:pt>
                <c:pt idx="3398">
                  <c:v>11.701163120498279</c:v>
                </c:pt>
                <c:pt idx="3399">
                  <c:v>11.513654155575637</c:v>
                </c:pt>
                <c:pt idx="3400">
                  <c:v>11.325912187051188</c:v>
                </c:pt>
                <c:pt idx="3401">
                  <c:v>11.137939466880738</c:v>
                </c:pt>
                <c:pt idx="3402">
                  <c:v>10.949738255386336</c:v>
                </c:pt>
                <c:pt idx="3403">
                  <c:v>10.761310821159668</c:v>
                </c:pt>
                <c:pt idx="3404">
                  <c:v>10.572659440967982</c:v>
                </c:pt>
                <c:pt idx="3405">
                  <c:v>10.38378639965353</c:v>
                </c:pt>
                <c:pt idx="3406">
                  <c:v>10.19469399004106</c:v>
                </c:pt>
                <c:pt idx="3407">
                  <c:v>10.00538451283316</c:v>
                </c:pt>
                <c:pt idx="3408">
                  <c:v>9.8158602765181229</c:v>
                </c:pt>
                <c:pt idx="3409">
                  <c:v>9.6261235972683892</c:v>
                </c:pt>
                <c:pt idx="3410">
                  <c:v>9.43617679884062</c:v>
                </c:pt>
                <c:pt idx="3411">
                  <c:v>9.2460222124769871</c:v>
                </c:pt>
                <c:pt idx="3412">
                  <c:v>9.0556621768057539</c:v>
                </c:pt>
                <c:pt idx="3413">
                  <c:v>8.8650990377385597</c:v>
                </c:pt>
                <c:pt idx="3414">
                  <c:v>8.6743351483711422</c:v>
                </c:pt>
                <c:pt idx="3415">
                  <c:v>8.4833728688815881</c:v>
                </c:pt>
                <c:pt idx="3416">
                  <c:v>8.2922145664284415</c:v>
                </c:pt>
                <c:pt idx="3417">
                  <c:v>8.1008626150484702</c:v>
                </c:pt>
                <c:pt idx="3418">
                  <c:v>7.9093193955544905</c:v>
                </c:pt>
                <c:pt idx="3419">
                  <c:v>7.7175872954310307</c:v>
                </c:pt>
                <c:pt idx="3420">
                  <c:v>7.5256687087335195</c:v>
                </c:pt>
                <c:pt idx="3421">
                  <c:v>7.3335660359824431</c:v>
                </c:pt>
                <c:pt idx="3422">
                  <c:v>7.1412816840602886</c:v>
                </c:pt>
                <c:pt idx="3423">
                  <c:v>6.9488180661069237</c:v>
                </c:pt>
                <c:pt idx="3424">
                  <c:v>6.7561776014159705</c:v>
                </c:pt>
                <c:pt idx="3425">
                  <c:v>6.5633627153270311</c:v>
                </c:pt>
                <c:pt idx="3426">
                  <c:v>6.3703758391245628</c:v>
                </c:pt>
                <c:pt idx="3427">
                  <c:v>6.1772194099282558</c:v>
                </c:pt>
                <c:pt idx="3428">
                  <c:v>5.9838958705894072</c:v>
                </c:pt>
                <c:pt idx="3429">
                  <c:v>5.7904076695841411</c:v>
                </c:pt>
                <c:pt idx="3430">
                  <c:v>5.5967572609067702</c:v>
                </c:pt>
                <c:pt idx="3431">
                  <c:v>5.4029471039627595</c:v>
                </c:pt>
                <c:pt idx="3432">
                  <c:v>5.2089796634628556</c:v>
                </c:pt>
                <c:pt idx="3433">
                  <c:v>5.0148574093130946</c:v>
                </c:pt>
                <c:pt idx="3434">
                  <c:v>4.8205828165112905</c:v>
                </c:pt>
                <c:pt idx="3435">
                  <c:v>4.6261583650353373</c:v>
                </c:pt>
                <c:pt idx="3436">
                  <c:v>4.4315865397367986</c:v>
                </c:pt>
                <c:pt idx="3437">
                  <c:v>4.236869830233104</c:v>
                </c:pt>
                <c:pt idx="3438">
                  <c:v>4.042010730797216</c:v>
                </c:pt>
                <c:pt idx="3439">
                  <c:v>3.8470117402513608</c:v>
                </c:pt>
                <c:pt idx="3440">
                  <c:v>3.6518753618556161</c:v>
                </c:pt>
                <c:pt idx="3441">
                  <c:v>3.4566041031999646</c:v>
                </c:pt>
                <c:pt idx="3442">
                  <c:v>3.2612004760943591</c:v>
                </c:pt>
                <c:pt idx="3443">
                  <c:v>3.0656669964605214</c:v>
                </c:pt>
                <c:pt idx="3444">
                  <c:v>2.8700061842196192</c:v>
                </c:pt>
                <c:pt idx="3445">
                  <c:v>2.6742205631845763</c:v>
                </c:pt>
                <c:pt idx="3446">
                  <c:v>2.4783126609487169</c:v>
                </c:pt>
                <c:pt idx="3447">
                  <c:v>2.2822850087755455</c:v>
                </c:pt>
                <c:pt idx="3448">
                  <c:v>2.0861401414887553</c:v>
                </c:pt>
                <c:pt idx="3449">
                  <c:v>1.8898805973610422</c:v>
                </c:pt>
                <c:pt idx="3450">
                  <c:v>1.69350891800417</c:v>
                </c:pt>
                <c:pt idx="3451">
                  <c:v>1.4970276482569886</c:v>
                </c:pt>
                <c:pt idx="3452">
                  <c:v>1.3004393360744757</c:v>
                </c:pt>
                <c:pt idx="3453">
                  <c:v>1.103746532417432</c:v>
                </c:pt>
                <c:pt idx="3454">
                  <c:v>0.90695179114078428</c:v>
                </c:pt>
                <c:pt idx="3455">
                  <c:v>0.7100576688805802</c:v>
                </c:pt>
                <c:pt idx="3456">
                  <c:v>0.51306672494536087</c:v>
                </c:pt>
                <c:pt idx="3457">
                  <c:v>0.31598152120221812</c:v>
                </c:pt>
                <c:pt idx="3458">
                  <c:v>0.11880462196563712</c:v>
                </c:pt>
                <c:pt idx="3459">
                  <c:v>-7.8461406114143983E-2</c:v>
                </c:pt>
                <c:pt idx="3460">
                  <c:v>-0.27581399416277463</c:v>
                </c:pt>
                <c:pt idx="3461">
                  <c:v>-0.47325057119527969</c:v>
                </c:pt>
                <c:pt idx="3462">
                  <c:v>-0.67076856422593778</c:v>
                </c:pt>
                <c:pt idx="3463">
                  <c:v>-0.86836539838236604</c:v>
                </c:pt>
                <c:pt idx="3464">
                  <c:v>-1.0660384970167911</c:v>
                </c:pt>
                <c:pt idx="3465">
                  <c:v>-1.2637852818186559</c:v>
                </c:pt>
                <c:pt idx="3466">
                  <c:v>-1.4616031729275676</c:v>
                </c:pt>
                <c:pt idx="3467">
                  <c:v>-1.6594895890436021</c:v>
                </c:pt>
                <c:pt idx="3468">
                  <c:v>-1.8574419475422985</c:v>
                </c:pt>
                <c:pt idx="3469">
                  <c:v>-2.0554576645856741</c:v>
                </c:pt>
                <c:pt idx="3470">
                  <c:v>-2.2535341552350019</c:v>
                </c:pt>
                <c:pt idx="3471">
                  <c:v>-2.4516688335637582</c:v>
                </c:pt>
                <c:pt idx="3472">
                  <c:v>-2.6498591127692634</c:v>
                </c:pt>
                <c:pt idx="3473">
                  <c:v>-2.8481024052858857</c:v>
                </c:pt>
                <c:pt idx="3474">
                  <c:v>-3.0463961228977325</c:v>
                </c:pt>
                <c:pt idx="3475">
                  <c:v>-3.244737676850491</c:v>
                </c:pt>
                <c:pt idx="3476">
                  <c:v>-3.4431244779657675</c:v>
                </c:pt>
                <c:pt idx="3477">
                  <c:v>-3.6415539367506824</c:v>
                </c:pt>
                <c:pt idx="3478">
                  <c:v>-3.8400234635127788</c:v>
                </c:pt>
                <c:pt idx="3479">
                  <c:v>-4.0385304684711514</c:v>
                </c:pt>
                <c:pt idx="3480">
                  <c:v>-4.2370723618718387</c:v>
                </c:pt>
                <c:pt idx="3481">
                  <c:v>-4.4356465540955696</c:v>
                </c:pt>
                <c:pt idx="3482">
                  <c:v>-4.6342504557722748</c:v>
                </c:pt>
                <c:pt idx="3483">
                  <c:v>-4.8328814778973594</c:v>
                </c:pt>
                <c:pt idx="3484">
                  <c:v>-5.0315370319362671</c:v>
                </c:pt>
                <c:pt idx="3485">
                  <c:v>-5.2302145299434244</c:v>
                </c:pt>
                <c:pt idx="3486">
                  <c:v>-5.4289113846717498</c:v>
                </c:pt>
                <c:pt idx="3487">
                  <c:v>-5.6276250096839817</c:v>
                </c:pt>
                <c:pt idx="3488">
                  <c:v>-5.8263528194671039</c:v>
                </c:pt>
                <c:pt idx="3489">
                  <c:v>-6.0250922295416558</c:v>
                </c:pt>
                <c:pt idx="3490">
                  <c:v>-6.2238406565764706</c:v>
                </c:pt>
                <c:pt idx="3491">
                  <c:v>-6.4225955184974168</c:v>
                </c:pt>
                <c:pt idx="3492">
                  <c:v>-6.6213542346027339</c:v>
                </c:pt>
                <c:pt idx="3493">
                  <c:v>-6.8201142256700393</c:v>
                </c:pt>
                <c:pt idx="3494">
                  <c:v>-7.0188729140727446</c:v>
                </c:pt>
                <c:pt idx="3495">
                  <c:v>-7.217627723888512</c:v>
                </c:pt>
                <c:pt idx="3496">
                  <c:v>-7.416376081010128</c:v>
                </c:pt>
                <c:pt idx="3497">
                  <c:v>-7.6151154132594456</c:v>
                </c:pt>
                <c:pt idx="3498">
                  <c:v>-7.8138431504951313</c:v>
                </c:pt>
                <c:pt idx="3499">
                  <c:v>-8.0125567247265508</c:v>
                </c:pt>
                <c:pt idx="3500">
                  <c:v>-8.2112535702219702</c:v>
                </c:pt>
                <c:pt idx="3501">
                  <c:v>-8.4099311236202539</c:v>
                </c:pt>
                <c:pt idx="3502">
                  <c:v>-8.6085868240425896</c:v>
                </c:pt>
                <c:pt idx="3503">
                  <c:v>-8.8072181132002925</c:v>
                </c:pt>
                <c:pt idx="3504">
                  <c:v>-9.0058224355069001</c:v>
                </c:pt>
                <c:pt idx="3505">
                  <c:v>-9.2043972381874255</c:v>
                </c:pt>
                <c:pt idx="3506">
                  <c:v>-9.402939971386985</c:v>
                </c:pt>
                <c:pt idx="3507">
                  <c:v>-9.6014480882836892</c:v>
                </c:pt>
                <c:pt idx="3508">
                  <c:v>-9.799919045193775</c:v>
                </c:pt>
                <c:pt idx="3509">
                  <c:v>-9.9983503016840416</c:v>
                </c:pt>
                <c:pt idx="3510">
                  <c:v>-10.196739320679711</c:v>
                </c:pt>
                <c:pt idx="3511">
                  <c:v>-10.395083568572829</c:v>
                </c:pt>
                <c:pt idx="3512">
                  <c:v>-10.593380515331603</c:v>
                </c:pt>
                <c:pt idx="3513">
                  <c:v>-10.791627634608261</c:v>
                </c:pt>
                <c:pt idx="3514">
                  <c:v>-10.989822403847143</c:v>
                </c:pt>
                <c:pt idx="3515">
                  <c:v>-11.187962304393636</c:v>
                </c:pt>
                <c:pt idx="3516">
                  <c:v>-11.386044821599484</c:v>
                </c:pt>
                <c:pt idx="3517">
                  <c:v>-11.584067444933396</c:v>
                </c:pt>
                <c:pt idx="3518">
                  <c:v>-11.782027668084112</c:v>
                </c:pt>
                <c:pt idx="3519">
                  <c:v>-11.979922989072918</c:v>
                </c:pt>
                <c:pt idx="3520">
                  <c:v>-12.17775091035395</c:v>
                </c:pt>
                <c:pt idx="3521">
                  <c:v>-12.375508938924469</c:v>
                </c:pt>
                <c:pt idx="3522">
                  <c:v>-12.573194586430645</c:v>
                </c:pt>
                <c:pt idx="3523">
                  <c:v>-12.770805369271329</c:v>
                </c:pt>
                <c:pt idx="3524">
                  <c:v>-12.968338808706818</c:v>
                </c:pt>
                <c:pt idx="3525">
                  <c:v>-13.165792430959215</c:v>
                </c:pt>
                <c:pt idx="3526">
                  <c:v>-13.363163767322533</c:v>
                </c:pt>
                <c:pt idx="3527">
                  <c:v>-13.560450354262855</c:v>
                </c:pt>
                <c:pt idx="3528">
                  <c:v>-13.757649733525597</c:v>
                </c:pt>
                <c:pt idx="3529">
                  <c:v>-13.95475945223717</c:v>
                </c:pt>
                <c:pt idx="3530">
                  <c:v>-14.151777063010883</c:v>
                </c:pt>
                <c:pt idx="3531">
                  <c:v>-14.348700124046928</c:v>
                </c:pt>
                <c:pt idx="3532">
                  <c:v>-14.545526199238196</c:v>
                </c:pt>
                <c:pt idx="3533">
                  <c:v>-14.742252858270263</c:v>
                </c:pt>
                <c:pt idx="3534">
                  <c:v>-14.938877676725838</c:v>
                </c:pt>
                <c:pt idx="3535">
                  <c:v>-15.135398236184813</c:v>
                </c:pt>
                <c:pt idx="3536">
                  <c:v>-15.331812124325864</c:v>
                </c:pt>
                <c:pt idx="3537">
                  <c:v>-15.528116935027185</c:v>
                </c:pt>
                <c:pt idx="3538">
                  <c:v>-15.724310268467661</c:v>
                </c:pt>
                <c:pt idx="3539">
                  <c:v>-15.92038973122655</c:v>
                </c:pt>
                <c:pt idx="3540">
                  <c:v>-16.116352936383578</c:v>
                </c:pt>
                <c:pt idx="3541">
                  <c:v>-16.312197503616545</c:v>
                </c:pt>
                <c:pt idx="3542">
                  <c:v>-16.507921059302362</c:v>
                </c:pt>
                <c:pt idx="3543">
                  <c:v>-16.703521236614648</c:v>
                </c:pt>
                <c:pt idx="3544">
                  <c:v>-16.898995675620398</c:v>
                </c:pt>
                <c:pt idx="3545">
                  <c:v>-17.094342023378601</c:v>
                </c:pt>
                <c:pt idx="3546">
                  <c:v>-17.2895579340381</c:v>
                </c:pt>
                <c:pt idx="3547">
                  <c:v>-17.484641068931495</c:v>
                </c:pt>
                <c:pt idx="3548">
                  <c:v>-17.679589096673851</c:v>
                </c:pt>
                <c:pt idx="3549">
                  <c:v>-17.874399693257146</c:v>
                </c:pt>
                <c:pt idx="3550">
                  <c:v>-18.069070542144544</c:v>
                </c:pt>
                <c:pt idx="3551">
                  <c:v>-18.263599334365779</c:v>
                </c:pt>
                <c:pt idx="3552">
                  <c:v>-18.457983768610916</c:v>
                </c:pt>
                <c:pt idx="3553">
                  <c:v>-18.652221551324629</c:v>
                </c:pt>
                <c:pt idx="3554">
                  <c:v>-18.846310396797918</c:v>
                </c:pt>
                <c:pt idx="3555">
                  <c:v>-19.040248027260589</c:v>
                </c:pt>
                <c:pt idx="3556">
                  <c:v>-19.234032172974281</c:v>
                </c:pt>
                <c:pt idx="3557">
                  <c:v>-19.427660572322708</c:v>
                </c:pt>
                <c:pt idx="3558">
                  <c:v>-19.621130971902858</c:v>
                </c:pt>
                <c:pt idx="3559">
                  <c:v>-19.814441126615151</c:v>
                </c:pt>
                <c:pt idx="3560">
                  <c:v>-20.007588799751971</c:v>
                </c:pt>
                <c:pt idx="3561">
                  <c:v>-20.200571763088703</c:v>
                </c:pt>
                <c:pt idx="3562">
                  <c:v>-20.393387796969705</c:v>
                </c:pt>
                <c:pt idx="3563">
                  <c:v>-20.586034690398805</c:v>
                </c:pt>
                <c:pt idx="3564">
                  <c:v>-20.778510241124252</c:v>
                </c:pt>
                <c:pt idx="3565">
                  <c:v>-20.970812255724923</c:v>
                </c:pt>
                <c:pt idx="3566">
                  <c:v>-21.162938549699589</c:v>
                </c:pt>
                <c:pt idx="3567">
                  <c:v>-21.354886947547811</c:v>
                </c:pt>
                <c:pt idx="3568">
                  <c:v>-21.546655282857614</c:v>
                </c:pt>
                <c:pt idx="3569">
                  <c:v>-21.738241398387999</c:v>
                </c:pt>
                <c:pt idx="3570">
                  <c:v>-21.929643146153154</c:v>
                </c:pt>
                <c:pt idx="3571">
                  <c:v>-22.12085838750437</c:v>
                </c:pt>
                <c:pt idx="3572">
                  <c:v>-22.311884993211407</c:v>
                </c:pt>
                <c:pt idx="3573">
                  <c:v>-22.502720843545831</c:v>
                </c:pt>
                <c:pt idx="3574">
                  <c:v>-22.693363828359395</c:v>
                </c:pt>
                <c:pt idx="3575">
                  <c:v>-22.883811847165134</c:v>
                </c:pt>
                <c:pt idx="3576">
                  <c:v>-23.074062809215746</c:v>
                </c:pt>
                <c:pt idx="3577">
                  <c:v>-23.264114633583034</c:v>
                </c:pt>
                <c:pt idx="3578">
                  <c:v>-23.453965249233761</c:v>
                </c:pt>
                <c:pt idx="3579">
                  <c:v>-23.643612595108834</c:v>
                </c:pt>
                <c:pt idx="3580">
                  <c:v>-23.833054620197601</c:v>
                </c:pt>
                <c:pt idx="3581">
                  <c:v>-24.022289283615123</c:v>
                </c:pt>
                <c:pt idx="3582">
                  <c:v>-24.2113145546748</c:v>
                </c:pt>
                <c:pt idx="3583">
                  <c:v>-24.400128412963312</c:v>
                </c:pt>
                <c:pt idx="3584">
                  <c:v>-24.588728848415343</c:v>
                </c:pt>
                <c:pt idx="3585">
                  <c:v>-24.777113861382446</c:v>
                </c:pt>
                <c:pt idx="3586">
                  <c:v>-24.965281462707992</c:v>
                </c:pt>
                <c:pt idx="3587">
                  <c:v>-25.153229673795607</c:v>
                </c:pt>
                <c:pt idx="3588">
                  <c:v>-25.340956526681026</c:v>
                </c:pt>
                <c:pt idx="3589">
                  <c:v>-25.528460064099619</c:v>
                </c:pt>
                <c:pt idx="3590">
                  <c:v>-25.715738339555998</c:v>
                </c:pt>
                <c:pt idx="3591">
                  <c:v>-25.902789417390238</c:v>
                </c:pt>
                <c:pt idx="3592">
                  <c:v>-26.089611372846235</c:v>
                </c:pt>
                <c:pt idx="3593">
                  <c:v>-26.276202292136844</c:v>
                </c:pt>
                <c:pt idx="3594">
                  <c:v>-26.462560272508426</c:v>
                </c:pt>
                <c:pt idx="3595">
                  <c:v>-26.648683422304742</c:v>
                </c:pt>
                <c:pt idx="3596">
                  <c:v>-26.834569861031895</c:v>
                </c:pt>
                <c:pt idx="3597">
                  <c:v>-27.020217719419549</c:v>
                </c:pt>
                <c:pt idx="3598">
                  <c:v>-27.205625139482947</c:v>
                </c:pt>
                <c:pt idx="3599">
                  <c:v>-27.390790274583821</c:v>
                </c:pt>
                <c:pt idx="3600">
                  <c:v>-27.57571128948851</c:v>
                </c:pt>
                <c:pt idx="3601">
                  <c:v>-27.760386360430061</c:v>
                </c:pt>
                <c:pt idx="3602">
                  <c:v>-27.944813675164113</c:v>
                </c:pt>
                <c:pt idx="3603">
                  <c:v>-28.128991433026073</c:v>
                </c:pt>
                <c:pt idx="3604">
                  <c:v>-28.312917844988107</c:v>
                </c:pt>
                <c:pt idx="3605">
                  <c:v>-28.496591133714674</c:v>
                </c:pt>
                <c:pt idx="3606">
                  <c:v>-28.680009533616015</c:v>
                </c:pt>
                <c:pt idx="3607">
                  <c:v>-28.863171290903381</c:v>
                </c:pt>
                <c:pt idx="3608">
                  <c:v>-29.046074663639189</c:v>
                </c:pt>
                <c:pt idx="3609">
                  <c:v>-29.228717921791031</c:v>
                </c:pt>
                <c:pt idx="3610">
                  <c:v>-29.411099347281606</c:v>
                </c:pt>
                <c:pt idx="3611">
                  <c:v>-29.593217234037894</c:v>
                </c:pt>
                <c:pt idx="3612">
                  <c:v>-29.775069888041571</c:v>
                </c:pt>
                <c:pt idx="3613">
                  <c:v>-29.956655627375</c:v>
                </c:pt>
                <c:pt idx="3614">
                  <c:v>-30.137972782270083</c:v>
                </c:pt>
                <c:pt idx="3615">
                  <c:v>-30.319019695154196</c:v>
                </c:pt>
                <c:pt idx="3616">
                  <c:v>-30.49979472069333</c:v>
                </c:pt>
                <c:pt idx="3617">
                  <c:v>-30.680296225838077</c:v>
                </c:pt>
                <c:pt idx="3618">
                  <c:v>-30.8605225898676</c:v>
                </c:pt>
                <c:pt idx="3619">
                  <c:v>-31.040472204428596</c:v>
                </c:pt>
                <c:pt idx="3620">
                  <c:v>-31.220143473580322</c:v>
                </c:pt>
                <c:pt idx="3621">
                  <c:v>-31.399534813833185</c:v>
                </c:pt>
                <c:pt idx="3622">
                  <c:v>-31.578644654186917</c:v>
                </c:pt>
                <c:pt idx="3623">
                  <c:v>-31.757471436170647</c:v>
                </c:pt>
                <c:pt idx="3624">
                  <c:v>-31.936013613880789</c:v>
                </c:pt>
                <c:pt idx="3625">
                  <c:v>-32.114269654015573</c:v>
                </c:pt>
                <c:pt idx="3626">
                  <c:v>-32.29223803591114</c:v>
                </c:pt>
                <c:pt idx="3627">
                  <c:v>-32.469917251577073</c:v>
                </c:pt>
                <c:pt idx="3628">
                  <c:v>-32.647305805728564</c:v>
                </c:pt>
                <c:pt idx="3629">
                  <c:v>-32.824402215818992</c:v>
                </c:pt>
                <c:pt idx="3630">
                  <c:v>-33.001205012072433</c:v>
                </c:pt>
                <c:pt idx="3631">
                  <c:v>-33.177712737513247</c:v>
                </c:pt>
                <c:pt idx="3632">
                  <c:v>-33.353923947996208</c:v>
                </c:pt>
                <c:pt idx="3633">
                  <c:v>-33.5298372122339</c:v>
                </c:pt>
                <c:pt idx="3634">
                  <c:v>-33.705451111826108</c:v>
                </c:pt>
                <c:pt idx="3635">
                  <c:v>-33.880764241284282</c:v>
                </c:pt>
                <c:pt idx="3636">
                  <c:v>-34.055775208058776</c:v>
                </c:pt>
                <c:pt idx="3637">
                  <c:v>-34.230482632562854</c:v>
                </c:pt>
                <c:pt idx="3638">
                  <c:v>-34.404885148195746</c:v>
                </c:pt>
                <c:pt idx="3639">
                  <c:v>-34.578981401365866</c:v>
                </c:pt>
                <c:pt idx="3640">
                  <c:v>-34.752770051512982</c:v>
                </c:pt>
                <c:pt idx="3641">
                  <c:v>-34.926249771126663</c:v>
                </c:pt>
                <c:pt idx="3642">
                  <c:v>-35.099419245767734</c:v>
                </c:pt>
                <c:pt idx="3643">
                  <c:v>-35.27227717408735</c:v>
                </c:pt>
                <c:pt idx="3644">
                  <c:v>-35.444822267842596</c:v>
                </c:pt>
                <c:pt idx="3645">
                  <c:v>-35.617053251914996</c:v>
                </c:pt>
                <c:pt idx="3646">
                  <c:v>-35.78896886432446</c:v>
                </c:pt>
                <c:pt idx="3647">
                  <c:v>-35.960567856246314</c:v>
                </c:pt>
                <c:pt idx="3648">
                  <c:v>-36.131848992022185</c:v>
                </c:pt>
                <c:pt idx="3649">
                  <c:v>-36.302811049175887</c:v>
                </c:pt>
                <c:pt idx="3650">
                  <c:v>-36.473452818420782</c:v>
                </c:pt>
                <c:pt idx="3651">
                  <c:v>-36.64377310367621</c:v>
                </c:pt>
                <c:pt idx="3652">
                  <c:v>-36.813770722070728</c:v>
                </c:pt>
                <c:pt idx="3653">
                  <c:v>-36.983444503957458</c:v>
                </c:pt>
                <c:pt idx="3654">
                  <c:v>-37.152793292916868</c:v>
                </c:pt>
                <c:pt idx="3655">
                  <c:v>-37.321815945765962</c:v>
                </c:pt>
                <c:pt idx="3656">
                  <c:v>-37.490511332564637</c:v>
                </c:pt>
                <c:pt idx="3657">
                  <c:v>-37.658878336618329</c:v>
                </c:pt>
                <c:pt idx="3658">
                  <c:v>-37.826915854482962</c:v>
                </c:pt>
                <c:pt idx="3659">
                  <c:v>-37.994622795970798</c:v>
                </c:pt>
                <c:pt idx="3660">
                  <c:v>-38.16199808414737</c:v>
                </c:pt>
                <c:pt idx="3661">
                  <c:v>-38.329040655336314</c:v>
                </c:pt>
                <c:pt idx="3662">
                  <c:v>-38.495749459118429</c:v>
                </c:pt>
                <c:pt idx="3663">
                  <c:v>-38.662123458330086</c:v>
                </c:pt>
                <c:pt idx="3664">
                  <c:v>-38.828161629063459</c:v>
                </c:pt>
                <c:pt idx="3665">
                  <c:v>-38.993862960661431</c:v>
                </c:pt>
                <c:pt idx="3666">
                  <c:v>-39.159226455714446</c:v>
                </c:pt>
                <c:pt idx="3667">
                  <c:v>-39.32425113005911</c:v>
                </c:pt>
                <c:pt idx="3668">
                  <c:v>-39.488936012767624</c:v>
                </c:pt>
                <c:pt idx="3669">
                  <c:v>-39.653280146145619</c:v>
                </c:pt>
                <c:pt idx="3670">
                  <c:v>-39.817282585721642</c:v>
                </c:pt>
                <c:pt idx="3671">
                  <c:v>-39.980942400242839</c:v>
                </c:pt>
                <c:pt idx="3672">
                  <c:v>-40.144258671661106</c:v>
                </c:pt>
                <c:pt idx="3673">
                  <c:v>-40.307230495125935</c:v>
                </c:pt>
                <c:pt idx="3674">
                  <c:v>-40.469856978973979</c:v>
                </c:pt>
                <c:pt idx="3675">
                  <c:v>-40.6321372447145</c:v>
                </c:pt>
                <c:pt idx="3676">
                  <c:v>-40.794070427020131</c:v>
                </c:pt>
                <c:pt idx="3677">
                  <c:v>-40.955655673709941</c:v>
                </c:pt>
                <c:pt idx="3678">
                  <c:v>-41.116892145736898</c:v>
                </c:pt>
                <c:pt idx="3679">
                  <c:v>-41.277779017171639</c:v>
                </c:pt>
                <c:pt idx="3680">
                  <c:v>-41.438315475187835</c:v>
                </c:pt>
                <c:pt idx="3681">
                  <c:v>-41.59850072004275</c:v>
                </c:pt>
                <c:pt idx="3682">
                  <c:v>-41.758333965061155</c:v>
                </c:pt>
                <c:pt idx="3683">
                  <c:v>-41.917814436614407</c:v>
                </c:pt>
                <c:pt idx="3684">
                  <c:v>-42.076941374105019</c:v>
                </c:pt>
                <c:pt idx="3685">
                  <c:v>-42.235714029940368</c:v>
                </c:pt>
                <c:pt idx="3686">
                  <c:v>-42.394131669515559</c:v>
                </c:pt>
                <c:pt idx="3687">
                  <c:v>-42.552193571190884</c:v>
                </c:pt>
                <c:pt idx="3688">
                  <c:v>-42.709899026267266</c:v>
                </c:pt>
                <c:pt idx="3689">
                  <c:v>-42.867247338963637</c:v>
                </c:pt>
                <c:pt idx="3690">
                  <c:v>-43.024237826391442</c:v>
                </c:pt>
                <c:pt idx="3691">
                  <c:v>-43.180869818531249</c:v>
                </c:pt>
                <c:pt idx="3692">
                  <c:v>-43.33714265820322</c:v>
                </c:pt>
                <c:pt idx="3693">
                  <c:v>-43.493055701043261</c:v>
                </c:pt>
                <c:pt idx="3694">
                  <c:v>-43.648608315474632</c:v>
                </c:pt>
                <c:pt idx="3695">
                  <c:v>-43.803799882677708</c:v>
                </c:pt>
                <c:pt idx="3696">
                  <c:v>-43.958629796562718</c:v>
                </c:pt>
                <c:pt idx="3697">
                  <c:v>-44.113097463737773</c:v>
                </c:pt>
                <c:pt idx="3698">
                  <c:v>-44.267202303480531</c:v>
                </c:pt>
                <c:pt idx="3699">
                  <c:v>-44.420943747704257</c:v>
                </c:pt>
                <c:pt idx="3700">
                  <c:v>-44.574321240926764</c:v>
                </c:pt>
                <c:pt idx="3701">
                  <c:v>-44.727334240237496</c:v>
                </c:pt>
                <c:pt idx="3702">
                  <c:v>-44.879982215262714</c:v>
                </c:pt>
                <c:pt idx="3703">
                  <c:v>-45.032264648131928</c:v>
                </c:pt>
                <c:pt idx="3704">
                  <c:v>-45.1841810334424</c:v>
                </c:pt>
                <c:pt idx="3705">
                  <c:v>-45.335730878223984</c:v>
                </c:pt>
                <c:pt idx="3706">
                  <c:v>-45.486913701900306</c:v>
                </c:pt>
                <c:pt idx="3707">
                  <c:v>-45.637729036255024</c:v>
                </c:pt>
                <c:pt idx="3708">
                  <c:v>-45.788176425389878</c:v>
                </c:pt>
                <c:pt idx="3709">
                  <c:v>-45.938255425689391</c:v>
                </c:pt>
                <c:pt idx="3710">
                  <c:v>-46.087965605779658</c:v>
                </c:pt>
                <c:pt idx="3711">
                  <c:v>-46.237306546488668</c:v>
                </c:pt>
                <c:pt idx="3712">
                  <c:v>-46.386277840805832</c:v>
                </c:pt>
                <c:pt idx="3713">
                  <c:v>-46.534879093841369</c:v>
                </c:pt>
                <c:pt idx="3714">
                  <c:v>-46.683109922783444</c:v>
                </c:pt>
                <c:pt idx="3715">
                  <c:v>-46.830969956855</c:v>
                </c:pt>
                <c:pt idx="3716">
                  <c:v>-46.978458837272797</c:v>
                </c:pt>
                <c:pt idx="3717">
                  <c:v>-47.125576217201996</c:v>
                </c:pt>
                <c:pt idx="3718">
                  <c:v>-47.272321761711311</c:v>
                </c:pt>
                <c:pt idx="3719">
                  <c:v>-47.418695147729693</c:v>
                </c:pt>
                <c:pt idx="3720">
                  <c:v>-47.564696063999122</c:v>
                </c:pt>
                <c:pt idx="3721">
                  <c:v>-47.710324211029445</c:v>
                </c:pt>
                <c:pt idx="3722">
                  <c:v>-47.85557930105162</c:v>
                </c:pt>
                <c:pt idx="3723">
                  <c:v>-48.000461057968806</c:v>
                </c:pt>
                <c:pt idx="3724">
                  <c:v>-48.144969217311143</c:v>
                </c:pt>
                <c:pt idx="3725">
                  <c:v>-48.289103526184789</c:v>
                </c:pt>
                <c:pt idx="3726">
                  <c:v>-48.432863743223805</c:v>
                </c:pt>
                <c:pt idx="3727">
                  <c:v>-48.576249638542492</c:v>
                </c:pt>
                <c:pt idx="3728">
                  <c:v>-48.719260993681274</c:v>
                </c:pt>
                <c:pt idx="3729">
                  <c:v>-48.86189760156023</c:v>
                </c:pt>
                <c:pt idx="3730">
                  <c:v>-49.004159266425177</c:v>
                </c:pt>
                <c:pt idx="3731">
                  <c:v>-49.146045803796653</c:v>
                </c:pt>
                <c:pt idx="3732">
                  <c:v>-49.287557040420324</c:v>
                </c:pt>
                <c:pt idx="3733">
                  <c:v>-49.428692814209342</c:v>
                </c:pt>
                <c:pt idx="3734">
                  <c:v>-49.569452974195912</c:v>
                </c:pt>
                <c:pt idx="3735">
                  <c:v>-49.709837380475676</c:v>
                </c:pt>
                <c:pt idx="3736">
                  <c:v>-49.849845904153852</c:v>
                </c:pt>
                <c:pt idx="3737">
                  <c:v>-49.989478427290095</c:v>
                </c:pt>
                <c:pt idx="3738">
                  <c:v>-50.128734842844977</c:v>
                </c:pt>
                <c:pt idx="3739">
                  <c:v>-50.267615054623604</c:v>
                </c:pt>
                <c:pt idx="3740">
                  <c:v>-50.406118977220103</c:v>
                </c:pt>
                <c:pt idx="3741">
                  <c:v>-50.544246535960241</c:v>
                </c:pt>
                <c:pt idx="3742">
                  <c:v>-50.681997666847053</c:v>
                </c:pt>
                <c:pt idx="3743">
                  <c:v>-50.819372316501529</c:v>
                </c:pt>
                <c:pt idx="3744">
                  <c:v>-50.95637044210585</c:v>
                </c:pt>
                <c:pt idx="3745">
                  <c:v>-51.092992011345387</c:v>
                </c:pt>
                <c:pt idx="3746">
                  <c:v>-51.229237002351397</c:v>
                </c:pt>
                <c:pt idx="3747">
                  <c:v>-51.36510540364003</c:v>
                </c:pt>
                <c:pt idx="3748">
                  <c:v>-51.500597214055318</c:v>
                </c:pt>
                <c:pt idx="3749">
                  <c:v>-51.635712442709377</c:v>
                </c:pt>
                <c:pt idx="3750">
                  <c:v>-51.77045110892081</c:v>
                </c:pt>
                <c:pt idx="3751">
                  <c:v>-51.904813242157871</c:v>
                </c:pt>
                <c:pt idx="3752">
                  <c:v>-52.038798881974103</c:v>
                </c:pt>
                <c:pt idx="3753">
                  <c:v>-52.17240807795109</c:v>
                </c:pt>
                <c:pt idx="3754">
                  <c:v>-52.305640889634034</c:v>
                </c:pt>
                <c:pt idx="3755">
                  <c:v>-52.438497386472591</c:v>
                </c:pt>
                <c:pt idx="3756">
                  <c:v>-52.570977647758539</c:v>
                </c:pt>
                <c:pt idx="3757">
                  <c:v>-52.703081762562178</c:v>
                </c:pt>
                <c:pt idx="3758">
                  <c:v>-52.834809829671784</c:v>
                </c:pt>
                <c:pt idx="3759">
                  <c:v>-52.966161957530574</c:v>
                </c:pt>
                <c:pt idx="3760">
                  <c:v>-53.097138264172017</c:v>
                </c:pt>
                <c:pt idx="3761">
                  <c:v>-53.227738877158586</c:v>
                </c:pt>
                <c:pt idx="3762">
                  <c:v>-53.357963933517524</c:v>
                </c:pt>
                <c:pt idx="3763">
                  <c:v>-53.487813579676086</c:v>
                </c:pt>
                <c:pt idx="3764">
                  <c:v>-53.617287971398866</c:v>
                </c:pt>
                <c:pt idx="3765">
                  <c:v>-53.746387273722291</c:v>
                </c:pt>
                <c:pt idx="3766">
                  <c:v>-53.87511166089098</c:v>
                </c:pt>
                <c:pt idx="3767">
                  <c:v>-54.003461316292686</c:v>
                </c:pt>
                <c:pt idx="3768">
                  <c:v>-54.13143643239242</c:v>
                </c:pt>
                <c:pt idx="3769">
                  <c:v>-54.259037210668538</c:v>
                </c:pt>
                <c:pt idx="3770">
                  <c:v>-54.386263861545714</c:v>
                </c:pt>
                <c:pt idx="3771">
                  <c:v>-54.513116604330733</c:v>
                </c:pt>
                <c:pt idx="3772">
                  <c:v>-54.639595667146466</c:v>
                </c:pt>
                <c:pt idx="3773">
                  <c:v>-54.765701286865294</c:v>
                </c:pt>
                <c:pt idx="3774">
                  <c:v>-54.891433709041252</c:v>
                </c:pt>
                <c:pt idx="3775">
                  <c:v>-55.01679318784764</c:v>
                </c:pt>
                <c:pt idx="3776">
                  <c:v>-55.141779986007052</c:v>
                </c:pt>
                <c:pt idx="3777">
                  <c:v>-55.26639437472592</c:v>
                </c:pt>
                <c:pt idx="3778">
                  <c:v>-55.390636633626528</c:v>
                </c:pt>
                <c:pt idx="3779">
                  <c:v>-55.5145070506818</c:v>
                </c:pt>
                <c:pt idx="3780">
                  <c:v>-55.638005922147357</c:v>
                </c:pt>
                <c:pt idx="3781">
                  <c:v>-55.761133552492197</c:v>
                </c:pt>
                <c:pt idx="3782">
                  <c:v>-55.883890254335597</c:v>
                </c:pt>
                <c:pt idx="3783">
                  <c:v>-56.006276348374314</c:v>
                </c:pt>
                <c:pt idx="3784">
                  <c:v>-56.128292163319529</c:v>
                </c:pt>
                <c:pt idx="3785">
                  <c:v>-56.249938035826005</c:v>
                </c:pt>
                <c:pt idx="3786">
                  <c:v>-56.371214310425927</c:v>
                </c:pt>
                <c:pt idx="3787">
                  <c:v>-56.492121339459558</c:v>
                </c:pt>
                <c:pt idx="3788">
                  <c:v>-56.612659483009537</c:v>
                </c:pt>
                <c:pt idx="3789">
                  <c:v>-56.732829108827744</c:v>
                </c:pt>
                <c:pt idx="3790">
                  <c:v>-56.852630592274025</c:v>
                </c:pt>
                <c:pt idx="3791">
                  <c:v>-56.97206431624231</c:v>
                </c:pt>
                <c:pt idx="3792">
                  <c:v>-57.091130671094945</c:v>
                </c:pt>
                <c:pt idx="3793">
                  <c:v>-57.209830054594192</c:v>
                </c:pt>
                <c:pt idx="3794">
                  <c:v>-57.328162871831879</c:v>
                </c:pt>
                <c:pt idx="3795">
                  <c:v>-57.446129535163337</c:v>
                </c:pt>
                <c:pt idx="3796">
                  <c:v>-57.563730464137862</c:v>
                </c:pt>
                <c:pt idx="3797">
                  <c:v>-57.680966085430541</c:v>
                </c:pt>
                <c:pt idx="3798">
                  <c:v>-57.797836832772106</c:v>
                </c:pt>
                <c:pt idx="3799">
                  <c:v>-57.914343146882985</c:v>
                </c:pt>
                <c:pt idx="3800">
                  <c:v>-58.03048547540277</c:v>
                </c:pt>
                <c:pt idx="3801">
                  <c:v>-58.146264272823075</c:v>
                </c:pt>
              </c:numCache>
            </c:numRef>
          </c:yVal>
          <c:smooth val="0"/>
          <c:extLst>
            <c:ext xmlns:c16="http://schemas.microsoft.com/office/drawing/2014/chart" uri="{C3380CC4-5D6E-409C-BE32-E72D297353CC}">
              <c16:uniqueId val="{00000000-6423-4E7D-821C-09B8EADD5853}"/>
            </c:ext>
          </c:extLst>
        </c:ser>
        <c:dLbls>
          <c:showLegendKey val="0"/>
          <c:showVal val="0"/>
          <c:showCatName val="0"/>
          <c:showSerName val="0"/>
          <c:showPercent val="0"/>
          <c:showBubbleSize val="0"/>
        </c:dLbls>
        <c:axId val="175955968"/>
        <c:axId val="175949696"/>
      </c:scatterChart>
      <c:valAx>
        <c:axId val="17593331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947776"/>
        <c:crosses val="autoZero"/>
        <c:crossBetween val="midCat"/>
      </c:valAx>
      <c:valAx>
        <c:axId val="175947776"/>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933312"/>
        <c:crosses val="autoZero"/>
        <c:crossBetween val="midCat"/>
        <c:majorUnit val="20"/>
        <c:minorUnit val="10"/>
      </c:valAx>
      <c:valAx>
        <c:axId val="1759496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crossAx val="175955968"/>
        <c:crosses val="max"/>
        <c:crossBetween val="midCat"/>
        <c:majorUnit val="45"/>
      </c:valAx>
      <c:valAx>
        <c:axId val="175955968"/>
        <c:scaling>
          <c:logBase val="10"/>
          <c:orientation val="minMax"/>
        </c:scaling>
        <c:delete val="1"/>
        <c:axPos val="b"/>
        <c:numFmt formatCode="General" sourceLinked="1"/>
        <c:majorTickMark val="out"/>
        <c:minorTickMark val="none"/>
        <c:tickLblPos val="nextTo"/>
        <c:crossAx val="175949696"/>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142</xdr:row>
          <xdr:rowOff>171450</xdr:rowOff>
        </xdr:from>
        <xdr:to>
          <xdr:col>8</xdr:col>
          <xdr:colOff>1360</xdr:colOff>
          <xdr:row>172</xdr:row>
          <xdr:rowOff>9525</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147</xdr:row>
      <xdr:rowOff>8467</xdr:rowOff>
    </xdr:from>
    <xdr:to>
      <xdr:col>4</xdr:col>
      <xdr:colOff>1096433</xdr:colOff>
      <xdr:row>168</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tfish\TPS546x24A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46"/>
  <sheetViews>
    <sheetView zoomScale="70" zoomScaleNormal="70" workbookViewId="0">
      <pane ySplit="2" topLeftCell="A13" activePane="bottomLeft" state="frozen"/>
      <selection pane="bottomLeft" activeCell="C54" sqref="C54"/>
    </sheetView>
  </sheetViews>
  <sheetFormatPr defaultColWidth="9.140625" defaultRowHeight="14.25" x14ac:dyDescent="0.2"/>
  <cols>
    <col min="1" max="1" width="2.85546875" style="37" customWidth="1"/>
    <col min="2" max="2" width="28.140625" style="37" customWidth="1"/>
    <col min="3" max="6" width="15.5703125" style="37" customWidth="1"/>
    <col min="7" max="7" width="10.140625" style="37" bestFit="1" customWidth="1"/>
    <col min="8" max="8" width="113.28515625" style="37" customWidth="1"/>
    <col min="9" max="9" width="13.5703125" style="37" customWidth="1"/>
    <col min="10" max="10" width="37.85546875" style="37" customWidth="1"/>
    <col min="11" max="11" width="12" style="37" customWidth="1"/>
    <col min="12" max="12" width="13.140625" style="37" customWidth="1"/>
    <col min="13" max="16384" width="9.140625" style="37"/>
  </cols>
  <sheetData>
    <row r="1" spans="2:17" ht="24" thickBot="1" x14ac:dyDescent="0.25">
      <c r="B1" s="292" t="s">
        <v>549</v>
      </c>
      <c r="C1" s="292"/>
      <c r="D1" s="292"/>
      <c r="E1" s="292"/>
      <c r="F1" s="292"/>
      <c r="G1" s="292"/>
      <c r="H1" s="292"/>
    </row>
    <row r="2" spans="2:17" ht="39" thickBot="1" x14ac:dyDescent="0.25">
      <c r="B2" s="135" t="s">
        <v>20</v>
      </c>
      <c r="C2" s="135" t="s">
        <v>550</v>
      </c>
      <c r="D2" s="135" t="s">
        <v>551</v>
      </c>
      <c r="E2" s="135" t="s">
        <v>552</v>
      </c>
      <c r="F2" s="135" t="s">
        <v>553</v>
      </c>
      <c r="G2" s="136" t="s">
        <v>210</v>
      </c>
      <c r="H2" s="135" t="s">
        <v>554</v>
      </c>
      <c r="I2" s="137">
        <f>Vout*0.98</f>
        <v>3.234</v>
      </c>
      <c r="J2" s="137">
        <f>Vout*1.02</f>
        <v>3.3659999999999997</v>
      </c>
      <c r="L2" s="138"/>
      <c r="M2" s="138"/>
      <c r="N2" s="138"/>
      <c r="O2" s="139"/>
      <c r="P2" s="138"/>
      <c r="Q2" s="138"/>
    </row>
    <row r="3" spans="2:17" x14ac:dyDescent="0.2">
      <c r="B3" s="45" t="s">
        <v>191</v>
      </c>
      <c r="C3" s="38" t="s">
        <v>193</v>
      </c>
      <c r="D3" s="40"/>
      <c r="E3" s="39"/>
      <c r="F3" s="40"/>
      <c r="G3" s="41" t="s">
        <v>198</v>
      </c>
      <c r="H3" s="140" t="s">
        <v>191</v>
      </c>
      <c r="I3" s="137"/>
      <c r="J3" s="141" t="s">
        <v>16</v>
      </c>
      <c r="L3" s="138"/>
      <c r="M3" s="138"/>
      <c r="N3" s="138"/>
      <c r="O3" s="139"/>
      <c r="P3" s="138"/>
      <c r="Q3" s="138"/>
    </row>
    <row r="4" spans="2:17" ht="15" x14ac:dyDescent="0.2">
      <c r="B4" s="45" t="s">
        <v>204</v>
      </c>
      <c r="D4" s="201">
        <f>VLOOKUP(C3,'Compensation References'!A2:C4,2,FALSE)</f>
        <v>40</v>
      </c>
      <c r="E4" s="39"/>
      <c r="F4" s="40"/>
      <c r="G4" s="41" t="s">
        <v>26</v>
      </c>
      <c r="H4" s="140" t="s">
        <v>199</v>
      </c>
      <c r="I4" s="137"/>
      <c r="J4" s="31" t="s">
        <v>546</v>
      </c>
      <c r="L4" s="138"/>
      <c r="M4" s="138"/>
      <c r="N4" s="138"/>
      <c r="O4" s="139"/>
      <c r="P4" s="138"/>
      <c r="Q4" s="138"/>
    </row>
    <row r="5" spans="2:17" ht="15" customHeight="1" x14ac:dyDescent="0.2">
      <c r="B5" s="45" t="s">
        <v>182</v>
      </c>
      <c r="C5" s="38">
        <v>5</v>
      </c>
      <c r="D5" s="40"/>
      <c r="E5" s="39"/>
      <c r="F5" s="40"/>
      <c r="G5" s="41" t="s">
        <v>22</v>
      </c>
      <c r="H5" s="140" t="s">
        <v>181</v>
      </c>
      <c r="I5" s="137">
        <f>Iout/2</f>
        <v>5</v>
      </c>
      <c r="J5" s="32" t="s">
        <v>547</v>
      </c>
      <c r="L5" s="138"/>
      <c r="M5" s="138"/>
      <c r="N5" s="138"/>
      <c r="O5" s="139"/>
      <c r="P5" s="138"/>
      <c r="Q5" s="138"/>
    </row>
    <row r="6" spans="2:17" ht="15" x14ac:dyDescent="0.2">
      <c r="B6" s="45" t="s">
        <v>23</v>
      </c>
      <c r="C6" s="38">
        <v>3.3</v>
      </c>
      <c r="D6" s="40"/>
      <c r="E6" s="39"/>
      <c r="F6" s="40"/>
      <c r="G6" s="41" t="s">
        <v>22</v>
      </c>
      <c r="H6" s="140" t="s">
        <v>24</v>
      </c>
      <c r="J6" s="33" t="s">
        <v>548</v>
      </c>
      <c r="L6" s="138"/>
      <c r="M6" s="138"/>
      <c r="N6" s="138"/>
      <c r="O6" s="139"/>
      <c r="P6" s="138"/>
      <c r="Q6" s="138"/>
    </row>
    <row r="7" spans="2:17" ht="15" x14ac:dyDescent="0.2">
      <c r="B7" s="45" t="s">
        <v>15</v>
      </c>
      <c r="C7" s="39"/>
      <c r="D7" s="40"/>
      <c r="E7" s="38">
        <v>0.125</v>
      </c>
      <c r="F7" s="138"/>
      <c r="G7" s="41" t="s">
        <v>22</v>
      </c>
      <c r="H7" s="140" t="s">
        <v>78</v>
      </c>
      <c r="J7" s="34" t="s">
        <v>17</v>
      </c>
      <c r="L7" s="138"/>
      <c r="M7" s="138"/>
      <c r="N7" s="138"/>
      <c r="O7" s="139"/>
      <c r="P7" s="138"/>
      <c r="Q7" s="138"/>
    </row>
    <row r="8" spans="2:17" ht="15" x14ac:dyDescent="0.2">
      <c r="B8" s="45" t="s">
        <v>170</v>
      </c>
      <c r="C8" s="39"/>
      <c r="D8" s="40"/>
      <c r="E8" s="39"/>
      <c r="F8" s="142">
        <f>VOSL*Vout</f>
        <v>0.41249999999999998</v>
      </c>
      <c r="G8" s="41" t="s">
        <v>22</v>
      </c>
      <c r="H8" s="140" t="s">
        <v>545</v>
      </c>
      <c r="J8" s="35" t="s">
        <v>18</v>
      </c>
      <c r="L8" s="138"/>
      <c r="M8" s="138"/>
      <c r="N8" s="138"/>
      <c r="O8" s="139"/>
      <c r="P8" s="138"/>
      <c r="Q8" s="138"/>
    </row>
    <row r="9" spans="2:17" ht="15" x14ac:dyDescent="0.2">
      <c r="B9" s="45" t="s">
        <v>25</v>
      </c>
      <c r="C9" s="38">
        <v>10</v>
      </c>
      <c r="D9" s="40"/>
      <c r="E9" s="39"/>
      <c r="F9" s="40"/>
      <c r="G9" s="41" t="s">
        <v>26</v>
      </c>
      <c r="H9" s="140" t="s">
        <v>137</v>
      </c>
      <c r="J9" s="36" t="s">
        <v>19</v>
      </c>
      <c r="L9" s="138"/>
      <c r="M9" s="138"/>
      <c r="N9" s="138"/>
      <c r="O9" s="139"/>
      <c r="P9" s="138"/>
      <c r="Q9" s="138"/>
    </row>
    <row r="10" spans="2:17" x14ac:dyDescent="0.2">
      <c r="B10" s="45" t="s">
        <v>128</v>
      </c>
      <c r="C10" s="38">
        <v>1</v>
      </c>
      <c r="D10" s="40"/>
      <c r="E10" s="39"/>
      <c r="F10" s="40"/>
      <c r="G10" s="41" t="s">
        <v>130</v>
      </c>
      <c r="H10" s="140" t="s">
        <v>129</v>
      </c>
      <c r="K10" s="138"/>
      <c r="L10" s="138"/>
      <c r="M10" s="138"/>
      <c r="N10" s="138"/>
      <c r="O10" s="139"/>
      <c r="P10" s="138"/>
      <c r="Q10" s="138"/>
    </row>
    <row r="11" spans="2:17" ht="15" thickBot="1" x14ac:dyDescent="0.25">
      <c r="B11" s="45" t="s">
        <v>138</v>
      </c>
      <c r="C11" s="39"/>
      <c r="D11" s="143">
        <f>Iout/Phases</f>
        <v>10</v>
      </c>
      <c r="E11" s="39"/>
      <c r="F11" s="40"/>
      <c r="G11" s="41" t="s">
        <v>26</v>
      </c>
      <c r="H11" s="140" t="s">
        <v>200</v>
      </c>
      <c r="K11" s="138"/>
      <c r="L11" s="138"/>
      <c r="M11" s="138"/>
      <c r="N11" s="138"/>
      <c r="O11" s="139"/>
      <c r="P11" s="138"/>
      <c r="Q11" s="138"/>
    </row>
    <row r="12" spans="2:17" ht="15" customHeight="1" x14ac:dyDescent="0.2">
      <c r="B12" s="45" t="s">
        <v>27</v>
      </c>
      <c r="C12" s="38">
        <v>10</v>
      </c>
      <c r="D12" s="40"/>
      <c r="E12" s="39"/>
      <c r="F12" s="40"/>
      <c r="G12" s="41" t="s">
        <v>26</v>
      </c>
      <c r="H12" s="140" t="s">
        <v>28</v>
      </c>
      <c r="J12" s="293" t="s">
        <v>205</v>
      </c>
      <c r="K12" s="138"/>
      <c r="L12" s="138"/>
      <c r="M12" s="138"/>
      <c r="N12" s="138"/>
      <c r="O12" s="139"/>
      <c r="P12" s="138"/>
      <c r="Q12" s="138"/>
    </row>
    <row r="13" spans="2:17" x14ac:dyDescent="0.2">
      <c r="B13" s="45" t="s">
        <v>29</v>
      </c>
      <c r="C13" s="38">
        <f>Vout*15</f>
        <v>49.5</v>
      </c>
      <c r="D13" s="40"/>
      <c r="E13" s="39"/>
      <c r="F13" s="40"/>
      <c r="G13" s="41" t="s">
        <v>30</v>
      </c>
      <c r="H13" s="140" t="s">
        <v>31</v>
      </c>
      <c r="J13" s="294"/>
      <c r="K13" s="144"/>
      <c r="L13" s="138"/>
      <c r="M13" s="138"/>
      <c r="N13" s="138"/>
      <c r="O13" s="139"/>
      <c r="P13" s="138"/>
      <c r="Q13" s="138"/>
    </row>
    <row r="14" spans="2:17" x14ac:dyDescent="0.2">
      <c r="B14" s="45" t="s">
        <v>32</v>
      </c>
      <c r="C14" s="38">
        <v>20</v>
      </c>
      <c r="D14" s="40"/>
      <c r="E14" s="39"/>
      <c r="F14" s="40"/>
      <c r="G14" s="41" t="s">
        <v>30</v>
      </c>
      <c r="H14" s="140" t="s">
        <v>33</v>
      </c>
      <c r="J14" s="294"/>
      <c r="K14" s="145"/>
      <c r="L14" s="138"/>
      <c r="M14" s="138"/>
      <c r="N14" s="138"/>
      <c r="O14" s="139"/>
      <c r="P14" s="138"/>
      <c r="Q14" s="138"/>
    </row>
    <row r="15" spans="2:17" x14ac:dyDescent="0.2">
      <c r="B15" s="45" t="s">
        <v>34</v>
      </c>
      <c r="C15" s="38">
        <v>20</v>
      </c>
      <c r="D15" s="40"/>
      <c r="E15" s="39"/>
      <c r="F15" s="40"/>
      <c r="G15" s="41" t="s">
        <v>30</v>
      </c>
      <c r="H15" s="140" t="s">
        <v>35</v>
      </c>
      <c r="J15" s="294"/>
      <c r="K15" s="145"/>
      <c r="L15" s="138"/>
      <c r="M15" s="138"/>
      <c r="N15" s="138"/>
      <c r="O15" s="139"/>
      <c r="P15" s="138"/>
      <c r="Q15" s="138"/>
    </row>
    <row r="16" spans="2:17" ht="15" thickBot="1" x14ac:dyDescent="0.25">
      <c r="B16" s="45" t="s">
        <v>36</v>
      </c>
      <c r="C16" s="38">
        <v>650</v>
      </c>
      <c r="D16" s="40"/>
      <c r="E16" s="39"/>
      <c r="F16" s="40"/>
      <c r="G16" s="41" t="s">
        <v>11</v>
      </c>
      <c r="H16" s="140" t="s">
        <v>354</v>
      </c>
      <c r="J16" s="294"/>
      <c r="K16" s="145"/>
    </row>
    <row r="17" spans="2:11" ht="15.75" x14ac:dyDescent="0.2">
      <c r="B17" s="321" t="s">
        <v>669</v>
      </c>
      <c r="C17" s="322"/>
      <c r="D17" s="322"/>
      <c r="E17" s="322"/>
      <c r="F17" s="322"/>
      <c r="G17" s="322"/>
      <c r="H17" s="323"/>
      <c r="J17" s="294"/>
      <c r="K17" s="145"/>
    </row>
    <row r="18" spans="2:11" ht="15" thickBot="1" x14ac:dyDescent="0.25">
      <c r="B18" s="324" t="s">
        <v>670</v>
      </c>
      <c r="C18" s="325"/>
      <c r="D18" s="325"/>
      <c r="E18" s="325"/>
      <c r="F18" s="325"/>
      <c r="G18" s="325"/>
      <c r="H18" s="326"/>
      <c r="J18" s="294"/>
      <c r="K18" s="145"/>
    </row>
    <row r="19" spans="2:11" x14ac:dyDescent="0.2">
      <c r="B19" s="44" t="s">
        <v>44</v>
      </c>
      <c r="C19" s="116"/>
      <c r="D19" s="258">
        <f>(Pvin-Vout)*(Vout/Pvin)/(fsw*10^3)*10^6</f>
        <v>1.7261538461538459</v>
      </c>
      <c r="E19" s="259"/>
      <c r="F19" s="260"/>
      <c r="G19" s="42" t="s">
        <v>45</v>
      </c>
      <c r="H19" s="261" t="s">
        <v>46</v>
      </c>
      <c r="J19" s="294"/>
      <c r="K19" s="145"/>
    </row>
    <row r="20" spans="2:11" x14ac:dyDescent="0.2">
      <c r="B20" s="45" t="s">
        <v>47</v>
      </c>
      <c r="C20" s="39"/>
      <c r="D20" s="146">
        <f>D19/(0.1*Iout/Phases)</f>
        <v>1.7261538461538459</v>
      </c>
      <c r="E20" s="119"/>
      <c r="F20" s="47"/>
      <c r="G20" s="41" t="s">
        <v>41</v>
      </c>
      <c r="H20" s="140" t="s">
        <v>48</v>
      </c>
      <c r="J20" s="294"/>
      <c r="K20" s="145"/>
    </row>
    <row r="21" spans="2:11" x14ac:dyDescent="0.2">
      <c r="B21" s="45" t="s">
        <v>42</v>
      </c>
      <c r="C21" s="39"/>
      <c r="D21" s="146">
        <f>D19/(0.4*Iout/Phases)</f>
        <v>0.43153846153846148</v>
      </c>
      <c r="E21" s="119"/>
      <c r="F21" s="47"/>
      <c r="G21" s="41" t="s">
        <v>41</v>
      </c>
      <c r="H21" s="140" t="s">
        <v>43</v>
      </c>
      <c r="J21" s="294"/>
      <c r="K21" s="138"/>
    </row>
    <row r="22" spans="2:11" x14ac:dyDescent="0.2">
      <c r="B22" s="45" t="s">
        <v>692</v>
      </c>
      <c r="C22" s="39"/>
      <c r="D22" s="146">
        <f>D19/(0.3*Iout/Phases)</f>
        <v>0.57538461538461527</v>
      </c>
      <c r="E22" s="119"/>
      <c r="F22" s="47"/>
      <c r="G22" s="41" t="s">
        <v>41</v>
      </c>
      <c r="H22" s="140" t="s">
        <v>693</v>
      </c>
      <c r="J22" s="294"/>
      <c r="K22" s="138"/>
    </row>
    <row r="23" spans="2:11" x14ac:dyDescent="0.2">
      <c r="B23" s="45" t="s">
        <v>310</v>
      </c>
      <c r="C23" s="41"/>
      <c r="D23" s="40"/>
      <c r="E23" s="38">
        <v>0.68</v>
      </c>
      <c r="F23" s="40"/>
      <c r="G23" s="41" t="s">
        <v>41</v>
      </c>
      <c r="H23" s="140" t="s">
        <v>311</v>
      </c>
      <c r="J23" s="294"/>
      <c r="K23" s="138"/>
    </row>
    <row r="24" spans="2:11" x14ac:dyDescent="0.2">
      <c r="B24" s="45" t="s">
        <v>312</v>
      </c>
      <c r="C24" s="41"/>
      <c r="D24" s="40"/>
      <c r="E24" s="38">
        <f>80</f>
        <v>80</v>
      </c>
      <c r="F24" s="40"/>
      <c r="G24" s="41" t="s">
        <v>167</v>
      </c>
      <c r="H24" s="140" t="s">
        <v>360</v>
      </c>
      <c r="J24" s="294"/>
      <c r="K24" s="138"/>
    </row>
    <row r="25" spans="2:11" ht="15" thickBot="1" x14ac:dyDescent="0.25">
      <c r="B25" s="45" t="s">
        <v>39</v>
      </c>
      <c r="C25" s="39"/>
      <c r="D25" s="41"/>
      <c r="E25" s="39"/>
      <c r="F25" s="142">
        <f>E23*E24/100</f>
        <v>0.54400000000000004</v>
      </c>
      <c r="G25" s="41" t="s">
        <v>41</v>
      </c>
      <c r="H25" s="140" t="s">
        <v>677</v>
      </c>
      <c r="J25" s="295"/>
      <c r="K25" s="138"/>
    </row>
    <row r="26" spans="2:11" x14ac:dyDescent="0.2">
      <c r="B26" s="45" t="s">
        <v>49</v>
      </c>
      <c r="C26" s="39"/>
      <c r="D26" s="41"/>
      <c r="E26" s="51"/>
      <c r="F26" s="157">
        <f>D19/Lout</f>
        <v>3.1730769230769225</v>
      </c>
      <c r="G26" s="41" t="s">
        <v>26</v>
      </c>
      <c r="H26" s="140" t="s">
        <v>154</v>
      </c>
    </row>
    <row r="27" spans="2:11" x14ac:dyDescent="0.2">
      <c r="B27" s="45" t="s">
        <v>151</v>
      </c>
      <c r="C27" s="39"/>
      <c r="D27" s="41"/>
      <c r="E27" s="51"/>
      <c r="F27" s="157">
        <f>1/(fsw*10^3)/(Lout*10^-6)</f>
        <v>2.8280542986425341</v>
      </c>
      <c r="G27" s="41" t="s">
        <v>152</v>
      </c>
      <c r="H27" s="140" t="s">
        <v>153</v>
      </c>
    </row>
    <row r="28" spans="2:11" x14ac:dyDescent="0.2">
      <c r="B28" s="45" t="s">
        <v>50</v>
      </c>
      <c r="C28" s="39"/>
      <c r="D28" s="41"/>
      <c r="E28" s="119"/>
      <c r="F28" s="153">
        <f>Iripple/Iphase</f>
        <v>0.31730769230769224</v>
      </c>
      <c r="G28" s="41" t="s">
        <v>51</v>
      </c>
      <c r="H28" s="140" t="s">
        <v>52</v>
      </c>
    </row>
    <row r="29" spans="2:11" x14ac:dyDescent="0.2">
      <c r="B29" s="45" t="s">
        <v>53</v>
      </c>
      <c r="C29" s="39"/>
      <c r="D29" s="41"/>
      <c r="E29" s="51"/>
      <c r="F29" s="157">
        <f>Iphase+Iripple/2</f>
        <v>11.586538461538462</v>
      </c>
      <c r="G29" s="41" t="s">
        <v>51</v>
      </c>
      <c r="H29" s="140" t="s">
        <v>54</v>
      </c>
    </row>
    <row r="30" spans="2:11" ht="15" thickBot="1" x14ac:dyDescent="0.25">
      <c r="B30" s="73" t="s">
        <v>55</v>
      </c>
      <c r="C30" s="115"/>
      <c r="D30" s="43"/>
      <c r="E30" s="262"/>
      <c r="F30" s="263">
        <f>SQRT(Iphase^2+1/12*(Iripple)^2)</f>
        <v>10.041864107988795</v>
      </c>
      <c r="G30" s="43" t="s">
        <v>56</v>
      </c>
      <c r="H30" s="264" t="s">
        <v>57</v>
      </c>
    </row>
    <row r="31" spans="2:11" ht="15.75" x14ac:dyDescent="0.2">
      <c r="B31" s="327" t="s">
        <v>671</v>
      </c>
      <c r="C31" s="328"/>
      <c r="D31" s="328"/>
      <c r="E31" s="328"/>
      <c r="F31" s="328"/>
      <c r="G31" s="328"/>
      <c r="H31" s="329"/>
      <c r="J31" s="277"/>
    </row>
    <row r="32" spans="2:11" ht="15" thickBot="1" x14ac:dyDescent="0.25">
      <c r="B32" s="324" t="s">
        <v>672</v>
      </c>
      <c r="C32" s="325"/>
      <c r="D32" s="325"/>
      <c r="E32" s="325"/>
      <c r="F32" s="325"/>
      <c r="G32" s="325"/>
      <c r="H32" s="326"/>
    </row>
    <row r="33" spans="2:10" x14ac:dyDescent="0.2">
      <c r="B33" s="45" t="s">
        <v>58</v>
      </c>
      <c r="C33" s="39"/>
      <c r="D33" s="147">
        <f>Iripple/(8*fsw*C13)*10^6</f>
        <v>12.327416173570018</v>
      </c>
      <c r="E33" s="51"/>
      <c r="F33" s="148"/>
      <c r="G33" s="41" t="s">
        <v>40</v>
      </c>
      <c r="H33" s="140" t="s">
        <v>178</v>
      </c>
    </row>
    <row r="34" spans="2:10" x14ac:dyDescent="0.2">
      <c r="B34" s="45" t="s">
        <v>59</v>
      </c>
      <c r="C34" s="39"/>
      <c r="D34" s="149">
        <f>1/(2*PI()*(C14*10^-3)/(C12/Phases)*(fsw*10^3)/10)*10^6</f>
        <v>1224.2687930145794</v>
      </c>
      <c r="E34" s="202"/>
      <c r="F34" s="150"/>
      <c r="G34" s="41" t="s">
        <v>40</v>
      </c>
      <c r="H34" s="140" t="s">
        <v>179</v>
      </c>
    </row>
    <row r="35" spans="2:10" x14ac:dyDescent="0.2">
      <c r="B35" s="45" t="s">
        <v>60</v>
      </c>
      <c r="C35" s="39"/>
      <c r="D35" s="149">
        <f>1/(2*PI()*(C15*10^-3)/(C12/Phases)*(fsw*10^3)/10)*10^6</f>
        <v>1224.2687930145794</v>
      </c>
      <c r="E35" s="202"/>
      <c r="F35" s="150"/>
      <c r="G35" s="41" t="s">
        <v>40</v>
      </c>
      <c r="H35" s="140" t="s">
        <v>180</v>
      </c>
    </row>
    <row r="36" spans="2:10" x14ac:dyDescent="0.2">
      <c r="B36" s="45" t="s">
        <v>313</v>
      </c>
      <c r="C36" s="41"/>
      <c r="D36" s="40"/>
      <c r="E36" s="38">
        <v>330</v>
      </c>
      <c r="F36" s="40"/>
      <c r="G36" s="41" t="s">
        <v>40</v>
      </c>
      <c r="H36" s="140" t="s">
        <v>314</v>
      </c>
    </row>
    <row r="37" spans="2:10" x14ac:dyDescent="0.2">
      <c r="B37" s="45" t="s">
        <v>365</v>
      </c>
      <c r="C37" s="41"/>
      <c r="D37" s="40"/>
      <c r="E37" s="38">
        <v>320</v>
      </c>
      <c r="F37" s="40"/>
      <c r="G37" s="41" t="s">
        <v>167</v>
      </c>
      <c r="H37" s="140" t="s">
        <v>359</v>
      </c>
    </row>
    <row r="38" spans="2:10" x14ac:dyDescent="0.2">
      <c r="B38" s="45" t="s">
        <v>61</v>
      </c>
      <c r="C38" s="39"/>
      <c r="E38" s="39"/>
      <c r="F38" s="142">
        <f>E36*E37/100</f>
        <v>1056</v>
      </c>
      <c r="G38" s="41" t="s">
        <v>40</v>
      </c>
      <c r="H38" s="140" t="s">
        <v>64</v>
      </c>
    </row>
    <row r="39" spans="2:10" x14ac:dyDescent="0.2">
      <c r="B39" s="45" t="s">
        <v>62</v>
      </c>
      <c r="C39" s="41"/>
      <c r="D39" s="40"/>
      <c r="E39" s="38">
        <v>10</v>
      </c>
      <c r="F39" s="40"/>
      <c r="G39" s="41" t="s">
        <v>116</v>
      </c>
      <c r="H39" s="140" t="s">
        <v>65</v>
      </c>
    </row>
    <row r="40" spans="2:10" x14ac:dyDescent="0.2">
      <c r="B40" s="45" t="s">
        <v>63</v>
      </c>
      <c r="C40" s="41"/>
      <c r="D40" s="255"/>
      <c r="E40" s="38">
        <v>4</v>
      </c>
      <c r="F40" s="40"/>
      <c r="G40" s="41"/>
      <c r="H40" s="140" t="s">
        <v>377</v>
      </c>
    </row>
    <row r="41" spans="2:10" x14ac:dyDescent="0.2">
      <c r="B41" s="45" t="s">
        <v>66</v>
      </c>
      <c r="C41" s="39"/>
      <c r="D41" s="256"/>
      <c r="E41" s="202"/>
      <c r="F41" s="152">
        <f>IF(E40=0,0.001,E40*F38)</f>
        <v>4224</v>
      </c>
      <c r="G41" s="41" t="s">
        <v>40</v>
      </c>
      <c r="H41" s="140" t="s">
        <v>68</v>
      </c>
    </row>
    <row r="42" spans="2:10" x14ac:dyDescent="0.2">
      <c r="B42" s="45" t="s">
        <v>67</v>
      </c>
      <c r="C42" s="39"/>
      <c r="D42" s="256"/>
      <c r="E42" s="39"/>
      <c r="F42" s="142">
        <f>IF(E40=0,0,E39/E40)</f>
        <v>2.5</v>
      </c>
      <c r="G42" s="41" t="s">
        <v>116</v>
      </c>
      <c r="H42" s="140" t="s">
        <v>69</v>
      </c>
    </row>
    <row r="43" spans="2:10" x14ac:dyDescent="0.2">
      <c r="B43" s="45" t="s">
        <v>315</v>
      </c>
      <c r="C43" s="39"/>
      <c r="D43" s="255"/>
      <c r="E43" s="38">
        <v>47</v>
      </c>
      <c r="F43" s="40"/>
      <c r="G43" s="41" t="s">
        <v>40</v>
      </c>
      <c r="H43" s="140" t="s">
        <v>366</v>
      </c>
    </row>
    <row r="44" spans="2:10" x14ac:dyDescent="0.2">
      <c r="B44" s="45" t="s">
        <v>316</v>
      </c>
      <c r="C44" s="39"/>
      <c r="D44" s="255"/>
      <c r="E44" s="38">
        <v>40</v>
      </c>
      <c r="F44" s="40"/>
      <c r="G44" s="41" t="s">
        <v>167</v>
      </c>
      <c r="H44" s="140" t="s">
        <v>361</v>
      </c>
    </row>
    <row r="45" spans="2:10" x14ac:dyDescent="0.2">
      <c r="B45" s="45" t="s">
        <v>374</v>
      </c>
      <c r="C45" s="39"/>
      <c r="D45" s="40"/>
      <c r="E45" s="38">
        <v>5</v>
      </c>
      <c r="F45" s="40"/>
      <c r="G45" s="41" t="s">
        <v>116</v>
      </c>
      <c r="H45" s="140" t="s">
        <v>368</v>
      </c>
    </row>
    <row r="46" spans="2:10" x14ac:dyDescent="0.2">
      <c r="B46" s="45" t="s">
        <v>375</v>
      </c>
      <c r="C46" s="39"/>
      <c r="D46" s="40"/>
      <c r="E46" s="38">
        <v>7</v>
      </c>
      <c r="F46" s="40"/>
      <c r="G46" s="41"/>
      <c r="H46" s="140" t="s">
        <v>376</v>
      </c>
    </row>
    <row r="47" spans="2:10" x14ac:dyDescent="0.2">
      <c r="B47" s="45" t="s">
        <v>373</v>
      </c>
      <c r="C47" s="39"/>
      <c r="D47" s="40"/>
      <c r="E47" s="39"/>
      <c r="F47" s="142">
        <f>E43*E44/100</f>
        <v>18.8</v>
      </c>
      <c r="G47" s="41" t="s">
        <v>40</v>
      </c>
      <c r="H47" s="140" t="s">
        <v>367</v>
      </c>
      <c r="J47" s="151"/>
    </row>
    <row r="48" spans="2:10" x14ac:dyDescent="0.2">
      <c r="B48" s="45" t="s">
        <v>369</v>
      </c>
      <c r="C48" s="39"/>
      <c r="D48" s="150"/>
      <c r="E48" s="202"/>
      <c r="F48" s="152">
        <f>IF(E46=0,0.001,E46*F47)</f>
        <v>131.6</v>
      </c>
      <c r="G48" s="41" t="s">
        <v>40</v>
      </c>
      <c r="H48" s="140" t="s">
        <v>370</v>
      </c>
    </row>
    <row r="49" spans="2:8" x14ac:dyDescent="0.2">
      <c r="B49" s="45" t="s">
        <v>371</v>
      </c>
      <c r="C49" s="39"/>
      <c r="D49" s="47"/>
      <c r="E49" s="119"/>
      <c r="F49" s="153">
        <f>IF(E46=0,0,E45/E46)</f>
        <v>0.7142857142857143</v>
      </c>
      <c r="G49" s="41" t="s">
        <v>116</v>
      </c>
      <c r="H49" s="140" t="s">
        <v>372</v>
      </c>
    </row>
    <row r="50" spans="2:8" x14ac:dyDescent="0.2">
      <c r="B50" s="45" t="s">
        <v>121</v>
      </c>
      <c r="C50" s="39"/>
      <c r="D50" s="41"/>
      <c r="E50" s="202"/>
      <c r="F50" s="152">
        <f>Cout_bulk+Cout_cer</f>
        <v>4355.6000000000004</v>
      </c>
      <c r="G50" s="41" t="s">
        <v>40</v>
      </c>
      <c r="H50" s="140" t="s">
        <v>122</v>
      </c>
    </row>
    <row r="51" spans="2:8" ht="15" customHeight="1" x14ac:dyDescent="0.2">
      <c r="B51" s="45" t="s">
        <v>364</v>
      </c>
      <c r="C51" s="38">
        <v>500</v>
      </c>
      <c r="D51" s="40"/>
      <c r="E51" s="39"/>
      <c r="F51" s="40"/>
      <c r="G51" s="41" t="s">
        <v>40</v>
      </c>
      <c r="H51" s="154" t="s">
        <v>380</v>
      </c>
    </row>
    <row r="52" spans="2:8" ht="28.5" x14ac:dyDescent="0.2">
      <c r="B52" s="155" t="s">
        <v>95</v>
      </c>
      <c r="C52" s="39"/>
      <c r="D52" s="156">
        <f>MAX(C51,Cout_cer+Cout_bulk,E36*E40+E43*E46)</f>
        <v>4355.6000000000004</v>
      </c>
      <c r="E52" s="202"/>
      <c r="F52" s="150"/>
      <c r="G52" s="41" t="s">
        <v>40</v>
      </c>
      <c r="H52" s="154" t="s">
        <v>363</v>
      </c>
    </row>
    <row r="53" spans="2:8" x14ac:dyDescent="0.2">
      <c r="B53" s="45" t="s">
        <v>120</v>
      </c>
      <c r="C53" s="39"/>
      <c r="D53" s="146">
        <f>IF(Cout_total&lt;Cout_max,1/(2*PI()*(Cout_max*10^-6)/GM_PS),1/(2*PI()*(Cout_total*10^-6)/GM_PS))/1000</f>
        <v>5.9366860844257943</v>
      </c>
      <c r="E53" s="119"/>
      <c r="F53" s="47"/>
      <c r="G53" s="41" t="s">
        <v>11</v>
      </c>
      <c r="H53" s="140" t="s">
        <v>381</v>
      </c>
    </row>
    <row r="54" spans="2:8" x14ac:dyDescent="0.2">
      <c r="B54" s="45" t="s">
        <v>70</v>
      </c>
      <c r="C54" s="39"/>
      <c r="D54" s="146">
        <f>1/(1/(SQRT((ESR_bulk*10^-3)^2+1/(2*PI()*fsw*10^3*Cout_bulk*10^-6)^2))+1/(SQRT((ESR_cer*10^-3)^2+1/(2*PI()*fsw*10^3*Cout_cer*10^-6)^2)))*1000</f>
        <v>1.1090758310394802</v>
      </c>
      <c r="E54" s="119"/>
      <c r="F54" s="47"/>
      <c r="G54" s="41" t="s">
        <v>116</v>
      </c>
      <c r="H54" s="140" t="s">
        <v>114</v>
      </c>
    </row>
    <row r="55" spans="2:8" x14ac:dyDescent="0.2">
      <c r="B55" s="45" t="s">
        <v>176</v>
      </c>
      <c r="C55" s="39"/>
      <c r="D55" s="146">
        <f>D54*Iripple</f>
        <v>3.5191829254137343</v>
      </c>
      <c r="E55" s="119"/>
      <c r="F55" s="47"/>
      <c r="G55" s="41" t="s">
        <v>30</v>
      </c>
      <c r="H55" s="140" t="s">
        <v>177</v>
      </c>
    </row>
    <row r="56" spans="2:8" ht="15" thickBot="1" x14ac:dyDescent="0.25">
      <c r="B56" s="45" t="s">
        <v>71</v>
      </c>
      <c r="C56" s="39"/>
      <c r="D56" s="147">
        <f>1/(1/(SQRT((ESR_bulk*10^-3)^2+1/(2*PI()*fsw*10^2*Cout_bulk*10^-6)^2))+1/(SQRT((ESR_cer*10^-3)^2+1/(2*PI()*fsw*10^2*Cout_cer*10^-6)^2)))*1000</f>
        <v>2.2554567801703782</v>
      </c>
      <c r="E56" s="51"/>
      <c r="F56" s="148"/>
      <c r="G56" s="41" t="s">
        <v>116</v>
      </c>
      <c r="H56" s="140" t="s">
        <v>115</v>
      </c>
    </row>
    <row r="57" spans="2:8" ht="15.75" x14ac:dyDescent="0.2">
      <c r="B57" s="321" t="s">
        <v>673</v>
      </c>
      <c r="C57" s="322"/>
      <c r="D57" s="322"/>
      <c r="E57" s="322"/>
      <c r="F57" s="322"/>
      <c r="G57" s="322"/>
      <c r="H57" s="323"/>
    </row>
    <row r="58" spans="2:8" ht="15" thickBot="1" x14ac:dyDescent="0.25">
      <c r="B58" s="324" t="s">
        <v>674</v>
      </c>
      <c r="C58" s="325"/>
      <c r="D58" s="325"/>
      <c r="E58" s="325"/>
      <c r="F58" s="325"/>
      <c r="G58" s="325"/>
      <c r="H58" s="326"/>
    </row>
    <row r="59" spans="2:8" x14ac:dyDescent="0.2">
      <c r="B59" s="45" t="s">
        <v>72</v>
      </c>
      <c r="C59" s="40"/>
      <c r="D59" s="143">
        <f>Iout*(Vout/Pvin*1/(fsw*10^3))*10^6</f>
        <v>10.153846153846152</v>
      </c>
      <c r="E59" s="39"/>
      <c r="F59" s="40"/>
      <c r="G59" s="41" t="s">
        <v>73</v>
      </c>
      <c r="H59" s="140" t="s">
        <v>74</v>
      </c>
    </row>
    <row r="60" spans="2:8" x14ac:dyDescent="0.2">
      <c r="B60" s="45" t="s">
        <v>75</v>
      </c>
      <c r="C60" s="40"/>
      <c r="D60" s="143">
        <f>D59*4</f>
        <v>40.615384615384606</v>
      </c>
      <c r="E60" s="39"/>
      <c r="F60" s="40"/>
      <c r="G60" s="41" t="s">
        <v>40</v>
      </c>
      <c r="H60" s="140" t="s">
        <v>171</v>
      </c>
    </row>
    <row r="61" spans="2:8" x14ac:dyDescent="0.2">
      <c r="B61" s="45" t="s">
        <v>76</v>
      </c>
      <c r="C61" s="40"/>
      <c r="D61" s="40"/>
      <c r="E61" s="38">
        <v>22</v>
      </c>
      <c r="F61" s="40"/>
      <c r="G61" s="41" t="s">
        <v>40</v>
      </c>
      <c r="H61" s="140" t="s">
        <v>694</v>
      </c>
    </row>
    <row r="62" spans="2:8" x14ac:dyDescent="0.2">
      <c r="B62" s="45" t="s">
        <v>77</v>
      </c>
      <c r="C62" s="40"/>
      <c r="D62" s="148"/>
      <c r="E62" s="51"/>
      <c r="F62" s="157">
        <f>D59/Cin_cer*1000</f>
        <v>461.53846153846143</v>
      </c>
      <c r="G62" s="41" t="s">
        <v>30</v>
      </c>
      <c r="H62" s="140" t="s">
        <v>695</v>
      </c>
    </row>
    <row r="63" spans="2:8" ht="29.25" thickBot="1" x14ac:dyDescent="0.25">
      <c r="B63" s="155" t="s">
        <v>189</v>
      </c>
      <c r="C63" s="40"/>
      <c r="D63" s="158"/>
      <c r="E63" s="203"/>
      <c r="F63" s="159">
        <f>(Iout-(Iout*Vout/Pvin))*SQRT(Vout/Pvin)+Iout*(Vout/Pvin)*SQRT(1-(Vout/Pvin))</f>
        <v>6.6106013081741253</v>
      </c>
      <c r="G63" s="160" t="s">
        <v>26</v>
      </c>
      <c r="H63" s="161" t="s">
        <v>190</v>
      </c>
    </row>
    <row r="64" spans="2:8" ht="15.75" x14ac:dyDescent="0.2">
      <c r="B64" s="321" t="s">
        <v>673</v>
      </c>
      <c r="C64" s="322"/>
      <c r="D64" s="322"/>
      <c r="E64" s="322"/>
      <c r="F64" s="322"/>
      <c r="G64" s="322"/>
      <c r="H64" s="323"/>
    </row>
    <row r="65" spans="2:13" ht="15" thickBot="1" x14ac:dyDescent="0.25">
      <c r="B65" s="324" t="s">
        <v>674</v>
      </c>
      <c r="C65" s="325"/>
      <c r="D65" s="325"/>
      <c r="E65" s="325"/>
      <c r="F65" s="325"/>
      <c r="G65" s="325"/>
      <c r="H65" s="326"/>
    </row>
    <row r="66" spans="2:13" x14ac:dyDescent="0.2">
      <c r="B66" s="45" t="s">
        <v>79</v>
      </c>
      <c r="C66" s="40"/>
      <c r="D66" s="143">
        <v>5.5</v>
      </c>
      <c r="E66" s="39"/>
      <c r="F66" s="40"/>
      <c r="G66" s="41"/>
      <c r="H66" s="140" t="s">
        <v>126</v>
      </c>
    </row>
    <row r="67" spans="2:13" x14ac:dyDescent="0.2">
      <c r="B67" s="45" t="s">
        <v>80</v>
      </c>
      <c r="C67" s="40"/>
      <c r="D67" s="143">
        <f>VLOOKUP(C3,'Compensation References'!A2:C4,3,FALSE)</f>
        <v>6.1550000000000002</v>
      </c>
      <c r="E67" s="39"/>
      <c r="F67" s="40"/>
      <c r="G67" s="41" t="s">
        <v>12</v>
      </c>
      <c r="H67" s="140" t="s">
        <v>133</v>
      </c>
    </row>
    <row r="68" spans="2:13" x14ac:dyDescent="0.2">
      <c r="B68" s="45" t="s">
        <v>134</v>
      </c>
      <c r="C68" s="40"/>
      <c r="D68" s="162">
        <f>Phases/CSA*1000</f>
        <v>162.46953696181964</v>
      </c>
      <c r="E68" s="204"/>
      <c r="F68" s="163"/>
      <c r="G68" s="41" t="s">
        <v>135</v>
      </c>
      <c r="H68" s="140" t="s">
        <v>132</v>
      </c>
    </row>
    <row r="69" spans="2:13" x14ac:dyDescent="0.2">
      <c r="B69" s="45" t="s">
        <v>82</v>
      </c>
      <c r="C69" s="40"/>
      <c r="D69" s="40"/>
      <c r="E69" s="38">
        <v>4</v>
      </c>
      <c r="F69" s="40"/>
      <c r="G69" s="41"/>
      <c r="H69" s="140" t="s">
        <v>118</v>
      </c>
    </row>
    <row r="70" spans="2:13" x14ac:dyDescent="0.2">
      <c r="B70" s="45" t="s">
        <v>83</v>
      </c>
      <c r="C70" s="40"/>
      <c r="D70" s="148"/>
      <c r="E70" s="51"/>
      <c r="F70" s="157">
        <f>fsw/E69</f>
        <v>162.5</v>
      </c>
      <c r="G70" s="41" t="s">
        <v>11</v>
      </c>
      <c r="H70" s="140" t="s">
        <v>84</v>
      </c>
    </row>
    <row r="71" spans="2:13" x14ac:dyDescent="0.2">
      <c r="B71" s="45" t="s">
        <v>125</v>
      </c>
      <c r="C71" s="40"/>
      <c r="D71" s="148"/>
      <c r="E71" s="51"/>
      <c r="F71" s="157">
        <f>Mod_ratio/(fcoi_trgt*10^3*Lout*10^-6)</f>
        <v>62.217194570135753</v>
      </c>
      <c r="G71" s="41" t="s">
        <v>81</v>
      </c>
      <c r="H71" s="140" t="s">
        <v>125</v>
      </c>
      <c r="J71" s="305" t="s">
        <v>172</v>
      </c>
      <c r="K71" s="306"/>
      <c r="L71" s="307"/>
    </row>
    <row r="72" spans="2:13" x14ac:dyDescent="0.2">
      <c r="B72" s="45" t="s">
        <v>96</v>
      </c>
      <c r="C72" s="40"/>
      <c r="D72" s="40"/>
      <c r="E72" s="38">
        <v>10</v>
      </c>
      <c r="F72" s="40"/>
      <c r="G72" s="41"/>
      <c r="H72" s="140" t="s">
        <v>119</v>
      </c>
      <c r="J72" s="308"/>
      <c r="K72" s="309"/>
      <c r="L72" s="310"/>
    </row>
    <row r="73" spans="2:13" x14ac:dyDescent="0.2">
      <c r="B73" s="45" t="s">
        <v>97</v>
      </c>
      <c r="C73" s="40"/>
      <c r="D73" s="40"/>
      <c r="E73" s="39"/>
      <c r="F73" s="142">
        <f>fsw/E72</f>
        <v>65</v>
      </c>
      <c r="G73" s="41" t="s">
        <v>11</v>
      </c>
      <c r="H73" s="140" t="s">
        <v>98</v>
      </c>
      <c r="J73" s="308"/>
      <c r="K73" s="309"/>
      <c r="L73" s="310"/>
    </row>
    <row r="74" spans="2:13" ht="15" customHeight="1" x14ac:dyDescent="0.2">
      <c r="B74" s="45" t="s">
        <v>109</v>
      </c>
      <c r="C74" s="40"/>
      <c r="D74" s="148"/>
      <c r="E74" s="51"/>
      <c r="F74" s="157">
        <f>1/(1/(SQRT((ESR_bulk*10^-3)^2+1/(2*PI()*fcov_trgt*10^3*Cout_bulk*10^-6)^2))+1/(SQRT((ESR_cer*10^-3)^2+1/(2*PI()*fcov_trgt*10^3*Cout_cer*10^-6)^2)))*1000</f>
        <v>2.2554567801703782</v>
      </c>
      <c r="G74" s="41" t="s">
        <v>116</v>
      </c>
      <c r="H74" s="140" t="s">
        <v>110</v>
      </c>
      <c r="J74" s="308"/>
      <c r="K74" s="309"/>
      <c r="L74" s="310"/>
    </row>
    <row r="75" spans="2:13" ht="15" thickBot="1" x14ac:dyDescent="0.25">
      <c r="B75" s="164"/>
      <c r="H75" s="165"/>
      <c r="J75" s="308"/>
      <c r="K75" s="309"/>
      <c r="L75" s="310"/>
    </row>
    <row r="76" spans="2:13" ht="15" customHeight="1" thickBot="1" x14ac:dyDescent="0.3">
      <c r="B76" s="315" t="s">
        <v>201</v>
      </c>
      <c r="C76" s="316"/>
      <c r="D76" s="316"/>
      <c r="E76" s="316"/>
      <c r="F76" s="316"/>
      <c r="G76" s="316"/>
      <c r="H76" s="317"/>
      <c r="J76" s="308"/>
      <c r="K76" s="309"/>
      <c r="L76" s="310"/>
    </row>
    <row r="77" spans="2:13" ht="15.75" thickBot="1" x14ac:dyDescent="0.3">
      <c r="B77" s="313" t="s">
        <v>379</v>
      </c>
      <c r="C77" s="314"/>
      <c r="D77" s="314"/>
      <c r="E77" s="314"/>
      <c r="F77" s="314"/>
      <c r="G77" s="314"/>
      <c r="H77" s="314"/>
      <c r="I77" s="166" t="s">
        <v>202</v>
      </c>
      <c r="J77" s="311" t="s">
        <v>159</v>
      </c>
      <c r="K77" s="311"/>
      <c r="L77" s="312"/>
    </row>
    <row r="78" spans="2:13" ht="15" thickBot="1" x14ac:dyDescent="0.25">
      <c r="B78" s="82" t="s">
        <v>351</v>
      </c>
      <c r="C78" s="167"/>
      <c r="D78" s="168"/>
      <c r="E78" s="50">
        <v>30</v>
      </c>
      <c r="F78" s="168"/>
      <c r="G78" s="169"/>
      <c r="H78" s="170" t="s">
        <v>362</v>
      </c>
      <c r="J78" s="171" t="s">
        <v>156</v>
      </c>
      <c r="K78" s="172" t="s">
        <v>157</v>
      </c>
      <c r="L78" s="173" t="s">
        <v>158</v>
      </c>
    </row>
    <row r="79" spans="2:13" x14ac:dyDescent="0.2">
      <c r="B79" s="45" t="s">
        <v>329</v>
      </c>
      <c r="C79" s="174"/>
      <c r="D79" s="174"/>
      <c r="E79" s="205"/>
      <c r="F79" s="175">
        <f>VLOOKUP(Comp_Code,J79:L110,2)</f>
        <v>7</v>
      </c>
      <c r="G79" s="41"/>
      <c r="H79" s="140" t="s">
        <v>356</v>
      </c>
      <c r="J79" s="176">
        <v>0</v>
      </c>
      <c r="K79" s="177" t="s">
        <v>38</v>
      </c>
      <c r="L79" s="178" t="s">
        <v>38</v>
      </c>
    </row>
    <row r="80" spans="2:13" x14ac:dyDescent="0.2">
      <c r="B80" s="45" t="s">
        <v>342</v>
      </c>
      <c r="C80" s="174"/>
      <c r="D80" s="174"/>
      <c r="E80" s="205"/>
      <c r="F80" s="175">
        <f>VLOOKUP(Comp_Code,J79:L110,3)</f>
        <v>8</v>
      </c>
      <c r="G80" s="41"/>
      <c r="H80" s="140" t="s">
        <v>355</v>
      </c>
      <c r="J80" s="179">
        <v>1</v>
      </c>
      <c r="K80" s="180">
        <v>2</v>
      </c>
      <c r="L80" s="179">
        <v>0.5</v>
      </c>
      <c r="M80" s="137">
        <f t="shared" ref="M80:M110" si="0">MIN(K80*D$111/D$93,VLOOP_trgt)</f>
        <v>3.1307848110777141</v>
      </c>
    </row>
    <row r="81" spans="2:13" x14ac:dyDescent="0.2">
      <c r="B81" s="45" t="s">
        <v>160</v>
      </c>
      <c r="C81" s="174"/>
      <c r="D81" s="181"/>
      <c r="E81" s="206"/>
      <c r="F81" s="182">
        <f>fcoi_trgt/ILOOP_trgt*F79</f>
        <v>81.56260591939602</v>
      </c>
      <c r="G81" s="41" t="s">
        <v>11</v>
      </c>
      <c r="H81" s="140" t="s">
        <v>357</v>
      </c>
      <c r="J81" s="179">
        <v>2</v>
      </c>
      <c r="K81" s="180">
        <v>2</v>
      </c>
      <c r="L81" s="179">
        <v>1</v>
      </c>
      <c r="M81" s="137">
        <f t="shared" si="0"/>
        <v>3.1307848110777141</v>
      </c>
    </row>
    <row r="82" spans="2:13" x14ac:dyDescent="0.2">
      <c r="B82" s="45" t="s">
        <v>161</v>
      </c>
      <c r="C82" s="174"/>
      <c r="D82" s="181"/>
      <c r="E82" s="206"/>
      <c r="F82" s="182">
        <f>fcov_trgt/VLOOP_trgt*F80</f>
        <v>23.81879621625907</v>
      </c>
      <c r="G82" s="41" t="s">
        <v>11</v>
      </c>
      <c r="H82" s="140" t="s">
        <v>358</v>
      </c>
      <c r="J82" s="179">
        <v>3</v>
      </c>
      <c r="K82" s="180">
        <v>2</v>
      </c>
      <c r="L82" s="179">
        <v>2</v>
      </c>
      <c r="M82" s="137">
        <f t="shared" si="0"/>
        <v>3.1307848110777141</v>
      </c>
    </row>
    <row r="83" spans="2:13" x14ac:dyDescent="0.2">
      <c r="B83" s="45" t="s">
        <v>162</v>
      </c>
      <c r="C83" s="174"/>
      <c r="D83" s="183"/>
      <c r="E83" s="207"/>
      <c r="F83" s="184">
        <f>F81/F82</f>
        <v>3.4242958871162497</v>
      </c>
      <c r="G83" s="41"/>
      <c r="H83" s="140" t="s">
        <v>173</v>
      </c>
      <c r="J83" s="179">
        <v>4</v>
      </c>
      <c r="K83" s="180">
        <v>2</v>
      </c>
      <c r="L83" s="179">
        <v>4</v>
      </c>
      <c r="M83" s="137">
        <f t="shared" si="0"/>
        <v>3.1307848110777141</v>
      </c>
    </row>
    <row r="84" spans="2:13" x14ac:dyDescent="0.2">
      <c r="B84" s="45" t="s">
        <v>163</v>
      </c>
      <c r="C84" s="174"/>
      <c r="D84" s="185"/>
      <c r="E84" s="208"/>
      <c r="F84" s="186">
        <f>1/(1/(SQRT((ESR_bulk*10^-3)^2+1/(2*PI()*F82*10^3*Cout_bulk*10^-6)^2))+1/(SQRT((ESR_cer*10^-3)^2+1/(2*PI()*F82*10^3*Cout_cer*10^-6)^2)))*1000</f>
        <v>2.7955699062183412</v>
      </c>
      <c r="G84" s="41" t="s">
        <v>116</v>
      </c>
      <c r="H84" s="140" t="s">
        <v>164</v>
      </c>
      <c r="J84" s="179">
        <v>5</v>
      </c>
      <c r="K84" s="180">
        <v>2</v>
      </c>
      <c r="L84" s="179">
        <v>8</v>
      </c>
      <c r="M84" s="137">
        <f t="shared" si="0"/>
        <v>3.1307848110777141</v>
      </c>
    </row>
    <row r="85" spans="2:13" x14ac:dyDescent="0.2">
      <c r="B85" s="45" t="s">
        <v>165</v>
      </c>
      <c r="C85" s="174"/>
      <c r="D85" s="181"/>
      <c r="E85" s="206"/>
      <c r="F85" s="182">
        <f>F84*C12</f>
        <v>27.955699062183413</v>
      </c>
      <c r="G85" s="41" t="s">
        <v>30</v>
      </c>
      <c r="H85" s="140" t="s">
        <v>168</v>
      </c>
      <c r="J85" s="179">
        <v>6</v>
      </c>
      <c r="K85" s="180">
        <v>3</v>
      </c>
      <c r="L85" s="179">
        <v>0.5</v>
      </c>
      <c r="M85" s="137">
        <f t="shared" si="0"/>
        <v>4.6961772166165714</v>
      </c>
    </row>
    <row r="86" spans="2:13" x14ac:dyDescent="0.2">
      <c r="B86" s="45" t="s">
        <v>166</v>
      </c>
      <c r="C86" s="174"/>
      <c r="D86" s="183"/>
      <c r="E86" s="207"/>
      <c r="F86" s="184">
        <f>F85/Vout/10</f>
        <v>0.84714239582373985</v>
      </c>
      <c r="G86" s="41" t="s">
        <v>167</v>
      </c>
      <c r="H86" s="140" t="s">
        <v>169</v>
      </c>
      <c r="J86" s="179">
        <v>7</v>
      </c>
      <c r="K86" s="180">
        <v>3</v>
      </c>
      <c r="L86" s="179">
        <v>1</v>
      </c>
      <c r="M86" s="137">
        <f t="shared" si="0"/>
        <v>4.6961772166165714</v>
      </c>
    </row>
    <row r="87" spans="2:13" ht="15" thickBot="1" x14ac:dyDescent="0.25">
      <c r="B87" s="187"/>
      <c r="C87" s="188"/>
      <c r="D87" s="188"/>
      <c r="E87" s="188"/>
      <c r="F87" s="188"/>
      <c r="G87" s="188"/>
      <c r="H87" s="189"/>
      <c r="J87" s="179">
        <v>8</v>
      </c>
      <c r="K87" s="180">
        <v>3</v>
      </c>
      <c r="L87" s="179">
        <v>2</v>
      </c>
      <c r="M87" s="137">
        <f t="shared" si="0"/>
        <v>4.6961772166165714</v>
      </c>
    </row>
    <row r="88" spans="2:13" ht="16.5" thickBot="1" x14ac:dyDescent="0.3">
      <c r="B88" s="318" t="s">
        <v>555</v>
      </c>
      <c r="C88" s="319"/>
      <c r="D88" s="319"/>
      <c r="E88" s="319"/>
      <c r="F88" s="319"/>
      <c r="G88" s="319"/>
      <c r="H88" s="320"/>
      <c r="J88" s="179">
        <v>9</v>
      </c>
      <c r="K88" s="180">
        <v>3</v>
      </c>
      <c r="L88" s="179">
        <v>4</v>
      </c>
      <c r="M88" s="137">
        <f t="shared" si="0"/>
        <v>4.6961772166165714</v>
      </c>
    </row>
    <row r="89" spans="2:13" x14ac:dyDescent="0.2">
      <c r="B89" s="296" t="s">
        <v>378</v>
      </c>
      <c r="C89" s="297"/>
      <c r="D89" s="297"/>
      <c r="E89" s="297"/>
      <c r="F89" s="297"/>
      <c r="G89" s="297"/>
      <c r="H89" s="298"/>
      <c r="J89" s="179">
        <v>10</v>
      </c>
      <c r="K89" s="180">
        <v>3</v>
      </c>
      <c r="L89" s="179">
        <v>8</v>
      </c>
      <c r="M89" s="137">
        <f t="shared" si="0"/>
        <v>4.6961772166165714</v>
      </c>
    </row>
    <row r="90" spans="2:13" x14ac:dyDescent="0.2">
      <c r="B90" s="299"/>
      <c r="C90" s="300"/>
      <c r="D90" s="300"/>
      <c r="E90" s="300"/>
      <c r="F90" s="300"/>
      <c r="G90" s="300"/>
      <c r="H90" s="301"/>
      <c r="J90" s="179">
        <v>11</v>
      </c>
      <c r="K90" s="180">
        <v>4</v>
      </c>
      <c r="L90" s="179">
        <v>0.5</v>
      </c>
      <c r="M90" s="137">
        <f t="shared" si="0"/>
        <v>6.2615696221554282</v>
      </c>
    </row>
    <row r="91" spans="2:13" ht="15" thickBot="1" x14ac:dyDescent="0.25">
      <c r="B91" s="302"/>
      <c r="C91" s="303"/>
      <c r="D91" s="303"/>
      <c r="E91" s="303"/>
      <c r="F91" s="303"/>
      <c r="G91" s="303"/>
      <c r="H91" s="304"/>
      <c r="J91" s="179">
        <v>12</v>
      </c>
      <c r="K91" s="180">
        <v>4</v>
      </c>
      <c r="L91" s="179">
        <v>1</v>
      </c>
      <c r="M91" s="137">
        <f t="shared" si="0"/>
        <v>6.2615696221554282</v>
      </c>
    </row>
    <row r="92" spans="2:13" x14ac:dyDescent="0.2">
      <c r="B92" s="187"/>
      <c r="C92" s="188"/>
      <c r="D92" s="188"/>
      <c r="E92" s="188"/>
      <c r="F92" s="188"/>
      <c r="G92" s="188"/>
      <c r="H92" s="189"/>
      <c r="J92" s="179">
        <v>13</v>
      </c>
      <c r="K92" s="180">
        <v>4</v>
      </c>
      <c r="L92" s="179">
        <v>2</v>
      </c>
      <c r="M92" s="137">
        <f t="shared" si="0"/>
        <v>6.2615696221554282</v>
      </c>
    </row>
    <row r="93" spans="2:13" x14ac:dyDescent="0.2">
      <c r="B93" s="45" t="s">
        <v>345</v>
      </c>
      <c r="C93" s="40"/>
      <c r="D93" s="147">
        <f>1.7/(F71*CSA/1000)*PI()</f>
        <v>13.946342042137921</v>
      </c>
      <c r="E93" s="148"/>
      <c r="F93" s="148"/>
      <c r="G93" s="41"/>
      <c r="H93" s="140" t="s">
        <v>87</v>
      </c>
      <c r="J93" s="179">
        <v>14</v>
      </c>
      <c r="K93" s="180">
        <v>4</v>
      </c>
      <c r="L93" s="179">
        <v>4</v>
      </c>
      <c r="M93" s="137">
        <f t="shared" si="0"/>
        <v>6.2615696221554282</v>
      </c>
    </row>
    <row r="94" spans="2:13" x14ac:dyDescent="0.2">
      <c r="B94" s="45" t="s">
        <v>88</v>
      </c>
      <c r="C94" s="40"/>
      <c r="D94" s="146">
        <f>fsw/12</f>
        <v>54.166666666666664</v>
      </c>
      <c r="E94" s="47"/>
      <c r="F94" s="47"/>
      <c r="G94" s="41" t="s">
        <v>11</v>
      </c>
      <c r="H94" s="140" t="s">
        <v>89</v>
      </c>
      <c r="J94" s="179">
        <v>15</v>
      </c>
      <c r="K94" s="180">
        <v>4</v>
      </c>
      <c r="L94" s="179">
        <v>8</v>
      </c>
      <c r="M94" s="137">
        <f t="shared" si="0"/>
        <v>6.2615696221554282</v>
      </c>
    </row>
    <row r="95" spans="2:13" ht="15" thickBot="1" x14ac:dyDescent="0.25">
      <c r="B95" s="45" t="s">
        <v>90</v>
      </c>
      <c r="C95" s="40"/>
      <c r="D95" s="143">
        <f>fsw</f>
        <v>650</v>
      </c>
      <c r="E95" s="40"/>
      <c r="F95" s="40"/>
      <c r="G95" s="41" t="s">
        <v>11</v>
      </c>
      <c r="H95" s="140" t="s">
        <v>91</v>
      </c>
      <c r="J95" s="179">
        <v>16</v>
      </c>
      <c r="K95" s="180">
        <v>5</v>
      </c>
      <c r="L95" s="179">
        <v>0.5</v>
      </c>
      <c r="M95" s="137">
        <f t="shared" si="0"/>
        <v>7.8269620276942851</v>
      </c>
    </row>
    <row r="96" spans="2:13" ht="15.75" x14ac:dyDescent="0.2">
      <c r="B96" s="321" t="s">
        <v>675</v>
      </c>
      <c r="C96" s="322"/>
      <c r="D96" s="322"/>
      <c r="E96" s="322"/>
      <c r="F96" s="322"/>
      <c r="G96" s="322"/>
      <c r="H96" s="323"/>
      <c r="J96" s="179">
        <v>17</v>
      </c>
      <c r="K96" s="180">
        <v>5</v>
      </c>
      <c r="L96" s="179">
        <v>1</v>
      </c>
      <c r="M96" s="137">
        <f t="shared" si="0"/>
        <v>7.8269620276942851</v>
      </c>
    </row>
    <row r="97" spans="2:13" ht="15" thickBot="1" x14ac:dyDescent="0.25">
      <c r="B97" s="324"/>
      <c r="C97" s="325"/>
      <c r="D97" s="325"/>
      <c r="E97" s="325"/>
      <c r="F97" s="325"/>
      <c r="G97" s="325"/>
      <c r="H97" s="326"/>
      <c r="J97" s="179">
        <v>18</v>
      </c>
      <c r="K97" s="180">
        <v>5</v>
      </c>
      <c r="L97" s="179">
        <v>2</v>
      </c>
      <c r="M97" s="137">
        <f t="shared" si="0"/>
        <v>7.8269620276942851</v>
      </c>
    </row>
    <row r="98" spans="2:13" x14ac:dyDescent="0.2">
      <c r="B98" s="45" t="s">
        <v>1</v>
      </c>
      <c r="C98" s="40"/>
      <c r="D98" s="40"/>
      <c r="E98" s="38">
        <v>100</v>
      </c>
      <c r="F98" s="40"/>
      <c r="G98" s="41" t="s">
        <v>9</v>
      </c>
      <c r="H98" s="140" t="s">
        <v>93</v>
      </c>
      <c r="J98" s="179">
        <v>19</v>
      </c>
      <c r="K98" s="180">
        <v>5</v>
      </c>
      <c r="L98" s="179">
        <v>4</v>
      </c>
      <c r="M98" s="137">
        <f t="shared" si="0"/>
        <v>7.8269620276942851</v>
      </c>
    </row>
    <row r="99" spans="2:13" x14ac:dyDescent="0.2">
      <c r="B99" s="45" t="s">
        <v>325</v>
      </c>
      <c r="C99" s="40"/>
      <c r="D99" s="147">
        <f>ILOOP_trgt/(E98*10^-6)/1000</f>
        <v>139.4634204213792</v>
      </c>
      <c r="E99" s="51"/>
      <c r="F99" s="257"/>
      <c r="G99" s="41" t="s">
        <v>94</v>
      </c>
      <c r="H99" s="140" t="s">
        <v>92</v>
      </c>
      <c r="J99" s="179">
        <v>20</v>
      </c>
      <c r="K99" s="180">
        <v>5</v>
      </c>
      <c r="L99" s="179">
        <v>8</v>
      </c>
      <c r="M99" s="137">
        <f t="shared" si="0"/>
        <v>7.8269620276942851</v>
      </c>
    </row>
    <row r="100" spans="2:13" x14ac:dyDescent="0.2">
      <c r="B100" s="45" t="s">
        <v>5</v>
      </c>
      <c r="C100" s="40"/>
      <c r="D100" s="40"/>
      <c r="E100" s="38">
        <v>30</v>
      </c>
      <c r="F100" s="255"/>
      <c r="G100" s="41" t="s">
        <v>94</v>
      </c>
      <c r="H100" s="140" t="s">
        <v>317</v>
      </c>
      <c r="J100" s="179">
        <v>21</v>
      </c>
      <c r="K100" s="180">
        <v>6</v>
      </c>
      <c r="L100" s="179">
        <v>0.5</v>
      </c>
      <c r="M100" s="137">
        <f t="shared" si="0"/>
        <v>9.3923544332331428</v>
      </c>
    </row>
    <row r="101" spans="2:13" x14ac:dyDescent="0.2">
      <c r="B101" s="45" t="s">
        <v>326</v>
      </c>
      <c r="C101" s="40"/>
      <c r="D101" s="147">
        <f>1/(2*PI()*E100*10^3*fzi_trgt*10^3)*10^12</f>
        <v>97.94150344116639</v>
      </c>
      <c r="E101" s="51"/>
      <c r="F101" s="257"/>
      <c r="G101" s="41" t="s">
        <v>10</v>
      </c>
      <c r="H101" s="140" t="s">
        <v>86</v>
      </c>
      <c r="J101" s="179">
        <v>22</v>
      </c>
      <c r="K101" s="180">
        <v>6</v>
      </c>
      <c r="L101" s="179">
        <v>1</v>
      </c>
      <c r="M101" s="137">
        <f t="shared" si="0"/>
        <v>9.3923544332331428</v>
      </c>
    </row>
    <row r="102" spans="2:13" x14ac:dyDescent="0.2">
      <c r="B102" s="45" t="s">
        <v>328</v>
      </c>
      <c r="C102" s="40"/>
      <c r="D102" s="148"/>
      <c r="E102" s="52">
        <v>80</v>
      </c>
      <c r="F102" s="257"/>
      <c r="G102" s="41"/>
      <c r="H102" s="140" t="s">
        <v>350</v>
      </c>
      <c r="J102" s="179">
        <v>23</v>
      </c>
      <c r="K102" s="180">
        <v>6</v>
      </c>
      <c r="L102" s="179">
        <v>2</v>
      </c>
      <c r="M102" s="137">
        <f t="shared" si="0"/>
        <v>9.3923544332331428</v>
      </c>
    </row>
    <row r="103" spans="2:13" x14ac:dyDescent="0.2">
      <c r="B103" s="45" t="s">
        <v>85</v>
      </c>
      <c r="C103" s="40"/>
      <c r="D103" s="40"/>
      <c r="E103" s="38">
        <v>106.56</v>
      </c>
      <c r="F103" s="255"/>
      <c r="G103" s="41" t="s">
        <v>10</v>
      </c>
      <c r="H103" s="140" t="s">
        <v>318</v>
      </c>
      <c r="J103" s="179">
        <v>24</v>
      </c>
      <c r="K103" s="180">
        <v>6</v>
      </c>
      <c r="L103" s="179">
        <v>4</v>
      </c>
      <c r="M103" s="137">
        <f t="shared" si="0"/>
        <v>9.3923544332331428</v>
      </c>
    </row>
    <row r="104" spans="2:13" x14ac:dyDescent="0.2">
      <c r="B104" s="45" t="s">
        <v>327</v>
      </c>
      <c r="C104" s="40"/>
      <c r="D104" s="147">
        <f>1/(2*PI()*E100*10^3*fpi_trgt*10^3)*10^12</f>
        <v>8.1617919534305301</v>
      </c>
      <c r="E104" s="51"/>
      <c r="F104" s="257"/>
      <c r="G104" s="41" t="s">
        <v>10</v>
      </c>
      <c r="H104" s="140" t="s">
        <v>108</v>
      </c>
      <c r="J104" s="179">
        <v>25</v>
      </c>
      <c r="K104" s="180">
        <v>6</v>
      </c>
      <c r="L104" s="179">
        <v>8</v>
      </c>
      <c r="M104" s="137">
        <f t="shared" si="0"/>
        <v>9.3923544332331428</v>
      </c>
    </row>
    <row r="105" spans="2:13" x14ac:dyDescent="0.2">
      <c r="B105" s="45" t="s">
        <v>7</v>
      </c>
      <c r="C105" s="40"/>
      <c r="D105" s="40"/>
      <c r="E105" s="38">
        <v>3.2</v>
      </c>
      <c r="F105" s="40"/>
      <c r="G105" s="41" t="s">
        <v>10</v>
      </c>
      <c r="H105" s="140" t="s">
        <v>319</v>
      </c>
      <c r="J105" s="179">
        <v>26</v>
      </c>
      <c r="K105" s="180">
        <v>7</v>
      </c>
      <c r="L105" s="179">
        <v>0.5</v>
      </c>
      <c r="M105" s="137">
        <f t="shared" si="0"/>
        <v>10.957746838772</v>
      </c>
    </row>
    <row r="106" spans="2:13" x14ac:dyDescent="0.2">
      <c r="B106" s="45" t="s">
        <v>329</v>
      </c>
      <c r="C106" s="40"/>
      <c r="D106" s="40"/>
      <c r="E106" s="39"/>
      <c r="F106" s="142">
        <f>E100*E98/1000</f>
        <v>3</v>
      </c>
      <c r="G106" s="41"/>
      <c r="H106" s="140" t="s">
        <v>332</v>
      </c>
      <c r="J106" s="179">
        <v>27</v>
      </c>
      <c r="K106" s="180">
        <v>7</v>
      </c>
      <c r="L106" s="179">
        <v>1</v>
      </c>
      <c r="M106" s="137">
        <f t="shared" si="0"/>
        <v>10.957746838772</v>
      </c>
    </row>
    <row r="107" spans="2:13" x14ac:dyDescent="0.2">
      <c r="B107" s="45" t="s">
        <v>330</v>
      </c>
      <c r="C107" s="40"/>
      <c r="D107" s="163"/>
      <c r="E107" s="204"/>
      <c r="F107" s="190">
        <f>1/(2*PI()*E103*E100*10^-6)</f>
        <v>49.785705421638937</v>
      </c>
      <c r="G107" s="41" t="s">
        <v>11</v>
      </c>
      <c r="H107" s="140" t="s">
        <v>333</v>
      </c>
      <c r="J107" s="179">
        <v>28</v>
      </c>
      <c r="K107" s="180">
        <v>7</v>
      </c>
      <c r="L107" s="179">
        <v>2</v>
      </c>
      <c r="M107" s="137">
        <f t="shared" si="0"/>
        <v>10.957746838772</v>
      </c>
    </row>
    <row r="108" spans="2:13" x14ac:dyDescent="0.2">
      <c r="B108" s="45" t="s">
        <v>331</v>
      </c>
      <c r="C108" s="40"/>
      <c r="D108" s="163"/>
      <c r="E108" s="204"/>
      <c r="F108" s="190">
        <f>1/(2*PI()*E100*E105*10^-6)</f>
        <v>1657.8639905405764</v>
      </c>
      <c r="G108" s="41" t="s">
        <v>11</v>
      </c>
      <c r="H108" s="140" t="s">
        <v>334</v>
      </c>
      <c r="J108" s="179">
        <v>29</v>
      </c>
      <c r="K108" s="180">
        <v>7</v>
      </c>
      <c r="L108" s="179">
        <v>4</v>
      </c>
      <c r="M108" s="137">
        <f t="shared" si="0"/>
        <v>10.957746838772</v>
      </c>
    </row>
    <row r="109" spans="2:13" x14ac:dyDescent="0.2">
      <c r="B109" s="45" t="s">
        <v>160</v>
      </c>
      <c r="C109" s="40"/>
      <c r="D109" s="163"/>
      <c r="E109" s="204"/>
      <c r="F109" s="190">
        <f>fcoi_trgt/ILOOP_trgt*ILOOP</f>
        <v>34.955402536884009</v>
      </c>
      <c r="G109" s="41" t="s">
        <v>11</v>
      </c>
      <c r="H109" s="140" t="s">
        <v>338</v>
      </c>
      <c r="J109" s="179">
        <v>30</v>
      </c>
      <c r="K109" s="180">
        <v>7</v>
      </c>
      <c r="L109" s="179">
        <v>8</v>
      </c>
      <c r="M109" s="137">
        <f t="shared" si="0"/>
        <v>10.957746838772</v>
      </c>
    </row>
    <row r="110" spans="2:13" ht="15" thickBot="1" x14ac:dyDescent="0.25">
      <c r="B110" s="45" t="s">
        <v>136</v>
      </c>
      <c r="C110" s="40"/>
      <c r="D110" s="148"/>
      <c r="E110" s="51"/>
      <c r="F110" s="157">
        <f>Zout_fco_trgt*GM_PS/1000</f>
        <v>0.366443018711678</v>
      </c>
      <c r="G110" s="41"/>
      <c r="H110" s="140" t="s">
        <v>203</v>
      </c>
      <c r="J110" s="191">
        <v>31</v>
      </c>
      <c r="K110" s="192">
        <v>10</v>
      </c>
      <c r="L110" s="179">
        <v>2</v>
      </c>
      <c r="M110" s="137">
        <f t="shared" si="0"/>
        <v>15.65392405538857</v>
      </c>
    </row>
    <row r="111" spans="2:13" x14ac:dyDescent="0.2">
      <c r="B111" s="45" t="s">
        <v>346</v>
      </c>
      <c r="C111" s="40"/>
      <c r="D111" s="147">
        <f>1/(F110*VOSL)</f>
        <v>21.831497917809976</v>
      </c>
      <c r="E111" s="51"/>
      <c r="F111" s="41"/>
      <c r="G111" s="41"/>
      <c r="H111" s="140" t="s">
        <v>101</v>
      </c>
    </row>
    <row r="112" spans="2:13" x14ac:dyDescent="0.2">
      <c r="B112" s="45" t="s">
        <v>99</v>
      </c>
      <c r="C112" s="40"/>
      <c r="D112" s="147">
        <f>IF(D53*F110&lt;fcov_trgt/3,D53*F110,fcov_trgt/3)</f>
        <v>2.1754571699205996</v>
      </c>
      <c r="E112" s="51"/>
      <c r="F112" s="41"/>
      <c r="G112" s="41" t="s">
        <v>11</v>
      </c>
      <c r="H112" s="140" t="s">
        <v>102</v>
      </c>
    </row>
    <row r="113" spans="2:8" x14ac:dyDescent="0.2">
      <c r="B113" s="45" t="s">
        <v>100</v>
      </c>
      <c r="C113" s="40"/>
      <c r="D113" s="143">
        <f>fsw/2</f>
        <v>325</v>
      </c>
      <c r="E113" s="39"/>
      <c r="F113" s="41"/>
      <c r="G113" s="41" t="s">
        <v>11</v>
      </c>
      <c r="H113" s="140" t="s">
        <v>103</v>
      </c>
    </row>
    <row r="114" spans="2:8" x14ac:dyDescent="0.2">
      <c r="B114" s="45" t="s">
        <v>0</v>
      </c>
      <c r="C114" s="40"/>
      <c r="D114" s="255"/>
      <c r="E114" s="38">
        <v>100</v>
      </c>
      <c r="F114" s="40"/>
      <c r="G114" s="41" t="s">
        <v>9</v>
      </c>
      <c r="H114" s="140" t="s">
        <v>104</v>
      </c>
    </row>
    <row r="115" spans="2:8" x14ac:dyDescent="0.2">
      <c r="B115" s="45" t="s">
        <v>335</v>
      </c>
      <c r="C115" s="40"/>
      <c r="D115" s="147">
        <f>VLOOP_trgt/E114*1000</f>
        <v>218.31497917809975</v>
      </c>
      <c r="E115" s="51"/>
      <c r="F115" s="41"/>
      <c r="G115" s="41" t="s">
        <v>94</v>
      </c>
      <c r="H115" s="140" t="s">
        <v>105</v>
      </c>
    </row>
    <row r="116" spans="2:8" x14ac:dyDescent="0.2">
      <c r="B116" s="45" t="s">
        <v>2</v>
      </c>
      <c r="C116" s="40"/>
      <c r="D116" s="40"/>
      <c r="E116" s="38">
        <v>35</v>
      </c>
      <c r="F116" s="40"/>
      <c r="G116" s="41" t="s">
        <v>94</v>
      </c>
      <c r="H116" s="140" t="s">
        <v>320</v>
      </c>
    </row>
    <row r="117" spans="2:8" x14ac:dyDescent="0.2">
      <c r="B117" s="45" t="s">
        <v>336</v>
      </c>
      <c r="C117" s="40"/>
      <c r="D117" s="147">
        <f>1/(2*PI()*E116*10^3*D112*10^3)*10^12</f>
        <v>2090.2659685576964</v>
      </c>
      <c r="E117" s="51"/>
      <c r="F117" s="41"/>
      <c r="G117" s="41" t="s">
        <v>10</v>
      </c>
      <c r="H117" s="140" t="s">
        <v>106</v>
      </c>
    </row>
    <row r="118" spans="2:8" x14ac:dyDescent="0.2">
      <c r="B118" s="45" t="s">
        <v>111</v>
      </c>
      <c r="C118" s="40"/>
      <c r="D118" s="40"/>
      <c r="E118" s="38">
        <v>1000</v>
      </c>
      <c r="F118" s="40"/>
      <c r="G118" s="41" t="s">
        <v>10</v>
      </c>
      <c r="H118" s="140" t="s">
        <v>321</v>
      </c>
    </row>
    <row r="119" spans="2:8" x14ac:dyDescent="0.2">
      <c r="B119" s="45" t="s">
        <v>337</v>
      </c>
      <c r="C119" s="40"/>
      <c r="D119" s="147">
        <f>1/(2*PI()*E116*10^3*D113*10^3)*10^12</f>
        <v>13.991643348738053</v>
      </c>
      <c r="E119" s="51"/>
      <c r="F119" s="41"/>
      <c r="G119" s="41" t="s">
        <v>10</v>
      </c>
      <c r="H119" s="140" t="s">
        <v>107</v>
      </c>
    </row>
    <row r="120" spans="2:8" x14ac:dyDescent="0.2">
      <c r="B120" s="45" t="s">
        <v>4</v>
      </c>
      <c r="C120" s="40"/>
      <c r="D120" s="40"/>
      <c r="E120" s="38">
        <v>6.25</v>
      </c>
      <c r="F120" s="40"/>
      <c r="G120" s="41" t="s">
        <v>10</v>
      </c>
      <c r="H120" s="140" t="s">
        <v>322</v>
      </c>
    </row>
    <row r="121" spans="2:8" x14ac:dyDescent="0.2">
      <c r="B121" s="45" t="s">
        <v>342</v>
      </c>
      <c r="C121" s="40"/>
      <c r="D121" s="40"/>
      <c r="E121" s="39"/>
      <c r="F121" s="142">
        <f>E116*E114/1000</f>
        <v>3.5</v>
      </c>
      <c r="G121" s="41"/>
      <c r="H121" s="140" t="s">
        <v>341</v>
      </c>
    </row>
    <row r="122" spans="2:8" x14ac:dyDescent="0.2">
      <c r="B122" s="45" t="s">
        <v>343</v>
      </c>
      <c r="C122" s="40"/>
      <c r="D122" s="163"/>
      <c r="E122" s="204"/>
      <c r="F122" s="190">
        <f>1/(2*PI()*E118*E116*10^-6)</f>
        <v>4.5472840883398673</v>
      </c>
      <c r="G122" s="41" t="s">
        <v>11</v>
      </c>
      <c r="H122" s="140" t="s">
        <v>340</v>
      </c>
    </row>
    <row r="123" spans="2:8" x14ac:dyDescent="0.2">
      <c r="B123" s="45" t="s">
        <v>344</v>
      </c>
      <c r="C123" s="40"/>
      <c r="D123" s="163"/>
      <c r="E123" s="204"/>
      <c r="F123" s="190">
        <f>1/(2*PI()*E116*E120*10^-6)</f>
        <v>727.56545413437868</v>
      </c>
      <c r="G123" s="41" t="s">
        <v>11</v>
      </c>
      <c r="H123" s="140" t="s">
        <v>339</v>
      </c>
    </row>
    <row r="124" spans="2:8" x14ac:dyDescent="0.2">
      <c r="B124" s="45" t="s">
        <v>161</v>
      </c>
      <c r="C124" s="40"/>
      <c r="D124" s="163"/>
      <c r="E124" s="204"/>
      <c r="F124" s="190">
        <f>fcov_trgt/VLOOP_trgt*VLOOP</f>
        <v>10.420723344613343</v>
      </c>
      <c r="G124" s="41" t="s">
        <v>11</v>
      </c>
      <c r="H124" s="140" t="s">
        <v>795</v>
      </c>
    </row>
    <row r="125" spans="2:8" x14ac:dyDescent="0.2">
      <c r="B125" s="45" t="s">
        <v>162</v>
      </c>
      <c r="C125" s="40"/>
      <c r="D125" s="148"/>
      <c r="E125" s="51"/>
      <c r="F125" s="157">
        <f>F109/F124</f>
        <v>3.3544122975832651</v>
      </c>
      <c r="G125" s="41"/>
      <c r="H125" s="140" t="s">
        <v>173</v>
      </c>
    </row>
    <row r="126" spans="2:8" x14ac:dyDescent="0.2">
      <c r="B126" s="45" t="s">
        <v>163</v>
      </c>
      <c r="C126" s="40"/>
      <c r="D126" s="148"/>
      <c r="E126" s="51"/>
      <c r="F126" s="157">
        <f>1/(1/(SQRT((ESR_bulk*10^-3)^2+1/(2*PI()*F124*10^3*Cout_bulk*10^-6)^2))+1/(SQRT((ESR_cer*10^-3)^2+1/(2*PI()*F124*10^3*Cout_cer*10^-6)^2)))*1000</f>
        <v>4.2354430966658692</v>
      </c>
      <c r="G126" s="41" t="s">
        <v>116</v>
      </c>
      <c r="H126" s="140" t="s">
        <v>164</v>
      </c>
    </row>
    <row r="127" spans="2:8" x14ac:dyDescent="0.2">
      <c r="B127" s="45" t="s">
        <v>165</v>
      </c>
      <c r="C127" s="40"/>
      <c r="D127" s="163"/>
      <c r="E127" s="204"/>
      <c r="F127" s="190">
        <f>F126*C12</f>
        <v>42.35443096665869</v>
      </c>
      <c r="G127" s="41" t="s">
        <v>30</v>
      </c>
      <c r="H127" s="140" t="s">
        <v>168</v>
      </c>
    </row>
    <row r="128" spans="2:8" x14ac:dyDescent="0.2">
      <c r="B128" s="45" t="s">
        <v>166</v>
      </c>
      <c r="C128" s="40"/>
      <c r="D128" s="148"/>
      <c r="E128" s="51"/>
      <c r="F128" s="157">
        <f>F127/Vout/10</f>
        <v>1.2834676050502634</v>
      </c>
      <c r="G128" s="41" t="s">
        <v>167</v>
      </c>
      <c r="H128" s="140" t="s">
        <v>169</v>
      </c>
    </row>
    <row r="129" spans="2:8" x14ac:dyDescent="0.2">
      <c r="B129" s="41" t="s">
        <v>796</v>
      </c>
      <c r="C129" s="40"/>
      <c r="D129" s="148"/>
      <c r="E129" s="51"/>
      <c r="F129" s="157">
        <f>585/F122/VOSL/VLOOP*(1/(1/(SQRT((ESR_bulk*10^-3)^2+1/(2*PI()*F122*10^3*Cout_bulk*10^-6)^2))+1/(SQRT((ESR_cer*10^-3)^2+1/(2*PI()*F122*10^3*Cout_cer*10^-6)^2))))</f>
        <v>2.4647939823983949</v>
      </c>
      <c r="G129" s="41" t="s">
        <v>30</v>
      </c>
      <c r="H129" s="41" t="s">
        <v>798</v>
      </c>
    </row>
    <row r="130" spans="2:8" x14ac:dyDescent="0.2">
      <c r="B130" s="41" t="s">
        <v>797</v>
      </c>
      <c r="C130" s="40"/>
      <c r="D130" s="148"/>
      <c r="E130" s="51"/>
      <c r="F130" s="157">
        <f>F129+D55</f>
        <v>5.9839769078121297</v>
      </c>
      <c r="G130" s="41" t="s">
        <v>30</v>
      </c>
      <c r="H130" s="41" t="s">
        <v>799</v>
      </c>
    </row>
    <row r="131" spans="2:8" ht="15.75" x14ac:dyDescent="0.2">
      <c r="B131" s="327"/>
      <c r="C131" s="328"/>
      <c r="D131" s="328"/>
      <c r="E131" s="328"/>
      <c r="F131" s="328"/>
      <c r="G131" s="328"/>
      <c r="H131" s="329"/>
    </row>
    <row r="132" spans="2:8" ht="15" thickBot="1" x14ac:dyDescent="0.25">
      <c r="B132" s="324"/>
      <c r="C132" s="325"/>
      <c r="D132" s="325"/>
      <c r="E132" s="325"/>
      <c r="F132" s="325"/>
      <c r="G132" s="325"/>
      <c r="H132" s="326"/>
    </row>
    <row r="133" spans="2:8" x14ac:dyDescent="0.2">
      <c r="B133" s="155" t="s">
        <v>123</v>
      </c>
      <c r="C133" s="40"/>
      <c r="D133" s="193"/>
      <c r="E133" s="193"/>
      <c r="F133" s="194" t="str">
        <f>DEC2HEX(F136+2*F138+2^6*F137+2^10*F135+2^17*F142+2^22*F141+2^26*F140+2^32*F134+2^36*F139,10)</f>
        <v>221C821902</v>
      </c>
      <c r="G133" s="160" t="s">
        <v>124</v>
      </c>
      <c r="H133" s="195"/>
    </row>
    <row r="134" spans="2:8" x14ac:dyDescent="0.2">
      <c r="B134" s="155" t="str">
        <f>"GMI = " &amp; REPT(" ",15) &amp; E98 &amp; " µS"</f>
        <v>GMI =                100 µS</v>
      </c>
      <c r="C134" s="40"/>
      <c r="D134" s="193"/>
      <c r="E134" s="193"/>
      <c r="F134" s="194">
        <f>VLOOKUP(E98,'Compensation References'!E1:P9,12,FALSE)</f>
        <v>2</v>
      </c>
      <c r="G134" s="160" t="s">
        <v>14</v>
      </c>
      <c r="H134" s="195"/>
    </row>
    <row r="135" spans="2:8" x14ac:dyDescent="0.2">
      <c r="B135" s="155" t="str">
        <f>"RVI = " &amp; REPT(" ",16) &amp; E100 &amp; " kΩ"</f>
        <v>RVI =                 30 kΩ</v>
      </c>
      <c r="C135" s="40"/>
      <c r="D135" s="193"/>
      <c r="E135" s="193"/>
      <c r="F135" s="194">
        <f>VLOOKUP(E100,'Compensation References'!I2:P65,8,FALSE)</f>
        <v>6</v>
      </c>
      <c r="G135" s="160" t="s">
        <v>14</v>
      </c>
      <c r="H135" s="195"/>
    </row>
    <row r="136" spans="2:8" ht="28.5" x14ac:dyDescent="0.2">
      <c r="B136" s="155" t="str">
        <f>"CZI_MULT = " &amp; REPT(" ",3) &amp; E102</f>
        <v>CZI_MULT =    80</v>
      </c>
      <c r="C136" s="40"/>
      <c r="D136" s="193"/>
      <c r="E136" s="193"/>
      <c r="F136" s="194">
        <f>VLOOKUP(E102,'Compensation References'!M2:P3,4,FALSE)</f>
        <v>0</v>
      </c>
      <c r="G136" s="160" t="s">
        <v>14</v>
      </c>
      <c r="H136" s="161" t="s">
        <v>349</v>
      </c>
    </row>
    <row r="137" spans="2:8" x14ac:dyDescent="0.2">
      <c r="B137" s="155" t="str">
        <f>"CZI = " &amp; REPT(" ",16) &amp; E103 &amp; " pF"</f>
        <v>CZI =                 106.56 pF</v>
      </c>
      <c r="C137" s="40"/>
      <c r="D137" s="193"/>
      <c r="E137" s="193"/>
      <c r="F137" s="194">
        <f>VLOOKUP(E103,'Compensation References'!N2:P17,3,FALSE)</f>
        <v>4</v>
      </c>
      <c r="G137" s="160" t="s">
        <v>14</v>
      </c>
      <c r="H137" s="195" t="s">
        <v>174</v>
      </c>
    </row>
    <row r="138" spans="2:8" x14ac:dyDescent="0.2">
      <c r="B138" s="155" t="str">
        <f>"CPI = " &amp; REPT(" ",16) &amp; E105 &amp; " pF"</f>
        <v>CPI =                 3.2 pF</v>
      </c>
      <c r="C138" s="40"/>
      <c r="D138" s="193"/>
      <c r="E138" s="193"/>
      <c r="F138" s="194">
        <f>VLOOKUP(E105,'Compensation References'!K2:P33,6,FALSE)</f>
        <v>1</v>
      </c>
      <c r="G138" s="160" t="s">
        <v>14</v>
      </c>
      <c r="H138" s="195"/>
    </row>
    <row r="139" spans="2:8" x14ac:dyDescent="0.2">
      <c r="B139" s="155" t="str">
        <f>"GMV = " &amp; REPT(" ",13) &amp; E114 &amp; " µS"</f>
        <v>GMV =              100 µS</v>
      </c>
      <c r="C139" s="40"/>
      <c r="D139" s="193"/>
      <c r="E139" s="193"/>
      <c r="F139" s="194">
        <f>VLOOKUP(E114,'Compensation References'!D1:P9,13,FALSE)</f>
        <v>2</v>
      </c>
      <c r="G139" s="160" t="s">
        <v>14</v>
      </c>
      <c r="H139" s="195"/>
    </row>
    <row r="140" spans="2:8" x14ac:dyDescent="0.2">
      <c r="B140" s="155" t="str">
        <f>"RVV = " &amp; REPT(" ",14) &amp; E116 &amp; " kΩ"</f>
        <v>RVV =               35 kΩ</v>
      </c>
      <c r="C140" s="40"/>
      <c r="D140" s="193"/>
      <c r="E140" s="193"/>
      <c r="F140" s="194">
        <f>VLOOKUP(E116,'Compensation References'!F2:P65,11,FALSE)</f>
        <v>7</v>
      </c>
      <c r="G140" s="160" t="s">
        <v>14</v>
      </c>
      <c r="H140" s="195"/>
    </row>
    <row r="141" spans="2:8" x14ac:dyDescent="0.2">
      <c r="B141" s="155" t="str">
        <f>"CZV = " &amp; REPT(" ",15) &amp; E118 &amp; " pF"</f>
        <v>CZV =                1000 pF</v>
      </c>
      <c r="C141" s="40"/>
      <c r="D141" s="193"/>
      <c r="E141" s="193"/>
      <c r="F141" s="194">
        <f>VLOOKUP(E118,'Compensation References'!O2:P17,2,FALSE)</f>
        <v>2</v>
      </c>
      <c r="G141" s="160" t="s">
        <v>14</v>
      </c>
      <c r="H141" s="195" t="s">
        <v>175</v>
      </c>
    </row>
    <row r="142" spans="2:8" ht="15" thickBot="1" x14ac:dyDescent="0.25">
      <c r="B142" s="196" t="str">
        <f>"CPV = " &amp; REPT(" ",14) &amp; E120 &amp; " pF"</f>
        <v>CPV =               6.25 pF</v>
      </c>
      <c r="C142" s="53"/>
      <c r="D142" s="197"/>
      <c r="E142" s="197"/>
      <c r="F142" s="198">
        <f>VLOOKUP(E120,'Compensation References'!H2:P33,9,FALSE)</f>
        <v>1</v>
      </c>
      <c r="G142" s="199" t="s">
        <v>14</v>
      </c>
      <c r="H142" s="200"/>
    </row>
    <row r="143" spans="2:8" x14ac:dyDescent="0.2">
      <c r="B143" s="291" t="s">
        <v>794</v>
      </c>
      <c r="C143" s="291"/>
      <c r="D143" s="291"/>
      <c r="E143" s="291"/>
    </row>
    <row r="144" spans="2:8" x14ac:dyDescent="0.2">
      <c r="B144" s="37" t="s">
        <v>789</v>
      </c>
      <c r="C144" s="286">
        <f>'Bode Plot'!$P$40</f>
        <v>4.0490118502768659</v>
      </c>
      <c r="D144" s="37" t="s">
        <v>11</v>
      </c>
    </row>
    <row r="145" spans="2:4" x14ac:dyDescent="0.2">
      <c r="B145" s="37" t="s">
        <v>790</v>
      </c>
      <c r="C145" s="286">
        <f>'Bode Plot'!$Q$40</f>
        <v>58.902721308331778</v>
      </c>
      <c r="D145" s="37" t="s">
        <v>793</v>
      </c>
    </row>
    <row r="146" spans="2:4" x14ac:dyDescent="0.2">
      <c r="B146" s="37" t="s">
        <v>791</v>
      </c>
      <c r="C146" s="286">
        <f>'Bode Plot'!$R$40</f>
        <v>-43.007450934606631</v>
      </c>
      <c r="D146" s="37" t="s">
        <v>792</v>
      </c>
    </row>
  </sheetData>
  <sheetProtection algorithmName="SHA-512" hashValue="0BDExYi13KXEVwQqlrBPJ9HrB36d1tvj7UAisYc41L3mu1tS++mzoqmnk0GqkK3n1eAz10B25c+GVURzop0SZg==" saltValue="yy0rAiNT4DU92fSKbI2Cbg==" spinCount="100000" sheet="1" objects="1" scenarios="1"/>
  <mergeCells count="21">
    <mergeCell ref="B97:H97"/>
    <mergeCell ref="B96:H96"/>
    <mergeCell ref="B132:H132"/>
    <mergeCell ref="B131:H131"/>
    <mergeCell ref="B65:H65"/>
    <mergeCell ref="B143:E143"/>
    <mergeCell ref="B1:H1"/>
    <mergeCell ref="J12:J25"/>
    <mergeCell ref="B89:H91"/>
    <mergeCell ref="J71:L76"/>
    <mergeCell ref="J77:L77"/>
    <mergeCell ref="B77:H77"/>
    <mergeCell ref="B76:H76"/>
    <mergeCell ref="B88:H88"/>
    <mergeCell ref="B17:H17"/>
    <mergeCell ref="B18:H18"/>
    <mergeCell ref="B31:H31"/>
    <mergeCell ref="B32:H32"/>
    <mergeCell ref="B58:H58"/>
    <mergeCell ref="B57:H57"/>
    <mergeCell ref="B64:H64"/>
  </mergeCells>
  <conditionalFormatting sqref="C5">
    <cfRule type="cellIs" dxfId="101" priority="20" operator="lessThan">
      <formula>1.8</formula>
    </cfRule>
    <cfRule type="cellIs" dxfId="100" priority="15" operator="between">
      <formula>1.8</formula>
      <formula>4</formula>
    </cfRule>
    <cfRule type="cellIs" dxfId="99" priority="16" operator="greaterThan">
      <formula>16</formula>
    </cfRule>
  </conditionalFormatting>
  <conditionalFormatting sqref="C6">
    <cfRule type="cellIs" dxfId="98" priority="13" operator="greaterThan">
      <formula>5.5</formula>
    </cfRule>
    <cfRule type="cellIs" dxfId="97" priority="14" operator="lessThan">
      <formula>0.6</formula>
    </cfRule>
  </conditionalFormatting>
  <conditionalFormatting sqref="D11">
    <cfRule type="cellIs" dxfId="96" priority="119" operator="greaterThan">
      <formula>$D$4</formula>
    </cfRule>
  </conditionalFormatting>
  <conditionalFormatting sqref="D55">
    <cfRule type="cellIs" dxfId="95" priority="11" operator="greaterThan">
      <formula>$C$13</formula>
    </cfRule>
  </conditionalFormatting>
  <conditionalFormatting sqref="D106:F106">
    <cfRule type="cellIs" dxfId="94" priority="5" operator="greaterThan">
      <formula>$D$93</formula>
    </cfRule>
  </conditionalFormatting>
  <conditionalFormatting sqref="E72">
    <cfRule type="cellIs" dxfId="93" priority="1" operator="lessThan">
      <formula>$E$69*2</formula>
    </cfRule>
  </conditionalFormatting>
  <conditionalFormatting sqref="E100">
    <cfRule type="cellIs" dxfId="92" priority="76" operator="greaterThan">
      <formula>$D$99</formula>
    </cfRule>
  </conditionalFormatting>
  <conditionalFormatting sqref="E116">
    <cfRule type="cellIs" dxfId="89" priority="118" operator="greaterThan">
      <formula>$D$115</formula>
    </cfRule>
  </conditionalFormatting>
  <conditionalFormatting sqref="F8">
    <cfRule type="cellIs" dxfId="88" priority="18" operator="lessThan">
      <formula>0.25</formula>
    </cfRule>
    <cfRule type="cellIs" dxfId="87" priority="17" operator="greaterThan">
      <formula>0.7</formula>
    </cfRule>
  </conditionalFormatting>
  <conditionalFormatting sqref="F26">
    <cfRule type="cellIs" dxfId="86" priority="120" operator="lessThan">
      <formula>$D$4*0.05</formula>
    </cfRule>
  </conditionalFormatting>
  <conditionalFormatting sqref="F81">
    <cfRule type="cellIs" dxfId="85" priority="33" operator="greaterThan">
      <formula>$C$16/3</formula>
    </cfRule>
  </conditionalFormatting>
  <conditionalFormatting sqref="F83">
    <cfRule type="cellIs" dxfId="84" priority="9" operator="lessThan">
      <formula>2</formula>
    </cfRule>
  </conditionalFormatting>
  <conditionalFormatting sqref="F85">
    <cfRule type="cellIs" dxfId="83" priority="42" operator="greaterThan">
      <formula>$C$15</formula>
    </cfRule>
    <cfRule type="cellIs" dxfId="82" priority="43" operator="greaterThan">
      <formula>$C$14</formula>
    </cfRule>
  </conditionalFormatting>
  <conditionalFormatting sqref="F109">
    <cfRule type="cellIs" dxfId="81" priority="6" operator="greaterThan">
      <formula>$C$16/3</formula>
    </cfRule>
  </conditionalFormatting>
  <conditionalFormatting sqref="F125">
    <cfRule type="cellIs" dxfId="80" priority="4" operator="lessThan">
      <formula>2</formula>
    </cfRule>
  </conditionalFormatting>
  <conditionalFormatting sqref="F127">
    <cfRule type="cellIs" dxfId="79" priority="2" operator="greaterThan">
      <formula>$C$15</formula>
    </cfRule>
    <cfRule type="cellIs" dxfId="78" priority="3" operator="greaterThan">
      <formula>$C$14</formula>
    </cfRule>
  </conditionalFormatting>
  <conditionalFormatting sqref="K80:K110">
    <cfRule type="cellIs" dxfId="77" priority="73" operator="lessThan">
      <formula>$D$93</formula>
    </cfRule>
    <cfRule type="cellIs" dxfId="76" priority="74" operator="greaterThan">
      <formula>$D$93</formula>
    </cfRule>
  </conditionalFormatting>
  <conditionalFormatting sqref="L80:L110">
    <cfRule type="cellIs" dxfId="75" priority="60" operator="greaterThan">
      <formula>M80</formula>
    </cfRule>
    <cfRule type="cellIs" dxfId="74" priority="61" operator="lessThan">
      <formula>M80</formula>
    </cfRule>
  </conditionalFormatting>
  <conditionalFormatting sqref="L96:L108">
    <cfRule type="cellIs" dxfId="73" priority="94" operator="greaterThan">
      <formula>M97</formula>
    </cfRule>
    <cfRule type="cellIs" dxfId="72" priority="95" operator="lessThan">
      <formula>M97</formula>
    </cfRule>
  </conditionalFormatting>
  <conditionalFormatting sqref="L109">
    <cfRule type="cellIs" dxfId="71" priority="84" operator="greaterThan">
      <formula>#REF!</formula>
    </cfRule>
    <cfRule type="cellIs" dxfId="70" priority="85" operator="lessThan">
      <formula>#REF!</formula>
    </cfRule>
  </conditionalFormatting>
  <conditionalFormatting sqref="L110">
    <cfRule type="cellIs" dxfId="69" priority="80" operator="greaterThan">
      <formula>M110</formula>
    </cfRule>
    <cfRule type="cellIs" dxfId="68" priority="81" operator="lessThan">
      <formula>M110</formula>
    </cfRule>
  </conditionalFormatting>
  <dataValidations count="1">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142</xdr:row>
                <xdr:rowOff>171450</xdr:rowOff>
              </from>
              <to>
                <xdr:col>7</xdr:col>
                <xdr:colOff>7991475</xdr:colOff>
                <xdr:row>172</xdr:row>
                <xdr:rowOff>9525</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7" operator="greaterThan" id="{F8388281-D9AC-4009-B657-0FFF0AB56577}">
            <xm:f>'Compensation References'!$M$2</xm:f>
            <x14:dxf>
              <font>
                <color rgb="FF9C0006"/>
              </font>
              <fill>
                <patternFill>
                  <bgColor rgb="FFFFC7CE"/>
                </patternFill>
              </fill>
            </x14:dxf>
          </x14:cfRule>
          <x14:cfRule type="cellIs" priority="8" operator="lessThan" id="{BC1B7E67-7631-4540-87D5-FEB3526BE421}">
            <xm:f>'Compensation References'!$M$2</xm:f>
            <x14:dxf>
              <font>
                <color rgb="FF9C0006"/>
              </font>
              <fill>
                <patternFill>
                  <bgColor rgb="FFFFC7CE"/>
                </patternFill>
              </fill>
            </x14:dxf>
          </x14:cfRule>
          <xm:sqref>E102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E98</xm:sqref>
        </x14:dataValidation>
        <x14:dataValidation type="list" allowBlank="1" showInputMessage="1" showErrorMessage="1" xr:uid="{00000000-0002-0000-0000-000003000000}">
          <x14:formula1>
            <xm:f>'Compensation References'!$I$2:$I$65</xm:f>
          </x14:formula1>
          <xm:sqref>E100</xm:sqref>
        </x14:dataValidation>
        <x14:dataValidation type="list" allowBlank="1" showInputMessage="1" showErrorMessage="1" xr:uid="{00000000-0002-0000-0000-000004000000}">
          <x14:formula1>
            <xm:f>'Compensation References'!$K$2:$K$33</xm:f>
          </x14:formula1>
          <xm:sqref>E105</xm:sqref>
        </x14:dataValidation>
        <x14:dataValidation type="list" allowBlank="1" showInputMessage="1" showErrorMessage="1" xr:uid="{00000000-0002-0000-0000-000005000000}">
          <x14:formula1>
            <xm:f>'Compensation References'!$N$2:$N$17</xm:f>
          </x14:formula1>
          <xm:sqref>E103</xm:sqref>
        </x14:dataValidation>
        <x14:dataValidation type="list" allowBlank="1" showInputMessage="1" showErrorMessage="1" xr:uid="{00000000-0002-0000-0000-000006000000}">
          <x14:formula1>
            <xm:f>'Compensation References'!$D$2:$D$5</xm:f>
          </x14:formula1>
          <xm:sqref>E114</xm:sqref>
        </x14:dataValidation>
        <x14:dataValidation type="list" allowBlank="1" showInputMessage="1" showErrorMessage="1" xr:uid="{00000000-0002-0000-0000-000007000000}">
          <x14:formula1>
            <xm:f>'Compensation References'!$F$2:$F$65</xm:f>
          </x14:formula1>
          <xm:sqref>E116</xm:sqref>
        </x14:dataValidation>
        <x14:dataValidation type="list" allowBlank="1" showInputMessage="1" showErrorMessage="1" xr:uid="{00000000-0002-0000-0000-000008000000}">
          <x14:formula1>
            <xm:f>'Compensation References'!$O$2:$O$17</xm:f>
          </x14:formula1>
          <xm:sqref>E118</xm:sqref>
        </x14:dataValidation>
        <x14:dataValidation type="list" allowBlank="1" showInputMessage="1" showErrorMessage="1" xr:uid="{00000000-0002-0000-0000-000009000000}">
          <x14:formula1>
            <xm:f>'Compensation References'!$H$2:$H$33</xm:f>
          </x14:formula1>
          <xm:sqref>E120</xm:sqref>
        </x14:dataValidation>
        <x14:dataValidation type="list" allowBlank="1" showInputMessage="1" showErrorMessage="1" xr:uid="{00000000-0002-0000-0000-00000A000000}">
          <x14:formula1>
            <xm:f>'Compensation References'!$M$2:$M$3</xm:f>
          </x14:formula1>
          <xm:sqref>E102</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References'!$A$2:$A$4</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39" sqref="C39"/>
    </sheetView>
  </sheetViews>
  <sheetFormatPr defaultRowHeight="15" x14ac:dyDescent="0.25"/>
  <cols>
    <col min="1" max="1" width="11.5703125" bestFit="1" customWidth="1"/>
    <col min="2" max="3" width="11.5703125" customWidth="1"/>
    <col min="18" max="18" width="10.85546875" customWidth="1"/>
  </cols>
  <sheetData>
    <row r="1" spans="1:21" x14ac:dyDescent="0.25">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x14ac:dyDescent="0.25">
      <c r="A2" t="s">
        <v>193</v>
      </c>
      <c r="B2">
        <v>40</v>
      </c>
      <c r="C2">
        <v>6.1550000000000002</v>
      </c>
      <c r="D2">
        <v>25</v>
      </c>
      <c r="E2">
        <v>25</v>
      </c>
      <c r="F2">
        <v>0</v>
      </c>
      <c r="G2">
        <v>0</v>
      </c>
      <c r="H2">
        <v>0</v>
      </c>
      <c r="I2">
        <v>0</v>
      </c>
      <c r="J2">
        <v>0</v>
      </c>
      <c r="K2">
        <v>0</v>
      </c>
      <c r="L2">
        <v>800</v>
      </c>
      <c r="M2">
        <f>L2*'Device Calculator'!E$98/10^3</f>
        <v>80</v>
      </c>
      <c r="N2">
        <f>J2*('Device Calculator'!E$102)</f>
        <v>0</v>
      </c>
      <c r="O2">
        <f>G2*4*10^6*'Device Calculator'!E$114*10^-6</f>
        <v>0</v>
      </c>
      <c r="P2">
        <v>0</v>
      </c>
      <c r="Q2">
        <v>1</v>
      </c>
      <c r="R2">
        <v>225</v>
      </c>
      <c r="T2">
        <v>1</v>
      </c>
      <c r="U2">
        <v>1</v>
      </c>
    </row>
    <row r="3" spans="1:21" x14ac:dyDescent="0.25">
      <c r="A3" t="s">
        <v>194</v>
      </c>
      <c r="B3">
        <v>20</v>
      </c>
      <c r="C3">
        <f>6.155*2</f>
        <v>12.31</v>
      </c>
      <c r="D3">
        <v>50</v>
      </c>
      <c r="E3">
        <v>50</v>
      </c>
      <c r="F3">
        <f>F2+5</f>
        <v>5</v>
      </c>
      <c r="G3">
        <f>G2+1.25</f>
        <v>1.25</v>
      </c>
      <c r="H3">
        <f>H2+6.25</f>
        <v>6.25</v>
      </c>
      <c r="I3">
        <f>I2+5</f>
        <v>5</v>
      </c>
      <c r="J3">
        <f>J2+0.333</f>
        <v>0.33300000000000002</v>
      </c>
      <c r="K3">
        <f>K2+3.2</f>
        <v>3.2</v>
      </c>
      <c r="L3">
        <v>1600</v>
      </c>
      <c r="M3">
        <f>L3*'Device Calculator'!E$98/10^3</f>
        <v>160</v>
      </c>
      <c r="N3">
        <f>J3*('Device Calculator'!E$102)</f>
        <v>26.64</v>
      </c>
      <c r="O3">
        <f>G3*4*10^6*'Device Calculator'!E$114*10^-6</f>
        <v>500</v>
      </c>
      <c r="P3">
        <f>P2+1</f>
        <v>1</v>
      </c>
      <c r="Q3">
        <v>2</v>
      </c>
      <c r="R3">
        <v>275</v>
      </c>
      <c r="T3">
        <v>0.5</v>
      </c>
      <c r="U3">
        <v>2</v>
      </c>
    </row>
    <row r="4" spans="1:21" x14ac:dyDescent="0.25">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Calculator'!E$102)</f>
        <v>53.28</v>
      </c>
      <c r="O4">
        <f>G4*4*10^6*'Device Calculator'!E$114*10^-6</f>
        <v>1000</v>
      </c>
      <c r="P4">
        <f t="shared" ref="P4:P65" si="6">P3+1</f>
        <v>2</v>
      </c>
      <c r="Q4">
        <v>3</v>
      </c>
      <c r="R4">
        <v>325</v>
      </c>
      <c r="T4">
        <v>0.25</v>
      </c>
      <c r="U4">
        <v>3</v>
      </c>
    </row>
    <row r="5" spans="1:21" x14ac:dyDescent="0.25">
      <c r="D5">
        <v>200</v>
      </c>
      <c r="E5">
        <v>200</v>
      </c>
      <c r="F5">
        <f t="shared" si="0"/>
        <v>15</v>
      </c>
      <c r="G5">
        <f t="shared" si="1"/>
        <v>3.75</v>
      </c>
      <c r="H5">
        <f t="shared" si="2"/>
        <v>18.75</v>
      </c>
      <c r="I5">
        <f t="shared" si="3"/>
        <v>15</v>
      </c>
      <c r="J5">
        <f t="shared" si="4"/>
        <v>0.99900000000000011</v>
      </c>
      <c r="K5">
        <f t="shared" si="5"/>
        <v>9.6000000000000014</v>
      </c>
      <c r="N5">
        <f>J5*('Device Calculator'!E$102)</f>
        <v>79.920000000000016</v>
      </c>
      <c r="O5">
        <f>G5*4*10^6*'Device Calculator'!E$114*10^-6</f>
        <v>1500</v>
      </c>
      <c r="P5">
        <f t="shared" si="6"/>
        <v>3</v>
      </c>
      <c r="Q5">
        <v>4</v>
      </c>
      <c r="R5">
        <v>375</v>
      </c>
      <c r="T5">
        <v>0.125</v>
      </c>
      <c r="U5">
        <v>4</v>
      </c>
    </row>
    <row r="6" spans="1:21" x14ac:dyDescent="0.25">
      <c r="F6">
        <f t="shared" si="0"/>
        <v>20</v>
      </c>
      <c r="G6">
        <f t="shared" si="1"/>
        <v>5</v>
      </c>
      <c r="H6">
        <f t="shared" si="2"/>
        <v>25</v>
      </c>
      <c r="I6">
        <f t="shared" si="3"/>
        <v>20</v>
      </c>
      <c r="J6">
        <f t="shared" si="4"/>
        <v>1.3320000000000001</v>
      </c>
      <c r="K6">
        <f t="shared" si="5"/>
        <v>12.8</v>
      </c>
      <c r="N6">
        <f>J6*('Device Calculator'!E$102)</f>
        <v>106.56</v>
      </c>
      <c r="O6">
        <f>G6*4*10^6*'Device Calculator'!E$114*10^-6</f>
        <v>2000</v>
      </c>
      <c r="P6">
        <f t="shared" si="6"/>
        <v>4</v>
      </c>
      <c r="R6">
        <f>R2*2</f>
        <v>450</v>
      </c>
    </row>
    <row r="7" spans="1:21" x14ac:dyDescent="0.25">
      <c r="F7">
        <f t="shared" si="0"/>
        <v>25</v>
      </c>
      <c r="G7">
        <f t="shared" si="1"/>
        <v>6.25</v>
      </c>
      <c r="H7">
        <f t="shared" si="2"/>
        <v>31.25</v>
      </c>
      <c r="I7">
        <f t="shared" si="3"/>
        <v>25</v>
      </c>
      <c r="J7">
        <f t="shared" si="4"/>
        <v>1.665</v>
      </c>
      <c r="K7">
        <f t="shared" si="5"/>
        <v>16</v>
      </c>
      <c r="N7">
        <f>J7*('Device Calculator'!E$102)</f>
        <v>133.19999999999999</v>
      </c>
      <c r="O7">
        <f>G7*4*10^6*'Device Calculator'!E$114*10^-6</f>
        <v>2500</v>
      </c>
      <c r="P7">
        <f t="shared" si="6"/>
        <v>5</v>
      </c>
      <c r="R7">
        <f t="shared" ref="R7:R17" si="7">R3*2</f>
        <v>550</v>
      </c>
    </row>
    <row r="8" spans="1:21" x14ac:dyDescent="0.25">
      <c r="F8">
        <f t="shared" si="0"/>
        <v>30</v>
      </c>
      <c r="G8">
        <f t="shared" si="1"/>
        <v>7.5</v>
      </c>
      <c r="H8">
        <f t="shared" si="2"/>
        <v>37.5</v>
      </c>
      <c r="I8">
        <f t="shared" si="3"/>
        <v>30</v>
      </c>
      <c r="J8">
        <f t="shared" si="4"/>
        <v>1.998</v>
      </c>
      <c r="K8">
        <f t="shared" si="5"/>
        <v>19.2</v>
      </c>
      <c r="N8">
        <f>J8*('Device Calculator'!E$102)</f>
        <v>159.84</v>
      </c>
      <c r="O8">
        <f>G8*4*10^6*'Device Calculator'!E$114*10^-6</f>
        <v>3000</v>
      </c>
      <c r="P8">
        <f t="shared" si="6"/>
        <v>6</v>
      </c>
      <c r="R8">
        <f t="shared" si="7"/>
        <v>650</v>
      </c>
    </row>
    <row r="9" spans="1:21" x14ac:dyDescent="0.25">
      <c r="F9">
        <f t="shared" si="0"/>
        <v>35</v>
      </c>
      <c r="G9">
        <f t="shared" si="1"/>
        <v>8.75</v>
      </c>
      <c r="H9">
        <f t="shared" si="2"/>
        <v>43.75</v>
      </c>
      <c r="I9">
        <f t="shared" si="3"/>
        <v>35</v>
      </c>
      <c r="J9">
        <f t="shared" si="4"/>
        <v>2.331</v>
      </c>
      <c r="K9">
        <f t="shared" si="5"/>
        <v>22.4</v>
      </c>
      <c r="N9">
        <f>J9*('Device Calculator'!E$102)</f>
        <v>186.48</v>
      </c>
      <c r="O9">
        <f>G9*4*10^6*'Device Calculator'!E$114*10^-6</f>
        <v>3500</v>
      </c>
      <c r="P9">
        <f t="shared" si="6"/>
        <v>7</v>
      </c>
      <c r="R9">
        <f t="shared" si="7"/>
        <v>750</v>
      </c>
    </row>
    <row r="10" spans="1:21" x14ac:dyDescent="0.25">
      <c r="F10">
        <f t="shared" si="0"/>
        <v>40</v>
      </c>
      <c r="G10">
        <f t="shared" si="1"/>
        <v>10</v>
      </c>
      <c r="H10">
        <f t="shared" si="2"/>
        <v>50</v>
      </c>
      <c r="I10">
        <f t="shared" si="3"/>
        <v>40</v>
      </c>
      <c r="J10">
        <f t="shared" si="4"/>
        <v>2.6640000000000001</v>
      </c>
      <c r="K10">
        <f t="shared" si="5"/>
        <v>25.599999999999998</v>
      </c>
      <c r="N10">
        <f>J10*('Device Calculator'!E$102)</f>
        <v>213.12</v>
      </c>
      <c r="O10">
        <f>G10*4*10^6*'Device Calculator'!E$114*10^-6</f>
        <v>4000</v>
      </c>
      <c r="P10">
        <f t="shared" si="6"/>
        <v>8</v>
      </c>
      <c r="R10">
        <f t="shared" si="7"/>
        <v>900</v>
      </c>
    </row>
    <row r="11" spans="1:21" x14ac:dyDescent="0.25">
      <c r="F11">
        <f t="shared" si="0"/>
        <v>45</v>
      </c>
      <c r="G11">
        <f t="shared" si="1"/>
        <v>11.25</v>
      </c>
      <c r="H11">
        <f t="shared" si="2"/>
        <v>56.25</v>
      </c>
      <c r="I11">
        <f t="shared" si="3"/>
        <v>45</v>
      </c>
      <c r="J11">
        <f t="shared" si="4"/>
        <v>2.9970000000000003</v>
      </c>
      <c r="K11">
        <f t="shared" si="5"/>
        <v>28.799999999999997</v>
      </c>
      <c r="N11">
        <f>J11*('Device Calculator'!E$102)</f>
        <v>239.76000000000002</v>
      </c>
      <c r="O11">
        <f>G11*4*10^6*'Device Calculator'!E$114*10^-6</f>
        <v>4500</v>
      </c>
      <c r="P11">
        <f t="shared" si="6"/>
        <v>9</v>
      </c>
      <c r="R11">
        <f t="shared" si="7"/>
        <v>1100</v>
      </c>
    </row>
    <row r="12" spans="1:21" x14ac:dyDescent="0.25">
      <c r="F12">
        <f t="shared" si="0"/>
        <v>50</v>
      </c>
      <c r="G12">
        <f t="shared" si="1"/>
        <v>12.5</v>
      </c>
      <c r="H12">
        <f t="shared" si="2"/>
        <v>62.5</v>
      </c>
      <c r="I12">
        <f t="shared" si="3"/>
        <v>50</v>
      </c>
      <c r="J12">
        <f t="shared" si="4"/>
        <v>3.3300000000000005</v>
      </c>
      <c r="K12">
        <f t="shared" si="5"/>
        <v>31.999999999999996</v>
      </c>
      <c r="N12">
        <f>J12*('Device Calculator'!E$102)</f>
        <v>266.40000000000003</v>
      </c>
      <c r="O12">
        <f>G12*4*10^6*'Device Calculator'!E$114*10^-6</f>
        <v>5000</v>
      </c>
      <c r="P12">
        <f t="shared" si="6"/>
        <v>10</v>
      </c>
      <c r="R12">
        <f t="shared" si="7"/>
        <v>1300</v>
      </c>
    </row>
    <row r="13" spans="1:21" x14ac:dyDescent="0.25">
      <c r="F13">
        <f t="shared" si="0"/>
        <v>55</v>
      </c>
      <c r="G13">
        <f t="shared" si="1"/>
        <v>13.75</v>
      </c>
      <c r="H13">
        <f t="shared" si="2"/>
        <v>68.75</v>
      </c>
      <c r="I13">
        <f t="shared" si="3"/>
        <v>55</v>
      </c>
      <c r="J13">
        <f t="shared" si="4"/>
        <v>3.6630000000000007</v>
      </c>
      <c r="K13">
        <f t="shared" si="5"/>
        <v>35.199999999999996</v>
      </c>
      <c r="N13">
        <f>J13*('Device Calculator'!E$102)</f>
        <v>293.04000000000008</v>
      </c>
      <c r="O13">
        <f>G13*4*10^6*'Device Calculator'!E$114*10^-6</f>
        <v>5500</v>
      </c>
      <c r="P13">
        <f t="shared" si="6"/>
        <v>11</v>
      </c>
      <c r="R13">
        <f t="shared" si="7"/>
        <v>1500</v>
      </c>
    </row>
    <row r="14" spans="1:21" x14ac:dyDescent="0.25">
      <c r="F14">
        <f t="shared" si="0"/>
        <v>60</v>
      </c>
      <c r="G14">
        <f t="shared" si="1"/>
        <v>15</v>
      </c>
      <c r="H14">
        <f t="shared" si="2"/>
        <v>75</v>
      </c>
      <c r="I14">
        <f t="shared" si="3"/>
        <v>60</v>
      </c>
      <c r="J14">
        <f t="shared" si="4"/>
        <v>3.9960000000000009</v>
      </c>
      <c r="K14">
        <f t="shared" si="5"/>
        <v>38.4</v>
      </c>
      <c r="N14">
        <f>J14*('Device Calculator'!E$102)</f>
        <v>319.68000000000006</v>
      </c>
      <c r="O14">
        <f>G14*4*10^6*'Device Calculator'!E$114*10^-6</f>
        <v>6000</v>
      </c>
      <c r="P14">
        <f t="shared" si="6"/>
        <v>12</v>
      </c>
      <c r="R14">
        <f t="shared" si="7"/>
        <v>1800</v>
      </c>
    </row>
    <row r="15" spans="1:21" x14ac:dyDescent="0.25">
      <c r="F15">
        <f t="shared" si="0"/>
        <v>65</v>
      </c>
      <c r="G15">
        <f t="shared" si="1"/>
        <v>16.25</v>
      </c>
      <c r="H15">
        <f t="shared" si="2"/>
        <v>81.25</v>
      </c>
      <c r="I15">
        <f t="shared" si="3"/>
        <v>65</v>
      </c>
      <c r="J15">
        <f t="shared" si="4"/>
        <v>4.3290000000000006</v>
      </c>
      <c r="K15">
        <f t="shared" si="5"/>
        <v>41.6</v>
      </c>
      <c r="N15">
        <f>J15*('Device Calculator'!E$102)</f>
        <v>346.32000000000005</v>
      </c>
      <c r="O15">
        <f>G15*4*10^6*'Device Calculator'!E$114*10^-6</f>
        <v>6500</v>
      </c>
      <c r="P15">
        <f t="shared" si="6"/>
        <v>13</v>
      </c>
      <c r="R15">
        <f t="shared" si="7"/>
        <v>2200</v>
      </c>
    </row>
    <row r="16" spans="1:21" x14ac:dyDescent="0.25">
      <c r="F16">
        <f t="shared" si="0"/>
        <v>70</v>
      </c>
      <c r="G16">
        <f t="shared" si="1"/>
        <v>17.5</v>
      </c>
      <c r="H16">
        <f t="shared" si="2"/>
        <v>87.5</v>
      </c>
      <c r="I16">
        <f t="shared" si="3"/>
        <v>70</v>
      </c>
      <c r="J16">
        <f t="shared" si="4"/>
        <v>4.6620000000000008</v>
      </c>
      <c r="K16">
        <f t="shared" si="5"/>
        <v>44.800000000000004</v>
      </c>
      <c r="N16">
        <f>J16*('Device Calculator'!E$102)</f>
        <v>372.96000000000004</v>
      </c>
      <c r="O16">
        <f>G16*4*10^6*'Device Calculator'!E$114*10^-6</f>
        <v>7000</v>
      </c>
      <c r="P16">
        <f t="shared" si="6"/>
        <v>14</v>
      </c>
      <c r="R16">
        <f t="shared" si="7"/>
        <v>2600</v>
      </c>
    </row>
    <row r="17" spans="6:18" x14ac:dyDescent="0.25">
      <c r="F17">
        <f t="shared" si="0"/>
        <v>75</v>
      </c>
      <c r="G17">
        <f t="shared" si="1"/>
        <v>18.75</v>
      </c>
      <c r="H17">
        <f t="shared" si="2"/>
        <v>93.75</v>
      </c>
      <c r="I17">
        <f t="shared" si="3"/>
        <v>75</v>
      </c>
      <c r="J17">
        <f t="shared" si="4"/>
        <v>4.995000000000001</v>
      </c>
      <c r="K17">
        <f t="shared" si="5"/>
        <v>48.000000000000007</v>
      </c>
      <c r="N17">
        <f>J17*('Device Calculator'!E$102)</f>
        <v>399.60000000000008</v>
      </c>
      <c r="O17">
        <f>G17*4*10^6*'Device Calculator'!E$114*10^-6</f>
        <v>7500</v>
      </c>
      <c r="P17">
        <f t="shared" si="6"/>
        <v>15</v>
      </c>
      <c r="R17">
        <f t="shared" si="7"/>
        <v>3000</v>
      </c>
    </row>
    <row r="18" spans="6:18" x14ac:dyDescent="0.25">
      <c r="F18">
        <f t="shared" si="0"/>
        <v>80</v>
      </c>
      <c r="H18">
        <f t="shared" si="2"/>
        <v>100</v>
      </c>
      <c r="I18">
        <f t="shared" si="3"/>
        <v>80</v>
      </c>
      <c r="K18">
        <f t="shared" si="5"/>
        <v>51.20000000000001</v>
      </c>
      <c r="P18">
        <f t="shared" si="6"/>
        <v>16</v>
      </c>
    </row>
    <row r="19" spans="6:18" x14ac:dyDescent="0.25">
      <c r="F19">
        <f t="shared" si="0"/>
        <v>85</v>
      </c>
      <c r="H19">
        <f t="shared" si="2"/>
        <v>106.25</v>
      </c>
      <c r="I19">
        <f t="shared" si="3"/>
        <v>85</v>
      </c>
      <c r="K19">
        <f t="shared" si="5"/>
        <v>54.400000000000013</v>
      </c>
      <c r="P19">
        <f t="shared" si="6"/>
        <v>17</v>
      </c>
    </row>
    <row r="20" spans="6:18" x14ac:dyDescent="0.25">
      <c r="F20">
        <f t="shared" si="0"/>
        <v>90</v>
      </c>
      <c r="H20">
        <f t="shared" si="2"/>
        <v>112.5</v>
      </c>
      <c r="I20">
        <f t="shared" si="3"/>
        <v>90</v>
      </c>
      <c r="K20">
        <f t="shared" si="5"/>
        <v>57.600000000000016</v>
      </c>
      <c r="P20">
        <f t="shared" si="6"/>
        <v>18</v>
      </c>
    </row>
    <row r="21" spans="6:18" x14ac:dyDescent="0.25">
      <c r="F21">
        <f t="shared" si="0"/>
        <v>95</v>
      </c>
      <c r="H21">
        <f t="shared" si="2"/>
        <v>118.75</v>
      </c>
      <c r="I21">
        <f t="shared" si="3"/>
        <v>95</v>
      </c>
      <c r="K21">
        <f t="shared" si="5"/>
        <v>60.800000000000018</v>
      </c>
      <c r="P21">
        <f t="shared" si="6"/>
        <v>19</v>
      </c>
    </row>
    <row r="22" spans="6:18" x14ac:dyDescent="0.25">
      <c r="F22">
        <f t="shared" si="0"/>
        <v>100</v>
      </c>
      <c r="H22">
        <f t="shared" si="2"/>
        <v>125</v>
      </c>
      <c r="I22">
        <f t="shared" si="3"/>
        <v>100</v>
      </c>
      <c r="K22">
        <f t="shared" si="5"/>
        <v>64.000000000000014</v>
      </c>
      <c r="P22">
        <f t="shared" si="6"/>
        <v>20</v>
      </c>
    </row>
    <row r="23" spans="6:18" x14ac:dyDescent="0.25">
      <c r="F23">
        <f t="shared" si="0"/>
        <v>105</v>
      </c>
      <c r="H23">
        <f t="shared" si="2"/>
        <v>131.25</v>
      </c>
      <c r="I23">
        <f t="shared" si="3"/>
        <v>105</v>
      </c>
      <c r="K23">
        <f t="shared" si="5"/>
        <v>67.200000000000017</v>
      </c>
      <c r="P23">
        <f t="shared" si="6"/>
        <v>21</v>
      </c>
    </row>
    <row r="24" spans="6:18" x14ac:dyDescent="0.25">
      <c r="F24">
        <f t="shared" si="0"/>
        <v>110</v>
      </c>
      <c r="H24">
        <f t="shared" si="2"/>
        <v>137.5</v>
      </c>
      <c r="I24">
        <f t="shared" si="3"/>
        <v>110</v>
      </c>
      <c r="K24">
        <f t="shared" si="5"/>
        <v>70.40000000000002</v>
      </c>
      <c r="P24">
        <f t="shared" si="6"/>
        <v>22</v>
      </c>
    </row>
    <row r="25" spans="6:18" x14ac:dyDescent="0.25">
      <c r="F25">
        <f t="shared" si="0"/>
        <v>115</v>
      </c>
      <c r="H25">
        <f t="shared" si="2"/>
        <v>143.75</v>
      </c>
      <c r="I25">
        <f t="shared" si="3"/>
        <v>115</v>
      </c>
      <c r="K25">
        <f t="shared" si="5"/>
        <v>73.600000000000023</v>
      </c>
      <c r="P25">
        <f t="shared" si="6"/>
        <v>23</v>
      </c>
    </row>
    <row r="26" spans="6:18" x14ac:dyDescent="0.25">
      <c r="F26">
        <f t="shared" si="0"/>
        <v>120</v>
      </c>
      <c r="H26">
        <f t="shared" si="2"/>
        <v>150</v>
      </c>
      <c r="I26">
        <f t="shared" si="3"/>
        <v>120</v>
      </c>
      <c r="K26">
        <f t="shared" si="5"/>
        <v>76.800000000000026</v>
      </c>
      <c r="P26">
        <f t="shared" si="6"/>
        <v>24</v>
      </c>
    </row>
    <row r="27" spans="6:18" x14ac:dyDescent="0.25">
      <c r="F27">
        <f t="shared" si="0"/>
        <v>125</v>
      </c>
      <c r="H27">
        <f t="shared" si="2"/>
        <v>156.25</v>
      </c>
      <c r="I27">
        <f t="shared" si="3"/>
        <v>125</v>
      </c>
      <c r="K27">
        <f t="shared" si="5"/>
        <v>80.000000000000028</v>
      </c>
      <c r="P27">
        <f t="shared" si="6"/>
        <v>25</v>
      </c>
    </row>
    <row r="28" spans="6:18" x14ac:dyDescent="0.25">
      <c r="F28">
        <f t="shared" si="0"/>
        <v>130</v>
      </c>
      <c r="H28">
        <f t="shared" si="2"/>
        <v>162.5</v>
      </c>
      <c r="I28">
        <f t="shared" si="3"/>
        <v>130</v>
      </c>
      <c r="K28">
        <f t="shared" si="5"/>
        <v>83.200000000000031</v>
      </c>
      <c r="P28">
        <f t="shared" si="6"/>
        <v>26</v>
      </c>
    </row>
    <row r="29" spans="6:18" x14ac:dyDescent="0.25">
      <c r="F29">
        <f t="shared" si="0"/>
        <v>135</v>
      </c>
      <c r="H29">
        <f t="shared" si="2"/>
        <v>168.75</v>
      </c>
      <c r="I29">
        <f t="shared" si="3"/>
        <v>135</v>
      </c>
      <c r="K29">
        <f t="shared" si="5"/>
        <v>86.400000000000034</v>
      </c>
      <c r="P29">
        <f t="shared" si="6"/>
        <v>27</v>
      </c>
    </row>
    <row r="30" spans="6:18" x14ac:dyDescent="0.25">
      <c r="F30">
        <f t="shared" si="0"/>
        <v>140</v>
      </c>
      <c r="H30">
        <f t="shared" si="2"/>
        <v>175</v>
      </c>
      <c r="I30">
        <f t="shared" si="3"/>
        <v>140</v>
      </c>
      <c r="K30">
        <f t="shared" si="5"/>
        <v>89.600000000000037</v>
      </c>
      <c r="P30">
        <f t="shared" si="6"/>
        <v>28</v>
      </c>
    </row>
    <row r="31" spans="6:18" x14ac:dyDescent="0.25">
      <c r="F31">
        <f t="shared" si="0"/>
        <v>145</v>
      </c>
      <c r="H31">
        <f t="shared" si="2"/>
        <v>181.25</v>
      </c>
      <c r="I31">
        <f t="shared" si="3"/>
        <v>145</v>
      </c>
      <c r="K31">
        <f t="shared" si="5"/>
        <v>92.80000000000004</v>
      </c>
      <c r="P31">
        <f t="shared" si="6"/>
        <v>29</v>
      </c>
    </row>
    <row r="32" spans="6:18" x14ac:dyDescent="0.25">
      <c r="F32">
        <f t="shared" si="0"/>
        <v>150</v>
      </c>
      <c r="H32">
        <f t="shared" si="2"/>
        <v>187.5</v>
      </c>
      <c r="I32">
        <f t="shared" si="3"/>
        <v>150</v>
      </c>
      <c r="K32">
        <f t="shared" si="5"/>
        <v>96.000000000000043</v>
      </c>
      <c r="P32">
        <f t="shared" si="6"/>
        <v>30</v>
      </c>
    </row>
    <row r="33" spans="6:16" x14ac:dyDescent="0.25">
      <c r="F33">
        <f t="shared" si="0"/>
        <v>155</v>
      </c>
      <c r="H33">
        <f t="shared" si="2"/>
        <v>193.75</v>
      </c>
      <c r="I33">
        <f t="shared" si="3"/>
        <v>155</v>
      </c>
      <c r="K33">
        <f t="shared" si="5"/>
        <v>99.200000000000045</v>
      </c>
      <c r="P33">
        <f t="shared" si="6"/>
        <v>31</v>
      </c>
    </row>
    <row r="34" spans="6:16" x14ac:dyDescent="0.25">
      <c r="F34">
        <f t="shared" si="0"/>
        <v>160</v>
      </c>
      <c r="I34">
        <f t="shared" si="3"/>
        <v>160</v>
      </c>
      <c r="P34">
        <f t="shared" si="6"/>
        <v>32</v>
      </c>
    </row>
    <row r="35" spans="6:16" x14ac:dyDescent="0.25">
      <c r="F35">
        <f t="shared" si="0"/>
        <v>165</v>
      </c>
      <c r="I35">
        <f t="shared" si="3"/>
        <v>165</v>
      </c>
      <c r="P35">
        <f t="shared" si="6"/>
        <v>33</v>
      </c>
    </row>
    <row r="36" spans="6:16" x14ac:dyDescent="0.25">
      <c r="F36">
        <f t="shared" si="0"/>
        <v>170</v>
      </c>
      <c r="I36">
        <f t="shared" si="3"/>
        <v>170</v>
      </c>
      <c r="P36">
        <f t="shared" si="6"/>
        <v>34</v>
      </c>
    </row>
    <row r="37" spans="6:16" x14ac:dyDescent="0.25">
      <c r="F37">
        <f t="shared" si="0"/>
        <v>175</v>
      </c>
      <c r="I37">
        <f t="shared" si="3"/>
        <v>175</v>
      </c>
      <c r="P37">
        <f t="shared" si="6"/>
        <v>35</v>
      </c>
    </row>
    <row r="38" spans="6:16" x14ac:dyDescent="0.25">
      <c r="F38">
        <f t="shared" si="0"/>
        <v>180</v>
      </c>
      <c r="I38">
        <f t="shared" si="3"/>
        <v>180</v>
      </c>
      <c r="P38">
        <f t="shared" si="6"/>
        <v>36</v>
      </c>
    </row>
    <row r="39" spans="6:16" x14ac:dyDescent="0.25">
      <c r="F39">
        <f t="shared" si="0"/>
        <v>185</v>
      </c>
      <c r="I39">
        <f t="shared" si="3"/>
        <v>185</v>
      </c>
      <c r="P39">
        <f t="shared" si="6"/>
        <v>37</v>
      </c>
    </row>
    <row r="40" spans="6:16" x14ac:dyDescent="0.25">
      <c r="F40">
        <f t="shared" si="0"/>
        <v>190</v>
      </c>
      <c r="I40">
        <f t="shared" si="3"/>
        <v>190</v>
      </c>
      <c r="P40">
        <f t="shared" si="6"/>
        <v>38</v>
      </c>
    </row>
    <row r="41" spans="6:16" x14ac:dyDescent="0.25">
      <c r="F41">
        <f t="shared" si="0"/>
        <v>195</v>
      </c>
      <c r="I41">
        <f t="shared" si="3"/>
        <v>195</v>
      </c>
      <c r="P41">
        <f t="shared" si="6"/>
        <v>39</v>
      </c>
    </row>
    <row r="42" spans="6:16" x14ac:dyDescent="0.25">
      <c r="F42">
        <f t="shared" si="0"/>
        <v>200</v>
      </c>
      <c r="I42">
        <f t="shared" si="3"/>
        <v>200</v>
      </c>
      <c r="P42">
        <f t="shared" si="6"/>
        <v>40</v>
      </c>
    </row>
    <row r="43" spans="6:16" x14ac:dyDescent="0.25">
      <c r="F43">
        <f t="shared" si="0"/>
        <v>205</v>
      </c>
      <c r="I43">
        <f t="shared" si="3"/>
        <v>205</v>
      </c>
      <c r="P43">
        <f t="shared" si="6"/>
        <v>41</v>
      </c>
    </row>
    <row r="44" spans="6:16" x14ac:dyDescent="0.25">
      <c r="F44">
        <f t="shared" si="0"/>
        <v>210</v>
      </c>
      <c r="I44">
        <f t="shared" si="3"/>
        <v>210</v>
      </c>
      <c r="P44">
        <f t="shared" si="6"/>
        <v>42</v>
      </c>
    </row>
    <row r="45" spans="6:16" x14ac:dyDescent="0.25">
      <c r="F45">
        <f t="shared" si="0"/>
        <v>215</v>
      </c>
      <c r="I45">
        <f t="shared" si="3"/>
        <v>215</v>
      </c>
      <c r="P45">
        <f t="shared" si="6"/>
        <v>43</v>
      </c>
    </row>
    <row r="46" spans="6:16" x14ac:dyDescent="0.25">
      <c r="F46">
        <f t="shared" si="0"/>
        <v>220</v>
      </c>
      <c r="I46">
        <f t="shared" si="3"/>
        <v>220</v>
      </c>
      <c r="P46">
        <f t="shared" si="6"/>
        <v>44</v>
      </c>
    </row>
    <row r="47" spans="6:16" x14ac:dyDescent="0.25">
      <c r="F47">
        <f t="shared" si="0"/>
        <v>225</v>
      </c>
      <c r="I47">
        <f t="shared" si="3"/>
        <v>225</v>
      </c>
      <c r="P47">
        <f t="shared" si="6"/>
        <v>45</v>
      </c>
    </row>
    <row r="48" spans="6:16" x14ac:dyDescent="0.25">
      <c r="F48">
        <f t="shared" si="0"/>
        <v>230</v>
      </c>
      <c r="I48">
        <f t="shared" si="3"/>
        <v>230</v>
      </c>
      <c r="P48">
        <f t="shared" si="6"/>
        <v>46</v>
      </c>
    </row>
    <row r="49" spans="6:16" x14ac:dyDescent="0.25">
      <c r="F49">
        <f t="shared" si="0"/>
        <v>235</v>
      </c>
      <c r="I49">
        <f t="shared" si="3"/>
        <v>235</v>
      </c>
      <c r="P49">
        <f t="shared" si="6"/>
        <v>47</v>
      </c>
    </row>
    <row r="50" spans="6:16" x14ac:dyDescent="0.25">
      <c r="F50">
        <f t="shared" si="0"/>
        <v>240</v>
      </c>
      <c r="I50">
        <f t="shared" si="3"/>
        <v>240</v>
      </c>
      <c r="P50">
        <f t="shared" si="6"/>
        <v>48</v>
      </c>
    </row>
    <row r="51" spans="6:16" x14ac:dyDescent="0.25">
      <c r="F51">
        <f t="shared" si="0"/>
        <v>245</v>
      </c>
      <c r="I51">
        <f t="shared" si="3"/>
        <v>245</v>
      </c>
      <c r="P51">
        <f t="shared" si="6"/>
        <v>49</v>
      </c>
    </row>
    <row r="52" spans="6:16" x14ac:dyDescent="0.25">
      <c r="F52">
        <f t="shared" si="0"/>
        <v>250</v>
      </c>
      <c r="I52">
        <f t="shared" si="3"/>
        <v>250</v>
      </c>
      <c r="P52">
        <f t="shared" si="6"/>
        <v>50</v>
      </c>
    </row>
    <row r="53" spans="6:16" x14ac:dyDescent="0.25">
      <c r="F53">
        <f t="shared" si="0"/>
        <v>255</v>
      </c>
      <c r="I53">
        <f t="shared" si="3"/>
        <v>255</v>
      </c>
      <c r="P53">
        <f t="shared" si="6"/>
        <v>51</v>
      </c>
    </row>
    <row r="54" spans="6:16" x14ac:dyDescent="0.25">
      <c r="F54">
        <f t="shared" si="0"/>
        <v>260</v>
      </c>
      <c r="I54">
        <f t="shared" si="3"/>
        <v>260</v>
      </c>
      <c r="P54">
        <f t="shared" si="6"/>
        <v>52</v>
      </c>
    </row>
    <row r="55" spans="6:16" x14ac:dyDescent="0.25">
      <c r="F55">
        <f t="shared" si="0"/>
        <v>265</v>
      </c>
      <c r="I55">
        <f t="shared" si="3"/>
        <v>265</v>
      </c>
      <c r="P55">
        <f t="shared" si="6"/>
        <v>53</v>
      </c>
    </row>
    <row r="56" spans="6:16" x14ac:dyDescent="0.25">
      <c r="F56">
        <f t="shared" si="0"/>
        <v>270</v>
      </c>
      <c r="I56">
        <f t="shared" si="3"/>
        <v>270</v>
      </c>
      <c r="P56">
        <f t="shared" si="6"/>
        <v>54</v>
      </c>
    </row>
    <row r="57" spans="6:16" x14ac:dyDescent="0.25">
      <c r="F57">
        <f t="shared" si="0"/>
        <v>275</v>
      </c>
      <c r="I57">
        <f t="shared" si="3"/>
        <v>275</v>
      </c>
      <c r="P57">
        <f t="shared" si="6"/>
        <v>55</v>
      </c>
    </row>
    <row r="58" spans="6:16" x14ac:dyDescent="0.25">
      <c r="F58">
        <f t="shared" si="0"/>
        <v>280</v>
      </c>
      <c r="I58">
        <f t="shared" si="3"/>
        <v>280</v>
      </c>
      <c r="P58">
        <f t="shared" si="6"/>
        <v>56</v>
      </c>
    </row>
    <row r="59" spans="6:16" x14ac:dyDescent="0.25">
      <c r="F59">
        <f t="shared" si="0"/>
        <v>285</v>
      </c>
      <c r="I59">
        <f t="shared" si="3"/>
        <v>285</v>
      </c>
      <c r="P59">
        <f t="shared" si="6"/>
        <v>57</v>
      </c>
    </row>
    <row r="60" spans="6:16" x14ac:dyDescent="0.25">
      <c r="F60">
        <f t="shared" si="0"/>
        <v>290</v>
      </c>
      <c r="I60">
        <f t="shared" si="3"/>
        <v>290</v>
      </c>
      <c r="P60">
        <f t="shared" si="6"/>
        <v>58</v>
      </c>
    </row>
    <row r="61" spans="6:16" x14ac:dyDescent="0.25">
      <c r="F61">
        <f t="shared" si="0"/>
        <v>295</v>
      </c>
      <c r="I61">
        <f t="shared" si="3"/>
        <v>295</v>
      </c>
      <c r="P61">
        <f t="shared" si="6"/>
        <v>59</v>
      </c>
    </row>
    <row r="62" spans="6:16" x14ac:dyDescent="0.25">
      <c r="F62">
        <f t="shared" si="0"/>
        <v>300</v>
      </c>
      <c r="I62">
        <f t="shared" si="3"/>
        <v>300</v>
      </c>
      <c r="P62">
        <f t="shared" si="6"/>
        <v>60</v>
      </c>
    </row>
    <row r="63" spans="6:16" x14ac:dyDescent="0.25">
      <c r="F63">
        <f t="shared" si="0"/>
        <v>305</v>
      </c>
      <c r="I63">
        <f t="shared" si="3"/>
        <v>305</v>
      </c>
      <c r="P63">
        <f t="shared" si="6"/>
        <v>61</v>
      </c>
    </row>
    <row r="64" spans="6:16" x14ac:dyDescent="0.25">
      <c r="F64">
        <f t="shared" si="0"/>
        <v>310</v>
      </c>
      <c r="I64">
        <f t="shared" si="3"/>
        <v>310</v>
      </c>
      <c r="P64">
        <f t="shared" si="6"/>
        <v>62</v>
      </c>
    </row>
    <row r="65" spans="6:16" x14ac:dyDescent="0.25">
      <c r="F65">
        <f t="shared" si="0"/>
        <v>315</v>
      </c>
      <c r="I65">
        <f t="shared" si="3"/>
        <v>315</v>
      </c>
      <c r="P65">
        <f t="shared" si="6"/>
        <v>63</v>
      </c>
    </row>
  </sheetData>
  <sheetProtection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workbookViewId="0">
      <selection activeCell="K10" sqref="K10"/>
    </sheetView>
  </sheetViews>
  <sheetFormatPr defaultRowHeight="15" x14ac:dyDescent="0.25"/>
  <cols>
    <col min="1" max="1" width="11.5703125" bestFit="1" customWidth="1"/>
    <col min="2" max="5" width="11.5703125" customWidth="1"/>
    <col min="7" max="7" width="18.42578125" bestFit="1" customWidth="1"/>
    <col min="8" max="10" width="18.42578125" customWidth="1"/>
    <col min="11" max="11" width="19.5703125" bestFit="1" customWidth="1"/>
    <col min="12" max="12" width="19.5703125" customWidth="1"/>
    <col min="13" max="13" width="9.5703125" bestFit="1" customWidth="1"/>
    <col min="14" max="14" width="9.5703125" customWidth="1"/>
    <col min="15" max="15" width="14.5703125" bestFit="1" customWidth="1"/>
    <col min="16" max="16" width="14.5703125" customWidth="1"/>
    <col min="17" max="17" width="11.5703125" bestFit="1" customWidth="1"/>
    <col min="18" max="18" width="11.5703125" customWidth="1"/>
    <col min="19" max="19" width="18.42578125" bestFit="1" customWidth="1"/>
    <col min="20" max="23" width="18.42578125" customWidth="1"/>
    <col min="24" max="25" width="18.28515625" bestFit="1" customWidth="1"/>
    <col min="26" max="26" width="16.42578125" bestFit="1" customWidth="1"/>
    <col min="27" max="27" width="16.42578125" customWidth="1"/>
    <col min="28" max="28" width="15.140625" bestFit="1" customWidth="1"/>
    <col min="32" max="32" width="11.140625" bestFit="1" customWidth="1"/>
    <col min="34" max="34" width="10.85546875" customWidth="1"/>
    <col min="41" max="41" width="14" bestFit="1" customWidth="1"/>
  </cols>
  <sheetData>
    <row r="1" spans="1:41" x14ac:dyDescent="0.25">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x14ac:dyDescent="0.25">
      <c r="A2" t="s">
        <v>193</v>
      </c>
      <c r="B2" s="7" t="s">
        <v>220</v>
      </c>
      <c r="C2" s="7" t="s">
        <v>245</v>
      </c>
      <c r="D2" s="7" t="s">
        <v>270</v>
      </c>
      <c r="E2" s="7" t="s">
        <v>271</v>
      </c>
      <c r="F2" t="s">
        <v>272</v>
      </c>
      <c r="G2" t="s">
        <v>38</v>
      </c>
      <c r="H2">
        <v>0</v>
      </c>
      <c r="I2">
        <v>7</v>
      </c>
      <c r="J2">
        <v>0</v>
      </c>
      <c r="K2" t="s">
        <v>38</v>
      </c>
      <c r="S2" t="s">
        <v>38</v>
      </c>
      <c r="T2" t="s">
        <v>211</v>
      </c>
      <c r="U2">
        <v>0.5</v>
      </c>
      <c r="V2" t="s">
        <v>221</v>
      </c>
      <c r="W2" t="s">
        <v>221</v>
      </c>
      <c r="X2" t="s">
        <v>38</v>
      </c>
      <c r="Y2" t="s">
        <v>211</v>
      </c>
      <c r="Z2" t="s">
        <v>38</v>
      </c>
      <c r="AA2" t="s">
        <v>212</v>
      </c>
      <c r="AD2" t="s">
        <v>686</v>
      </c>
      <c r="AE2" t="str">
        <f>IF('Pin Detect Programming'!$D$9=2,'Resistor References'!AD2,"N/A")</f>
        <v>N/A</v>
      </c>
      <c r="AF2" t="s">
        <v>686</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x14ac:dyDescent="0.25">
      <c r="A3" t="s">
        <v>194</v>
      </c>
      <c r="B3" s="7" t="s">
        <v>270</v>
      </c>
      <c r="C3" s="7" t="s">
        <v>274</v>
      </c>
      <c r="D3" s="7" t="s">
        <v>271</v>
      </c>
      <c r="E3" s="7"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References'!A2:E4,2,FALSE)</f>
        <v>40/52</v>
      </c>
      <c r="P3">
        <f>0</f>
        <v>0</v>
      </c>
      <c r="Q3">
        <v>1</v>
      </c>
      <c r="R3">
        <f>0</f>
        <v>0</v>
      </c>
      <c r="S3" t="s">
        <v>225</v>
      </c>
      <c r="T3" t="s">
        <v>212</v>
      </c>
      <c r="U3">
        <v>0.5</v>
      </c>
      <c r="V3">
        <v>0.5</v>
      </c>
      <c r="W3">
        <v>0.05</v>
      </c>
      <c r="X3" s="8">
        <f>IF('Pin Detect Programming'!D$10='Resistor References'!S$2,'Resistor References'!S$2,VLOOKUP('Pin Detect Programming'!D$10,'Resistor References'!S$3:W$17,4,FALSE)+Y3*VLOOKUP('Pin Detect Programming'!D$10,'Resistor References'!S$3:W$17,5,FALSE))</f>
        <v>3</v>
      </c>
      <c r="Y3">
        <f>0</f>
        <v>0</v>
      </c>
      <c r="Z3">
        <f>AA3+16</f>
        <v>16</v>
      </c>
      <c r="AA3">
        <f>0</f>
        <v>0</v>
      </c>
      <c r="AB3" t="str">
        <f>IF('Pin Detect Programming'!D13&gt;31.5,"N/A",IF('Pin Detect Programming'!D13='Resistor References'!Z2,"Auto-Detect",IF('Pin Detect Programming'!D9=1,"0, Auto", "Auto-Detect")))</f>
        <v>0, Auto</v>
      </c>
      <c r="AC3" t="s">
        <v>248</v>
      </c>
      <c r="AD3" t="s">
        <v>687</v>
      </c>
      <c r="AE3" t="str">
        <f>IF('Pin Detect Programming'!$D$9=3,'Resistor References'!AD3,"N/A")</f>
        <v>N/A</v>
      </c>
      <c r="AF3" t="s">
        <v>686</v>
      </c>
      <c r="AG3" t="s">
        <v>212</v>
      </c>
      <c r="AH3" t="s">
        <v>276</v>
      </c>
      <c r="AI3" t="s">
        <v>212</v>
      </c>
      <c r="AJ3" s="8">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x14ac:dyDescent="0.25">
      <c r="A4" t="s">
        <v>195</v>
      </c>
      <c r="B4" s="7" t="s">
        <v>271</v>
      </c>
      <c r="C4" s="7" t="s">
        <v>277</v>
      </c>
      <c r="D4" s="7" t="s">
        <v>275</v>
      </c>
      <c r="E4" s="7" t="s">
        <v>278</v>
      </c>
      <c r="F4">
        <f>F3+1</f>
        <v>1</v>
      </c>
      <c r="G4">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References'!A2:E4,3,FALSE)</f>
        <v>30/39</v>
      </c>
      <c r="P4">
        <f>P3+1</f>
        <v>1</v>
      </c>
      <c r="Q4">
        <v>2</v>
      </c>
      <c r="R4">
        <f>R3+1</f>
        <v>1</v>
      </c>
      <c r="S4" t="s">
        <v>279</v>
      </c>
      <c r="T4">
        <v>0</v>
      </c>
      <c r="U4">
        <v>0.5</v>
      </c>
      <c r="V4">
        <v>0.6</v>
      </c>
      <c r="W4">
        <v>0.01</v>
      </c>
      <c r="X4" s="8">
        <f>IF('Pin Detect Programming'!D$10='Resistor References'!S$2,'Resistor References'!S$2,VLOOKUP('Pin Detect Programming'!D$10,'Resistor References'!S$3:W$17,4,FALSE)+Y4*VLOOKUP('Pin Detect Programming'!D$10,'Resistor References'!S$3:W$17,5,FALSE))</f>
        <v>3.04</v>
      </c>
      <c r="Y4">
        <f>Y3+1</f>
        <v>1</v>
      </c>
      <c r="Z4">
        <f t="shared" ref="Z4:Z32" si="1">AA4+16</f>
        <v>17</v>
      </c>
      <c r="AA4">
        <f>AA3+1</f>
        <v>1</v>
      </c>
      <c r="AB4" t="str">
        <f>IF('Pin Detect Programming'!D13='Resistor References'!Z2,"Auto-Detect",IF('Pin Detect Programming'!D9=1,"0, In","SYNC In"))</f>
        <v>0, In</v>
      </c>
      <c r="AC4">
        <v>0</v>
      </c>
      <c r="AD4" t="s">
        <v>688</v>
      </c>
      <c r="AE4" t="str">
        <f>IF('Pin Detect Programming'!$D$9=4,'Resistor References'!AD4,"N/A")</f>
        <v>N/A</v>
      </c>
      <c r="AF4" t="s">
        <v>221</v>
      </c>
      <c r="AG4" t="s">
        <v>221</v>
      </c>
      <c r="AH4" t="s">
        <v>280</v>
      </c>
      <c r="AI4">
        <v>0</v>
      </c>
      <c r="AJ4" s="8">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25">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References'!A2:E4,4,FALSE)</f>
        <v>20/26</v>
      </c>
      <c r="P5">
        <f t="shared" si="2"/>
        <v>2</v>
      </c>
      <c r="Q5">
        <v>3</v>
      </c>
      <c r="R5">
        <f t="shared" ref="R5:R6" si="3">R4+1</f>
        <v>2</v>
      </c>
      <c r="S5" t="s">
        <v>281</v>
      </c>
      <c r="T5">
        <f t="shared" ref="T5:T14" si="4">T4+1</f>
        <v>1</v>
      </c>
      <c r="U5">
        <v>0.5</v>
      </c>
      <c r="V5">
        <v>0.75</v>
      </c>
      <c r="W5">
        <v>0.01</v>
      </c>
      <c r="X5" s="8">
        <f>IF('Pin Detect Programming'!D$10='Resistor References'!S$2,'Resistor References'!S$2,VLOOKUP('Pin Detect Programming'!D$10,'Resistor References'!S$3:W$17,4,FALSE)+Y5*VLOOKUP('Pin Detect Programming'!D$10,'Resistor References'!S$3:W$17,5,FALSE))</f>
        <v>3.08</v>
      </c>
      <c r="Y5">
        <f t="shared" ref="Y5:Y18" si="5">Y4+1</f>
        <v>2</v>
      </c>
      <c r="Z5">
        <f t="shared" si="1"/>
        <v>18</v>
      </c>
      <c r="AA5">
        <f t="shared" ref="AA5:AA32" si="6">AA4+1</f>
        <v>2</v>
      </c>
      <c r="AB5" t="str">
        <f>IF('Pin Detect Programming'!D13='Resistor References'!Z2,"Auto-Detect",IF('Pin Detect Programming'!D9=1,"90, In","SYNC In"))</f>
        <v>90, In</v>
      </c>
      <c r="AC5">
        <f t="shared" ref="AC5:AC11" si="7">AC4+1</f>
        <v>1</v>
      </c>
      <c r="AD5" t="s">
        <v>689</v>
      </c>
      <c r="AE5" t="str">
        <f>IF('Pin Detect Programming'!$D$9=3,'Resistor References'!AD5,"N/A")</f>
        <v>N/A</v>
      </c>
      <c r="AF5" t="s">
        <v>688</v>
      </c>
      <c r="AG5">
        <v>1</v>
      </c>
      <c r="AH5" t="s">
        <v>282</v>
      </c>
      <c r="AI5">
        <v>1</v>
      </c>
      <c r="AJ5" s="8">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25">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t="str">
        <f>VLOOKUP('Pin Detect Programming'!C2,'Resistor References'!A2:E4,5,FALSE)</f>
        <v>10/14</v>
      </c>
      <c r="P6">
        <f t="shared" si="2"/>
        <v>3</v>
      </c>
      <c r="Q6">
        <v>4</v>
      </c>
      <c r="R6">
        <f t="shared" si="3"/>
        <v>3</v>
      </c>
      <c r="S6" t="s">
        <v>283</v>
      </c>
      <c r="T6">
        <f t="shared" si="4"/>
        <v>2</v>
      </c>
      <c r="U6">
        <v>0.5</v>
      </c>
      <c r="V6">
        <v>0.9</v>
      </c>
      <c r="W6">
        <v>0.01</v>
      </c>
      <c r="X6" s="8">
        <f>IF('Pin Detect Programming'!D$10='Resistor References'!S$2,'Resistor References'!S$2,VLOOKUP('Pin Detect Programming'!D$10,'Resistor References'!S$3:W$17,4,FALSE)+Y6*VLOOKUP('Pin Detect Programming'!D$10,'Resistor References'!S$3:W$17,5,FALSE))</f>
        <v>3.12</v>
      </c>
      <c r="Y6">
        <f t="shared" si="5"/>
        <v>3</v>
      </c>
      <c r="Z6">
        <f t="shared" si="1"/>
        <v>19</v>
      </c>
      <c r="AA6">
        <f t="shared" si="6"/>
        <v>3</v>
      </c>
      <c r="AB6" t="str">
        <f>IF('Pin Detect Programming'!D13='Resistor References'!Z2,"Auto-Detect",IF('Pin Detect Programming'!D9=1,"120, In","SYNC In"))</f>
        <v>120, In</v>
      </c>
      <c r="AC6">
        <f t="shared" si="7"/>
        <v>2</v>
      </c>
      <c r="AD6" t="s">
        <v>690</v>
      </c>
      <c r="AE6" t="str">
        <f>IF('Pin Detect Programming'!$D$9=4,'Resistor References'!AD6,"N/A")</f>
        <v>N/A</v>
      </c>
      <c r="AF6" t="s">
        <v>687</v>
      </c>
      <c r="AG6">
        <v>2</v>
      </c>
      <c r="AH6" t="s">
        <v>284</v>
      </c>
      <c r="AI6">
        <v>2</v>
      </c>
      <c r="AJ6" s="8">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25">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8">
        <f>IF('Pin Detect Programming'!D$10='Resistor References'!S$2,'Resistor References'!S$2,VLOOKUP('Pin Detect Programming'!D$10,'Resistor References'!S$3:W$17,4,FALSE)+Y7*VLOOKUP('Pin Detect Programming'!D$10,'Resistor References'!S$3:W$17,5,FALSE))</f>
        <v>3.16</v>
      </c>
      <c r="Y7">
        <f t="shared" si="5"/>
        <v>4</v>
      </c>
      <c r="Z7">
        <f t="shared" si="1"/>
        <v>20</v>
      </c>
      <c r="AA7">
        <f t="shared" si="6"/>
        <v>4</v>
      </c>
      <c r="AB7" t="str">
        <f>IF('Pin Detect Programming'!D13='Resistor References'!Z2,"Auto-Detect",IF('Pin Detect Programming'!D9=1,"180, In","SYNC In"))</f>
        <v>180, In</v>
      </c>
      <c r="AC7">
        <f t="shared" si="7"/>
        <v>3</v>
      </c>
      <c r="AD7" t="s">
        <v>691</v>
      </c>
      <c r="AE7" t="str">
        <f>IF('Pin Detect Programming'!$D$9=4,'Resistor References'!AD7,"N/A")</f>
        <v>N/A</v>
      </c>
      <c r="AF7" t="s">
        <v>686</v>
      </c>
      <c r="AG7">
        <v>3</v>
      </c>
      <c r="AH7" t="s">
        <v>286</v>
      </c>
      <c r="AI7">
        <v>3</v>
      </c>
      <c r="AJ7" s="8">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25">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8">
        <f>IF('Pin Detect Programming'!D$10='Resistor References'!S$2,'Resistor References'!S$2,VLOOKUP('Pin Detect Programming'!D$10,'Resistor References'!S$3:W$17,4,FALSE)+Y8*VLOOKUP('Pin Detect Programming'!D$10,'Resistor References'!S$3:W$17,5,FALSE))</f>
        <v>3.2</v>
      </c>
      <c r="Y8">
        <f t="shared" si="5"/>
        <v>5</v>
      </c>
      <c r="Z8">
        <f t="shared" si="1"/>
        <v>21</v>
      </c>
      <c r="AA8">
        <f t="shared" si="6"/>
        <v>5</v>
      </c>
      <c r="AB8" t="str">
        <f>IF('Pin Detect Programming'!D13='Resistor References'!Z2,"Auto-Detect",IF('Pin Detect Programming'!D9=1,"240, In","SYNC In"))</f>
        <v>240, In</v>
      </c>
      <c r="AC8">
        <f t="shared" si="7"/>
        <v>4</v>
      </c>
      <c r="AF8" t="s">
        <v>689</v>
      </c>
      <c r="AG8">
        <v>4</v>
      </c>
      <c r="AH8" t="s">
        <v>288</v>
      </c>
      <c r="AI8">
        <v>4</v>
      </c>
      <c r="AJ8" s="8">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25">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8">
        <f>IF('Pin Detect Programming'!D$10='Resistor References'!S$2,'Resistor References'!S$2,VLOOKUP('Pin Detect Programming'!D$10,'Resistor References'!S$3:W$17,4,FALSE)+Y9*VLOOKUP('Pin Detect Programming'!D$10,'Resistor References'!S$3:W$17,5,FALSE))</f>
        <v>3.24</v>
      </c>
      <c r="Y9">
        <f t="shared" si="5"/>
        <v>6</v>
      </c>
      <c r="Z9">
        <f t="shared" si="1"/>
        <v>22</v>
      </c>
      <c r="AA9">
        <f t="shared" si="6"/>
        <v>6</v>
      </c>
      <c r="AB9" t="str">
        <f>IF('Pin Detect Programming'!D13='Resistor References'!Z2,"Auto-Detect",IF('Pin Detect Programming'!D9=1,"270, In","SYNC In"))</f>
        <v>270, In</v>
      </c>
      <c r="AC9">
        <f t="shared" si="7"/>
        <v>5</v>
      </c>
      <c r="AF9" t="s">
        <v>691</v>
      </c>
      <c r="AG9">
        <v>5</v>
      </c>
      <c r="AH9" t="s">
        <v>290</v>
      </c>
      <c r="AI9">
        <v>5</v>
      </c>
      <c r="AJ9" s="8">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25">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8">
        <f>IF('Pin Detect Programming'!D$10='Resistor References'!S$2,'Resistor References'!S$2,VLOOKUP('Pin Detect Programming'!D$10,'Resistor References'!S$3:W$17,4,FALSE)+Y10*VLOOKUP('Pin Detect Programming'!D$10,'Resistor References'!S$3:W$17,5,FALSE))</f>
        <v>3.2800000000000002</v>
      </c>
      <c r="Y10">
        <f t="shared" si="5"/>
        <v>7</v>
      </c>
      <c r="Z10">
        <f t="shared" si="1"/>
        <v>23</v>
      </c>
      <c r="AA10">
        <f t="shared" si="6"/>
        <v>7</v>
      </c>
      <c r="AB10" t="str">
        <f>IF('Pin Detect Programming'!D13='Resistor References'!Z2,"Auto-Detect",IF('Pin Detect Programming'!D9=1,"0, Out","SYNC Out"))</f>
        <v>0, Out</v>
      </c>
      <c r="AC10">
        <f t="shared" si="7"/>
        <v>6</v>
      </c>
      <c r="AF10" t="s">
        <v>221</v>
      </c>
      <c r="AG10" t="s">
        <v>221</v>
      </c>
      <c r="AH10" t="s">
        <v>292</v>
      </c>
      <c r="AI10">
        <v>6</v>
      </c>
      <c r="AJ10" s="8">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25">
      <c r="F11">
        <f t="shared" si="2"/>
        <v>8</v>
      </c>
      <c r="G11">
        <f t="shared" si="2"/>
        <v>7</v>
      </c>
      <c r="H11">
        <f t="shared" si="2"/>
        <v>7</v>
      </c>
      <c r="I11">
        <f t="shared" si="11"/>
        <v>18</v>
      </c>
      <c r="J11">
        <f t="shared" si="0"/>
        <v>9</v>
      </c>
      <c r="S11" t="s">
        <v>293</v>
      </c>
      <c r="T11">
        <f t="shared" si="4"/>
        <v>7</v>
      </c>
      <c r="U11">
        <v>0.25</v>
      </c>
      <c r="V11">
        <v>2.1</v>
      </c>
      <c r="W11">
        <v>0.02</v>
      </c>
      <c r="X11" s="8">
        <f>IF('Pin Detect Programming'!D$10='Resistor References'!S$2,'Resistor References'!S$2,VLOOKUP('Pin Detect Programming'!D$10,'Resistor References'!S$3:W$17,4,FALSE)+Y11*VLOOKUP('Pin Detect Programming'!D$10,'Resistor References'!S$3:W$17,5,FALSE))</f>
        <v>3.32</v>
      </c>
      <c r="Y11">
        <f t="shared" si="5"/>
        <v>8</v>
      </c>
      <c r="Z11">
        <f t="shared" si="1"/>
        <v>24</v>
      </c>
      <c r="AA11">
        <f t="shared" si="6"/>
        <v>8</v>
      </c>
      <c r="AB11" t="str">
        <f>IF('Pin Detect Programming'!D13='Resistor References'!Z2,"Auto-Detect",IF('Pin Detect Programming'!D9=1,"180, Out","SYNC Out"))</f>
        <v>180, Out</v>
      </c>
      <c r="AC11">
        <f t="shared" si="7"/>
        <v>7</v>
      </c>
      <c r="AF11" t="s">
        <v>690</v>
      </c>
      <c r="AG11">
        <v>7</v>
      </c>
      <c r="AH11" t="s">
        <v>294</v>
      </c>
      <c r="AI11">
        <v>7</v>
      </c>
      <c r="AJ11" s="8">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25">
      <c r="F12">
        <f t="shared" si="2"/>
        <v>9</v>
      </c>
      <c r="G12">
        <f t="shared" si="2"/>
        <v>8</v>
      </c>
      <c r="H12">
        <f t="shared" si="2"/>
        <v>8</v>
      </c>
      <c r="I12">
        <f t="shared" si="11"/>
        <v>19</v>
      </c>
      <c r="J12">
        <f t="shared" si="0"/>
        <v>10</v>
      </c>
      <c r="S12" t="s">
        <v>295</v>
      </c>
      <c r="T12">
        <f t="shared" si="4"/>
        <v>8</v>
      </c>
      <c r="U12">
        <v>0.125</v>
      </c>
      <c r="V12">
        <v>2.4</v>
      </c>
      <c r="W12">
        <v>0.04</v>
      </c>
      <c r="X12" s="8">
        <f>IF('Pin Detect Programming'!D$10='Resistor References'!S$2,'Resistor References'!S$2,VLOOKUP('Pin Detect Programming'!D$10,'Resistor References'!S$3:W$17,4,FALSE)+Y12*VLOOKUP('Pin Detect Programming'!D$10,'Resistor References'!S$3:W$17,5,FALSE))</f>
        <v>3.36</v>
      </c>
      <c r="Y12">
        <f t="shared" si="5"/>
        <v>9</v>
      </c>
      <c r="Z12">
        <f t="shared" si="1"/>
        <v>25</v>
      </c>
      <c r="AA12">
        <f t="shared" si="6"/>
        <v>9</v>
      </c>
      <c r="AJ12" s="8">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25">
      <c r="F13">
        <f t="shared" si="2"/>
        <v>10</v>
      </c>
      <c r="G13">
        <f t="shared" si="2"/>
        <v>9</v>
      </c>
      <c r="H13">
        <f t="shared" si="2"/>
        <v>9</v>
      </c>
      <c r="I13">
        <f t="shared" si="11"/>
        <v>20</v>
      </c>
      <c r="J13">
        <f t="shared" si="0"/>
        <v>11</v>
      </c>
      <c r="S13" t="s">
        <v>296</v>
      </c>
      <c r="T13">
        <f t="shared" si="4"/>
        <v>9</v>
      </c>
      <c r="U13">
        <v>0.125</v>
      </c>
      <c r="V13">
        <v>3</v>
      </c>
      <c r="W13">
        <v>0.04</v>
      </c>
      <c r="X13" s="8">
        <f>IF('Pin Detect Programming'!D$10='Resistor References'!S$2,'Resistor References'!S$2,VLOOKUP('Pin Detect Programming'!D$10,'Resistor References'!S$3:W$17,4,FALSE)+Y13*VLOOKUP('Pin Detect Programming'!D$10,'Resistor References'!S$3:W$17,5,FALSE))</f>
        <v>3.4</v>
      </c>
      <c r="Y13">
        <f t="shared" si="5"/>
        <v>10</v>
      </c>
      <c r="Z13">
        <f t="shared" si="1"/>
        <v>26</v>
      </c>
      <c r="AA13">
        <f t="shared" si="6"/>
        <v>10</v>
      </c>
      <c r="AJ13" s="8">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25">
      <c r="F14">
        <f t="shared" si="2"/>
        <v>11</v>
      </c>
      <c r="G14">
        <f t="shared" si="2"/>
        <v>10</v>
      </c>
      <c r="H14">
        <f t="shared" si="2"/>
        <v>10</v>
      </c>
      <c r="I14">
        <f t="shared" si="11"/>
        <v>22</v>
      </c>
      <c r="J14">
        <f t="shared" si="0"/>
        <v>12</v>
      </c>
      <c r="S14" t="s">
        <v>297</v>
      </c>
      <c r="T14">
        <f t="shared" si="4"/>
        <v>10</v>
      </c>
      <c r="U14">
        <v>0.125</v>
      </c>
      <c r="V14">
        <v>3.6</v>
      </c>
      <c r="W14">
        <v>0.04</v>
      </c>
      <c r="X14" s="8">
        <f>IF('Pin Detect Programming'!D$10='Resistor References'!S$2,'Resistor References'!S$2,VLOOKUP('Pin Detect Programming'!D$10,'Resistor References'!S$3:W$17,4,FALSE)+Y14*VLOOKUP('Pin Detect Programming'!D$10,'Resistor References'!S$3:W$17,5,FALSE))</f>
        <v>3.44</v>
      </c>
      <c r="Y14">
        <f t="shared" si="5"/>
        <v>11</v>
      </c>
      <c r="Z14">
        <f t="shared" si="1"/>
        <v>27</v>
      </c>
      <c r="AA14">
        <f t="shared" si="6"/>
        <v>11</v>
      </c>
      <c r="AJ14" s="8">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25">
      <c r="F15">
        <f t="shared" si="2"/>
        <v>12</v>
      </c>
      <c r="G15">
        <f t="shared" si="2"/>
        <v>11</v>
      </c>
      <c r="H15">
        <f t="shared" si="2"/>
        <v>11</v>
      </c>
      <c r="I15">
        <f t="shared" si="11"/>
        <v>23</v>
      </c>
      <c r="J15">
        <f t="shared" si="0"/>
        <v>13</v>
      </c>
      <c r="S15" t="s">
        <v>298</v>
      </c>
      <c r="T15">
        <v>11</v>
      </c>
      <c r="U15">
        <v>0.125</v>
      </c>
      <c r="V15">
        <v>4.2</v>
      </c>
      <c r="W15">
        <v>0.04</v>
      </c>
      <c r="X15" s="8">
        <f>IF('Pin Detect Programming'!D$10='Resistor References'!S$2,'Resistor References'!S$2,VLOOKUP('Pin Detect Programming'!D$10,'Resistor References'!S$3:W$17,4,FALSE)+Y15*VLOOKUP('Pin Detect Programming'!D$10,'Resistor References'!S$3:W$17,5,FALSE))</f>
        <v>3.48</v>
      </c>
      <c r="Y15">
        <f t="shared" si="5"/>
        <v>12</v>
      </c>
      <c r="Z15">
        <f t="shared" si="1"/>
        <v>28</v>
      </c>
      <c r="AA15">
        <f t="shared" si="6"/>
        <v>12</v>
      </c>
      <c r="AJ15" s="8">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25">
      <c r="F16">
        <f t="shared" si="2"/>
        <v>13</v>
      </c>
      <c r="G16">
        <f t="shared" si="2"/>
        <v>12</v>
      </c>
      <c r="H16">
        <f t="shared" si="2"/>
        <v>12</v>
      </c>
      <c r="I16">
        <f t="shared" si="11"/>
        <v>24</v>
      </c>
      <c r="J16">
        <f t="shared" si="0"/>
        <v>14</v>
      </c>
      <c r="S16" t="s">
        <v>299</v>
      </c>
      <c r="T16">
        <v>14</v>
      </c>
      <c r="U16">
        <v>0.125</v>
      </c>
      <c r="V16">
        <v>4.8</v>
      </c>
      <c r="W16">
        <v>0.04</v>
      </c>
      <c r="X16" s="8">
        <f>IF('Pin Detect Programming'!D$10='Resistor References'!S$2,'Resistor References'!S$2,VLOOKUP('Pin Detect Programming'!D$10,'Resistor References'!S$3:W$17,4,FALSE)+Y16*VLOOKUP('Pin Detect Programming'!D$10,'Resistor References'!S$3:W$17,5,FALSE))</f>
        <v>3.52</v>
      </c>
      <c r="Y16">
        <f t="shared" si="5"/>
        <v>13</v>
      </c>
      <c r="Z16">
        <f t="shared" si="1"/>
        <v>29</v>
      </c>
      <c r="AA16">
        <f t="shared" si="6"/>
        <v>13</v>
      </c>
      <c r="AJ16" s="8">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25">
      <c r="F17">
        <f t="shared" si="2"/>
        <v>14</v>
      </c>
      <c r="G17">
        <f t="shared" si="2"/>
        <v>13</v>
      </c>
      <c r="H17">
        <f t="shared" si="2"/>
        <v>13</v>
      </c>
      <c r="I17">
        <f t="shared" si="11"/>
        <v>25</v>
      </c>
      <c r="J17">
        <f t="shared" si="0"/>
        <v>15</v>
      </c>
      <c r="S17" t="s">
        <v>300</v>
      </c>
      <c r="T17">
        <v>15</v>
      </c>
      <c r="U17">
        <v>0.125</v>
      </c>
      <c r="V17">
        <v>5.4</v>
      </c>
      <c r="W17">
        <v>0.04</v>
      </c>
      <c r="X17" s="8">
        <f>IF('Pin Detect Programming'!D$10='Resistor References'!S$2,'Resistor References'!S$2,VLOOKUP('Pin Detect Programming'!D$10,'Resistor References'!S$3:W$17,4,FALSE)+Y17*VLOOKUP('Pin Detect Programming'!D$10,'Resistor References'!S$3:W$17,5,FALSE))</f>
        <v>3.56</v>
      </c>
      <c r="Y17">
        <f t="shared" si="5"/>
        <v>14</v>
      </c>
      <c r="Z17">
        <f t="shared" si="1"/>
        <v>30</v>
      </c>
      <c r="AA17">
        <f t="shared" si="6"/>
        <v>14</v>
      </c>
      <c r="AJ17" s="8">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25">
      <c r="F18">
        <f t="shared" si="2"/>
        <v>15</v>
      </c>
      <c r="G18">
        <f t="shared" si="2"/>
        <v>14</v>
      </c>
      <c r="H18">
        <f t="shared" si="2"/>
        <v>14</v>
      </c>
      <c r="X18" s="8">
        <f>IF('Pin Detect Programming'!D$10='Resistor References'!S$2,'Resistor References'!S$2,VLOOKUP('Pin Detect Programming'!D$10,'Resistor References'!S$3:W$17,4,FALSE)+Y18*VLOOKUP('Pin Detect Programming'!D$10,'Resistor References'!S$3:W$17,5,FALSE))</f>
        <v>3.6</v>
      </c>
      <c r="Y18">
        <f t="shared" si="5"/>
        <v>15</v>
      </c>
      <c r="Z18">
        <f t="shared" si="1"/>
        <v>31</v>
      </c>
      <c r="AA18">
        <f t="shared" si="6"/>
        <v>15</v>
      </c>
      <c r="AJ18" s="8">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25">
      <c r="F19">
        <f t="shared" si="2"/>
        <v>16</v>
      </c>
      <c r="G19">
        <f t="shared" si="2"/>
        <v>15</v>
      </c>
      <c r="H19">
        <f t="shared" si="2"/>
        <v>15</v>
      </c>
      <c r="X19" s="8"/>
      <c r="Z19">
        <f t="shared" si="1"/>
        <v>32</v>
      </c>
      <c r="AA19">
        <f t="shared" si="6"/>
        <v>16</v>
      </c>
      <c r="AJ19" s="8">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25">
      <c r="F20">
        <f t="shared" si="2"/>
        <v>17</v>
      </c>
      <c r="G20">
        <f t="shared" si="2"/>
        <v>16</v>
      </c>
      <c r="H20">
        <f t="shared" si="2"/>
        <v>16</v>
      </c>
      <c r="X20" s="8"/>
      <c r="Z20">
        <f t="shared" si="1"/>
        <v>33</v>
      </c>
      <c r="AA20">
        <f t="shared" si="6"/>
        <v>17</v>
      </c>
      <c r="AJ20" s="8">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25">
      <c r="F21">
        <f t="shared" ref="F21:H35" si="12">F20+1</f>
        <v>18</v>
      </c>
      <c r="G21">
        <f t="shared" si="12"/>
        <v>17</v>
      </c>
      <c r="H21">
        <f t="shared" si="12"/>
        <v>17</v>
      </c>
      <c r="X21" s="8"/>
      <c r="Z21">
        <f t="shared" si="1"/>
        <v>34</v>
      </c>
      <c r="AA21">
        <f t="shared" si="6"/>
        <v>18</v>
      </c>
      <c r="AJ21" s="8">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25">
      <c r="F22">
        <f t="shared" si="12"/>
        <v>19</v>
      </c>
      <c r="G22">
        <f t="shared" si="12"/>
        <v>18</v>
      </c>
      <c r="H22">
        <f t="shared" si="12"/>
        <v>18</v>
      </c>
      <c r="X22" s="8"/>
      <c r="Z22">
        <f t="shared" si="1"/>
        <v>35</v>
      </c>
      <c r="AA22">
        <f t="shared" si="6"/>
        <v>19</v>
      </c>
      <c r="AJ22" s="8">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25">
      <c r="F23">
        <f t="shared" si="12"/>
        <v>20</v>
      </c>
      <c r="G23">
        <f t="shared" si="12"/>
        <v>19</v>
      </c>
      <c r="H23">
        <f t="shared" si="12"/>
        <v>19</v>
      </c>
      <c r="X23" s="8"/>
      <c r="Z23">
        <f t="shared" si="1"/>
        <v>36</v>
      </c>
      <c r="AA23">
        <f t="shared" si="6"/>
        <v>20</v>
      </c>
      <c r="AJ23" s="8">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25">
      <c r="F24">
        <f t="shared" si="12"/>
        <v>21</v>
      </c>
      <c r="G24">
        <f t="shared" si="12"/>
        <v>20</v>
      </c>
      <c r="H24">
        <f t="shared" si="12"/>
        <v>20</v>
      </c>
      <c r="X24" s="8"/>
      <c r="Z24">
        <f t="shared" si="1"/>
        <v>37</v>
      </c>
      <c r="AA24">
        <f t="shared" si="6"/>
        <v>21</v>
      </c>
      <c r="AJ24" s="8">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25">
      <c r="F25">
        <f t="shared" si="12"/>
        <v>22</v>
      </c>
      <c r="G25">
        <f t="shared" si="12"/>
        <v>21</v>
      </c>
      <c r="H25">
        <f t="shared" si="12"/>
        <v>21</v>
      </c>
      <c r="X25" s="8"/>
      <c r="Z25">
        <f t="shared" si="1"/>
        <v>38</v>
      </c>
      <c r="AA25">
        <f t="shared" si="6"/>
        <v>22</v>
      </c>
      <c r="AJ25" s="8">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25">
      <c r="F26">
        <f t="shared" si="12"/>
        <v>23</v>
      </c>
      <c r="G26">
        <f t="shared" si="12"/>
        <v>22</v>
      </c>
      <c r="H26">
        <f t="shared" si="12"/>
        <v>22</v>
      </c>
      <c r="X26" s="8"/>
      <c r="Z26">
        <f t="shared" si="1"/>
        <v>39</v>
      </c>
      <c r="AA26">
        <f t="shared" si="6"/>
        <v>23</v>
      </c>
      <c r="AJ26" s="8">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25">
      <c r="F27">
        <f t="shared" si="12"/>
        <v>24</v>
      </c>
      <c r="G27">
        <f t="shared" si="12"/>
        <v>23</v>
      </c>
      <c r="H27">
        <f t="shared" si="12"/>
        <v>23</v>
      </c>
      <c r="X27" s="8"/>
      <c r="Z27">
        <f>BIN2DEC(1001000)</f>
        <v>72</v>
      </c>
      <c r="AA27">
        <f t="shared" si="6"/>
        <v>24</v>
      </c>
      <c r="AJ27" s="8">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25">
      <c r="F28">
        <f t="shared" si="12"/>
        <v>25</v>
      </c>
      <c r="G28">
        <f t="shared" si="12"/>
        <v>24</v>
      </c>
      <c r="H28">
        <f t="shared" si="12"/>
        <v>24</v>
      </c>
      <c r="X28" s="8"/>
      <c r="Z28">
        <f t="shared" si="1"/>
        <v>41</v>
      </c>
      <c r="AA28">
        <f t="shared" si="6"/>
        <v>25</v>
      </c>
      <c r="AJ28" s="8">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25">
      <c r="F29">
        <f t="shared" si="12"/>
        <v>26</v>
      </c>
      <c r="G29">
        <f t="shared" si="12"/>
        <v>25</v>
      </c>
      <c r="H29">
        <f t="shared" si="12"/>
        <v>25</v>
      </c>
      <c r="X29" s="8"/>
      <c r="Z29">
        <f t="shared" si="1"/>
        <v>42</v>
      </c>
      <c r="AA29">
        <f t="shared" si="6"/>
        <v>26</v>
      </c>
      <c r="AJ29" s="8">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25">
      <c r="F30">
        <f t="shared" si="12"/>
        <v>27</v>
      </c>
      <c r="G30">
        <f t="shared" si="12"/>
        <v>26</v>
      </c>
      <c r="H30">
        <f t="shared" si="12"/>
        <v>26</v>
      </c>
      <c r="X30" s="8"/>
      <c r="Z30">
        <f t="shared" si="1"/>
        <v>43</v>
      </c>
      <c r="AA30">
        <f t="shared" si="6"/>
        <v>27</v>
      </c>
      <c r="AJ30" s="8">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25">
      <c r="F31">
        <f t="shared" si="12"/>
        <v>28</v>
      </c>
      <c r="G31">
        <f t="shared" si="12"/>
        <v>27</v>
      </c>
      <c r="H31">
        <f t="shared" si="12"/>
        <v>27</v>
      </c>
      <c r="X31" s="8"/>
      <c r="Z31">
        <f t="shared" si="1"/>
        <v>44</v>
      </c>
      <c r="AA31">
        <f t="shared" si="6"/>
        <v>28</v>
      </c>
      <c r="AJ31" s="8">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25">
      <c r="F32">
        <f t="shared" si="12"/>
        <v>29</v>
      </c>
      <c r="G32">
        <f t="shared" si="12"/>
        <v>28</v>
      </c>
      <c r="H32">
        <f t="shared" si="12"/>
        <v>28</v>
      </c>
      <c r="X32" s="8"/>
      <c r="Z32">
        <f t="shared" si="1"/>
        <v>45</v>
      </c>
      <c r="AA32">
        <f t="shared" si="6"/>
        <v>29</v>
      </c>
      <c r="AJ32" s="8">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25">
      <c r="F33">
        <f t="shared" si="12"/>
        <v>30</v>
      </c>
      <c r="G33">
        <f t="shared" si="12"/>
        <v>29</v>
      </c>
      <c r="H33">
        <f t="shared" si="12"/>
        <v>29</v>
      </c>
      <c r="X33" s="8"/>
    </row>
    <row r="34" spans="6:24" x14ac:dyDescent="0.25">
      <c r="G34">
        <f t="shared" si="12"/>
        <v>30</v>
      </c>
      <c r="H34">
        <f t="shared" si="12"/>
        <v>30</v>
      </c>
      <c r="X34" s="8"/>
    </row>
    <row r="35" spans="6:24" x14ac:dyDescent="0.25">
      <c r="G35">
        <f t="shared" si="12"/>
        <v>31</v>
      </c>
      <c r="H35">
        <f t="shared" si="12"/>
        <v>31</v>
      </c>
      <c r="X35" s="8"/>
    </row>
    <row r="36" spans="6:24" x14ac:dyDescent="0.25">
      <c r="X36" s="8"/>
    </row>
    <row r="37" spans="6:24" x14ac:dyDescent="0.25">
      <c r="X37" s="8"/>
    </row>
    <row r="38" spans="6:24" x14ac:dyDescent="0.25">
      <c r="X38" s="8"/>
    </row>
    <row r="39" spans="6:24" x14ac:dyDescent="0.25">
      <c r="X39" s="8"/>
    </row>
    <row r="40" spans="6:24" x14ac:dyDescent="0.25">
      <c r="X40" s="8"/>
    </row>
    <row r="41" spans="6:24" x14ac:dyDescent="0.25">
      <c r="X41" s="8"/>
    </row>
    <row r="42" spans="6:24" x14ac:dyDescent="0.25">
      <c r="X42" s="8"/>
    </row>
    <row r="43" spans="6:24" x14ac:dyDescent="0.25">
      <c r="X43" s="8"/>
    </row>
    <row r="44" spans="6:24" x14ac:dyDescent="0.25">
      <c r="X44" s="8"/>
    </row>
    <row r="45" spans="6:24" x14ac:dyDescent="0.25">
      <c r="X45" s="8"/>
    </row>
    <row r="46" spans="6:24" x14ac:dyDescent="0.25">
      <c r="X46" s="8"/>
    </row>
    <row r="47" spans="6:24" x14ac:dyDescent="0.25">
      <c r="X47" s="8"/>
    </row>
    <row r="48" spans="6:24" x14ac:dyDescent="0.25">
      <c r="X48" s="8"/>
    </row>
    <row r="49" spans="24:24" x14ac:dyDescent="0.25">
      <c r="X49" s="8"/>
    </row>
    <row r="50" spans="24:24" x14ac:dyDescent="0.25">
      <c r="X50" s="8"/>
    </row>
    <row r="51" spans="24:24" x14ac:dyDescent="0.25">
      <c r="X51" s="8"/>
    </row>
    <row r="52" spans="24:24" x14ac:dyDescent="0.25">
      <c r="X52" s="8"/>
    </row>
    <row r="53" spans="24:24" x14ac:dyDescent="0.25">
      <c r="X53" s="8"/>
    </row>
    <row r="54" spans="24:24" x14ac:dyDescent="0.25">
      <c r="X54" s="8"/>
    </row>
    <row r="55" spans="24:24" x14ac:dyDescent="0.25">
      <c r="X55" s="8"/>
    </row>
    <row r="56" spans="24:24" x14ac:dyDescent="0.25">
      <c r="X56" s="8"/>
    </row>
    <row r="57" spans="24:24" x14ac:dyDescent="0.25">
      <c r="X57" s="8"/>
    </row>
    <row r="58" spans="24:24" x14ac:dyDescent="0.25">
      <c r="X58" s="8"/>
    </row>
    <row r="59" spans="24:24" x14ac:dyDescent="0.25">
      <c r="X59" s="8"/>
    </row>
    <row r="60" spans="24:24" x14ac:dyDescent="0.25">
      <c r="X60" s="8"/>
    </row>
    <row r="61" spans="24:24" x14ac:dyDescent="0.25">
      <c r="X61" s="8"/>
    </row>
    <row r="62" spans="24:24" x14ac:dyDescent="0.25">
      <c r="X62" s="8"/>
    </row>
    <row r="63" spans="24:24" x14ac:dyDescent="0.25">
      <c r="X63" s="8"/>
    </row>
    <row r="64" spans="24:24" x14ac:dyDescent="0.25">
      <c r="X64" s="8"/>
    </row>
    <row r="65" spans="20:24" x14ac:dyDescent="0.25">
      <c r="X65" s="8"/>
    </row>
    <row r="66" spans="20:24" x14ac:dyDescent="0.25">
      <c r="T66">
        <v>1.18</v>
      </c>
      <c r="X66" s="8"/>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5" x14ac:dyDescent="0.25"/>
  <sheetData>
    <row r="1" spans="1:43" x14ac:dyDescent="0.25">
      <c r="A1" s="9"/>
      <c r="B1" s="422" t="s">
        <v>323</v>
      </c>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row>
    <row r="2" spans="1:43" x14ac:dyDescent="0.25">
      <c r="A2" s="9"/>
      <c r="B2" s="9" t="s">
        <v>252</v>
      </c>
      <c r="C2" s="9">
        <v>0</v>
      </c>
      <c r="D2" s="9">
        <v>1</v>
      </c>
      <c r="E2" s="9">
        <v>2</v>
      </c>
      <c r="F2" s="9">
        <v>3</v>
      </c>
      <c r="G2" s="9">
        <v>4</v>
      </c>
      <c r="H2" s="9">
        <v>5</v>
      </c>
      <c r="I2" s="9">
        <v>6</v>
      </c>
      <c r="J2" s="9">
        <v>7</v>
      </c>
      <c r="K2" s="9">
        <v>8</v>
      </c>
      <c r="L2" s="9">
        <v>9</v>
      </c>
      <c r="M2" s="9">
        <v>10</v>
      </c>
      <c r="N2" s="9">
        <v>11</v>
      </c>
      <c r="O2" s="9">
        <v>12</v>
      </c>
      <c r="P2" s="9">
        <v>13</v>
      </c>
      <c r="Q2" s="9">
        <v>14</v>
      </c>
      <c r="R2" s="9">
        <v>15</v>
      </c>
      <c r="S2" s="9">
        <v>16</v>
      </c>
      <c r="T2" s="9">
        <v>17</v>
      </c>
      <c r="U2" s="9">
        <v>18</v>
      </c>
      <c r="V2" s="9">
        <v>19</v>
      </c>
      <c r="W2" s="9">
        <v>20</v>
      </c>
      <c r="X2" s="9">
        <v>21</v>
      </c>
      <c r="Y2" s="9">
        <v>22</v>
      </c>
      <c r="Z2" s="9">
        <v>23</v>
      </c>
      <c r="AA2" s="9">
        <v>24</v>
      </c>
      <c r="AB2" s="9">
        <v>25</v>
      </c>
      <c r="AC2" s="9">
        <v>26</v>
      </c>
      <c r="AD2" s="9">
        <v>27</v>
      </c>
      <c r="AE2" s="9">
        <v>28</v>
      </c>
      <c r="AF2" s="9">
        <v>29</v>
      </c>
      <c r="AG2" s="9">
        <v>30</v>
      </c>
      <c r="AH2" s="9">
        <v>31</v>
      </c>
      <c r="AM2" t="s">
        <v>215</v>
      </c>
      <c r="AN2" t="s">
        <v>216</v>
      </c>
      <c r="AO2" t="s">
        <v>223</v>
      </c>
      <c r="AP2" t="s">
        <v>229</v>
      </c>
      <c r="AQ2" t="s">
        <v>14</v>
      </c>
    </row>
    <row r="3" spans="1:43" x14ac:dyDescent="0.25">
      <c r="A3" s="9"/>
      <c r="B3" s="9" t="s">
        <v>14</v>
      </c>
      <c r="C3" s="9">
        <v>4420</v>
      </c>
      <c r="D3" s="9">
        <v>4870</v>
      </c>
      <c r="E3" s="9">
        <v>5360</v>
      </c>
      <c r="F3" s="9">
        <v>5900</v>
      </c>
      <c r="G3" s="9">
        <v>6490</v>
      </c>
      <c r="H3" s="9">
        <v>7150</v>
      </c>
      <c r="I3" s="9">
        <v>7870</v>
      </c>
      <c r="J3" s="9">
        <v>8660</v>
      </c>
      <c r="K3" s="9">
        <v>9530</v>
      </c>
      <c r="L3" s="9">
        <v>10500</v>
      </c>
      <c r="M3" s="9">
        <v>11500</v>
      </c>
      <c r="N3" s="9">
        <v>12700</v>
      </c>
      <c r="O3" s="9">
        <v>14000</v>
      </c>
      <c r="P3" s="9">
        <v>15400</v>
      </c>
      <c r="Q3" s="9">
        <v>16900</v>
      </c>
      <c r="R3" s="9">
        <v>18700</v>
      </c>
      <c r="S3" s="9">
        <v>20500</v>
      </c>
      <c r="T3" s="9">
        <v>22600</v>
      </c>
      <c r="U3" s="9">
        <v>24900</v>
      </c>
      <c r="V3" s="9">
        <v>27400</v>
      </c>
      <c r="W3" s="9">
        <v>30100</v>
      </c>
      <c r="X3" s="9">
        <v>33200</v>
      </c>
      <c r="Y3" s="9">
        <v>36500</v>
      </c>
      <c r="Z3" s="9">
        <v>40200</v>
      </c>
      <c r="AA3" s="9">
        <v>44200</v>
      </c>
      <c r="AB3" s="9">
        <v>48700</v>
      </c>
      <c r="AC3" s="9">
        <v>53600</v>
      </c>
      <c r="AD3" s="9">
        <v>59000</v>
      </c>
      <c r="AE3" s="9">
        <v>64900</v>
      </c>
      <c r="AF3" s="9">
        <v>71500</v>
      </c>
      <c r="AG3" s="9">
        <v>78700</v>
      </c>
      <c r="AH3" s="9">
        <v>86600</v>
      </c>
      <c r="AJ3" t="s">
        <v>211</v>
      </c>
      <c r="AL3">
        <v>0</v>
      </c>
      <c r="AM3" t="s">
        <v>248</v>
      </c>
      <c r="AN3" t="s">
        <v>248</v>
      </c>
      <c r="AO3" t="s">
        <v>248</v>
      </c>
      <c r="AP3" t="s">
        <v>248</v>
      </c>
      <c r="AQ3" t="str">
        <f>AJ3</f>
        <v>SHORT</v>
      </c>
    </row>
    <row r="4" spans="1:43" x14ac:dyDescent="0.25">
      <c r="A4" s="9" t="s">
        <v>253</v>
      </c>
      <c r="B4" s="9">
        <v>0</v>
      </c>
      <c r="C4" s="9">
        <v>18700</v>
      </c>
      <c r="D4" s="9">
        <v>20500</v>
      </c>
      <c r="E4" s="9">
        <v>22600</v>
      </c>
      <c r="F4" s="9">
        <v>24900</v>
      </c>
      <c r="G4" s="9">
        <v>27400</v>
      </c>
      <c r="H4" s="9">
        <v>30100</v>
      </c>
      <c r="I4" s="9">
        <v>33200</v>
      </c>
      <c r="J4" s="9">
        <v>36500</v>
      </c>
      <c r="K4" s="9">
        <v>40200</v>
      </c>
      <c r="L4" s="9">
        <v>44200</v>
      </c>
      <c r="M4" s="9">
        <v>48700</v>
      </c>
      <c r="N4" s="9">
        <v>53600</v>
      </c>
      <c r="O4" s="9">
        <v>59000</v>
      </c>
      <c r="P4" s="9">
        <v>64900</v>
      </c>
      <c r="Q4" s="9">
        <v>71500</v>
      </c>
      <c r="R4" s="9">
        <v>78700</v>
      </c>
      <c r="S4" s="9">
        <v>86600</v>
      </c>
      <c r="T4" s="9">
        <v>95300</v>
      </c>
      <c r="U4" s="9">
        <v>105000</v>
      </c>
      <c r="V4" s="9">
        <v>115000</v>
      </c>
      <c r="W4" s="9">
        <v>127000</v>
      </c>
      <c r="X4" s="9">
        <v>140000</v>
      </c>
      <c r="Y4" s="9">
        <v>154000</v>
      </c>
      <c r="Z4" s="9">
        <v>169000</v>
      </c>
      <c r="AA4" s="9">
        <v>187000</v>
      </c>
      <c r="AB4" s="9">
        <v>205000</v>
      </c>
      <c r="AC4" s="9">
        <v>226000</v>
      </c>
      <c r="AD4" s="9">
        <v>249000</v>
      </c>
      <c r="AE4" s="9">
        <v>274000</v>
      </c>
      <c r="AF4" s="9">
        <v>301000</v>
      </c>
      <c r="AG4" s="9">
        <v>332000</v>
      </c>
      <c r="AH4" s="9">
        <v>365000</v>
      </c>
      <c r="AJ4" t="s">
        <v>212</v>
      </c>
      <c r="AL4" t="s">
        <v>248</v>
      </c>
      <c r="AM4" t="s">
        <v>248</v>
      </c>
      <c r="AN4" t="s">
        <v>248</v>
      </c>
      <c r="AO4" t="s">
        <v>248</v>
      </c>
      <c r="AP4" t="s">
        <v>248</v>
      </c>
      <c r="AQ4" t="str">
        <f t="shared" ref="AQ4:AQ36" si="0">AJ4</f>
        <v>FLOAT</v>
      </c>
    </row>
    <row r="5" spans="1:43" x14ac:dyDescent="0.25">
      <c r="A5" s="9"/>
      <c r="B5" s="9">
        <v>1</v>
      </c>
      <c r="C5" s="9">
        <v>9530</v>
      </c>
      <c r="D5" s="9">
        <v>10500</v>
      </c>
      <c r="E5" s="9">
        <v>11500</v>
      </c>
      <c r="F5" s="9">
        <v>12700</v>
      </c>
      <c r="G5" s="9">
        <v>14000</v>
      </c>
      <c r="H5" s="9">
        <v>15400</v>
      </c>
      <c r="I5" s="9">
        <v>16900</v>
      </c>
      <c r="J5" s="9">
        <v>18700</v>
      </c>
      <c r="K5" s="9">
        <v>20500</v>
      </c>
      <c r="L5" s="9">
        <v>22600</v>
      </c>
      <c r="M5" s="9">
        <v>24900</v>
      </c>
      <c r="N5" s="9">
        <v>27400</v>
      </c>
      <c r="O5" s="9">
        <v>30100</v>
      </c>
      <c r="P5" s="9">
        <v>33200</v>
      </c>
      <c r="Q5" s="9">
        <v>36500</v>
      </c>
      <c r="R5" s="9">
        <v>40200</v>
      </c>
      <c r="S5" s="9">
        <v>44200</v>
      </c>
      <c r="T5" s="9">
        <v>48700</v>
      </c>
      <c r="U5" s="9">
        <v>53600</v>
      </c>
      <c r="V5" s="9">
        <v>59000</v>
      </c>
      <c r="W5" s="9">
        <v>64900</v>
      </c>
      <c r="X5" s="9">
        <v>71500</v>
      </c>
      <c r="Y5" s="9">
        <v>78700</v>
      </c>
      <c r="Z5" s="9">
        <v>86600</v>
      </c>
      <c r="AA5" s="9">
        <v>95300</v>
      </c>
      <c r="AB5" s="9">
        <v>105000</v>
      </c>
      <c r="AC5" s="9">
        <v>115000</v>
      </c>
      <c r="AD5" s="9">
        <v>127000</v>
      </c>
      <c r="AE5" s="9">
        <v>140000</v>
      </c>
      <c r="AF5" s="9">
        <v>154000</v>
      </c>
      <c r="AG5" s="9">
        <v>169000</v>
      </c>
      <c r="AH5" s="9">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25">
      <c r="A6" s="9"/>
      <c r="B6" s="9">
        <v>2</v>
      </c>
      <c r="C6" s="9">
        <v>6190</v>
      </c>
      <c r="D6" s="9">
        <v>6810</v>
      </c>
      <c r="E6" s="9">
        <v>7500</v>
      </c>
      <c r="F6" s="9">
        <v>8250</v>
      </c>
      <c r="G6" s="9">
        <v>9090</v>
      </c>
      <c r="H6" s="9">
        <v>10000</v>
      </c>
      <c r="I6" s="9">
        <v>11000</v>
      </c>
      <c r="J6" s="9">
        <v>12100</v>
      </c>
      <c r="K6" s="9">
        <v>13300</v>
      </c>
      <c r="L6" s="9">
        <v>14700</v>
      </c>
      <c r="M6" s="9">
        <v>15400</v>
      </c>
      <c r="N6" s="9">
        <v>17800</v>
      </c>
      <c r="O6" s="9">
        <v>19600</v>
      </c>
      <c r="P6" s="9">
        <v>21500</v>
      </c>
      <c r="Q6" s="9">
        <v>22600</v>
      </c>
      <c r="R6" s="9">
        <v>26100</v>
      </c>
      <c r="S6" s="9">
        <v>28700</v>
      </c>
      <c r="T6" s="9">
        <v>31600</v>
      </c>
      <c r="U6" s="9">
        <v>34800</v>
      </c>
      <c r="V6" s="9">
        <v>38300</v>
      </c>
      <c r="W6" s="9">
        <v>42200</v>
      </c>
      <c r="X6" s="9">
        <v>46400</v>
      </c>
      <c r="Y6" s="9">
        <v>51100</v>
      </c>
      <c r="Z6" s="9">
        <v>56200</v>
      </c>
      <c r="AA6" s="9">
        <v>61900</v>
      </c>
      <c r="AB6" s="9">
        <v>68100</v>
      </c>
      <c r="AC6" s="9">
        <v>75000</v>
      </c>
      <c r="AD6" s="9">
        <v>82500</v>
      </c>
      <c r="AE6" s="9">
        <v>90900</v>
      </c>
      <c r="AF6" s="9">
        <v>100000</v>
      </c>
      <c r="AG6" s="9">
        <v>110000</v>
      </c>
      <c r="AH6" s="9">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25">
      <c r="A7" s="9"/>
      <c r="B7" s="9">
        <v>3</v>
      </c>
      <c r="C7" s="9">
        <v>4020</v>
      </c>
      <c r="D7" s="9">
        <v>4420</v>
      </c>
      <c r="E7" s="9">
        <v>4870</v>
      </c>
      <c r="F7" s="9">
        <v>5360</v>
      </c>
      <c r="G7" s="9">
        <v>5900</v>
      </c>
      <c r="H7" s="9">
        <v>6490</v>
      </c>
      <c r="I7" s="9">
        <v>7150</v>
      </c>
      <c r="J7" s="9">
        <v>7870</v>
      </c>
      <c r="K7" s="9">
        <v>8660</v>
      </c>
      <c r="L7" s="9">
        <v>9530</v>
      </c>
      <c r="M7" s="9">
        <v>10500</v>
      </c>
      <c r="N7" s="9">
        <v>11500</v>
      </c>
      <c r="O7" s="9">
        <v>12700</v>
      </c>
      <c r="P7" s="9">
        <v>14000</v>
      </c>
      <c r="Q7" s="9">
        <v>15400</v>
      </c>
      <c r="R7" s="9">
        <v>16900</v>
      </c>
      <c r="S7" s="9">
        <v>18700</v>
      </c>
      <c r="T7" s="9">
        <v>20500</v>
      </c>
      <c r="U7" s="9">
        <v>22600</v>
      </c>
      <c r="V7" s="9">
        <v>24900</v>
      </c>
      <c r="W7" s="9">
        <v>27400</v>
      </c>
      <c r="X7" s="9">
        <v>30100</v>
      </c>
      <c r="Y7" s="9">
        <v>33200</v>
      </c>
      <c r="Z7" s="9">
        <v>36500</v>
      </c>
      <c r="AA7" s="9">
        <v>40200</v>
      </c>
      <c r="AB7" s="9">
        <v>44200</v>
      </c>
      <c r="AC7" s="9">
        <v>48700</v>
      </c>
      <c r="AD7" s="9">
        <v>53600</v>
      </c>
      <c r="AE7" s="9">
        <v>59000</v>
      </c>
      <c r="AF7" s="9">
        <v>64900</v>
      </c>
      <c r="AG7" s="9">
        <v>71500</v>
      </c>
      <c r="AH7" s="9">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25">
      <c r="A8" s="9"/>
      <c r="B8" s="9">
        <v>4</v>
      </c>
      <c r="C8" s="9">
        <v>2740</v>
      </c>
      <c r="D8" s="9">
        <v>3010</v>
      </c>
      <c r="E8" s="9">
        <v>3320</v>
      </c>
      <c r="F8" s="9">
        <v>3650</v>
      </c>
      <c r="G8" s="9">
        <v>4020</v>
      </c>
      <c r="H8" s="9">
        <v>4420</v>
      </c>
      <c r="I8" s="9">
        <v>4870</v>
      </c>
      <c r="J8" s="9">
        <v>5360</v>
      </c>
      <c r="K8" s="9">
        <v>5900</v>
      </c>
      <c r="L8" s="9">
        <v>6490</v>
      </c>
      <c r="M8" s="9">
        <v>7150</v>
      </c>
      <c r="N8" s="9">
        <v>7870</v>
      </c>
      <c r="O8" s="9">
        <v>8660</v>
      </c>
      <c r="P8" s="9">
        <v>9530</v>
      </c>
      <c r="Q8" s="9">
        <v>10500</v>
      </c>
      <c r="R8" s="9">
        <v>11500</v>
      </c>
      <c r="S8" s="9">
        <v>12700</v>
      </c>
      <c r="T8" s="9">
        <v>14000</v>
      </c>
      <c r="U8" s="9">
        <v>15400</v>
      </c>
      <c r="V8" s="9">
        <v>16900</v>
      </c>
      <c r="W8" s="9">
        <v>18700</v>
      </c>
      <c r="X8" s="9">
        <v>20500</v>
      </c>
      <c r="Y8" s="9">
        <v>22600</v>
      </c>
      <c r="Z8" s="9">
        <v>24900</v>
      </c>
      <c r="AA8" s="9">
        <v>27400</v>
      </c>
      <c r="AB8" s="9">
        <v>30100</v>
      </c>
      <c r="AC8" s="9">
        <v>33200</v>
      </c>
      <c r="AD8" s="9">
        <v>36500</v>
      </c>
      <c r="AE8" s="9">
        <v>40200</v>
      </c>
      <c r="AF8" s="9">
        <v>44200</v>
      </c>
      <c r="AG8" s="9">
        <v>48700</v>
      </c>
      <c r="AH8" s="9">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25">
      <c r="A9" s="9"/>
      <c r="B9" s="9">
        <v>5</v>
      </c>
      <c r="C9" s="9">
        <v>1780</v>
      </c>
      <c r="D9" s="9">
        <v>1960</v>
      </c>
      <c r="E9" s="9">
        <v>2150</v>
      </c>
      <c r="F9" s="9">
        <v>2370</v>
      </c>
      <c r="G9" s="9">
        <v>2610</v>
      </c>
      <c r="H9" s="9">
        <v>2870</v>
      </c>
      <c r="I9" s="9">
        <v>3160</v>
      </c>
      <c r="J9" s="9">
        <v>3480</v>
      </c>
      <c r="K9" s="9">
        <v>3830</v>
      </c>
      <c r="L9" s="9">
        <v>4220</v>
      </c>
      <c r="M9" s="9">
        <v>4640</v>
      </c>
      <c r="N9" s="9">
        <v>5110</v>
      </c>
      <c r="O9" s="9">
        <v>5620</v>
      </c>
      <c r="P9" s="9">
        <v>6190</v>
      </c>
      <c r="Q9" s="9">
        <v>6810</v>
      </c>
      <c r="R9" s="9">
        <v>7500</v>
      </c>
      <c r="S9" s="9">
        <v>8250</v>
      </c>
      <c r="T9" s="9">
        <v>9090</v>
      </c>
      <c r="U9" s="9">
        <v>10000</v>
      </c>
      <c r="V9" s="9">
        <v>11000</v>
      </c>
      <c r="W9" s="9">
        <v>12100</v>
      </c>
      <c r="X9" s="9">
        <v>13300</v>
      </c>
      <c r="Y9" s="9">
        <v>14700</v>
      </c>
      <c r="Z9" s="9">
        <v>16200</v>
      </c>
      <c r="AA9" s="9">
        <v>17800</v>
      </c>
      <c r="AB9" s="9">
        <v>19600</v>
      </c>
      <c r="AC9" s="9">
        <v>21500</v>
      </c>
      <c r="AD9" s="9">
        <v>23700</v>
      </c>
      <c r="AE9" s="9">
        <v>26100</v>
      </c>
      <c r="AF9" s="9">
        <v>28700</v>
      </c>
      <c r="AG9" s="9">
        <v>31600</v>
      </c>
      <c r="AH9" s="9">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25">
      <c r="A10" s="9"/>
      <c r="B10" s="9">
        <v>6</v>
      </c>
      <c r="C10" s="9">
        <v>1050</v>
      </c>
      <c r="D10" s="9">
        <v>1150</v>
      </c>
      <c r="E10" s="9">
        <v>1270</v>
      </c>
      <c r="F10" s="9">
        <v>1400</v>
      </c>
      <c r="G10" s="9">
        <v>1540</v>
      </c>
      <c r="H10" s="9">
        <v>1690</v>
      </c>
      <c r="I10" s="9">
        <v>1870</v>
      </c>
      <c r="J10" s="9">
        <v>2050</v>
      </c>
      <c r="K10" s="9">
        <v>2260</v>
      </c>
      <c r="L10" s="9">
        <v>2490</v>
      </c>
      <c r="M10" s="9">
        <v>2740</v>
      </c>
      <c r="N10" s="9">
        <v>3010</v>
      </c>
      <c r="O10" s="9">
        <v>3320</v>
      </c>
      <c r="P10" s="9">
        <v>3650</v>
      </c>
      <c r="Q10" s="9">
        <v>4020</v>
      </c>
      <c r="R10" s="9">
        <v>4420</v>
      </c>
      <c r="S10" s="9">
        <v>4870</v>
      </c>
      <c r="T10" s="9">
        <v>5360</v>
      </c>
      <c r="U10" s="9">
        <v>5900</v>
      </c>
      <c r="V10" s="9">
        <v>6490</v>
      </c>
      <c r="W10" s="9">
        <v>7150</v>
      </c>
      <c r="X10" s="9">
        <v>7870</v>
      </c>
      <c r="Y10" s="9">
        <v>8660</v>
      </c>
      <c r="Z10" s="9">
        <v>9530</v>
      </c>
      <c r="AA10" s="9">
        <v>10500</v>
      </c>
      <c r="AB10" s="9">
        <v>11500</v>
      </c>
      <c r="AC10" s="9">
        <v>12700</v>
      </c>
      <c r="AD10" s="9">
        <v>14000</v>
      </c>
      <c r="AE10" s="9">
        <v>15400</v>
      </c>
      <c r="AF10" s="9">
        <v>16900</v>
      </c>
      <c r="AG10" s="9">
        <v>18700</v>
      </c>
      <c r="AH10" s="9">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25">
      <c r="A11" s="9"/>
      <c r="B11" s="9">
        <v>7</v>
      </c>
      <c r="C11" s="9">
        <v>487</v>
      </c>
      <c r="D11" s="9">
        <v>536</v>
      </c>
      <c r="E11" s="9">
        <v>590</v>
      </c>
      <c r="F11" s="9">
        <v>649</v>
      </c>
      <c r="G11" s="9">
        <v>715</v>
      </c>
      <c r="H11" s="9">
        <v>787</v>
      </c>
      <c r="I11" s="9">
        <v>866</v>
      </c>
      <c r="J11" s="9">
        <v>953</v>
      </c>
      <c r="K11" s="9">
        <v>1050</v>
      </c>
      <c r="L11" s="9">
        <v>1150</v>
      </c>
      <c r="M11" s="9">
        <v>1270</v>
      </c>
      <c r="N11" s="9">
        <v>1400</v>
      </c>
      <c r="O11" s="9">
        <v>1540</v>
      </c>
      <c r="P11" s="9">
        <v>1690</v>
      </c>
      <c r="Q11" s="9">
        <v>1870</v>
      </c>
      <c r="R11" s="9">
        <v>2050</v>
      </c>
      <c r="S11" s="9">
        <v>2260</v>
      </c>
      <c r="T11" s="9">
        <v>2490</v>
      </c>
      <c r="U11" s="9">
        <v>2740</v>
      </c>
      <c r="V11" s="9">
        <v>3010</v>
      </c>
      <c r="W11" s="9">
        <v>3320</v>
      </c>
      <c r="X11" s="9">
        <v>3650</v>
      </c>
      <c r="Y11" s="9">
        <v>4020</v>
      </c>
      <c r="Z11" s="9">
        <v>4420</v>
      </c>
      <c r="AA11" s="9">
        <v>4870</v>
      </c>
      <c r="AB11" s="9">
        <v>5360</v>
      </c>
      <c r="AC11" s="9">
        <v>5900</v>
      </c>
      <c r="AD11" s="9">
        <v>6490</v>
      </c>
      <c r="AE11" s="9">
        <v>7150</v>
      </c>
      <c r="AF11" s="9">
        <v>7870</v>
      </c>
      <c r="AG11" s="9">
        <v>8660</v>
      </c>
      <c r="AH11" s="9">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25">
      <c r="B12" s="423" t="s">
        <v>324</v>
      </c>
      <c r="C12" s="423"/>
      <c r="D12" s="423"/>
      <c r="E12" s="423"/>
      <c r="F12" s="423"/>
      <c r="G12" s="423"/>
      <c r="H12" s="423"/>
      <c r="I12" s="423"/>
      <c r="J12" s="423"/>
      <c r="K12" s="423"/>
      <c r="L12" s="423"/>
      <c r="M12" s="423"/>
      <c r="N12" s="423"/>
      <c r="O12" s="423"/>
      <c r="P12" s="423"/>
      <c r="Q12" s="423"/>
      <c r="R12" s="423"/>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25">
      <c r="B13" t="s">
        <v>252</v>
      </c>
      <c r="C13" s="1">
        <v>0</v>
      </c>
      <c r="D13" s="1">
        <f>C13+1</f>
        <v>1</v>
      </c>
      <c r="E13" s="1">
        <f t="shared" ref="E13:R13" si="4">D13+1</f>
        <v>2</v>
      </c>
      <c r="F13" s="1">
        <f t="shared" si="4"/>
        <v>3</v>
      </c>
      <c r="G13" s="1">
        <f t="shared" si="4"/>
        <v>4</v>
      </c>
      <c r="H13" s="1">
        <f t="shared" si="4"/>
        <v>5</v>
      </c>
      <c r="I13" s="1">
        <f t="shared" si="4"/>
        <v>6</v>
      </c>
      <c r="J13" s="1">
        <f t="shared" si="4"/>
        <v>7</v>
      </c>
      <c r="K13" s="1">
        <f t="shared" si="4"/>
        <v>8</v>
      </c>
      <c r="L13" s="1">
        <f t="shared" si="4"/>
        <v>9</v>
      </c>
      <c r="M13" s="1">
        <f t="shared" si="4"/>
        <v>10</v>
      </c>
      <c r="N13" s="1">
        <f t="shared" si="4"/>
        <v>11</v>
      </c>
      <c r="O13" s="1">
        <f t="shared" si="4"/>
        <v>12</v>
      </c>
      <c r="P13" s="1">
        <f t="shared" si="4"/>
        <v>13</v>
      </c>
      <c r="Q13" s="1">
        <f t="shared" si="4"/>
        <v>14</v>
      </c>
      <c r="R13" s="1">
        <f t="shared" si="4"/>
        <v>15</v>
      </c>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25">
      <c r="B14" s="3" t="s">
        <v>14</v>
      </c>
      <c r="C14" s="6">
        <v>4640</v>
      </c>
      <c r="D14" s="6">
        <v>5620</v>
      </c>
      <c r="E14" s="6">
        <v>6810</v>
      </c>
      <c r="F14" s="6">
        <v>8250</v>
      </c>
      <c r="G14" s="6">
        <v>10000</v>
      </c>
      <c r="H14" s="6">
        <v>12100</v>
      </c>
      <c r="I14" s="6">
        <v>14700</v>
      </c>
      <c r="J14" s="6">
        <v>17800</v>
      </c>
      <c r="K14" s="6">
        <v>21500</v>
      </c>
      <c r="L14" s="6">
        <v>26100</v>
      </c>
      <c r="M14" s="6">
        <v>31600</v>
      </c>
      <c r="N14" s="6">
        <v>38300</v>
      </c>
      <c r="O14" s="6">
        <v>46400</v>
      </c>
      <c r="P14" s="6">
        <v>56200</v>
      </c>
      <c r="Q14" s="6">
        <v>68100</v>
      </c>
      <c r="R14" s="6">
        <v>82500</v>
      </c>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25">
      <c r="A15" t="s">
        <v>253</v>
      </c>
      <c r="B15" s="3">
        <v>0</v>
      </c>
      <c r="C15" s="1">
        <v>21500</v>
      </c>
      <c r="D15" s="1">
        <v>26100</v>
      </c>
      <c r="E15" s="1">
        <v>31600</v>
      </c>
      <c r="F15" s="1">
        <v>38300</v>
      </c>
      <c r="G15" s="1">
        <v>46400</v>
      </c>
      <c r="H15" s="1">
        <v>56200</v>
      </c>
      <c r="I15" s="1">
        <v>68100</v>
      </c>
      <c r="J15" s="1">
        <v>82500</v>
      </c>
      <c r="K15" s="1">
        <v>100000</v>
      </c>
      <c r="L15" s="1">
        <v>121000</v>
      </c>
      <c r="M15" s="1">
        <v>147000</v>
      </c>
      <c r="N15" s="1">
        <v>178000</v>
      </c>
      <c r="O15" s="1">
        <v>215000</v>
      </c>
      <c r="P15" s="1">
        <v>261000</v>
      </c>
      <c r="Q15" s="1">
        <v>316000</v>
      </c>
      <c r="R15" s="1">
        <v>402000</v>
      </c>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25">
      <c r="B16" s="3">
        <v>1</v>
      </c>
      <c r="C16" s="1">
        <v>15400</v>
      </c>
      <c r="D16" s="1">
        <v>18700</v>
      </c>
      <c r="E16" s="1">
        <v>22600</v>
      </c>
      <c r="F16" s="1">
        <v>27400</v>
      </c>
      <c r="G16" s="1">
        <v>33200</v>
      </c>
      <c r="H16" s="1">
        <v>40200</v>
      </c>
      <c r="I16" s="1">
        <v>48700</v>
      </c>
      <c r="J16" s="1">
        <v>59000</v>
      </c>
      <c r="K16" s="1">
        <v>71500</v>
      </c>
      <c r="L16" s="1">
        <v>86600</v>
      </c>
      <c r="M16" s="1">
        <v>105000</v>
      </c>
      <c r="N16" s="1">
        <v>127000</v>
      </c>
      <c r="O16" s="1">
        <v>154000</v>
      </c>
      <c r="P16" s="1">
        <v>187000</v>
      </c>
      <c r="Q16" s="1">
        <v>226000</v>
      </c>
      <c r="R16" s="1">
        <v>274000</v>
      </c>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25">
      <c r="B17" s="3">
        <v>2</v>
      </c>
      <c r="C17" s="1">
        <v>11500</v>
      </c>
      <c r="D17" s="1">
        <v>14000</v>
      </c>
      <c r="E17" s="1">
        <v>16900</v>
      </c>
      <c r="F17" s="1">
        <v>20500</v>
      </c>
      <c r="G17" s="1">
        <v>24900</v>
      </c>
      <c r="H17" s="1">
        <v>30100</v>
      </c>
      <c r="I17" s="1">
        <v>36500</v>
      </c>
      <c r="J17" s="1">
        <v>44200</v>
      </c>
      <c r="K17" s="1">
        <v>53600</v>
      </c>
      <c r="L17" s="1">
        <v>64900</v>
      </c>
      <c r="M17" s="1">
        <v>78700</v>
      </c>
      <c r="N17" s="1">
        <v>95300</v>
      </c>
      <c r="O17" s="1">
        <v>115000</v>
      </c>
      <c r="P17" s="1">
        <v>140000</v>
      </c>
      <c r="Q17" s="1">
        <v>169000</v>
      </c>
      <c r="R17" s="1">
        <v>205000</v>
      </c>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25">
      <c r="B18" s="3">
        <v>3</v>
      </c>
      <c r="C18" s="1">
        <v>9090</v>
      </c>
      <c r="D18" s="1">
        <v>11000</v>
      </c>
      <c r="E18" s="1">
        <v>13300</v>
      </c>
      <c r="F18" s="1">
        <v>16200</v>
      </c>
      <c r="G18" s="1">
        <v>19600</v>
      </c>
      <c r="H18" s="1">
        <v>23700</v>
      </c>
      <c r="I18" s="1">
        <v>28700</v>
      </c>
      <c r="J18" s="1">
        <v>34800</v>
      </c>
      <c r="K18" s="1">
        <v>42200</v>
      </c>
      <c r="L18" s="1">
        <v>51100</v>
      </c>
      <c r="M18" s="1">
        <v>61900</v>
      </c>
      <c r="N18" s="1">
        <v>75000</v>
      </c>
      <c r="O18" s="1">
        <v>90900</v>
      </c>
      <c r="P18" s="1">
        <v>110000</v>
      </c>
      <c r="Q18" s="1">
        <v>133000</v>
      </c>
      <c r="R18" s="1">
        <v>162000</v>
      </c>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25">
      <c r="B19" s="3">
        <v>4</v>
      </c>
      <c r="C19" s="1">
        <v>7150</v>
      </c>
      <c r="D19" s="1">
        <v>8660</v>
      </c>
      <c r="E19" s="1">
        <v>10500</v>
      </c>
      <c r="F19" s="1">
        <v>12700</v>
      </c>
      <c r="G19" s="1">
        <v>15400</v>
      </c>
      <c r="H19" s="1">
        <v>18700</v>
      </c>
      <c r="I19" s="1">
        <v>22600</v>
      </c>
      <c r="J19" s="1">
        <v>27400</v>
      </c>
      <c r="K19" s="1">
        <v>33200</v>
      </c>
      <c r="L19" s="1">
        <v>40200</v>
      </c>
      <c r="M19" s="1">
        <v>48700</v>
      </c>
      <c r="N19" s="1">
        <v>59000</v>
      </c>
      <c r="O19" s="1">
        <v>71500</v>
      </c>
      <c r="P19" s="1">
        <v>86600</v>
      </c>
      <c r="Q19" s="1">
        <v>105000</v>
      </c>
      <c r="R19" s="1">
        <v>127000</v>
      </c>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25">
      <c r="B20" s="3">
        <v>5</v>
      </c>
      <c r="C20" s="1">
        <v>5620</v>
      </c>
      <c r="D20" s="1">
        <v>6810</v>
      </c>
      <c r="E20" s="1">
        <v>8250</v>
      </c>
      <c r="F20" s="1">
        <v>10000</v>
      </c>
      <c r="G20" s="1">
        <v>12100</v>
      </c>
      <c r="H20" s="1">
        <v>14700</v>
      </c>
      <c r="I20" s="1">
        <v>17800</v>
      </c>
      <c r="J20" s="1">
        <v>21500</v>
      </c>
      <c r="K20" s="1">
        <v>26100</v>
      </c>
      <c r="L20" s="1">
        <v>31600</v>
      </c>
      <c r="M20" s="1">
        <v>38300</v>
      </c>
      <c r="N20" s="1">
        <v>46400</v>
      </c>
      <c r="O20" s="1">
        <v>56200</v>
      </c>
      <c r="P20" s="1">
        <v>68100</v>
      </c>
      <c r="Q20" s="1">
        <v>82500</v>
      </c>
      <c r="R20" s="1">
        <v>100000</v>
      </c>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25">
      <c r="B21" s="3">
        <v>6</v>
      </c>
      <c r="C21" s="1">
        <v>4640</v>
      </c>
      <c r="D21" s="1">
        <v>5620</v>
      </c>
      <c r="E21" s="1">
        <v>6810</v>
      </c>
      <c r="F21" s="1">
        <v>8250</v>
      </c>
      <c r="G21" s="1">
        <v>10000</v>
      </c>
      <c r="H21" s="1">
        <v>12100</v>
      </c>
      <c r="I21" s="1">
        <v>14700</v>
      </c>
      <c r="J21" s="1">
        <v>17800</v>
      </c>
      <c r="K21" s="1">
        <v>21500</v>
      </c>
      <c r="L21" s="1">
        <v>26100</v>
      </c>
      <c r="M21" s="1">
        <v>31600</v>
      </c>
      <c r="N21" s="1">
        <v>38300</v>
      </c>
      <c r="O21" s="1">
        <v>46400</v>
      </c>
      <c r="P21" s="1">
        <v>56200</v>
      </c>
      <c r="Q21" s="1">
        <v>68100</v>
      </c>
      <c r="R21" s="1">
        <v>82500</v>
      </c>
      <c r="AJ21">
        <f t="shared" si="3"/>
        <v>16</v>
      </c>
      <c r="AK21">
        <f t="shared" si="1"/>
        <v>20500</v>
      </c>
      <c r="AQ21">
        <f t="shared" si="0"/>
        <v>16</v>
      </c>
    </row>
    <row r="22" spans="2:43" x14ac:dyDescent="0.25">
      <c r="B22" s="3">
        <v>7</v>
      </c>
      <c r="C22" s="1">
        <v>3830</v>
      </c>
      <c r="D22" s="1">
        <v>4640</v>
      </c>
      <c r="E22" s="1">
        <v>5620</v>
      </c>
      <c r="F22" s="1">
        <v>6810</v>
      </c>
      <c r="G22" s="1">
        <v>8250</v>
      </c>
      <c r="H22" s="1">
        <v>10000</v>
      </c>
      <c r="I22" s="1">
        <v>12100</v>
      </c>
      <c r="J22" s="1">
        <v>14700</v>
      </c>
      <c r="K22" s="1">
        <v>17800</v>
      </c>
      <c r="L22" s="1">
        <v>21500</v>
      </c>
      <c r="M22" s="1">
        <v>26100</v>
      </c>
      <c r="N22" s="1">
        <v>31600</v>
      </c>
      <c r="O22" s="1">
        <v>38300</v>
      </c>
      <c r="P22" s="1">
        <v>46400</v>
      </c>
      <c r="Q22" s="1">
        <v>56200</v>
      </c>
      <c r="R22" s="1">
        <v>68100</v>
      </c>
      <c r="AJ22">
        <f t="shared" si="3"/>
        <v>17</v>
      </c>
      <c r="AK22">
        <f t="shared" si="1"/>
        <v>22600</v>
      </c>
      <c r="AQ22">
        <f t="shared" si="0"/>
        <v>17</v>
      </c>
    </row>
    <row r="23" spans="2:43" x14ac:dyDescent="0.25">
      <c r="B23" s="3">
        <v>8</v>
      </c>
      <c r="C23" s="1">
        <v>3160</v>
      </c>
      <c r="D23" s="1">
        <v>3830</v>
      </c>
      <c r="E23" s="1">
        <v>4640</v>
      </c>
      <c r="F23" s="1">
        <v>5620</v>
      </c>
      <c r="G23" s="1">
        <v>6810</v>
      </c>
      <c r="H23" s="1">
        <v>8250</v>
      </c>
      <c r="I23" s="1">
        <v>10000</v>
      </c>
      <c r="J23" s="1">
        <v>12100</v>
      </c>
      <c r="K23" s="1">
        <v>14700</v>
      </c>
      <c r="L23" s="1">
        <v>17800</v>
      </c>
      <c r="M23" s="1">
        <v>21500</v>
      </c>
      <c r="N23" s="1">
        <v>26100</v>
      </c>
      <c r="O23" s="1">
        <v>31600</v>
      </c>
      <c r="P23" s="1">
        <v>38300</v>
      </c>
      <c r="Q23" s="1">
        <v>46400</v>
      </c>
      <c r="R23" s="1">
        <v>56200</v>
      </c>
      <c r="AJ23">
        <f t="shared" si="3"/>
        <v>18</v>
      </c>
      <c r="AK23">
        <f t="shared" si="1"/>
        <v>24900</v>
      </c>
      <c r="AQ23">
        <f t="shared" si="0"/>
        <v>18</v>
      </c>
    </row>
    <row r="24" spans="2:43" x14ac:dyDescent="0.25">
      <c r="B24" s="3">
        <v>9</v>
      </c>
      <c r="C24" s="1">
        <v>2610</v>
      </c>
      <c r="D24" s="1">
        <v>3160</v>
      </c>
      <c r="E24" s="1">
        <v>3830</v>
      </c>
      <c r="F24" s="1">
        <v>4640</v>
      </c>
      <c r="G24" s="1">
        <v>5620</v>
      </c>
      <c r="H24" s="1">
        <v>6810</v>
      </c>
      <c r="I24" s="1">
        <v>8250</v>
      </c>
      <c r="J24" s="1">
        <v>10000</v>
      </c>
      <c r="K24" s="1">
        <v>12100</v>
      </c>
      <c r="L24" s="1">
        <v>14700</v>
      </c>
      <c r="M24" s="1">
        <v>17800</v>
      </c>
      <c r="N24" s="1">
        <v>21500</v>
      </c>
      <c r="O24" s="1">
        <v>26100</v>
      </c>
      <c r="P24" s="1">
        <v>31600</v>
      </c>
      <c r="Q24" s="1">
        <v>38300</v>
      </c>
      <c r="R24" s="1">
        <v>46400</v>
      </c>
      <c r="AJ24">
        <f t="shared" si="3"/>
        <v>19</v>
      </c>
      <c r="AK24">
        <f t="shared" si="1"/>
        <v>27400</v>
      </c>
      <c r="AQ24">
        <f t="shared" si="0"/>
        <v>19</v>
      </c>
    </row>
    <row r="25" spans="2:43" x14ac:dyDescent="0.25">
      <c r="B25" s="3">
        <v>10</v>
      </c>
      <c r="C25" s="1">
        <v>2050</v>
      </c>
      <c r="D25" s="1">
        <v>2490</v>
      </c>
      <c r="E25" s="1">
        <v>3010</v>
      </c>
      <c r="F25" s="1">
        <v>3650</v>
      </c>
      <c r="G25" s="1">
        <v>4420</v>
      </c>
      <c r="H25" s="1">
        <v>5360</v>
      </c>
      <c r="I25" s="1">
        <v>6490</v>
      </c>
      <c r="J25" s="1">
        <v>7870</v>
      </c>
      <c r="K25" s="1">
        <v>9530</v>
      </c>
      <c r="L25" s="1">
        <v>11500</v>
      </c>
      <c r="M25" s="1">
        <v>14000</v>
      </c>
      <c r="N25" s="1">
        <v>16900</v>
      </c>
      <c r="O25" s="1">
        <v>20500</v>
      </c>
      <c r="P25" s="1">
        <v>24900</v>
      </c>
      <c r="Q25" s="1">
        <v>30100</v>
      </c>
      <c r="R25" s="1">
        <v>36500</v>
      </c>
      <c r="AJ25">
        <f t="shared" si="3"/>
        <v>20</v>
      </c>
      <c r="AK25">
        <f t="shared" si="1"/>
        <v>30100</v>
      </c>
      <c r="AQ25">
        <f t="shared" si="0"/>
        <v>20</v>
      </c>
    </row>
    <row r="26" spans="2:43" x14ac:dyDescent="0.25">
      <c r="B26" s="3">
        <v>11</v>
      </c>
      <c r="C26" s="1">
        <v>1620</v>
      </c>
      <c r="D26" s="1">
        <v>1960</v>
      </c>
      <c r="E26" s="1">
        <v>2370</v>
      </c>
      <c r="F26" s="1">
        <v>2870</v>
      </c>
      <c r="G26" s="1">
        <v>3480</v>
      </c>
      <c r="H26" s="1">
        <v>4220</v>
      </c>
      <c r="I26" s="1">
        <v>5110</v>
      </c>
      <c r="J26" s="1">
        <v>6190</v>
      </c>
      <c r="K26" s="1">
        <v>7500</v>
      </c>
      <c r="L26" s="1">
        <v>9090</v>
      </c>
      <c r="M26" s="1">
        <v>11000</v>
      </c>
      <c r="N26" s="1">
        <v>13300</v>
      </c>
      <c r="O26" s="1">
        <v>16200</v>
      </c>
      <c r="P26" s="1">
        <v>19600</v>
      </c>
      <c r="Q26" s="1">
        <v>23700</v>
      </c>
      <c r="R26" s="1">
        <v>28700</v>
      </c>
      <c r="AJ26">
        <f t="shared" si="3"/>
        <v>21</v>
      </c>
      <c r="AK26">
        <f t="shared" si="1"/>
        <v>33200</v>
      </c>
      <c r="AQ26">
        <f t="shared" si="0"/>
        <v>21</v>
      </c>
    </row>
    <row r="27" spans="2:43" x14ac:dyDescent="0.25">
      <c r="B27" s="3">
        <v>12</v>
      </c>
      <c r="C27" s="1">
        <v>1270</v>
      </c>
      <c r="D27" s="1">
        <v>1540</v>
      </c>
      <c r="E27" s="1">
        <v>1870</v>
      </c>
      <c r="F27" s="1">
        <v>2260</v>
      </c>
      <c r="G27" s="1">
        <v>2740</v>
      </c>
      <c r="H27" s="1">
        <v>3320</v>
      </c>
      <c r="I27" s="1">
        <v>4020</v>
      </c>
      <c r="J27" s="1">
        <v>4870</v>
      </c>
      <c r="K27" s="1">
        <v>5900</v>
      </c>
      <c r="L27" s="1">
        <v>7150</v>
      </c>
      <c r="M27" s="1">
        <v>8660</v>
      </c>
      <c r="N27" s="1">
        <v>10500</v>
      </c>
      <c r="O27" s="1">
        <v>12700</v>
      </c>
      <c r="P27" s="1">
        <v>15400</v>
      </c>
      <c r="Q27" s="1">
        <v>18700</v>
      </c>
      <c r="R27" s="1">
        <v>22600</v>
      </c>
      <c r="AJ27">
        <f t="shared" si="3"/>
        <v>22</v>
      </c>
      <c r="AK27">
        <f t="shared" si="1"/>
        <v>36500</v>
      </c>
      <c r="AQ27">
        <f t="shared" si="0"/>
        <v>22</v>
      </c>
    </row>
    <row r="28" spans="2:43" x14ac:dyDescent="0.25">
      <c r="B28" s="3">
        <v>13</v>
      </c>
      <c r="C28" s="1">
        <v>953</v>
      </c>
      <c r="D28" s="1">
        <v>1150</v>
      </c>
      <c r="E28" s="1">
        <v>1400</v>
      </c>
      <c r="F28" s="1">
        <v>1690</v>
      </c>
      <c r="G28" s="1">
        <v>2050</v>
      </c>
      <c r="H28" s="1">
        <v>2490</v>
      </c>
      <c r="I28" s="1">
        <v>3010</v>
      </c>
      <c r="J28" s="1">
        <v>3650</v>
      </c>
      <c r="K28" s="1">
        <v>4420</v>
      </c>
      <c r="L28" s="1">
        <v>5360</v>
      </c>
      <c r="M28" s="1">
        <v>6490</v>
      </c>
      <c r="N28" s="1">
        <v>7870</v>
      </c>
      <c r="O28" s="1">
        <v>9530</v>
      </c>
      <c r="P28" s="1">
        <v>11500</v>
      </c>
      <c r="Q28" s="1">
        <v>14000</v>
      </c>
      <c r="R28" s="1">
        <v>16900</v>
      </c>
      <c r="AJ28">
        <f t="shared" si="3"/>
        <v>23</v>
      </c>
      <c r="AK28">
        <f t="shared" si="1"/>
        <v>40200</v>
      </c>
      <c r="AQ28">
        <f t="shared" si="0"/>
        <v>23</v>
      </c>
    </row>
    <row r="29" spans="2:43" x14ac:dyDescent="0.25">
      <c r="B29" s="3">
        <v>14</v>
      </c>
      <c r="C29" s="1">
        <v>715</v>
      </c>
      <c r="D29" s="1">
        <v>866</v>
      </c>
      <c r="E29" s="1">
        <v>1050</v>
      </c>
      <c r="F29" s="1">
        <v>1270</v>
      </c>
      <c r="G29" s="1">
        <v>1540</v>
      </c>
      <c r="H29" s="1">
        <v>1870</v>
      </c>
      <c r="I29" s="1">
        <v>2260</v>
      </c>
      <c r="J29" s="1">
        <v>2740</v>
      </c>
      <c r="K29" s="1">
        <v>3320</v>
      </c>
      <c r="L29" s="1">
        <v>4020</v>
      </c>
      <c r="M29" s="1">
        <v>4870</v>
      </c>
      <c r="N29" s="1">
        <v>5900</v>
      </c>
      <c r="O29" s="1">
        <v>7150</v>
      </c>
      <c r="P29" s="1">
        <v>8660</v>
      </c>
      <c r="Q29" s="1">
        <v>10500</v>
      </c>
      <c r="R29" s="1">
        <v>12700</v>
      </c>
      <c r="AJ29">
        <f t="shared" si="3"/>
        <v>24</v>
      </c>
      <c r="AK29">
        <f t="shared" si="1"/>
        <v>44200</v>
      </c>
      <c r="AQ29">
        <f t="shared" si="0"/>
        <v>24</v>
      </c>
    </row>
    <row r="30" spans="2:43" x14ac:dyDescent="0.25">
      <c r="B30" s="3">
        <v>15</v>
      </c>
      <c r="C30" s="1">
        <v>511</v>
      </c>
      <c r="D30" s="1">
        <v>619</v>
      </c>
      <c r="E30" s="1">
        <v>750</v>
      </c>
      <c r="F30" s="1">
        <v>909</v>
      </c>
      <c r="G30" s="1">
        <v>1100</v>
      </c>
      <c r="H30" s="1">
        <v>1330</v>
      </c>
      <c r="I30" s="1">
        <v>1620</v>
      </c>
      <c r="J30" s="1">
        <v>1960</v>
      </c>
      <c r="K30" s="1">
        <v>2370</v>
      </c>
      <c r="L30" s="1">
        <v>2870</v>
      </c>
      <c r="M30" s="1">
        <v>3480</v>
      </c>
      <c r="N30" s="1">
        <v>4220</v>
      </c>
      <c r="O30" s="1">
        <v>5110</v>
      </c>
      <c r="P30" s="1">
        <v>6190</v>
      </c>
      <c r="Q30" s="1">
        <v>7500</v>
      </c>
      <c r="R30" s="1">
        <v>9090</v>
      </c>
      <c r="AJ30">
        <f t="shared" si="3"/>
        <v>25</v>
      </c>
      <c r="AK30">
        <f t="shared" si="1"/>
        <v>48700</v>
      </c>
      <c r="AQ30">
        <f t="shared" si="0"/>
        <v>25</v>
      </c>
    </row>
    <row r="31" spans="2:43" x14ac:dyDescent="0.25">
      <c r="AJ31">
        <f t="shared" si="3"/>
        <v>26</v>
      </c>
      <c r="AK31">
        <f t="shared" si="1"/>
        <v>53600</v>
      </c>
      <c r="AQ31">
        <f t="shared" si="0"/>
        <v>26</v>
      </c>
    </row>
    <row r="32" spans="2:43" x14ac:dyDescent="0.25">
      <c r="AJ32">
        <f t="shared" si="3"/>
        <v>27</v>
      </c>
      <c r="AK32">
        <f t="shared" si="1"/>
        <v>59000</v>
      </c>
      <c r="AQ32">
        <f t="shared" si="0"/>
        <v>27</v>
      </c>
    </row>
    <row r="33" spans="36:43" x14ac:dyDescent="0.25">
      <c r="AJ33">
        <f t="shared" si="3"/>
        <v>28</v>
      </c>
      <c r="AK33">
        <f t="shared" si="1"/>
        <v>64900</v>
      </c>
      <c r="AQ33">
        <f t="shared" si="0"/>
        <v>28</v>
      </c>
    </row>
    <row r="34" spans="36:43" x14ac:dyDescent="0.25">
      <c r="AJ34">
        <f t="shared" si="3"/>
        <v>29</v>
      </c>
      <c r="AK34">
        <f t="shared" si="1"/>
        <v>71500</v>
      </c>
      <c r="AQ34">
        <f t="shared" si="0"/>
        <v>29</v>
      </c>
    </row>
    <row r="35" spans="36:43" x14ac:dyDescent="0.25">
      <c r="AJ35">
        <f t="shared" si="3"/>
        <v>30</v>
      </c>
      <c r="AK35">
        <f t="shared" si="1"/>
        <v>78700</v>
      </c>
      <c r="AQ35">
        <f t="shared" si="0"/>
        <v>30</v>
      </c>
    </row>
    <row r="36" spans="36:43" x14ac:dyDescent="0.25">
      <c r="AJ36">
        <f t="shared" si="3"/>
        <v>31</v>
      </c>
      <c r="AK36">
        <f t="shared" si="1"/>
        <v>86600</v>
      </c>
      <c r="AQ36">
        <f t="shared" si="0"/>
        <v>31</v>
      </c>
    </row>
  </sheetData>
  <sheetProtection sheet="1" objects="1" scenarios="1" selectLockedCells="1"/>
  <mergeCells count="2">
    <mergeCell ref="B1:AH1"/>
    <mergeCell ref="B12:R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306"/>
  <sheetViews>
    <sheetView workbookViewId="0">
      <selection activeCell="F76" sqref="F76"/>
    </sheetView>
  </sheetViews>
  <sheetFormatPr defaultRowHeight="15" x14ac:dyDescent="0.25"/>
  <cols>
    <col min="3" max="3" width="67.140625" bestFit="1" customWidth="1"/>
    <col min="23" max="23" width="12.5703125" bestFit="1" customWidth="1"/>
  </cols>
  <sheetData>
    <row r="4" spans="3:40" x14ac:dyDescent="0.25">
      <c r="C4" t="s">
        <v>561</v>
      </c>
      <c r="G4" t="s">
        <v>595</v>
      </c>
      <c r="M4" t="s">
        <v>596</v>
      </c>
      <c r="Q4" t="s">
        <v>601</v>
      </c>
      <c r="T4" t="s">
        <v>602</v>
      </c>
      <c r="W4" t="s">
        <v>607</v>
      </c>
      <c r="AB4" t="s">
        <v>608</v>
      </c>
      <c r="AF4" t="s">
        <v>609</v>
      </c>
      <c r="AJ4" t="s">
        <v>610</v>
      </c>
      <c r="AN4" t="s">
        <v>611</v>
      </c>
    </row>
    <row r="5" spans="3:40" x14ac:dyDescent="0.25">
      <c r="C5" t="s">
        <v>562</v>
      </c>
      <c r="G5">
        <v>275</v>
      </c>
      <c r="M5" t="s">
        <v>597</v>
      </c>
      <c r="Q5" s="2">
        <v>0.5</v>
      </c>
      <c r="T5" t="s">
        <v>603</v>
      </c>
      <c r="W5" t="s">
        <v>38</v>
      </c>
      <c r="AB5" t="s">
        <v>38</v>
      </c>
      <c r="AJ5" t="s">
        <v>628</v>
      </c>
      <c r="AN5" t="s">
        <v>629</v>
      </c>
    </row>
    <row r="6" spans="3:40" x14ac:dyDescent="0.25">
      <c r="C6" t="s">
        <v>563</v>
      </c>
      <c r="G6">
        <v>325</v>
      </c>
      <c r="M6" t="s">
        <v>598</v>
      </c>
      <c r="Q6" s="2">
        <v>1</v>
      </c>
      <c r="T6" t="s">
        <v>604</v>
      </c>
      <c r="W6" t="s">
        <v>638</v>
      </c>
      <c r="X6">
        <v>0.5</v>
      </c>
      <c r="Y6">
        <v>0.55000000000000004</v>
      </c>
      <c r="AB6">
        <v>0.5</v>
      </c>
      <c r="AJ6" t="s">
        <v>612</v>
      </c>
      <c r="AN6" t="s">
        <v>630</v>
      </c>
    </row>
    <row r="7" spans="3:40" x14ac:dyDescent="0.25">
      <c r="C7" t="s">
        <v>564</v>
      </c>
      <c r="G7">
        <v>450</v>
      </c>
      <c r="M7" t="s">
        <v>599</v>
      </c>
      <c r="Q7" s="2">
        <v>3</v>
      </c>
      <c r="T7" t="s">
        <v>605</v>
      </c>
      <c r="W7" t="s">
        <v>639</v>
      </c>
      <c r="X7">
        <v>0.6</v>
      </c>
      <c r="Y7">
        <v>0.74</v>
      </c>
      <c r="AB7">
        <v>0.51</v>
      </c>
      <c r="AJ7" t="s">
        <v>613</v>
      </c>
      <c r="AN7" t="s">
        <v>631</v>
      </c>
    </row>
    <row r="8" spans="3:40" x14ac:dyDescent="0.25">
      <c r="C8" t="s">
        <v>565</v>
      </c>
      <c r="G8">
        <v>550</v>
      </c>
      <c r="M8" t="s">
        <v>600</v>
      </c>
      <c r="Q8" s="2">
        <v>5</v>
      </c>
      <c r="T8" t="s">
        <v>606</v>
      </c>
      <c r="W8" t="s">
        <v>640</v>
      </c>
      <c r="X8">
        <v>0.75</v>
      </c>
      <c r="Y8">
        <v>0.89</v>
      </c>
      <c r="AB8">
        <v>0.52</v>
      </c>
      <c r="AJ8" t="s">
        <v>614</v>
      </c>
      <c r="AN8" t="s">
        <v>632</v>
      </c>
    </row>
    <row r="9" spans="3:40" x14ac:dyDescent="0.25">
      <c r="C9" t="s">
        <v>566</v>
      </c>
      <c r="G9">
        <v>650</v>
      </c>
      <c r="Q9" s="2">
        <v>7</v>
      </c>
      <c r="W9" t="s">
        <v>641</v>
      </c>
      <c r="X9">
        <v>0.9</v>
      </c>
      <c r="Y9">
        <v>1.04</v>
      </c>
      <c r="AB9">
        <v>0.53</v>
      </c>
      <c r="AJ9" t="s">
        <v>615</v>
      </c>
      <c r="AN9" t="s">
        <v>633</v>
      </c>
    </row>
    <row r="10" spans="3:40" x14ac:dyDescent="0.25">
      <c r="C10" t="s">
        <v>567</v>
      </c>
      <c r="G10">
        <v>900</v>
      </c>
      <c r="Q10" s="2">
        <v>10</v>
      </c>
      <c r="W10" t="s">
        <v>642</v>
      </c>
      <c r="X10">
        <v>1.05</v>
      </c>
      <c r="Y10">
        <v>1.19</v>
      </c>
      <c r="AB10">
        <v>0.54</v>
      </c>
      <c r="AJ10" t="s">
        <v>616</v>
      </c>
      <c r="AN10" t="s">
        <v>635</v>
      </c>
    </row>
    <row r="11" spans="3:40" x14ac:dyDescent="0.25">
      <c r="C11" t="s">
        <v>568</v>
      </c>
      <c r="G11">
        <v>1100</v>
      </c>
      <c r="Q11" s="2">
        <v>20</v>
      </c>
      <c r="W11" t="s">
        <v>643</v>
      </c>
      <c r="X11">
        <v>1.2</v>
      </c>
      <c r="Y11">
        <v>1.49</v>
      </c>
      <c r="AB11">
        <v>0.55000000000000004</v>
      </c>
      <c r="AJ11" t="s">
        <v>617</v>
      </c>
      <c r="AN11" t="s">
        <v>634</v>
      </c>
    </row>
    <row r="12" spans="3:40" x14ac:dyDescent="0.25">
      <c r="C12" t="s">
        <v>569</v>
      </c>
      <c r="G12">
        <v>1500</v>
      </c>
      <c r="Q12" s="2">
        <v>31.5</v>
      </c>
      <c r="W12" t="s">
        <v>644</v>
      </c>
      <c r="X12">
        <v>1.5</v>
      </c>
      <c r="Y12">
        <v>1.79</v>
      </c>
      <c r="AB12">
        <v>0.56000000000000005</v>
      </c>
      <c r="AJ12" t="s">
        <v>618</v>
      </c>
      <c r="AN12" t="s">
        <v>636</v>
      </c>
    </row>
    <row r="13" spans="3:40" x14ac:dyDescent="0.25">
      <c r="C13" t="s">
        <v>570</v>
      </c>
      <c r="W13" t="s">
        <v>645</v>
      </c>
      <c r="X13">
        <v>1.8</v>
      </c>
      <c r="Y13">
        <v>2.09</v>
      </c>
      <c r="AB13">
        <v>0.56999999999999995</v>
      </c>
      <c r="AJ13" t="s">
        <v>619</v>
      </c>
      <c r="AN13" t="s">
        <v>637</v>
      </c>
    </row>
    <row r="14" spans="3:40" x14ac:dyDescent="0.25">
      <c r="C14" t="s">
        <v>571</v>
      </c>
      <c r="W14" t="s">
        <v>646</v>
      </c>
      <c r="X14">
        <v>2.1</v>
      </c>
      <c r="Y14">
        <v>2.39</v>
      </c>
      <c r="AB14">
        <v>0.57999999999999996</v>
      </c>
      <c r="AJ14" t="s">
        <v>620</v>
      </c>
    </row>
    <row r="15" spans="3:40" x14ac:dyDescent="0.25">
      <c r="C15" t="s">
        <v>572</v>
      </c>
      <c r="W15" t="s">
        <v>656</v>
      </c>
      <c r="X15">
        <v>2.4</v>
      </c>
      <c r="Y15">
        <v>2.99</v>
      </c>
      <c r="AB15">
        <v>0.59</v>
      </c>
      <c r="AJ15" t="s">
        <v>621</v>
      </c>
    </row>
    <row r="16" spans="3:40" x14ac:dyDescent="0.25">
      <c r="C16" t="s">
        <v>573</v>
      </c>
      <c r="W16" t="s">
        <v>657</v>
      </c>
      <c r="X16">
        <v>3</v>
      </c>
      <c r="Y16">
        <v>3.59</v>
      </c>
      <c r="AB16">
        <v>0.6</v>
      </c>
      <c r="AH16" s="120"/>
      <c r="AJ16" t="s">
        <v>622</v>
      </c>
    </row>
    <row r="17" spans="3:36" x14ac:dyDescent="0.25">
      <c r="C17" t="s">
        <v>574</v>
      </c>
      <c r="W17" t="s">
        <v>658</v>
      </c>
      <c r="X17">
        <v>3.6</v>
      </c>
      <c r="Y17">
        <v>4.1900000000000004</v>
      </c>
      <c r="AB17">
        <v>0.61</v>
      </c>
      <c r="AH17" s="120"/>
      <c r="AJ17" t="s">
        <v>623</v>
      </c>
    </row>
    <row r="18" spans="3:36" x14ac:dyDescent="0.25">
      <c r="C18" t="s">
        <v>575</v>
      </c>
      <c r="W18" t="s">
        <v>659</v>
      </c>
      <c r="X18">
        <v>4.2</v>
      </c>
      <c r="Y18">
        <v>4.76</v>
      </c>
      <c r="AB18">
        <v>0.62</v>
      </c>
      <c r="AH18" s="120"/>
      <c r="AJ18" t="s">
        <v>624</v>
      </c>
    </row>
    <row r="19" spans="3:36" x14ac:dyDescent="0.25">
      <c r="C19" t="s">
        <v>576</v>
      </c>
      <c r="W19" t="s">
        <v>660</v>
      </c>
      <c r="X19">
        <v>4.8</v>
      </c>
      <c r="Y19">
        <v>5.39</v>
      </c>
      <c r="AB19">
        <v>0.63</v>
      </c>
      <c r="AH19" s="120"/>
      <c r="AJ19" t="s">
        <v>625</v>
      </c>
    </row>
    <row r="20" spans="3:36" x14ac:dyDescent="0.25">
      <c r="C20" t="s">
        <v>577</v>
      </c>
      <c r="W20" t="s">
        <v>661</v>
      </c>
      <c r="X20">
        <v>5.4</v>
      </c>
      <c r="Y20">
        <v>6</v>
      </c>
      <c r="AB20">
        <v>0.64</v>
      </c>
      <c r="AH20" s="120"/>
      <c r="AJ20" t="s">
        <v>626</v>
      </c>
    </row>
    <row r="21" spans="3:36" x14ac:dyDescent="0.25">
      <c r="C21" t="s">
        <v>578</v>
      </c>
      <c r="AB21">
        <v>0.65</v>
      </c>
      <c r="AH21" s="120"/>
      <c r="AJ21" t="s">
        <v>627</v>
      </c>
    </row>
    <row r="22" spans="3:36" x14ac:dyDescent="0.25">
      <c r="C22" t="s">
        <v>579</v>
      </c>
      <c r="AB22">
        <v>0.66</v>
      </c>
      <c r="AH22" s="120"/>
    </row>
    <row r="23" spans="3:36" x14ac:dyDescent="0.25">
      <c r="C23" t="s">
        <v>580</v>
      </c>
      <c r="AB23">
        <v>0.67</v>
      </c>
    </row>
    <row r="24" spans="3:36" x14ac:dyDescent="0.25">
      <c r="C24" t="s">
        <v>581</v>
      </c>
      <c r="AB24">
        <v>0.68</v>
      </c>
    </row>
    <row r="25" spans="3:36" x14ac:dyDescent="0.25">
      <c r="C25" t="s">
        <v>582</v>
      </c>
      <c r="AB25">
        <v>0.69</v>
      </c>
    </row>
    <row r="26" spans="3:36" x14ac:dyDescent="0.25">
      <c r="C26" t="s">
        <v>583</v>
      </c>
      <c r="AB26">
        <v>0.7</v>
      </c>
    </row>
    <row r="27" spans="3:36" x14ac:dyDescent="0.25">
      <c r="C27" t="s">
        <v>584</v>
      </c>
      <c r="AB27">
        <v>0.71</v>
      </c>
      <c r="AH27" s="120"/>
      <c r="AI27" s="120"/>
    </row>
    <row r="28" spans="3:36" x14ac:dyDescent="0.25">
      <c r="C28" t="s">
        <v>585</v>
      </c>
      <c r="AB28">
        <v>0.72</v>
      </c>
      <c r="AH28" s="120"/>
      <c r="AI28" s="120"/>
    </row>
    <row r="29" spans="3:36" x14ac:dyDescent="0.25">
      <c r="C29" t="s">
        <v>586</v>
      </c>
      <c r="AB29">
        <v>0.73</v>
      </c>
      <c r="AH29" s="120"/>
      <c r="AI29" s="120"/>
    </row>
    <row r="30" spans="3:36" x14ac:dyDescent="0.25">
      <c r="C30" t="s">
        <v>587</v>
      </c>
      <c r="AB30">
        <v>0.74</v>
      </c>
      <c r="AH30" s="120"/>
      <c r="AI30" s="120"/>
    </row>
    <row r="31" spans="3:36" x14ac:dyDescent="0.25">
      <c r="C31" t="s">
        <v>588</v>
      </c>
      <c r="AB31">
        <v>0.75</v>
      </c>
      <c r="AH31" s="120"/>
      <c r="AI31" s="120"/>
    </row>
    <row r="32" spans="3:36" x14ac:dyDescent="0.25">
      <c r="C32" t="s">
        <v>589</v>
      </c>
      <c r="AB32">
        <v>0.76</v>
      </c>
      <c r="AH32" s="120"/>
      <c r="AI32" s="120"/>
    </row>
    <row r="33" spans="3:35" x14ac:dyDescent="0.25">
      <c r="C33" t="s">
        <v>590</v>
      </c>
      <c r="AB33">
        <v>0.77</v>
      </c>
      <c r="AH33" s="120"/>
      <c r="AI33" s="120"/>
    </row>
    <row r="34" spans="3:35" x14ac:dyDescent="0.25">
      <c r="C34" t="s">
        <v>591</v>
      </c>
      <c r="AB34">
        <v>0.78</v>
      </c>
      <c r="AH34" s="120"/>
      <c r="AI34" s="120"/>
    </row>
    <row r="35" spans="3:35" x14ac:dyDescent="0.25">
      <c r="C35" t="s">
        <v>592</v>
      </c>
      <c r="AB35">
        <v>0.79</v>
      </c>
      <c r="AH35" s="120"/>
      <c r="AI35" s="120"/>
    </row>
    <row r="36" spans="3:35" x14ac:dyDescent="0.25">
      <c r="C36" t="s">
        <v>593</v>
      </c>
      <c r="AB36">
        <v>0.8</v>
      </c>
      <c r="AH36" s="120"/>
      <c r="AI36" s="120"/>
    </row>
    <row r="37" spans="3:35" x14ac:dyDescent="0.25">
      <c r="C37" t="s">
        <v>594</v>
      </c>
      <c r="AB37">
        <v>0.81</v>
      </c>
      <c r="AH37" s="120"/>
      <c r="AI37" s="120"/>
    </row>
    <row r="38" spans="3:35" x14ac:dyDescent="0.25">
      <c r="AB38">
        <v>0.82</v>
      </c>
      <c r="AH38" s="120"/>
      <c r="AI38" s="120"/>
    </row>
    <row r="39" spans="3:35" x14ac:dyDescent="0.25">
      <c r="AB39">
        <v>0.83</v>
      </c>
      <c r="AH39" s="120"/>
      <c r="AI39" s="120"/>
    </row>
    <row r="40" spans="3:35" x14ac:dyDescent="0.25">
      <c r="AB40">
        <v>0.84</v>
      </c>
      <c r="AH40" s="120"/>
      <c r="AI40" s="120"/>
    </row>
    <row r="41" spans="3:35" x14ac:dyDescent="0.25">
      <c r="D41" t="s">
        <v>662</v>
      </c>
      <c r="F41" t="s">
        <v>663</v>
      </c>
      <c r="AB41">
        <v>0.85</v>
      </c>
      <c r="AH41" s="120"/>
      <c r="AI41" s="120"/>
    </row>
    <row r="42" spans="3:35" x14ac:dyDescent="0.25">
      <c r="D42" t="s">
        <v>14</v>
      </c>
      <c r="E42" t="s">
        <v>21</v>
      </c>
      <c r="F42" t="s">
        <v>14</v>
      </c>
      <c r="G42" t="s">
        <v>21</v>
      </c>
      <c r="AB42">
        <v>0.86</v>
      </c>
      <c r="AH42" s="120"/>
      <c r="AI42" s="120"/>
    </row>
    <row r="43" spans="3:35" x14ac:dyDescent="0.25">
      <c r="C43" t="str">
        <f t="shared" ref="C43:C75" si="0">CONCATENATE($G$5, C5)</f>
        <v>275ILOOP gain mb = EEPROM; VLOOP gain mb = EEPROM, FSW = EEPROM</v>
      </c>
      <c r="F43" t="s">
        <v>248</v>
      </c>
      <c r="AB43">
        <v>0.87</v>
      </c>
    </row>
    <row r="44" spans="3:35" x14ac:dyDescent="0.25">
      <c r="C44" t="str">
        <f t="shared" si="0"/>
        <v>275ILOOP gain mb = EEPROM, VLOOP gain mb = EEPROM</v>
      </c>
      <c r="F44">
        <v>0</v>
      </c>
      <c r="AB44">
        <v>0.88</v>
      </c>
    </row>
    <row r="45" spans="3:35" x14ac:dyDescent="0.25">
      <c r="C45" t="str">
        <f t="shared" si="0"/>
        <v>275ILOOP gain mb = 2, VLOOP gain mb = 0.5</v>
      </c>
      <c r="F45">
        <v>1</v>
      </c>
      <c r="AB45">
        <v>0.89</v>
      </c>
    </row>
    <row r="46" spans="3:35" x14ac:dyDescent="0.25">
      <c r="C46" t="str">
        <f t="shared" si="0"/>
        <v>275ILOOP gain mb = 2, VLOOP gain mb = 1</v>
      </c>
      <c r="F46">
        <v>2</v>
      </c>
      <c r="AB46">
        <v>0.9</v>
      </c>
    </row>
    <row r="47" spans="3:35" x14ac:dyDescent="0.25">
      <c r="C47" t="str">
        <f t="shared" si="0"/>
        <v>275ILOOP gain mb = 2, VLOOP gain mb = 2</v>
      </c>
      <c r="F47">
        <v>3</v>
      </c>
      <c r="AB47">
        <v>0.91</v>
      </c>
    </row>
    <row r="48" spans="3:35" x14ac:dyDescent="0.25">
      <c r="C48" t="str">
        <f t="shared" si="0"/>
        <v>275ILOOP gain mb = 2, VLOOP gain mb = 4</v>
      </c>
      <c r="F48">
        <v>4</v>
      </c>
      <c r="AB48">
        <v>0.92</v>
      </c>
    </row>
    <row r="49" spans="3:28" x14ac:dyDescent="0.25">
      <c r="C49" t="str">
        <f t="shared" si="0"/>
        <v>275ILOOP gain mb = 2, VLOOP gain mb = 8</v>
      </c>
      <c r="F49">
        <v>5</v>
      </c>
      <c r="AB49">
        <v>0.93</v>
      </c>
    </row>
    <row r="50" spans="3:28" x14ac:dyDescent="0.25">
      <c r="C50" t="str">
        <f t="shared" si="0"/>
        <v>275ILOOP gain mb = 3, VLOOP gain mb = 0.5</v>
      </c>
      <c r="F50">
        <v>6</v>
      </c>
      <c r="AB50">
        <v>0.94</v>
      </c>
    </row>
    <row r="51" spans="3:28" x14ac:dyDescent="0.25">
      <c r="C51" t="str">
        <f t="shared" si="0"/>
        <v>275ILOOP gain mb = 3, VLOOP gain mb = 1</v>
      </c>
      <c r="F51">
        <v>0</v>
      </c>
      <c r="AB51">
        <v>0.95</v>
      </c>
    </row>
    <row r="52" spans="3:28" x14ac:dyDescent="0.25">
      <c r="C52" t="str">
        <f t="shared" si="0"/>
        <v>275ILOOP gain mb = 3, VLOOP gain mb = 2</v>
      </c>
      <c r="F52">
        <v>1</v>
      </c>
      <c r="AB52">
        <v>0.96</v>
      </c>
    </row>
    <row r="53" spans="3:28" x14ac:dyDescent="0.25">
      <c r="C53" t="str">
        <f t="shared" si="0"/>
        <v>275ILOOP gain mb = 3, VLOOP gain mb = 4</v>
      </c>
      <c r="F53">
        <v>2</v>
      </c>
      <c r="AB53">
        <v>0.97</v>
      </c>
    </row>
    <row r="54" spans="3:28" x14ac:dyDescent="0.25">
      <c r="C54" t="str">
        <f t="shared" si="0"/>
        <v>275ILOOP gain mb = 3, VLOOP gain mb = 8</v>
      </c>
      <c r="F54">
        <v>3</v>
      </c>
      <c r="AB54">
        <v>0.98</v>
      </c>
    </row>
    <row r="55" spans="3:28" x14ac:dyDescent="0.25">
      <c r="C55" t="str">
        <f t="shared" si="0"/>
        <v>275ILOOP gain mb = 4, VLOOP gain mb = 0.5</v>
      </c>
      <c r="F55">
        <v>11</v>
      </c>
      <c r="AB55">
        <v>0.99</v>
      </c>
    </row>
    <row r="56" spans="3:28" x14ac:dyDescent="0.25">
      <c r="C56" t="str">
        <f t="shared" si="0"/>
        <v>275ILOOP gain mb = 4, VLOOP gain mb = 1</v>
      </c>
      <c r="F56">
        <v>4</v>
      </c>
      <c r="AB56">
        <v>1</v>
      </c>
    </row>
    <row r="57" spans="3:28" x14ac:dyDescent="0.25">
      <c r="C57" t="str">
        <f t="shared" si="0"/>
        <v>275ILOOP gain mb = 4, VLOOP gain mb = 2</v>
      </c>
      <c r="F57">
        <v>5</v>
      </c>
      <c r="AB57">
        <v>1.01</v>
      </c>
    </row>
    <row r="58" spans="3:28" x14ac:dyDescent="0.25">
      <c r="C58" t="str">
        <f t="shared" si="0"/>
        <v>275ILOOP gain mb = 4, VLOOP gain mb = 4</v>
      </c>
      <c r="F58">
        <v>6</v>
      </c>
      <c r="AB58">
        <v>1.02</v>
      </c>
    </row>
    <row r="59" spans="3:28" x14ac:dyDescent="0.25">
      <c r="C59" t="str">
        <f t="shared" si="0"/>
        <v>275ILOOP gain mb = 4, VLOOP gain mb = 8</v>
      </c>
      <c r="F59">
        <v>7</v>
      </c>
      <c r="AB59">
        <v>1.03</v>
      </c>
    </row>
    <row r="60" spans="3:28" x14ac:dyDescent="0.25">
      <c r="C60" t="str">
        <f t="shared" si="0"/>
        <v>275ILOOP gain mb = 5, VLOOP gain mb = 0.5</v>
      </c>
      <c r="F60">
        <v>0</v>
      </c>
      <c r="AB60">
        <v>1.04</v>
      </c>
    </row>
    <row r="61" spans="3:28" x14ac:dyDescent="0.25">
      <c r="C61" t="str">
        <f t="shared" si="0"/>
        <v>275ILOOP gain mb = 5, VLOOP gain mb = 1</v>
      </c>
      <c r="F61">
        <v>8</v>
      </c>
      <c r="AB61">
        <v>1.05</v>
      </c>
    </row>
    <row r="62" spans="3:28" x14ac:dyDescent="0.25">
      <c r="C62" t="str">
        <f t="shared" si="0"/>
        <v>275ILOOP gain mb = 5, VLOOP gain mb = 2</v>
      </c>
      <c r="F62">
        <v>9</v>
      </c>
      <c r="AB62">
        <v>1.06</v>
      </c>
    </row>
    <row r="63" spans="3:28" x14ac:dyDescent="0.25">
      <c r="C63" t="str">
        <f t="shared" si="0"/>
        <v>275ILOOP gain mb = 5, VLOOP gain mb = 4</v>
      </c>
      <c r="F63">
        <v>10</v>
      </c>
      <c r="AB63">
        <v>1.07</v>
      </c>
    </row>
    <row r="64" spans="3:28" x14ac:dyDescent="0.25">
      <c r="C64" t="str">
        <f t="shared" si="0"/>
        <v>275ILOOP gain mb = 5, VLOOP gain mb = 8</v>
      </c>
      <c r="F64">
        <v>11</v>
      </c>
      <c r="AB64">
        <v>1.08</v>
      </c>
    </row>
    <row r="65" spans="3:28" x14ac:dyDescent="0.25">
      <c r="C65" t="str">
        <f t="shared" si="0"/>
        <v>275ILOOP gain mb = 6, VLOOP gain mb = 0.5</v>
      </c>
      <c r="F65">
        <v>5</v>
      </c>
      <c r="AB65">
        <v>1.0900000000000001</v>
      </c>
    </row>
    <row r="66" spans="3:28" x14ac:dyDescent="0.25">
      <c r="C66" t="str">
        <f t="shared" si="0"/>
        <v>275ILOOP gain mb = 6, VLOOP gain mb = 1</v>
      </c>
      <c r="F66">
        <v>12</v>
      </c>
      <c r="AB66">
        <v>1.1000000000000001</v>
      </c>
    </row>
    <row r="67" spans="3:28" x14ac:dyDescent="0.25">
      <c r="C67" t="str">
        <f t="shared" si="0"/>
        <v>275ILOOP gain mb = 6, VLOOP gain mb = 2</v>
      </c>
      <c r="F67">
        <v>13</v>
      </c>
      <c r="AB67">
        <v>1.1100000000000001</v>
      </c>
    </row>
    <row r="68" spans="3:28" x14ac:dyDescent="0.25">
      <c r="C68" t="str">
        <f t="shared" si="0"/>
        <v>275ILOOP gain mb = 6, VLOOP gain mb = 4</v>
      </c>
      <c r="F68">
        <v>14</v>
      </c>
      <c r="AB68">
        <v>1.1200000000000001</v>
      </c>
    </row>
    <row r="69" spans="3:28" x14ac:dyDescent="0.25">
      <c r="C69" t="str">
        <f t="shared" si="0"/>
        <v>275ILOOP gain mb = 6, VLOOP gain mb = 8</v>
      </c>
      <c r="F69">
        <v>15</v>
      </c>
      <c r="AB69">
        <v>1.1299999999999999</v>
      </c>
    </row>
    <row r="70" spans="3:28" x14ac:dyDescent="0.25">
      <c r="C70" t="str">
        <f t="shared" si="0"/>
        <v>275ILOOP gain mb = 7, VLOOP gain mb = 0.5</v>
      </c>
      <c r="F70">
        <v>10</v>
      </c>
      <c r="AB70">
        <v>1.1399999999999999</v>
      </c>
    </row>
    <row r="71" spans="3:28" x14ac:dyDescent="0.25">
      <c r="C71" t="str">
        <f t="shared" si="0"/>
        <v>275ILOOP gain mb = 7, VLOOP gain mb = 1</v>
      </c>
      <c r="F71">
        <v>11</v>
      </c>
      <c r="AB71">
        <v>1.1499999999999999</v>
      </c>
    </row>
    <row r="72" spans="3:28" x14ac:dyDescent="0.25">
      <c r="C72" t="str">
        <f t="shared" si="0"/>
        <v>275ILOOP gain mb = 7, VLOOP gain mb = 2</v>
      </c>
      <c r="F72">
        <v>12</v>
      </c>
      <c r="AB72">
        <v>1.1599999999999999</v>
      </c>
    </row>
    <row r="73" spans="3:28" x14ac:dyDescent="0.25">
      <c r="C73" t="str">
        <f t="shared" si="0"/>
        <v>275ILOOP gain mb = 7, VLOOP gain mb = 4</v>
      </c>
      <c r="F73">
        <v>13</v>
      </c>
      <c r="AB73">
        <v>1.17</v>
      </c>
    </row>
    <row r="74" spans="3:28" x14ac:dyDescent="0.25">
      <c r="C74" t="str">
        <f t="shared" si="0"/>
        <v>275ILOOP gain mb = 7, VLOOP gain mb = 8</v>
      </c>
      <c r="F74">
        <v>14</v>
      </c>
      <c r="AB74">
        <v>1.18</v>
      </c>
    </row>
    <row r="75" spans="3:28" x14ac:dyDescent="0.25">
      <c r="C75" t="str">
        <f t="shared" si="0"/>
        <v>275ILOOP gain mb = 10, VLOOP gain mb = 2</v>
      </c>
      <c r="F75">
        <v>15</v>
      </c>
      <c r="AB75">
        <v>1.19</v>
      </c>
    </row>
    <row r="76" spans="3:28" x14ac:dyDescent="0.25">
      <c r="C76" t="str">
        <f t="shared" ref="C76:C108" si="1">CONCATENATE($G$6, C5)</f>
        <v>325ILOOP gain mb = EEPROM; VLOOP gain mb = EEPROM, FSW = EEPROM</v>
      </c>
      <c r="AB76">
        <v>1.2</v>
      </c>
    </row>
    <row r="77" spans="3:28" x14ac:dyDescent="0.25">
      <c r="C77" t="str">
        <f t="shared" si="1"/>
        <v>325ILOOP gain mb = EEPROM, VLOOP gain mb = EEPROM</v>
      </c>
      <c r="AB77">
        <v>1.22</v>
      </c>
    </row>
    <row r="78" spans="3:28" x14ac:dyDescent="0.25">
      <c r="C78" t="str">
        <f t="shared" si="1"/>
        <v>325ILOOP gain mb = 2, VLOOP gain mb = 0.5</v>
      </c>
      <c r="AB78">
        <v>1.24</v>
      </c>
    </row>
    <row r="79" spans="3:28" x14ac:dyDescent="0.25">
      <c r="C79" t="str">
        <f t="shared" si="1"/>
        <v>325ILOOP gain mb = 2, VLOOP gain mb = 1</v>
      </c>
      <c r="AB79">
        <v>1.26</v>
      </c>
    </row>
    <row r="80" spans="3:28" x14ac:dyDescent="0.25">
      <c r="C80" t="str">
        <f t="shared" si="1"/>
        <v>325ILOOP gain mb = 2, VLOOP gain mb = 2</v>
      </c>
      <c r="AB80">
        <v>1.28</v>
      </c>
    </row>
    <row r="81" spans="3:28" x14ac:dyDescent="0.25">
      <c r="C81" t="str">
        <f t="shared" si="1"/>
        <v>325ILOOP gain mb = 2, VLOOP gain mb = 4</v>
      </c>
      <c r="AB81">
        <v>1.3</v>
      </c>
    </row>
    <row r="82" spans="3:28" x14ac:dyDescent="0.25">
      <c r="C82" t="str">
        <f t="shared" si="1"/>
        <v>325ILOOP gain mb = 2, VLOOP gain mb = 8</v>
      </c>
      <c r="AB82">
        <v>1.32</v>
      </c>
    </row>
    <row r="83" spans="3:28" x14ac:dyDescent="0.25">
      <c r="C83" t="str">
        <f t="shared" si="1"/>
        <v>325ILOOP gain mb = 3, VLOOP gain mb = 0.5</v>
      </c>
      <c r="AB83">
        <v>1.34</v>
      </c>
    </row>
    <row r="84" spans="3:28" x14ac:dyDescent="0.25">
      <c r="C84" t="str">
        <f t="shared" si="1"/>
        <v>325ILOOP gain mb = 3, VLOOP gain mb = 1</v>
      </c>
      <c r="AB84">
        <v>1.36</v>
      </c>
    </row>
    <row r="85" spans="3:28" x14ac:dyDescent="0.25">
      <c r="C85" t="str">
        <f t="shared" si="1"/>
        <v>325ILOOP gain mb = 3, VLOOP gain mb = 2</v>
      </c>
      <c r="AB85">
        <v>1.38</v>
      </c>
    </row>
    <row r="86" spans="3:28" x14ac:dyDescent="0.25">
      <c r="C86" t="str">
        <f t="shared" si="1"/>
        <v>325ILOOP gain mb = 3, VLOOP gain mb = 4</v>
      </c>
      <c r="AB86">
        <v>1.4</v>
      </c>
    </row>
    <row r="87" spans="3:28" x14ac:dyDescent="0.25">
      <c r="C87" t="str">
        <f t="shared" si="1"/>
        <v>325ILOOP gain mb = 3, VLOOP gain mb = 8</v>
      </c>
      <c r="AB87">
        <v>1.42</v>
      </c>
    </row>
    <row r="88" spans="3:28" x14ac:dyDescent="0.25">
      <c r="C88" t="str">
        <f t="shared" si="1"/>
        <v>325ILOOP gain mb = 4, VLOOP gain mb = 0.5</v>
      </c>
      <c r="AB88">
        <v>1.44</v>
      </c>
    </row>
    <row r="89" spans="3:28" x14ac:dyDescent="0.25">
      <c r="C89" t="str">
        <f t="shared" si="1"/>
        <v>325ILOOP gain mb = 4, VLOOP gain mb = 1</v>
      </c>
      <c r="AB89">
        <v>1.46</v>
      </c>
    </row>
    <row r="90" spans="3:28" x14ac:dyDescent="0.25">
      <c r="C90" t="str">
        <f t="shared" si="1"/>
        <v>325ILOOP gain mb = 4, VLOOP gain mb = 2</v>
      </c>
      <c r="AB90">
        <v>1.48</v>
      </c>
    </row>
    <row r="91" spans="3:28" x14ac:dyDescent="0.25">
      <c r="C91" t="str">
        <f t="shared" si="1"/>
        <v>325ILOOP gain mb = 4, VLOOP gain mb = 4</v>
      </c>
      <c r="AB91">
        <v>1.5</v>
      </c>
    </row>
    <row r="92" spans="3:28" x14ac:dyDescent="0.25">
      <c r="C92" t="str">
        <f t="shared" si="1"/>
        <v>325ILOOP gain mb = 4, VLOOP gain mb = 8</v>
      </c>
      <c r="AB92">
        <v>1.52</v>
      </c>
    </row>
    <row r="93" spans="3:28" x14ac:dyDescent="0.25">
      <c r="C93" t="str">
        <f t="shared" si="1"/>
        <v>325ILOOP gain mb = 5, VLOOP gain mb = 0.5</v>
      </c>
      <c r="AB93">
        <v>1.54</v>
      </c>
    </row>
    <row r="94" spans="3:28" x14ac:dyDescent="0.25">
      <c r="C94" t="str">
        <f t="shared" si="1"/>
        <v>325ILOOP gain mb = 5, VLOOP gain mb = 1</v>
      </c>
      <c r="AB94">
        <v>1.56</v>
      </c>
    </row>
    <row r="95" spans="3:28" x14ac:dyDescent="0.25">
      <c r="C95" t="str">
        <f t="shared" si="1"/>
        <v>325ILOOP gain mb = 5, VLOOP gain mb = 2</v>
      </c>
      <c r="AB95">
        <v>1.58</v>
      </c>
    </row>
    <row r="96" spans="3:28" x14ac:dyDescent="0.25">
      <c r="C96" t="str">
        <f t="shared" si="1"/>
        <v>325ILOOP gain mb = 5, VLOOP gain mb = 4</v>
      </c>
      <c r="AB96">
        <v>1.6</v>
      </c>
    </row>
    <row r="97" spans="3:28" x14ac:dyDescent="0.25">
      <c r="C97" t="str">
        <f t="shared" si="1"/>
        <v>325ILOOP gain mb = 5, VLOOP gain mb = 8</v>
      </c>
      <c r="AB97">
        <v>1.62</v>
      </c>
    </row>
    <row r="98" spans="3:28" x14ac:dyDescent="0.25">
      <c r="C98" t="str">
        <f t="shared" si="1"/>
        <v>325ILOOP gain mb = 6, VLOOP gain mb = 0.5</v>
      </c>
      <c r="AB98">
        <v>1.64</v>
      </c>
    </row>
    <row r="99" spans="3:28" x14ac:dyDescent="0.25">
      <c r="C99" t="str">
        <f t="shared" si="1"/>
        <v>325ILOOP gain mb = 6, VLOOP gain mb = 1</v>
      </c>
      <c r="AB99">
        <v>1.66</v>
      </c>
    </row>
    <row r="100" spans="3:28" x14ac:dyDescent="0.25">
      <c r="C100" t="str">
        <f t="shared" si="1"/>
        <v>325ILOOP gain mb = 6, VLOOP gain mb = 2</v>
      </c>
      <c r="AB100">
        <v>1.68</v>
      </c>
    </row>
    <row r="101" spans="3:28" x14ac:dyDescent="0.25">
      <c r="C101" t="str">
        <f t="shared" si="1"/>
        <v>325ILOOP gain mb = 6, VLOOP gain mb = 4</v>
      </c>
      <c r="AB101">
        <v>1.7</v>
      </c>
    </row>
    <row r="102" spans="3:28" x14ac:dyDescent="0.25">
      <c r="C102" t="str">
        <f t="shared" si="1"/>
        <v>325ILOOP gain mb = 6, VLOOP gain mb = 8</v>
      </c>
      <c r="AB102">
        <v>1.72</v>
      </c>
    </row>
    <row r="103" spans="3:28" x14ac:dyDescent="0.25">
      <c r="C103" t="str">
        <f t="shared" si="1"/>
        <v>325ILOOP gain mb = 7, VLOOP gain mb = 0.5</v>
      </c>
      <c r="AB103">
        <v>1.74</v>
      </c>
    </row>
    <row r="104" spans="3:28" x14ac:dyDescent="0.25">
      <c r="C104" t="str">
        <f t="shared" si="1"/>
        <v>325ILOOP gain mb = 7, VLOOP gain mb = 1</v>
      </c>
      <c r="AB104">
        <v>1.76</v>
      </c>
    </row>
    <row r="105" spans="3:28" x14ac:dyDescent="0.25">
      <c r="C105" t="str">
        <f t="shared" si="1"/>
        <v>325ILOOP gain mb = 7, VLOOP gain mb = 2</v>
      </c>
      <c r="AB105">
        <v>1.78</v>
      </c>
    </row>
    <row r="106" spans="3:28" x14ac:dyDescent="0.25">
      <c r="C106" t="str">
        <f t="shared" si="1"/>
        <v>325ILOOP gain mb = 7, VLOOP gain mb = 4</v>
      </c>
      <c r="AB106">
        <v>1.8</v>
      </c>
    </row>
    <row r="107" spans="3:28" x14ac:dyDescent="0.25">
      <c r="C107" t="str">
        <f t="shared" si="1"/>
        <v>325ILOOP gain mb = 7, VLOOP gain mb = 8</v>
      </c>
      <c r="AB107">
        <v>1.82</v>
      </c>
    </row>
    <row r="108" spans="3:28" x14ac:dyDescent="0.25">
      <c r="C108" t="str">
        <f t="shared" si="1"/>
        <v>325ILOOP gain mb = 10, VLOOP gain mb = 2</v>
      </c>
      <c r="AB108">
        <v>1.84</v>
      </c>
    </row>
    <row r="109" spans="3:28" x14ac:dyDescent="0.25">
      <c r="C109" t="str">
        <f t="shared" ref="C109:C141" si="2">CONCATENATE($G$7, C5)</f>
        <v>450ILOOP gain mb = EEPROM; VLOOP gain mb = EEPROM, FSW = EEPROM</v>
      </c>
      <c r="AB109">
        <v>1.86</v>
      </c>
    </row>
    <row r="110" spans="3:28" x14ac:dyDescent="0.25">
      <c r="C110" t="str">
        <f t="shared" si="2"/>
        <v>450ILOOP gain mb = EEPROM, VLOOP gain mb = EEPROM</v>
      </c>
      <c r="AB110">
        <v>1.88</v>
      </c>
    </row>
    <row r="111" spans="3:28" x14ac:dyDescent="0.25">
      <c r="C111" t="str">
        <f t="shared" si="2"/>
        <v>450ILOOP gain mb = 2, VLOOP gain mb = 0.5</v>
      </c>
      <c r="AB111">
        <v>1.9</v>
      </c>
    </row>
    <row r="112" spans="3:28" x14ac:dyDescent="0.25">
      <c r="C112" t="str">
        <f t="shared" si="2"/>
        <v>450ILOOP gain mb = 2, VLOOP gain mb = 1</v>
      </c>
      <c r="AB112">
        <v>1.92</v>
      </c>
    </row>
    <row r="113" spans="3:28" x14ac:dyDescent="0.25">
      <c r="C113" t="str">
        <f t="shared" si="2"/>
        <v>450ILOOP gain mb = 2, VLOOP gain mb = 2</v>
      </c>
      <c r="AB113">
        <v>1.94</v>
      </c>
    </row>
    <row r="114" spans="3:28" x14ac:dyDescent="0.25">
      <c r="C114" t="str">
        <f t="shared" si="2"/>
        <v>450ILOOP gain mb = 2, VLOOP gain mb = 4</v>
      </c>
      <c r="AB114">
        <v>1.96</v>
      </c>
    </row>
    <row r="115" spans="3:28" x14ac:dyDescent="0.25">
      <c r="C115" t="str">
        <f t="shared" si="2"/>
        <v>450ILOOP gain mb = 2, VLOOP gain mb = 8</v>
      </c>
      <c r="AB115">
        <v>1.98</v>
      </c>
    </row>
    <row r="116" spans="3:28" x14ac:dyDescent="0.25">
      <c r="C116" t="str">
        <f t="shared" si="2"/>
        <v>450ILOOP gain mb = 3, VLOOP gain mb = 0.5</v>
      </c>
      <c r="AB116">
        <v>2</v>
      </c>
    </row>
    <row r="117" spans="3:28" x14ac:dyDescent="0.25">
      <c r="C117" t="str">
        <f t="shared" si="2"/>
        <v>450ILOOP gain mb = 3, VLOOP gain mb = 1</v>
      </c>
      <c r="AB117">
        <v>2.02</v>
      </c>
    </row>
    <row r="118" spans="3:28" x14ac:dyDescent="0.25">
      <c r="C118" t="str">
        <f t="shared" si="2"/>
        <v>450ILOOP gain mb = 3, VLOOP gain mb = 2</v>
      </c>
      <c r="AB118">
        <v>2.04</v>
      </c>
    </row>
    <row r="119" spans="3:28" x14ac:dyDescent="0.25">
      <c r="C119" t="str">
        <f t="shared" si="2"/>
        <v>450ILOOP gain mb = 3, VLOOP gain mb = 4</v>
      </c>
      <c r="AB119">
        <v>2.06</v>
      </c>
    </row>
    <row r="120" spans="3:28" x14ac:dyDescent="0.25">
      <c r="C120" t="str">
        <f t="shared" si="2"/>
        <v>450ILOOP gain mb = 3, VLOOP gain mb = 8</v>
      </c>
      <c r="AB120">
        <v>2.08</v>
      </c>
    </row>
    <row r="121" spans="3:28" x14ac:dyDescent="0.25">
      <c r="C121" t="str">
        <f t="shared" si="2"/>
        <v>450ILOOP gain mb = 4, VLOOP gain mb = 0.5</v>
      </c>
      <c r="AB121">
        <v>2.1</v>
      </c>
    </row>
    <row r="122" spans="3:28" x14ac:dyDescent="0.25">
      <c r="C122" t="str">
        <f t="shared" si="2"/>
        <v>450ILOOP gain mb = 4, VLOOP gain mb = 1</v>
      </c>
      <c r="AB122">
        <v>2.12</v>
      </c>
    </row>
    <row r="123" spans="3:28" x14ac:dyDescent="0.25">
      <c r="C123" t="str">
        <f t="shared" si="2"/>
        <v>450ILOOP gain mb = 4, VLOOP gain mb = 2</v>
      </c>
      <c r="AB123">
        <v>2.14</v>
      </c>
    </row>
    <row r="124" spans="3:28" x14ac:dyDescent="0.25">
      <c r="C124" t="str">
        <f t="shared" si="2"/>
        <v>450ILOOP gain mb = 4, VLOOP gain mb = 4</v>
      </c>
      <c r="AB124">
        <v>2.16</v>
      </c>
    </row>
    <row r="125" spans="3:28" x14ac:dyDescent="0.25">
      <c r="C125" t="str">
        <f t="shared" si="2"/>
        <v>450ILOOP gain mb = 4, VLOOP gain mb = 8</v>
      </c>
      <c r="AB125">
        <v>2.1800000000000002</v>
      </c>
    </row>
    <row r="126" spans="3:28" x14ac:dyDescent="0.25">
      <c r="C126" t="str">
        <f t="shared" si="2"/>
        <v>450ILOOP gain mb = 5, VLOOP gain mb = 0.5</v>
      </c>
      <c r="AB126">
        <v>2.2000000000000002</v>
      </c>
    </row>
    <row r="127" spans="3:28" x14ac:dyDescent="0.25">
      <c r="C127" t="str">
        <f t="shared" si="2"/>
        <v>450ILOOP gain mb = 5, VLOOP gain mb = 1</v>
      </c>
      <c r="AB127">
        <v>2.2200000000000002</v>
      </c>
    </row>
    <row r="128" spans="3:28" x14ac:dyDescent="0.25">
      <c r="C128" t="str">
        <f t="shared" si="2"/>
        <v>450ILOOP gain mb = 5, VLOOP gain mb = 2</v>
      </c>
      <c r="AB128">
        <v>2.2400000000000002</v>
      </c>
    </row>
    <row r="129" spans="3:28" x14ac:dyDescent="0.25">
      <c r="C129" t="str">
        <f t="shared" si="2"/>
        <v>450ILOOP gain mb = 5, VLOOP gain mb = 4</v>
      </c>
      <c r="AB129">
        <v>2.2599999999999998</v>
      </c>
    </row>
    <row r="130" spans="3:28" x14ac:dyDescent="0.25">
      <c r="C130" t="str">
        <f t="shared" si="2"/>
        <v>450ILOOP gain mb = 5, VLOOP gain mb = 8</v>
      </c>
      <c r="AB130">
        <v>2.2799999999999998</v>
      </c>
    </row>
    <row r="131" spans="3:28" x14ac:dyDescent="0.25">
      <c r="C131" t="str">
        <f t="shared" si="2"/>
        <v>450ILOOP gain mb = 6, VLOOP gain mb = 0.5</v>
      </c>
      <c r="AB131">
        <v>2.2999999999999998</v>
      </c>
    </row>
    <row r="132" spans="3:28" x14ac:dyDescent="0.25">
      <c r="C132" t="str">
        <f t="shared" si="2"/>
        <v>450ILOOP gain mb = 6, VLOOP gain mb = 1</v>
      </c>
      <c r="AB132">
        <v>2.3199999999999998</v>
      </c>
    </row>
    <row r="133" spans="3:28" x14ac:dyDescent="0.25">
      <c r="C133" t="str">
        <f t="shared" si="2"/>
        <v>450ILOOP gain mb = 6, VLOOP gain mb = 2</v>
      </c>
      <c r="AB133">
        <v>2.34</v>
      </c>
    </row>
    <row r="134" spans="3:28" x14ac:dyDescent="0.25">
      <c r="C134" t="str">
        <f t="shared" si="2"/>
        <v>450ILOOP gain mb = 6, VLOOP gain mb = 4</v>
      </c>
      <c r="AB134">
        <v>2.36</v>
      </c>
    </row>
    <row r="135" spans="3:28" x14ac:dyDescent="0.25">
      <c r="C135" t="str">
        <f t="shared" si="2"/>
        <v>450ILOOP gain mb = 6, VLOOP gain mb = 8</v>
      </c>
      <c r="AB135">
        <v>2.38</v>
      </c>
    </row>
    <row r="136" spans="3:28" x14ac:dyDescent="0.25">
      <c r="C136" t="str">
        <f t="shared" si="2"/>
        <v>450ILOOP gain mb = 7, VLOOP gain mb = 0.5</v>
      </c>
      <c r="AB136">
        <v>2.4</v>
      </c>
    </row>
    <row r="137" spans="3:28" x14ac:dyDescent="0.25">
      <c r="C137" t="str">
        <f t="shared" si="2"/>
        <v>450ILOOP gain mb = 7, VLOOP gain mb = 1</v>
      </c>
      <c r="AB137">
        <v>2.44</v>
      </c>
    </row>
    <row r="138" spans="3:28" x14ac:dyDescent="0.25">
      <c r="C138" t="str">
        <f t="shared" si="2"/>
        <v>450ILOOP gain mb = 7, VLOOP gain mb = 2</v>
      </c>
      <c r="AB138">
        <v>2.48</v>
      </c>
    </row>
    <row r="139" spans="3:28" x14ac:dyDescent="0.25">
      <c r="C139" t="str">
        <f t="shared" si="2"/>
        <v>450ILOOP gain mb = 7, VLOOP gain mb = 4</v>
      </c>
      <c r="AB139">
        <v>2.52</v>
      </c>
    </row>
    <row r="140" spans="3:28" x14ac:dyDescent="0.25">
      <c r="C140" t="str">
        <f t="shared" si="2"/>
        <v>450ILOOP gain mb = 7, VLOOP gain mb = 8</v>
      </c>
      <c r="AB140">
        <v>2.56</v>
      </c>
    </row>
    <row r="141" spans="3:28" x14ac:dyDescent="0.25">
      <c r="C141" t="str">
        <f t="shared" si="2"/>
        <v>450ILOOP gain mb = 10, VLOOP gain mb = 2</v>
      </c>
      <c r="AB141">
        <v>2.6</v>
      </c>
    </row>
    <row r="142" spans="3:28" x14ac:dyDescent="0.25">
      <c r="C142" t="str">
        <f t="shared" ref="C142:C174" si="3">CONCATENATE($G$8, C5)</f>
        <v>550ILOOP gain mb = EEPROM; VLOOP gain mb = EEPROM, FSW = EEPROM</v>
      </c>
      <c r="AB142">
        <v>2.64</v>
      </c>
    </row>
    <row r="143" spans="3:28" x14ac:dyDescent="0.25">
      <c r="C143" t="str">
        <f t="shared" si="3"/>
        <v>550ILOOP gain mb = EEPROM, VLOOP gain mb = EEPROM</v>
      </c>
      <c r="AB143">
        <v>2.68</v>
      </c>
    </row>
    <row r="144" spans="3:28" x14ac:dyDescent="0.25">
      <c r="C144" t="str">
        <f t="shared" si="3"/>
        <v>550ILOOP gain mb = 2, VLOOP gain mb = 0.5</v>
      </c>
      <c r="AB144">
        <v>2.72</v>
      </c>
    </row>
    <row r="145" spans="3:28" x14ac:dyDescent="0.25">
      <c r="C145" t="str">
        <f t="shared" si="3"/>
        <v>550ILOOP gain mb = 2, VLOOP gain mb = 1</v>
      </c>
      <c r="AB145">
        <v>2.76</v>
      </c>
    </row>
    <row r="146" spans="3:28" x14ac:dyDescent="0.25">
      <c r="C146" t="str">
        <f t="shared" si="3"/>
        <v>550ILOOP gain mb = 2, VLOOP gain mb = 2</v>
      </c>
      <c r="AB146">
        <v>2.8</v>
      </c>
    </row>
    <row r="147" spans="3:28" x14ac:dyDescent="0.25">
      <c r="C147" t="str">
        <f t="shared" si="3"/>
        <v>550ILOOP gain mb = 2, VLOOP gain mb = 4</v>
      </c>
      <c r="AB147">
        <v>2.84</v>
      </c>
    </row>
    <row r="148" spans="3:28" x14ac:dyDescent="0.25">
      <c r="C148" t="str">
        <f t="shared" si="3"/>
        <v>550ILOOP gain mb = 2, VLOOP gain mb = 8</v>
      </c>
      <c r="AB148">
        <v>2.88</v>
      </c>
    </row>
    <row r="149" spans="3:28" x14ac:dyDescent="0.25">
      <c r="C149" t="str">
        <f t="shared" si="3"/>
        <v>550ILOOP gain mb = 3, VLOOP gain mb = 0.5</v>
      </c>
      <c r="AB149">
        <v>2.92</v>
      </c>
    </row>
    <row r="150" spans="3:28" x14ac:dyDescent="0.25">
      <c r="C150" t="str">
        <f t="shared" si="3"/>
        <v>550ILOOP gain mb = 3, VLOOP gain mb = 1</v>
      </c>
      <c r="AB150">
        <v>2.96</v>
      </c>
    </row>
    <row r="151" spans="3:28" x14ac:dyDescent="0.25">
      <c r="C151" t="str">
        <f t="shared" si="3"/>
        <v>550ILOOP gain mb = 3, VLOOP gain mb = 2</v>
      </c>
      <c r="AB151">
        <v>3</v>
      </c>
    </row>
    <row r="152" spans="3:28" x14ac:dyDescent="0.25">
      <c r="C152" t="str">
        <f t="shared" si="3"/>
        <v>550ILOOP gain mb = 3, VLOOP gain mb = 4</v>
      </c>
      <c r="AB152">
        <v>3.04</v>
      </c>
    </row>
    <row r="153" spans="3:28" x14ac:dyDescent="0.25">
      <c r="C153" t="str">
        <f t="shared" si="3"/>
        <v>550ILOOP gain mb = 3, VLOOP gain mb = 8</v>
      </c>
      <c r="AB153">
        <v>3.08</v>
      </c>
    </row>
    <row r="154" spans="3:28" x14ac:dyDescent="0.25">
      <c r="C154" t="str">
        <f t="shared" si="3"/>
        <v>550ILOOP gain mb = 4, VLOOP gain mb = 0.5</v>
      </c>
      <c r="AB154">
        <v>3.12</v>
      </c>
    </row>
    <row r="155" spans="3:28" x14ac:dyDescent="0.25">
      <c r="C155" t="str">
        <f t="shared" si="3"/>
        <v>550ILOOP gain mb = 4, VLOOP gain mb = 1</v>
      </c>
      <c r="AB155">
        <v>3.16</v>
      </c>
    </row>
    <row r="156" spans="3:28" x14ac:dyDescent="0.25">
      <c r="C156" t="str">
        <f t="shared" si="3"/>
        <v>550ILOOP gain mb = 4, VLOOP gain mb = 2</v>
      </c>
      <c r="AB156">
        <v>3.2</v>
      </c>
    </row>
    <row r="157" spans="3:28" x14ac:dyDescent="0.25">
      <c r="C157" t="str">
        <f t="shared" si="3"/>
        <v>550ILOOP gain mb = 4, VLOOP gain mb = 4</v>
      </c>
      <c r="AB157">
        <v>3.24</v>
      </c>
    </row>
    <row r="158" spans="3:28" x14ac:dyDescent="0.25">
      <c r="C158" t="str">
        <f t="shared" si="3"/>
        <v>550ILOOP gain mb = 4, VLOOP gain mb = 8</v>
      </c>
      <c r="AB158">
        <v>3.28</v>
      </c>
    </row>
    <row r="159" spans="3:28" x14ac:dyDescent="0.25">
      <c r="C159" t="str">
        <f t="shared" si="3"/>
        <v>550ILOOP gain mb = 5, VLOOP gain mb = 0.5</v>
      </c>
      <c r="AB159">
        <v>3.32</v>
      </c>
    </row>
    <row r="160" spans="3:28" x14ac:dyDescent="0.25">
      <c r="C160" t="str">
        <f t="shared" si="3"/>
        <v>550ILOOP gain mb = 5, VLOOP gain mb = 1</v>
      </c>
      <c r="AB160">
        <v>3.36</v>
      </c>
    </row>
    <row r="161" spans="3:28" x14ac:dyDescent="0.25">
      <c r="C161" t="str">
        <f t="shared" si="3"/>
        <v>550ILOOP gain mb = 5, VLOOP gain mb = 2</v>
      </c>
      <c r="AB161">
        <v>3.4</v>
      </c>
    </row>
    <row r="162" spans="3:28" x14ac:dyDescent="0.25">
      <c r="C162" t="str">
        <f t="shared" si="3"/>
        <v>550ILOOP gain mb = 5, VLOOP gain mb = 4</v>
      </c>
      <c r="AB162">
        <v>3.44</v>
      </c>
    </row>
    <row r="163" spans="3:28" x14ac:dyDescent="0.25">
      <c r="C163" t="str">
        <f t="shared" si="3"/>
        <v>550ILOOP gain mb = 5, VLOOP gain mb = 8</v>
      </c>
      <c r="AB163">
        <v>3.48</v>
      </c>
    </row>
    <row r="164" spans="3:28" x14ac:dyDescent="0.25">
      <c r="C164" t="str">
        <f t="shared" si="3"/>
        <v>550ILOOP gain mb = 6, VLOOP gain mb = 0.5</v>
      </c>
      <c r="AB164">
        <v>3.52</v>
      </c>
    </row>
    <row r="165" spans="3:28" x14ac:dyDescent="0.25">
      <c r="C165" t="str">
        <f t="shared" si="3"/>
        <v>550ILOOP gain mb = 6, VLOOP gain mb = 1</v>
      </c>
      <c r="AB165">
        <v>3.56</v>
      </c>
    </row>
    <row r="166" spans="3:28" x14ac:dyDescent="0.25">
      <c r="C166" t="str">
        <f t="shared" si="3"/>
        <v>550ILOOP gain mb = 6, VLOOP gain mb = 2</v>
      </c>
      <c r="AB166">
        <v>3.6</v>
      </c>
    </row>
    <row r="167" spans="3:28" x14ac:dyDescent="0.25">
      <c r="C167" t="str">
        <f t="shared" si="3"/>
        <v>550ILOOP gain mb = 6, VLOOP gain mb = 4</v>
      </c>
      <c r="AB167">
        <v>3.64</v>
      </c>
    </row>
    <row r="168" spans="3:28" x14ac:dyDescent="0.25">
      <c r="C168" t="str">
        <f t="shared" si="3"/>
        <v>550ILOOP gain mb = 6, VLOOP gain mb = 8</v>
      </c>
      <c r="AB168">
        <v>3.68</v>
      </c>
    </row>
    <row r="169" spans="3:28" x14ac:dyDescent="0.25">
      <c r="C169" t="str">
        <f t="shared" si="3"/>
        <v>550ILOOP gain mb = 7, VLOOP gain mb = 0.5</v>
      </c>
      <c r="AB169">
        <v>3.72</v>
      </c>
    </row>
    <row r="170" spans="3:28" x14ac:dyDescent="0.25">
      <c r="C170" t="str">
        <f t="shared" si="3"/>
        <v>550ILOOP gain mb = 7, VLOOP gain mb = 1</v>
      </c>
      <c r="AB170">
        <v>3.76</v>
      </c>
    </row>
    <row r="171" spans="3:28" x14ac:dyDescent="0.25">
      <c r="C171" t="str">
        <f t="shared" si="3"/>
        <v>550ILOOP gain mb = 7, VLOOP gain mb = 2</v>
      </c>
      <c r="AB171">
        <v>3.8</v>
      </c>
    </row>
    <row r="172" spans="3:28" x14ac:dyDescent="0.25">
      <c r="C172" t="str">
        <f t="shared" si="3"/>
        <v>550ILOOP gain mb = 7, VLOOP gain mb = 4</v>
      </c>
      <c r="AB172">
        <v>3.84</v>
      </c>
    </row>
    <row r="173" spans="3:28" x14ac:dyDescent="0.25">
      <c r="C173" t="str">
        <f t="shared" si="3"/>
        <v>550ILOOP gain mb = 7, VLOOP gain mb = 8</v>
      </c>
      <c r="AB173">
        <v>3.88</v>
      </c>
    </row>
    <row r="174" spans="3:28" x14ac:dyDescent="0.25">
      <c r="C174" t="str">
        <f t="shared" si="3"/>
        <v>550ILOOP gain mb = 10, VLOOP gain mb = 2</v>
      </c>
      <c r="AB174">
        <v>3.92</v>
      </c>
    </row>
    <row r="175" spans="3:28" x14ac:dyDescent="0.25">
      <c r="C175" t="str">
        <f t="shared" ref="C175:C207" si="4">CONCATENATE($G$9, C5)</f>
        <v>650ILOOP gain mb = EEPROM; VLOOP gain mb = EEPROM, FSW = EEPROM</v>
      </c>
      <c r="AB175">
        <v>3.96</v>
      </c>
    </row>
    <row r="176" spans="3:28" x14ac:dyDescent="0.25">
      <c r="C176" t="str">
        <f t="shared" si="4"/>
        <v>650ILOOP gain mb = EEPROM, VLOOP gain mb = EEPROM</v>
      </c>
      <c r="AB176">
        <v>4</v>
      </c>
    </row>
    <row r="177" spans="3:28" x14ac:dyDescent="0.25">
      <c r="C177" t="str">
        <f t="shared" si="4"/>
        <v>650ILOOP gain mb = 2, VLOOP gain mb = 0.5</v>
      </c>
      <c r="AB177">
        <v>4.04</v>
      </c>
    </row>
    <row r="178" spans="3:28" x14ac:dyDescent="0.25">
      <c r="C178" t="str">
        <f t="shared" si="4"/>
        <v>650ILOOP gain mb = 2, VLOOP gain mb = 1</v>
      </c>
      <c r="AB178">
        <v>4.08</v>
      </c>
    </row>
    <row r="179" spans="3:28" x14ac:dyDescent="0.25">
      <c r="C179" t="str">
        <f t="shared" si="4"/>
        <v>650ILOOP gain mb = 2, VLOOP gain mb = 2</v>
      </c>
      <c r="AB179">
        <v>4.12</v>
      </c>
    </row>
    <row r="180" spans="3:28" x14ac:dyDescent="0.25">
      <c r="C180" t="str">
        <f t="shared" si="4"/>
        <v>650ILOOP gain mb = 2, VLOOP gain mb = 4</v>
      </c>
      <c r="AB180">
        <v>4.16</v>
      </c>
    </row>
    <row r="181" spans="3:28" x14ac:dyDescent="0.25">
      <c r="C181" t="str">
        <f t="shared" si="4"/>
        <v>650ILOOP gain mb = 2, VLOOP gain mb = 8</v>
      </c>
      <c r="AB181">
        <v>4.2</v>
      </c>
    </row>
    <row r="182" spans="3:28" x14ac:dyDescent="0.25">
      <c r="C182" t="str">
        <f t="shared" si="4"/>
        <v>650ILOOP gain mb = 3, VLOOP gain mb = 0.5</v>
      </c>
      <c r="AB182">
        <v>4.24</v>
      </c>
    </row>
    <row r="183" spans="3:28" x14ac:dyDescent="0.25">
      <c r="C183" t="str">
        <f t="shared" si="4"/>
        <v>650ILOOP gain mb = 3, VLOOP gain mb = 1</v>
      </c>
      <c r="AB183">
        <v>4.28</v>
      </c>
    </row>
    <row r="184" spans="3:28" x14ac:dyDescent="0.25">
      <c r="C184" t="str">
        <f t="shared" si="4"/>
        <v>650ILOOP gain mb = 3, VLOOP gain mb = 2</v>
      </c>
      <c r="AB184">
        <v>4.32</v>
      </c>
    </row>
    <row r="185" spans="3:28" x14ac:dyDescent="0.25">
      <c r="C185" t="str">
        <f t="shared" si="4"/>
        <v>650ILOOP gain mb = 3, VLOOP gain mb = 4</v>
      </c>
      <c r="AB185">
        <v>4.3600000000000003</v>
      </c>
    </row>
    <row r="186" spans="3:28" x14ac:dyDescent="0.25">
      <c r="C186" t="str">
        <f t="shared" si="4"/>
        <v>650ILOOP gain mb = 3, VLOOP gain mb = 8</v>
      </c>
      <c r="AB186">
        <v>4.4000000000000004</v>
      </c>
    </row>
    <row r="187" spans="3:28" x14ac:dyDescent="0.25">
      <c r="C187" t="str">
        <f t="shared" si="4"/>
        <v>650ILOOP gain mb = 4, VLOOP gain mb = 0.5</v>
      </c>
      <c r="AB187">
        <v>4.4400000000000004</v>
      </c>
    </row>
    <row r="188" spans="3:28" x14ac:dyDescent="0.25">
      <c r="C188" t="str">
        <f t="shared" si="4"/>
        <v>650ILOOP gain mb = 4, VLOOP gain mb = 1</v>
      </c>
      <c r="AB188">
        <v>4.4800000000000004</v>
      </c>
    </row>
    <row r="189" spans="3:28" x14ac:dyDescent="0.25">
      <c r="C189" t="str">
        <f t="shared" si="4"/>
        <v>650ILOOP gain mb = 4, VLOOP gain mb = 2</v>
      </c>
      <c r="AB189">
        <v>4.5199999999999996</v>
      </c>
    </row>
    <row r="190" spans="3:28" x14ac:dyDescent="0.25">
      <c r="C190" t="str">
        <f t="shared" si="4"/>
        <v>650ILOOP gain mb = 4, VLOOP gain mb = 4</v>
      </c>
      <c r="AB190">
        <v>4.5599999999999996</v>
      </c>
    </row>
    <row r="191" spans="3:28" x14ac:dyDescent="0.25">
      <c r="C191" t="str">
        <f t="shared" si="4"/>
        <v>650ILOOP gain mb = 4, VLOOP gain mb = 8</v>
      </c>
      <c r="AB191">
        <v>4.5999999999999996</v>
      </c>
    </row>
    <row r="192" spans="3:28" x14ac:dyDescent="0.25">
      <c r="C192" t="str">
        <f t="shared" si="4"/>
        <v>650ILOOP gain mb = 5, VLOOP gain mb = 0.5</v>
      </c>
      <c r="AB192">
        <v>4.6399999999999997</v>
      </c>
    </row>
    <row r="193" spans="3:28" x14ac:dyDescent="0.25">
      <c r="C193" t="str">
        <f t="shared" si="4"/>
        <v>650ILOOP gain mb = 5, VLOOP gain mb = 1</v>
      </c>
      <c r="AB193">
        <v>4.68</v>
      </c>
    </row>
    <row r="194" spans="3:28" x14ac:dyDescent="0.25">
      <c r="C194" t="str">
        <f t="shared" si="4"/>
        <v>650ILOOP gain mb = 5, VLOOP gain mb = 2</v>
      </c>
      <c r="AB194">
        <v>4.72</v>
      </c>
    </row>
    <row r="195" spans="3:28" x14ac:dyDescent="0.25">
      <c r="C195" t="str">
        <f t="shared" si="4"/>
        <v>650ILOOP gain mb = 5, VLOOP gain mb = 4</v>
      </c>
      <c r="AB195">
        <v>4.76</v>
      </c>
    </row>
    <row r="196" spans="3:28" x14ac:dyDescent="0.25">
      <c r="C196" t="str">
        <f t="shared" si="4"/>
        <v>650ILOOP gain mb = 5, VLOOP gain mb = 8</v>
      </c>
      <c r="AB196">
        <v>4.8</v>
      </c>
    </row>
    <row r="197" spans="3:28" x14ac:dyDescent="0.25">
      <c r="C197" t="str">
        <f t="shared" si="4"/>
        <v>650ILOOP gain mb = 6, VLOOP gain mb = 0.5</v>
      </c>
      <c r="AB197">
        <v>4.84</v>
      </c>
    </row>
    <row r="198" spans="3:28" x14ac:dyDescent="0.25">
      <c r="C198" t="str">
        <f t="shared" si="4"/>
        <v>650ILOOP gain mb = 6, VLOOP gain mb = 1</v>
      </c>
      <c r="AB198">
        <v>4.88</v>
      </c>
    </row>
    <row r="199" spans="3:28" x14ac:dyDescent="0.25">
      <c r="C199" t="str">
        <f t="shared" si="4"/>
        <v>650ILOOP gain mb = 6, VLOOP gain mb = 2</v>
      </c>
      <c r="AB199">
        <v>4.92</v>
      </c>
    </row>
    <row r="200" spans="3:28" x14ac:dyDescent="0.25">
      <c r="C200" t="str">
        <f t="shared" si="4"/>
        <v>650ILOOP gain mb = 6, VLOOP gain mb = 4</v>
      </c>
      <c r="AB200">
        <v>4.96</v>
      </c>
    </row>
    <row r="201" spans="3:28" x14ac:dyDescent="0.25">
      <c r="C201" t="str">
        <f t="shared" si="4"/>
        <v>650ILOOP gain mb = 6, VLOOP gain mb = 8</v>
      </c>
      <c r="AB201">
        <v>5</v>
      </c>
    </row>
    <row r="202" spans="3:28" x14ac:dyDescent="0.25">
      <c r="C202" t="str">
        <f t="shared" si="4"/>
        <v>650ILOOP gain mb = 7, VLOOP gain mb = 0.5</v>
      </c>
      <c r="AB202">
        <v>5.04</v>
      </c>
    </row>
    <row r="203" spans="3:28" x14ac:dyDescent="0.25">
      <c r="C203" t="str">
        <f t="shared" si="4"/>
        <v>650ILOOP gain mb = 7, VLOOP gain mb = 1</v>
      </c>
      <c r="AB203">
        <v>5.08</v>
      </c>
    </row>
    <row r="204" spans="3:28" x14ac:dyDescent="0.25">
      <c r="C204" t="str">
        <f t="shared" si="4"/>
        <v>650ILOOP gain mb = 7, VLOOP gain mb = 2</v>
      </c>
      <c r="AB204">
        <v>5.12</v>
      </c>
    </row>
    <row r="205" spans="3:28" x14ac:dyDescent="0.25">
      <c r="C205" t="str">
        <f t="shared" si="4"/>
        <v>650ILOOP gain mb = 7, VLOOP gain mb = 4</v>
      </c>
      <c r="AB205">
        <v>5.16</v>
      </c>
    </row>
    <row r="206" spans="3:28" x14ac:dyDescent="0.25">
      <c r="C206" t="str">
        <f t="shared" si="4"/>
        <v>650ILOOP gain mb = 7, VLOOP gain mb = 8</v>
      </c>
      <c r="AB206">
        <v>5.2</v>
      </c>
    </row>
    <row r="207" spans="3:28" x14ac:dyDescent="0.25">
      <c r="C207" t="str">
        <f t="shared" si="4"/>
        <v>650ILOOP gain mb = 10, VLOOP gain mb = 2</v>
      </c>
      <c r="AB207">
        <v>5.24</v>
      </c>
    </row>
    <row r="208" spans="3:28" x14ac:dyDescent="0.25">
      <c r="C208" t="str">
        <f t="shared" ref="C208:C240" si="5">CONCATENATE($G$10, C5)</f>
        <v>900ILOOP gain mb = EEPROM; VLOOP gain mb = EEPROM, FSW = EEPROM</v>
      </c>
      <c r="AB208">
        <v>5.28</v>
      </c>
    </row>
    <row r="209" spans="3:28" x14ac:dyDescent="0.25">
      <c r="C209" t="str">
        <f t="shared" si="5"/>
        <v>900ILOOP gain mb = EEPROM, VLOOP gain mb = EEPROM</v>
      </c>
      <c r="AB209">
        <v>5.32</v>
      </c>
    </row>
    <row r="210" spans="3:28" x14ac:dyDescent="0.25">
      <c r="C210" t="str">
        <f t="shared" si="5"/>
        <v>900ILOOP gain mb = 2, VLOOP gain mb = 0.5</v>
      </c>
      <c r="AB210">
        <v>5.36</v>
      </c>
    </row>
    <row r="211" spans="3:28" x14ac:dyDescent="0.25">
      <c r="C211" t="str">
        <f t="shared" si="5"/>
        <v>900ILOOP gain mb = 2, VLOOP gain mb = 1</v>
      </c>
      <c r="AB211">
        <v>5.4</v>
      </c>
    </row>
    <row r="212" spans="3:28" x14ac:dyDescent="0.25">
      <c r="C212" t="str">
        <f t="shared" si="5"/>
        <v>900ILOOP gain mb = 2, VLOOP gain mb = 2</v>
      </c>
      <c r="AB212">
        <v>5.44</v>
      </c>
    </row>
    <row r="213" spans="3:28" x14ac:dyDescent="0.25">
      <c r="C213" t="str">
        <f t="shared" si="5"/>
        <v>900ILOOP gain mb = 2, VLOOP gain mb = 4</v>
      </c>
      <c r="AB213">
        <v>5.48</v>
      </c>
    </row>
    <row r="214" spans="3:28" x14ac:dyDescent="0.25">
      <c r="C214" t="str">
        <f t="shared" si="5"/>
        <v>900ILOOP gain mb = 2, VLOOP gain mb = 8</v>
      </c>
      <c r="AB214">
        <v>5.52</v>
      </c>
    </row>
    <row r="215" spans="3:28" x14ac:dyDescent="0.25">
      <c r="C215" t="str">
        <f t="shared" si="5"/>
        <v>900ILOOP gain mb = 3, VLOOP gain mb = 0.5</v>
      </c>
      <c r="AB215">
        <v>5.56</v>
      </c>
    </row>
    <row r="216" spans="3:28" x14ac:dyDescent="0.25">
      <c r="C216" t="str">
        <f t="shared" si="5"/>
        <v>900ILOOP gain mb = 3, VLOOP gain mb = 1</v>
      </c>
      <c r="AB216">
        <v>5.6</v>
      </c>
    </row>
    <row r="217" spans="3:28" x14ac:dyDescent="0.25">
      <c r="C217" t="str">
        <f t="shared" si="5"/>
        <v>900ILOOP gain mb = 3, VLOOP gain mb = 2</v>
      </c>
      <c r="AB217">
        <v>5.64</v>
      </c>
    </row>
    <row r="218" spans="3:28" x14ac:dyDescent="0.25">
      <c r="C218" t="str">
        <f t="shared" si="5"/>
        <v>900ILOOP gain mb = 3, VLOOP gain mb = 4</v>
      </c>
      <c r="AB218">
        <v>5.68</v>
      </c>
    </row>
    <row r="219" spans="3:28" x14ac:dyDescent="0.25">
      <c r="C219" t="str">
        <f t="shared" si="5"/>
        <v>900ILOOP gain mb = 3, VLOOP gain mb = 8</v>
      </c>
      <c r="AB219">
        <v>5.72</v>
      </c>
    </row>
    <row r="220" spans="3:28" x14ac:dyDescent="0.25">
      <c r="C220" t="str">
        <f t="shared" si="5"/>
        <v>900ILOOP gain mb = 4, VLOOP gain mb = 0.5</v>
      </c>
      <c r="AB220">
        <v>5.76</v>
      </c>
    </row>
    <row r="221" spans="3:28" x14ac:dyDescent="0.25">
      <c r="C221" t="str">
        <f t="shared" si="5"/>
        <v>900ILOOP gain mb = 4, VLOOP gain mb = 1</v>
      </c>
      <c r="AB221">
        <v>5.8</v>
      </c>
    </row>
    <row r="222" spans="3:28" x14ac:dyDescent="0.25">
      <c r="C222" t="str">
        <f t="shared" si="5"/>
        <v>900ILOOP gain mb = 4, VLOOP gain mb = 2</v>
      </c>
      <c r="AB222">
        <v>5.84</v>
      </c>
    </row>
    <row r="223" spans="3:28" x14ac:dyDescent="0.25">
      <c r="C223" t="str">
        <f t="shared" si="5"/>
        <v>900ILOOP gain mb = 4, VLOOP gain mb = 4</v>
      </c>
      <c r="AB223">
        <v>5.88</v>
      </c>
    </row>
    <row r="224" spans="3:28" x14ac:dyDescent="0.25">
      <c r="C224" t="str">
        <f t="shared" si="5"/>
        <v>900ILOOP gain mb = 4, VLOOP gain mb = 8</v>
      </c>
      <c r="AB224">
        <v>5.92</v>
      </c>
    </row>
    <row r="225" spans="3:28" x14ac:dyDescent="0.25">
      <c r="C225" t="str">
        <f t="shared" si="5"/>
        <v>900ILOOP gain mb = 5, VLOOP gain mb = 0.5</v>
      </c>
      <c r="AB225">
        <v>5.96</v>
      </c>
    </row>
    <row r="226" spans="3:28" x14ac:dyDescent="0.25">
      <c r="C226" t="str">
        <f t="shared" si="5"/>
        <v>900ILOOP gain mb = 5, VLOOP gain mb = 1</v>
      </c>
      <c r="AB226">
        <v>6</v>
      </c>
    </row>
    <row r="227" spans="3:28" x14ac:dyDescent="0.25">
      <c r="C227" t="str">
        <f t="shared" si="5"/>
        <v>900ILOOP gain mb = 5, VLOOP gain mb = 2</v>
      </c>
    </row>
    <row r="228" spans="3:28" x14ac:dyDescent="0.25">
      <c r="C228" t="str">
        <f t="shared" si="5"/>
        <v>900ILOOP gain mb = 5, VLOOP gain mb = 4</v>
      </c>
    </row>
    <row r="229" spans="3:28" x14ac:dyDescent="0.25">
      <c r="C229" t="str">
        <f t="shared" si="5"/>
        <v>900ILOOP gain mb = 5, VLOOP gain mb = 8</v>
      </c>
    </row>
    <row r="230" spans="3:28" x14ac:dyDescent="0.25">
      <c r="C230" t="str">
        <f t="shared" si="5"/>
        <v>900ILOOP gain mb = 6, VLOOP gain mb = 0.5</v>
      </c>
    </row>
    <row r="231" spans="3:28" x14ac:dyDescent="0.25">
      <c r="C231" t="str">
        <f t="shared" si="5"/>
        <v>900ILOOP gain mb = 6, VLOOP gain mb = 1</v>
      </c>
    </row>
    <row r="232" spans="3:28" x14ac:dyDescent="0.25">
      <c r="C232" t="str">
        <f t="shared" si="5"/>
        <v>900ILOOP gain mb = 6, VLOOP gain mb = 2</v>
      </c>
    </row>
    <row r="233" spans="3:28" x14ac:dyDescent="0.25">
      <c r="C233" t="str">
        <f t="shared" si="5"/>
        <v>900ILOOP gain mb = 6, VLOOP gain mb = 4</v>
      </c>
    </row>
    <row r="234" spans="3:28" x14ac:dyDescent="0.25">
      <c r="C234" t="str">
        <f t="shared" si="5"/>
        <v>900ILOOP gain mb = 6, VLOOP gain mb = 8</v>
      </c>
    </row>
    <row r="235" spans="3:28" x14ac:dyDescent="0.25">
      <c r="C235" t="str">
        <f t="shared" si="5"/>
        <v>900ILOOP gain mb = 7, VLOOP gain mb = 0.5</v>
      </c>
    </row>
    <row r="236" spans="3:28" x14ac:dyDescent="0.25">
      <c r="C236" t="str">
        <f t="shared" si="5"/>
        <v>900ILOOP gain mb = 7, VLOOP gain mb = 1</v>
      </c>
    </row>
    <row r="237" spans="3:28" x14ac:dyDescent="0.25">
      <c r="C237" t="str">
        <f t="shared" si="5"/>
        <v>900ILOOP gain mb = 7, VLOOP gain mb = 2</v>
      </c>
    </row>
    <row r="238" spans="3:28" x14ac:dyDescent="0.25">
      <c r="C238" t="str">
        <f t="shared" si="5"/>
        <v>900ILOOP gain mb = 7, VLOOP gain mb = 4</v>
      </c>
    </row>
    <row r="239" spans="3:28" x14ac:dyDescent="0.25">
      <c r="C239" t="str">
        <f t="shared" si="5"/>
        <v>900ILOOP gain mb = 7, VLOOP gain mb = 8</v>
      </c>
    </row>
    <row r="240" spans="3:28" x14ac:dyDescent="0.25">
      <c r="C240" t="str">
        <f t="shared" si="5"/>
        <v>900ILOOP gain mb = 10, VLOOP gain mb = 2</v>
      </c>
    </row>
    <row r="241" spans="3:3" x14ac:dyDescent="0.25">
      <c r="C241" t="str">
        <f t="shared" ref="C241:C273" si="6">CONCATENATE($G$11, C5)</f>
        <v>1100ILOOP gain mb = EEPROM; VLOOP gain mb = EEPROM, FSW = EEPROM</v>
      </c>
    </row>
    <row r="242" spans="3:3" x14ac:dyDescent="0.25">
      <c r="C242" t="str">
        <f t="shared" si="6"/>
        <v>1100ILOOP gain mb = EEPROM, VLOOP gain mb = EEPROM</v>
      </c>
    </row>
    <row r="243" spans="3:3" x14ac:dyDescent="0.25">
      <c r="C243" t="str">
        <f t="shared" si="6"/>
        <v>1100ILOOP gain mb = 2, VLOOP gain mb = 0.5</v>
      </c>
    </row>
    <row r="244" spans="3:3" x14ac:dyDescent="0.25">
      <c r="C244" t="str">
        <f t="shared" si="6"/>
        <v>1100ILOOP gain mb = 2, VLOOP gain mb = 1</v>
      </c>
    </row>
    <row r="245" spans="3:3" x14ac:dyDescent="0.25">
      <c r="C245" t="str">
        <f t="shared" si="6"/>
        <v>1100ILOOP gain mb = 2, VLOOP gain mb = 2</v>
      </c>
    </row>
    <row r="246" spans="3:3" x14ac:dyDescent="0.25">
      <c r="C246" t="str">
        <f t="shared" si="6"/>
        <v>1100ILOOP gain mb = 2, VLOOP gain mb = 4</v>
      </c>
    </row>
    <row r="247" spans="3:3" x14ac:dyDescent="0.25">
      <c r="C247" t="str">
        <f t="shared" si="6"/>
        <v>1100ILOOP gain mb = 2, VLOOP gain mb = 8</v>
      </c>
    </row>
    <row r="248" spans="3:3" x14ac:dyDescent="0.25">
      <c r="C248" t="str">
        <f t="shared" si="6"/>
        <v>1100ILOOP gain mb = 3, VLOOP gain mb = 0.5</v>
      </c>
    </row>
    <row r="249" spans="3:3" x14ac:dyDescent="0.25">
      <c r="C249" t="str">
        <f t="shared" si="6"/>
        <v>1100ILOOP gain mb = 3, VLOOP gain mb = 1</v>
      </c>
    </row>
    <row r="250" spans="3:3" x14ac:dyDescent="0.25">
      <c r="C250" t="str">
        <f t="shared" si="6"/>
        <v>1100ILOOP gain mb = 3, VLOOP gain mb = 2</v>
      </c>
    </row>
    <row r="251" spans="3:3" x14ac:dyDescent="0.25">
      <c r="C251" t="str">
        <f t="shared" si="6"/>
        <v>1100ILOOP gain mb = 3, VLOOP gain mb = 4</v>
      </c>
    </row>
    <row r="252" spans="3:3" x14ac:dyDescent="0.25">
      <c r="C252" t="str">
        <f t="shared" si="6"/>
        <v>1100ILOOP gain mb = 3, VLOOP gain mb = 8</v>
      </c>
    </row>
    <row r="253" spans="3:3" x14ac:dyDescent="0.25">
      <c r="C253" t="str">
        <f t="shared" si="6"/>
        <v>1100ILOOP gain mb = 4, VLOOP gain mb = 0.5</v>
      </c>
    </row>
    <row r="254" spans="3:3" x14ac:dyDescent="0.25">
      <c r="C254" t="str">
        <f t="shared" si="6"/>
        <v>1100ILOOP gain mb = 4, VLOOP gain mb = 1</v>
      </c>
    </row>
    <row r="255" spans="3:3" x14ac:dyDescent="0.25">
      <c r="C255" t="str">
        <f t="shared" si="6"/>
        <v>1100ILOOP gain mb = 4, VLOOP gain mb = 2</v>
      </c>
    </row>
    <row r="256" spans="3:3" x14ac:dyDescent="0.25">
      <c r="C256" t="str">
        <f t="shared" si="6"/>
        <v>1100ILOOP gain mb = 4, VLOOP gain mb = 4</v>
      </c>
    </row>
    <row r="257" spans="3:3" x14ac:dyDescent="0.25">
      <c r="C257" t="str">
        <f t="shared" si="6"/>
        <v>1100ILOOP gain mb = 4, VLOOP gain mb = 8</v>
      </c>
    </row>
    <row r="258" spans="3:3" x14ac:dyDescent="0.25">
      <c r="C258" t="str">
        <f t="shared" si="6"/>
        <v>1100ILOOP gain mb = 5, VLOOP gain mb = 0.5</v>
      </c>
    </row>
    <row r="259" spans="3:3" x14ac:dyDescent="0.25">
      <c r="C259" t="str">
        <f t="shared" si="6"/>
        <v>1100ILOOP gain mb = 5, VLOOP gain mb = 1</v>
      </c>
    </row>
    <row r="260" spans="3:3" x14ac:dyDescent="0.25">
      <c r="C260" t="str">
        <f t="shared" si="6"/>
        <v>1100ILOOP gain mb = 5, VLOOP gain mb = 2</v>
      </c>
    </row>
    <row r="261" spans="3:3" x14ac:dyDescent="0.25">
      <c r="C261" t="str">
        <f t="shared" si="6"/>
        <v>1100ILOOP gain mb = 5, VLOOP gain mb = 4</v>
      </c>
    </row>
    <row r="262" spans="3:3" x14ac:dyDescent="0.25">
      <c r="C262" t="str">
        <f t="shared" si="6"/>
        <v>1100ILOOP gain mb = 5, VLOOP gain mb = 8</v>
      </c>
    </row>
    <row r="263" spans="3:3" x14ac:dyDescent="0.25">
      <c r="C263" t="str">
        <f t="shared" si="6"/>
        <v>1100ILOOP gain mb = 6, VLOOP gain mb = 0.5</v>
      </c>
    </row>
    <row r="264" spans="3:3" x14ac:dyDescent="0.25">
      <c r="C264" t="str">
        <f t="shared" si="6"/>
        <v>1100ILOOP gain mb = 6, VLOOP gain mb = 1</v>
      </c>
    </row>
    <row r="265" spans="3:3" x14ac:dyDescent="0.25">
      <c r="C265" t="str">
        <f t="shared" si="6"/>
        <v>1100ILOOP gain mb = 6, VLOOP gain mb = 2</v>
      </c>
    </row>
    <row r="266" spans="3:3" x14ac:dyDescent="0.25">
      <c r="C266" t="str">
        <f t="shared" si="6"/>
        <v>1100ILOOP gain mb = 6, VLOOP gain mb = 4</v>
      </c>
    </row>
    <row r="267" spans="3:3" x14ac:dyDescent="0.25">
      <c r="C267" t="str">
        <f t="shared" si="6"/>
        <v>1100ILOOP gain mb = 6, VLOOP gain mb = 8</v>
      </c>
    </row>
    <row r="268" spans="3:3" x14ac:dyDescent="0.25">
      <c r="C268" t="str">
        <f t="shared" si="6"/>
        <v>1100ILOOP gain mb = 7, VLOOP gain mb = 0.5</v>
      </c>
    </row>
    <row r="269" spans="3:3" x14ac:dyDescent="0.25">
      <c r="C269" t="str">
        <f t="shared" si="6"/>
        <v>1100ILOOP gain mb = 7, VLOOP gain mb = 1</v>
      </c>
    </row>
    <row r="270" spans="3:3" x14ac:dyDescent="0.25">
      <c r="C270" t="str">
        <f t="shared" si="6"/>
        <v>1100ILOOP gain mb = 7, VLOOP gain mb = 2</v>
      </c>
    </row>
    <row r="271" spans="3:3" x14ac:dyDescent="0.25">
      <c r="C271" t="str">
        <f t="shared" si="6"/>
        <v>1100ILOOP gain mb = 7, VLOOP gain mb = 4</v>
      </c>
    </row>
    <row r="272" spans="3:3" x14ac:dyDescent="0.25">
      <c r="C272" t="str">
        <f t="shared" si="6"/>
        <v>1100ILOOP gain mb = 7, VLOOP gain mb = 8</v>
      </c>
    </row>
    <row r="273" spans="3:3" x14ac:dyDescent="0.25">
      <c r="C273" t="str">
        <f t="shared" si="6"/>
        <v>1100ILOOP gain mb = 10, VLOOP gain mb = 2</v>
      </c>
    </row>
    <row r="274" spans="3:3" x14ac:dyDescent="0.25">
      <c r="C274" t="str">
        <f t="shared" ref="C274:C306" si="7">CONCATENATE($G$12, C5)</f>
        <v>1500ILOOP gain mb = EEPROM; VLOOP gain mb = EEPROM, FSW = EEPROM</v>
      </c>
    </row>
    <row r="275" spans="3:3" x14ac:dyDescent="0.25">
      <c r="C275" t="str">
        <f t="shared" si="7"/>
        <v>1500ILOOP gain mb = EEPROM, VLOOP gain mb = EEPROM</v>
      </c>
    </row>
    <row r="276" spans="3:3" x14ac:dyDescent="0.25">
      <c r="C276" t="str">
        <f t="shared" si="7"/>
        <v>1500ILOOP gain mb = 2, VLOOP gain mb = 0.5</v>
      </c>
    </row>
    <row r="277" spans="3:3" x14ac:dyDescent="0.25">
      <c r="C277" t="str">
        <f t="shared" si="7"/>
        <v>1500ILOOP gain mb = 2, VLOOP gain mb = 1</v>
      </c>
    </row>
    <row r="278" spans="3:3" x14ac:dyDescent="0.25">
      <c r="C278" t="str">
        <f t="shared" si="7"/>
        <v>1500ILOOP gain mb = 2, VLOOP gain mb = 2</v>
      </c>
    </row>
    <row r="279" spans="3:3" x14ac:dyDescent="0.25">
      <c r="C279" t="str">
        <f t="shared" si="7"/>
        <v>1500ILOOP gain mb = 2, VLOOP gain mb = 4</v>
      </c>
    </row>
    <row r="280" spans="3:3" x14ac:dyDescent="0.25">
      <c r="C280" t="str">
        <f t="shared" si="7"/>
        <v>1500ILOOP gain mb = 2, VLOOP gain mb = 8</v>
      </c>
    </row>
    <row r="281" spans="3:3" x14ac:dyDescent="0.25">
      <c r="C281" t="str">
        <f t="shared" si="7"/>
        <v>1500ILOOP gain mb = 3, VLOOP gain mb = 0.5</v>
      </c>
    </row>
    <row r="282" spans="3:3" x14ac:dyDescent="0.25">
      <c r="C282" t="str">
        <f t="shared" si="7"/>
        <v>1500ILOOP gain mb = 3, VLOOP gain mb = 1</v>
      </c>
    </row>
    <row r="283" spans="3:3" x14ac:dyDescent="0.25">
      <c r="C283" t="str">
        <f t="shared" si="7"/>
        <v>1500ILOOP gain mb = 3, VLOOP gain mb = 2</v>
      </c>
    </row>
    <row r="284" spans="3:3" x14ac:dyDescent="0.25">
      <c r="C284" t="str">
        <f t="shared" si="7"/>
        <v>1500ILOOP gain mb = 3, VLOOP gain mb = 4</v>
      </c>
    </row>
    <row r="285" spans="3:3" x14ac:dyDescent="0.25">
      <c r="C285" t="str">
        <f t="shared" si="7"/>
        <v>1500ILOOP gain mb = 3, VLOOP gain mb = 8</v>
      </c>
    </row>
    <row r="286" spans="3:3" x14ac:dyDescent="0.25">
      <c r="C286" t="str">
        <f t="shared" si="7"/>
        <v>1500ILOOP gain mb = 4, VLOOP gain mb = 0.5</v>
      </c>
    </row>
    <row r="287" spans="3:3" x14ac:dyDescent="0.25">
      <c r="C287" t="str">
        <f t="shared" si="7"/>
        <v>1500ILOOP gain mb = 4, VLOOP gain mb = 1</v>
      </c>
    </row>
    <row r="288" spans="3:3" x14ac:dyDescent="0.25">
      <c r="C288" t="str">
        <f t="shared" si="7"/>
        <v>1500ILOOP gain mb = 4, VLOOP gain mb = 2</v>
      </c>
    </row>
    <row r="289" spans="3:3" x14ac:dyDescent="0.25">
      <c r="C289" t="str">
        <f t="shared" si="7"/>
        <v>1500ILOOP gain mb = 4, VLOOP gain mb = 4</v>
      </c>
    </row>
    <row r="290" spans="3:3" x14ac:dyDescent="0.25">
      <c r="C290" t="str">
        <f t="shared" si="7"/>
        <v>1500ILOOP gain mb = 4, VLOOP gain mb = 8</v>
      </c>
    </row>
    <row r="291" spans="3:3" x14ac:dyDescent="0.25">
      <c r="C291" t="str">
        <f t="shared" si="7"/>
        <v>1500ILOOP gain mb = 5, VLOOP gain mb = 0.5</v>
      </c>
    </row>
    <row r="292" spans="3:3" x14ac:dyDescent="0.25">
      <c r="C292" t="str">
        <f t="shared" si="7"/>
        <v>1500ILOOP gain mb = 5, VLOOP gain mb = 1</v>
      </c>
    </row>
    <row r="293" spans="3:3" x14ac:dyDescent="0.25">
      <c r="C293" t="str">
        <f t="shared" si="7"/>
        <v>1500ILOOP gain mb = 5, VLOOP gain mb = 2</v>
      </c>
    </row>
    <row r="294" spans="3:3" x14ac:dyDescent="0.25">
      <c r="C294" t="str">
        <f t="shared" si="7"/>
        <v>1500ILOOP gain mb = 5, VLOOP gain mb = 4</v>
      </c>
    </row>
    <row r="295" spans="3:3" x14ac:dyDescent="0.25">
      <c r="C295" t="str">
        <f t="shared" si="7"/>
        <v>1500ILOOP gain mb = 5, VLOOP gain mb = 8</v>
      </c>
    </row>
    <row r="296" spans="3:3" x14ac:dyDescent="0.25">
      <c r="C296" t="str">
        <f t="shared" si="7"/>
        <v>1500ILOOP gain mb = 6, VLOOP gain mb = 0.5</v>
      </c>
    </row>
    <row r="297" spans="3:3" x14ac:dyDescent="0.25">
      <c r="C297" t="str">
        <f t="shared" si="7"/>
        <v>1500ILOOP gain mb = 6, VLOOP gain mb = 1</v>
      </c>
    </row>
    <row r="298" spans="3:3" x14ac:dyDescent="0.25">
      <c r="C298" t="str">
        <f t="shared" si="7"/>
        <v>1500ILOOP gain mb = 6, VLOOP gain mb = 2</v>
      </c>
    </row>
    <row r="299" spans="3:3" x14ac:dyDescent="0.25">
      <c r="C299" t="str">
        <f t="shared" si="7"/>
        <v>1500ILOOP gain mb = 6, VLOOP gain mb = 4</v>
      </c>
    </row>
    <row r="300" spans="3:3" x14ac:dyDescent="0.25">
      <c r="C300" t="str">
        <f t="shared" si="7"/>
        <v>1500ILOOP gain mb = 6, VLOOP gain mb = 8</v>
      </c>
    </row>
    <row r="301" spans="3:3" x14ac:dyDescent="0.25">
      <c r="C301" t="str">
        <f t="shared" si="7"/>
        <v>1500ILOOP gain mb = 7, VLOOP gain mb = 0.5</v>
      </c>
    </row>
    <row r="302" spans="3:3" x14ac:dyDescent="0.25">
      <c r="C302" t="str">
        <f t="shared" si="7"/>
        <v>1500ILOOP gain mb = 7, VLOOP gain mb = 1</v>
      </c>
    </row>
    <row r="303" spans="3:3" x14ac:dyDescent="0.25">
      <c r="C303" t="str">
        <f t="shared" si="7"/>
        <v>1500ILOOP gain mb = 7, VLOOP gain mb = 2</v>
      </c>
    </row>
    <row r="304" spans="3:3" x14ac:dyDescent="0.25">
      <c r="C304" t="str">
        <f t="shared" si="7"/>
        <v>1500ILOOP gain mb = 7, VLOOP gain mb = 4</v>
      </c>
    </row>
    <row r="305" spans="3:3" x14ac:dyDescent="0.25">
      <c r="C305" t="str">
        <f t="shared" si="7"/>
        <v>1500ILOOP gain mb = 7, VLOOP gain mb = 8</v>
      </c>
    </row>
    <row r="306" spans="3:3" x14ac:dyDescent="0.25">
      <c r="C306" t="str">
        <f t="shared" si="7"/>
        <v>1500ILOOP gain mb = 10, VLOOP gain mb = 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5" x14ac:dyDescent="0.25"/>
  <cols>
    <col min="2" max="2" width="9.5703125" bestFit="1" customWidth="1"/>
    <col min="10" max="10" width="9.5703125" bestFit="1" customWidth="1"/>
  </cols>
  <sheetData>
    <row r="1" spans="2:18" s="18" customFormat="1" x14ac:dyDescent="0.25">
      <c r="B1" s="18" t="s">
        <v>223</v>
      </c>
      <c r="F1" s="18" t="s">
        <v>215</v>
      </c>
      <c r="J1" s="18" t="s">
        <v>216</v>
      </c>
      <c r="N1" s="18" t="s">
        <v>229</v>
      </c>
      <c r="R1" s="18" t="s">
        <v>39</v>
      </c>
    </row>
    <row r="2" spans="2:18" s="18" customFormat="1" x14ac:dyDescent="0.25">
      <c r="B2" s="123">
        <f>'Pin Detect Programming'!H20</f>
        <v>12100</v>
      </c>
      <c r="C2" s="125"/>
      <c r="D2" s="125"/>
      <c r="F2" s="123">
        <f>'Pin Detect Programming'!H18</f>
        <v>38300</v>
      </c>
      <c r="G2" s="122"/>
      <c r="H2" s="122"/>
      <c r="I2" s="122"/>
      <c r="J2" s="123" t="str">
        <f>'Pin Detect Programming'!H19</f>
        <v>Open</v>
      </c>
      <c r="K2" s="122"/>
      <c r="L2" s="122"/>
      <c r="M2" s="122"/>
      <c r="N2" s="123" t="str">
        <f>'Pin Detect Programming'!H21</f>
        <v>Open</v>
      </c>
      <c r="R2" s="18">
        <f>ROUND('Device Calculator'!D20, 3)</f>
        <v>1.726</v>
      </c>
    </row>
    <row r="3" spans="2:18" s="18" customFormat="1" x14ac:dyDescent="0.25">
      <c r="B3" s="123">
        <f>'Pin Detect Programming'!G20</f>
        <v>21500</v>
      </c>
      <c r="C3" s="123"/>
      <c r="D3" s="123"/>
      <c r="E3" s="122"/>
      <c r="F3" s="123">
        <f>'Pin Detect Programming'!G18</f>
        <v>68100</v>
      </c>
      <c r="G3" s="122"/>
      <c r="H3" s="122"/>
      <c r="I3" s="122"/>
      <c r="J3" s="123" t="str">
        <f>'Pin Detect Programming'!G19</f>
        <v>SHORT</v>
      </c>
      <c r="K3" s="122"/>
      <c r="L3" s="122"/>
      <c r="M3" s="122"/>
      <c r="N3" s="123">
        <f>'Pin Detect Programming'!G21</f>
        <v>82500</v>
      </c>
      <c r="R3" s="18">
        <f>ROUND('Device Calculator'!D21, 3)</f>
        <v>0.432</v>
      </c>
    </row>
    <row r="4" spans="2:18" s="18" customFormat="1" x14ac:dyDescent="0.25">
      <c r="B4" s="130" t="s">
        <v>664</v>
      </c>
      <c r="C4" s="131"/>
      <c r="D4" s="124"/>
      <c r="F4" s="130" t="s">
        <v>664</v>
      </c>
      <c r="J4" s="130" t="s">
        <v>664</v>
      </c>
      <c r="N4" s="130" t="s">
        <v>664</v>
      </c>
      <c r="R4" s="18" t="s">
        <v>668</v>
      </c>
    </row>
    <row r="5" spans="2:18" s="18" customFormat="1" x14ac:dyDescent="0.25">
      <c r="B5" s="130" t="s">
        <v>665</v>
      </c>
      <c r="C5" s="131"/>
      <c r="D5" s="125"/>
      <c r="F5" s="130" t="s">
        <v>665</v>
      </c>
      <c r="J5" s="130" t="s">
        <v>665</v>
      </c>
      <c r="N5" s="130" t="s">
        <v>665</v>
      </c>
      <c r="R5" s="18" t="s">
        <v>667</v>
      </c>
    </row>
    <row r="6" spans="2:18" s="18" customFormat="1" x14ac:dyDescent="0.25">
      <c r="B6" s="131" t="str">
        <f>CONCATENATE(B4,B2)</f>
        <v>Top Resistor: 12100</v>
      </c>
      <c r="C6" s="131"/>
      <c r="D6" s="124"/>
      <c r="F6" s="131" t="str">
        <f>CONCATENATE(F4,F2)</f>
        <v>Top Resistor: 38300</v>
      </c>
      <c r="J6" s="131" t="str">
        <f>CONCATENATE(J4,J2)</f>
        <v>Top Resistor: Open</v>
      </c>
      <c r="N6" s="131" t="str">
        <f>CONCATENATE(N4,N2)</f>
        <v>Top Resistor: Open</v>
      </c>
      <c r="R6" s="131" t="str">
        <f>CONCATENATE(R4,R2)</f>
        <v xml:space="preserve">
Maximum: 1.726</v>
      </c>
    </row>
    <row r="7" spans="2:18" s="18" customFormat="1" x14ac:dyDescent="0.25">
      <c r="B7" s="131" t="str">
        <f>CONCATENATE(B5,B3)</f>
        <v xml:space="preserve">
Bottom Resistor: 21500</v>
      </c>
      <c r="C7" s="131"/>
      <c r="D7" s="124"/>
      <c r="F7" s="131" t="str">
        <f>CONCATENATE(F5,F3)</f>
        <v xml:space="preserve">
Bottom Resistor: 68100</v>
      </c>
      <c r="J7" s="131" t="str">
        <f>CONCATENATE(J5,J3)</f>
        <v xml:space="preserve">
Bottom Resistor: SHORT</v>
      </c>
      <c r="N7" s="131" t="str">
        <f>CONCATENATE(N5,N3)</f>
        <v xml:space="preserve">
Bottom Resistor: 82500</v>
      </c>
      <c r="R7" s="131" t="str">
        <f>CONCATENATE(R5,R3)</f>
        <v>Minimum: 0.432</v>
      </c>
    </row>
    <row r="8" spans="2:18" x14ac:dyDescent="0.25">
      <c r="B8" s="128"/>
      <c r="C8" s="128"/>
      <c r="D8" s="126"/>
    </row>
    <row r="9" spans="2:18" x14ac:dyDescent="0.25">
      <c r="B9" s="129"/>
      <c r="C9" s="127"/>
      <c r="D9" s="126"/>
    </row>
    <row r="10" spans="2:18" x14ac:dyDescent="0.25">
      <c r="B10" s="131"/>
      <c r="C10" s="127"/>
      <c r="D10" s="126"/>
    </row>
    <row r="11" spans="2:18" x14ac:dyDescent="0.25">
      <c r="B11" s="131"/>
      <c r="C11" s="127"/>
      <c r="D11" s="1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topLeftCell="A35" zoomScale="85" zoomScaleNormal="85" workbookViewId="0">
      <selection activeCell="D39" sqref="D39"/>
    </sheetView>
  </sheetViews>
  <sheetFormatPr defaultColWidth="9.140625" defaultRowHeight="15" x14ac:dyDescent="0.25"/>
  <cols>
    <col min="1" max="1" width="14.28515625" bestFit="1" customWidth="1"/>
    <col min="2" max="2" width="12" bestFit="1" customWidth="1"/>
    <col min="3" max="3" width="55.85546875" bestFit="1" customWidth="1"/>
    <col min="4" max="4" width="102" bestFit="1" customWidth="1"/>
    <col min="5" max="5" width="58.5703125" bestFit="1" customWidth="1"/>
    <col min="6" max="6" width="51.5703125" bestFit="1" customWidth="1"/>
    <col min="7" max="7" width="48.140625" bestFit="1" customWidth="1"/>
    <col min="8" max="8" width="41" bestFit="1" customWidth="1"/>
    <col min="9" max="9" width="53.140625" bestFit="1" customWidth="1"/>
    <col min="10" max="10" width="0.28515625" customWidth="1"/>
    <col min="11" max="11" width="46.85546875" customWidth="1"/>
    <col min="12" max="12" width="44.85546875" customWidth="1"/>
    <col min="13" max="13" width="35.28515625" bestFit="1" customWidth="1"/>
    <col min="14" max="14" width="8.28515625" customWidth="1"/>
    <col min="16" max="18" width="15.85546875" bestFit="1" customWidth="1"/>
    <col min="19" max="19" width="13.42578125" bestFit="1" customWidth="1"/>
    <col min="20" max="20" width="16.5703125" bestFit="1" customWidth="1"/>
  </cols>
  <sheetData>
    <row r="1" spans="1:5" x14ac:dyDescent="0.25">
      <c r="A1" s="27"/>
      <c r="B1" s="27"/>
      <c r="C1" s="27" t="s">
        <v>699</v>
      </c>
      <c r="D1" s="27"/>
      <c r="E1" s="27"/>
    </row>
    <row r="2" spans="1:5" x14ac:dyDescent="0.25">
      <c r="A2" s="27"/>
      <c r="B2" s="27" t="s">
        <v>700</v>
      </c>
      <c r="C2" s="27">
        <f>'Device Calculator'!D4</f>
        <v>40</v>
      </c>
      <c r="D2" s="27" t="s">
        <v>701</v>
      </c>
      <c r="E2" s="27"/>
    </row>
    <row r="3" spans="1:5" x14ac:dyDescent="0.25">
      <c r="A3" s="27"/>
      <c r="B3" s="27" t="s">
        <v>182</v>
      </c>
      <c r="C3" s="27">
        <f>Pvin</f>
        <v>5</v>
      </c>
      <c r="D3" s="27"/>
      <c r="E3" s="27"/>
    </row>
    <row r="4" spans="1:5" x14ac:dyDescent="0.25">
      <c r="A4" s="27"/>
      <c r="B4" s="27" t="s">
        <v>25</v>
      </c>
      <c r="C4" s="27">
        <f>Iout</f>
        <v>10</v>
      </c>
      <c r="D4" s="27"/>
      <c r="E4" s="27"/>
    </row>
    <row r="5" spans="1:5" ht="19.5" customHeight="1" x14ac:dyDescent="0.25">
      <c r="A5" s="27"/>
      <c r="B5" s="27" t="s">
        <v>23</v>
      </c>
      <c r="C5" s="27">
        <f>Vout</f>
        <v>3.3</v>
      </c>
      <c r="D5" s="27"/>
      <c r="E5" s="27"/>
    </row>
    <row r="6" spans="1:5" x14ac:dyDescent="0.25">
      <c r="A6" s="27"/>
      <c r="B6" s="27" t="s">
        <v>702</v>
      </c>
      <c r="C6" s="27">
        <f>Phases</f>
        <v>1</v>
      </c>
      <c r="D6" s="27" t="s">
        <v>129</v>
      </c>
      <c r="E6" s="27"/>
    </row>
    <row r="7" spans="1:5" x14ac:dyDescent="0.25">
      <c r="A7" s="27"/>
      <c r="B7" s="27"/>
      <c r="C7" s="27"/>
      <c r="D7" s="27"/>
      <c r="E7" s="27"/>
    </row>
    <row r="8" spans="1:5" x14ac:dyDescent="0.25">
      <c r="A8" s="27"/>
      <c r="B8" s="27" t="s">
        <v>703</v>
      </c>
      <c r="C8" s="288">
        <f>'Device Calculator'!E98*0.000001</f>
        <v>9.9999999999999991E-5</v>
      </c>
      <c r="D8" s="27" t="s">
        <v>93</v>
      </c>
      <c r="E8" s="288"/>
    </row>
    <row r="9" spans="1:5" x14ac:dyDescent="0.25">
      <c r="A9" s="27"/>
      <c r="B9" s="27" t="s">
        <v>704</v>
      </c>
      <c r="C9" s="288">
        <f>'Device Calculator'!E100*1000</f>
        <v>30000</v>
      </c>
      <c r="D9" s="27" t="s">
        <v>317</v>
      </c>
      <c r="E9" s="288"/>
    </row>
    <row r="10" spans="1:5" x14ac:dyDescent="0.25">
      <c r="A10" s="27"/>
      <c r="B10" s="27" t="s">
        <v>705</v>
      </c>
      <c r="C10" s="288">
        <f>'Device Calculator'!E105*0.000000000001</f>
        <v>3.2000000000000001E-12</v>
      </c>
      <c r="D10" s="27" t="s">
        <v>319</v>
      </c>
      <c r="E10" s="288"/>
    </row>
    <row r="11" spans="1:5" x14ac:dyDescent="0.25">
      <c r="A11" s="27"/>
      <c r="B11" s="27" t="s">
        <v>706</v>
      </c>
      <c r="C11" s="288">
        <f>'Device Calculator'!E102/'Bode Plot'!C8</f>
        <v>800000.00000000012</v>
      </c>
      <c r="D11" s="27"/>
      <c r="E11" s="288"/>
    </row>
    <row r="12" spans="1:5" x14ac:dyDescent="0.25">
      <c r="A12" s="27"/>
      <c r="B12" s="27" t="s">
        <v>707</v>
      </c>
      <c r="C12" s="288">
        <f>'Device Calculator'!E103*0.000000000001/'Device Calculator'!E102</f>
        <v>1.332E-12</v>
      </c>
      <c r="D12" s="27"/>
      <c r="E12" s="288"/>
    </row>
    <row r="13" spans="1:5" x14ac:dyDescent="0.25">
      <c r="A13" s="27"/>
      <c r="B13" s="27"/>
      <c r="C13" s="27"/>
      <c r="D13" s="27"/>
      <c r="E13" s="27"/>
    </row>
    <row r="14" spans="1:5" x14ac:dyDescent="0.25">
      <c r="A14" s="27"/>
      <c r="B14" s="27" t="s">
        <v>708</v>
      </c>
      <c r="C14" s="288">
        <f>(C8)*(C9)</f>
        <v>2.9999999999999996</v>
      </c>
      <c r="D14" s="27" t="s">
        <v>709</v>
      </c>
      <c r="E14" s="27" t="s">
        <v>710</v>
      </c>
    </row>
    <row r="15" spans="1:5" x14ac:dyDescent="0.25">
      <c r="A15" s="27"/>
      <c r="B15" s="27" t="s">
        <v>711</v>
      </c>
      <c r="C15" s="288">
        <f>1/(C14*(C11)*(C12))</f>
        <v>312812.8128128128</v>
      </c>
      <c r="D15" s="27" t="s">
        <v>712</v>
      </c>
      <c r="E15" s="27" t="s">
        <v>713</v>
      </c>
    </row>
    <row r="16" spans="1:5" x14ac:dyDescent="0.25">
      <c r="A16" s="27"/>
      <c r="B16" s="27" t="s">
        <v>714</v>
      </c>
      <c r="C16" s="288">
        <f>1/((C9)*(C10))</f>
        <v>10416666.666666666</v>
      </c>
      <c r="D16" s="27" t="s">
        <v>715</v>
      </c>
      <c r="E16" s="27" t="s">
        <v>716</v>
      </c>
    </row>
    <row r="17" spans="1:6" ht="14.25" customHeight="1" x14ac:dyDescent="0.25">
      <c r="A17" s="27"/>
      <c r="B17" s="27"/>
      <c r="C17" s="27"/>
      <c r="D17" s="27"/>
      <c r="E17" s="27"/>
    </row>
    <row r="18" spans="1:6" x14ac:dyDescent="0.25">
      <c r="A18" s="27"/>
      <c r="B18" s="27" t="s">
        <v>717</v>
      </c>
      <c r="C18" s="27">
        <f>C5/C4</f>
        <v>0.32999999999999996</v>
      </c>
      <c r="D18" s="27"/>
      <c r="E18" s="27"/>
    </row>
    <row r="19" spans="1:6" x14ac:dyDescent="0.25">
      <c r="A19" s="27"/>
      <c r="B19" s="27" t="s">
        <v>781</v>
      </c>
      <c r="C19" s="27"/>
      <c r="D19" s="27"/>
      <c r="E19" s="27"/>
    </row>
    <row r="20" spans="1:6" x14ac:dyDescent="0.25">
      <c r="A20" s="27"/>
      <c r="B20" s="27" t="s">
        <v>718</v>
      </c>
      <c r="C20" s="288">
        <f>'Device Calculator'!F47*0.000001</f>
        <v>1.88E-5</v>
      </c>
      <c r="D20" s="27" t="s">
        <v>719</v>
      </c>
      <c r="E20" s="27"/>
    </row>
    <row r="21" spans="1:6" x14ac:dyDescent="0.25">
      <c r="A21" s="27"/>
      <c r="B21" s="27" t="s">
        <v>720</v>
      </c>
      <c r="C21" s="288">
        <f>'Device Calculator'!E45*0.001</f>
        <v>5.0000000000000001E-3</v>
      </c>
      <c r="D21" s="27" t="s">
        <v>721</v>
      </c>
      <c r="E21" s="27"/>
    </row>
    <row r="22" spans="1:6" x14ac:dyDescent="0.25">
      <c r="A22" s="27"/>
      <c r="B22" s="27" t="s">
        <v>722</v>
      </c>
      <c r="C22" s="27">
        <f>'Device Calculator'!E46</f>
        <v>7</v>
      </c>
      <c r="D22" s="27" t="s">
        <v>723</v>
      </c>
      <c r="E22" s="27"/>
    </row>
    <row r="23" spans="1:6" x14ac:dyDescent="0.25">
      <c r="A23" s="27"/>
      <c r="B23" s="27"/>
      <c r="C23" s="27"/>
      <c r="D23" s="27"/>
      <c r="E23" s="27"/>
    </row>
    <row r="24" spans="1:6" x14ac:dyDescent="0.25">
      <c r="A24" s="27"/>
      <c r="B24" s="27" t="s">
        <v>724</v>
      </c>
      <c r="C24" s="288">
        <f>'Device Calculator'!F38*0.000001</f>
        <v>1.0559999999999999E-3</v>
      </c>
      <c r="D24" s="27" t="s">
        <v>725</v>
      </c>
      <c r="E24" s="27"/>
    </row>
    <row r="25" spans="1:6" x14ac:dyDescent="0.25">
      <c r="A25" s="27"/>
      <c r="B25" s="27" t="s">
        <v>726</v>
      </c>
      <c r="C25" s="288">
        <f>'Device Calculator'!E39*0.001</f>
        <v>0.01</v>
      </c>
      <c r="D25" s="27" t="s">
        <v>727</v>
      </c>
      <c r="E25" s="27"/>
    </row>
    <row r="26" spans="1:6" x14ac:dyDescent="0.25">
      <c r="A26" s="27"/>
      <c r="B26" s="27" t="s">
        <v>728</v>
      </c>
      <c r="C26" s="27">
        <f>'Device Calculator'!E40</f>
        <v>4</v>
      </c>
      <c r="D26" s="27" t="s">
        <v>729</v>
      </c>
      <c r="E26" s="27"/>
    </row>
    <row r="27" spans="1:6" x14ac:dyDescent="0.25">
      <c r="A27" s="27"/>
      <c r="B27" s="27"/>
      <c r="C27" s="27"/>
      <c r="D27" s="27"/>
      <c r="E27" s="27"/>
    </row>
    <row r="28" spans="1:6" x14ac:dyDescent="0.25">
      <c r="A28" s="27"/>
      <c r="B28" s="27" t="s">
        <v>730</v>
      </c>
      <c r="C28" s="288">
        <f>Lout*0.000001</f>
        <v>5.44E-7</v>
      </c>
      <c r="D28" s="27" t="s">
        <v>39</v>
      </c>
      <c r="E28" s="27"/>
    </row>
    <row r="29" spans="1:6" x14ac:dyDescent="0.25">
      <c r="A29" s="27"/>
      <c r="B29" s="27" t="s">
        <v>731</v>
      </c>
      <c r="C29" s="27">
        <f>5.5/Pvin</f>
        <v>1.1000000000000001</v>
      </c>
      <c r="D29" s="27" t="s">
        <v>732</v>
      </c>
      <c r="E29" s="27"/>
    </row>
    <row r="30" spans="1:6" x14ac:dyDescent="0.25">
      <c r="A30" s="27"/>
      <c r="B30" s="27" t="s">
        <v>733</v>
      </c>
      <c r="C30" s="27">
        <f>IF(C2&gt;20,1,2)</f>
        <v>1</v>
      </c>
      <c r="D30" s="27" t="s">
        <v>734</v>
      </c>
      <c r="E30" s="27"/>
      <c r="F30" s="9"/>
    </row>
    <row r="31" spans="1:6" x14ac:dyDescent="0.25">
      <c r="A31" s="27"/>
      <c r="B31" s="27" t="s">
        <v>735</v>
      </c>
      <c r="C31" s="27">
        <f>0.006155*C30</f>
        <v>6.1549999999999999E-3</v>
      </c>
      <c r="D31" s="289" t="s">
        <v>736</v>
      </c>
      <c r="E31" s="27"/>
      <c r="F31" s="9"/>
    </row>
    <row r="32" spans="1:6" x14ac:dyDescent="0.25">
      <c r="A32" s="27"/>
      <c r="B32" s="27" t="s">
        <v>737</v>
      </c>
      <c r="C32" s="27">
        <f>'Device Calculator'!E114*0.000001</f>
        <v>9.9999999999999991E-5</v>
      </c>
      <c r="D32" s="27" t="s">
        <v>104</v>
      </c>
      <c r="E32" s="27"/>
      <c r="F32" s="9" t="s">
        <v>738</v>
      </c>
    </row>
    <row r="33" spans="1:20" x14ac:dyDescent="0.25">
      <c r="A33" s="27"/>
      <c r="B33" s="27" t="s">
        <v>739</v>
      </c>
      <c r="C33" s="288">
        <f>'Device Calculator'!E116*1000</f>
        <v>35000</v>
      </c>
      <c r="D33" s="27" t="s">
        <v>320</v>
      </c>
      <c r="E33" s="27"/>
      <c r="F33" s="9"/>
    </row>
    <row r="34" spans="1:20" x14ac:dyDescent="0.25">
      <c r="A34" s="27"/>
      <c r="B34" s="27" t="s">
        <v>740</v>
      </c>
      <c r="C34" s="288">
        <f>'Device Calculator'!E120*0.000000000001</f>
        <v>6.2500000000000002E-12</v>
      </c>
      <c r="D34" s="27" t="s">
        <v>322</v>
      </c>
      <c r="E34" s="27"/>
      <c r="F34" s="9"/>
    </row>
    <row r="35" spans="1:20" x14ac:dyDescent="0.25">
      <c r="A35" s="27"/>
      <c r="B35" s="27" t="s">
        <v>741</v>
      </c>
      <c r="C35" s="288">
        <v>4000000</v>
      </c>
      <c r="D35" s="27" t="s">
        <v>742</v>
      </c>
      <c r="E35" s="27"/>
      <c r="F35" s="9"/>
    </row>
    <row r="36" spans="1:20" x14ac:dyDescent="0.25">
      <c r="A36" s="27"/>
      <c r="B36" s="27" t="s">
        <v>743</v>
      </c>
      <c r="C36" s="288">
        <f>'Device Calculator'!E118*0.000000000001/(C32*'Bode Plot'!C35)</f>
        <v>2.5000000000000007E-12</v>
      </c>
      <c r="D36" s="27" t="s">
        <v>744</v>
      </c>
      <c r="E36" s="27"/>
      <c r="F36" s="9"/>
    </row>
    <row r="37" spans="1:20" x14ac:dyDescent="0.25">
      <c r="A37" s="27"/>
      <c r="B37" s="27" t="s">
        <v>745</v>
      </c>
      <c r="C37" s="27">
        <f>C32*C33</f>
        <v>3.4999999999999996</v>
      </c>
      <c r="D37" s="27" t="s">
        <v>746</v>
      </c>
      <c r="E37" s="290" t="s">
        <v>747</v>
      </c>
    </row>
    <row r="38" spans="1:20" x14ac:dyDescent="0.25">
      <c r="A38" s="27"/>
      <c r="B38" s="27" t="s">
        <v>748</v>
      </c>
      <c r="C38" s="288">
        <f>1/(C37*C35*C36)</f>
        <v>28571.428571428569</v>
      </c>
      <c r="D38" s="27" t="s">
        <v>749</v>
      </c>
      <c r="E38" s="290" t="s">
        <v>750</v>
      </c>
      <c r="H38" t="str">
        <f>IMSUM(K44,COMPLEX(0,$C$28*A44))</f>
        <v>0.329972895226204-0.0029766062812049i</v>
      </c>
      <c r="N38" t="s">
        <v>787</v>
      </c>
      <c r="O38" t="s">
        <v>786</v>
      </c>
    </row>
    <row r="39" spans="1:20" x14ac:dyDescent="0.25">
      <c r="A39" s="27"/>
      <c r="B39" s="27" t="s">
        <v>751</v>
      </c>
      <c r="C39" s="288">
        <f>1/(C33*C34)</f>
        <v>4571428.5714285718</v>
      </c>
      <c r="D39" s="27" t="s">
        <v>752</v>
      </c>
      <c r="E39" s="290" t="s">
        <v>753</v>
      </c>
      <c r="N39">
        <f>MIN(N44:N3845)</f>
        <v>7.8461406114143983E-2</v>
      </c>
      <c r="O39">
        <f>MIN(O44:O3845)</f>
        <v>2.0995356012796597E-2</v>
      </c>
      <c r="P39" t="s">
        <v>784</v>
      </c>
      <c r="Q39" t="s">
        <v>782</v>
      </c>
      <c r="R39" t="s">
        <v>788</v>
      </c>
    </row>
    <row r="40" spans="1:20" x14ac:dyDescent="0.25">
      <c r="A40" s="27"/>
      <c r="B40" s="27" t="s">
        <v>702</v>
      </c>
      <c r="C40" s="27">
        <f>C6</f>
        <v>1</v>
      </c>
      <c r="D40" s="27"/>
      <c r="N40">
        <f>VLOOKUP(N39,N44:R3845,5,FALSE)</f>
        <v>-7.8461406114143983E-2</v>
      </c>
      <c r="O40">
        <f>VLOOKUP(O39,O44:P3845,2,FALSE)</f>
        <v>-2.0995356012796597E-2</v>
      </c>
      <c r="P40">
        <f>VLOOKUP(O40,P44:S3845,4,FALSE)</f>
        <v>4.0490118502768659</v>
      </c>
      <c r="Q40">
        <f>VLOOKUP(O40,P44:R3845,3,FALSE)</f>
        <v>58.902721308331778</v>
      </c>
      <c r="R40">
        <f>VLOOKUP(N40,R44:T3845,3,FALSE)</f>
        <v>-43.007450934606631</v>
      </c>
    </row>
    <row r="41" spans="1:20" x14ac:dyDescent="0.25">
      <c r="A41" s="27"/>
      <c r="B41" s="27" t="s">
        <v>754</v>
      </c>
      <c r="C41" s="27">
        <f>VOSL</f>
        <v>0.125</v>
      </c>
      <c r="D41" s="27"/>
      <c r="I41" s="279" t="s">
        <v>755</v>
      </c>
    </row>
    <row r="42" spans="1:20" x14ac:dyDescent="0.25">
      <c r="A42" s="287">
        <f>B3845</f>
        <v>1823787.8002829247</v>
      </c>
      <c r="B42" s="27">
        <f>0.0038</f>
        <v>3.8E-3</v>
      </c>
      <c r="C42" s="27" t="s">
        <v>756</v>
      </c>
      <c r="D42" s="27" t="s">
        <v>757</v>
      </c>
      <c r="E42" s="27" t="s">
        <v>758</v>
      </c>
      <c r="F42" s="27" t="s">
        <v>759</v>
      </c>
      <c r="G42" s="27" t="s">
        <v>760</v>
      </c>
      <c r="H42" s="27" t="s">
        <v>761</v>
      </c>
      <c r="I42" s="27" t="s">
        <v>762</v>
      </c>
      <c r="J42" s="27"/>
      <c r="K42" s="27" t="s">
        <v>763</v>
      </c>
      <c r="L42" s="27" t="s">
        <v>764</v>
      </c>
      <c r="M42" s="27" t="s">
        <v>765</v>
      </c>
      <c r="N42" s="281"/>
    </row>
    <row r="43" spans="1:20" ht="45" x14ac:dyDescent="0.25">
      <c r="A43" s="282" t="s">
        <v>766</v>
      </c>
      <c r="B43" s="282" t="s">
        <v>767</v>
      </c>
      <c r="C43" s="280" t="s">
        <v>768</v>
      </c>
      <c r="D43" s="280" t="s">
        <v>769</v>
      </c>
      <c r="E43" s="283" t="s">
        <v>770</v>
      </c>
      <c r="F43" s="283" t="s">
        <v>771</v>
      </c>
      <c r="G43" s="283" t="s">
        <v>772</v>
      </c>
      <c r="H43" s="283" t="s">
        <v>773</v>
      </c>
      <c r="I43" t="s">
        <v>774</v>
      </c>
      <c r="J43" t="s">
        <v>775</v>
      </c>
      <c r="K43" s="283" t="s">
        <v>776</v>
      </c>
      <c r="L43" t="s">
        <v>777</v>
      </c>
      <c r="M43" t="s">
        <v>778</v>
      </c>
      <c r="P43" s="284" t="s">
        <v>779</v>
      </c>
      <c r="Q43" s="284" t="s">
        <v>780</v>
      </c>
      <c r="R43" s="284" t="s">
        <v>785</v>
      </c>
      <c r="S43" s="285" t="s">
        <v>783</v>
      </c>
      <c r="T43" t="str">
        <f>P43</f>
        <v>Total_gain</v>
      </c>
    </row>
    <row r="44" spans="1:20" x14ac:dyDescent="0.25">
      <c r="A44">
        <f>2*PI()*B44</f>
        <v>6.2831853071795862</v>
      </c>
      <c r="B44">
        <v>1</v>
      </c>
      <c r="C44" t="str">
        <f>IMPRODUCT(D44,E44,$C$40,,K44,$C$41)</f>
        <v>-946.149885446283-106654.879657283i</v>
      </c>
      <c r="D44" t="str">
        <f>IMDIV(IMPRODUCT($C$37,$C$38,COMPLEX(1,A44/$C$38)),IMSUM(-1*A44*A44/$C$39,COMPLEX(0,1*A44)))</f>
        <v>3.47812499999343-15915.49431397i</v>
      </c>
      <c r="E44" t="str">
        <f>IMDIV(IMPRODUCT(IMSUM(F44,G44),$C$29,H44),IMSUM(1,I44))</f>
        <v>162.469440507985-0.00951531056943603i</v>
      </c>
      <c r="F44" t="str">
        <f>IMDIV(IMPRODUCT($C$14,$C$15,COMPLEX(1,A44/$C$15)),IMSUM(-1*A44*A44/$C$16,COMPLEX(0,A44)))</f>
        <v>2.90990990990886-149357.116266672i</v>
      </c>
      <c r="G44" t="str">
        <f>IMDIV(1,COMPLEX(1,A44*$C$9*$C$10))</f>
        <v>0.999999999999636-6.03185789489021E-07i</v>
      </c>
      <c r="H44" t="str">
        <f>IMDIV($C$3,IMSUM(K44,COMPLEX(0,$C$28*A44)))</f>
        <v>15.1515267917003+0.136678286218334i</v>
      </c>
      <c r="I44" t="str">
        <f>IMPRODUCT(F44,$C$29,H44,$C$31)</f>
        <v>138.510647048076-15321.5599217315i</v>
      </c>
      <c r="K44" t="str">
        <f>IF($C$26&lt;=0,IMDIV(1,IMSUM(IMDIV(1,L44),1/$C$18)),IMDIV(1,IMSUM(IMDIV(1,L44),1/$C$18,IMDIV(1,M44))))</f>
        <v>0.329972895226204-0.00298002433401201i</v>
      </c>
      <c r="L44" t="str">
        <f>IMSUM($C$21/$C$22,IMDIV(1,COMPLEX(0,$C$20*$C$22*A44)))</f>
        <v>0.000714285714285714-1209.38406604784i</v>
      </c>
      <c r="M44" t="str">
        <f>IMSUM($C$25/$C$26,IMDIV(1,COMPLEX(0,$C$24*$C$26*A44)))</f>
        <v>0.0025-37.6787270577403i</v>
      </c>
      <c r="N44">
        <f>ABS(R44)</f>
        <v>89.491734711077157</v>
      </c>
      <c r="O44">
        <f>ABS(P44)</f>
        <v>100.55995636373062</v>
      </c>
      <c r="P44" s="3">
        <f>20*LOG10(IMABS(C44))</f>
        <v>100.55995636373062</v>
      </c>
      <c r="Q44" s="3">
        <f>IMARGUMENT(C44)*180/PI()</f>
        <v>-90.508265288922843</v>
      </c>
      <c r="R44">
        <f>IF(Q44&lt;0,Q44+180,Q44-180)</f>
        <v>89.491734711077157</v>
      </c>
      <c r="S44">
        <f>B44/1000</f>
        <v>1E-3</v>
      </c>
      <c r="T44">
        <f t="shared" ref="T44:T107" si="0">P44</f>
        <v>100.55995636373062</v>
      </c>
    </row>
    <row r="45" spans="1:20" x14ac:dyDescent="0.25">
      <c r="A45">
        <f t="shared" ref="A45:A108" si="1">2*PI()*B45</f>
        <v>6.3070614113468686</v>
      </c>
      <c r="B45">
        <f>B44*(1+B$42)</f>
        <v>1.0038</v>
      </c>
      <c r="C45" t="str">
        <f t="shared" ref="C45:C108" si="2">IMPRODUCT(D45,E45,$C$40,,K45,$C$41)</f>
        <v>-946.14928083957-106251.059628836i</v>
      </c>
      <c r="D45" t="str">
        <f t="shared" ref="D45:D108" si="3">IMDIV(IMPRODUCT($C$37,$C$38,COMPLEX(1,A45/$C$38)),IMSUM(-1*A45*A45/$C$39,COMPLEX(0,1*A45)))</f>
        <v>3.47812499999337-15855.2443853421i</v>
      </c>
      <c r="E45" t="str">
        <f t="shared" ref="E45:E108" si="4">IMDIV(IMPRODUCT(IMSUM(F45,G45),$C$29,H45),IMSUM(1,I45))</f>
        <v>162.469439773605-0.00955146198775735i</v>
      </c>
      <c r="F45" t="str">
        <f t="shared" ref="F45:F108" si="5">IMDIV(IMPRODUCT($C$14,$C$15,COMPLEX(1,A45/$C$15)),IMSUM(-1*A45*A45/$C$16,COMPLEX(0,A45)))</f>
        <v>2.90990990990884-148791.707777132i</v>
      </c>
      <c r="G45" t="str">
        <f t="shared" ref="G45:G108" si="6">IMDIV(1,COMPLEX(1,A45*$C$9*$C$10))</f>
        <v>0.999999999999633-6.05477895489077E-07i</v>
      </c>
      <c r="H45" t="str">
        <f t="shared" ref="H45:H108" si="7">IMDIV($C$3,IMSUM(K45,COMPLEX(0,$C$28*A45)))</f>
        <v>15.1515268803338+0.137197663797602i</v>
      </c>
      <c r="I45" t="str">
        <f t="shared" ref="I45:I108" si="8">IMPRODUCT(F45,$C$29,H45,$C$31)</f>
        <v>138.51064714215-15263.5584686761i</v>
      </c>
      <c r="K45" t="str">
        <f t="shared" ref="K45:K108" si="9">IF($C$26&lt;=0,IMDIV(1,IMSUM(IMDIV(1,L45),1/$C$18)),IMDIV(1,IMSUM(IMDIV(1,L45),1/$C$18,IMDIV(1,M45))))</f>
        <v>0.329972688855732-0.00299134654230559i</v>
      </c>
      <c r="L45" t="str">
        <f t="shared" ref="L45:L108" si="10">IMSUM($C$21/$C$22,IMDIV(1,COMPLEX(0,$C$20*$C$22*A45)))</f>
        <v>0.000714285714285714-1204.80580399266i</v>
      </c>
      <c r="M45" t="str">
        <f t="shared" ref="M45:M108" si="11">IMSUM($C$25/$C$26,IMDIV(1,COMPLEX(0,$C$24*$C$26*A45)))</f>
        <v>0.0025-37.5360899160593i</v>
      </c>
      <c r="N45">
        <f t="shared" ref="N45:N108" si="12">ABS(R45)</f>
        <v>89.489803415177619</v>
      </c>
      <c r="O45">
        <f t="shared" ref="O45:O108" si="13">ABS(P45)</f>
        <v>100.52700976388917</v>
      </c>
      <c r="P45" s="3">
        <f t="shared" ref="P45:P108" si="14">20*LOG10(IMABS(C45))</f>
        <v>100.52700976388917</v>
      </c>
      <c r="Q45" s="3">
        <f t="shared" ref="Q45:Q108" si="15">IMARGUMENT(C45)*180/PI()</f>
        <v>-90.510196584822381</v>
      </c>
      <c r="R45">
        <f t="shared" ref="R45:R108" si="16">IF(Q45&lt;0,Q45+180,Q45-180)</f>
        <v>89.489803415177619</v>
      </c>
      <c r="S45">
        <f t="shared" ref="S45:S108" si="17">B45/1000</f>
        <v>1.0038E-3</v>
      </c>
      <c r="T45">
        <f t="shared" si="0"/>
        <v>100.52700976388917</v>
      </c>
    </row>
    <row r="46" spans="1:20" x14ac:dyDescent="0.25">
      <c r="A46">
        <f t="shared" si="1"/>
        <v>6.3310282447099864</v>
      </c>
      <c r="B46">
        <f t="shared" ref="B46:B109" si="18">B45*(1+B$42)</f>
        <v>1.00761444</v>
      </c>
      <c r="C46" t="str">
        <f t="shared" si="2"/>
        <v>-946.148671629916-105848.768057638i</v>
      </c>
      <c r="D46" t="str">
        <f t="shared" si="3"/>
        <v>3.47812499999333-15795.2225397277i</v>
      </c>
      <c r="E46" t="str">
        <f t="shared" si="4"/>
        <v>162.469439033636-0.00958775070410595i</v>
      </c>
      <c r="F46" t="str">
        <f t="shared" si="5"/>
        <v>2.90990990990884-148228.439706262i</v>
      </c>
      <c r="G46" t="str">
        <f t="shared" si="6"/>
        <v>0.999999999999631-6.07778711491934E-07i</v>
      </c>
      <c r="H46" t="str">
        <f t="shared" si="7"/>
        <v>15.1515269696422+0.137719015012719i</v>
      </c>
      <c r="I46" t="str">
        <f t="shared" si="8"/>
        <v>138.51064723694-15205.7765870336i</v>
      </c>
      <c r="K46" t="str">
        <f t="shared" si="9"/>
        <v>0.329972480914128-0.00300271175343177i</v>
      </c>
      <c r="L46" t="str">
        <f t="shared" si="10"/>
        <v>0.000714285714285714-1200.24487347347i</v>
      </c>
      <c r="M46" t="str">
        <f t="shared" si="11"/>
        <v>0.0025-37.3939927436335i</v>
      </c>
      <c r="N46">
        <f t="shared" si="12"/>
        <v>89.487864781637484</v>
      </c>
      <c r="O46">
        <f t="shared" si="13"/>
        <v>100.49406314293529</v>
      </c>
      <c r="P46" s="3">
        <f t="shared" si="14"/>
        <v>100.49406314293529</v>
      </c>
      <c r="Q46" s="3">
        <f t="shared" si="15"/>
        <v>-90.512135218362516</v>
      </c>
      <c r="R46">
        <f t="shared" si="16"/>
        <v>89.487864781637484</v>
      </c>
      <c r="S46">
        <f t="shared" si="17"/>
        <v>1.00761444E-3</v>
      </c>
      <c r="T46">
        <f t="shared" si="0"/>
        <v>100.49406314293529</v>
      </c>
    </row>
    <row r="47" spans="1:20" x14ac:dyDescent="0.25">
      <c r="A47">
        <f t="shared" si="1"/>
        <v>6.3550861520398847</v>
      </c>
      <c r="B47">
        <f t="shared" si="18"/>
        <v>1.011443374872</v>
      </c>
      <c r="C47" t="str">
        <f t="shared" si="2"/>
        <v>-946.148057782251-105447.999156589i</v>
      </c>
      <c r="D47" t="str">
        <f t="shared" si="3"/>
        <v>3.47812499999328-15735.4279136924i</v>
      </c>
      <c r="E47" t="str">
        <f t="shared" si="4"/>
        <v>162.469438288031-0.00962417723932036i</v>
      </c>
      <c r="F47" t="str">
        <f t="shared" si="5"/>
        <v>2.90990990990882-147667.303951261i</v>
      </c>
      <c r="G47" t="str">
        <f t="shared" si="6"/>
        <v>0.999999999999628-6.10088270595602E-07i</v>
      </c>
      <c r="H47" t="str">
        <f t="shared" si="7"/>
        <v>15.1515270596307+0.138242347363514i</v>
      </c>
      <c r="I47" t="str">
        <f t="shared" si="8"/>
        <v>138.510647332452-15148.2134455924i</v>
      </c>
      <c r="K47" t="str">
        <f t="shared" si="9"/>
        <v>0.329972271389432-0.00301412013055465i</v>
      </c>
      <c r="L47" t="str">
        <f t="shared" si="10"/>
        <v>0.000714285714285714-1195.70120887972i</v>
      </c>
      <c r="M47" t="str">
        <f t="shared" si="11"/>
        <v>0.0025-37.2524334963474i</v>
      </c>
      <c r="N47">
        <f t="shared" si="12"/>
        <v>89.485918782588456</v>
      </c>
      <c r="O47">
        <f t="shared" si="13"/>
        <v>100.46111650070814</v>
      </c>
      <c r="P47" s="3">
        <f t="shared" si="14"/>
        <v>100.46111650070814</v>
      </c>
      <c r="Q47" s="3">
        <f t="shared" si="15"/>
        <v>-90.514081217411544</v>
      </c>
      <c r="R47">
        <f t="shared" si="16"/>
        <v>89.485918782588456</v>
      </c>
      <c r="S47">
        <f t="shared" si="17"/>
        <v>1.0114433748720001E-3</v>
      </c>
      <c r="T47">
        <f t="shared" si="0"/>
        <v>100.46111650070814</v>
      </c>
    </row>
    <row r="48" spans="1:20" x14ac:dyDescent="0.25">
      <c r="A48">
        <f t="shared" si="1"/>
        <v>6.3792354794176367</v>
      </c>
      <c r="B48">
        <f t="shared" si="18"/>
        <v>1.0152868596965137</v>
      </c>
      <c r="C48" t="str">
        <f t="shared" si="2"/>
        <v>-946.147439261273-105048.747160496i</v>
      </c>
      <c r="D48" t="str">
        <f t="shared" si="3"/>
        <v>3.47812499999322-15675.8596470703i</v>
      </c>
      <c r="E48" t="str">
        <f t="shared" si="4"/>
        <v>162.469437536749-0.00966074211620818i</v>
      </c>
      <c r="F48" t="str">
        <f t="shared" si="5"/>
        <v>2.90990990990881-147108.292440002i</v>
      </c>
      <c r="G48" t="str">
        <f t="shared" si="6"/>
        <v>0.999999999999625-6.12406606023863E-07i</v>
      </c>
      <c r="H48" t="str">
        <f t="shared" si="7"/>
        <v>15.1515271503043+0.138767668378316i</v>
      </c>
      <c r="I48" t="str">
        <f t="shared" si="8"/>
        <v>138.510647428692-15090.8682162871i</v>
      </c>
      <c r="K48" t="str">
        <f t="shared" si="9"/>
        <v>0.329972060269595-0.00302557183745555i</v>
      </c>
      <c r="L48" t="str">
        <f t="shared" si="10"/>
        <v>0.000714285714285714-1191.1747448493i</v>
      </c>
      <c r="M48" t="str">
        <f t="shared" si="11"/>
        <v>0.0025-37.1114101378237i</v>
      </c>
      <c r="N48">
        <f t="shared" si="12"/>
        <v>89.483965390056412</v>
      </c>
      <c r="O48">
        <f t="shared" si="13"/>
        <v>100.42816983704589</v>
      </c>
      <c r="P48" s="3">
        <f t="shared" si="14"/>
        <v>100.42816983704589</v>
      </c>
      <c r="Q48" s="3">
        <f t="shared" si="15"/>
        <v>-90.516034609943588</v>
      </c>
      <c r="R48">
        <f t="shared" si="16"/>
        <v>89.483965390056412</v>
      </c>
      <c r="S48">
        <f t="shared" si="17"/>
        <v>1.0152868596965136E-3</v>
      </c>
      <c r="T48">
        <f t="shared" si="0"/>
        <v>100.42816983704589</v>
      </c>
    </row>
    <row r="49" spans="1:20" x14ac:dyDescent="0.25">
      <c r="A49">
        <f t="shared" si="1"/>
        <v>6.4034765742394235</v>
      </c>
      <c r="B49">
        <f t="shared" si="18"/>
        <v>1.0191449497633605</v>
      </c>
      <c r="C49" t="str">
        <f t="shared" si="2"/>
        <v>-946.146816031444-104651.006325987i</v>
      </c>
      <c r="D49" t="str">
        <f t="shared" si="3"/>
        <v>3.47812499999318-15616.5168829521i</v>
      </c>
      <c r="E49" t="str">
        <f t="shared" si="4"/>
        <v>162.46943677975-0.00969744585957642i</v>
      </c>
      <c r="F49" t="str">
        <f t="shared" si="5"/>
        <v>2.90990990990882-146551.397130918i</v>
      </c>
      <c r="G49" t="str">
        <f t="shared" si="6"/>
        <v>0.999999999999622-6.14733751126753E-07i</v>
      </c>
      <c r="H49" t="str">
        <f t="shared" si="7"/>
        <v>15.1515272416683+0.139294985614057i</v>
      </c>
      <c r="I49" t="str">
        <f t="shared" si="8"/>
        <v>138.510647525662-15033.7400741874i</v>
      </c>
      <c r="K49" t="str">
        <f t="shared" si="9"/>
        <v>0.329971847542474-0.00303706703853527i</v>
      </c>
      <c r="L49" t="str">
        <f t="shared" si="10"/>
        <v>0.000714285714285714-1186.66541626748i</v>
      </c>
      <c r="M49" t="str">
        <f t="shared" si="11"/>
        <v>0.0025-36.970920639394i</v>
      </c>
      <c r="N49">
        <f t="shared" si="12"/>
        <v>89.48200457596117</v>
      </c>
      <c r="O49">
        <f t="shared" si="13"/>
        <v>100.39522315178539</v>
      </c>
      <c r="P49" s="3">
        <f t="shared" si="14"/>
        <v>100.39522315178539</v>
      </c>
      <c r="Q49" s="3">
        <f t="shared" si="15"/>
        <v>-90.51799542403883</v>
      </c>
      <c r="R49">
        <f t="shared" si="16"/>
        <v>89.48200457596117</v>
      </c>
      <c r="S49">
        <f t="shared" si="17"/>
        <v>1.0191449497633604E-3</v>
      </c>
      <c r="T49">
        <f t="shared" si="0"/>
        <v>100.39522315178539</v>
      </c>
    </row>
    <row r="50" spans="1:20" x14ac:dyDescent="0.25">
      <c r="A50">
        <f t="shared" si="1"/>
        <v>6.4278097852215339</v>
      </c>
      <c r="B50">
        <f t="shared" si="18"/>
        <v>1.0230177005724612</v>
      </c>
      <c r="C50" t="str">
        <f t="shared" si="2"/>
        <v>-946.146188056887-104254.770931426i</v>
      </c>
      <c r="D50" t="str">
        <f t="shared" si="3"/>
        <v>3.47812499999313-15557.398767672i</v>
      </c>
      <c r="E50" t="str">
        <f t="shared" si="4"/>
        <v>162.469436016987-0.00973428899620276i</v>
      </c>
      <c r="F50" t="str">
        <f t="shared" si="5"/>
        <v>2.9099099099088-145996.610012883i</v>
      </c>
      <c r="G50" t="str">
        <f t="shared" si="6"/>
        <v>0.999999999999619-6.17069739381032E-07i</v>
      </c>
      <c r="H50" t="str">
        <f t="shared" si="7"/>
        <v>15.1515273337281+0.139824306656393i</v>
      </c>
      <c r="I50" t="str">
        <f t="shared" si="8"/>
        <v>138.510647623373-14976.828197486i</v>
      </c>
      <c r="K50" t="str">
        <f t="shared" si="9"/>
        <v>0.329971633195833-0.00304860589881646i</v>
      </c>
      <c r="L50" t="str">
        <f t="shared" si="10"/>
        <v>0.000714285714285714-1182.17315826607i</v>
      </c>
      <c r="M50" t="str">
        <f t="shared" si="11"/>
        <v>0.0025-36.8309629800697i</v>
      </c>
      <c r="N50">
        <f t="shared" si="12"/>
        <v>89.480036312115999</v>
      </c>
      <c r="O50">
        <f t="shared" si="13"/>
        <v>100.3622764447621</v>
      </c>
      <c r="P50" s="3">
        <f t="shared" si="14"/>
        <v>100.3622764447621</v>
      </c>
      <c r="Q50" s="3">
        <f t="shared" si="15"/>
        <v>-90.519963687884001</v>
      </c>
      <c r="R50">
        <f t="shared" si="16"/>
        <v>89.480036312115999</v>
      </c>
      <c r="S50">
        <f t="shared" si="17"/>
        <v>1.0230177005724611E-3</v>
      </c>
      <c r="T50">
        <f t="shared" si="0"/>
        <v>100.3622764447621</v>
      </c>
    </row>
    <row r="51" spans="1:20" x14ac:dyDescent="0.25">
      <c r="A51">
        <f t="shared" si="1"/>
        <v>6.4522354624053753</v>
      </c>
      <c r="B51">
        <f t="shared" si="18"/>
        <v>1.0269051678346366</v>
      </c>
      <c r="C51" t="str">
        <f t="shared" si="2"/>
        <v>-946.14555530149-103860.035276834i</v>
      </c>
      <c r="D51" t="str">
        <f t="shared" si="3"/>
        <v>3.47812499999307-15498.5044507962i</v>
      </c>
      <c r="E51" t="str">
        <f t="shared" si="4"/>
        <v>162.469435248416-0.00977127205484991i</v>
      </c>
      <c r="F51" t="str">
        <f t="shared" si="5"/>
        <v>2.90990990990879-145443.923105097i</v>
      </c>
      <c r="G51" t="str">
        <f t="shared" si="6"/>
        <v>0.999999999999616-6.19414604390678E-07i</v>
      </c>
      <c r="H51" t="str">
        <f t="shared" si="7"/>
        <v>15.1515274264889+0.140355639119799i</v>
      </c>
      <c r="I51" t="str">
        <f t="shared" si="8"/>
        <v>138.510647721827-14920.1317674863i</v>
      </c>
      <c r="K51" t="str">
        <f t="shared" si="9"/>
        <v>0.329971417217346-0.00306018858394594i</v>
      </c>
      <c r="L51" t="str">
        <f t="shared" si="10"/>
        <v>0.000714285714285714-1177.69790622242i</v>
      </c>
      <c r="M51" t="str">
        <f t="shared" si="11"/>
        <v>0.0025-36.691535146513i</v>
      </c>
      <c r="N51">
        <f t="shared" si="12"/>
        <v>89.478060570227186</v>
      </c>
      <c r="O51">
        <f t="shared" si="13"/>
        <v>100.32932971581026</v>
      </c>
      <c r="P51" s="3">
        <f t="shared" si="14"/>
        <v>100.32932971581026</v>
      </c>
      <c r="Q51" s="3">
        <f t="shared" si="15"/>
        <v>-90.521939429772814</v>
      </c>
      <c r="R51">
        <f t="shared" si="16"/>
        <v>89.478060570227186</v>
      </c>
      <c r="S51">
        <f t="shared" si="17"/>
        <v>1.0269051678346366E-3</v>
      </c>
      <c r="T51">
        <f t="shared" si="0"/>
        <v>100.32932971581026</v>
      </c>
    </row>
    <row r="52" spans="1:20" x14ac:dyDescent="0.25">
      <c r="A52">
        <f t="shared" si="1"/>
        <v>6.4767539571625168</v>
      </c>
      <c r="B52">
        <f t="shared" si="18"/>
        <v>1.0308074074724083</v>
      </c>
      <c r="C52" t="str">
        <f t="shared" si="2"/>
        <v>-946.144917728888-103466.79368381i</v>
      </c>
      <c r="D52" t="str">
        <f t="shared" si="3"/>
        <v>3.47812499999301-15439.8330851101i</v>
      </c>
      <c r="E52" t="str">
        <f t="shared" si="4"/>
        <v>162.469434473995-0.0098083955662766i</v>
      </c>
      <c r="F52" t="str">
        <f t="shared" si="5"/>
        <v>2.90990990990878-144893.328456974i</v>
      </c>
      <c r="G52" t="str">
        <f t="shared" si="6"/>
        <v>0.999999999999613-6.21768379887362E-07i</v>
      </c>
      <c r="H52" t="str">
        <f t="shared" si="7"/>
        <v>15.1515275199559+0.140888990647691i</v>
      </c>
      <c r="I52" t="str">
        <f t="shared" si="8"/>
        <v>138.510647821032-14863.649968591i</v>
      </c>
      <c r="K52" t="str">
        <f t="shared" si="9"/>
        <v>0.329971199594593-0.00307181526019711i</v>
      </c>
      <c r="L52" t="str">
        <f t="shared" si="10"/>
        <v>0.000714285714285714-1173.23959575854i</v>
      </c>
      <c r="M52" t="str">
        <f t="shared" si="11"/>
        <v>0.0025-36.5526351330075i</v>
      </c>
      <c r="N52">
        <f t="shared" si="12"/>
        <v>89.47607732189374</v>
      </c>
      <c r="O52">
        <f t="shared" si="13"/>
        <v>100.2963829647632</v>
      </c>
      <c r="P52" s="3">
        <f t="shared" si="14"/>
        <v>100.2963829647632</v>
      </c>
      <c r="Q52" s="3">
        <f t="shared" si="15"/>
        <v>-90.52392267810626</v>
      </c>
      <c r="R52">
        <f t="shared" si="16"/>
        <v>89.47607732189374</v>
      </c>
      <c r="S52">
        <f t="shared" si="17"/>
        <v>1.0308074074724084E-3</v>
      </c>
      <c r="T52">
        <f t="shared" si="0"/>
        <v>100.2963829647632</v>
      </c>
    </row>
    <row r="53" spans="1:20" x14ac:dyDescent="0.25">
      <c r="A53">
        <f t="shared" si="1"/>
        <v>6.5013656221997342</v>
      </c>
      <c r="B53">
        <f t="shared" si="18"/>
        <v>1.0347244756208034</v>
      </c>
      <c r="C53" t="str">
        <f t="shared" si="2"/>
        <v>-946.144275302401-103075.040495441i</v>
      </c>
      <c r="D53" t="str">
        <f t="shared" si="3"/>
        <v>3.47812499999297-15381.3838266066i</v>
      </c>
      <c r="E53" t="str">
        <f t="shared" si="4"/>
        <v>162.469433693678-0.00984566006328627i</v>
      </c>
      <c r="F53" t="str">
        <f t="shared" si="5"/>
        <v>2.90990990990878-144344.818148026i</v>
      </c>
      <c r="G53" t="str">
        <f t="shared" si="6"/>
        <v>0.999999999999611-6.24131099730932E-07i</v>
      </c>
      <c r="H53" t="str">
        <f t="shared" si="7"/>
        <v>15.1515276141347+0.141424368912522i</v>
      </c>
      <c r="I53" t="str">
        <f t="shared" si="8"/>
        <v>138.510647920992-14807.3819882907i</v>
      </c>
      <c r="K53" t="str">
        <f t="shared" si="9"/>
        <v>0.329970980315056-0.00308348609447204i</v>
      </c>
      <c r="L53" t="str">
        <f t="shared" si="10"/>
        <v>0.000714285714285714-1168.79816274013i</v>
      </c>
      <c r="M53" t="str">
        <f t="shared" si="11"/>
        <v>0.0025-36.4142609414301i</v>
      </c>
      <c r="N53">
        <f t="shared" si="12"/>
        <v>89.474086538606883</v>
      </c>
      <c r="O53">
        <f t="shared" si="13"/>
        <v>100.26343619145251</v>
      </c>
      <c r="P53" s="3">
        <f t="shared" si="14"/>
        <v>100.26343619145251</v>
      </c>
      <c r="Q53" s="3">
        <f t="shared" si="15"/>
        <v>-90.525913461393117</v>
      </c>
      <c r="R53">
        <f t="shared" si="16"/>
        <v>89.474086538606883</v>
      </c>
      <c r="S53">
        <f t="shared" si="17"/>
        <v>1.0347244756208035E-3</v>
      </c>
      <c r="T53">
        <f t="shared" si="0"/>
        <v>100.26343619145251</v>
      </c>
    </row>
    <row r="54" spans="1:20" x14ac:dyDescent="0.25">
      <c r="A54">
        <f t="shared" si="1"/>
        <v>6.5260708115640931</v>
      </c>
      <c r="B54">
        <f t="shared" si="18"/>
        <v>1.0386564286281625</v>
      </c>
      <c r="C54" t="str">
        <f t="shared" si="2"/>
        <v>-946.143627985066-102684.770076227i</v>
      </c>
      <c r="D54" t="str">
        <f t="shared" si="3"/>
        <v>3.47812499999291-15323.1558344733i</v>
      </c>
      <c r="E54" t="str">
        <f t="shared" si="4"/>
        <v>162.469432907421-0.00988306608061792i</v>
      </c>
      <c r="F54" t="str">
        <f t="shared" si="5"/>
        <v>2.90990990990877-143798.384287746i</v>
      </c>
      <c r="G54" t="str">
        <f t="shared" si="6"/>
        <v>0.999999999999607-6.26502797909907E-07i</v>
      </c>
      <c r="H54" t="str">
        <f t="shared" si="7"/>
        <v>15.1515277090306+0.141961781615909i</v>
      </c>
      <c r="I54" t="str">
        <f t="shared" si="8"/>
        <v>138.510648021712-14751.3270171515i</v>
      </c>
      <c r="K54" t="str">
        <f t="shared" si="9"/>
        <v>0.329970759366125-0.00309520125430418i</v>
      </c>
      <c r="L54" t="str">
        <f t="shared" si="10"/>
        <v>0.000714285714285714-1164.37354327568i</v>
      </c>
      <c r="M54" t="str">
        <f t="shared" si="11"/>
        <v>0.0025-36.2764105812215i</v>
      </c>
      <c r="N54">
        <f t="shared" si="12"/>
        <v>89.472088191749734</v>
      </c>
      <c r="O54">
        <f t="shared" si="13"/>
        <v>100.23048939570873</v>
      </c>
      <c r="P54" s="3">
        <f t="shared" si="14"/>
        <v>100.23048939570873</v>
      </c>
      <c r="Q54" s="3">
        <f t="shared" si="15"/>
        <v>-90.527911808250266</v>
      </c>
      <c r="R54">
        <f t="shared" si="16"/>
        <v>89.472088191749734</v>
      </c>
      <c r="S54">
        <f t="shared" si="17"/>
        <v>1.0386564286281625E-3</v>
      </c>
      <c r="T54">
        <f t="shared" si="0"/>
        <v>100.23048939570873</v>
      </c>
    </row>
    <row r="55" spans="1:20" x14ac:dyDescent="0.25">
      <c r="A55">
        <f t="shared" si="1"/>
        <v>6.5508698806480368</v>
      </c>
      <c r="B55">
        <f t="shared" si="18"/>
        <v>1.0426033230569496</v>
      </c>
      <c r="C55" t="str">
        <f t="shared" si="2"/>
        <v>-946.142975739662-102295.976811997i</v>
      </c>
      <c r="D55" t="str">
        <f t="shared" si="3"/>
        <v>3.47812499999285-15265.1482710809i</v>
      </c>
      <c r="E55" t="str">
        <f t="shared" si="4"/>
        <v>162.469432115177-0.00992061415511625i</v>
      </c>
      <c r="F55" t="str">
        <f t="shared" si="5"/>
        <v>2.90990990990876-143254.019015501i</v>
      </c>
      <c r="G55" t="str">
        <f t="shared" si="6"/>
        <v>0.999999999999605-6.28883508541963E-07i</v>
      </c>
      <c r="H55" t="str">
        <f t="shared" si="7"/>
        <v>15.1515278046491+0.142501236488731i</v>
      </c>
      <c r="I55" t="str">
        <f t="shared" si="8"/>
        <v>138.5106481232-14695.4842488038i</v>
      </c>
      <c r="K55" t="str">
        <f t="shared" si="9"/>
        <v>0.329970536735093-0.00310696090786048i</v>
      </c>
      <c r="L55" t="str">
        <f t="shared" si="10"/>
        <v>0.000714285714285714-1159.96567371556i</v>
      </c>
      <c r="M55" t="str">
        <f t="shared" si="11"/>
        <v>0.0025-36.1390820693579i</v>
      </c>
      <c r="N55">
        <f t="shared" si="12"/>
        <v>89.470082252596768</v>
      </c>
      <c r="O55">
        <f t="shared" si="13"/>
        <v>100.19754257736102</v>
      </c>
      <c r="P55" s="3">
        <f t="shared" si="14"/>
        <v>100.19754257736102</v>
      </c>
      <c r="Q55" s="3">
        <f t="shared" si="15"/>
        <v>-90.529917747403232</v>
      </c>
      <c r="R55">
        <f t="shared" si="16"/>
        <v>89.470082252596768</v>
      </c>
      <c r="S55">
        <f t="shared" si="17"/>
        <v>1.0426033230569495E-3</v>
      </c>
      <c r="T55">
        <f t="shared" si="0"/>
        <v>100.19754257736102</v>
      </c>
    </row>
    <row r="56" spans="1:20" x14ac:dyDescent="0.25">
      <c r="A56">
        <f t="shared" si="1"/>
        <v>6.5757631861944992</v>
      </c>
      <c r="B56">
        <f t="shared" si="18"/>
        <v>1.046565215684566</v>
      </c>
      <c r="C56" t="str">
        <f t="shared" si="2"/>
        <v>-946.14231852869-101908.655109832i</v>
      </c>
      <c r="D56" t="str">
        <f t="shared" si="3"/>
        <v>3.4781249999928-15207.3603019714i</v>
      </c>
      <c r="E56" t="str">
        <f t="shared" si="4"/>
        <v>162.469431316901-0.00995830482560494i</v>
      </c>
      <c r="F56" t="str">
        <f t="shared" si="5"/>
        <v>2.90990990990875-142711.714500413i</v>
      </c>
      <c r="G56" t="str">
        <f t="shared" si="6"/>
        <v>0.999999999999601-6.3127326587442E-07i</v>
      </c>
      <c r="H56" t="str">
        <f t="shared" si="7"/>
        <v>15.1515279009956+0.143042741291245i</v>
      </c>
      <c r="I56" t="str">
        <f t="shared" si="8"/>
        <v>138.510648225461-14639.8528799306i</v>
      </c>
      <c r="K56" t="str">
        <f t="shared" si="9"/>
        <v>0.329970312409157-0.00311876522394385i</v>
      </c>
      <c r="L56" t="str">
        <f t="shared" si="10"/>
        <v>0.000714285714285714-1155.57449065109i</v>
      </c>
      <c r="M56" t="str">
        <f t="shared" si="11"/>
        <v>0.0025-36.0022734303226i</v>
      </c>
      <c r="N56">
        <f t="shared" si="12"/>
        <v>89.46806869231358</v>
      </c>
      <c r="O56">
        <f t="shared" si="13"/>
        <v>100.16459573623736</v>
      </c>
      <c r="P56" s="3">
        <f t="shared" si="14"/>
        <v>100.16459573623736</v>
      </c>
      <c r="Q56" s="3">
        <f t="shared" si="15"/>
        <v>-90.53193130768642</v>
      </c>
      <c r="R56">
        <f t="shared" si="16"/>
        <v>89.46806869231358</v>
      </c>
      <c r="S56">
        <f t="shared" si="17"/>
        <v>1.0465652156845659E-3</v>
      </c>
      <c r="T56">
        <f t="shared" si="0"/>
        <v>100.16459573623736</v>
      </c>
    </row>
    <row r="57" spans="1:20" x14ac:dyDescent="0.25">
      <c r="A57">
        <f t="shared" si="1"/>
        <v>6.6007510863020391</v>
      </c>
      <c r="B57">
        <f t="shared" si="18"/>
        <v>1.0505421635041674</v>
      </c>
      <c r="C57" t="str">
        <f t="shared" si="2"/>
        <v>-946.141656314359-101522.799397981i</v>
      </c>
      <c r="D57" t="str">
        <f t="shared" si="3"/>
        <v>3.47812499999274-15149.7910958453i</v>
      </c>
      <c r="E57" t="str">
        <f t="shared" si="4"/>
        <v>162.46943051255-0.00999613863296285i</v>
      </c>
      <c r="F57" t="str">
        <f t="shared" si="5"/>
        <v>2.90990990990875-142171.46294125i</v>
      </c>
      <c r="G57" t="str">
        <f t="shared" si="6"/>
        <v>0.999999999999599-6.33672104284742E-07i</v>
      </c>
      <c r="H57" t="str">
        <f t="shared" si="7"/>
        <v>15.1515279980758+0.143586303813195i</v>
      </c>
      <c r="I57" t="str">
        <f t="shared" si="8"/>
        <v>138.510648328499-14584.432110256i</v>
      </c>
      <c r="K57" t="str">
        <f t="shared" si="9"/>
        <v>0.329970086375416-0.00313061437199549i</v>
      </c>
      <c r="L57" t="str">
        <f t="shared" si="10"/>
        <v>0.000714285714285714-1151.19993091362i</v>
      </c>
      <c r="M57" t="str">
        <f t="shared" si="11"/>
        <v>0.0025-35.8659826960776i</v>
      </c>
      <c r="N57">
        <f t="shared" si="12"/>
        <v>89.466047481956281</v>
      </c>
      <c r="O57">
        <f t="shared" si="13"/>
        <v>100.13164887216448</v>
      </c>
      <c r="P57" s="3">
        <f t="shared" si="14"/>
        <v>100.13164887216448</v>
      </c>
      <c r="Q57" s="3">
        <f t="shared" si="15"/>
        <v>-90.533952518043719</v>
      </c>
      <c r="R57">
        <f t="shared" si="16"/>
        <v>89.466047481956281</v>
      </c>
      <c r="S57">
        <f t="shared" si="17"/>
        <v>1.0505421635041675E-3</v>
      </c>
      <c r="T57">
        <f t="shared" si="0"/>
        <v>100.13164887216448</v>
      </c>
    </row>
    <row r="58" spans="1:20" x14ac:dyDescent="0.25">
      <c r="A58">
        <f t="shared" si="1"/>
        <v>6.6258339404299873</v>
      </c>
      <c r="B58">
        <f t="shared" si="18"/>
        <v>1.0545342237254833</v>
      </c>
      <c r="C58" t="str">
        <f t="shared" si="2"/>
        <v>-946.140989058555-101138.404125778i</v>
      </c>
      <c r="D58" t="str">
        <f t="shared" si="3"/>
        <v>3.4781249999927-15092.4398245502i</v>
      </c>
      <c r="E58" t="str">
        <f t="shared" si="4"/>
        <v>162.469429702073-0.0100341161201014i</v>
      </c>
      <c r="F58" t="str">
        <f t="shared" si="5"/>
        <v>2.90990990990874-141633.256566312i</v>
      </c>
      <c r="G58" t="str">
        <f t="shared" si="6"/>
        <v>0.999999999999595-6.36080058281022E-07i</v>
      </c>
      <c r="H58" t="str">
        <f t="shared" si="7"/>
        <v>15.1515280958952+0.144131931873931i</v>
      </c>
      <c r="I58" t="str">
        <f t="shared" si="8"/>
        <v>138.510648432322-14529.2211425338i</v>
      </c>
      <c r="K58" t="str">
        <f t="shared" si="9"/>
        <v>0.329969858620869-0.00314250852209736i</v>
      </c>
      <c r="L58" t="str">
        <f t="shared" si="10"/>
        <v>0.000714285714285714-1146.84193157364i</v>
      </c>
      <c r="M58" t="str">
        <f t="shared" si="11"/>
        <v>0.0025-35.7302079060346i</v>
      </c>
      <c r="N58">
        <f t="shared" si="12"/>
        <v>89.464018592471277</v>
      </c>
      <c r="O58">
        <f t="shared" si="13"/>
        <v>100.09870198496733</v>
      </c>
      <c r="P58" s="3">
        <f t="shared" si="14"/>
        <v>100.09870198496733</v>
      </c>
      <c r="Q58" s="3">
        <f t="shared" si="15"/>
        <v>-90.535981407528723</v>
      </c>
      <c r="R58">
        <f t="shared" si="16"/>
        <v>89.464018592471277</v>
      </c>
      <c r="S58">
        <f t="shared" si="17"/>
        <v>1.0545342237254834E-3</v>
      </c>
      <c r="T58">
        <f t="shared" si="0"/>
        <v>100.09870198496733</v>
      </c>
    </row>
    <row r="59" spans="1:20" x14ac:dyDescent="0.25">
      <c r="A59">
        <f t="shared" si="1"/>
        <v>6.651012109403621</v>
      </c>
      <c r="B59">
        <f t="shared" si="18"/>
        <v>1.0585414537756401</v>
      </c>
      <c r="C59" t="str">
        <f t="shared" si="2"/>
        <v>-946.140316722943-100755.463763573i</v>
      </c>
      <c r="D59" t="str">
        <f t="shared" si="3"/>
        <v>3.47812499999264-15035.305663069i</v>
      </c>
      <c r="E59" t="str">
        <f t="shared" si="4"/>
        <v>162.469428885428-0.0100722378319805i</v>
      </c>
      <c r="F59" t="str">
        <f t="shared" si="5"/>
        <v>2.90990990990873-141097.08763332i</v>
      </c>
      <c r="G59" t="str">
        <f t="shared" si="6"/>
        <v>0.999999999999592-6.38497162502488E-07i</v>
      </c>
      <c r="H59" t="str">
        <f t="shared" si="7"/>
        <v>15.1515281944594+0.144679633322515i</v>
      </c>
      <c r="I59" t="str">
        <f t="shared" si="8"/>
        <v>138.510648536937-14474.2191825355i</v>
      </c>
      <c r="K59" t="str">
        <f t="shared" si="9"/>
        <v>0.329969629132419-0.00315444784497453i</v>
      </c>
      <c r="L59" t="str">
        <f t="shared" si="10"/>
        <v>0.000714285714285714-1142.50042993986i</v>
      </c>
      <c r="M59" t="str">
        <f t="shared" si="11"/>
        <v>0.0025-35.5949471070279i</v>
      </c>
      <c r="N59">
        <f t="shared" si="12"/>
        <v>89.461981994694739</v>
      </c>
      <c r="O59">
        <f t="shared" si="13"/>
        <v>100.06575507447025</v>
      </c>
      <c r="P59" s="3">
        <f t="shared" si="14"/>
        <v>100.06575507447025</v>
      </c>
      <c r="Q59" s="3">
        <f t="shared" si="15"/>
        <v>-90.538018005305261</v>
      </c>
      <c r="R59">
        <f t="shared" si="16"/>
        <v>89.461981994694739</v>
      </c>
      <c r="S59">
        <f t="shared" si="17"/>
        <v>1.0585414537756402E-3</v>
      </c>
      <c r="T59">
        <f t="shared" si="0"/>
        <v>100.06575507447025</v>
      </c>
    </row>
    <row r="60" spans="1:20" x14ac:dyDescent="0.25">
      <c r="A60">
        <f t="shared" si="1"/>
        <v>6.6762859554193552</v>
      </c>
      <c r="B60">
        <f t="shared" si="18"/>
        <v>1.0625639112999876</v>
      </c>
      <c r="C60" t="str">
        <f t="shared" si="2"/>
        <v>-946.139639268826-100373.972802639i</v>
      </c>
      <c r="D60" t="str">
        <f t="shared" si="3"/>
        <v>3.47812499999257-14978.3877895074i</v>
      </c>
      <c r="E60" t="str">
        <f t="shared" si="4"/>
        <v>162.469428062565-0.0101105043156439i</v>
      </c>
      <c r="F60" t="str">
        <f t="shared" si="5"/>
        <v>2.90990990990872-140562.948429303i</v>
      </c>
      <c r="G60" t="str">
        <f t="shared" si="6"/>
        <v>0.999999999999589-6.40923451719995E-07i</v>
      </c>
      <c r="H60" t="str">
        <f t="shared" si="7"/>
        <v>15.1515282937741+0.145229416037832i</v>
      </c>
      <c r="I60" t="str">
        <f t="shared" si="8"/>
        <v>138.510648642347-14419.4254390394i</v>
      </c>
      <c r="K60" t="str">
        <f t="shared" si="9"/>
        <v>0.329969397896868-0.00316643251199754i</v>
      </c>
      <c r="L60" t="str">
        <f t="shared" si="10"/>
        <v>0.000714285714285714-1138.17536355834i</v>
      </c>
      <c r="M60" t="str">
        <f t="shared" si="11"/>
        <v>0.0025-35.4601983532854i</v>
      </c>
      <c r="N60">
        <f t="shared" si="12"/>
        <v>89.459937659352136</v>
      </c>
      <c r="O60">
        <f t="shared" si="13"/>
        <v>100.03280814049563</v>
      </c>
      <c r="P60" s="3">
        <f t="shared" si="14"/>
        <v>100.03280814049563</v>
      </c>
      <c r="Q60" s="3">
        <f t="shared" si="15"/>
        <v>-90.540062340647864</v>
      </c>
      <c r="R60">
        <f t="shared" si="16"/>
        <v>89.459937659352136</v>
      </c>
      <c r="S60">
        <f t="shared" si="17"/>
        <v>1.0625639112999876E-3</v>
      </c>
      <c r="T60">
        <f t="shared" si="0"/>
        <v>100.03280814049563</v>
      </c>
    </row>
    <row r="61" spans="1:20" x14ac:dyDescent="0.25">
      <c r="A61">
        <f t="shared" si="1"/>
        <v>6.7016558420499486</v>
      </c>
      <c r="B61">
        <f t="shared" si="18"/>
        <v>1.0666016541629275</v>
      </c>
      <c r="C61" t="str">
        <f t="shared" si="2"/>
        <v>-946.13895665725-99993.9257551013i</v>
      </c>
      <c r="D61" t="str">
        <f t="shared" si="3"/>
        <v>3.47812499999252-14921.6853850827i</v>
      </c>
      <c r="E61" t="str">
        <f t="shared" si="4"/>
        <v>162.469427233436-0.0101489161201795i</v>
      </c>
      <c r="F61" t="str">
        <f t="shared" si="5"/>
        <v>2.90990990990871-140030.831270489i</v>
      </c>
      <c r="G61" t="str">
        <f t="shared" si="6"/>
        <v>0.999999999999586-6.43358960836529E-07i</v>
      </c>
      <c r="H61" t="str">
        <f t="shared" si="7"/>
        <v>15.1515283938451+0.145781287928712i</v>
      </c>
      <c r="I61" t="str">
        <f t="shared" si="8"/>
        <v>138.510648748561-14364.8391238193i</v>
      </c>
      <c r="K61" t="str">
        <f t="shared" si="9"/>
        <v>0.329969164900919-0.00317846269518495i</v>
      </c>
      <c r="L61" t="str">
        <f t="shared" si="10"/>
        <v>0.000714285714285714-1133.86667021154i</v>
      </c>
      <c r="M61" t="str">
        <f t="shared" si="11"/>
        <v>0.0025-35.3259597064011i</v>
      </c>
      <c r="N61">
        <f t="shared" si="12"/>
        <v>89.457885557057992</v>
      </c>
      <c r="O61">
        <f t="shared" si="13"/>
        <v>99.99986118286472</v>
      </c>
      <c r="P61" s="3">
        <f t="shared" si="14"/>
        <v>99.99986118286472</v>
      </c>
      <c r="Q61" s="3">
        <f t="shared" si="15"/>
        <v>-90.542114442942008</v>
      </c>
      <c r="R61">
        <f t="shared" si="16"/>
        <v>89.457885557057992</v>
      </c>
      <c r="S61">
        <f t="shared" si="17"/>
        <v>1.0666016541629275E-3</v>
      </c>
      <c r="T61">
        <f t="shared" si="0"/>
        <v>99.99986118286472</v>
      </c>
    </row>
    <row r="62" spans="1:20" x14ac:dyDescent="0.25">
      <c r="A62">
        <f t="shared" si="1"/>
        <v>6.7271221342497389</v>
      </c>
      <c r="B62">
        <f t="shared" si="18"/>
        <v>1.0706547404487468</v>
      </c>
      <c r="C62" t="str">
        <f t="shared" si="2"/>
        <v>-946.138268848971-99615.3171538586i</v>
      </c>
      <c r="D62" t="str">
        <f t="shared" si="3"/>
        <v>3.47812499999247-14865.1976341119i</v>
      </c>
      <c r="E62" t="str">
        <f t="shared" si="4"/>
        <v>162.469426397997-0.0101874737967586i</v>
      </c>
      <c r="F62" t="str">
        <f t="shared" si="5"/>
        <v>2.90990990990869-139500.728502195i</v>
      </c>
      <c r="G62" t="str">
        <f t="shared" si="6"/>
        <v>0.999999999999583-6.45803724887706E-07i</v>
      </c>
      <c r="H62" t="str">
        <f t="shared" si="7"/>
        <v>15.151528494678+0.146335256934035i</v>
      </c>
      <c r="I62" t="str">
        <f t="shared" si="8"/>
        <v>138.510648855583-14310.4594516325i</v>
      </c>
      <c r="K62" t="str">
        <f t="shared" si="9"/>
        <v>0.32996893013117-0.00319053856720557i</v>
      </c>
      <c r="L62" t="str">
        <f t="shared" si="10"/>
        <v>0.000714285714285714-1129.57428791745i</v>
      </c>
      <c r="M62" t="str">
        <f t="shared" si="11"/>
        <v>0.0025-35.192229235307i</v>
      </c>
      <c r="N62">
        <f t="shared" si="12"/>
        <v>89.455825658315277</v>
      </c>
      <c r="O62">
        <f t="shared" si="13"/>
        <v>99.966914201397572</v>
      </c>
      <c r="P62" s="3">
        <f t="shared" si="14"/>
        <v>99.966914201397572</v>
      </c>
      <c r="Q62" s="3">
        <f t="shared" si="15"/>
        <v>-90.544174341684723</v>
      </c>
      <c r="R62">
        <f t="shared" si="16"/>
        <v>89.455825658315277</v>
      </c>
      <c r="S62">
        <f t="shared" si="17"/>
        <v>1.0706547404487467E-3</v>
      </c>
      <c r="T62">
        <f t="shared" si="0"/>
        <v>99.966914201397572</v>
      </c>
    </row>
    <row r="63" spans="1:20" x14ac:dyDescent="0.25">
      <c r="A63">
        <f t="shared" si="1"/>
        <v>6.7526851983598881</v>
      </c>
      <c r="B63">
        <f t="shared" si="18"/>
        <v>1.0747232284624519</v>
      </c>
      <c r="C63" t="str">
        <f t="shared" si="2"/>
        <v>-946.137575804438-99238.141552499i</v>
      </c>
      <c r="D63" t="str">
        <f t="shared" si="3"/>
        <v>3.47812499999241-14808.9237239997i</v>
      </c>
      <c r="E63" t="str">
        <f t="shared" si="4"/>
        <v>162.469425556197-0.0102261778986279i</v>
      </c>
      <c r="F63" t="str">
        <f t="shared" si="5"/>
        <v>2.90990990990869-138972.632498714i</v>
      </c>
      <c r="G63" t="str">
        <f t="shared" si="6"/>
        <v>0.99999999999958-6.48257779042276E-07i</v>
      </c>
      <c r="H63" t="str">
        <f t="shared" si="7"/>
        <v>15.1515285962788+0.146891331022851i</v>
      </c>
      <c r="I63" t="str">
        <f t="shared" si="8"/>
        <v>138.51064896342-14256.2856402094i</v>
      </c>
      <c r="K63" t="str">
        <f t="shared" si="9"/>
        <v>0.329968693574122-0.00320266030138116i</v>
      </c>
      <c r="L63" t="str">
        <f t="shared" si="10"/>
        <v>0.000714285714285714-1125.29815492872i</v>
      </c>
      <c r="M63" t="str">
        <f t="shared" si="11"/>
        <v>0.0025-35.0590050162452i</v>
      </c>
      <c r="N63">
        <f t="shared" si="12"/>
        <v>89.453757933515135</v>
      </c>
      <c r="O63">
        <f t="shared" si="13"/>
        <v>99.933967195912629</v>
      </c>
      <c r="P63" s="3">
        <f t="shared" si="14"/>
        <v>99.933967195912629</v>
      </c>
      <c r="Q63" s="3">
        <f t="shared" si="15"/>
        <v>-90.546242066484865</v>
      </c>
      <c r="R63">
        <f t="shared" si="16"/>
        <v>89.453757933515135</v>
      </c>
      <c r="S63">
        <f t="shared" si="17"/>
        <v>1.0747232284624519E-3</v>
      </c>
      <c r="T63">
        <f t="shared" si="0"/>
        <v>99.933967195912629</v>
      </c>
    </row>
    <row r="64" spans="1:20" x14ac:dyDescent="0.25">
      <c r="A64">
        <f t="shared" si="1"/>
        <v>6.778345402113656</v>
      </c>
      <c r="B64">
        <f t="shared" si="18"/>
        <v>1.0788071767306093</v>
      </c>
      <c r="C64" t="str">
        <f t="shared" si="2"/>
        <v>-946.136877483777-98862.3935252259i</v>
      </c>
      <c r="D64" t="str">
        <f t="shared" si="3"/>
        <v>3.47812499999235-14752.8628452269i</v>
      </c>
      <c r="E64" t="str">
        <f t="shared" si="4"/>
        <v>162.469424707989-0.0102650289811365i</v>
      </c>
      <c r="F64" t="str">
        <f t="shared" si="5"/>
        <v>2.90990990990867-138446.535663208i</v>
      </c>
      <c r="G64" t="str">
        <f t="shared" si="6"/>
        <v>0.999999999999577-6.50721158602636E-07i</v>
      </c>
      <c r="H64" t="str">
        <f t="shared" si="7"/>
        <v>15.1515286986531+0.147449518194491i</v>
      </c>
      <c r="I64" t="str">
        <f t="shared" si="8"/>
        <v>138.510649072078-14202.3169102413i</v>
      </c>
      <c r="K64" t="str">
        <f t="shared" si="9"/>
        <v>0.32996845521617-0.00321482807168855i</v>
      </c>
      <c r="L64" t="str">
        <f t="shared" si="10"/>
        <v>0.000714285714285714-1121.03820973174i</v>
      </c>
      <c r="M64" t="str">
        <f t="shared" si="11"/>
        <v>0.0025-34.9262851327408i</v>
      </c>
      <c r="N64">
        <f t="shared" si="12"/>
        <v>89.451682352936359</v>
      </c>
      <c r="O64">
        <f t="shared" si="13"/>
        <v>99.901020166227028</v>
      </c>
      <c r="P64" s="3">
        <f t="shared" si="14"/>
        <v>99.901020166227028</v>
      </c>
      <c r="Q64" s="3">
        <f t="shared" si="15"/>
        <v>-90.548317647063641</v>
      </c>
      <c r="R64">
        <f t="shared" si="16"/>
        <v>89.451682352936359</v>
      </c>
      <c r="S64">
        <f t="shared" si="17"/>
        <v>1.0788071767306093E-3</v>
      </c>
      <c r="T64">
        <f t="shared" si="0"/>
        <v>99.901020166227028</v>
      </c>
    </row>
    <row r="65" spans="1:20" x14ac:dyDescent="0.25">
      <c r="A65">
        <f t="shared" si="1"/>
        <v>6.8041031146416877</v>
      </c>
      <c r="B65">
        <f t="shared" si="18"/>
        <v>1.0829066440021857</v>
      </c>
      <c r="C65" t="str">
        <f t="shared" si="2"/>
        <v>-946.136173846848-98488.0676667797i</v>
      </c>
      <c r="D65" t="str">
        <f t="shared" si="3"/>
        <v>3.47812499999229-14697.0141913391i</v>
      </c>
      <c r="E65" t="str">
        <f t="shared" si="4"/>
        <v>162.469423853323-0.0103040276017286i</v>
      </c>
      <c r="F65" t="str">
        <f t="shared" si="5"/>
        <v>2.90990990990866-137922.430427598i</v>
      </c>
      <c r="G65" t="str">
        <f t="shared" si="6"/>
        <v>0.999999999999573-6.53193899005323E-07i</v>
      </c>
      <c r="H65" t="str">
        <f t="shared" si="7"/>
        <v>15.151528801807+0.148009826478685i</v>
      </c>
      <c r="I65" t="str">
        <f t="shared" si="8"/>
        <v>138.510649181564-14148.5524853701i</v>
      </c>
      <c r="K65" t="str">
        <f t="shared" si="9"/>
        <v>0.329968215043607-0.00322704205276238i</v>
      </c>
      <c r="L65" t="str">
        <f t="shared" si="10"/>
        <v>0.000714285714285714-1116.79439104577i</v>
      </c>
      <c r="M65" t="str">
        <f t="shared" si="11"/>
        <v>0.0025-34.7940676755736i</v>
      </c>
      <c r="N65">
        <f t="shared" si="12"/>
        <v>89.449598886745022</v>
      </c>
      <c r="O65">
        <f t="shared" si="13"/>
        <v>99.868073112156623</v>
      </c>
      <c r="P65" s="3">
        <f t="shared" si="14"/>
        <v>99.868073112156623</v>
      </c>
      <c r="Q65" s="3">
        <f t="shared" si="15"/>
        <v>-90.550401113254978</v>
      </c>
      <c r="R65">
        <f t="shared" si="16"/>
        <v>89.449598886745022</v>
      </c>
      <c r="S65">
        <f t="shared" si="17"/>
        <v>1.0829066440021858E-3</v>
      </c>
      <c r="T65">
        <f t="shared" si="0"/>
        <v>99.868073112156623</v>
      </c>
    </row>
    <row r="66" spans="1:20" x14ac:dyDescent="0.25">
      <c r="A66">
        <f t="shared" si="1"/>
        <v>6.8299587064773268</v>
      </c>
      <c r="B66">
        <f t="shared" si="18"/>
        <v>1.087021689249394</v>
      </c>
      <c r="C66" t="str">
        <f t="shared" si="2"/>
        <v>-946.135464853161-98115.1585923578i</v>
      </c>
      <c r="D66" t="str">
        <f t="shared" si="3"/>
        <v>3.47812499999223-14641.3769589346i</v>
      </c>
      <c r="E66" t="str">
        <f t="shared" si="4"/>
        <v>162.469422992151-0.0103431743199298i</v>
      </c>
      <c r="F66" t="str">
        <f t="shared" si="5"/>
        <v>2.90990990990866-137400.309252453i</v>
      </c>
      <c r="G66" t="str">
        <f t="shared" si="6"/>
        <v>0.99999999999957-6.55676035821541E-07i</v>
      </c>
      <c r="H66" t="str">
        <f t="shared" si="7"/>
        <v>15.1515289057464+0.148572263935676i</v>
      </c>
      <c r="I66" t="str">
        <f t="shared" si="8"/>
        <v>138.510649291883-14094.9915921764i</v>
      </c>
      <c r="K66" t="str">
        <f t="shared" si="9"/>
        <v>0.329967973042619-0.00323930241989734i</v>
      </c>
      <c r="L66" t="str">
        <f t="shared" si="10"/>
        <v>0.000714285714285714-1112.56663782204i</v>
      </c>
      <c r="M66" t="str">
        <f t="shared" si="11"/>
        <v>0.0025-34.6623507427512i</v>
      </c>
      <c r="N66">
        <f t="shared" si="12"/>
        <v>89.447507504994036</v>
      </c>
      <c r="O66">
        <f t="shared" si="13"/>
        <v>99.83512603351565</v>
      </c>
      <c r="P66" s="3">
        <f t="shared" si="14"/>
        <v>99.83512603351565</v>
      </c>
      <c r="Q66" s="3">
        <f t="shared" si="15"/>
        <v>-90.552492495005964</v>
      </c>
      <c r="R66">
        <f t="shared" si="16"/>
        <v>89.447507504994036</v>
      </c>
      <c r="S66">
        <f t="shared" si="17"/>
        <v>1.087021689249394E-3</v>
      </c>
      <c r="T66">
        <f t="shared" si="0"/>
        <v>99.83512603351565</v>
      </c>
    </row>
    <row r="67" spans="1:20" x14ac:dyDescent="0.25">
      <c r="A67">
        <f t="shared" si="1"/>
        <v>6.8559125495619408</v>
      </c>
      <c r="B67">
        <f t="shared" si="18"/>
        <v>1.0911523716685418</v>
      </c>
      <c r="C67" t="str">
        <f t="shared" si="2"/>
        <v>-946.134750461963-97743.6609375389i</v>
      </c>
      <c r="D67" t="str">
        <f t="shared" si="3"/>
        <v>3.47812499999218-14585.9503476531i</v>
      </c>
      <c r="E67" t="str">
        <f t="shared" si="4"/>
        <v>162.469422124422-0.0103824696974145i</v>
      </c>
      <c r="F67" t="str">
        <f t="shared" si="5"/>
        <v>2.90990990990865-136880.164626885i</v>
      </c>
      <c r="G67" t="str">
        <f t="shared" si="6"/>
        <v>0.999999999999567-6.58167604757661E-07i</v>
      </c>
      <c r="H67" t="str">
        <f t="shared" si="7"/>
        <v>15.1515290104772+0.149136838656336i</v>
      </c>
      <c r="I67" t="str">
        <f t="shared" si="8"/>
        <v>138.510649403043-14041.6334601688i</v>
      </c>
      <c r="K67" t="str">
        <f t="shared" si="9"/>
        <v>0.329967729199291-0.00325160934905087i</v>
      </c>
      <c r="L67" t="str">
        <f t="shared" si="10"/>
        <v>0.000714285714285714-1108.35488924292i</v>
      </c>
      <c r="M67" t="str">
        <f t="shared" si="11"/>
        <v>0.0025-34.5311324394812i</v>
      </c>
      <c r="N67">
        <f t="shared" si="12"/>
        <v>89.44540817762271</v>
      </c>
      <c r="O67">
        <f t="shared" si="13"/>
        <v>99.802178930117108</v>
      </c>
      <c r="P67" s="3">
        <f t="shared" si="14"/>
        <v>99.802178930117108</v>
      </c>
      <c r="Q67" s="3">
        <f t="shared" si="15"/>
        <v>-90.55459182237729</v>
      </c>
      <c r="R67">
        <f t="shared" si="16"/>
        <v>89.44540817762271</v>
      </c>
      <c r="S67">
        <f t="shared" si="17"/>
        <v>1.0911523716685418E-3</v>
      </c>
      <c r="T67">
        <f t="shared" si="0"/>
        <v>99.802178930117108</v>
      </c>
    </row>
    <row r="68" spans="1:20" x14ac:dyDescent="0.25">
      <c r="A68">
        <f t="shared" si="1"/>
        <v>6.881965017250276</v>
      </c>
      <c r="B68">
        <f t="shared" si="18"/>
        <v>1.0952987506808822</v>
      </c>
      <c r="C68" t="str">
        <f t="shared" si="2"/>
        <v>-946.134030632176-97373.569358207i</v>
      </c>
      <c r="D68" t="str">
        <f t="shared" si="3"/>
        <v>3.47812499999212-14530.7335601642i</v>
      </c>
      <c r="E68" t="str">
        <f t="shared" si="4"/>
        <v>162.469421250088-0.0104219142979693i</v>
      </c>
      <c r="F68" t="str">
        <f t="shared" si="5"/>
        <v>2.90990990990863-136361.98906844i</v>
      </c>
      <c r="G68" t="str">
        <f t="shared" si="6"/>
        <v>0.999999999999563-6.60668641655739E-07i</v>
      </c>
      <c r="H68" t="str">
        <f t="shared" si="7"/>
        <v>15.1515291160054+0.14970355876228i</v>
      </c>
      <c r="I68" t="str">
        <f t="shared" si="8"/>
        <v>138.510649515049-13988.4773217726i</v>
      </c>
      <c r="K68" t="str">
        <f t="shared" si="9"/>
        <v>0.329967483499601-0.00326396301684539i</v>
      </c>
      <c r="L68" t="str">
        <f t="shared" si="10"/>
        <v>0.000714285714285714-1104.15908472098i</v>
      </c>
      <c r="M68" t="str">
        <f t="shared" si="11"/>
        <v>0.0025-34.4004108781442i</v>
      </c>
      <c r="N68">
        <f t="shared" si="12"/>
        <v>89.443300874456341</v>
      </c>
      <c r="O68">
        <f t="shared" si="13"/>
        <v>99.769231801772577</v>
      </c>
      <c r="P68" s="3">
        <f t="shared" si="14"/>
        <v>99.769231801772577</v>
      </c>
      <c r="Q68" s="3">
        <f t="shared" si="15"/>
        <v>-90.556699125543659</v>
      </c>
      <c r="R68">
        <f t="shared" si="16"/>
        <v>89.443300874456341</v>
      </c>
      <c r="S68">
        <f t="shared" si="17"/>
        <v>1.0952987506808822E-3</v>
      </c>
      <c r="T68">
        <f t="shared" si="0"/>
        <v>99.769231801772577</v>
      </c>
    </row>
    <row r="69" spans="1:20" x14ac:dyDescent="0.25">
      <c r="A69">
        <f t="shared" si="1"/>
        <v>6.9081164843158271</v>
      </c>
      <c r="B69">
        <f t="shared" si="18"/>
        <v>1.0994608859334696</v>
      </c>
      <c r="C69" t="str">
        <f t="shared" si="2"/>
        <v>-946.133305322385-97004.8785304706i</v>
      </c>
      <c r="D69" t="str">
        <f t="shared" si="3"/>
        <v>3.47812499999206-14475.7258021559i</v>
      </c>
      <c r="E69" t="str">
        <f t="shared" si="4"/>
        <v>162.469420369097-0.0104615086874921i</v>
      </c>
      <c r="F69" t="str">
        <f t="shared" si="5"/>
        <v>2.90990990990862-135845.775122987i</v>
      </c>
      <c r="G69" t="str">
        <f t="shared" si="6"/>
        <v>0.99999999999956-6.63179182494027E-07i</v>
      </c>
      <c r="H69" t="str">
        <f t="shared" si="7"/>
        <v>15.1515292223372+0.150272432405988i</v>
      </c>
      <c r="I69" t="str">
        <f t="shared" si="8"/>
        <v>138.510649627906-13935.5224123189i</v>
      </c>
      <c r="K69" t="str">
        <f t="shared" si="9"/>
        <v>0.329967235929418-0.00327636360057093i</v>
      </c>
      <c r="L69" t="str">
        <f t="shared" si="10"/>
        <v>0.000714285714285714-1099.97916389817i</v>
      </c>
      <c r="M69" t="str">
        <f t="shared" si="11"/>
        <v>0.0025-34.2701841782669i</v>
      </c>
      <c r="N69">
        <f t="shared" si="12"/>
        <v>89.441185565205785</v>
      </c>
      <c r="O69">
        <f t="shared" si="13"/>
        <v>99.736284648292056</v>
      </c>
      <c r="P69" s="3">
        <f t="shared" si="14"/>
        <v>99.736284648292056</v>
      </c>
      <c r="Q69" s="3">
        <f t="shared" si="15"/>
        <v>-90.558814434794215</v>
      </c>
      <c r="R69">
        <f t="shared" si="16"/>
        <v>89.441185565205785</v>
      </c>
      <c r="S69">
        <f t="shared" si="17"/>
        <v>1.0994608859334696E-3</v>
      </c>
      <c r="T69">
        <f t="shared" si="0"/>
        <v>99.736284648292056</v>
      </c>
    </row>
    <row r="70" spans="1:20" x14ac:dyDescent="0.25">
      <c r="A70">
        <f t="shared" si="1"/>
        <v>6.9343673269562274</v>
      </c>
      <c r="B70">
        <f t="shared" si="18"/>
        <v>1.1036388373000168</v>
      </c>
      <c r="C70" t="str">
        <f t="shared" si="2"/>
        <v>-946.132574490899-96637.58315059i</v>
      </c>
      <c r="D70" t="str">
        <f t="shared" si="3"/>
        <v>3.478124999992-14420.926282323i</v>
      </c>
      <c r="E70" t="str">
        <f t="shared" si="4"/>
        <v>162.469419481401-0.0105012534340396i</v>
      </c>
      <c r="F70" t="str">
        <f t="shared" si="5"/>
        <v>2.90990990990862-135331.515364616i</v>
      </c>
      <c r="G70" t="str">
        <f t="shared" si="6"/>
        <v>0.999999999999557-6.65699263387503E-07i</v>
      </c>
      <c r="H70" t="str">
        <f t="shared" si="7"/>
        <v>15.1515293294787+0.150843467770922i</v>
      </c>
      <c r="I70" t="str">
        <f t="shared" si="8"/>
        <v>138.510649741624-13882.7679700337i</v>
      </c>
      <c r="K70" t="str">
        <f t="shared" si="9"/>
        <v>0.329966986474504-0.00328881127818763i</v>
      </c>
      <c r="L70" t="str">
        <f t="shared" si="10"/>
        <v>0.000714285714285714-1095.81506664492i</v>
      </c>
      <c r="M70" t="str">
        <f t="shared" si="11"/>
        <v>0.0025-34.1404504664941i</v>
      </c>
      <c r="N70">
        <f t="shared" si="12"/>
        <v>89.439062219466976</v>
      </c>
      <c r="O70">
        <f t="shared" si="13"/>
        <v>99.703337469484239</v>
      </c>
      <c r="P70" s="3">
        <f t="shared" si="14"/>
        <v>99.703337469484239</v>
      </c>
      <c r="Q70" s="3">
        <f t="shared" si="15"/>
        <v>-90.560937780533024</v>
      </c>
      <c r="R70">
        <f t="shared" si="16"/>
        <v>89.439062219466976</v>
      </c>
      <c r="S70">
        <f t="shared" si="17"/>
        <v>1.1036388373000167E-3</v>
      </c>
      <c r="T70">
        <f t="shared" si="0"/>
        <v>99.703337469484239</v>
      </c>
    </row>
    <row r="71" spans="1:20" x14ac:dyDescent="0.25">
      <c r="A71">
        <f t="shared" si="1"/>
        <v>6.9607179227986613</v>
      </c>
      <c r="B71">
        <f t="shared" si="18"/>
        <v>1.1078326648817569</v>
      </c>
      <c r="C71" t="str">
        <f t="shared" si="2"/>
        <v>-946.131838095679-96271.6779348989i</v>
      </c>
      <c r="D71" t="str">
        <f t="shared" si="3"/>
        <v>3.47812499999193-14366.3342123563i</v>
      </c>
      <c r="E71" t="str">
        <f t="shared" si="4"/>
        <v>162.469418586944-0.0105411491078017i</v>
      </c>
      <c r="F71" t="str">
        <f t="shared" si="5"/>
        <v>2.90990990990861-134819.202395528i</v>
      </c>
      <c r="G71" t="str">
        <f t="shared" si="6"/>
        <v>0.999999999999553-6.68228920588373E-07i</v>
      </c>
      <c r="H71" t="str">
        <f t="shared" si="7"/>
        <v>15.1515294374359+0.151416673071636i</v>
      </c>
      <c r="I71" t="str">
        <f t="shared" si="8"/>
        <v>138.510649856209-13830.2132360265i</v>
      </c>
      <c r="K71" t="str">
        <f t="shared" si="9"/>
        <v>0.329966735120516-0.0033013062283282i</v>
      </c>
      <c r="L71" t="str">
        <f t="shared" si="10"/>
        <v>0.000714285714285714-1091.66673305929i</v>
      </c>
      <c r="M71" t="str">
        <f t="shared" si="11"/>
        <v>0.0025-34.0112078765632i</v>
      </c>
      <c r="N71">
        <f t="shared" si="12"/>
        <v>89.436930806720568</v>
      </c>
      <c r="O71">
        <f t="shared" si="13"/>
        <v>99.670390265156271</v>
      </c>
      <c r="P71" s="3">
        <f t="shared" si="14"/>
        <v>99.670390265156271</v>
      </c>
      <c r="Q71" s="3">
        <f t="shared" si="15"/>
        <v>-90.563069193279432</v>
      </c>
      <c r="R71">
        <f t="shared" si="16"/>
        <v>89.436930806720568</v>
      </c>
      <c r="S71">
        <f t="shared" si="17"/>
        <v>1.1078326648817569E-3</v>
      </c>
      <c r="T71">
        <f t="shared" si="0"/>
        <v>99.670390265156271</v>
      </c>
    </row>
    <row r="72" spans="1:20" x14ac:dyDescent="0.25">
      <c r="A72">
        <f t="shared" si="1"/>
        <v>6.9871686509052955</v>
      </c>
      <c r="B72">
        <f t="shared" si="18"/>
        <v>1.1120424290083075</v>
      </c>
      <c r="C72" t="str">
        <f t="shared" si="2"/>
        <v>-946.131096094375-95907.1576197299i</v>
      </c>
      <c r="D72" t="str">
        <f t="shared" si="3"/>
        <v>3.47812499999187-14311.9488069303i</v>
      </c>
      <c r="E72" t="str">
        <f t="shared" si="4"/>
        <v>162.46941768568-0.0105811962811129i</v>
      </c>
      <c r="F72" t="str">
        <f t="shared" si="5"/>
        <v>2.9099099099086-134308.828845928i</v>
      </c>
      <c r="G72" t="str">
        <f t="shared" si="6"/>
        <v>0.99999999999955-6.70768190486606E-07i</v>
      </c>
      <c r="H72" t="str">
        <f t="shared" si="7"/>
        <v>15.1515295462152+0.151992056553902i</v>
      </c>
      <c r="I72" t="str">
        <f t="shared" si="8"/>
        <v>138.510649971664-13777.8574542798i</v>
      </c>
      <c r="K72" t="str">
        <f t="shared" si="9"/>
        <v>0.329966481852997-0.0033138486303004i</v>
      </c>
      <c r="L72" t="str">
        <f t="shared" si="10"/>
        <v>0.000714285714285714-1087.53410346612i</v>
      </c>
      <c r="M72" t="str">
        <f t="shared" si="11"/>
        <v>0.0025-33.8824545492759i</v>
      </c>
      <c r="N72">
        <f t="shared" si="12"/>
        <v>89.434791296331511</v>
      </c>
      <c r="O72">
        <f t="shared" si="13"/>
        <v>99.637443035113932</v>
      </c>
      <c r="P72" s="3">
        <f t="shared" si="14"/>
        <v>99.637443035113932</v>
      </c>
      <c r="Q72" s="3">
        <f t="shared" si="15"/>
        <v>-90.565208703668489</v>
      </c>
      <c r="R72">
        <f t="shared" si="16"/>
        <v>89.434791296331511</v>
      </c>
      <c r="S72">
        <f t="shared" si="17"/>
        <v>1.1120424290083075E-3</v>
      </c>
      <c r="T72">
        <f t="shared" si="0"/>
        <v>99.637443035113932</v>
      </c>
    </row>
    <row r="73" spans="1:20" x14ac:dyDescent="0.25">
      <c r="A73">
        <f t="shared" si="1"/>
        <v>7.0137198917787362</v>
      </c>
      <c r="B73">
        <f t="shared" si="18"/>
        <v>1.1162681902385392</v>
      </c>
      <c r="C73" t="str">
        <f t="shared" si="2"/>
        <v>-946.13034844433-95544.016961336i</v>
      </c>
      <c r="D73" t="str">
        <f t="shared" si="3"/>
        <v>3.47812499999181-14257.7692836927i</v>
      </c>
      <c r="E73" t="str">
        <f t="shared" si="4"/>
        <v>162.469416777554-0.0106213955285184i</v>
      </c>
      <c r="F73" t="str">
        <f t="shared" si="5"/>
        <v>2.90990990990859-133800.387373922i</v>
      </c>
      <c r="G73" t="str">
        <f t="shared" si="6"/>
        <v>0.999999999999547-6.73317109610454E-07i</v>
      </c>
      <c r="H73" t="str">
        <f t="shared" si="7"/>
        <v>15.1515296558229+0.152569626494826i</v>
      </c>
      <c r="I73" t="str">
        <f t="shared" si="8"/>
        <v>138.510650087999-13725.6998716382i</v>
      </c>
      <c r="K73" t="str">
        <f t="shared" si="9"/>
        <v>0.329966226657384-0.00332643866408968i</v>
      </c>
      <c r="L73" t="str">
        <f t="shared" si="10"/>
        <v>0.000714285714285714-1083.41711841614i</v>
      </c>
      <c r="M73" t="str">
        <f t="shared" si="11"/>
        <v>0.0025-33.7541886324725i</v>
      </c>
      <c r="N73">
        <f t="shared" si="12"/>
        <v>89.432643657548411</v>
      </c>
      <c r="O73">
        <f t="shared" si="13"/>
        <v>99.604495779161383</v>
      </c>
      <c r="P73" s="3">
        <f t="shared" si="14"/>
        <v>99.604495779161383</v>
      </c>
      <c r="Q73" s="3">
        <f t="shared" si="15"/>
        <v>-90.567356342451589</v>
      </c>
      <c r="R73">
        <f t="shared" si="16"/>
        <v>89.432643657548411</v>
      </c>
      <c r="S73">
        <f t="shared" si="17"/>
        <v>1.1162681902385392E-3</v>
      </c>
      <c r="T73">
        <f t="shared" si="0"/>
        <v>99.604495779161383</v>
      </c>
    </row>
    <row r="74" spans="1:20" x14ac:dyDescent="0.25">
      <c r="A74">
        <f t="shared" si="1"/>
        <v>7.0403720273674963</v>
      </c>
      <c r="B74">
        <f t="shared" si="18"/>
        <v>1.1205100093614457</v>
      </c>
      <c r="C74" t="str">
        <f t="shared" si="2"/>
        <v>-946.129595102537-95182.2507358192i</v>
      </c>
      <c r="D74" t="str">
        <f t="shared" si="3"/>
        <v>3.47812499999174-14203.794863253i</v>
      </c>
      <c r="E74" t="str">
        <f t="shared" si="4"/>
        <v>162.469415862514-0.0106617474266563i</v>
      </c>
      <c r="F74" t="str">
        <f t="shared" si="5"/>
        <v>2.90990990990858-133293.870665409i</v>
      </c>
      <c r="G74" t="str">
        <f t="shared" si="6"/>
        <v>0.999999999999543-6.75875714626971E-07i</v>
      </c>
      <c r="H74" t="str">
        <f t="shared" si="7"/>
        <v>15.1515297662651+0.153149391202968i</v>
      </c>
      <c r="I74" t="str">
        <f t="shared" si="8"/>
        <v>138.510650205221-13673.7397377974i</v>
      </c>
      <c r="K74" t="str">
        <f t="shared" si="9"/>
        <v>0.329965969519002-0.00333907651036161i</v>
      </c>
      <c r="L74" t="str">
        <f t="shared" si="10"/>
        <v>0.000714285714285714-1079.31571868514i</v>
      </c>
      <c r="M74" t="str">
        <f t="shared" si="11"/>
        <v>0.0025-33.6264082810047i</v>
      </c>
      <c r="N74">
        <f t="shared" si="12"/>
        <v>89.430487859503444</v>
      </c>
      <c r="O74">
        <f t="shared" si="13"/>
        <v>99.571548497101446</v>
      </c>
      <c r="P74" s="3">
        <f t="shared" si="14"/>
        <v>99.571548497101446</v>
      </c>
      <c r="Q74" s="3">
        <f t="shared" si="15"/>
        <v>-90.569512140496556</v>
      </c>
      <c r="R74">
        <f t="shared" si="16"/>
        <v>89.430487859503444</v>
      </c>
      <c r="S74">
        <f t="shared" si="17"/>
        <v>1.1205100093614458E-3</v>
      </c>
      <c r="T74">
        <f t="shared" si="0"/>
        <v>99.571548497101446</v>
      </c>
    </row>
    <row r="75" spans="1:20" x14ac:dyDescent="0.25">
      <c r="A75">
        <f t="shared" si="1"/>
        <v>7.0671254410714939</v>
      </c>
      <c r="B75">
        <f t="shared" si="18"/>
        <v>1.1247679473970194</v>
      </c>
      <c r="C75" t="str">
        <f t="shared" si="2"/>
        <v>-946.128836025673-94821.8537390515i</v>
      </c>
      <c r="D75" t="str">
        <f t="shared" si="3"/>
        <v>3.47812499999169-14150.0247691709i</v>
      </c>
      <c r="E75" t="str">
        <f t="shared" si="4"/>
        <v>162.469414940508-0.0107022525543929i</v>
      </c>
      <c r="F75" t="str">
        <f t="shared" si="5"/>
        <v>2.90990990990857-132789.271433975i</v>
      </c>
      <c r="G75" t="str">
        <f t="shared" si="6"/>
        <v>0.99999999999954-6.78444042342551E-07i</v>
      </c>
      <c r="H75" t="str">
        <f t="shared" si="7"/>
        <v>15.1515298775482+0.15373135901846i</v>
      </c>
      <c r="I75" t="str">
        <f t="shared" si="8"/>
        <v>138.510650323335-13621.9763052932i</v>
      </c>
      <c r="K75" t="str">
        <f t="shared" si="9"/>
        <v>0.329965710423063-0.00335176235046445i</v>
      </c>
      <c r="L75" t="str">
        <f t="shared" si="10"/>
        <v>0.000714285714285714-1075.2298452731i</v>
      </c>
      <c r="M75" t="str">
        <f t="shared" si="11"/>
        <v>0.0025-33.4991116567092i</v>
      </c>
      <c r="N75">
        <f t="shared" si="12"/>
        <v>89.42832387121156</v>
      </c>
      <c r="O75">
        <f t="shared" si="13"/>
        <v>99.538601188735285</v>
      </c>
      <c r="P75" s="3">
        <f t="shared" si="14"/>
        <v>99.538601188735285</v>
      </c>
      <c r="Q75" s="3">
        <f t="shared" si="15"/>
        <v>-90.57167612878844</v>
      </c>
      <c r="R75">
        <f t="shared" si="16"/>
        <v>89.42832387121156</v>
      </c>
      <c r="S75">
        <f t="shared" si="17"/>
        <v>1.1247679473970194E-3</v>
      </c>
      <c r="T75">
        <f t="shared" si="0"/>
        <v>99.538601188735285</v>
      </c>
    </row>
    <row r="76" spans="1:20" x14ac:dyDescent="0.25">
      <c r="A76">
        <f t="shared" si="1"/>
        <v>7.0939805177475659</v>
      </c>
      <c r="B76">
        <f t="shared" si="18"/>
        <v>1.1290420655971281</v>
      </c>
      <c r="C76" t="str">
        <f t="shared" si="2"/>
        <v>-946.128071170132-94462.8207866047i</v>
      </c>
      <c r="D76" t="str">
        <f t="shared" si="3"/>
        <v>3.47812499999162-14096.4582279457i</v>
      </c>
      <c r="E76" t="str">
        <f t="shared" si="4"/>
        <v>162.469414011485-0.0107429114928067i</v>
      </c>
      <c r="F76" t="str">
        <f t="shared" si="5"/>
        <v>2.90990990990856-132286.582420791i</v>
      </c>
      <c r="G76" t="str">
        <f t="shared" si="6"/>
        <v>0.999999999999536-6.8102212970345E-07i</v>
      </c>
      <c r="H76" t="str">
        <f t="shared" si="7"/>
        <v>15.1515299896787+0.154315538313126i</v>
      </c>
      <c r="I76" t="str">
        <f t="shared" si="8"/>
        <v>138.510650442349-13570.4088294913i</v>
      </c>
      <c r="K76" t="str">
        <f t="shared" si="9"/>
        <v>0.329965449354668-0.00336449636643171i</v>
      </c>
      <c r="L76" t="str">
        <f t="shared" si="10"/>
        <v>0.000714285714285714-1071.15943940336i</v>
      </c>
      <c r="M76" t="str">
        <f t="shared" si="11"/>
        <v>0.0025-33.3722969283814i</v>
      </c>
      <c r="N76">
        <f t="shared" si="12"/>
        <v>89.426151661570231</v>
      </c>
      <c r="O76">
        <f t="shared" si="13"/>
        <v>99.505653853862853</v>
      </c>
      <c r="P76" s="3">
        <f t="shared" si="14"/>
        <v>99.505653853862853</v>
      </c>
      <c r="Q76" s="3">
        <f t="shared" si="15"/>
        <v>-90.573848338429769</v>
      </c>
      <c r="R76">
        <f t="shared" si="16"/>
        <v>89.426151661570231</v>
      </c>
      <c r="S76">
        <f t="shared" si="17"/>
        <v>1.129042065597128E-3</v>
      </c>
      <c r="T76">
        <f t="shared" si="0"/>
        <v>99.505653853862853</v>
      </c>
    </row>
    <row r="77" spans="1:20" x14ac:dyDescent="0.25">
      <c r="A77">
        <f t="shared" si="1"/>
        <v>7.1209376437150071</v>
      </c>
      <c r="B77">
        <f t="shared" si="18"/>
        <v>1.1333324254463972</v>
      </c>
      <c r="C77" t="str">
        <f t="shared" si="2"/>
        <v>-946.127300491876-94105.1467136679i</v>
      </c>
      <c r="D77" t="str">
        <f t="shared" si="3"/>
        <v>3.47812499999156-14043.0944690045i</v>
      </c>
      <c r="E77" t="str">
        <f t="shared" si="4"/>
        <v>162.469413075389-0.0107837248250801i</v>
      </c>
      <c r="F77" t="str">
        <f t="shared" si="5"/>
        <v>2.90990990990855-131785.796394507i</v>
      </c>
      <c r="G77" t="str">
        <f t="shared" si="6"/>
        <v>0.999999999999533-6.83610013796321E-07i</v>
      </c>
      <c r="H77" t="str">
        <f t="shared" si="7"/>
        <v>15.151530102663+0.154901937490604i</v>
      </c>
      <c r="I77" t="str">
        <f t="shared" si="8"/>
        <v>138.510650562268-13519.0365685764i</v>
      </c>
      <c r="K77" t="str">
        <f t="shared" si="9"/>
        <v>0.329965186298805-0.00337727874098472i</v>
      </c>
      <c r="L77" t="str">
        <f t="shared" si="10"/>
        <v>0.000714285714285714-1067.10444252178i</v>
      </c>
      <c r="M77" t="str">
        <f t="shared" si="11"/>
        <v>0.0025-33.2459622717487i</v>
      </c>
      <c r="N77">
        <f t="shared" si="12"/>
        <v>89.42397119935903</v>
      </c>
      <c r="O77">
        <f t="shared" si="13"/>
        <v>99.472706492282143</v>
      </c>
      <c r="P77" s="3">
        <f t="shared" si="14"/>
        <v>99.472706492282143</v>
      </c>
      <c r="Q77" s="3">
        <f t="shared" si="15"/>
        <v>-90.57602880064097</v>
      </c>
      <c r="R77">
        <f t="shared" si="16"/>
        <v>89.42397119935903</v>
      </c>
      <c r="S77">
        <f t="shared" si="17"/>
        <v>1.1333324254463972E-3</v>
      </c>
      <c r="T77">
        <f t="shared" si="0"/>
        <v>99.472706492282143</v>
      </c>
    </row>
    <row r="78" spans="1:20" x14ac:dyDescent="0.25">
      <c r="A78">
        <f t="shared" si="1"/>
        <v>7.1479972067611239</v>
      </c>
      <c r="B78">
        <f t="shared" si="18"/>
        <v>1.1376390886630936</v>
      </c>
      <c r="C78" t="str">
        <f t="shared" si="2"/>
        <v>-946.126523946596-93748.8263749815i</v>
      </c>
      <c r="D78" t="str">
        <f t="shared" si="3"/>
        <v>3.47812499999149-13989.932724692i</v>
      </c>
      <c r="E78" t="str">
        <f t="shared" si="4"/>
        <v>162.469412132165-0.0108246931366779i</v>
      </c>
      <c r="F78" t="str">
        <f t="shared" si="5"/>
        <v>2.90990990990854-131286.906151147i</v>
      </c>
      <c r="G78" t="str">
        <f t="shared" si="6"/>
        <v>0.999999999999529-6.86207731848745E-07i</v>
      </c>
      <c r="H78" t="str">
        <f t="shared" si="7"/>
        <v>15.1515302165077+0.155490564986464i</v>
      </c>
      <c r="I78" t="str">
        <f t="shared" si="8"/>
        <v>138.510650683099-13467.8587835412i</v>
      </c>
      <c r="K78" t="str">
        <f t="shared" si="9"/>
        <v>0.329964921240345-0.0033901096575351i</v>
      </c>
      <c r="L78" t="str">
        <f t="shared" si="10"/>
        <v>0.000714285714285714-1063.06479629586i</v>
      </c>
      <c r="M78" t="str">
        <f t="shared" si="11"/>
        <v>0.0025-33.1201058694448i</v>
      </c>
      <c r="N78">
        <f t="shared" si="12"/>
        <v>89.421782453239089</v>
      </c>
      <c r="O78">
        <f t="shared" si="13"/>
        <v>99.439759103789825</v>
      </c>
      <c r="P78" s="3">
        <f t="shared" si="14"/>
        <v>99.439759103789825</v>
      </c>
      <c r="Q78" s="3">
        <f t="shared" si="15"/>
        <v>-90.578217546760911</v>
      </c>
      <c r="R78">
        <f t="shared" si="16"/>
        <v>89.421782453239089</v>
      </c>
      <c r="S78">
        <f t="shared" si="17"/>
        <v>1.1376390886630935E-3</v>
      </c>
      <c r="T78">
        <f t="shared" si="0"/>
        <v>99.439759103789825</v>
      </c>
    </row>
    <row r="79" spans="1:20" x14ac:dyDescent="0.25">
      <c r="A79">
        <f t="shared" si="1"/>
        <v>7.1751595961468171</v>
      </c>
      <c r="B79">
        <f t="shared" si="18"/>
        <v>1.1419621172000134</v>
      </c>
      <c r="C79" t="str">
        <f t="shared" si="2"/>
        <v>-946.125741489652-93393.8546447591i</v>
      </c>
      <c r="D79" t="str">
        <f t="shared" si="3"/>
        <v>3.47812499999144-13936.9722302584i</v>
      </c>
      <c r="E79" t="str">
        <f t="shared" si="4"/>
        <v>162.469411181761-0.0108658170152355i</v>
      </c>
      <c r="F79" t="str">
        <f t="shared" si="5"/>
        <v>2.90990990990852-130789.904514009i</v>
      </c>
      <c r="G79" t="str">
        <f t="shared" si="6"/>
        <v>0.999999999999525-6.88815321229767E-07i</v>
      </c>
      <c r="H79" t="str">
        <f t="shared" si="7"/>
        <v>15.1515303312192+0.156081429268338i</v>
      </c>
      <c r="I79" t="str">
        <f t="shared" si="8"/>
        <v>138.510650804853-13416.8747381761i</v>
      </c>
      <c r="K79" t="str">
        <f t="shared" si="9"/>
        <v>0.329964654164047-0.00340298930018757i</v>
      </c>
      <c r="L79" t="str">
        <f t="shared" si="10"/>
        <v>0.000714285714285714-1059.04044261393i</v>
      </c>
      <c r="M79" t="str">
        <f t="shared" si="11"/>
        <v>0.0025-32.994725910983i</v>
      </c>
      <c r="N79">
        <f t="shared" si="12"/>
        <v>89.419585391752676</v>
      </c>
      <c r="O79">
        <f t="shared" si="13"/>
        <v>99.406811688181094</v>
      </c>
      <c r="P79" s="3">
        <f t="shared" si="14"/>
        <v>99.406811688181094</v>
      </c>
      <c r="Q79" s="3">
        <f t="shared" si="15"/>
        <v>-90.580414608247324</v>
      </c>
      <c r="R79">
        <f t="shared" si="16"/>
        <v>89.419585391752676</v>
      </c>
      <c r="S79">
        <f t="shared" si="17"/>
        <v>1.1419621172000134E-3</v>
      </c>
      <c r="T79">
        <f t="shared" si="0"/>
        <v>99.406811688181094</v>
      </c>
    </row>
    <row r="80" spans="1:20" x14ac:dyDescent="0.25">
      <c r="A80">
        <f t="shared" si="1"/>
        <v>7.2024252026121749</v>
      </c>
      <c r="B80">
        <f t="shared" si="18"/>
        <v>1.1463015732453734</v>
      </c>
      <c r="C80" t="str">
        <f t="shared" si="2"/>
        <v>-946.124953076041-93040.2264166153i</v>
      </c>
      <c r="D80" t="str">
        <f t="shared" si="3"/>
        <v>3.47812499999137-13884.2122238494i</v>
      </c>
      <c r="E80" t="str">
        <f t="shared" si="4"/>
        <v>162.469410224121-0.0109070970506292i</v>
      </c>
      <c r="F80" t="str">
        <f t="shared" si="5"/>
        <v>2.90990990990852-130294.784333557i</v>
      </c>
      <c r="G80" t="str">
        <f t="shared" si="6"/>
        <v>0.999999999999522-6.91432819450438E-07i</v>
      </c>
      <c r="H80" t="str">
        <f t="shared" si="7"/>
        <v>15.1515304468042+0.156674538836024i</v>
      </c>
      <c r="I80" t="str">
        <f t="shared" si="8"/>
        <v>138.510650927532-13366.0836990586i</v>
      </c>
      <c r="K80" t="str">
        <f t="shared" si="9"/>
        <v>0.329964385054554-0.00341591785374223i</v>
      </c>
      <c r="L80" t="str">
        <f t="shared" si="10"/>
        <v>0.000714285714285714-1055.0313235843i</v>
      </c>
      <c r="M80" t="str">
        <f t="shared" si="11"/>
        <v>0.0025-32.8698205927307i</v>
      </c>
      <c r="N80">
        <f t="shared" si="12"/>
        <v>89.417379983322832</v>
      </c>
      <c r="O80">
        <f t="shared" si="13"/>
        <v>99.373864245249521</v>
      </c>
      <c r="P80" s="3">
        <f t="shared" si="14"/>
        <v>99.373864245249521</v>
      </c>
      <c r="Q80" s="3">
        <f t="shared" si="15"/>
        <v>-90.582620016677168</v>
      </c>
      <c r="R80">
        <f t="shared" si="16"/>
        <v>89.417379983322832</v>
      </c>
      <c r="S80">
        <f t="shared" si="17"/>
        <v>1.1463015732453734E-3</v>
      </c>
      <c r="T80">
        <f t="shared" si="0"/>
        <v>99.373864245249521</v>
      </c>
    </row>
    <row r="81" spans="1:20" x14ac:dyDescent="0.25">
      <c r="A81">
        <f t="shared" si="1"/>
        <v>7.2297944183821006</v>
      </c>
      <c r="B81">
        <f t="shared" si="18"/>
        <v>1.1506575192237058</v>
      </c>
      <c r="C81" t="str">
        <f t="shared" si="2"/>
        <v>-946.124158660439-92687.9366034906i</v>
      </c>
      <c r="D81" t="str">
        <f t="shared" si="3"/>
        <v>3.47812499999131-13831.6519464944i</v>
      </c>
      <c r="E81" t="str">
        <f t="shared" si="4"/>
        <v>162.469409259192-0.0109485338349424i</v>
      </c>
      <c r="F81" t="str">
        <f t="shared" si="5"/>
        <v>2.90990990990851-129801.538487321i</v>
      </c>
      <c r="G81" t="str">
        <f t="shared" si="6"/>
        <v>0.999999999999518-6.94060264164348E-07i</v>
      </c>
      <c r="H81" t="str">
        <f t="shared" si="7"/>
        <v>15.1515305632693+0.157269902221631i</v>
      </c>
      <c r="I81" t="str">
        <f t="shared" si="8"/>
        <v>138.510651051147-13315.4849355424i</v>
      </c>
      <c r="K81" t="str">
        <f t="shared" si="9"/>
        <v>0.32996411389639-0.00342889550369746i</v>
      </c>
      <c r="L81" t="str">
        <f t="shared" si="10"/>
        <v>0.000714285714285714-1051.03738153447i</v>
      </c>
      <c r="M81" t="str">
        <f t="shared" si="11"/>
        <v>0.0025-32.7453881178827i</v>
      </c>
      <c r="N81">
        <f t="shared" si="12"/>
        <v>89.415166196252713</v>
      </c>
      <c r="O81">
        <f t="shared" si="13"/>
        <v>99.340916774787132</v>
      </c>
      <c r="P81" s="3">
        <f t="shared" si="14"/>
        <v>99.340916774787132</v>
      </c>
      <c r="Q81" s="3">
        <f t="shared" si="15"/>
        <v>-90.584833803747287</v>
      </c>
      <c r="R81">
        <f t="shared" si="16"/>
        <v>89.415166196252713</v>
      </c>
      <c r="S81">
        <f t="shared" si="17"/>
        <v>1.1506575192237059E-3</v>
      </c>
      <c r="T81">
        <f t="shared" si="0"/>
        <v>99.340916774787132</v>
      </c>
    </row>
    <row r="82" spans="1:20" x14ac:dyDescent="0.25">
      <c r="A82">
        <f t="shared" si="1"/>
        <v>7.257267637171954</v>
      </c>
      <c r="B82">
        <f t="shared" si="18"/>
        <v>1.1550300177967561</v>
      </c>
      <c r="C82" t="str">
        <f t="shared" si="2"/>
        <v>-946.123358197156-92336.9801375794i</v>
      </c>
      <c r="D82" t="str">
        <f t="shared" si="3"/>
        <v>3.47812499999123-13779.2906420963i</v>
      </c>
      <c r="E82" t="str">
        <f t="shared" si="4"/>
        <v>162.469408286918-0.010990127962513i</v>
      </c>
      <c r="F82" t="str">
        <f t="shared" si="5"/>
        <v>2.9099099099085-129310.159879793i</v>
      </c>
      <c r="G82" t="str">
        <f t="shared" si="6"/>
        <v>0.999999999999515-6.9669769316817E-07i</v>
      </c>
      <c r="H82" t="str">
        <f t="shared" si="7"/>
        <v>15.1515306806212+0.157867527989681i</v>
      </c>
      <c r="I82" t="str">
        <f t="shared" si="8"/>
        <v>138.510651175701-13265.0777197472i</v>
      </c>
      <c r="K82" t="str">
        <f t="shared" si="9"/>
        <v>0.329963840673962-0.00344192243625223i</v>
      </c>
      <c r="L82" t="str">
        <f t="shared" si="10"/>
        <v>0.000714285714285714-1047.05855901023i</v>
      </c>
      <c r="M82" t="str">
        <f t="shared" si="11"/>
        <v>0.0025-32.6214266964363i</v>
      </c>
      <c r="N82">
        <f t="shared" si="12"/>
        <v>89.412943998725439</v>
      </c>
      <c r="O82">
        <f t="shared" si="13"/>
        <v>99.30796927658433</v>
      </c>
      <c r="P82" s="3">
        <f t="shared" si="14"/>
        <v>99.30796927658433</v>
      </c>
      <c r="Q82" s="3">
        <f t="shared" si="15"/>
        <v>-90.587056001274561</v>
      </c>
      <c r="R82">
        <f t="shared" si="16"/>
        <v>89.412943998725439</v>
      </c>
      <c r="S82">
        <f t="shared" si="17"/>
        <v>1.1550300177967561E-3</v>
      </c>
      <c r="T82">
        <f t="shared" si="0"/>
        <v>99.30796927658433</v>
      </c>
    </row>
    <row r="83" spans="1:20" x14ac:dyDescent="0.25">
      <c r="A83">
        <f t="shared" si="1"/>
        <v>7.2848452541932076</v>
      </c>
      <c r="B83">
        <f t="shared" si="18"/>
        <v>1.1594191318643838</v>
      </c>
      <c r="C83" t="str">
        <f t="shared" si="2"/>
        <v>-946.12255164015-91987.3519702545i</v>
      </c>
      <c r="D83" t="str">
        <f t="shared" si="3"/>
        <v>3.47812499999116-13727.1275574201i</v>
      </c>
      <c r="E83" t="str">
        <f t="shared" si="4"/>
        <v>162.46940730724-0.011031880029917i</v>
      </c>
      <c r="F83" t="str">
        <f t="shared" si="5"/>
        <v>2.90990990990848-128820.641442327i</v>
      </c>
      <c r="G83" t="str">
        <f t="shared" si="6"/>
        <v>0.999999999999511-6.99345144402206E-07i</v>
      </c>
      <c r="H83" t="str">
        <f t="shared" si="7"/>
        <v>15.1515307988667+0.158467424737249i</v>
      </c>
      <c r="I83" t="str">
        <f t="shared" si="8"/>
        <v>138.510651301205-13214.8613265484i</v>
      </c>
      <c r="K83" t="str">
        <f t="shared" si="9"/>
        <v>0.329963565371558-0.00345499883830896i</v>
      </c>
      <c r="L83" t="str">
        <f t="shared" si="10"/>
        <v>0.000714285714285714-1043.09479877489i</v>
      </c>
      <c r="M83" t="str">
        <f t="shared" si="11"/>
        <v>0.0025-32.4979345451647i</v>
      </c>
      <c r="N83">
        <f t="shared" si="12"/>
        <v>89.410713358803335</v>
      </c>
      <c r="O83">
        <f t="shared" si="13"/>
        <v>99.275021750429758</v>
      </c>
      <c r="P83" s="3">
        <f t="shared" si="14"/>
        <v>99.275021750429758</v>
      </c>
      <c r="Q83" s="3">
        <f t="shared" si="15"/>
        <v>-90.589286641196665</v>
      </c>
      <c r="R83">
        <f t="shared" si="16"/>
        <v>89.410713358803335</v>
      </c>
      <c r="S83">
        <f t="shared" si="17"/>
        <v>1.1594191318643839E-3</v>
      </c>
      <c r="T83">
        <f t="shared" si="0"/>
        <v>99.275021750429758</v>
      </c>
    </row>
    <row r="84" spans="1:20" x14ac:dyDescent="0.25">
      <c r="A84">
        <f t="shared" si="1"/>
        <v>7.3125276661591423</v>
      </c>
      <c r="B84">
        <f t="shared" si="18"/>
        <v>1.1638249245654686</v>
      </c>
      <c r="C84" t="str">
        <f t="shared" si="2"/>
        <v>-946.121738943071-91639.0470720024i</v>
      </c>
      <c r="D84" t="str">
        <f t="shared" si="3"/>
        <v>3.4781249999911-13675.1619420824i</v>
      </c>
      <c r="E84" t="str">
        <f t="shared" si="4"/>
        <v>162.469406320106-0.0110737906359554i</v>
      </c>
      <c r="F84" t="str">
        <f t="shared" si="5"/>
        <v>2.90990990990847-128332.976133037i</v>
      </c>
      <c r="G84" t="str">
        <f t="shared" si="6"/>
        <v>0.999999999999507-7.02002655950932E-07i</v>
      </c>
      <c r="H84" t="str">
        <f t="shared" si="7"/>
        <v>15.1515309180125+0.159069601094073i</v>
      </c>
      <c r="I84" t="str">
        <f t="shared" si="8"/>
        <v>138.510651427664-13164.8350335664i</v>
      </c>
      <c r="K84" t="str">
        <f t="shared" si="9"/>
        <v>0.32996328797335-0.00346812489747607i</v>
      </c>
      <c r="L84" t="str">
        <f t="shared" si="10"/>
        <v>0.000714285714285714-1039.14604380842i</v>
      </c>
      <c r="M84" t="str">
        <f t="shared" si="11"/>
        <v>0.0025-32.3749098875918i</v>
      </c>
      <c r="N84">
        <f t="shared" si="12"/>
        <v>89.408474244427737</v>
      </c>
      <c r="O84">
        <f t="shared" si="13"/>
        <v>99.242074196110963</v>
      </c>
      <c r="P84" s="3">
        <f t="shared" si="14"/>
        <v>99.242074196110963</v>
      </c>
      <c r="Q84" s="3">
        <f t="shared" si="15"/>
        <v>-90.591525755572263</v>
      </c>
      <c r="R84">
        <f t="shared" si="16"/>
        <v>89.408474244427737</v>
      </c>
      <c r="S84">
        <f t="shared" si="17"/>
        <v>1.1638249245654686E-3</v>
      </c>
      <c r="T84">
        <f t="shared" si="0"/>
        <v>99.242074196110963</v>
      </c>
    </row>
    <row r="85" spans="1:20" x14ac:dyDescent="0.25">
      <c r="A85">
        <f t="shared" si="1"/>
        <v>7.3403152712905477</v>
      </c>
      <c r="B85">
        <f t="shared" si="18"/>
        <v>1.1682474592788175</v>
      </c>
      <c r="C85" t="str">
        <f t="shared" si="2"/>
        <v>-946.120920059166-91292.0604323392i</v>
      </c>
      <c r="D85" t="str">
        <f t="shared" si="3"/>
        <v>3.47812499999103-13623.3930485403i</v>
      </c>
      <c r="E85" t="str">
        <f t="shared" si="4"/>
        <v>162.469405325457-0.0111158603817242i</v>
      </c>
      <c r="F85" t="str">
        <f t="shared" si="5"/>
        <v>2.90990990990846-127847.156936693i</v>
      </c>
      <c r="G85" t="str">
        <f t="shared" si="6"/>
        <v>0.999999999999504-7.04670266043543E-07i</v>
      </c>
      <c r="H85" t="str">
        <f t="shared" si="7"/>
        <v>15.1515310380656+0.159674065722687i</v>
      </c>
      <c r="I85" t="str">
        <f t="shared" si="8"/>
        <v>138.510651555086-13114.9981211561i</v>
      </c>
      <c r="K85" t="str">
        <f t="shared" si="9"/>
        <v>0.329963008463384-0.00348130080207052i</v>
      </c>
      <c r="L85" t="str">
        <f t="shared" si="10"/>
        <v>0.000714285714285714-1035.21223730665i</v>
      </c>
      <c r="M85" t="str">
        <f t="shared" si="11"/>
        <v>0.0025-32.2523509539667i</v>
      </c>
      <c r="N85">
        <f t="shared" si="12"/>
        <v>89.40622662341832</v>
      </c>
      <c r="O85">
        <f t="shared" si="13"/>
        <v>99.209126613413318</v>
      </c>
      <c r="P85" s="3">
        <f t="shared" si="14"/>
        <v>99.209126613413318</v>
      </c>
      <c r="Q85" s="3">
        <f t="shared" si="15"/>
        <v>-90.59377337658168</v>
      </c>
      <c r="R85">
        <f t="shared" si="16"/>
        <v>89.40622662341832</v>
      </c>
      <c r="S85">
        <f t="shared" si="17"/>
        <v>1.1682474592788175E-3</v>
      </c>
      <c r="T85">
        <f t="shared" si="0"/>
        <v>99.209126613413318</v>
      </c>
    </row>
    <row r="86" spans="1:20" x14ac:dyDescent="0.25">
      <c r="A86">
        <f t="shared" si="1"/>
        <v>7.3682084693214529</v>
      </c>
      <c r="B86">
        <f t="shared" si="18"/>
        <v>1.1726867996240771</v>
      </c>
      <c r="C86" t="str">
        <f t="shared" si="2"/>
        <v>-946.120094941341-90946.3870597475i</v>
      </c>
      <c r="D86" t="str">
        <f t="shared" si="3"/>
        <v>3.47812499999097-13571.820132081i</v>
      </c>
      <c r="E86" t="str">
        <f t="shared" si="4"/>
        <v>162.469404323234-0.0111580898705716i</v>
      </c>
      <c r="F86" t="str">
        <f t="shared" si="5"/>
        <v>2.90990990990845-127363.176864623i</v>
      </c>
      <c r="G86" t="str">
        <f t="shared" si="6"/>
        <v>0.9999999999995-7.07348013054505E-07i</v>
      </c>
      <c r="H86" t="str">
        <f t="shared" si="7"/>
        <v>15.1515311590328+0.160280827318543i</v>
      </c>
      <c r="I86" t="str">
        <f t="shared" si="8"/>
        <v>138.510651683478-13065.3498723968i</v>
      </c>
      <c r="K86" t="str">
        <f t="shared" si="9"/>
        <v>0.329962726825589-0.00349452674112055i</v>
      </c>
      <c r="L86" t="str">
        <f t="shared" si="10"/>
        <v>0.000714285714285714-1031.29332268047i</v>
      </c>
      <c r="M86" t="str">
        <f t="shared" si="11"/>
        <v>0.0025-32.130255981238i</v>
      </c>
      <c r="N86">
        <f t="shared" si="12"/>
        <v>89.403970463472788</v>
      </c>
      <c r="O86">
        <f t="shared" si="13"/>
        <v>99.176179002120776</v>
      </c>
      <c r="P86" s="3">
        <f t="shared" si="14"/>
        <v>99.176179002120776</v>
      </c>
      <c r="Q86" s="3">
        <f t="shared" si="15"/>
        <v>-90.596029536527212</v>
      </c>
      <c r="R86">
        <f t="shared" si="16"/>
        <v>89.403970463472788</v>
      </c>
      <c r="S86">
        <f t="shared" si="17"/>
        <v>1.1726867996240771E-3</v>
      </c>
      <c r="T86">
        <f t="shared" si="0"/>
        <v>99.176179002120776</v>
      </c>
    </row>
    <row r="87" spans="1:20" x14ac:dyDescent="0.25">
      <c r="A87">
        <f t="shared" si="1"/>
        <v>7.3962076615048735</v>
      </c>
      <c r="B87">
        <f t="shared" si="18"/>
        <v>1.1771430094626485</v>
      </c>
      <c r="C87" t="str">
        <f t="shared" si="2"/>
        <v>-946.119263542197-90602.0219816032i</v>
      </c>
      <c r="D87" t="str">
        <f t="shared" si="3"/>
        <v>3.4781249999909-13520.4424508106i</v>
      </c>
      <c r="E87" t="str">
        <f t="shared" si="4"/>
        <v>162.469403313385-0.0112004797081545i</v>
      </c>
      <c r="F87" t="str">
        <f t="shared" si="5"/>
        <v>2.90990990990844-126881.028954612i</v>
      </c>
      <c r="G87" t="str">
        <f t="shared" si="6"/>
        <v>0.999999999999496-7.1003593550411E-07i</v>
      </c>
      <c r="H87" t="str">
        <f t="shared" si="7"/>
        <v>15.1515312809211+0.160889894610134i</v>
      </c>
      <c r="I87" t="str">
        <f t="shared" si="8"/>
        <v>138.510651812848-13015.8895730818i</v>
      </c>
      <c r="K87" t="str">
        <f t="shared" si="9"/>
        <v>0.329962443043771-0.00350780290436837i</v>
      </c>
      <c r="L87" t="str">
        <f t="shared" si="10"/>
        <v>0.000714285714285714-1027.38924355496i</v>
      </c>
      <c r="M87" t="str">
        <f t="shared" si="11"/>
        <v>0.0025-32.0086232130285i</v>
      </c>
      <c r="N87">
        <f t="shared" si="12"/>
        <v>89.40170573216632</v>
      </c>
      <c r="O87">
        <f t="shared" si="13"/>
        <v>99.143231362015882</v>
      </c>
      <c r="P87" s="3">
        <f t="shared" si="14"/>
        <v>99.143231362015882</v>
      </c>
      <c r="Q87" s="3">
        <f t="shared" si="15"/>
        <v>-90.59829426783368</v>
      </c>
      <c r="R87">
        <f t="shared" si="16"/>
        <v>89.40170573216632</v>
      </c>
      <c r="S87">
        <f t="shared" si="17"/>
        <v>1.1771430094626484E-3</v>
      </c>
      <c r="T87">
        <f t="shared" si="0"/>
        <v>99.143231362015882</v>
      </c>
    </row>
    <row r="88" spans="1:20" x14ac:dyDescent="0.25">
      <c r="A88">
        <f t="shared" si="1"/>
        <v>7.4243132506185932</v>
      </c>
      <c r="B88">
        <f t="shared" si="18"/>
        <v>1.1816161528986067</v>
      </c>
      <c r="C88" t="str">
        <f t="shared" si="2"/>
        <v>-946.118425813859-90258.9602440972i</v>
      </c>
      <c r="D88" t="str">
        <f t="shared" si="3"/>
        <v>3.47812499999083-13469.259265644i</v>
      </c>
      <c r="E88" t="str">
        <f t="shared" si="4"/>
        <v>162.469402295846-0.0112430305023405i</v>
      </c>
      <c r="F88" t="str">
        <f t="shared" si="5"/>
        <v>2.90990990990844-126400.706270798i</v>
      </c>
      <c r="G88" t="str">
        <f t="shared" si="6"/>
        <v>0.999999999999492-7.12734072059023E-07i</v>
      </c>
      <c r="H88" t="str">
        <f t="shared" si="7"/>
        <v>15.1515314037375+0.161501276359125i</v>
      </c>
      <c r="I88" t="str">
        <f t="shared" si="8"/>
        <v>138.510651943202-12966.6165117079i</v>
      </c>
      <c r="K88" t="str">
        <f t="shared" si="9"/>
        <v>0.329962157101609-0.00352112948227266i</v>
      </c>
      <c r="L88" t="str">
        <f t="shared" si="10"/>
        <v>0.000714285714285714-1023.49994376864i</v>
      </c>
      <c r="M88" t="str">
        <f t="shared" si="11"/>
        <v>0.0025-31.88745089961i</v>
      </c>
      <c r="N88">
        <f t="shared" si="12"/>
        <v>89.399432396951156</v>
      </c>
      <c r="O88">
        <f t="shared" si="13"/>
        <v>99.110283692878937</v>
      </c>
      <c r="P88" s="3">
        <f t="shared" si="14"/>
        <v>99.110283692878937</v>
      </c>
      <c r="Q88" s="3">
        <f t="shared" si="15"/>
        <v>-90.600567603048844</v>
      </c>
      <c r="R88">
        <f t="shared" si="16"/>
        <v>89.399432396951156</v>
      </c>
      <c r="S88">
        <f t="shared" si="17"/>
        <v>1.1816161528986067E-3</v>
      </c>
      <c r="T88">
        <f t="shared" si="0"/>
        <v>99.110283692878937</v>
      </c>
    </row>
    <row r="89" spans="1:20" x14ac:dyDescent="0.25">
      <c r="A89">
        <f t="shared" si="1"/>
        <v>7.4525256409709444</v>
      </c>
      <c r="B89">
        <f t="shared" si="18"/>
        <v>1.1861062942796214</v>
      </c>
      <c r="C89" t="str">
        <f t="shared" si="2"/>
        <v>-946.117581708193-89917.1969121742i</v>
      </c>
      <c r="D89" t="str">
        <f t="shared" si="3"/>
        <v>3.47812499999076-13418.2698402939i</v>
      </c>
      <c r="E89" t="str">
        <f t="shared" si="4"/>
        <v>162.46940127056-0.0112857428633607i</v>
      </c>
      <c r="F89" t="str">
        <f t="shared" si="5"/>
        <v>2.90990990990842-125922.20190358i</v>
      </c>
      <c r="G89" t="str">
        <f t="shared" si="6"/>
        <v>0.999999999999488-7.15442461532845E-07i</v>
      </c>
      <c r="H89" t="str">
        <f t="shared" si="7"/>
        <v>15.1515315274891+0.162114981360474i</v>
      </c>
      <c r="I89" t="str">
        <f t="shared" si="8"/>
        <v>138.510652074551-12917.5299794659i</v>
      </c>
      <c r="K89" t="str">
        <f t="shared" si="9"/>
        <v>0.329961868982663-0.00353450666601145i</v>
      </c>
      <c r="L89" t="str">
        <f t="shared" si="10"/>
        <v>0.000714285714285714-1019.62536737262i</v>
      </c>
      <c r="M89" t="str">
        <f t="shared" si="11"/>
        <v>0.0025-31.766737297878i</v>
      </c>
      <c r="N89">
        <f t="shared" si="12"/>
        <v>89.397150425156156</v>
      </c>
      <c r="O89">
        <f t="shared" si="13"/>
        <v>99.07733599448909</v>
      </c>
      <c r="P89" s="3">
        <f t="shared" si="14"/>
        <v>99.07733599448909</v>
      </c>
      <c r="Q89" s="3">
        <f t="shared" si="15"/>
        <v>-90.602849574843844</v>
      </c>
      <c r="R89">
        <f t="shared" si="16"/>
        <v>89.397150425156156</v>
      </c>
      <c r="S89">
        <f t="shared" si="17"/>
        <v>1.1861062942796214E-3</v>
      </c>
      <c r="T89">
        <f t="shared" si="0"/>
        <v>99.07733599448909</v>
      </c>
    </row>
    <row r="90" spans="1:20" x14ac:dyDescent="0.25">
      <c r="A90">
        <f t="shared" si="1"/>
        <v>7.4808452384066335</v>
      </c>
      <c r="B90">
        <f t="shared" si="18"/>
        <v>1.190613498197884</v>
      </c>
      <c r="C90" t="str">
        <f t="shared" si="2"/>
        <v>-946.116731176673-89576.7270694576i</v>
      </c>
      <c r="D90" t="str">
        <f t="shared" si="3"/>
        <v>3.47812499999069-13367.4734412603i</v>
      </c>
      <c r="E90" t="str">
        <f t="shared" si="4"/>
        <v>162.469400237472-0.0113286174037262i</v>
      </c>
      <c r="F90" t="str">
        <f t="shared" si="5"/>
        <v>2.90990990990841-125445.508969512i</v>
      </c>
      <c r="G90" t="str">
        <f t="shared" si="6"/>
        <v>0.999999999999484-7.18161142886666E-07i</v>
      </c>
      <c r="H90" t="str">
        <f t="shared" si="7"/>
        <v>15.151531652183+0.162731018442557i</v>
      </c>
      <c r="I90" t="str">
        <f t="shared" si="8"/>
        <v>138.510652206898-12868.6292702293i</v>
      </c>
      <c r="K90" t="str">
        <f t="shared" si="9"/>
        <v>0.329961578670365-0.00354793464748461i</v>
      </c>
      <c r="L90" t="str">
        <f t="shared" si="10"/>
        <v>0.000714285714285714-1015.76545862983i</v>
      </c>
      <c r="M90" t="str">
        <f t="shared" si="11"/>
        <v>0.0025-31.646480671327i</v>
      </c>
      <c r="N90">
        <f t="shared" si="12"/>
        <v>89.394859783986249</v>
      </c>
      <c r="O90">
        <f t="shared" si="13"/>
        <v>99.044388266623841</v>
      </c>
      <c r="P90" s="3">
        <f t="shared" si="14"/>
        <v>99.044388266623841</v>
      </c>
      <c r="Q90" s="3">
        <f t="shared" si="15"/>
        <v>-90.605140216013751</v>
      </c>
      <c r="R90">
        <f t="shared" si="16"/>
        <v>89.394859783986249</v>
      </c>
      <c r="S90">
        <f t="shared" si="17"/>
        <v>1.1906134981978841E-3</v>
      </c>
      <c r="T90">
        <f t="shared" si="0"/>
        <v>99.044388266623841</v>
      </c>
    </row>
    <row r="91" spans="1:20" x14ac:dyDescent="0.25">
      <c r="A91">
        <f t="shared" si="1"/>
        <v>7.5092724503125785</v>
      </c>
      <c r="B91">
        <f t="shared" si="18"/>
        <v>1.195137829491036</v>
      </c>
      <c r="C91" t="str">
        <f t="shared" si="2"/>
        <v>-946.115874170373-89237.5458181733i</v>
      </c>
      <c r="D91" t="str">
        <f t="shared" si="3"/>
        <v>3.47812499999061-13316.8693378199i</v>
      </c>
      <c r="E91" t="str">
        <f t="shared" si="4"/>
        <v>162.469399196518-0.0113716547382673i</v>
      </c>
      <c r="F91" t="str">
        <f t="shared" si="5"/>
        <v>2.90990990990841-124970.620611205i</v>
      </c>
      <c r="G91" t="str">
        <f t="shared" si="6"/>
        <v>0.99999999999948-7.20890155229632E-07i</v>
      </c>
      <c r="H91" t="str">
        <f t="shared" si="7"/>
        <v>15.1515317778264+0.163349396467301i</v>
      </c>
      <c r="I91" t="str">
        <f t="shared" si="8"/>
        <v>138.510652340253-12819.9136805451i</v>
      </c>
      <c r="K91" t="str">
        <f t="shared" si="9"/>
        <v>0.329961286148022-0.00356141361931668i</v>
      </c>
      <c r="L91" t="str">
        <f t="shared" si="10"/>
        <v>0.000714285714285714-1011.92016201417i</v>
      </c>
      <c r="M91" t="str">
        <f t="shared" si="11"/>
        <v>0.0025-31.526679290025i</v>
      </c>
      <c r="N91">
        <f t="shared" si="12"/>
        <v>89.392560440522089</v>
      </c>
      <c r="O91">
        <f t="shared" si="13"/>
        <v>99.011440509058531</v>
      </c>
      <c r="P91" s="3">
        <f t="shared" si="14"/>
        <v>99.011440509058531</v>
      </c>
      <c r="Q91" s="3">
        <f t="shared" si="15"/>
        <v>-90.607439559477911</v>
      </c>
      <c r="R91">
        <f t="shared" si="16"/>
        <v>89.392560440522089</v>
      </c>
      <c r="S91">
        <f t="shared" si="17"/>
        <v>1.195137829491036E-3</v>
      </c>
      <c r="T91">
        <f t="shared" si="0"/>
        <v>99.011440509058531</v>
      </c>
    </row>
    <row r="92" spans="1:20" x14ac:dyDescent="0.25">
      <c r="A92">
        <f t="shared" si="1"/>
        <v>7.5378076856237675</v>
      </c>
      <c r="B92">
        <f t="shared" si="18"/>
        <v>1.199679353243102</v>
      </c>
      <c r="C92" t="str">
        <f t="shared" si="2"/>
        <v>-946.115010639993-88899.6482790864i</v>
      </c>
      <c r="D92" t="str">
        <f t="shared" si="3"/>
        <v>3.47812499999054-13266.4568020157i</v>
      </c>
      <c r="E92" t="str">
        <f t="shared" si="4"/>
        <v>162.469398147638-0.0114148554840829i</v>
      </c>
      <c r="F92" t="str">
        <f t="shared" si="5"/>
        <v>2.90990990990838-124497.529997232i</v>
      </c>
      <c r="G92" t="str">
        <f t="shared" si="6"/>
        <v>0.999999999999476-7.23629537819503E-07i</v>
      </c>
      <c r="H92" t="str">
        <f t="shared" si="7"/>
        <v>15.1515319044265+0.163970124330309i</v>
      </c>
      <c r="I92" t="str">
        <f t="shared" si="8"/>
        <v>138.510652474624-12771.3825096233i</v>
      </c>
      <c r="K92" t="str">
        <f t="shared" si="9"/>
        <v>0.329960991398813-0.00357494377485951i</v>
      </c>
      <c r="L92" t="str">
        <f t="shared" si="10"/>
        <v>0.000714285714285714-1008.08942220978i</v>
      </c>
      <c r="M92" t="str">
        <f t="shared" si="11"/>
        <v>0.0025-31.4073314305887i</v>
      </c>
      <c r="N92">
        <f t="shared" si="12"/>
        <v>89.390252361719433</v>
      </c>
      <c r="O92">
        <f t="shared" si="13"/>
        <v>98.978492721567051</v>
      </c>
      <c r="P92" s="3">
        <f t="shared" si="14"/>
        <v>98.978492721567051</v>
      </c>
      <c r="Q92" s="3">
        <f t="shared" si="15"/>
        <v>-90.609747638280567</v>
      </c>
      <c r="R92">
        <f t="shared" si="16"/>
        <v>89.390252361719433</v>
      </c>
      <c r="S92">
        <f t="shared" si="17"/>
        <v>1.199679353243102E-3</v>
      </c>
      <c r="T92">
        <f t="shared" si="0"/>
        <v>98.978492721567051</v>
      </c>
    </row>
    <row r="93" spans="1:20" x14ac:dyDescent="0.25">
      <c r="A93">
        <f t="shared" si="1"/>
        <v>7.5664513548291383</v>
      </c>
      <c r="B93">
        <f t="shared" si="18"/>
        <v>1.2042381347854259</v>
      </c>
      <c r="C93" t="str">
        <f t="shared" si="2"/>
        <v>-946.114140535921-88563.0295914303i</v>
      </c>
      <c r="D93" t="str">
        <f t="shared" si="3"/>
        <v>3.47812499999047-13216.2351086465i</v>
      </c>
      <c r="E93" t="str">
        <f t="shared" si="4"/>
        <v>162.469397090773-0.0114582202606922i</v>
      </c>
      <c r="F93" t="str">
        <f t="shared" si="5"/>
        <v>2.90990990990837-124026.230322024i</v>
      </c>
      <c r="G93" t="str">
        <f t="shared" si="6"/>
        <v>0.999999999999472-7.26379330063214E-07i</v>
      </c>
      <c r="H93" t="str">
        <f t="shared" si="7"/>
        <v>15.1515320319906+0.164593210960988i</v>
      </c>
      <c r="I93" t="str">
        <f t="shared" si="8"/>
        <v>138.510652610018-12723.0350593264i</v>
      </c>
      <c r="K93" t="str">
        <f t="shared" si="9"/>
        <v>0.32996069440579-0.00358852530819499i</v>
      </c>
      <c r="L93" t="str">
        <f t="shared" si="10"/>
        <v>0.000714285714285714-1004.27318411016i</v>
      </c>
      <c r="M93" t="str">
        <f t="shared" si="11"/>
        <v>0.0025-31.2884353761593i</v>
      </c>
      <c r="N93">
        <f t="shared" si="12"/>
        <v>89.387935514408767</v>
      </c>
      <c r="O93">
        <f t="shared" si="13"/>
        <v>98.9455449039217</v>
      </c>
      <c r="P93" s="3">
        <f t="shared" si="14"/>
        <v>98.9455449039217</v>
      </c>
      <c r="Q93" s="3">
        <f t="shared" si="15"/>
        <v>-90.612064485591233</v>
      </c>
      <c r="R93">
        <f t="shared" si="16"/>
        <v>89.387935514408767</v>
      </c>
      <c r="S93">
        <f t="shared" si="17"/>
        <v>1.2042381347854259E-3</v>
      </c>
      <c r="T93">
        <f t="shared" si="0"/>
        <v>98.9455449039217</v>
      </c>
    </row>
    <row r="94" spans="1:20" x14ac:dyDescent="0.25">
      <c r="A94">
        <f t="shared" si="1"/>
        <v>7.5952038699774889</v>
      </c>
      <c r="B94">
        <f t="shared" si="18"/>
        <v>1.2088142396976105</v>
      </c>
      <c r="C94" t="str">
        <f t="shared" si="2"/>
        <v>-946.11326380813-88227.6849128362i</v>
      </c>
      <c r="D94" t="str">
        <f t="shared" si="3"/>
        <v>3.4781249999904-13166.2035352564i</v>
      </c>
      <c r="E94" t="str">
        <f t="shared" si="4"/>
        <v>162.469396025866-0.0115017496898797i</v>
      </c>
      <c r="F94" t="str">
        <f t="shared" si="5"/>
        <v>2.90990990990835-123556.714805778i</v>
      </c>
      <c r="G94" t="str">
        <f t="shared" si="6"/>
        <v>0.999999999999468-7.29139571517451E-07i</v>
      </c>
      <c r="H94" t="str">
        <f t="shared" si="7"/>
        <v>15.1515321605259+0.165218665322673i</v>
      </c>
      <c r="I94" t="str">
        <f t="shared" si="8"/>
        <v>138.510652746442-12674.8706341601i</v>
      </c>
      <c r="K94" t="str">
        <f t="shared" si="9"/>
        <v>0.329960395151877-0.00360215841413771i</v>
      </c>
      <c r="L94" t="str">
        <f t="shared" si="10"/>
        <v>0.000714285714285714-1000.47139281745i</v>
      </c>
      <c r="M94" t="str">
        <f t="shared" si="11"/>
        <v>0.0025-31.1699894163771i</v>
      </c>
      <c r="N94">
        <f t="shared" si="12"/>
        <v>89.385609865294853</v>
      </c>
      <c r="O94">
        <f t="shared" si="13"/>
        <v>98.912597055893187</v>
      </c>
      <c r="P94" s="3">
        <f t="shared" si="14"/>
        <v>98.912597055893187</v>
      </c>
      <c r="Q94" s="3">
        <f t="shared" si="15"/>
        <v>-90.614390134705147</v>
      </c>
      <c r="R94">
        <f t="shared" si="16"/>
        <v>89.385609865294853</v>
      </c>
      <c r="S94">
        <f t="shared" si="17"/>
        <v>1.2088142396976104E-3</v>
      </c>
      <c r="T94">
        <f t="shared" si="0"/>
        <v>98.912597055893187</v>
      </c>
    </row>
    <row r="95" spans="1:20" x14ac:dyDescent="0.25">
      <c r="A95">
        <f t="shared" si="1"/>
        <v>7.6240656446834034</v>
      </c>
      <c r="B95">
        <f t="shared" si="18"/>
        <v>1.2134077338084615</v>
      </c>
      <c r="C95" t="str">
        <f t="shared" si="2"/>
        <v>-946.11238040618-87893.6094192556i</v>
      </c>
      <c r="D95" t="str">
        <f t="shared" si="3"/>
        <v>3.47812499999033-13116.3613621243i</v>
      </c>
      <c r="E95" t="str">
        <f t="shared" si="4"/>
        <v>162.46939495285-0.0115454443958006i</v>
      </c>
      <c r="F95" t="str">
        <f t="shared" si="5"/>
        <v>2.90990990990835-123088.976694356i</v>
      </c>
      <c r="G95" t="str">
        <f t="shared" si="6"/>
        <v>0.999999999999464-7.31910301889215E-07i</v>
      </c>
      <c r="H95" t="str">
        <f t="shared" si="7"/>
        <v>15.1515322900401+0.165846496412765i</v>
      </c>
      <c r="I95" t="str">
        <f t="shared" si="8"/>
        <v>138.510652883907-12626.8885412635i</v>
      </c>
      <c r="K95" t="str">
        <f t="shared" si="9"/>
        <v>0.329960093619865-0.00361584328823782i</v>
      </c>
      <c r="L95" t="str">
        <f t="shared" si="10"/>
        <v>0.000714285714285714-996.683993641609i</v>
      </c>
      <c r="M95" t="str">
        <f t="shared" si="11"/>
        <v>0.0025-31.0519918473571i</v>
      </c>
      <c r="N95">
        <f t="shared" si="12"/>
        <v>89.383275380956206</v>
      </c>
      <c r="O95">
        <f t="shared" si="13"/>
        <v>98.879649177249732</v>
      </c>
      <c r="P95" s="3">
        <f t="shared" si="14"/>
        <v>98.879649177249732</v>
      </c>
      <c r="Q95" s="3">
        <f t="shared" si="15"/>
        <v>-90.616724619043794</v>
      </c>
      <c r="R95">
        <f t="shared" si="16"/>
        <v>89.383275380956206</v>
      </c>
      <c r="S95">
        <f t="shared" si="17"/>
        <v>1.2134077338084614E-3</v>
      </c>
      <c r="T95">
        <f t="shared" si="0"/>
        <v>98.879649177249732</v>
      </c>
    </row>
    <row r="96" spans="1:20" x14ac:dyDescent="0.25">
      <c r="A96">
        <f t="shared" si="1"/>
        <v>7.6530370941332011</v>
      </c>
      <c r="B96">
        <f t="shared" si="18"/>
        <v>1.2180186831969337</v>
      </c>
      <c r="C96" t="str">
        <f t="shared" si="2"/>
        <v>-946.111490279291-87560.7983049047i</v>
      </c>
      <c r="D96" t="str">
        <f t="shared" si="3"/>
        <v>3.47812499999025-13066.7078722539i</v>
      </c>
      <c r="E96" t="str">
        <f t="shared" si="4"/>
        <v>162.469393871666-0.0115893050049636i</v>
      </c>
      <c r="F96" t="str">
        <f t="shared" si="5"/>
        <v>2.90990990990834-122623.009259187i</v>
      </c>
      <c r="G96" t="str">
        <f t="shared" si="6"/>
        <v>0.99999999999946-7.3469156103639E-07i</v>
      </c>
      <c r="H96" t="str">
        <f t="shared" si="7"/>
        <v>15.1515324205404+0.166476713262851i</v>
      </c>
      <c r="I96" t="str">
        <f t="shared" si="8"/>
        <v>138.510653022418-12579.0880903975i</v>
      </c>
      <c r="K96" t="str">
        <f t="shared" si="9"/>
        <v>0.329959789792418-0.00362958012678362i</v>
      </c>
      <c r="L96" t="str">
        <f t="shared" si="10"/>
        <v>0.000714285714285714-992.910932099634i</v>
      </c>
      <c r="M96" t="str">
        <f t="shared" si="11"/>
        <v>0.0025-30.9344409716648i</v>
      </c>
      <c r="N96">
        <f t="shared" si="12"/>
        <v>89.380932027844608</v>
      </c>
      <c r="O96">
        <f t="shared" si="13"/>
        <v>98.84670126775859</v>
      </c>
      <c r="P96" s="3">
        <f t="shared" si="14"/>
        <v>98.84670126775859</v>
      </c>
      <c r="Q96" s="3">
        <f t="shared" si="15"/>
        <v>-90.619067972155392</v>
      </c>
      <c r="R96">
        <f t="shared" si="16"/>
        <v>89.380932027844608</v>
      </c>
      <c r="S96">
        <f t="shared" si="17"/>
        <v>1.2180186831969337E-3</v>
      </c>
      <c r="T96">
        <f t="shared" si="0"/>
        <v>98.84670126775859</v>
      </c>
    </row>
    <row r="97" spans="1:20" x14ac:dyDescent="0.25">
      <c r="A97">
        <f t="shared" si="1"/>
        <v>7.6821186350909079</v>
      </c>
      <c r="B97">
        <f t="shared" si="18"/>
        <v>1.2226471541930821</v>
      </c>
      <c r="C97" t="str">
        <f t="shared" si="2"/>
        <v>-946.110593376265-87229.2467821842i</v>
      </c>
      <c r="D97" t="str">
        <f t="shared" si="3"/>
        <v>3.47812499999018-13017.2423513631i</v>
      </c>
      <c r="E97" t="str">
        <f t="shared" si="4"/>
        <v>162.46939278225-0.011633332146223i</v>
      </c>
      <c r="F97" t="str">
        <f t="shared" si="5"/>
        <v>2.90990990990832-122158.805797174i</v>
      </c>
      <c r="G97" t="str">
        <f t="shared" si="6"/>
        <v>0.999999999999456-7.37483388968326E-07i</v>
      </c>
      <c r="H97" t="str">
        <f t="shared" si="7"/>
        <v>15.1515325520344+0.167109324938841i</v>
      </c>
      <c r="I97" t="str">
        <f t="shared" si="8"/>
        <v>138.510653161983-12531.4685939368i</v>
      </c>
      <c r="K97" t="str">
        <f t="shared" si="9"/>
        <v>0.329959483652064-0.0036433691268044i</v>
      </c>
      <c r="L97" t="str">
        <f t="shared" si="10"/>
        <v>0.000714285714285714-989.152153914762i</v>
      </c>
      <c r="M97" t="str">
        <f t="shared" si="11"/>
        <v>0.0025-30.8173350982912i</v>
      </c>
      <c r="N97">
        <f t="shared" si="12"/>
        <v>89.378579772284695</v>
      </c>
      <c r="O97">
        <f t="shared" si="13"/>
        <v>98.813753327184784</v>
      </c>
      <c r="P97" s="3">
        <f t="shared" si="14"/>
        <v>98.813753327184784</v>
      </c>
      <c r="Q97" s="3">
        <f t="shared" si="15"/>
        <v>-90.621420227715305</v>
      </c>
      <c r="R97">
        <f t="shared" si="16"/>
        <v>89.378579772284695</v>
      </c>
      <c r="S97">
        <f t="shared" si="17"/>
        <v>1.222647154193082E-3</v>
      </c>
      <c r="T97">
        <f t="shared" si="0"/>
        <v>98.813753327184784</v>
      </c>
    </row>
    <row r="98" spans="1:20" x14ac:dyDescent="0.25">
      <c r="A98">
        <f t="shared" si="1"/>
        <v>7.7113106859042526</v>
      </c>
      <c r="B98">
        <f t="shared" si="18"/>
        <v>1.2272932133790158</v>
      </c>
      <c r="C98" t="str">
        <f t="shared" si="2"/>
        <v>-946.109689645568-86898.950081618i</v>
      </c>
      <c r="D98" t="str">
        <f t="shared" si="3"/>
        <v>3.47812499999011-12967.9640878737i</v>
      </c>
      <c r="E98" t="str">
        <f t="shared" si="4"/>
        <v>162.469391684543-0.0116775264508425i</v>
      </c>
      <c r="F98" t="str">
        <f t="shared" si="5"/>
        <v>2.90990990990831-121696.359630594i</v>
      </c>
      <c r="G98" t="str">
        <f t="shared" si="6"/>
        <v>0.999999999999452-7.40285825846402E-07i</v>
      </c>
      <c r="H98" t="str">
        <f t="shared" si="7"/>
        <v>15.1515326845296+0.167744340541094i</v>
      </c>
      <c r="I98" t="str">
        <f t="shared" si="8"/>
        <v>138.510653302611-12484.0293668589i</v>
      </c>
      <c r="K98" t="str">
        <f t="shared" si="9"/>
        <v>0.329959175181203-0.00365721048607322i</v>
      </c>
      <c r="L98" t="str">
        <f t="shared" si="10"/>
        <v>0.000714285714285714-985.407605015699i</v>
      </c>
      <c r="M98" t="str">
        <f t="shared" si="11"/>
        <v>0.0025-30.7006725426292i</v>
      </c>
      <c r="N98">
        <f t="shared" si="12"/>
        <v>89.376218580473363</v>
      </c>
      <c r="O98">
        <f t="shared" si="13"/>
        <v>98.780805355291903</v>
      </c>
      <c r="P98" s="3">
        <f t="shared" si="14"/>
        <v>98.780805355291903</v>
      </c>
      <c r="Q98" s="3">
        <f t="shared" si="15"/>
        <v>-90.623781419526637</v>
      </c>
      <c r="R98">
        <f t="shared" si="16"/>
        <v>89.376218580473363</v>
      </c>
      <c r="S98">
        <f t="shared" si="17"/>
        <v>1.2272932133790158E-3</v>
      </c>
      <c r="T98">
        <f t="shared" si="0"/>
        <v>98.780805355291903</v>
      </c>
    </row>
    <row r="99" spans="1:20" x14ac:dyDescent="0.25">
      <c r="A99">
        <f t="shared" si="1"/>
        <v>7.7406136665106891</v>
      </c>
      <c r="B99">
        <f t="shared" si="18"/>
        <v>1.2319569275898561</v>
      </c>
      <c r="C99" t="str">
        <f t="shared" si="2"/>
        <v>-946.108779035182-86569.9034517756i</v>
      </c>
      <c r="D99" t="str">
        <f t="shared" si="3"/>
        <v>3.47812499999003-12918.8723729012i</v>
      </c>
      <c r="E99" t="str">
        <f t="shared" si="4"/>
        <v>162.469390578479-0.0117218885524221i</v>
      </c>
      <c r="F99" t="str">
        <f t="shared" si="5"/>
        <v>2.90990990990831-121235.664107004i</v>
      </c>
      <c r="G99" t="str">
        <f t="shared" si="6"/>
        <v>0.999999999999448-7.43098911984616E-07i</v>
      </c>
      <c r="H99" t="str">
        <f t="shared" si="7"/>
        <v>15.1515328180337+0.168381769204552i</v>
      </c>
      <c r="I99" t="str">
        <f t="shared" si="8"/>
        <v>138.510653444309-12436.7697267347i</v>
      </c>
      <c r="K99" t="str">
        <f t="shared" si="9"/>
        <v>0.329958864362095-0.00367110440310954i</v>
      </c>
      <c r="L99" t="str">
        <f t="shared" si="10"/>
        <v>0.000714285714285714-981.677231535859i</v>
      </c>
      <c r="M99" t="str">
        <f t="shared" si="11"/>
        <v>0.0025-30.5844516264488i</v>
      </c>
      <c r="N99">
        <f t="shared" si="12"/>
        <v>89.373848418479426</v>
      </c>
      <c r="O99">
        <f t="shared" si="13"/>
        <v>98.747857351841176</v>
      </c>
      <c r="P99" s="3">
        <f t="shared" si="14"/>
        <v>98.747857351841176</v>
      </c>
      <c r="Q99" s="3">
        <f t="shared" si="15"/>
        <v>-90.626151581520574</v>
      </c>
      <c r="R99">
        <f t="shared" si="16"/>
        <v>89.373848418479426</v>
      </c>
      <c r="S99">
        <f t="shared" si="17"/>
        <v>1.231956927589856E-3</v>
      </c>
      <c r="T99">
        <f t="shared" si="0"/>
        <v>98.747857351841176</v>
      </c>
    </row>
    <row r="100" spans="1:20" x14ac:dyDescent="0.25">
      <c r="A100">
        <f t="shared" si="1"/>
        <v>7.77002799844343</v>
      </c>
      <c r="B100">
        <f t="shared" si="18"/>
        <v>1.2366383639146976</v>
      </c>
      <c r="C100" t="str">
        <f t="shared" si="2"/>
        <v>-946.107861492798-86242.1021592163i</v>
      </c>
      <c r="D100" t="str">
        <f t="shared" si="3"/>
        <v>3.47812499998995-12869.9665002452i</v>
      </c>
      <c r="E100" t="str">
        <f t="shared" si="4"/>
        <v>162.469389463995-0.0117664190869767i</v>
      </c>
      <c r="F100" t="str">
        <f t="shared" si="5"/>
        <v>2.90990990990829-120776.712599144i</v>
      </c>
      <c r="G100" t="str">
        <f t="shared" si="6"/>
        <v>0.999999999999444-7.45922687850154E-07i</v>
      </c>
      <c r="H100" t="str">
        <f t="shared" si="7"/>
        <v>15.1515329525544+0.16902162009887i</v>
      </c>
      <c r="I100" t="str">
        <f t="shared" si="8"/>
        <v>138.510653587087-12389.6889937184i</v>
      </c>
      <c r="K100" t="str">
        <f t="shared" si="9"/>
        <v>0.329958551176871-0.00368505107718221i</v>
      </c>
      <c r="L100" t="str">
        <f t="shared" si="10"/>
        <v>0.000714285714285714-977.96097981257i</v>
      </c>
      <c r="M100" t="str">
        <f t="shared" si="11"/>
        <v>0.0025-30.4686706778729i</v>
      </c>
      <c r="N100">
        <f t="shared" si="12"/>
        <v>89.371469252243045</v>
      </c>
      <c r="O100">
        <f t="shared" si="13"/>
        <v>98.714909316592781</v>
      </c>
      <c r="P100" s="3">
        <f t="shared" si="14"/>
        <v>98.714909316592781</v>
      </c>
      <c r="Q100" s="3">
        <f t="shared" si="15"/>
        <v>-90.628530747756955</v>
      </c>
      <c r="R100">
        <f t="shared" si="16"/>
        <v>89.371469252243045</v>
      </c>
      <c r="S100">
        <f t="shared" si="17"/>
        <v>1.2366383639146976E-3</v>
      </c>
      <c r="T100">
        <f t="shared" si="0"/>
        <v>98.714909316592781</v>
      </c>
    </row>
    <row r="101" spans="1:20" x14ac:dyDescent="0.25">
      <c r="A101">
        <f t="shared" si="1"/>
        <v>7.7995541048375161</v>
      </c>
      <c r="B101">
        <f t="shared" si="18"/>
        <v>1.2413375896975736</v>
      </c>
      <c r="C101" t="str">
        <f t="shared" si="2"/>
        <v>-946.106936965663-85915.5414884086i</v>
      </c>
      <c r="D101" t="str">
        <f t="shared" si="3"/>
        <v>3.47812499998987-12821.245766378i</v>
      </c>
      <c r="E101" t="str">
        <f t="shared" si="4"/>
        <v>162.469388341029-0.0118111186929406i</v>
      </c>
      <c r="F101" t="str">
        <f t="shared" si="5"/>
        <v>2.90990990990828-120319.498504842i</v>
      </c>
      <c r="G101" t="str">
        <f t="shared" si="6"/>
        <v>0.999999999999439-7.48757194063982E-07i</v>
      </c>
      <c r="H101" t="str">
        <f t="shared" si="7"/>
        <v>15.1515330880994+0.169663902428549i</v>
      </c>
      <c r="I101" t="str">
        <f t="shared" si="8"/>
        <v>138.510653730953-12342.7864905377i</v>
      </c>
      <c r="K101" t="str">
        <f t="shared" si="9"/>
        <v>0.329958235607521-0.0036990507083121i</v>
      </c>
      <c r="L101" t="str">
        <f t="shared" si="10"/>
        <v>0.000714285714285714-974.258796386304i</v>
      </c>
      <c r="M101" t="str">
        <f t="shared" si="11"/>
        <v>0.0025-30.3533280313536i</v>
      </c>
      <c r="N101">
        <f t="shared" si="12"/>
        <v>89.369081047575236</v>
      </c>
      <c r="O101">
        <f t="shared" si="13"/>
        <v>98.681961249304464</v>
      </c>
      <c r="P101" s="3">
        <f t="shared" si="14"/>
        <v>98.681961249304464</v>
      </c>
      <c r="Q101" s="3">
        <f t="shared" si="15"/>
        <v>-90.630918952424764</v>
      </c>
      <c r="R101">
        <f t="shared" si="16"/>
        <v>89.369081047575236</v>
      </c>
      <c r="S101">
        <f t="shared" si="17"/>
        <v>1.2413375896975737E-3</v>
      </c>
      <c r="T101">
        <f t="shared" si="0"/>
        <v>98.681961249304464</v>
      </c>
    </row>
    <row r="102" spans="1:20" x14ac:dyDescent="0.25">
      <c r="A102">
        <f t="shared" si="1"/>
        <v>7.8291924104358985</v>
      </c>
      <c r="B102">
        <f t="shared" si="18"/>
        <v>1.2460546725384243</v>
      </c>
      <c r="C102" t="str">
        <f t="shared" si="2"/>
        <v>-946.106005400572-85590.216741668i</v>
      </c>
      <c r="D102" t="str">
        <f t="shared" si="3"/>
        <v>3.47812499998979-12772.7094704355i</v>
      </c>
      <c r="E102" t="str">
        <f t="shared" si="4"/>
        <v>162.469387209512-0.0118559880110974i</v>
      </c>
      <c r="F102" t="str">
        <f t="shared" si="5"/>
        <v>2.90990990990827-119864.01524692i</v>
      </c>
      <c r="G102" t="str">
        <f t="shared" si="6"/>
        <v>0.999999999999435-7.51602471401421E-07i</v>
      </c>
      <c r="H102" t="str">
        <f t="shared" si="7"/>
        <v>15.1515332246765+0.170308625433061i</v>
      </c>
      <c r="I102" t="str">
        <f t="shared" si="8"/>
        <v>138.510653875912-12296.0615424845i</v>
      </c>
      <c r="K102" t="str">
        <f t="shared" si="9"/>
        <v>0.329957917635904-0.00371310349727492i</v>
      </c>
      <c r="L102" t="str">
        <f t="shared" si="10"/>
        <v>0.000714285714285714-970.570627999911i</v>
      </c>
      <c r="M102" t="str">
        <f t="shared" si="11"/>
        <v>0.0025-30.2384220276486i</v>
      </c>
      <c r="N102">
        <f t="shared" si="12"/>
        <v>89.36668377015738</v>
      </c>
      <c r="O102">
        <f t="shared" si="13"/>
        <v>98.649013149732212</v>
      </c>
      <c r="P102" s="3">
        <f t="shared" si="14"/>
        <v>98.649013149732212</v>
      </c>
      <c r="Q102" s="3">
        <f t="shared" si="15"/>
        <v>-90.63331622984262</v>
      </c>
      <c r="R102">
        <f t="shared" si="16"/>
        <v>89.36668377015738</v>
      </c>
      <c r="S102">
        <f t="shared" si="17"/>
        <v>1.2460546725384244E-3</v>
      </c>
      <c r="T102">
        <f t="shared" si="0"/>
        <v>98.649013149732212</v>
      </c>
    </row>
    <row r="103" spans="1:20" x14ac:dyDescent="0.25">
      <c r="A103">
        <f t="shared" si="1"/>
        <v>7.8589433415955545</v>
      </c>
      <c r="B103">
        <f t="shared" si="18"/>
        <v>1.2507896802940703</v>
      </c>
      <c r="C103" t="str">
        <f t="shared" si="2"/>
        <v>-946.10506674398-85266.1232390912i</v>
      </c>
      <c r="D103" t="str">
        <f t="shared" si="3"/>
        <v>3.47812499998972-12724.3569142069i</v>
      </c>
      <c r="E103" t="str">
        <f t="shared" si="4"/>
        <v>162.46938606938-0.0119010276846878i</v>
      </c>
      <c r="F103" t="str">
        <f t="shared" si="5"/>
        <v>2.90990990990826-119410.256273099i</v>
      </c>
      <c r="G103" t="str">
        <f t="shared" si="6"/>
        <v>0.999999999999431-7.54458560792744E-07i</v>
      </c>
      <c r="H103" t="str">
        <f t="shared" si="7"/>
        <v>15.1515333622935+0.170955798386997i</v>
      </c>
      <c r="I103" t="str">
        <f t="shared" si="8"/>
        <v>138.510654021976-12249.5134774046i</v>
      </c>
      <c r="K103" t="str">
        <f t="shared" si="9"/>
        <v>0.329957597243734-0.00372720964560407i</v>
      </c>
      <c r="L103" t="str">
        <f t="shared" si="10"/>
        <v>0.000714285714285714-966.89642159784i</v>
      </c>
      <c r="M103" t="str">
        <f t="shared" si="11"/>
        <v>0.0025-30.1239510137962i</v>
      </c>
      <c r="N103">
        <f t="shared" si="12"/>
        <v>89.364277385540888</v>
      </c>
      <c r="O103">
        <f t="shared" si="13"/>
        <v>98.616065017630277</v>
      </c>
      <c r="P103" s="3">
        <f t="shared" si="14"/>
        <v>98.616065017630277</v>
      </c>
      <c r="Q103" s="3">
        <f t="shared" si="15"/>
        <v>-90.635722614459112</v>
      </c>
      <c r="R103">
        <f t="shared" si="16"/>
        <v>89.364277385540888</v>
      </c>
      <c r="S103">
        <f t="shared" si="17"/>
        <v>1.2507896802940704E-3</v>
      </c>
      <c r="T103">
        <f t="shared" si="0"/>
        <v>98.616065017630277</v>
      </c>
    </row>
    <row r="104" spans="1:20" x14ac:dyDescent="0.25">
      <c r="A104">
        <f t="shared" si="1"/>
        <v>7.8888073262936187</v>
      </c>
      <c r="B104">
        <f t="shared" si="18"/>
        <v>1.2555426810791879</v>
      </c>
      <c r="C104" t="str">
        <f t="shared" si="2"/>
        <v>-946.104120941965-84943.2563184889i</v>
      </c>
      <c r="D104" t="str">
        <f t="shared" si="3"/>
        <v>3.47812499998965-12676.1874021244i</v>
      </c>
      <c r="E104" t="str">
        <f t="shared" si="4"/>
        <v>162.469384920572-0.0119462383593991i</v>
      </c>
      <c r="F104" t="str">
        <f t="shared" si="5"/>
        <v>2.90990990990823-118958.215055903i</v>
      </c>
      <c r="G104" t="str">
        <f t="shared" si="6"/>
        <v>0.999999999999426-7.57325503323753E-07i</v>
      </c>
      <c r="H104" t="str">
        <f t="shared" si="7"/>
        <v>15.1515335009584+0.171605430600187i</v>
      </c>
      <c r="I104" t="str">
        <f t="shared" si="8"/>
        <v>138.510654169152-12203.1416256885i</v>
      </c>
      <c r="K104" t="str">
        <f t="shared" si="9"/>
        <v>0.329957274412592-0.00374136935559348i</v>
      </c>
      <c r="L104" t="str">
        <f t="shared" si="10"/>
        <v>0.000714285714285714-963.236124325399i</v>
      </c>
      <c r="M104" t="str">
        <f t="shared" si="11"/>
        <v>0.0025-30.0099133430925i</v>
      </c>
      <c r="N104">
        <f t="shared" si="12"/>
        <v>89.361861859146416</v>
      </c>
      <c r="O104">
        <f t="shared" si="13"/>
        <v>98.583116852751331</v>
      </c>
      <c r="P104" s="3">
        <f t="shared" si="14"/>
        <v>98.583116852751331</v>
      </c>
      <c r="Q104" s="3">
        <f t="shared" si="15"/>
        <v>-90.638138140853584</v>
      </c>
      <c r="R104">
        <f t="shared" si="16"/>
        <v>89.361861859146416</v>
      </c>
      <c r="S104">
        <f t="shared" si="17"/>
        <v>1.255542681079188E-3</v>
      </c>
      <c r="T104">
        <f t="shared" si="0"/>
        <v>98.583116852751331</v>
      </c>
    </row>
    <row r="105" spans="1:20" x14ac:dyDescent="0.25">
      <c r="A105">
        <f t="shared" si="1"/>
        <v>7.9187847941335345</v>
      </c>
      <c r="B105">
        <f t="shared" si="18"/>
        <v>1.2603137432672888</v>
      </c>
      <c r="C105" t="str">
        <f t="shared" si="2"/>
        <v>-946.103167940075-84621.6113353101i</v>
      </c>
      <c r="D105" t="str">
        <f t="shared" si="3"/>
        <v>3.47812499998957-12628.2002412533i</v>
      </c>
      <c r="E105" t="str">
        <f t="shared" si="4"/>
        <v>162.469383763017-0.0119916206832752i</v>
      </c>
      <c r="F105" t="str">
        <f t="shared" si="5"/>
        <v>2.90990990990823-118507.885092569i</v>
      </c>
      <c r="G105" t="str">
        <f t="shared" si="6"/>
        <v>0.999999999999422-7.6020334023638E-07i</v>
      </c>
      <c r="H105" t="str">
        <f t="shared" si="7"/>
        <v>15.1515336406792+0.17225753141784i</v>
      </c>
      <c r="I105" t="str">
        <f t="shared" si="8"/>
        <v>138.510654317451-12156.9453202618i</v>
      </c>
      <c r="K105" t="str">
        <f t="shared" si="9"/>
        <v>0.329956949123914-0.00375558283030033i</v>
      </c>
      <c r="L105" t="str">
        <f t="shared" si="10"/>
        <v>0.000714285714285714-959.589683527995i</v>
      </c>
      <c r="M105" t="str">
        <f t="shared" si="11"/>
        <v>0.0025-29.8963073750672i</v>
      </c>
      <c r="N105">
        <f t="shared" si="12"/>
        <v>89.359437156263681</v>
      </c>
      <c r="O105">
        <f t="shared" si="13"/>
        <v>98.550168654845493</v>
      </c>
      <c r="P105" s="3">
        <f t="shared" si="14"/>
        <v>98.550168654845493</v>
      </c>
      <c r="Q105" s="3">
        <f t="shared" si="15"/>
        <v>-90.640562843736319</v>
      </c>
      <c r="R105">
        <f t="shared" si="16"/>
        <v>89.359437156263681</v>
      </c>
      <c r="S105">
        <f t="shared" si="17"/>
        <v>1.2603137432672887E-3</v>
      </c>
      <c r="T105">
        <f t="shared" si="0"/>
        <v>98.550168654845493</v>
      </c>
    </row>
    <row r="106" spans="1:20" x14ac:dyDescent="0.25">
      <c r="A106">
        <f t="shared" si="1"/>
        <v>7.9488761763512414</v>
      </c>
      <c r="B106">
        <f t="shared" si="18"/>
        <v>1.2651029354917045</v>
      </c>
      <c r="C106" t="str">
        <f t="shared" si="2"/>
        <v>-946.102207683567-84301.1836625885i</v>
      </c>
      <c r="D106" t="str">
        <f t="shared" si="3"/>
        <v>3.47812499998948-12580.3947412823i</v>
      </c>
      <c r="E106" t="str">
        <f t="shared" si="4"/>
        <v>162.469382596651-0.0120371753068886i</v>
      </c>
      <c r="F106" t="str">
        <f t="shared" si="5"/>
        <v>2.90990990990821-118059.259904947i</v>
      </c>
      <c r="G106" t="str">
        <f t="shared" si="6"/>
        <v>0.999999999999418-7.63092112929275E-07i</v>
      </c>
      <c r="H106" t="str">
        <f t="shared" si="7"/>
        <v>15.1515337814639+0.172912110220673i</v>
      </c>
      <c r="I106" t="str">
        <f t="shared" si="8"/>
        <v>138.510654466876-12110.9238965748i</v>
      </c>
      <c r="K106" t="str">
        <f t="shared" si="9"/>
        <v>0.329956621359-0.00376985027354803i</v>
      </c>
      <c r="L106" t="str">
        <f t="shared" si="10"/>
        <v>0.000714285714285714-955.957046750344i</v>
      </c>
      <c r="M106" t="str">
        <f t="shared" si="11"/>
        <v>0.0025-29.7831314754605i</v>
      </c>
      <c r="N106">
        <f t="shared" si="12"/>
        <v>89.357003242050752</v>
      </c>
      <c r="O106">
        <f t="shared" si="13"/>
        <v>98.517220423661598</v>
      </c>
      <c r="P106" s="3">
        <f t="shared" si="14"/>
        <v>98.517220423661598</v>
      </c>
      <c r="Q106" s="3">
        <f t="shared" si="15"/>
        <v>-90.642996757949248</v>
      </c>
      <c r="R106">
        <f t="shared" si="16"/>
        <v>89.357003242050752</v>
      </c>
      <c r="S106">
        <f t="shared" si="17"/>
        <v>1.2651029354917044E-3</v>
      </c>
      <c r="T106">
        <f t="shared" si="0"/>
        <v>98.517220423661598</v>
      </c>
    </row>
    <row r="107" spans="1:20" x14ac:dyDescent="0.25">
      <c r="A107">
        <f t="shared" si="1"/>
        <v>7.979081905821376</v>
      </c>
      <c r="B107">
        <f t="shared" si="18"/>
        <v>1.269910326646573</v>
      </c>
      <c r="C107" t="str">
        <f t="shared" si="2"/>
        <v>-946.101240117206-83981.9686908648i</v>
      </c>
      <c r="D107" t="str">
        <f t="shared" si="3"/>
        <v>3.4781249999894-12532.7702145132i</v>
      </c>
      <c r="E107" t="str">
        <f t="shared" si="4"/>
        <v>162.469381421406-0.0120829028832006i</v>
      </c>
      <c r="F107" t="str">
        <f t="shared" si="5"/>
        <v>2.9099099099082-117612.333039414i</v>
      </c>
      <c r="G107" t="str">
        <f t="shared" si="6"/>
        <v>0.999999999999413-7.65991862958403E-07i</v>
      </c>
      <c r="H107" t="str">
        <f t="shared" si="7"/>
        <v>15.1515339233206+0.173569176425058i</v>
      </c>
      <c r="I107" t="str">
        <f t="shared" si="8"/>
        <v>138.51065461744-12065.076692594i</v>
      </c>
      <c r="K107" t="str">
        <f t="shared" si="9"/>
        <v>0.329956291099001-0.00378417188992895i</v>
      </c>
      <c r="L107" t="str">
        <f t="shared" si="10"/>
        <v>0.000714285714285714-952.338161735748i</v>
      </c>
      <c r="M107" t="str">
        <f t="shared" si="11"/>
        <v>0.0025-29.6703840161989i</v>
      </c>
      <c r="N107">
        <f t="shared" si="12"/>
        <v>89.354560081533648</v>
      </c>
      <c r="O107">
        <f t="shared" si="13"/>
        <v>98.484272158946183</v>
      </c>
      <c r="P107" s="3">
        <f t="shared" si="14"/>
        <v>98.484272158946183</v>
      </c>
      <c r="Q107" s="3">
        <f t="shared" si="15"/>
        <v>-90.645439918466352</v>
      </c>
      <c r="R107">
        <f t="shared" si="16"/>
        <v>89.354560081533648</v>
      </c>
      <c r="S107">
        <f t="shared" si="17"/>
        <v>1.269910326646573E-3</v>
      </c>
      <c r="T107">
        <f t="shared" si="0"/>
        <v>98.484272158946183</v>
      </c>
    </row>
    <row r="108" spans="1:20" x14ac:dyDescent="0.25">
      <c r="A108">
        <f t="shared" si="1"/>
        <v>8.0094024170634981</v>
      </c>
      <c r="B108">
        <f t="shared" si="18"/>
        <v>1.27473598588783</v>
      </c>
      <c r="C108" t="str">
        <f t="shared" si="2"/>
        <v>-946.100265185395-83663.961828128i</v>
      </c>
      <c r="D108" t="str">
        <f t="shared" si="3"/>
        <v>3.47812499998932-12485.3259758512i</v>
      </c>
      <c r="E108" t="str">
        <f t="shared" si="4"/>
        <v>162.469380237216-0.0121288040676907i</v>
      </c>
      <c r="F108" t="str">
        <f t="shared" si="5"/>
        <v>2.90990990990819-117167.098066777i</v>
      </c>
      <c r="G108" t="str">
        <f t="shared" si="6"/>
        <v>0.999999999999409-7.68902632037641E-07i</v>
      </c>
      <c r="H108" t="str">
        <f t="shared" si="7"/>
        <v>15.1515340662574+0.174228739483144i</v>
      </c>
      <c r="I108" t="str">
        <f t="shared" si="8"/>
        <v>138.510654769151-12019.4030487918i</v>
      </c>
      <c r="K108" t="str">
        <f t="shared" si="9"/>
        <v>0.329955958324932-0.00379854788480739i</v>
      </c>
      <c r="L108" t="str">
        <f t="shared" si="10"/>
        <v>0.000714285714285714-948.732976425326i</v>
      </c>
      <c r="M108" t="str">
        <f t="shared" si="11"/>
        <v>0.0025-29.5580633753725i</v>
      </c>
      <c r="N108">
        <f t="shared" si="12"/>
        <v>89.352107639605777</v>
      </c>
      <c r="O108">
        <f t="shared" si="13"/>
        <v>98.451323860444148</v>
      </c>
      <c r="P108" s="3">
        <f t="shared" si="14"/>
        <v>98.451323860444148</v>
      </c>
      <c r="Q108" s="3">
        <f t="shared" si="15"/>
        <v>-90.647892360394223</v>
      </c>
      <c r="R108">
        <f t="shared" si="16"/>
        <v>89.352107639605777</v>
      </c>
      <c r="S108">
        <f t="shared" si="17"/>
        <v>1.2747359858878301E-3</v>
      </c>
      <c r="T108">
        <f t="shared" ref="T108:T171" si="19">P108</f>
        <v>98.451323860444148</v>
      </c>
    </row>
    <row r="109" spans="1:20" x14ac:dyDescent="0.25">
      <c r="A109">
        <f t="shared" ref="A109:A172" si="20">2*PI()*B109</f>
        <v>8.0398381462483393</v>
      </c>
      <c r="B109">
        <f t="shared" si="18"/>
        <v>1.2795799826342038</v>
      </c>
      <c r="C109" t="str">
        <f t="shared" ref="C109:C172" si="21">IMPRODUCT(D109,E109,$C$40,,K109,$C$41)</f>
        <v>-946.099282832032-83347.158499742i</v>
      </c>
      <c r="D109" t="str">
        <f t="shared" ref="D109:D172" si="22">IMDIV(IMPRODUCT($C$37,$C$38,COMPLEX(1,A109/$C$38)),IMSUM(-1*A109*A109/$C$39,COMPLEX(0,1*A109)))</f>
        <v>3.47812499998924-12438.061342795i</v>
      </c>
      <c r="E109" t="str">
        <f t="shared" ref="E109:E172" si="23">IMDIV(IMPRODUCT(IMSUM(F109,G109),$C$29,H109),IMSUM(1,I109))</f>
        <v>162.469379044009-0.0121748795182459i</v>
      </c>
      <c r="F109" t="str">
        <f t="shared" ref="F109:F172" si="24">IMDIV(IMPRODUCT($C$14,$C$15,COMPLEX(1,A109/$C$15)),IMSUM(-1*A109*A109/$C$16,COMPLEX(0,A109)))</f>
        <v>2.90990990990817-116723.548582182i</v>
      </c>
      <c r="G109" t="str">
        <f t="shared" ref="G109:G172" si="25">IMDIV(1,COMPLEX(1,A109*$C$9*$C$10))</f>
        <v>0.999999999999404-7.71824462039381E-07i</v>
      </c>
      <c r="H109" t="str">
        <f t="shared" ref="H109:H172" si="26">IMDIV($C$3,IMSUM(K109,COMPLEX(0,$C$28*A109)))</f>
        <v>15.1515342102826+0.174890808882997i</v>
      </c>
      <c r="I109" t="str">
        <f t="shared" ref="I109:I172" si="27">IMPRODUCT(F109,$C$29,H109,$C$31)</f>
        <v>138.510654922017-11973.9023081378i</v>
      </c>
      <c r="K109" t="str">
        <f t="shared" ref="K109:K172" si="28">IF($C$26&lt;=0,IMDIV(1,IMSUM(IMDIV(1,L109),1/$C$18)),IMDIV(1,IMSUM(IMDIV(1,L109),1/$C$18,IMDIV(1,M109))))</f>
        <v>0.329955623017658-0.0038129784643223i</v>
      </c>
      <c r="L109" t="str">
        <f t="shared" ref="L109:L172" si="29">IMSUM($C$21/$C$22,IMDIV(1,COMPLEX(0,$C$20*$C$22*A109)))</f>
        <v>0.000714285714285714-945.141438957292i</v>
      </c>
      <c r="M109" t="str">
        <f t="shared" ref="M109:M172" si="30">IMSUM($C$25/$C$26,IMDIV(1,COMPLEX(0,$C$24*$C$26*A109)))</f>
        <v>0.0025-29.446167937211i</v>
      </c>
      <c r="N109">
        <f t="shared" ref="N109:N172" si="31">ABS(R109)</f>
        <v>89.34964588102757</v>
      </c>
      <c r="O109">
        <f t="shared" ref="O109:O172" si="32">ABS(P109)</f>
        <v>98.41837552789805</v>
      </c>
      <c r="P109" s="3">
        <f t="shared" ref="P109:P172" si="33">20*LOG10(IMABS(C109))</f>
        <v>98.41837552789805</v>
      </c>
      <c r="Q109" s="3">
        <f t="shared" ref="Q109:Q172" si="34">IMARGUMENT(C109)*180/PI()</f>
        <v>-90.65035411897243</v>
      </c>
      <c r="R109">
        <f t="shared" ref="R109:R172" si="35">IF(Q109&lt;0,Q109+180,Q109-180)</f>
        <v>89.34964588102757</v>
      </c>
      <c r="S109">
        <f t="shared" ref="S109:S172" si="36">B109/1000</f>
        <v>1.2795799826342039E-3</v>
      </c>
      <c r="T109">
        <f t="shared" si="19"/>
        <v>98.41837552789805</v>
      </c>
    </row>
    <row r="110" spans="1:20" x14ac:dyDescent="0.25">
      <c r="A110">
        <f t="shared" si="20"/>
        <v>8.0703895312040821</v>
      </c>
      <c r="B110">
        <f t="shared" ref="B110:B173" si="37">B109*(1+B$42)</f>
        <v>1.2844423865682137</v>
      </c>
      <c r="C110" t="str">
        <f t="shared" si="21"/>
        <v>-946.098293000643-83031.5541483876i</v>
      </c>
      <c r="D110" t="str">
        <f t="shared" si="22"/>
        <v>3.47812499998916-12390.9756354269i</v>
      </c>
      <c r="E110" t="str">
        <f t="shared" si="23"/>
        <v>162.469377841719-0.0122211298952754i</v>
      </c>
      <c r="F110" t="str">
        <f t="shared" si="24"/>
        <v>2.90990990990816-116281.67820502i</v>
      </c>
      <c r="G110" t="str">
        <f t="shared" si="25"/>
        <v>0.9999999999994-7.74757394995127E-07i</v>
      </c>
      <c r="H110" t="str">
        <f t="shared" si="26"/>
        <v>15.1515343554045+0.175555394148741i</v>
      </c>
      <c r="I110" t="str">
        <f t="shared" si="27"/>
        <v>138.510655076046-11928.5738160885i</v>
      </c>
      <c r="K110" t="str">
        <f t="shared" si="28"/>
        <v>0.329955285157901-0.00382746383539027i</v>
      </c>
      <c r="L110" t="str">
        <f t="shared" si="29"/>
        <v>0.000714285714285714-941.563497666157i</v>
      </c>
      <c r="M110" t="str">
        <f t="shared" si="30"/>
        <v>0.0025-29.3346960920613i</v>
      </c>
      <c r="N110">
        <f t="shared" si="31"/>
        <v>89.347174770425823</v>
      </c>
      <c r="O110">
        <f t="shared" si="32"/>
        <v>98.385427161048824</v>
      </c>
      <c r="P110" s="3">
        <f t="shared" si="33"/>
        <v>98.385427161048824</v>
      </c>
      <c r="Q110" s="3">
        <f t="shared" si="34"/>
        <v>-90.652825229574177</v>
      </c>
      <c r="R110">
        <f t="shared" si="35"/>
        <v>89.347174770425823</v>
      </c>
      <c r="S110">
        <f t="shared" si="36"/>
        <v>1.2844423865682136E-3</v>
      </c>
      <c r="T110">
        <f t="shared" si="19"/>
        <v>98.385427161048824</v>
      </c>
    </row>
    <row r="111" spans="1:20" x14ac:dyDescent="0.25">
      <c r="A111">
        <f t="shared" si="20"/>
        <v>8.1010570114226592</v>
      </c>
      <c r="B111">
        <f t="shared" si="37"/>
        <v>1.2893232676371731</v>
      </c>
      <c r="C111" t="str">
        <f t="shared" si="21"/>
        <v>-946.097295634362-82717.1442339942i</v>
      </c>
      <c r="D111" t="str">
        <f t="shared" si="22"/>
        <v>3.47812499998908-12344.0681764034i</v>
      </c>
      <c r="E111" t="str">
        <f t="shared" si="23"/>
        <v>162.469376630278-0.0122675558616741i</v>
      </c>
      <c r="F111" t="str">
        <f t="shared" si="24"/>
        <v>2.90990990990815-115841.480578837i</v>
      </c>
      <c r="G111" t="str">
        <f t="shared" si="25"/>
        <v>0.999999999999395-7.77701473096105E-07i</v>
      </c>
      <c r="H111" t="str">
        <f t="shared" si="26"/>
        <v>15.1515345016314+0.176222504840692i</v>
      </c>
      <c r="I111" t="str">
        <f t="shared" si="27"/>
        <v>138.510655231247-11883.4169205781i</v>
      </c>
      <c r="K111" t="str">
        <f t="shared" si="28"/>
        <v>0.329954944726236-0.00384200420570848i</v>
      </c>
      <c r="L111" t="str">
        <f t="shared" si="29"/>
        <v>0.000714285714285714-937.999101082049i</v>
      </c>
      <c r="M111" t="str">
        <f t="shared" si="30"/>
        <v>0.0025-29.2236462363631i</v>
      </c>
      <c r="N111">
        <f t="shared" si="31"/>
        <v>89.344694272293253</v>
      </c>
      <c r="O111">
        <f t="shared" si="32"/>
        <v>98.352478759635545</v>
      </c>
      <c r="P111" s="3">
        <f t="shared" si="33"/>
        <v>98.352478759635545</v>
      </c>
      <c r="Q111" s="3">
        <f t="shared" si="34"/>
        <v>-90.655305727706747</v>
      </c>
      <c r="R111">
        <f t="shared" si="35"/>
        <v>89.344694272293253</v>
      </c>
      <c r="S111">
        <f t="shared" si="36"/>
        <v>1.289323267637173E-3</v>
      </c>
      <c r="T111">
        <f t="shared" si="19"/>
        <v>98.352478759635545</v>
      </c>
    </row>
    <row r="112" spans="1:20" x14ac:dyDescent="0.25">
      <c r="A112">
        <f t="shared" si="20"/>
        <v>8.1318410280660665</v>
      </c>
      <c r="B112">
        <f t="shared" si="37"/>
        <v>1.2942226960541945</v>
      </c>
      <c r="C112" t="str">
        <f t="shared" si="21"/>
        <v>-946.096290675838-82403.9242336697i</v>
      </c>
      <c r="D112" t="str">
        <f t="shared" si="22"/>
        <v>3.47812499998899-12297.3382909447i</v>
      </c>
      <c r="E112" t="str">
        <f t="shared" si="23"/>
        <v>162.469375409616-0.012314158082844i</v>
      </c>
      <c r="F112" t="str">
        <f t="shared" si="24"/>
        <v>2.90990990990814-115402.949371244i</v>
      </c>
      <c r="G112" t="str">
        <f t="shared" si="25"/>
        <v>0.99999999999939-7.80656738693866E-07i</v>
      </c>
      <c r="H112" t="str">
        <f t="shared" si="26"/>
        <v>15.1515346489717+0.176892150555496i</v>
      </c>
      <c r="I112" t="str">
        <f t="shared" si="27"/>
        <v>138.510655387633-11838.4309720097i</v>
      </c>
      <c r="K112" t="str">
        <f t="shared" si="28"/>
        <v>0.32995460170309-0.00385659978375748i</v>
      </c>
      <c r="L112" t="str">
        <f t="shared" si="29"/>
        <v>0.000714285714285714-934.448197929918i</v>
      </c>
      <c r="M112" t="str">
        <f t="shared" si="30"/>
        <v>0.0025-29.113016772627i</v>
      </c>
      <c r="N112">
        <f t="shared" si="31"/>
        <v>89.342204350987998</v>
      </c>
      <c r="O112">
        <f t="shared" si="32"/>
        <v>98.319530323394915</v>
      </c>
      <c r="P112" s="3">
        <f t="shared" si="33"/>
        <v>98.319530323394915</v>
      </c>
      <c r="Q112" s="3">
        <f t="shared" si="34"/>
        <v>-90.657795649012002</v>
      </c>
      <c r="R112">
        <f t="shared" si="35"/>
        <v>89.342204350987998</v>
      </c>
      <c r="S112">
        <f t="shared" si="36"/>
        <v>1.2942226960541946E-3</v>
      </c>
      <c r="T112">
        <f t="shared" si="19"/>
        <v>98.319530323394915</v>
      </c>
    </row>
    <row r="113" spans="1:20" x14ac:dyDescent="0.25">
      <c r="A113">
        <f t="shared" si="20"/>
        <v>8.1627420239727186</v>
      </c>
      <c r="B113">
        <f t="shared" si="37"/>
        <v>1.2991407422992005</v>
      </c>
      <c r="C113" t="str">
        <f t="shared" si="21"/>
        <v>-946.095278067272-82091.8896416424i</v>
      </c>
      <c r="D113" t="str">
        <f t="shared" si="22"/>
        <v>3.47812499998891-12250.7853068259i</v>
      </c>
      <c r="E113" t="str">
        <f t="shared" si="23"/>
        <v>162.469374179662-0.01236093722666i</v>
      </c>
      <c r="F113" t="str">
        <f t="shared" si="24"/>
        <v>2.90990990990813-114966.07827382i</v>
      </c>
      <c r="G113" t="str">
        <f t="shared" si="25"/>
        <v>0.999999999999386-0.0000007836232343009i</v>
      </c>
      <c r="H113" t="str">
        <f t="shared" si="26"/>
        <v>15.151534797434+0.177564340926262i</v>
      </c>
      <c r="I113" t="str">
        <f t="shared" si="27"/>
        <v>138.510655545207-11793.6153232452i</v>
      </c>
      <c r="K113" t="str">
        <f t="shared" si="28"/>
        <v>0.329954256068742-0.00387125077880403i</v>
      </c>
      <c r="L113" t="str">
        <f t="shared" si="29"/>
        <v>0.000714285714285714-930.910737128824i</v>
      </c>
      <c r="M113" t="str">
        <f t="shared" si="30"/>
        <v>0.0025-29.0028061094113i</v>
      </c>
      <c r="N113">
        <f t="shared" si="31"/>
        <v>89.339704970733166</v>
      </c>
      <c r="O113">
        <f t="shared" si="32"/>
        <v>98.286581852061914</v>
      </c>
      <c r="P113" s="3">
        <f t="shared" si="33"/>
        <v>98.286581852061914</v>
      </c>
      <c r="Q113" s="3">
        <f t="shared" si="34"/>
        <v>-90.660295029266834</v>
      </c>
      <c r="R113">
        <f t="shared" si="35"/>
        <v>89.339704970733166</v>
      </c>
      <c r="S113">
        <f t="shared" si="36"/>
        <v>1.2991407422992005E-3</v>
      </c>
      <c r="T113">
        <f t="shared" si="19"/>
        <v>98.286581852061914</v>
      </c>
    </row>
    <row r="114" spans="1:20" x14ac:dyDescent="0.25">
      <c r="A114">
        <f t="shared" si="20"/>
        <v>8.1937604436638143</v>
      </c>
      <c r="B114">
        <f t="shared" si="37"/>
        <v>1.3040774771199375</v>
      </c>
      <c r="C114" t="str">
        <f t="shared" si="21"/>
        <v>-946.094257750421-81781.0359691899i</v>
      </c>
      <c r="D114" t="str">
        <f t="shared" si="22"/>
        <v>3.47812499998883-12204.4085543666i</v>
      </c>
      <c r="E114" t="str">
        <f t="shared" si="23"/>
        <v>162.469372940343-0.0124078939634983i</v>
      </c>
      <c r="F114" t="str">
        <f t="shared" si="24"/>
        <v>2.90990990990812-114530.86100203i</v>
      </c>
      <c r="G114" t="str">
        <f t="shared" si="25"/>
        <v>0.999999999999381-7.86601002591239E-07i</v>
      </c>
      <c r="H114" t="str">
        <f t="shared" si="26"/>
        <v>15.1515349470267+0.178239085622711i</v>
      </c>
      <c r="I114" t="str">
        <f t="shared" si="27"/>
        <v>138.510655703982-11748.9693295967i</v>
      </c>
      <c r="K114" t="str">
        <f t="shared" si="28"/>
        <v>0.329953907803319-0.00388595740090426i</v>
      </c>
      <c r="L114" t="str">
        <f t="shared" si="29"/>
        <v>0.000714285714285714-927.386667791216i</v>
      </c>
      <c r="M114" t="str">
        <f t="shared" si="30"/>
        <v>0.0025-28.8930126612984i</v>
      </c>
      <c r="N114">
        <f t="shared" si="31"/>
        <v>89.337196095616207</v>
      </c>
      <c r="O114">
        <f t="shared" si="32"/>
        <v>98.253633345369181</v>
      </c>
      <c r="P114" s="3">
        <f t="shared" si="33"/>
        <v>98.253633345369181</v>
      </c>
      <c r="Q114" s="3">
        <f t="shared" si="34"/>
        <v>-90.662803904383793</v>
      </c>
      <c r="R114">
        <f t="shared" si="35"/>
        <v>89.337196095616207</v>
      </c>
      <c r="S114">
        <f t="shared" si="36"/>
        <v>1.3040774771199376E-3</v>
      </c>
      <c r="T114">
        <f t="shared" si="19"/>
        <v>98.253633345369181</v>
      </c>
    </row>
    <row r="115" spans="1:20" x14ac:dyDescent="0.25">
      <c r="A115">
        <f t="shared" si="20"/>
        <v>8.2248967333497376</v>
      </c>
      <c r="B115">
        <f t="shared" si="37"/>
        <v>1.3090329715329934</v>
      </c>
      <c r="C115" t="str">
        <f t="shared" si="21"/>
        <v>-946.093229666671-81471.3587445813i</v>
      </c>
      <c r="D115" t="str">
        <f t="shared" si="22"/>
        <v>3.47812499998874-12158.2073664216i</v>
      </c>
      <c r="E115" t="str">
        <f t="shared" si="23"/>
        <v>162.469371691591-0.0124550289663423i</v>
      </c>
      <c r="F115" t="str">
        <f t="shared" si="24"/>
        <v>2.90990990990809-114097.291295126i</v>
      </c>
      <c r="G115" t="str">
        <f t="shared" si="25"/>
        <v>0.999999999999376-7.89590086401083E-07i</v>
      </c>
      <c r="H115" t="str">
        <f t="shared" si="26"/>
        <v>15.1515350977585+0.178916394351307i</v>
      </c>
      <c r="I115" t="str">
        <f t="shared" si="27"/>
        <v>138.510655863967-11704.4923488164i</v>
      </c>
      <c r="K115" t="str">
        <f t="shared" si="28"/>
        <v>0.329953556886799-0.00390071986090645i</v>
      </c>
      <c r="L115" t="str">
        <f t="shared" si="29"/>
        <v>0.000714285714285714-923.87593922217i</v>
      </c>
      <c r="M115" t="str">
        <f t="shared" si="30"/>
        <v>0.0025-28.7836348488726i</v>
      </c>
      <c r="N115">
        <f t="shared" si="31"/>
        <v>89.334677689588474</v>
      </c>
      <c r="O115">
        <f t="shared" si="32"/>
        <v>98.220684803047732</v>
      </c>
      <c r="P115" s="3">
        <f t="shared" si="33"/>
        <v>98.220684803047732</v>
      </c>
      <c r="Q115" s="3">
        <f t="shared" si="34"/>
        <v>-90.665322310411526</v>
      </c>
      <c r="R115">
        <f t="shared" si="35"/>
        <v>89.334677689588474</v>
      </c>
      <c r="S115">
        <f t="shared" si="36"/>
        <v>1.3090329715329933E-3</v>
      </c>
      <c r="T115">
        <f t="shared" si="19"/>
        <v>98.220684803047732</v>
      </c>
    </row>
    <row r="116" spans="1:20" x14ac:dyDescent="0.25">
      <c r="A116">
        <f t="shared" si="20"/>
        <v>8.2561513409364675</v>
      </c>
      <c r="B116">
        <f t="shared" si="37"/>
        <v>1.3140072968248189</v>
      </c>
      <c r="C116" t="str">
        <f t="shared" si="21"/>
        <v>-946.092193756887-81162.8535130086i</v>
      </c>
      <c r="D116" t="str">
        <f t="shared" si="22"/>
        <v>3.47812499998865-12112.1810783715i</v>
      </c>
      <c r="E116" t="str">
        <f t="shared" si="23"/>
        <v>162.469370433333-0.0125023429106376i</v>
      </c>
      <c r="F116" t="str">
        <f t="shared" si="24"/>
        <v>2.90990990990808-113665.362916062i</v>
      </c>
      <c r="G116" t="str">
        <f t="shared" si="25"/>
        <v>0.999999999999372-7.92590528729403E-07i</v>
      </c>
      <c r="H116" t="str">
        <f t="shared" si="26"/>
        <v>15.151535249638+0.179596276855394i</v>
      </c>
      <c r="I116" t="str">
        <f t="shared" si="27"/>
        <v>138.510656025166-11660.1837410879i</v>
      </c>
      <c r="K116" t="str">
        <f t="shared" si="28"/>
        <v>0.329953203299006-0.00391553837045386i</v>
      </c>
      <c r="L116" t="str">
        <f t="shared" si="29"/>
        <v>0.000714285714285714-920.378500918682i</v>
      </c>
      <c r="M116" t="str">
        <f t="shared" si="30"/>
        <v>0.0025-28.6746710986976i</v>
      </c>
      <c r="N116">
        <f t="shared" si="31"/>
        <v>89.332149716464727</v>
      </c>
      <c r="O116">
        <f t="shared" si="32"/>
        <v>98.187736224826395</v>
      </c>
      <c r="P116" s="3">
        <f t="shared" si="33"/>
        <v>98.187736224826395</v>
      </c>
      <c r="Q116" s="3">
        <f t="shared" si="34"/>
        <v>-90.667850283535273</v>
      </c>
      <c r="R116">
        <f t="shared" si="35"/>
        <v>89.332149716464727</v>
      </c>
      <c r="S116">
        <f t="shared" si="36"/>
        <v>1.3140072968248189E-3</v>
      </c>
      <c r="T116">
        <f t="shared" si="19"/>
        <v>98.187736224826395</v>
      </c>
    </row>
    <row r="117" spans="1:20" x14ac:dyDescent="0.25">
      <c r="A117">
        <f t="shared" si="20"/>
        <v>8.287524716032026</v>
      </c>
      <c r="B117">
        <f t="shared" si="37"/>
        <v>1.3190005245527532</v>
      </c>
      <c r="C117" t="str">
        <f t="shared" si="21"/>
        <v>-946.091149961533-80855.5158365217i</v>
      </c>
      <c r="D117" t="str">
        <f t="shared" si="22"/>
        <v>3.47812499998857-12066.3290281125i</v>
      </c>
      <c r="E117" t="str">
        <f t="shared" si="23"/>
        <v>162.469369165497-0.0125498364744097i</v>
      </c>
      <c r="F117" t="str">
        <f t="shared" si="24"/>
        <v>2.90990990990807-113235.069651405i</v>
      </c>
      <c r="G117" t="str">
        <f t="shared" si="25"/>
        <v>0.999999999999367-7.9560237273857E-07i</v>
      </c>
      <c r="H117" t="str">
        <f t="shared" si="26"/>
        <v>15.151535402674+0.180278742915351i</v>
      </c>
      <c r="I117" t="str">
        <f t="shared" si="27"/>
        <v>138.510656187597-11616.0428690173i</v>
      </c>
      <c r="K117" t="str">
        <f t="shared" si="28"/>
        <v>0.329952847019613-0.00393041314198803i</v>
      </c>
      <c r="L117" t="str">
        <f t="shared" si="29"/>
        <v>0.000714285714285714-916.894302568924i</v>
      </c>
      <c r="M117" t="str">
        <f t="shared" si="30"/>
        <v>0.0025-28.5661198432931i</v>
      </c>
      <c r="N117">
        <f t="shared" si="31"/>
        <v>89.329612139922574</v>
      </c>
      <c r="O117">
        <f t="shared" si="32"/>
        <v>98.154787610431825</v>
      </c>
      <c r="P117" s="3">
        <f t="shared" si="33"/>
        <v>98.154787610431825</v>
      </c>
      <c r="Q117" s="3">
        <f t="shared" si="34"/>
        <v>-90.670387860077426</v>
      </c>
      <c r="R117">
        <f t="shared" si="35"/>
        <v>89.329612139922574</v>
      </c>
      <c r="S117">
        <f t="shared" si="36"/>
        <v>1.3190005245527531E-3</v>
      </c>
      <c r="T117">
        <f t="shared" si="19"/>
        <v>98.154787610431825</v>
      </c>
    </row>
    <row r="118" spans="1:20" x14ac:dyDescent="0.25">
      <c r="A118">
        <f t="shared" si="20"/>
        <v>8.3190173099529474</v>
      </c>
      <c r="B118">
        <f t="shared" si="37"/>
        <v>1.3240127265460537</v>
      </c>
      <c r="C118" t="str">
        <f t="shared" si="21"/>
        <v>-946.090098220597-80549.3412939675i</v>
      </c>
      <c r="D118" t="str">
        <f t="shared" si="22"/>
        <v>3.47812499998848-12020.6505560475i</v>
      </c>
      <c r="E118" t="str">
        <f t="shared" si="23"/>
        <v>162.469367888011-0.0125975103382393i</v>
      </c>
      <c r="F118" t="str">
        <f t="shared" si="24"/>
        <v>2.90990990990806-112806.40531124i</v>
      </c>
      <c r="G118" t="str">
        <f t="shared" si="25"/>
        <v>0.999999999999362-7.98625661754974E-07i</v>
      </c>
      <c r="H118" t="str">
        <f t="shared" si="26"/>
        <v>15.1515355568753+0.180963802348715i</v>
      </c>
      <c r="I118" t="str">
        <f t="shared" si="27"/>
        <v>138.510656351263-11572.069097623i</v>
      </c>
      <c r="K118" t="str">
        <f t="shared" si="28"/>
        <v>0.329952488028135-0.00394534438875133i</v>
      </c>
      <c r="L118" t="str">
        <f t="shared" si="29"/>
        <v>0.000714285714285714-913.423294051523i</v>
      </c>
      <c r="M118" t="str">
        <f t="shared" si="30"/>
        <v>0.0025-28.4579795211129i</v>
      </c>
      <c r="N118">
        <f t="shared" si="31"/>
        <v>89.327064923501965</v>
      </c>
      <c r="O118">
        <f t="shared" si="32"/>
        <v>98.121838959588686</v>
      </c>
      <c r="P118" s="3">
        <f t="shared" si="33"/>
        <v>98.121838959588686</v>
      </c>
      <c r="Q118" s="3">
        <f t="shared" si="34"/>
        <v>-90.672935076498035</v>
      </c>
      <c r="R118">
        <f t="shared" si="35"/>
        <v>89.327064923501965</v>
      </c>
      <c r="S118">
        <f t="shared" si="36"/>
        <v>1.3240127265460536E-3</v>
      </c>
      <c r="T118">
        <f t="shared" si="19"/>
        <v>98.121838959588686</v>
      </c>
    </row>
    <row r="119" spans="1:20" x14ac:dyDescent="0.25">
      <c r="A119">
        <f t="shared" si="20"/>
        <v>8.3506295757307694</v>
      </c>
      <c r="B119">
        <f t="shared" si="37"/>
        <v>1.3290439749069287</v>
      </c>
      <c r="C119" t="str">
        <f t="shared" si="21"/>
        <v>-946.089038473616-80244.3254809241i</v>
      </c>
      <c r="D119" t="str">
        <f t="shared" si="22"/>
        <v>3.4781249999884-11975.1450050764i</v>
      </c>
      <c r="E119" t="str">
        <f t="shared" si="23"/>
        <v>162.4693666008-0.0126453651852482i</v>
      </c>
      <c r="F119" t="str">
        <f t="shared" si="24"/>
        <v>2.90990990990804-112379.363729087i</v>
      </c>
      <c r="G119" t="str">
        <f t="shared" si="25"/>
        <v>0.999999999999357-8.01660439269639E-07i</v>
      </c>
      <c r="H119" t="str">
        <f t="shared" si="26"/>
        <v>15.1515357122507+0.181651465010333i</v>
      </c>
      <c r="I119" t="str">
        <f t="shared" si="27"/>
        <v>138.510656516177-11528.2617943277i</v>
      </c>
      <c r="K119" t="str">
        <f t="shared" si="28"/>
        <v>0.329952126303933-0.00396033232479026i</v>
      </c>
      <c r="L119" t="str">
        <f t="shared" si="29"/>
        <v>0.000714285714285714-909.965425434872i</v>
      </c>
      <c r="M119" t="str">
        <f t="shared" si="30"/>
        <v>0.0025-28.350248576522i</v>
      </c>
      <c r="N119">
        <f t="shared" si="31"/>
        <v>89.324508030604648</v>
      </c>
      <c r="O119">
        <f t="shared" si="32"/>
        <v>98.088890272019455</v>
      </c>
      <c r="P119" s="3">
        <f t="shared" si="33"/>
        <v>98.088890272019455</v>
      </c>
      <c r="Q119" s="3">
        <f t="shared" si="34"/>
        <v>-90.675491969395352</v>
      </c>
      <c r="R119">
        <f t="shared" si="35"/>
        <v>89.324508030604648</v>
      </c>
      <c r="S119">
        <f t="shared" si="36"/>
        <v>1.3290439749069286E-3</v>
      </c>
      <c r="T119">
        <f t="shared" si="19"/>
        <v>98.088890272019455</v>
      </c>
    </row>
    <row r="120" spans="1:20" x14ac:dyDescent="0.25">
      <c r="A120">
        <f t="shared" si="20"/>
        <v>8.3823619681185466</v>
      </c>
      <c r="B120">
        <f t="shared" si="37"/>
        <v>1.3340943420115752</v>
      </c>
      <c r="C120" t="str">
        <f t="shared" si="21"/>
        <v>-946.087970659629-79940.4640096392i</v>
      </c>
      <c r="D120" t="str">
        <f t="shared" si="22"/>
        <v>3.4781249999883-11929.8117205866i</v>
      </c>
      <c r="E120" t="str">
        <f t="shared" si="23"/>
        <v>162.469365303789-0.0126934017011122i</v>
      </c>
      <c r="F120" t="str">
        <f t="shared" si="24"/>
        <v>2.90990990990803-111953.93876181i</v>
      </c>
      <c r="G120" t="str">
        <f t="shared" si="25"/>
        <v>0.999999999999353-8.0470674893886E-07i</v>
      </c>
      <c r="H120" t="str">
        <f t="shared" si="26"/>
        <v>15.1515358688092+0.182341740792497i</v>
      </c>
      <c r="I120" t="str">
        <f t="shared" si="27"/>
        <v>138.510656682344-11484.6203289487i</v>
      </c>
      <c r="K120" t="str">
        <f t="shared" si="28"/>
        <v>0.329951761826213-0.00397537716495816i</v>
      </c>
      <c r="L120" t="str">
        <f t="shared" si="29"/>
        <v>0.000714285714285714-906.520646976363i</v>
      </c>
      <c r="M120" t="str">
        <f t="shared" si="30"/>
        <v>0.0025-28.2429254597749i</v>
      </c>
      <c r="N120">
        <f t="shared" si="31"/>
        <v>89.321941424493772</v>
      </c>
      <c r="O120">
        <f t="shared" si="32"/>
        <v>98.055941547444661</v>
      </c>
      <c r="P120" s="3">
        <f t="shared" si="33"/>
        <v>98.055941547444661</v>
      </c>
      <c r="Q120" s="3">
        <f t="shared" si="34"/>
        <v>-90.678058575506228</v>
      </c>
      <c r="R120">
        <f t="shared" si="35"/>
        <v>89.321941424493772</v>
      </c>
      <c r="S120">
        <f t="shared" si="36"/>
        <v>1.3340943420115752E-3</v>
      </c>
      <c r="T120">
        <f t="shared" si="19"/>
        <v>98.055941547444661</v>
      </c>
    </row>
    <row r="121" spans="1:20" x14ac:dyDescent="0.25">
      <c r="A121">
        <f t="shared" si="20"/>
        <v>8.4142149435973987</v>
      </c>
      <c r="B121">
        <f t="shared" si="37"/>
        <v>1.3391639005112193</v>
      </c>
      <c r="C121" t="str">
        <f t="shared" si="21"/>
        <v>-946.086894717301-79637.7525089656i</v>
      </c>
      <c r="D121" t="str">
        <f t="shared" si="22"/>
        <v>3.47812499998822-11884.6500504434i</v>
      </c>
      <c r="E121" t="str">
        <f t="shared" si="23"/>
        <v>162.469363996907-0.0127416205741795i</v>
      </c>
      <c r="F121" t="str">
        <f t="shared" si="24"/>
        <v>2.90990990990801-111530.124289527i</v>
      </c>
      <c r="G121" t="str">
        <f t="shared" si="25"/>
        <v>0.999999999999347-8.07764634584823E-07i</v>
      </c>
      <c r="H121" t="str">
        <f t="shared" si="26"/>
        <v>15.1515360265599+0.183034639625097i</v>
      </c>
      <c r="I121" t="str">
        <f t="shared" si="27"/>
        <v>138.510656849778-11441.1440736887i</v>
      </c>
      <c r="K121" t="str">
        <f t="shared" si="28"/>
        <v>0.329951394574019-0.0039904791249185i</v>
      </c>
      <c r="L121" t="str">
        <f t="shared" si="29"/>
        <v>0.000714285714285714-903.088909121697i</v>
      </c>
      <c r="M121" t="str">
        <f t="shared" si="30"/>
        <v>0.0025-28.1360086269923i</v>
      </c>
      <c r="N121">
        <f t="shared" si="31"/>
        <v>89.31936506829318</v>
      </c>
      <c r="O121">
        <f t="shared" si="32"/>
        <v>98.022992785582517</v>
      </c>
      <c r="P121" s="3">
        <f t="shared" si="33"/>
        <v>98.022992785582517</v>
      </c>
      <c r="Q121" s="3">
        <f t="shared" si="34"/>
        <v>-90.68063493170682</v>
      </c>
      <c r="R121">
        <f t="shared" si="35"/>
        <v>89.31936506829318</v>
      </c>
      <c r="S121">
        <f t="shared" si="36"/>
        <v>1.3391639005112192E-3</v>
      </c>
      <c r="T121">
        <f t="shared" si="19"/>
        <v>98.022992785582517</v>
      </c>
    </row>
    <row r="122" spans="1:20" x14ac:dyDescent="0.25">
      <c r="A122">
        <f t="shared" si="20"/>
        <v>8.4461889603830684</v>
      </c>
      <c r="B122">
        <f t="shared" si="37"/>
        <v>1.3442527233331618</v>
      </c>
      <c r="C122" t="str">
        <f t="shared" si="21"/>
        <v>-946.085810584717-79336.1866242988i</v>
      </c>
      <c r="D122" t="str">
        <f t="shared" si="22"/>
        <v>3.47812499998812-11839.6593449812i</v>
      </c>
      <c r="E122" t="str">
        <f t="shared" si="23"/>
        <v>162.469362680075-0.0127900224952523i</v>
      </c>
      <c r="F122" t="str">
        <f t="shared" si="24"/>
        <v>2.909909909908-111107.914215526i</v>
      </c>
      <c r="G122" t="str">
        <f t="shared" si="25"/>
        <v>0.999999999999343-8.10834140196242E-07i</v>
      </c>
      <c r="H122" t="str">
        <f t="shared" si="26"/>
        <v>15.1515361855117+0.183730171475749i</v>
      </c>
      <c r="I122" t="str">
        <f t="shared" si="27"/>
        <v>138.510657018485-11397.8324031274i</v>
      </c>
      <c r="K122" t="str">
        <f t="shared" si="28"/>
        <v>0.329951024526238-0.00400563842114758i</v>
      </c>
      <c r="L122" t="str">
        <f t="shared" si="29"/>
        <v>0.000714285714285714-899.670162504185i</v>
      </c>
      <c r="M122" t="str">
        <f t="shared" si="30"/>
        <v>0.0025-28.0294965401398i</v>
      </c>
      <c r="N122">
        <f t="shared" si="31"/>
        <v>89.316778924987034</v>
      </c>
      <c r="O122">
        <f t="shared" si="32"/>
        <v>97.990043986149203</v>
      </c>
      <c r="P122" s="3">
        <f t="shared" si="33"/>
        <v>97.990043986149203</v>
      </c>
      <c r="Q122" s="3">
        <f t="shared" si="34"/>
        <v>-90.683221075012966</v>
      </c>
      <c r="R122">
        <f t="shared" si="35"/>
        <v>89.316778924987034</v>
      </c>
      <c r="S122">
        <f t="shared" si="36"/>
        <v>1.3442527233331618E-3</v>
      </c>
      <c r="T122">
        <f t="shared" si="19"/>
        <v>97.990043986149203</v>
      </c>
    </row>
    <row r="123" spans="1:20" x14ac:dyDescent="0.25">
      <c r="A123">
        <f t="shared" si="20"/>
        <v>8.4782844784325224</v>
      </c>
      <c r="B123">
        <f t="shared" si="37"/>
        <v>1.3493608836818278</v>
      </c>
      <c r="C123" t="str">
        <f t="shared" si="21"/>
        <v>-946.08471819962-79035.7620175162i</v>
      </c>
      <c r="D123" t="str">
        <f t="shared" si="22"/>
        <v>3.47812499998803-11794.8389569936i</v>
      </c>
      <c r="E123" t="str">
        <f t="shared" si="23"/>
        <v>162.469361353221-0.0128386081578951i</v>
      </c>
      <c r="F123" t="str">
        <f t="shared" si="24"/>
        <v>2.90990990990799-110687.302466173i</v>
      </c>
      <c r="G123" t="str">
        <f t="shared" si="25"/>
        <v>0.999999999999338-8.13915309928983E-07i</v>
      </c>
      <c r="H123" t="str">
        <f t="shared" si="26"/>
        <v>15.1515363456739+0.184428346349953i</v>
      </c>
      <c r="I123" t="str">
        <f t="shared" si="27"/>
        <v>138.510657188479-11354.6846942117i</v>
      </c>
      <c r="K123" t="str">
        <f t="shared" si="28"/>
        <v>0.329950651661596-0.00402085527093779i</v>
      </c>
      <c r="L123" t="str">
        <f t="shared" si="29"/>
        <v>0.000714285714285714-896.264357943996i</v>
      </c>
      <c r="M123" t="str">
        <f t="shared" si="30"/>
        <v>0.0025-27.9233876670052i</v>
      </c>
      <c r="N123">
        <f t="shared" si="31"/>
        <v>89.314182957419149</v>
      </c>
      <c r="O123">
        <f t="shared" si="32"/>
        <v>97.957095148858912</v>
      </c>
      <c r="P123" s="3">
        <f t="shared" si="33"/>
        <v>97.957095148858912</v>
      </c>
      <c r="Q123" s="3">
        <f t="shared" si="34"/>
        <v>-90.685817042580851</v>
      </c>
      <c r="R123">
        <f t="shared" si="35"/>
        <v>89.314182957419149</v>
      </c>
      <c r="S123">
        <f t="shared" si="36"/>
        <v>1.3493608836818278E-3</v>
      </c>
      <c r="T123">
        <f t="shared" si="19"/>
        <v>97.957095148858912</v>
      </c>
    </row>
    <row r="124" spans="1:20" x14ac:dyDescent="0.25">
      <c r="A124">
        <f t="shared" si="20"/>
        <v>8.5105019594505666</v>
      </c>
      <c r="B124">
        <f t="shared" si="37"/>
        <v>1.3544884550398189</v>
      </c>
      <c r="C124" t="str">
        <f t="shared" si="21"/>
        <v>-946.083617499157-78736.4743669091i</v>
      </c>
      <c r="D124" t="str">
        <f t="shared" si="22"/>
        <v>3.47812499998795-11750.1882417242i</v>
      </c>
      <c r="E124" t="str">
        <f t="shared" si="23"/>
        <v>162.469360016265-0.0128873782581484i</v>
      </c>
      <c r="F124" t="str">
        <f t="shared" si="24"/>
        <v>2.90990990990797-110268.282990826i</v>
      </c>
      <c r="G124" t="str">
        <f t="shared" si="25"/>
        <v>0.999999999999333-8.17008188106709E-07i</v>
      </c>
      <c r="H124" t="str">
        <f t="shared" si="26"/>
        <v>15.1515365070555+0.185129174291227i</v>
      </c>
      <c r="I124" t="str">
        <f t="shared" si="27"/>
        <v>138.510657359768-11311.7003262473i</v>
      </c>
      <c r="K124" t="str">
        <f t="shared" si="28"/>
        <v>0.329950275958657-0.0040361298924005i</v>
      </c>
      <c r="L124" t="str">
        <f t="shared" si="29"/>
        <v>0.000714285714285714-892.871446447499i</v>
      </c>
      <c r="M124" t="str">
        <f t="shared" si="30"/>
        <v>0.0025-27.8176804811767i</v>
      </c>
      <c r="N124">
        <f t="shared" si="31"/>
        <v>89.311577128292654</v>
      </c>
      <c r="O124">
        <f t="shared" si="32"/>
        <v>97.92414627342319</v>
      </c>
      <c r="P124" s="3">
        <f t="shared" si="33"/>
        <v>97.92414627342319</v>
      </c>
      <c r="Q124" s="3">
        <f t="shared" si="34"/>
        <v>-90.688422871707346</v>
      </c>
      <c r="R124">
        <f t="shared" si="35"/>
        <v>89.311577128292654</v>
      </c>
      <c r="S124">
        <f t="shared" si="36"/>
        <v>1.3544884550398188E-3</v>
      </c>
      <c r="T124">
        <f t="shared" si="19"/>
        <v>97.92414627342319</v>
      </c>
    </row>
    <row r="125" spans="1:20" x14ac:dyDescent="0.25">
      <c r="A125">
        <f t="shared" si="20"/>
        <v>8.5428418668964792</v>
      </c>
      <c r="B125">
        <f t="shared" si="37"/>
        <v>1.3596355111689702</v>
      </c>
      <c r="C125" t="str">
        <f t="shared" si="21"/>
        <v>-946.082508420053-78438.3193671274i</v>
      </c>
      <c r="D125" t="str">
        <f t="shared" si="22"/>
        <v>3.47812499998786-11705.7065568574i</v>
      </c>
      <c r="E125" t="str">
        <f t="shared" si="23"/>
        <v>162.469358669133-0.0129363334947274i</v>
      </c>
      <c r="F125" t="str">
        <f t="shared" si="24"/>
        <v>2.90990990990796-109850.849761749i</v>
      </c>
      <c r="G125" t="str">
        <f t="shared" si="25"/>
        <v>0.999999999999327-8.2011281922151E-07i</v>
      </c>
      <c r="H125" t="str">
        <f t="shared" si="26"/>
        <v>15.1515366696661+0.185832665381252i</v>
      </c>
      <c r="I125" t="str">
        <f t="shared" si="27"/>
        <v>138.510657532358-11268.8786808898i</v>
      </c>
      <c r="K125" t="str">
        <f t="shared" si="28"/>
        <v>0.329949897395822-0.00405146250446909i</v>
      </c>
      <c r="L125" t="str">
        <f t="shared" si="29"/>
        <v>0.000714285714285714-889.491379206508i</v>
      </c>
      <c r="M125" t="str">
        <f t="shared" si="30"/>
        <v>0.0025-27.7123734620211i</v>
      </c>
      <c r="N125">
        <f t="shared" si="31"/>
        <v>89.308961400169309</v>
      </c>
      <c r="O125">
        <f t="shared" si="32"/>
        <v>97.891197359551811</v>
      </c>
      <c r="P125" s="3">
        <f t="shared" si="33"/>
        <v>97.891197359551811</v>
      </c>
      <c r="Q125" s="3">
        <f t="shared" si="34"/>
        <v>-90.691038599830691</v>
      </c>
      <c r="R125">
        <f t="shared" si="35"/>
        <v>89.308961400169309</v>
      </c>
      <c r="S125">
        <f t="shared" si="36"/>
        <v>1.3596355111689701E-3</v>
      </c>
      <c r="T125">
        <f t="shared" si="19"/>
        <v>97.891197359551811</v>
      </c>
    </row>
    <row r="126" spans="1:20" x14ac:dyDescent="0.25">
      <c r="A126">
        <f t="shared" si="20"/>
        <v>8.5753046659906857</v>
      </c>
      <c r="B126">
        <f t="shared" si="37"/>
        <v>1.3648021261114123</v>
      </c>
      <c r="C126" t="str">
        <f t="shared" si="21"/>
        <v>-946.081390898581-78141.2927291147i</v>
      </c>
      <c r="D126" t="str">
        <f t="shared" si="22"/>
        <v>3.47812499998776-11661.3932625094i</v>
      </c>
      <c r="E126" t="str">
        <f t="shared" si="23"/>
        <v>162.469357311747-0.012985474569003i</v>
      </c>
      <c r="F126" t="str">
        <f t="shared" si="24"/>
        <v>2.90990990990793-109434.996774026i</v>
      </c>
      <c r="G126" t="str">
        <f t="shared" si="25"/>
        <v>0.999999999999322-8.23229247934548E-07i</v>
      </c>
      <c r="H126" t="str">
        <f t="shared" si="26"/>
        <v>15.1515368335148+0.186538829740025i</v>
      </c>
      <c r="I126" t="str">
        <f t="shared" si="27"/>
        <v>138.510657706263-11226.2191421353i</v>
      </c>
      <c r="K126" t="str">
        <f t="shared" si="28"/>
        <v>0.329949515951328-0.00406685332690211i</v>
      </c>
      <c r="L126" t="str">
        <f t="shared" si="29"/>
        <v>0.000714285714285714-886.124107597643i</v>
      </c>
      <c r="M126" t="str">
        <f t="shared" si="30"/>
        <v>0.0025-27.6074650946614i</v>
      </c>
      <c r="N126">
        <f t="shared" si="31"/>
        <v>89.306335735468977</v>
      </c>
      <c r="O126">
        <f t="shared" si="32"/>
        <v>97.858248406952271</v>
      </c>
      <c r="P126" s="3">
        <f t="shared" si="33"/>
        <v>97.858248406952271</v>
      </c>
      <c r="Q126" s="3">
        <f t="shared" si="34"/>
        <v>-90.693664264531023</v>
      </c>
      <c r="R126">
        <f t="shared" si="35"/>
        <v>89.306335735468977</v>
      </c>
      <c r="S126">
        <f t="shared" si="36"/>
        <v>1.3648021261114124E-3</v>
      </c>
      <c r="T126">
        <f t="shared" si="19"/>
        <v>97.858248406952271</v>
      </c>
    </row>
    <row r="127" spans="1:20" x14ac:dyDescent="0.25">
      <c r="A127">
        <f t="shared" si="20"/>
        <v>8.6078908237214513</v>
      </c>
      <c r="B127">
        <f t="shared" si="37"/>
        <v>1.3699883741906356</v>
      </c>
      <c r="C127" t="str">
        <f t="shared" si="21"/>
        <v>-946.080264870452-77845.3901800429i</v>
      </c>
      <c r="D127" t="str">
        <f t="shared" si="22"/>
        <v>3.47812499998767-11617.2477212184i</v>
      </c>
      <c r="E127" t="str">
        <f t="shared" si="23"/>
        <v>162.469355944026-0.0130348021849165i</v>
      </c>
      <c r="F127" t="str">
        <f t="shared" si="24"/>
        <v>2.90990990990792-109020.718045471i</v>
      </c>
      <c r="G127" t="str">
        <f t="shared" si="25"/>
        <v>0.999999999999317-8.26357519076695E-07i</v>
      </c>
      <c r="H127" t="str">
        <f t="shared" si="26"/>
        <v>15.1515369986111+0.187247677525999i</v>
      </c>
      <c r="I127" t="str">
        <f t="shared" si="27"/>
        <v>138.510657881493-11183.7210963121i</v>
      </c>
      <c r="K127" t="str">
        <f t="shared" si="28"/>
        <v>0.329949131603247-0.00408230258028627i</v>
      </c>
      <c r="L127" t="str">
        <f t="shared" si="29"/>
        <v>0.000714285714285714-882.769583181552i</v>
      </c>
      <c r="M127" t="str">
        <f t="shared" si="30"/>
        <v>0.0025-27.5029538699555i</v>
      </c>
      <c r="N127">
        <f t="shared" si="31"/>
        <v>89.303700096469143</v>
      </c>
      <c r="O127">
        <f t="shared" si="32"/>
        <v>97.825299415329511</v>
      </c>
      <c r="P127" s="3">
        <f t="shared" si="33"/>
        <v>97.825299415329511</v>
      </c>
      <c r="Q127" s="3">
        <f t="shared" si="34"/>
        <v>-90.696299903530857</v>
      </c>
      <c r="R127">
        <f t="shared" si="35"/>
        <v>89.303700096469143</v>
      </c>
      <c r="S127">
        <f t="shared" si="36"/>
        <v>1.3699883741906357E-3</v>
      </c>
      <c r="T127">
        <f t="shared" si="19"/>
        <v>97.825299415329511</v>
      </c>
    </row>
    <row r="128" spans="1:20" x14ac:dyDescent="0.25">
      <c r="A128">
        <f t="shared" si="20"/>
        <v>8.6406008088515911</v>
      </c>
      <c r="B128">
        <f t="shared" si="37"/>
        <v>1.37519433001256</v>
      </c>
      <c r="C128" t="str">
        <f t="shared" si="21"/>
        <v>-946.079130270983-77550.6074632594i</v>
      </c>
      <c r="D128" t="str">
        <f t="shared" si="22"/>
        <v>3.47812499998758-11573.2692979361i</v>
      </c>
      <c r="E128" t="str">
        <f t="shared" si="23"/>
        <v>162.469354565896-0.0130843170491664i</v>
      </c>
      <c r="F128" t="str">
        <f t="shared" si="24"/>
        <v>2.90990990990791-108608.007616547i</v>
      </c>
      <c r="G128" t="str">
        <f t="shared" si="25"/>
        <v>0.999999999999312-8.29497677649182E-07i</v>
      </c>
      <c r="H128" t="str">
        <f t="shared" si="26"/>
        <v>15.1515371649646+0.187959218936224i</v>
      </c>
      <c r="I128" t="str">
        <f t="shared" si="27"/>
        <v>138.510658058058-11141.3839320716i</v>
      </c>
      <c r="K128" t="str">
        <f t="shared" si="28"/>
        <v>0.329948744329481-0.00409781048603938i</v>
      </c>
      <c r="L128" t="str">
        <f t="shared" si="29"/>
        <v>0.000714285714285714-879.427757702281i</v>
      </c>
      <c r="M128" t="str">
        <f t="shared" si="30"/>
        <v>0.0025-27.3988382844745i</v>
      </c>
      <c r="N128">
        <f t="shared" si="31"/>
        <v>89.301054445304416</v>
      </c>
      <c r="O128">
        <f t="shared" si="32"/>
        <v>97.792350384386737</v>
      </c>
      <c r="P128" s="3">
        <f t="shared" si="33"/>
        <v>97.792350384386737</v>
      </c>
      <c r="Q128" s="3">
        <f t="shared" si="34"/>
        <v>-90.698945554695584</v>
      </c>
      <c r="R128">
        <f t="shared" si="35"/>
        <v>89.301054445304416</v>
      </c>
      <c r="S128">
        <f t="shared" si="36"/>
        <v>1.37519433001256E-3</v>
      </c>
      <c r="T128">
        <f t="shared" si="19"/>
        <v>97.792350384386737</v>
      </c>
    </row>
    <row r="129" spans="1:20" x14ac:dyDescent="0.25">
      <c r="A129">
        <f t="shared" si="20"/>
        <v>8.6734350919252279</v>
      </c>
      <c r="B129">
        <f t="shared" si="37"/>
        <v>1.3804200684666077</v>
      </c>
      <c r="C129" t="str">
        <f t="shared" si="21"/>
        <v>-946.077987034939-77256.9403382185i</v>
      </c>
      <c r="D129" t="str">
        <f t="shared" si="22"/>
        <v>3.47812499998748-11529.4573600181i</v>
      </c>
      <c r="E129" t="str">
        <f t="shared" si="23"/>
        <v>162.469353177277-0.0131340198709901i</v>
      </c>
      <c r="F129" t="str">
        <f t="shared" si="24"/>
        <v>2.90990990990789-108196.859550274i</v>
      </c>
      <c r="G129" t="str">
        <f t="shared" si="25"/>
        <v>0.999999999999307-8.32649768824245E-07i</v>
      </c>
      <c r="H129" t="str">
        <f t="shared" si="26"/>
        <v>15.1515373325847+0.188673464206507i</v>
      </c>
      <c r="I129" t="str">
        <f t="shared" si="27"/>
        <v>138.510658235967-11099.2070403792i</v>
      </c>
      <c r="K129" t="str">
        <f t="shared" si="28"/>
        <v>0.329948354107769-0.00411337726641373i</v>
      </c>
      <c r="L129" t="str">
        <f t="shared" si="29"/>
        <v>0.000714285714285714-876.098583086553i</v>
      </c>
      <c r="M129" t="str">
        <f t="shared" si="30"/>
        <v>0.0025-27.2951168404806i</v>
      </c>
      <c r="N129">
        <f t="shared" si="31"/>
        <v>89.298398743965905</v>
      </c>
      <c r="O129">
        <f t="shared" si="32"/>
        <v>97.759401313824696</v>
      </c>
      <c r="P129" s="3">
        <f t="shared" si="33"/>
        <v>97.759401313824696</v>
      </c>
      <c r="Q129" s="3">
        <f t="shared" si="34"/>
        <v>-90.701601256034095</v>
      </c>
      <c r="R129">
        <f t="shared" si="35"/>
        <v>89.298398743965905</v>
      </c>
      <c r="S129">
        <f t="shared" si="36"/>
        <v>1.3804200684666076E-3</v>
      </c>
      <c r="T129">
        <f t="shared" si="19"/>
        <v>97.759401313824696</v>
      </c>
    </row>
    <row r="130" spans="1:20" x14ac:dyDescent="0.25">
      <c r="A130">
        <f t="shared" si="20"/>
        <v>8.7063941452745439</v>
      </c>
      <c r="B130">
        <f t="shared" si="37"/>
        <v>1.3856656647267809</v>
      </c>
      <c r="C130" t="str">
        <f t="shared" si="21"/>
        <v>-946.076835096567-76964.384580421i</v>
      </c>
      <c r="D130" t="str">
        <f t="shared" si="22"/>
        <v>3.47812499998739-11485.811277215i</v>
      </c>
      <c r="E130" t="str">
        <f t="shared" si="23"/>
        <v>162.469351778086-0.0131839113623729i</v>
      </c>
      <c r="F130" t="str">
        <f t="shared" si="24"/>
        <v>2.90990990990789-107787.26793215i</v>
      </c>
      <c r="G130" t="str">
        <f t="shared" si="25"/>
        <v>0.999999999999301-8.35813837945772E-07i</v>
      </c>
      <c r="H130" t="str">
        <f t="shared" si="26"/>
        <v>15.1515375014812+0.189390423611542i</v>
      </c>
      <c r="I130" t="str">
        <f t="shared" si="27"/>
        <v>138.51065841523-11057.1898145065i</v>
      </c>
      <c r="K130" t="str">
        <f t="shared" si="28"/>
        <v>0.329947960915677-0.00412900314449879i</v>
      </c>
      <c r="L130" t="str">
        <f t="shared" si="29"/>
        <v>0.000714285714285714-872.782011443069i</v>
      </c>
      <c r="M130" t="str">
        <f t="shared" si="30"/>
        <v>0.0025-27.1917880459062i</v>
      </c>
      <c r="N130">
        <f t="shared" si="31"/>
        <v>89.295732954300703</v>
      </c>
      <c r="O130">
        <f t="shared" si="32"/>
        <v>97.726452203341609</v>
      </c>
      <c r="P130" s="3">
        <f t="shared" si="33"/>
        <v>97.726452203341609</v>
      </c>
      <c r="Q130" s="3">
        <f t="shared" si="34"/>
        <v>-90.704267045699297</v>
      </c>
      <c r="R130">
        <f t="shared" si="35"/>
        <v>89.295732954300703</v>
      </c>
      <c r="S130">
        <f t="shared" si="36"/>
        <v>1.3856656647267809E-3</v>
      </c>
      <c r="T130">
        <f t="shared" si="19"/>
        <v>97.726452203341609</v>
      </c>
    </row>
    <row r="131" spans="1:20" x14ac:dyDescent="0.25">
      <c r="A131">
        <f t="shared" si="20"/>
        <v>8.7394784430265879</v>
      </c>
      <c r="B131">
        <f t="shared" si="37"/>
        <v>1.3909311942527427</v>
      </c>
      <c r="C131" t="str">
        <f t="shared" si="21"/>
        <v>-946.075674389665-76672.9359813567i</v>
      </c>
      <c r="D131" t="str">
        <f t="shared" si="22"/>
        <v>3.47812499998729-11442.3304216631i</v>
      </c>
      <c r="E131" t="str">
        <f t="shared" si="23"/>
        <v>162.469350368245-0.0132339922379628i</v>
      </c>
      <c r="F131" t="str">
        <f t="shared" si="24"/>
        <v>2.90990990990787-107379.226870063i</v>
      </c>
      <c r="G131" t="str">
        <f t="shared" si="25"/>
        <v>0.999999999999296-8.38989930529961E-07i</v>
      </c>
      <c r="H131" t="str">
        <f t="shared" si="26"/>
        <v>15.1515376716638+0.190110107465074i</v>
      </c>
      <c r="I131" t="str">
        <f t="shared" si="27"/>
        <v>138.510658595859-11015.3316500215i</v>
      </c>
      <c r="K131" t="str">
        <f t="shared" si="28"/>
        <v>0.329947564730602-0.00414468834422469i</v>
      </c>
      <c r="L131" t="str">
        <f t="shared" si="29"/>
        <v>0.000714285714285714-869.477995061833i</v>
      </c>
      <c r="M131" t="str">
        <f t="shared" si="30"/>
        <v>0.0025-27.0888504143318i</v>
      </c>
      <c r="N131">
        <f t="shared" si="31"/>
        <v>89.293057038011383</v>
      </c>
      <c r="O131">
        <f t="shared" si="32"/>
        <v>97.693503052633602</v>
      </c>
      <c r="P131" s="3">
        <f t="shared" si="33"/>
        <v>97.693503052633602</v>
      </c>
      <c r="Q131" s="3">
        <f t="shared" si="34"/>
        <v>-90.706942961988617</v>
      </c>
      <c r="R131">
        <f t="shared" si="35"/>
        <v>89.293057038011383</v>
      </c>
      <c r="S131">
        <f t="shared" si="36"/>
        <v>1.3909311942527428E-3</v>
      </c>
      <c r="T131">
        <f t="shared" si="19"/>
        <v>97.693503052633602</v>
      </c>
    </row>
    <row r="132" spans="1:20" x14ac:dyDescent="0.25">
      <c r="A132">
        <f t="shared" si="20"/>
        <v>8.7726884611100893</v>
      </c>
      <c r="B132">
        <f t="shared" si="37"/>
        <v>1.3962167327909032</v>
      </c>
      <c r="C132" t="str">
        <f t="shared" si="21"/>
        <v>-946.074504847519-76382.5903484425i</v>
      </c>
      <c r="D132" t="str">
        <f t="shared" si="22"/>
        <v>3.47812499998719-11399.0141678758i</v>
      </c>
      <c r="E132" t="str">
        <f t="shared" si="23"/>
        <v>162.469348947671-0.0132842632150943i</v>
      </c>
      <c r="F132" t="str">
        <f t="shared" si="24"/>
        <v>2.90990990990784-106972.730494203i</v>
      </c>
      <c r="G132" t="str">
        <f t="shared" si="25"/>
        <v>0.999999999999291-8.42178092265972E-07i</v>
      </c>
      <c r="H132" t="str">
        <f t="shared" si="26"/>
        <v>15.1515378431421+0.190832526120041i</v>
      </c>
      <c r="I132" t="str">
        <f t="shared" si="27"/>
        <v>138.510658777863-10973.6319447802i</v>
      </c>
      <c r="K132" t="str">
        <f t="shared" si="28"/>
        <v>0.32994716552977-0.00416043309036516i</v>
      </c>
      <c r="L132" t="str">
        <f t="shared" si="29"/>
        <v>0.000714285714285714-866.186486413461i</v>
      </c>
      <c r="M132" t="str">
        <f t="shared" si="30"/>
        <v>0.0025-26.9863024649649i</v>
      </c>
      <c r="N132">
        <f t="shared" si="31"/>
        <v>89.290370956655366</v>
      </c>
      <c r="O132">
        <f t="shared" si="32"/>
        <v>97.660553861394547</v>
      </c>
      <c r="P132" s="3">
        <f t="shared" si="33"/>
        <v>97.660553861394547</v>
      </c>
      <c r="Q132" s="3">
        <f t="shared" si="34"/>
        <v>-90.709629043344634</v>
      </c>
      <c r="R132">
        <f t="shared" si="35"/>
        <v>89.290370956655366</v>
      </c>
      <c r="S132">
        <f t="shared" si="36"/>
        <v>1.3962167327909033E-3</v>
      </c>
      <c r="T132">
        <f t="shared" si="19"/>
        <v>97.660553861394547</v>
      </c>
    </row>
    <row r="133" spans="1:20" x14ac:dyDescent="0.25">
      <c r="A133">
        <f t="shared" si="20"/>
        <v>8.8060246772623074</v>
      </c>
      <c r="B133">
        <f t="shared" si="37"/>
        <v>1.4015223563755086</v>
      </c>
      <c r="C133" t="str">
        <f t="shared" si="21"/>
        <v>-946.073326402893-76093.3435049623i</v>
      </c>
      <c r="D133" t="str">
        <f t="shared" si="22"/>
        <v>3.4781249999871-11355.8618927342i</v>
      </c>
      <c r="E133" t="str">
        <f t="shared" si="23"/>
        <v>162.469347516286-0.013334725013787i</v>
      </c>
      <c r="F133" t="str">
        <f t="shared" si="24"/>
        <v>2.90990990990783-106567.772956985i</v>
      </c>
      <c r="G133" t="str">
        <f t="shared" si="25"/>
        <v>0.999999999999285-8.45378369016578E-07i</v>
      </c>
      <c r="H133" t="str">
        <f t="shared" si="26"/>
        <v>15.1515380159262+0.191557689968718i</v>
      </c>
      <c r="I133" t="str">
        <f t="shared" si="27"/>
        <v>138.510658961252-10932.0900989186i</v>
      </c>
      <c r="K133" t="str">
        <f t="shared" si="28"/>
        <v>0.32994676329023-0.00417623760854052i</v>
      </c>
      <c r="L133" t="str">
        <f t="shared" si="29"/>
        <v>0.000714285714285714-862.907438148498i</v>
      </c>
      <c r="M133" t="str">
        <f t="shared" si="30"/>
        <v>0.0025-26.8841427226189i</v>
      </c>
      <c r="N133">
        <f t="shared" si="31"/>
        <v>89.287674671644481</v>
      </c>
      <c r="O133">
        <f t="shared" si="32"/>
        <v>97.627604629315968</v>
      </c>
      <c r="P133" s="3">
        <f t="shared" si="33"/>
        <v>97.627604629315968</v>
      </c>
      <c r="Q133" s="3">
        <f t="shared" si="34"/>
        <v>-90.712325328355519</v>
      </c>
      <c r="R133">
        <f t="shared" si="35"/>
        <v>89.287674671644481</v>
      </c>
      <c r="S133">
        <f t="shared" si="36"/>
        <v>1.4015223563755086E-3</v>
      </c>
      <c r="T133">
        <f t="shared" si="19"/>
        <v>97.627604629315968</v>
      </c>
    </row>
    <row r="134" spans="1:20" x14ac:dyDescent="0.25">
      <c r="A134">
        <f t="shared" si="20"/>
        <v>8.8394875710359049</v>
      </c>
      <c r="B134">
        <f t="shared" si="37"/>
        <v>1.4068481413297356</v>
      </c>
      <c r="C134" t="str">
        <f t="shared" si="21"/>
        <v>-946.072138988047-75805.1912900059i</v>
      </c>
      <c r="D134" t="str">
        <f t="shared" si="22"/>
        <v>3.478124999987-11312.8729754784i</v>
      </c>
      <c r="E134" t="str">
        <f t="shared" si="23"/>
        <v>162.469346074006-0.0133853783567874i</v>
      </c>
      <c r="F134" t="str">
        <f t="shared" si="24"/>
        <v>2.90990990990781-106164.348432959i</v>
      </c>
      <c r="G134" t="str">
        <f t="shared" si="25"/>
        <v>0.99999999999928-8.48590806818836E-07i</v>
      </c>
      <c r="H134" t="str">
        <f t="shared" si="26"/>
        <v>15.151538190026+0.192285609442874i</v>
      </c>
      <c r="I134" t="str">
        <f t="shared" si="27"/>
        <v>138.510659146039-10890.7055148434i</v>
      </c>
      <c r="K134" t="str">
        <f t="shared" si="28"/>
        <v>0.329946357988861-0.00419210212522105i</v>
      </c>
      <c r="L134" t="str">
        <f t="shared" si="29"/>
        <v>0.000714285714285714-859.640803096735i</v>
      </c>
      <c r="M134" t="str">
        <f t="shared" si="30"/>
        <v>0.0025-26.7823697176917i</v>
      </c>
      <c r="N134">
        <f t="shared" si="31"/>
        <v>89.284968144244388</v>
      </c>
      <c r="O134">
        <f t="shared" si="32"/>
        <v>97.594655356087046</v>
      </c>
      <c r="P134" s="3">
        <f t="shared" si="33"/>
        <v>97.594655356087046</v>
      </c>
      <c r="Q134" s="3">
        <f t="shared" si="34"/>
        <v>-90.715031855755612</v>
      </c>
      <c r="R134">
        <f t="shared" si="35"/>
        <v>89.284968144244388</v>
      </c>
      <c r="S134">
        <f t="shared" si="36"/>
        <v>1.4068481413297355E-3</v>
      </c>
      <c r="T134">
        <f t="shared" si="19"/>
        <v>97.594655356087046</v>
      </c>
    </row>
    <row r="135" spans="1:20" x14ac:dyDescent="0.25">
      <c r="A135">
        <f t="shared" si="20"/>
        <v>8.8730776238058411</v>
      </c>
      <c r="B135">
        <f t="shared" si="37"/>
        <v>1.4121941642667886</v>
      </c>
      <c r="C135" t="str">
        <f t="shared" si="21"/>
        <v>-946.070942534695-75518.1295584078i</v>
      </c>
      <c r="D135" t="str">
        <f t="shared" si="22"/>
        <v>3.47812499998689-11270.0467976984i</v>
      </c>
      <c r="E135" t="str">
        <f t="shared" si="23"/>
        <v>162.469344620745-0.0134362239695319i</v>
      </c>
      <c r="F135" t="str">
        <f t="shared" si="24"/>
        <v>2.9099099099078-105762.451118727i</v>
      </c>
      <c r="G135" t="str">
        <f t="shared" si="25"/>
        <v>0.999999999999274-8.51815451884743E-07i</v>
      </c>
      <c r="H135" t="str">
        <f t="shared" si="26"/>
        <v>15.1515383654514+0.193016295013919i</v>
      </c>
      <c r="I135" t="str">
        <f t="shared" si="27"/>
        <v>138.510659332232-10849.4775972232i</v>
      </c>
      <c r="K135" t="str">
        <f t="shared" si="28"/>
        <v>0.329945949602363-0.00420802686773i</v>
      </c>
      <c r="L135" t="str">
        <f t="shared" si="29"/>
        <v>0.000714285714285714-856.386534266517i</v>
      </c>
      <c r="M135" t="str">
        <f t="shared" si="30"/>
        <v>0.0025-26.6809819861443i</v>
      </c>
      <c r="N135">
        <f t="shared" si="31"/>
        <v>89.282251335573946</v>
      </c>
      <c r="O135">
        <f t="shared" si="32"/>
        <v>97.561706041394331</v>
      </c>
      <c r="P135" s="3">
        <f t="shared" si="33"/>
        <v>97.561706041394331</v>
      </c>
      <c r="Q135" s="3">
        <f t="shared" si="34"/>
        <v>-90.717748664426054</v>
      </c>
      <c r="R135">
        <f t="shared" si="35"/>
        <v>89.282251335573946</v>
      </c>
      <c r="S135">
        <f t="shared" si="36"/>
        <v>1.4121941642667886E-3</v>
      </c>
      <c r="T135">
        <f t="shared" si="19"/>
        <v>97.561706041394331</v>
      </c>
    </row>
    <row r="136" spans="1:20" x14ac:dyDescent="0.25">
      <c r="A136">
        <f t="shared" si="20"/>
        <v>8.9067953187763038</v>
      </c>
      <c r="B136">
        <f t="shared" si="37"/>
        <v>1.4175605020910025</v>
      </c>
      <c r="C136" t="str">
        <f t="shared" si="21"/>
        <v>-946.069736974082-75232.1541806919i</v>
      </c>
      <c r="D136" t="str">
        <f t="shared" si="22"/>
        <v>3.4781249999868-11227.3827433251i</v>
      </c>
      <c r="E136" t="str">
        <f t="shared" si="23"/>
        <v>162.469343156422-0.0134872625802505i</v>
      </c>
      <c r="F136" t="str">
        <f t="shared" si="24"/>
        <v>2.90990990990778-105362.075232861i</v>
      </c>
      <c r="G136" t="str">
        <f t="shared" si="25"/>
        <v>0.999999999999269-0.0000008550523506019i</v>
      </c>
      <c r="H136" t="str">
        <f t="shared" si="26"/>
        <v>15.1515385422125+0.193749757193054i</v>
      </c>
      <c r="I136" t="str">
        <f t="shared" si="27"/>
        <v>138.510659519843-10808.4057529806i</v>
      </c>
      <c r="K136" t="str">
        <f t="shared" si="28"/>
        <v>0.329945538107261-0.00422401206424678i</v>
      </c>
      <c r="L136" t="str">
        <f t="shared" si="29"/>
        <v>0.000714285714285714-853.144584844111i</v>
      </c>
      <c r="M136" t="str">
        <f t="shared" si="30"/>
        <v>0.0025-26.5799780694803i</v>
      </c>
      <c r="N136">
        <f t="shared" si="31"/>
        <v>89.279524206604805</v>
      </c>
      <c r="O136">
        <f t="shared" si="32"/>
        <v>97.528756684922286</v>
      </c>
      <c r="P136" s="3">
        <f t="shared" si="33"/>
        <v>97.528756684922286</v>
      </c>
      <c r="Q136" s="3">
        <f t="shared" si="34"/>
        <v>-90.720475793395195</v>
      </c>
      <c r="R136">
        <f t="shared" si="35"/>
        <v>89.279524206604805</v>
      </c>
      <c r="S136">
        <f t="shared" si="36"/>
        <v>1.4175605020910025E-3</v>
      </c>
      <c r="T136">
        <f t="shared" si="19"/>
        <v>97.528756684922286</v>
      </c>
    </row>
    <row r="137" spans="1:20" x14ac:dyDescent="0.25">
      <c r="A137">
        <f t="shared" si="20"/>
        <v>8.9406411409876529</v>
      </c>
      <c r="B137">
        <f t="shared" si="37"/>
        <v>1.4229472319989482</v>
      </c>
      <c r="C137" t="str">
        <f t="shared" si="21"/>
        <v>-946.068522236912-74947.2610430099i</v>
      </c>
      <c r="D137" t="str">
        <f t="shared" si="22"/>
        <v>3.4781249999867-11184.880198622i</v>
      </c>
      <c r="E137" t="str">
        <f t="shared" si="23"/>
        <v>162.469341680953-0.0135384949198444i</v>
      </c>
      <c r="F137" t="str">
        <f t="shared" si="24"/>
        <v>2.90990990990776-104963.215015819i</v>
      </c>
      <c r="G137" t="str">
        <f t="shared" si="25"/>
        <v>0.999999999999263-8.58301549534183E-07i</v>
      </c>
      <c r="H137" t="str">
        <f t="shared" si="26"/>
        <v>15.1515387203197+0.194486006531423i</v>
      </c>
      <c r="I137" t="str">
        <f t="shared" si="27"/>
        <v>138.510659708882-10767.4893912835i</v>
      </c>
      <c r="K137" t="str">
        <f t="shared" si="28"/>
        <v>0.329945123479898-0.00424005794381009i</v>
      </c>
      <c r="L137" t="str">
        <f t="shared" si="29"/>
        <v>0.000714285714285714-849.914908192974i</v>
      </c>
      <c r="M137" t="str">
        <f t="shared" si="30"/>
        <v>0.0025-26.4793565147244i</v>
      </c>
      <c r="N137">
        <f t="shared" si="31"/>
        <v>89.276786718160665</v>
      </c>
      <c r="O137">
        <f t="shared" si="32"/>
        <v>97.495807286352971</v>
      </c>
      <c r="P137" s="3">
        <f t="shared" si="33"/>
        <v>97.495807286352971</v>
      </c>
      <c r="Q137" s="3">
        <f t="shared" si="34"/>
        <v>-90.723213281839335</v>
      </c>
      <c r="R137">
        <f t="shared" si="35"/>
        <v>89.276786718160665</v>
      </c>
      <c r="S137">
        <f t="shared" si="36"/>
        <v>1.4229472319989482E-3</v>
      </c>
      <c r="T137">
        <f t="shared" si="19"/>
        <v>97.495807286352971</v>
      </c>
    </row>
    <row r="138" spans="1:20" x14ac:dyDescent="0.25">
      <c r="A138">
        <f t="shared" si="20"/>
        <v>8.9746155773234069</v>
      </c>
      <c r="B138">
        <f t="shared" si="37"/>
        <v>1.4283544314805443</v>
      </c>
      <c r="C138" t="str">
        <f t="shared" si="21"/>
        <v>-946.067298253347-74663.4460470811i</v>
      </c>
      <c r="D138" t="str">
        <f t="shared" si="22"/>
        <v>3.47812499998659-11142.5385521755i</v>
      </c>
      <c r="E138" t="str">
        <f t="shared" si="23"/>
        <v>162.469340194254-0.0135899217219857i</v>
      </c>
      <c r="F138" t="str">
        <f t="shared" si="24"/>
        <v>2.90990990990775-104565.864729865i</v>
      </c>
      <c r="G138" t="str">
        <f t="shared" si="25"/>
        <v>0.999999999999258-8.61563095422407E-07i</v>
      </c>
      <c r="H138" t="str">
        <f t="shared" si="26"/>
        <v>15.151538899783+0.195225053620265i</v>
      </c>
      <c r="I138" t="str">
        <f t="shared" si="27"/>
        <v>138.510659899361-10726.7279235362i</v>
      </c>
      <c r="K138" t="str">
        <f t="shared" si="28"/>
        <v>0.329944705696443-0.00425616473632118i</v>
      </c>
      <c r="L138" t="str">
        <f t="shared" si="29"/>
        <v>0.000714285714285714-846.697457853135i</v>
      </c>
      <c r="M138" t="str">
        <f t="shared" si="30"/>
        <v>0.0025-26.3791158744016i</v>
      </c>
      <c r="N138">
        <f t="shared" si="31"/>
        <v>89.274038830916908</v>
      </c>
      <c r="O138">
        <f t="shared" si="32"/>
        <v>97.46285784536596</v>
      </c>
      <c r="P138" s="3">
        <f t="shared" si="33"/>
        <v>97.46285784536596</v>
      </c>
      <c r="Q138" s="3">
        <f t="shared" si="34"/>
        <v>-90.725961169083092</v>
      </c>
      <c r="R138">
        <f t="shared" si="35"/>
        <v>89.274038830916908</v>
      </c>
      <c r="S138">
        <f t="shared" si="36"/>
        <v>1.4283544314805444E-3</v>
      </c>
      <c r="T138">
        <f t="shared" si="19"/>
        <v>97.46285784536596</v>
      </c>
    </row>
    <row r="139" spans="1:20" x14ac:dyDescent="0.25">
      <c r="A139">
        <f t="shared" si="20"/>
        <v>9.008719116517236</v>
      </c>
      <c r="B139">
        <f t="shared" si="37"/>
        <v>1.4337821783201705</v>
      </c>
      <c r="C139" t="str">
        <f t="shared" si="21"/>
        <v>-946.066064953034-74380.7051101332i</v>
      </c>
      <c r="D139" t="str">
        <f t="shared" si="22"/>
        <v>3.47812499998649-11100.3571948869i</v>
      </c>
      <c r="E139" t="str">
        <f t="shared" si="23"/>
        <v>162.469338696237-0.0136415437231415i</v>
      </c>
      <c r="F139" t="str">
        <f t="shared" si="24"/>
        <v>2.90990990990773-104170.01865898i</v>
      </c>
      <c r="G139" t="str">
        <f t="shared" si="25"/>
        <v>0.999999999999252-8.64837035185008E-07i</v>
      </c>
      <c r="H139" t="str">
        <f t="shared" si="26"/>
        <v>15.1515390806128+0.195966909091064i</v>
      </c>
      <c r="I139" t="str">
        <f t="shared" si="27"/>
        <v>138.510660091289-10686.1207633713i</v>
      </c>
      <c r="K139" t="str">
        <f t="shared" si="28"/>
        <v>0.329944284732879-0.00427233267254694i</v>
      </c>
      <c r="L139" t="str">
        <f t="shared" si="29"/>
        <v>0.000714285714285714-843.49218754048i</v>
      </c>
      <c r="M139" t="str">
        <f t="shared" si="30"/>
        <v>0.0025-26.2792547065169i</v>
      </c>
      <c r="N139">
        <f t="shared" si="31"/>
        <v>89.271280505399915</v>
      </c>
      <c r="O139">
        <f t="shared" si="32"/>
        <v>97.429908361638255</v>
      </c>
      <c r="P139" s="3">
        <f t="shared" si="33"/>
        <v>97.429908361638255</v>
      </c>
      <c r="Q139" s="3">
        <f t="shared" si="34"/>
        <v>-90.728719494600085</v>
      </c>
      <c r="R139">
        <f t="shared" si="35"/>
        <v>89.271280505399915</v>
      </c>
      <c r="S139">
        <f t="shared" si="36"/>
        <v>1.4337821783201705E-3</v>
      </c>
      <c r="T139">
        <f t="shared" si="19"/>
        <v>97.429908361638255</v>
      </c>
    </row>
    <row r="140" spans="1:20" x14ac:dyDescent="0.25">
      <c r="A140">
        <f t="shared" si="20"/>
        <v>9.0429522491600025</v>
      </c>
      <c r="B140">
        <f t="shared" si="37"/>
        <v>1.4392305505977872</v>
      </c>
      <c r="C140" t="str">
        <f t="shared" si="21"/>
        <v>-946.064822265099-74099.034164847i</v>
      </c>
      <c r="D140" t="str">
        <f t="shared" si="22"/>
        <v>3.47812499998639-11058.3355199633i</v>
      </c>
      <c r="E140" t="str">
        <f t="shared" si="23"/>
        <v>162.469337186818-0.0136933616625216i</v>
      </c>
      <c r="F140" t="str">
        <f t="shared" si="24"/>
        <v>2.90990990990772-103775.671108786i</v>
      </c>
      <c r="G140" t="str">
        <f t="shared" si="25"/>
        <v>0.999999999999246-8.68123415918706E-07i</v>
      </c>
      <c r="H140" t="str">
        <f t="shared" si="26"/>
        <v>15.1515392628196+0.19671158361571i</v>
      </c>
      <c r="I140" t="str">
        <f t="shared" si="27"/>
        <v>138.510660284681-10645.6673266412i</v>
      </c>
      <c r="K140" t="str">
        <f t="shared" si="28"/>
        <v>0.329943860565006-0.00428856198412315i</v>
      </c>
      <c r="L140" t="str">
        <f t="shared" si="29"/>
        <v>0.000714285714285714-840.299051146123i</v>
      </c>
      <c r="M140" t="str">
        <f t="shared" si="30"/>
        <v>0.0025-26.1797715745337i</v>
      </c>
      <c r="N140">
        <f t="shared" si="31"/>
        <v>89.268511701986583</v>
      </c>
      <c r="O140">
        <f t="shared" si="32"/>
        <v>97.396958834844668</v>
      </c>
      <c r="P140" s="3">
        <f t="shared" si="33"/>
        <v>97.396958834844668</v>
      </c>
      <c r="Q140" s="3">
        <f t="shared" si="34"/>
        <v>-90.731488298013417</v>
      </c>
      <c r="R140">
        <f t="shared" si="35"/>
        <v>89.268511701986583</v>
      </c>
      <c r="S140">
        <f t="shared" si="36"/>
        <v>1.4392305505977871E-3</v>
      </c>
      <c r="T140">
        <f t="shared" si="19"/>
        <v>97.396958834844668</v>
      </c>
    </row>
    <row r="141" spans="1:20" x14ac:dyDescent="0.25">
      <c r="A141">
        <f t="shared" si="20"/>
        <v>9.0773154677068106</v>
      </c>
      <c r="B141">
        <f t="shared" si="37"/>
        <v>1.4446996266900587</v>
      </c>
      <c r="C141" t="str">
        <f t="shared" si="21"/>
        <v>-946.063570118086-73818.4291592931i</v>
      </c>
      <c r="D141" t="str">
        <f t="shared" si="22"/>
        <v>3.47812499998628-11016.4729229086i</v>
      </c>
      <c r="E141" t="str">
        <f t="shared" si="23"/>
        <v>162.46933566591-0.013745376282081i</v>
      </c>
      <c r="F141" t="str">
        <f t="shared" si="24"/>
        <v>2.9099099099077-103382.81640646i</v>
      </c>
      <c r="G141" t="str">
        <f t="shared" si="25"/>
        <v>0.999999999999241-8.71422284899192E-07i</v>
      </c>
      <c r="H141" t="str">
        <f t="shared" si="26"/>
        <v>15.1515394464137+0.197459087906641i</v>
      </c>
      <c r="I141" t="str">
        <f t="shared" si="27"/>
        <v>138.510660479544-10605.3670314094i</v>
      </c>
      <c r="K141" t="str">
        <f t="shared" si="28"/>
        <v>0.329943433168444-0.00430485290355773i</v>
      </c>
      <c r="L141" t="str">
        <f t="shared" si="29"/>
        <v>0.000714285714285714-837.118002735727i</v>
      </c>
      <c r="M141" t="str">
        <f t="shared" si="30"/>
        <v>0.0025-26.0806650473537i</v>
      </c>
      <c r="N141">
        <f t="shared" si="31"/>
        <v>89.265732380903671</v>
      </c>
      <c r="O141">
        <f t="shared" si="32"/>
        <v>97.364009264657255</v>
      </c>
      <c r="P141" s="3">
        <f t="shared" si="33"/>
        <v>97.364009264657255</v>
      </c>
      <c r="Q141" s="3">
        <f t="shared" si="34"/>
        <v>-90.734267619096329</v>
      </c>
      <c r="R141">
        <f t="shared" si="35"/>
        <v>89.265732380903671</v>
      </c>
      <c r="S141">
        <f t="shared" si="36"/>
        <v>1.4446996266900586E-3</v>
      </c>
      <c r="T141">
        <f t="shared" si="19"/>
        <v>97.364009264657255</v>
      </c>
    </row>
    <row r="142" spans="1:20" x14ac:dyDescent="0.25">
      <c r="A142">
        <f t="shared" si="20"/>
        <v>9.1118092664840962</v>
      </c>
      <c r="B142">
        <f t="shared" si="37"/>
        <v>1.4501894852714809</v>
      </c>
      <c r="C142" t="str">
        <f t="shared" si="21"/>
        <v>-946.062308440034-73538.8860568785i</v>
      </c>
      <c r="D142" t="str">
        <f t="shared" si="22"/>
        <v>3.47812499998618-10974.7688015154i</v>
      </c>
      <c r="E142" t="str">
        <f t="shared" si="23"/>
        <v>162.469334133427-0.0137975883266142i</v>
      </c>
      <c r="F142" t="str">
        <f t="shared" si="24"/>
        <v>2.90990990990768-102991.448900657i</v>
      </c>
      <c r="G142" t="str">
        <f t="shared" si="25"/>
        <v>0.999999999999235-8.74733689581804E-07i</v>
      </c>
      <c r="H142" t="str">
        <f t="shared" si="26"/>
        <v>15.1515396314058+0.198209432717003i</v>
      </c>
      <c r="I142" t="str">
        <f t="shared" si="27"/>
        <v>138.510660675891-10565.219297943i</v>
      </c>
      <c r="K142" t="str">
        <f t="shared" si="28"/>
        <v>0.329943002518624-0.00432120566423382i</v>
      </c>
      <c r="L142" t="str">
        <f t="shared" si="29"/>
        <v>0.000714285714285714-833.948996548843i</v>
      </c>
      <c r="M142" t="str">
        <f t="shared" si="30"/>
        <v>0.0025-25.9819336992964i</v>
      </c>
      <c r="N142">
        <f t="shared" si="31"/>
        <v>89.262942502227361</v>
      </c>
      <c r="O142">
        <f t="shared" si="32"/>
        <v>97.331059650745885</v>
      </c>
      <c r="P142" s="3">
        <f t="shared" si="33"/>
        <v>97.331059650745885</v>
      </c>
      <c r="Q142" s="3">
        <f t="shared" si="34"/>
        <v>-90.737057497772639</v>
      </c>
      <c r="R142">
        <f t="shared" si="35"/>
        <v>89.262942502227361</v>
      </c>
      <c r="S142">
        <f t="shared" si="36"/>
        <v>1.4501894852714809E-3</v>
      </c>
      <c r="T142">
        <f t="shared" si="19"/>
        <v>97.331059650745885</v>
      </c>
    </row>
    <row r="143" spans="1:20" x14ac:dyDescent="0.25">
      <c r="A143">
        <f t="shared" si="20"/>
        <v>9.1464341416967354</v>
      </c>
      <c r="B143">
        <f t="shared" si="37"/>
        <v>1.4557002053155126</v>
      </c>
      <c r="C143" t="str">
        <f t="shared" si="21"/>
        <v>-946.061037158382-73260.4008362825i</v>
      </c>
      <c r="D143" t="str">
        <f t="shared" si="22"/>
        <v>3.47812499998608-10933.222555856i</v>
      </c>
      <c r="E143" t="str">
        <f t="shared" si="23"/>
        <v>162.469332589275-0.0138499985436654i</v>
      </c>
      <c r="F143" t="str">
        <f t="shared" si="24"/>
        <v>2.90990990990766-102601.562961423i</v>
      </c>
      <c r="G143" t="str">
        <f t="shared" si="25"/>
        <v>0.999999999999229-8.7805767760221E-07i</v>
      </c>
      <c r="H143" t="str">
        <f t="shared" si="26"/>
        <v>15.1515398178065+0.198962628840806i</v>
      </c>
      <c r="I143" t="str">
        <f t="shared" si="27"/>
        <v>138.510660873733-10525.2235487032i</v>
      </c>
      <c r="K143" t="str">
        <f t="shared" si="28"/>
        <v>0.329942568590792-0.00433762050041317i</v>
      </c>
      <c r="L143" t="str">
        <f t="shared" si="29"/>
        <v>0.000714285714285714-830.791986998252i</v>
      </c>
      <c r="M143" t="str">
        <f t="shared" si="30"/>
        <v>0.0025-25.8835761100781i</v>
      </c>
      <c r="N143">
        <f t="shared" si="31"/>
        <v>89.260142025882544</v>
      </c>
      <c r="O143">
        <f t="shared" si="32"/>
        <v>97.298109992777484</v>
      </c>
      <c r="P143" s="3">
        <f t="shared" si="33"/>
        <v>97.298109992777484</v>
      </c>
      <c r="Q143" s="3">
        <f t="shared" si="34"/>
        <v>-90.739857974117456</v>
      </c>
      <c r="R143">
        <f t="shared" si="35"/>
        <v>89.260142025882544</v>
      </c>
      <c r="S143">
        <f t="shared" si="36"/>
        <v>1.4557002053155125E-3</v>
      </c>
      <c r="T143">
        <f t="shared" si="19"/>
        <v>97.298109992777484</v>
      </c>
    </row>
    <row r="144" spans="1:20" x14ac:dyDescent="0.25">
      <c r="A144">
        <f t="shared" si="20"/>
        <v>9.1811905914351826</v>
      </c>
      <c r="B144">
        <f t="shared" si="37"/>
        <v>1.4612318660957115</v>
      </c>
      <c r="C144" t="str">
        <f t="shared" si="21"/>
        <v>-946.059756200113-72982.9694914063i</v>
      </c>
      <c r="D144" t="str">
        <f t="shared" si="22"/>
        <v>3.47812499998597-10891.8335882735i</v>
      </c>
      <c r="E144" t="str">
        <f t="shared" si="23"/>
        <v>162.469331033372-0.0139026076836953i</v>
      </c>
      <c r="F144" t="str">
        <f t="shared" si="24"/>
        <v>2.90990990990765-102213.152980118i</v>
      </c>
      <c r="G144" t="str">
        <f t="shared" si="25"/>
        <v>0.999999999999223-8.81394296777093E-07i</v>
      </c>
      <c r="H144" t="str">
        <f t="shared" si="26"/>
        <v>15.1515400056266+0.199718687113078i</v>
      </c>
      <c r="I144" t="str">
        <f t="shared" si="27"/>
        <v>138.510661073082-10485.3792083377i</v>
      </c>
      <c r="K144" t="str">
        <f t="shared" si="28"/>
        <v>0.329942131360005-0.00435409764723933i</v>
      </c>
      <c r="L144" t="str">
        <f t="shared" si="29"/>
        <v>0.000714285714285714-827.646928669308i</v>
      </c>
      <c r="M144" t="str">
        <f t="shared" si="30"/>
        <v>0.0025-25.7855908647919i</v>
      </c>
      <c r="N144">
        <f t="shared" si="31"/>
        <v>89.25733091164237</v>
      </c>
      <c r="O144">
        <f t="shared" si="32"/>
        <v>97.265160290416887</v>
      </c>
      <c r="P144" s="3">
        <f t="shared" si="33"/>
        <v>97.265160290416887</v>
      </c>
      <c r="Q144" s="3">
        <f t="shared" si="34"/>
        <v>-90.74266908835763</v>
      </c>
      <c r="R144">
        <f t="shared" si="35"/>
        <v>89.25733091164237</v>
      </c>
      <c r="S144">
        <f t="shared" si="36"/>
        <v>1.4612318660957115E-3</v>
      </c>
      <c r="T144">
        <f t="shared" si="19"/>
        <v>97.265160290416887</v>
      </c>
    </row>
    <row r="145" spans="1:20" x14ac:dyDescent="0.25">
      <c r="A145">
        <f t="shared" si="20"/>
        <v>9.2160791156826374</v>
      </c>
      <c r="B145">
        <f t="shared" si="37"/>
        <v>1.4667845471868752</v>
      </c>
      <c r="C145" t="str">
        <f t="shared" si="21"/>
        <v>-946.058465491567-72706.5880313101i</v>
      </c>
      <c r="D145" t="str">
        <f t="shared" si="22"/>
        <v>3.47812499998586-10850.6013033739i</v>
      </c>
      <c r="E145" t="str">
        <f t="shared" si="23"/>
        <v>162.469329465626-0.0139554164998363i</v>
      </c>
      <c r="F145" t="str">
        <f t="shared" si="24"/>
        <v>2.90990990990763-101826.213369334i</v>
      </c>
      <c r="G145" t="str">
        <f t="shared" si="25"/>
        <v>0.999999999999217-8.84743595104841E-07i</v>
      </c>
      <c r="H145" t="str">
        <f t="shared" si="26"/>
        <v>15.1515401948768+0.200477618410019i</v>
      </c>
      <c r="I145" t="str">
        <f t="shared" si="27"/>
        <v>138.510661273948-10445.6857036723i</v>
      </c>
      <c r="K145" t="str">
        <f t="shared" si="28"/>
        <v>0.329941690801131-0.00437063734074087i</v>
      </c>
      <c r="L145" t="str">
        <f t="shared" si="29"/>
        <v>0.000714285714285714-824.513776319291i</v>
      </c>
      <c r="M145" t="str">
        <f t="shared" si="30"/>
        <v>0.0025-25.6879765538871i</v>
      </c>
      <c r="N145">
        <f t="shared" si="31"/>
        <v>89.254509119127619</v>
      </c>
      <c r="O145">
        <f t="shared" si="32"/>
        <v>97.232210543326232</v>
      </c>
      <c r="P145" s="3">
        <f t="shared" si="33"/>
        <v>97.232210543326232</v>
      </c>
      <c r="Q145" s="3">
        <f t="shared" si="34"/>
        <v>-90.745490880872381</v>
      </c>
      <c r="R145">
        <f t="shared" si="35"/>
        <v>89.254509119127619</v>
      </c>
      <c r="S145">
        <f t="shared" si="36"/>
        <v>1.4667845471868753E-3</v>
      </c>
      <c r="T145">
        <f t="shared" si="19"/>
        <v>97.232210543326232</v>
      </c>
    </row>
    <row r="146" spans="1:20" x14ac:dyDescent="0.25">
      <c r="A146">
        <f t="shared" si="20"/>
        <v>9.2511002163222322</v>
      </c>
      <c r="B146">
        <f t="shared" si="37"/>
        <v>1.4723583284661854</v>
      </c>
      <c r="C146" t="str">
        <f t="shared" si="21"/>
        <v>-946.057164958572-72431.252480156i</v>
      </c>
      <c r="D146" t="str">
        <f t="shared" si="22"/>
        <v>3.47812499998575-10809.5251080168i</v>
      </c>
      <c r="E146" t="str">
        <f t="shared" si="23"/>
        <v>162.469327885947-0.0140084257481875i</v>
      </c>
      <c r="F146" t="str">
        <f t="shared" si="24"/>
        <v>2.90990990990762-101440.738562815i</v>
      </c>
      <c r="G146" t="str">
        <f t="shared" si="25"/>
        <v>0.999999999999211-8.88105620766233E-07i</v>
      </c>
      <c r="H146" t="str">
        <f t="shared" si="26"/>
        <v>15.1515403855681+0.201239433649161i</v>
      </c>
      <c r="I146" t="str">
        <f t="shared" si="27"/>
        <v>138.510661476344-10406.1424637026i</v>
      </c>
      <c r="K146" t="str">
        <f t="shared" si="28"/>
        <v>0.329941246888847-0.00438723981783469i</v>
      </c>
      <c r="L146" t="str">
        <f t="shared" si="29"/>
        <v>0.000714285714285714-821.39248487676i</v>
      </c>
      <c r="M146" t="str">
        <f t="shared" si="30"/>
        <v>0.0025-25.5907317731491i</v>
      </c>
      <c r="N146">
        <f t="shared" si="31"/>
        <v>89.251676607806147</v>
      </c>
      <c r="O146">
        <f t="shared" si="32"/>
        <v>97.199260751164957</v>
      </c>
      <c r="P146" s="3">
        <f t="shared" si="33"/>
        <v>97.199260751164957</v>
      </c>
      <c r="Q146" s="3">
        <f t="shared" si="34"/>
        <v>-90.748323392193853</v>
      </c>
      <c r="R146">
        <f t="shared" si="35"/>
        <v>89.251676607806147</v>
      </c>
      <c r="S146">
        <f t="shared" si="36"/>
        <v>1.4723583284661855E-3</v>
      </c>
      <c r="T146">
        <f t="shared" si="19"/>
        <v>97.199260751164957</v>
      </c>
    </row>
    <row r="147" spans="1:20" x14ac:dyDescent="0.25">
      <c r="A147">
        <f t="shared" si="20"/>
        <v>9.2862543971442566</v>
      </c>
      <c r="B147">
        <f t="shared" si="37"/>
        <v>1.4779532901143571</v>
      </c>
      <c r="C147" t="str">
        <f t="shared" si="21"/>
        <v>-946.055854526343-72156.9588771523i</v>
      </c>
      <c r="D147" t="str">
        <f t="shared" si="22"/>
        <v>3.47812499998565-10768.6044113074i</v>
      </c>
      <c r="E147" t="str">
        <f t="shared" si="23"/>
        <v>162.469326294243-0.0140616361876009i</v>
      </c>
      <c r="F147" t="str">
        <f t="shared" si="24"/>
        <v>2.9099099099076-101056.723015376i</v>
      </c>
      <c r="G147" t="str">
        <f t="shared" si="25"/>
        <v>0.999999999999205-8.91480422125141E-07i</v>
      </c>
      <c r="H147" t="str">
        <f t="shared" si="26"/>
        <v>15.1515405777113+0.202004143789519i</v>
      </c>
      <c r="I147" t="str">
        <f t="shared" si="27"/>
        <v>138.51066168028-10366.7489195858i</v>
      </c>
      <c r="K147" t="str">
        <f t="shared" si="28"/>
        <v>0.329940799597636-0.00440390531632918i</v>
      </c>
      <c r="L147" t="str">
        <f t="shared" si="29"/>
        <v>0.000714285714285714-818.28300944089i</v>
      </c>
      <c r="M147" t="str">
        <f t="shared" si="30"/>
        <v>0.0025-25.4938551236792i</v>
      </c>
      <c r="N147">
        <f t="shared" si="31"/>
        <v>89.24883333699232</v>
      </c>
      <c r="O147">
        <f t="shared" si="32"/>
        <v>97.166310913589925</v>
      </c>
      <c r="P147" s="3">
        <f t="shared" si="33"/>
        <v>97.166310913589925</v>
      </c>
      <c r="Q147" s="3">
        <f t="shared" si="34"/>
        <v>-90.75116666300768</v>
      </c>
      <c r="R147">
        <f t="shared" si="35"/>
        <v>89.24883333699232</v>
      </c>
      <c r="S147">
        <f t="shared" si="36"/>
        <v>1.477953290114357E-3</v>
      </c>
      <c r="T147">
        <f t="shared" si="19"/>
        <v>97.166310913589925</v>
      </c>
    </row>
    <row r="148" spans="1:20" x14ac:dyDescent="0.25">
      <c r="A148">
        <f t="shared" si="20"/>
        <v>9.3215421638534046</v>
      </c>
      <c r="B148">
        <f t="shared" si="37"/>
        <v>1.4835695126167916</v>
      </c>
      <c r="C148" t="str">
        <f t="shared" si="21"/>
        <v>-946.054534119588-71883.7032764978i</v>
      </c>
      <c r="D148" t="str">
        <f t="shared" si="22"/>
        <v>3.47812499998554-10727.8386245878i</v>
      </c>
      <c r="E148" t="str">
        <f t="shared" si="23"/>
        <v>162.469324690424-0.0141150485797883i</v>
      </c>
      <c r="F148" t="str">
        <f t="shared" si="24"/>
        <v>2.90990990990758-100674.161202825i</v>
      </c>
      <c r="G148" t="str">
        <f t="shared" si="25"/>
        <v>0.999999999999199-8.9486804772921E-07i</v>
      </c>
      <c r="H148" t="str">
        <f t="shared" si="26"/>
        <v>15.1515407713176+0.202771759831759i</v>
      </c>
      <c r="I148" t="str">
        <f t="shared" si="27"/>
        <v>138.51066188577-10327.5045046327i</v>
      </c>
      <c r="K148" t="str">
        <f t="shared" si="28"/>
        <v>0.329940348901789-0.00442063407492781i</v>
      </c>
      <c r="L148" t="str">
        <f t="shared" si="29"/>
        <v>0.000714285714285714-815.185305280819i</v>
      </c>
      <c r="M148" t="str">
        <f t="shared" si="30"/>
        <v>0.0025-25.397345211874i</v>
      </c>
      <c r="N148">
        <f t="shared" si="31"/>
        <v>89.245979265846401</v>
      </c>
      <c r="O148">
        <f t="shared" si="32"/>
        <v>97.133361030255685</v>
      </c>
      <c r="P148" s="3">
        <f t="shared" si="33"/>
        <v>97.133361030255685</v>
      </c>
      <c r="Q148" s="3">
        <f t="shared" si="34"/>
        <v>-90.754020734153599</v>
      </c>
      <c r="R148">
        <f t="shared" si="35"/>
        <v>89.245979265846401</v>
      </c>
      <c r="S148">
        <f t="shared" si="36"/>
        <v>1.4835695126167916E-3</v>
      </c>
      <c r="T148">
        <f t="shared" si="19"/>
        <v>97.133361030255685</v>
      </c>
    </row>
    <row r="149" spans="1:20" x14ac:dyDescent="0.25">
      <c r="A149">
        <f t="shared" si="20"/>
        <v>9.3569640240760474</v>
      </c>
      <c r="B149">
        <f t="shared" si="37"/>
        <v>1.4892070767647354</v>
      </c>
      <c r="C149" t="str">
        <f t="shared" si="21"/>
        <v>-946.053203662392-71611.4817473202i</v>
      </c>
      <c r="D149" t="str">
        <f t="shared" si="22"/>
        <v>3.47812499998543-10687.2271614284i</v>
      </c>
      <c r="E149" t="str">
        <f t="shared" si="23"/>
        <v>162.469323074396-0.014168663689384i</v>
      </c>
      <c r="F149" t="str">
        <f t="shared" si="24"/>
        <v>2.90990990990756-100293.047621882i</v>
      </c>
      <c r="G149" t="str">
        <f t="shared" si="25"/>
        <v>0.999999999999193-8.98268546310576E-07i</v>
      </c>
      <c r="H149" t="str">
        <f t="shared" si="26"/>
        <v>15.1515409663982+0.203542292818346i</v>
      </c>
      <c r="I149" t="str">
        <f t="shared" si="27"/>
        <v>138.510662092826-10288.4086542991i</v>
      </c>
      <c r="K149" t="str">
        <f t="shared" si="28"/>
        <v>0.329939894775398-0.004437426333232i</v>
      </c>
      <c r="L149" t="str">
        <f t="shared" si="29"/>
        <v>0.000714285714285714-812.099327835046i</v>
      </c>
      <c r="M149" t="str">
        <f t="shared" si="30"/>
        <v>0.0025-25.3012006494063i</v>
      </c>
      <c r="N149">
        <f t="shared" si="31"/>
        <v>89.243114353374011</v>
      </c>
      <c r="O149">
        <f t="shared" si="32"/>
        <v>97.100411100813645</v>
      </c>
      <c r="P149" s="3">
        <f t="shared" si="33"/>
        <v>97.100411100813645</v>
      </c>
      <c r="Q149" s="3">
        <f t="shared" si="34"/>
        <v>-90.756885646625989</v>
      </c>
      <c r="R149">
        <f t="shared" si="35"/>
        <v>89.243114353374011</v>
      </c>
      <c r="S149">
        <f t="shared" si="36"/>
        <v>1.4892070767647354E-3</v>
      </c>
      <c r="T149">
        <f t="shared" si="19"/>
        <v>97.100411100813645</v>
      </c>
    </row>
    <row r="150" spans="1:20" x14ac:dyDescent="0.25">
      <c r="A150">
        <f t="shared" si="20"/>
        <v>9.3925204873675376</v>
      </c>
      <c r="B150">
        <f t="shared" si="37"/>
        <v>1.4948660636564415</v>
      </c>
      <c r="C150" t="str">
        <f t="shared" si="21"/>
        <v>-946.051863078314-71340.2903736268i</v>
      </c>
      <c r="D150" t="str">
        <f t="shared" si="22"/>
        <v>3.47812499998532-10646.7694376196i</v>
      </c>
      <c r="E150" t="str">
        <f t="shared" si="23"/>
        <v>162.469321446071-0.0142224822838737i</v>
      </c>
      <c r="F150" t="str">
        <f t="shared" si="24"/>
        <v>2.90990990990754-99913.3767900995i</v>
      </c>
      <c r="G150" t="str">
        <f t="shared" si="25"/>
        <v>0.999999999999187-9.01681966786551E-07i</v>
      </c>
      <c r="H150" t="str">
        <f t="shared" si="26"/>
        <v>15.1515411629641+0.204315753833705i</v>
      </c>
      <c r="I150" t="str">
        <f t="shared" si="27"/>
        <v>138.510662301457-10249.4608061779i</v>
      </c>
      <c r="K150" t="str">
        <f t="shared" si="28"/>
        <v>0.329939437192363-0.00445428233174478i</v>
      </c>
      <c r="L150" t="str">
        <f t="shared" si="29"/>
        <v>0.000714285714285714-809.025032710745i</v>
      </c>
      <c r="M150" t="str">
        <f t="shared" si="30"/>
        <v>0.0025-25.2054200532041i</v>
      </c>
      <c r="N150">
        <f t="shared" si="31"/>
        <v>89.240238558425489</v>
      </c>
      <c r="O150">
        <f t="shared" si="32"/>
        <v>97.067461124913166</v>
      </c>
      <c r="P150" s="3">
        <f t="shared" si="33"/>
        <v>97.067461124913166</v>
      </c>
      <c r="Q150" s="3">
        <f t="shared" si="34"/>
        <v>-90.759761441574511</v>
      </c>
      <c r="R150">
        <f t="shared" si="35"/>
        <v>89.240238558425489</v>
      </c>
      <c r="S150">
        <f t="shared" si="36"/>
        <v>1.4948660636564415E-3</v>
      </c>
      <c r="T150">
        <f t="shared" si="19"/>
        <v>97.067461124913166</v>
      </c>
    </row>
    <row r="151" spans="1:20" x14ac:dyDescent="0.25">
      <c r="A151">
        <f t="shared" si="20"/>
        <v>9.4282120652195349</v>
      </c>
      <c r="B151">
        <f t="shared" si="37"/>
        <v>1.5005465546983361</v>
      </c>
      <c r="C151" t="str">
        <f t="shared" si="21"/>
        <v>-946.050512290273-71070.1252542403i</v>
      </c>
      <c r="D151" t="str">
        <f t="shared" si="22"/>
        <v>3.47812499998521-10606.4648711636i</v>
      </c>
      <c r="E151" t="str">
        <f t="shared" si="23"/>
        <v>162.46931980535-0.0142765051335662i</v>
      </c>
      <c r="F151" t="str">
        <f t="shared" si="24"/>
        <v>2.90990990990753-99535.1432457856i</v>
      </c>
      <c r="G151" t="str">
        <f t="shared" si="25"/>
        <v>0.999999999999181-9.05108358260334E-07i</v>
      </c>
      <c r="H151" t="str">
        <f t="shared" si="26"/>
        <v>15.1515413610268+0.205092154004385i</v>
      </c>
      <c r="I151" t="str">
        <f t="shared" si="27"/>
        <v>138.510662511677-10210.6603999915i</v>
      </c>
      <c r="K151" t="str">
        <f t="shared" si="28"/>
        <v>0.329938976126383-0.004471202311874i</v>
      </c>
      <c r="L151" t="str">
        <f t="shared" si="29"/>
        <v>0.000714285714285714-805.962375683151i</v>
      </c>
      <c r="M151" t="str">
        <f t="shared" si="30"/>
        <v>0.0025-25.1100020454315i</v>
      </c>
      <c r="N151">
        <f t="shared" si="31"/>
        <v>89.237351839695393</v>
      </c>
      <c r="O151">
        <f t="shared" si="32"/>
        <v>97.034511102200426</v>
      </c>
      <c r="P151" s="3">
        <f t="shared" si="33"/>
        <v>97.034511102200426</v>
      </c>
      <c r="Q151" s="3">
        <f t="shared" si="34"/>
        <v>-90.762648160304607</v>
      </c>
      <c r="R151">
        <f t="shared" si="35"/>
        <v>89.237351839695393</v>
      </c>
      <c r="S151">
        <f t="shared" si="36"/>
        <v>1.500546554698336E-3</v>
      </c>
      <c r="T151">
        <f t="shared" si="19"/>
        <v>97.034511102200426</v>
      </c>
    </row>
    <row r="152" spans="1:20" x14ac:dyDescent="0.25">
      <c r="A152">
        <f t="shared" si="20"/>
        <v>9.4640392710673691</v>
      </c>
      <c r="B152">
        <f t="shared" si="37"/>
        <v>1.5062486316061898</v>
      </c>
      <c r="C152" t="str">
        <f t="shared" si="21"/>
        <v>-946.049151220628-70800.9825027478i</v>
      </c>
      <c r="D152" t="str">
        <f t="shared" si="22"/>
        <v>3.47812499998509-10566.3128822656i</v>
      </c>
      <c r="E152" t="str">
        <f t="shared" si="23"/>
        <v>162.46931815214-0.0143307330117144i</v>
      </c>
      <c r="F152" t="str">
        <f t="shared" si="24"/>
        <v>2.90990990990751-99158.3415479235i</v>
      </c>
      <c r="G152" t="str">
        <f t="shared" si="25"/>
        <v>0.999999999999174-9.08547770021718E-07i</v>
      </c>
      <c r="H152" t="str">
        <f t="shared" si="26"/>
        <v>15.1515415605976+0.205871504499218i</v>
      </c>
      <c r="I152" t="str">
        <f t="shared" si="27"/>
        <v>138.510662723498-10172.0068775829i</v>
      </c>
      <c r="K152" t="str">
        <f t="shared" si="28"/>
        <v>0.329938511550956-0.00448818651593562i</v>
      </c>
      <c r="L152" t="str">
        <f t="shared" si="29"/>
        <v>0.000714285714285714-802.911312694907i</v>
      </c>
      <c r="M152" t="str">
        <f t="shared" si="30"/>
        <v>0.0025-25.0149452534683i</v>
      </c>
      <c r="N152">
        <f t="shared" si="31"/>
        <v>89.234454155721849</v>
      </c>
      <c r="O152">
        <f t="shared" si="32"/>
        <v>97.001561032319074</v>
      </c>
      <c r="P152" s="3">
        <f t="shared" si="33"/>
        <v>97.001561032319074</v>
      </c>
      <c r="Q152" s="3">
        <f t="shared" si="34"/>
        <v>-90.765545844278151</v>
      </c>
      <c r="R152">
        <f t="shared" si="35"/>
        <v>89.234454155721849</v>
      </c>
      <c r="S152">
        <f t="shared" si="36"/>
        <v>1.5062486316061898E-3</v>
      </c>
      <c r="T152">
        <f t="shared" si="19"/>
        <v>97.001561032319074</v>
      </c>
    </row>
    <row r="153" spans="1:20" x14ac:dyDescent="0.25">
      <c r="A153">
        <f t="shared" si="20"/>
        <v>9.5000026202974244</v>
      </c>
      <c r="B153">
        <f t="shared" si="37"/>
        <v>1.5119723764062933</v>
      </c>
      <c r="C153" t="str">
        <f t="shared" si="21"/>
        <v>-946.04777979116-70532.8582474441i</v>
      </c>
      <c r="D153" t="str">
        <f t="shared" si="22"/>
        <v>3.47812499998498-10526.3128933258i</v>
      </c>
      <c r="E153" t="str">
        <f t="shared" si="23"/>
        <v>162.469316486346-0.0143851666944923i</v>
      </c>
      <c r="F153" t="str">
        <f t="shared" si="24"/>
        <v>2.90990990990749-98782.9662760945i</v>
      </c>
      <c r="G153" t="str">
        <f t="shared" si="25"/>
        <v>0.999999999999168-9.12000251547794E-07i</v>
      </c>
      <c r="H153" t="str">
        <f t="shared" si="26"/>
        <v>15.1515417616881+0.206653816529473i</v>
      </c>
      <c r="I153" t="str">
        <f t="shared" si="27"/>
        <v>138.510662936931-10133.4996829083i</v>
      </c>
      <c r="K153" t="str">
        <f t="shared" si="28"/>
        <v>0.32993804343938-0.00450523518715707i</v>
      </c>
      <c r="L153" t="str">
        <f t="shared" si="29"/>
        <v>0.000714285714285714-799.871799855459i</v>
      </c>
      <c r="M153" t="str">
        <f t="shared" si="30"/>
        <v>0.0025-24.9202483098907i</v>
      </c>
      <c r="N153">
        <f t="shared" si="31"/>
        <v>89.231545464885997</v>
      </c>
      <c r="O153">
        <f t="shared" si="32"/>
        <v>96.968610914910187</v>
      </c>
      <c r="P153" s="3">
        <f t="shared" si="33"/>
        <v>96.968610914910187</v>
      </c>
      <c r="Q153" s="3">
        <f t="shared" si="34"/>
        <v>-90.768454535114003</v>
      </c>
      <c r="R153">
        <f t="shared" si="35"/>
        <v>89.231545464885997</v>
      </c>
      <c r="S153">
        <f t="shared" si="36"/>
        <v>1.5119723764062934E-3</v>
      </c>
      <c r="T153">
        <f t="shared" si="19"/>
        <v>96.968610914910187</v>
      </c>
    </row>
    <row r="154" spans="1:20" x14ac:dyDescent="0.25">
      <c r="A154">
        <f t="shared" si="20"/>
        <v>9.5361026302545557</v>
      </c>
      <c r="B154">
        <f t="shared" si="37"/>
        <v>1.5177178714366373</v>
      </c>
      <c r="C154" t="str">
        <f t="shared" si="21"/>
        <v>-946.046397923051-70265.7486312756i</v>
      </c>
      <c r="D154" t="str">
        <f t="shared" si="22"/>
        <v>3.47812499998486-10486.4643289309i</v>
      </c>
      <c r="E154" t="str">
        <f t="shared" si="23"/>
        <v>162.469314807874-0.0144398069609525i</v>
      </c>
      <c r="F154" t="str">
        <f t="shared" si="24"/>
        <v>2.90990990990747-98409.0120303991i</v>
      </c>
      <c r="G154" t="str">
        <f t="shared" si="25"/>
        <v>0.999999999999162-9.1546585250367E-07i</v>
      </c>
      <c r="H154" t="str">
        <f t="shared" si="26"/>
        <v>15.1515419643097+0.207439101349027i</v>
      </c>
      <c r="I154" t="str">
        <f t="shared" si="27"/>
        <v>138.510663151989-10095.1382620286i</v>
      </c>
      <c r="K154" t="str">
        <f t="shared" si="28"/>
        <v>0.32993757176475-0.00452234856968068i</v>
      </c>
      <c r="L154" t="str">
        <f t="shared" si="29"/>
        <v>0.000714285714285714-796.843793440385i</v>
      </c>
      <c r="M154" t="str">
        <f t="shared" si="30"/>
        <v>0.0025-24.8259098524514i</v>
      </c>
      <c r="N154">
        <f t="shared" si="31"/>
        <v>89.228625725411362</v>
      </c>
      <c r="O154">
        <f t="shared" si="32"/>
        <v>96.93566074961204</v>
      </c>
      <c r="P154" s="3">
        <f t="shared" si="33"/>
        <v>96.93566074961204</v>
      </c>
      <c r="Q154" s="3">
        <f t="shared" si="34"/>
        <v>-90.771374274588638</v>
      </c>
      <c r="R154">
        <f t="shared" si="35"/>
        <v>89.228625725411362</v>
      </c>
      <c r="S154">
        <f t="shared" si="36"/>
        <v>1.5177178714366373E-3</v>
      </c>
      <c r="T154">
        <f t="shared" si="19"/>
        <v>96.93566074961204</v>
      </c>
    </row>
    <row r="155" spans="1:20" x14ac:dyDescent="0.25">
      <c r="A155">
        <f t="shared" si="20"/>
        <v>9.5723398202495229</v>
      </c>
      <c r="B155">
        <f t="shared" si="37"/>
        <v>1.5234851993480965</v>
      </c>
      <c r="C155" t="str">
        <f t="shared" si="21"/>
        <v>-946.045005536872-69999.6498117833i</v>
      </c>
      <c r="D155" t="str">
        <f t="shared" si="22"/>
        <v>3.47812499998475-10446.766615846i</v>
      </c>
      <c r="E155" t="str">
        <f t="shared" si="23"/>
        <v>162.469313116625-0.0144946545931113i</v>
      </c>
      <c r="F155" t="str">
        <f t="shared" si="24"/>
        <v>2.90990990990746-98036.4734313802i</v>
      </c>
      <c r="G155" t="str">
        <f t="shared" si="25"/>
        <v>0.999999999999156-9.18944622743178E-07i</v>
      </c>
      <c r="H155" t="str">
        <f t="shared" si="26"/>
        <v>15.1515421684742+0.20822737025452i</v>
      </c>
      <c r="I155" t="str">
        <f t="shared" si="27"/>
        <v>138.510663368686-10056.922063102i</v>
      </c>
      <c r="K155" t="str">
        <f t="shared" si="28"/>
        <v>0.329937096499955-0.00453952690856693i</v>
      </c>
      <c r="L155" t="str">
        <f t="shared" si="29"/>
        <v>0.000714285714285714-793.827249890798i</v>
      </c>
      <c r="M155" t="str">
        <f t="shared" si="30"/>
        <v>0.0025-24.73192852406i</v>
      </c>
      <c r="N155">
        <f t="shared" si="31"/>
        <v>89.225694895363304</v>
      </c>
      <c r="O155">
        <f t="shared" si="32"/>
        <v>96.902710536060027</v>
      </c>
      <c r="P155" s="3">
        <f t="shared" si="33"/>
        <v>96.902710536060027</v>
      </c>
      <c r="Q155" s="3">
        <f t="shared" si="34"/>
        <v>-90.774305104636696</v>
      </c>
      <c r="R155">
        <f t="shared" si="35"/>
        <v>89.225694895363304</v>
      </c>
      <c r="S155">
        <f t="shared" si="36"/>
        <v>1.5234851993480964E-3</v>
      </c>
      <c r="T155">
        <f t="shared" si="19"/>
        <v>96.902710536060027</v>
      </c>
    </row>
    <row r="156" spans="1:20" x14ac:dyDescent="0.25">
      <c r="A156">
        <f t="shared" si="20"/>
        <v>9.6087147115664706</v>
      </c>
      <c r="B156">
        <f t="shared" si="37"/>
        <v>1.5292744431056193</v>
      </c>
      <c r="C156" t="str">
        <f t="shared" si="21"/>
        <v>-946.043602552591-69734.5579610496i</v>
      </c>
      <c r="D156" t="str">
        <f t="shared" si="22"/>
        <v>3.47812499998464-10407.219183006i</v>
      </c>
      <c r="E156" t="str">
        <f t="shared" si="23"/>
        <v>162.469311412504-0.014549710375875i</v>
      </c>
      <c r="F156" t="str">
        <f t="shared" si="24"/>
        <v>2.90990990990743-97665.3451199447i</v>
      </c>
      <c r="G156" t="str">
        <f t="shared" si="25"/>
        <v>0.999999999999149-9.22436612309596E-07i</v>
      </c>
      <c r="H156" t="str">
        <f t="shared" si="26"/>
        <v>15.1515423741934+0.209018634585521i</v>
      </c>
      <c r="I156" t="str">
        <f t="shared" si="27"/>
        <v>138.510663587032-10018.8505363757i</v>
      </c>
      <c r="K156" t="str">
        <f t="shared" si="28"/>
        <v>0.329936617617679-0.00455677044979798i</v>
      </c>
      <c r="L156" t="str">
        <f t="shared" si="29"/>
        <v>0.000714285714285714-790.82212581271i</v>
      </c>
      <c r="M156" t="str">
        <f t="shared" si="30"/>
        <v>0.0025-24.6383029727635i</v>
      </c>
      <c r="N156">
        <f t="shared" si="31"/>
        <v>89.222752932648405</v>
      </c>
      <c r="O156">
        <f t="shared" si="32"/>
        <v>96.869760273886868</v>
      </c>
      <c r="P156" s="3">
        <f t="shared" si="33"/>
        <v>96.869760273886868</v>
      </c>
      <c r="Q156" s="3">
        <f t="shared" si="34"/>
        <v>-90.777247067351595</v>
      </c>
      <c r="R156">
        <f t="shared" si="35"/>
        <v>89.222752932648405</v>
      </c>
      <c r="S156">
        <f t="shared" si="36"/>
        <v>1.5292744431056194E-3</v>
      </c>
      <c r="T156">
        <f t="shared" si="19"/>
        <v>96.869760273886868</v>
      </c>
    </row>
    <row r="157" spans="1:20" x14ac:dyDescent="0.25">
      <c r="A157">
        <f t="shared" si="20"/>
        <v>9.6452278274704231</v>
      </c>
      <c r="B157">
        <f t="shared" si="37"/>
        <v>1.5350856859894206</v>
      </c>
      <c r="C157" t="str">
        <f t="shared" si="21"/>
        <v>-946.042188889597-69470.4692656437i</v>
      </c>
      <c r="D157" t="str">
        <f t="shared" si="22"/>
        <v>3.47812499998452-10367.8214615079i</v>
      </c>
      <c r="E157" t="str">
        <f t="shared" si="23"/>
        <v>162.469309695413-0.0146049750971485i</v>
      </c>
      <c r="F157" t="str">
        <f t="shared" si="24"/>
        <v>2.90990990990741-97295.6217572875i</v>
      </c>
      <c r="G157" t="str">
        <f t="shared" si="25"/>
        <v>0.999999999999143-9.25941871436367E-07i</v>
      </c>
      <c r="H157" t="str">
        <f t="shared" si="26"/>
        <v>15.1515425814789+0.209812905724688i</v>
      </c>
      <c r="I157" t="str">
        <f t="shared" si="27"/>
        <v>138.510663807042-9980.92313417784i</v>
      </c>
      <c r="K157" t="str">
        <f t="shared" si="28"/>
        <v>0.3299361350904-0.00457407944028095i</v>
      </c>
      <c r="L157" t="str">
        <f t="shared" si="29"/>
        <v>0.000714285714285714-787.8283779764i</v>
      </c>
      <c r="M157" t="str">
        <f t="shared" si="30"/>
        <v>0.0025-24.5450318517269i</v>
      </c>
      <c r="N157">
        <f t="shared" si="31"/>
        <v>89.219799795013856</v>
      </c>
      <c r="O157">
        <f t="shared" si="32"/>
        <v>96.836809962722583</v>
      </c>
      <c r="P157" s="3">
        <f t="shared" si="33"/>
        <v>96.836809962722583</v>
      </c>
      <c r="Q157" s="3">
        <f t="shared" si="34"/>
        <v>-90.780200204986144</v>
      </c>
      <c r="R157">
        <f t="shared" si="35"/>
        <v>89.219799795013856</v>
      </c>
      <c r="S157">
        <f t="shared" si="36"/>
        <v>1.5350856859894207E-3</v>
      </c>
      <c r="T157">
        <f t="shared" si="19"/>
        <v>96.836809962722583</v>
      </c>
    </row>
    <row r="158" spans="1:20" x14ac:dyDescent="0.25">
      <c r="A158">
        <f t="shared" si="20"/>
        <v>9.6818796932148103</v>
      </c>
      <c r="B158">
        <f t="shared" si="37"/>
        <v>1.5409190115961804</v>
      </c>
      <c r="C158" t="str">
        <f t="shared" si="21"/>
        <v>-946.040764466612-69207.3799265637i</v>
      </c>
      <c r="D158" t="str">
        <f t="shared" si="22"/>
        <v>3.4781249999844-10328.5728846023i</v>
      </c>
      <c r="E158" t="str">
        <f t="shared" si="23"/>
        <v>162.469307965252-0.0146604495477531i</v>
      </c>
      <c r="F158" t="str">
        <f t="shared" si="24"/>
        <v>2.90990990990739-96927.2980248137i</v>
      </c>
      <c r="G158" t="str">
        <f t="shared" si="25"/>
        <v>0.999999999999136-9.29460450547819E-07i</v>
      </c>
      <c r="H158" t="str">
        <f t="shared" si="26"/>
        <v>15.1515427903428+0.210610195097932i</v>
      </c>
      <c r="I158" t="str">
        <f t="shared" si="27"/>
        <v>138.510664028725-9943.13931091015i</v>
      </c>
      <c r="K158" t="str">
        <f t="shared" si="28"/>
        <v>0.329935648890383-0.00459145412785125i</v>
      </c>
      <c r="L158" t="str">
        <f t="shared" si="29"/>
        <v>0.000714285714285714-784.845963315801i</v>
      </c>
      <c r="M158" t="str">
        <f t="shared" si="30"/>
        <v>0.0025-24.4521138192139i</v>
      </c>
      <c r="N158">
        <f t="shared" si="31"/>
        <v>89.216835440046893</v>
      </c>
      <c r="O158">
        <f t="shared" si="32"/>
        <v>96.803859602194223</v>
      </c>
      <c r="P158" s="3">
        <f t="shared" si="33"/>
        <v>96.803859602194223</v>
      </c>
      <c r="Q158" s="3">
        <f t="shared" si="34"/>
        <v>-90.783164559953107</v>
      </c>
      <c r="R158">
        <f t="shared" si="35"/>
        <v>89.216835440046893</v>
      </c>
      <c r="S158">
        <f t="shared" si="36"/>
        <v>1.5409190115961804E-3</v>
      </c>
      <c r="T158">
        <f t="shared" si="19"/>
        <v>96.803859602194223</v>
      </c>
    </row>
    <row r="159" spans="1:20" x14ac:dyDescent="0.25">
      <c r="A159">
        <f t="shared" si="20"/>
        <v>9.7186708360490268</v>
      </c>
      <c r="B159">
        <f t="shared" si="37"/>
        <v>1.5467745038402458</v>
      </c>
      <c r="C159" t="str">
        <f t="shared" si="21"/>
        <v>-946.03932920178-68945.2861591846i</v>
      </c>
      <c r="D159" t="str">
        <f t="shared" si="22"/>
        <v>3.47812499998428-10289.4728876852i</v>
      </c>
      <c r="E159" t="str">
        <f t="shared" si="23"/>
        <v>162.469306221922-0.0147161345214909i</v>
      </c>
      <c r="F159" t="str">
        <f t="shared" si="24"/>
        <v>2.90990990990737-96560.3686240629i</v>
      </c>
      <c r="G159" t="str">
        <f t="shared" si="25"/>
        <v>0.99999999999913-9.32992400259895E-07i</v>
      </c>
      <c r="H159" t="str">
        <f t="shared" si="26"/>
        <v>15.1515430007971+0.211410514174589i</v>
      </c>
      <c r="I159" t="str">
        <f t="shared" si="27"/>
        <v>138.510664252097-9905.49852303961i</v>
      </c>
      <c r="K159" t="str">
        <f t="shared" si="28"/>
        <v>0.329935158989685-0.00460889476127624i</v>
      </c>
      <c r="L159" t="str">
        <f t="shared" si="29"/>
        <v>0.000714285714285714-781.874838927877i</v>
      </c>
      <c r="M159" t="str">
        <f t="shared" si="30"/>
        <v>0.0025-24.3595475385673i</v>
      </c>
      <c r="N159">
        <f t="shared" si="31"/>
        <v>89.213859825174154</v>
      </c>
      <c r="O159">
        <f t="shared" si="32"/>
        <v>96.770909191926052</v>
      </c>
      <c r="P159" s="3">
        <f t="shared" si="33"/>
        <v>96.770909191926052</v>
      </c>
      <c r="Q159" s="3">
        <f t="shared" si="34"/>
        <v>-90.786140174825846</v>
      </c>
      <c r="R159">
        <f t="shared" si="35"/>
        <v>89.213859825174154</v>
      </c>
      <c r="S159">
        <f t="shared" si="36"/>
        <v>1.5467745038402459E-3</v>
      </c>
      <c r="T159">
        <f t="shared" si="19"/>
        <v>96.770909191926052</v>
      </c>
    </row>
    <row r="160" spans="1:20" x14ac:dyDescent="0.25">
      <c r="A160">
        <f t="shared" si="20"/>
        <v>9.7556017852260126</v>
      </c>
      <c r="B160">
        <f t="shared" si="37"/>
        <v>1.5526522469548387</v>
      </c>
      <c r="C160" t="str">
        <f t="shared" si="21"/>
        <v>-946.037883012621-68684.1841932031i</v>
      </c>
      <c r="D160" t="str">
        <f t="shared" si="22"/>
        <v>3.47812499998416-10250.52090829i</v>
      </c>
      <c r="E160" t="str">
        <f t="shared" si="23"/>
        <v>162.469304465323-0.0147720308151759i</v>
      </c>
      <c r="F160" t="str">
        <f t="shared" si="24"/>
        <v>2.90990990990735-96194.8282766324i</v>
      </c>
      <c r="G160" t="str">
        <f t="shared" si="25"/>
        <v>0.999999999999123-9.36537771380876E-07i</v>
      </c>
      <c r="H160" t="str">
        <f t="shared" si="26"/>
        <v>15.1515432128539+0.212213874467575i</v>
      </c>
      <c r="I160" t="str">
        <f t="shared" si="27"/>
        <v>138.510664477171-9868.00022909084i</v>
      </c>
      <c r="K160" t="str">
        <f t="shared" si="28"/>
        <v>0.329934665360149-0.00462640159025845i</v>
      </c>
      <c r="L160" t="str">
        <f t="shared" si="29"/>
        <v>0.000714285714285714-778.914962072004i</v>
      </c>
      <c r="M160" t="str">
        <f t="shared" si="30"/>
        <v>0.0025-24.2673316781902i</v>
      </c>
      <c r="N160">
        <f t="shared" si="31"/>
        <v>89.210872907661155</v>
      </c>
      <c r="O160">
        <f t="shared" si="32"/>
        <v>96.737958731539464</v>
      </c>
      <c r="P160" s="3">
        <f t="shared" si="33"/>
        <v>96.737958731539464</v>
      </c>
      <c r="Q160" s="3">
        <f t="shared" si="34"/>
        <v>-90.789127092338845</v>
      </c>
      <c r="R160">
        <f t="shared" si="35"/>
        <v>89.210872907661155</v>
      </c>
      <c r="S160">
        <f t="shared" si="36"/>
        <v>1.5526522469548388E-3</v>
      </c>
      <c r="T160">
        <f t="shared" si="19"/>
        <v>96.737958731539464</v>
      </c>
    </row>
    <row r="161" spans="1:20" x14ac:dyDescent="0.25">
      <c r="A161">
        <f t="shared" si="20"/>
        <v>9.7926730720098725</v>
      </c>
      <c r="B161">
        <f t="shared" si="37"/>
        <v>1.5585523254932672</v>
      </c>
      <c r="C161" t="str">
        <f t="shared" si="21"/>
        <v>-946.036425816001-68424.070272583i</v>
      </c>
      <c r="D161" t="str">
        <f t="shared" si="22"/>
        <v>3.47812499998404-10211.7163860794i</v>
      </c>
      <c r="E161" t="str">
        <f t="shared" si="23"/>
        <v>162.469302695353-0.0148281392285595i</v>
      </c>
      <c r="F161" t="str">
        <f t="shared" si="24"/>
        <v>2.90990990990734-95830.6717241015i</v>
      </c>
      <c r="G161" t="str">
        <f t="shared" si="25"/>
        <v>0.999999999999116-9.40096614912117E-07i</v>
      </c>
      <c r="H161" t="str">
        <f t="shared" si="26"/>
        <v>15.1515434265253+0.213020287533553i</v>
      </c>
      <c r="I161" t="str">
        <f t="shared" si="27"/>
        <v>138.510664703957-9830.64388963823i</v>
      </c>
      <c r="K161" t="str">
        <f t="shared" si="28"/>
        <v>0.329934167973406-0.00464397486543909i</v>
      </c>
      <c r="L161" t="str">
        <f t="shared" si="29"/>
        <v>0.000714285714285714-775.966290169358i</v>
      </c>
      <c r="M161" t="str">
        <f t="shared" si="30"/>
        <v>0.0025-24.1754649115264i</v>
      </c>
      <c r="N161">
        <f t="shared" si="31"/>
        <v>89.207874644611536</v>
      </c>
      <c r="O161">
        <f t="shared" si="32"/>
        <v>96.705008220652957</v>
      </c>
      <c r="P161" s="3">
        <f t="shared" si="33"/>
        <v>96.705008220652957</v>
      </c>
      <c r="Q161" s="3">
        <f t="shared" si="34"/>
        <v>-90.792125355388464</v>
      </c>
      <c r="R161">
        <f t="shared" si="35"/>
        <v>89.207874644611536</v>
      </c>
      <c r="S161">
        <f t="shared" si="36"/>
        <v>1.5585523254932673E-3</v>
      </c>
      <c r="T161">
        <f t="shared" si="19"/>
        <v>96.705008220652957</v>
      </c>
    </row>
    <row r="162" spans="1:20" x14ac:dyDescent="0.25">
      <c r="A162">
        <f t="shared" si="20"/>
        <v>9.8298852296835104</v>
      </c>
      <c r="B162">
        <f t="shared" si="37"/>
        <v>1.5644748243301416</v>
      </c>
      <c r="C162" t="str">
        <f t="shared" si="21"/>
        <v>-946.034957528197-68164.9406555029i</v>
      </c>
      <c r="D162" t="str">
        <f t="shared" si="22"/>
        <v>3.47812499998392-10173.0587628374i</v>
      </c>
      <c r="E162" t="str">
        <f t="shared" si="23"/>
        <v>162.469300911912-0.0148844605644355i</v>
      </c>
      <c r="F162" t="str">
        <f t="shared" si="24"/>
        <v>2.90990990990732-95467.8937279561i</v>
      </c>
      <c r="G162" t="str">
        <f t="shared" si="25"/>
        <v>0.999999999999109-9.43668982048776E-07i</v>
      </c>
      <c r="H162" t="str">
        <f t="shared" si="26"/>
        <v>15.1515436418238+0.213829764973107i</v>
      </c>
      <c r="I162" t="str">
        <f t="shared" si="27"/>
        <v>138.51066493247-9793.42896729844i</v>
      </c>
      <c r="K162" t="str">
        <f t="shared" si="28"/>
        <v>0.329933666800869-0.00466161483840149i</v>
      </c>
      <c r="L162" t="str">
        <f t="shared" si="29"/>
        <v>0.000714285714285714-773.02878080231i</v>
      </c>
      <c r="M162" t="str">
        <f t="shared" si="30"/>
        <v>0.0025-24.0839459170417i</v>
      </c>
      <c r="N162">
        <f t="shared" si="31"/>
        <v>89.204864992966648</v>
      </c>
      <c r="O162">
        <f t="shared" si="32"/>
        <v>96.672057658882338</v>
      </c>
      <c r="P162" s="3">
        <f t="shared" si="33"/>
        <v>96.672057658882338</v>
      </c>
      <c r="Q162" s="3">
        <f t="shared" si="34"/>
        <v>-90.795135007033352</v>
      </c>
      <c r="R162">
        <f t="shared" si="35"/>
        <v>89.204864992966648</v>
      </c>
      <c r="S162">
        <f t="shared" si="36"/>
        <v>1.5644748243301416E-3</v>
      </c>
      <c r="T162">
        <f t="shared" si="19"/>
        <v>96.672057658882338</v>
      </c>
    </row>
    <row r="163" spans="1:20" x14ac:dyDescent="0.25">
      <c r="A163">
        <f t="shared" si="20"/>
        <v>9.8672387935563073</v>
      </c>
      <c r="B163">
        <f t="shared" si="37"/>
        <v>1.5704198286625961</v>
      </c>
      <c r="C163" t="str">
        <f t="shared" si="21"/>
        <v>-946.033478064812-67906.791614299i</v>
      </c>
      <c r="D163" t="str">
        <f t="shared" si="22"/>
        <v>3.4781249999838-10134.547482461i</v>
      </c>
      <c r="E163" t="str">
        <f t="shared" si="23"/>
        <v>162.469299114897-0.0149409956285894i</v>
      </c>
      <c r="F163" t="str">
        <f t="shared" si="24"/>
        <v>2.9099099099073-95106.4890695128i</v>
      </c>
      <c r="G163" t="str">
        <f t="shared" si="25"/>
        <v>0.999999999999103-9.47254924180556E-07i</v>
      </c>
      <c r="H163" t="str">
        <f t="shared" si="26"/>
        <v>15.1515438587616+0.214642318430903i</v>
      </c>
      <c r="I163" t="str">
        <f t="shared" si="27"/>
        <v>138.510665162724-9756.35492672217i</v>
      </c>
      <c r="K163" t="str">
        <f t="shared" si="28"/>
        <v>0.329933161813735-0.0046793217616746i</v>
      </c>
      <c r="L163" t="str">
        <f t="shared" si="29"/>
        <v>0.000714285714285714-770.102391713797i</v>
      </c>
      <c r="M163" t="str">
        <f t="shared" si="30"/>
        <v>0.0025-23.9927733782045i</v>
      </c>
      <c r="N163">
        <f t="shared" si="31"/>
        <v>89.201843909504774</v>
      </c>
      <c r="O163">
        <f t="shared" si="32"/>
        <v>96.639107045840149</v>
      </c>
      <c r="P163" s="3">
        <f t="shared" si="33"/>
        <v>96.639107045840149</v>
      </c>
      <c r="Q163" s="3">
        <f t="shared" si="34"/>
        <v>-90.798156090495226</v>
      </c>
      <c r="R163">
        <f t="shared" si="35"/>
        <v>89.201843909504774</v>
      </c>
      <c r="S163">
        <f t="shared" si="36"/>
        <v>1.5704198286625962E-3</v>
      </c>
      <c r="T163">
        <f t="shared" si="19"/>
        <v>96.639107045840149</v>
      </c>
    </row>
    <row r="164" spans="1:20" x14ac:dyDescent="0.25">
      <c r="A164">
        <f t="shared" si="20"/>
        <v>9.9047343009718212</v>
      </c>
      <c r="B164">
        <f t="shared" si="37"/>
        <v>1.5763874240115141</v>
      </c>
      <c r="C164" t="str">
        <f t="shared" si="21"/>
        <v>-946.031987340806-67649.6194354133i</v>
      </c>
      <c r="D164" t="str">
        <f t="shared" si="22"/>
        <v>3.47812499998368-10096.1819909525i</v>
      </c>
      <c r="E164" t="str">
        <f t="shared" si="23"/>
        <v>162.469297304203-0.0149977452298514i</v>
      </c>
      <c r="F164" t="str">
        <f t="shared" si="24"/>
        <v>2.90990990990727-94746.4525498445i</v>
      </c>
      <c r="G164" t="str">
        <f t="shared" si="25"/>
        <v>0.999999999999096-9.50854492892435E-07i</v>
      </c>
      <c r="H164" t="str">
        <f t="shared" si="26"/>
        <v>15.1515440773513+0.215457959595854i</v>
      </c>
      <c r="I164" t="str">
        <f t="shared" si="27"/>
        <v>138.510665394732-9719.42123458701i</v>
      </c>
      <c r="K164" t="str">
        <f t="shared" si="28"/>
        <v>0.32993265298298-0.00469709588873635i</v>
      </c>
      <c r="L164" t="str">
        <f t="shared" si="29"/>
        <v>0.000714285714285714-767.187080806733i</v>
      </c>
      <c r="M164" t="str">
        <f t="shared" si="30"/>
        <v>0.0025-23.9019459834673i</v>
      </c>
      <c r="N164">
        <f t="shared" si="31"/>
        <v>89.198811350840586</v>
      </c>
      <c r="O164">
        <f t="shared" si="32"/>
        <v>96.606156381136046</v>
      </c>
      <c r="P164" s="3">
        <f t="shared" si="33"/>
        <v>96.606156381136046</v>
      </c>
      <c r="Q164" s="3">
        <f t="shared" si="34"/>
        <v>-90.801188649159414</v>
      </c>
      <c r="R164">
        <f t="shared" si="35"/>
        <v>89.198811350840586</v>
      </c>
      <c r="S164">
        <f t="shared" si="36"/>
        <v>1.5763874240115141E-3</v>
      </c>
      <c r="T164">
        <f t="shared" si="19"/>
        <v>96.606156381136046</v>
      </c>
    </row>
    <row r="165" spans="1:20" x14ac:dyDescent="0.25">
      <c r="A165">
        <f t="shared" si="20"/>
        <v>9.9423722913155146</v>
      </c>
      <c r="B165">
        <f t="shared" si="37"/>
        <v>1.5823776962227578</v>
      </c>
      <c r="C165" t="str">
        <f t="shared" si="21"/>
        <v>-946.030485270529-67393.4204193433i</v>
      </c>
      <c r="D165" t="str">
        <f t="shared" si="22"/>
        <v>3.47812499998355-10057.9617364115i</v>
      </c>
      <c r="E165" t="str">
        <f t="shared" si="23"/>
        <v>162.469295479728-0.015054710180064i</v>
      </c>
      <c r="F165" t="str">
        <f t="shared" si="24"/>
        <v>2.90990990990726-94387.7789897047i</v>
      </c>
      <c r="G165" t="str">
        <f t="shared" si="25"/>
        <v>0.999999999999089-9.54467739965419E-07i</v>
      </c>
      <c r="H165" t="str">
        <f t="shared" si="26"/>
        <v>15.1515442976054+0.216276700201292i</v>
      </c>
      <c r="I165" t="str">
        <f t="shared" si="27"/>
        <v>138.510665628505-9682.62735958933i</v>
      </c>
      <c r="K165" t="str">
        <f t="shared" si="28"/>
        <v>0.329932140279364-0.0047149374740173i</v>
      </c>
      <c r="L165" t="str">
        <f t="shared" si="29"/>
        <v>0.000714285714285714-764.282806143388i</v>
      </c>
      <c r="M165" t="str">
        <f t="shared" si="30"/>
        <v>0.0025-23.8114624262476i</v>
      </c>
      <c r="N165">
        <f t="shared" si="31"/>
        <v>89.195767273424565</v>
      </c>
      <c r="O165">
        <f t="shared" si="32"/>
        <v>96.573205664377042</v>
      </c>
      <c r="P165" s="3">
        <f t="shared" si="33"/>
        <v>96.573205664377042</v>
      </c>
      <c r="Q165" s="3">
        <f t="shared" si="34"/>
        <v>-90.804232726575435</v>
      </c>
      <c r="R165">
        <f t="shared" si="35"/>
        <v>89.195767273424565</v>
      </c>
      <c r="S165">
        <f t="shared" si="36"/>
        <v>1.5823776962227579E-3</v>
      </c>
      <c r="T165">
        <f t="shared" si="19"/>
        <v>96.573205664377042</v>
      </c>
    </row>
    <row r="166" spans="1:20" x14ac:dyDescent="0.25">
      <c r="A166">
        <f t="shared" si="20"/>
        <v>9.9801533060225136</v>
      </c>
      <c r="B166">
        <f t="shared" si="37"/>
        <v>1.5883907314684043</v>
      </c>
      <c r="C166" t="str">
        <f t="shared" si="21"/>
        <v>-946.028971767647-67138.1908805832i</v>
      </c>
      <c r="D166" t="str">
        <f t="shared" si="22"/>
        <v>3.47812499998342-10019.8861690268i</v>
      </c>
      <c r="E166" t="str">
        <f t="shared" si="23"/>
        <v>162.469293641367-0.0151118912941321i</v>
      </c>
      <c r="F166" t="str">
        <f t="shared" si="24"/>
        <v>2.90990990990725-94030.4632294539i</v>
      </c>
      <c r="G166" t="str">
        <f t="shared" si="25"/>
        <v>0.999999999999082-9.58094717377282E-07i</v>
      </c>
      <c r="H166" t="str">
        <f t="shared" si="26"/>
        <v>15.1515445195367+0.217098552025139i</v>
      </c>
      <c r="I166" t="str">
        <f t="shared" si="27"/>
        <v>138.510665864058-9645.97277243695i</v>
      </c>
      <c r="K166" t="str">
        <f t="shared" si="28"/>
        <v>0.329931623673419-0.00473284677290396i</v>
      </c>
      <c r="L166" t="str">
        <f t="shared" si="29"/>
        <v>0.000714285714285714-761.389525944798i</v>
      </c>
      <c r="M166" t="str">
        <f t="shared" si="30"/>
        <v>0.0025-23.7213214049089i</v>
      </c>
      <c r="N166">
        <f t="shared" si="31"/>
        <v>89.192711633542316</v>
      </c>
      <c r="O166">
        <f t="shared" si="32"/>
        <v>96.540254895166839</v>
      </c>
      <c r="P166" s="3">
        <f t="shared" si="33"/>
        <v>96.540254895166839</v>
      </c>
      <c r="Q166" s="3">
        <f t="shared" si="34"/>
        <v>-90.807288366457684</v>
      </c>
      <c r="R166">
        <f t="shared" si="35"/>
        <v>89.192711633542316</v>
      </c>
      <c r="S166">
        <f t="shared" si="36"/>
        <v>1.5883907314684044E-3</v>
      </c>
      <c r="T166">
        <f t="shared" si="19"/>
        <v>96.540254895166839</v>
      </c>
    </row>
    <row r="167" spans="1:20" x14ac:dyDescent="0.25">
      <c r="A167">
        <f t="shared" si="20"/>
        <v>10.018077888585399</v>
      </c>
      <c r="B167">
        <f t="shared" si="37"/>
        <v>1.5944266162479843</v>
      </c>
      <c r="C167" t="str">
        <f t="shared" si="21"/>
        <v>-946.027446745208-66883.9271475752i</v>
      </c>
      <c r="D167" t="str">
        <f t="shared" si="22"/>
        <v>3.4781249999833-9981.95474106858i</v>
      </c>
      <c r="E167" t="str">
        <f t="shared" si="23"/>
        <v>162.469291789015-0.0151692893900287i</v>
      </c>
      <c r="F167" t="str">
        <f t="shared" si="24"/>
        <v>2.90990990990722-93674.5001289849i</v>
      </c>
      <c r="G167" t="str">
        <f t="shared" si="25"/>
        <v>0.999999999999075-9.61735477303308E-07i</v>
      </c>
      <c r="H167" t="str">
        <f t="shared" si="26"/>
        <v>15.1515447431578+0.21792352689007i</v>
      </c>
      <c r="I167" t="str">
        <f t="shared" si="27"/>
        <v>138.510666101404-9609.45694584124i</v>
      </c>
      <c r="K167" t="str">
        <f t="shared" si="28"/>
        <v>0.329931103135459-0.00475082404174253i</v>
      </c>
      <c r="L167" t="str">
        <f t="shared" si="29"/>
        <v>0.000714285714285714-758.507198590153i</v>
      </c>
      <c r="M167" t="str">
        <f t="shared" si="30"/>
        <v>0.0025-23.6315216227425i</v>
      </c>
      <c r="N167">
        <f t="shared" si="31"/>
        <v>89.189644387313976</v>
      </c>
      <c r="O167">
        <f t="shared" si="32"/>
        <v>96.507304073106397</v>
      </c>
      <c r="P167" s="3">
        <f t="shared" si="33"/>
        <v>96.507304073106397</v>
      </c>
      <c r="Q167" s="3">
        <f t="shared" si="34"/>
        <v>-90.810355612686024</v>
      </c>
      <c r="R167">
        <f t="shared" si="35"/>
        <v>89.189644387313976</v>
      </c>
      <c r="S167">
        <f t="shared" si="36"/>
        <v>1.5944266162479844E-3</v>
      </c>
      <c r="T167">
        <f t="shared" si="19"/>
        <v>96.507304073106397</v>
      </c>
    </row>
    <row r="168" spans="1:20" x14ac:dyDescent="0.25">
      <c r="A168">
        <f t="shared" si="20"/>
        <v>10.056146584562024</v>
      </c>
      <c r="B168">
        <f t="shared" si="37"/>
        <v>1.6004854373897266</v>
      </c>
      <c r="C168" t="str">
        <f t="shared" si="21"/>
        <v>-946.025910115533-66630.6255626518i</v>
      </c>
      <c r="D168" t="str">
        <f t="shared" si="22"/>
        <v>3.47812499998318-9944.16690688049i</v>
      </c>
      <c r="E168" t="str">
        <f t="shared" si="23"/>
        <v>162.469289922563-0.0152269052887464i</v>
      </c>
      <c r="F168" t="str">
        <f t="shared" si="24"/>
        <v>2.90990990990721-93319.8845676494i</v>
      </c>
      <c r="G168" t="str">
        <f t="shared" si="25"/>
        <v>0.999999999999068-9.65390072117054E-07i</v>
      </c>
      <c r="H168" t="str">
        <f t="shared" si="26"/>
        <v>15.1515449684817+0.218751636663694i</v>
      </c>
      <c r="I168" t="str">
        <f t="shared" si="27"/>
        <v>138.51066634056-9573.07935450988i</v>
      </c>
      <c r="K168" t="str">
        <f t="shared" si="28"/>
        <v>0.329930578635565-0.00476886953784217i</v>
      </c>
      <c r="L168" t="str">
        <f t="shared" si="29"/>
        <v>0.000714285714285714-755.635782616214i</v>
      </c>
      <c r="M168" t="str">
        <f t="shared" si="30"/>
        <v>0.0025-23.5420617879483i</v>
      </c>
      <c r="N168">
        <f t="shared" si="31"/>
        <v>89.186565490693638</v>
      </c>
      <c r="O168">
        <f t="shared" si="32"/>
        <v>96.474353197793121</v>
      </c>
      <c r="P168" s="3">
        <f t="shared" si="33"/>
        <v>96.474353197793121</v>
      </c>
      <c r="Q168" s="3">
        <f t="shared" si="34"/>
        <v>-90.813434509306362</v>
      </c>
      <c r="R168">
        <f t="shared" si="35"/>
        <v>89.186565490693638</v>
      </c>
      <c r="S168">
        <f t="shared" si="36"/>
        <v>1.6004854373897267E-3</v>
      </c>
      <c r="T168">
        <f t="shared" si="19"/>
        <v>96.474353197793121</v>
      </c>
    </row>
    <row r="169" spans="1:20" x14ac:dyDescent="0.25">
      <c r="A169">
        <f t="shared" si="20"/>
        <v>10.09435994158336</v>
      </c>
      <c r="B169">
        <f t="shared" si="37"/>
        <v>1.6065672820518075</v>
      </c>
      <c r="C169" t="str">
        <f t="shared" si="21"/>
        <v>-946.024361790322-66378.282481989i</v>
      </c>
      <c r="D169" t="str">
        <f t="shared" si="22"/>
        <v>3.47812499998303-9906.52212287178i</v>
      </c>
      <c r="E169" t="str">
        <f t="shared" si="23"/>
        <v>162.469288041904-0.0152847398144206i</v>
      </c>
      <c r="F169" t="str">
        <f t="shared" si="24"/>
        <v>2.90990990990717-92966.6114441823i</v>
      </c>
      <c r="G169" t="str">
        <f t="shared" si="25"/>
        <v>0.999999999999061-9.69058554391093E-07i</v>
      </c>
      <c r="H169" t="str">
        <f t="shared" si="26"/>
        <v>15.1515451955213+0.219582893258706i</v>
      </c>
      <c r="I169" t="str">
        <f t="shared" si="27"/>
        <v>138.510666581535-9536.83947513886i</v>
      </c>
      <c r="K169" t="str">
        <f t="shared" si="28"/>
        <v>0.329930050143598-0.00478698351947868i</v>
      </c>
      <c r="L169" t="str">
        <f t="shared" si="29"/>
        <v>0.000714285714285714-752.775236716689i</v>
      </c>
      <c r="M169" t="str">
        <f t="shared" si="30"/>
        <v>0.0025-23.4529406136165i</v>
      </c>
      <c r="N169">
        <f t="shared" si="31"/>
        <v>89.183474899468621</v>
      </c>
      <c r="O169">
        <f t="shared" si="32"/>
        <v>96.441402268821804</v>
      </c>
      <c r="P169" s="3">
        <f t="shared" si="33"/>
        <v>96.441402268821804</v>
      </c>
      <c r="Q169" s="3">
        <f t="shared" si="34"/>
        <v>-90.816525100531379</v>
      </c>
      <c r="R169">
        <f t="shared" si="35"/>
        <v>89.183474899468621</v>
      </c>
      <c r="S169">
        <f t="shared" si="36"/>
        <v>1.6065672820518076E-3</v>
      </c>
      <c r="T169">
        <f t="shared" si="19"/>
        <v>96.441402268821804</v>
      </c>
    </row>
    <row r="170" spans="1:20" x14ac:dyDescent="0.25">
      <c r="A170">
        <f t="shared" si="20"/>
        <v>10.132718509361377</v>
      </c>
      <c r="B170">
        <f t="shared" si="37"/>
        <v>1.6126722377236045</v>
      </c>
      <c r="C170" t="str">
        <f t="shared" si="21"/>
        <v>-946.022801680625-66126.8942755526i</v>
      </c>
      <c r="D170" t="str">
        <f t="shared" si="22"/>
        <v>3.4781249999829-9869.01984750974i</v>
      </c>
      <c r="E170" t="str">
        <f t="shared" si="23"/>
        <v>162.469286146933-0.0153427937942538i</v>
      </c>
      <c r="F170" t="str">
        <f t="shared" si="24"/>
        <v>2.90990990990716-92614.6756766327i</v>
      </c>
      <c r="G170" t="str">
        <f t="shared" si="25"/>
        <v>0.999999999999054-9.72740976897772E-07i</v>
      </c>
      <c r="H170" t="str">
        <f t="shared" si="26"/>
        <v>15.1515454242897+0.220417308633077i</v>
      </c>
      <c r="I170" t="str">
        <f t="shared" si="27"/>
        <v>138.510666824345-9500.73678640553i</v>
      </c>
      <c r="K170" t="str">
        <f t="shared" si="28"/>
        <v>0.329929517629185-0.00480516624589799i</v>
      </c>
      <c r="L170" t="str">
        <f t="shared" si="29"/>
        <v>0.000714285714285714-749.925519741669i</v>
      </c>
      <c r="M170" t="str">
        <f t="shared" si="30"/>
        <v>0.0025-23.3641568177093i</v>
      </c>
      <c r="N170">
        <f t="shared" si="31"/>
        <v>89.18037256925895</v>
      </c>
      <c r="O170">
        <f t="shared" si="32"/>
        <v>96.408451285784253</v>
      </c>
      <c r="P170" s="3">
        <f t="shared" si="33"/>
        <v>96.408451285784253</v>
      </c>
      <c r="Q170" s="3">
        <f t="shared" si="34"/>
        <v>-90.81962743074105</v>
      </c>
      <c r="R170">
        <f t="shared" si="35"/>
        <v>89.18037256925895</v>
      </c>
      <c r="S170">
        <f t="shared" si="36"/>
        <v>1.6126722377236044E-3</v>
      </c>
      <c r="T170">
        <f t="shared" si="19"/>
        <v>96.408451285784253</v>
      </c>
    </row>
    <row r="171" spans="1:20" x14ac:dyDescent="0.25">
      <c r="A171">
        <f t="shared" si="20"/>
        <v>10.17122283969695</v>
      </c>
      <c r="B171">
        <f t="shared" si="37"/>
        <v>1.6188003922269543</v>
      </c>
      <c r="C171" t="str">
        <f t="shared" si="21"/>
        <v>-946.02122969676-65876.4573270415i</v>
      </c>
      <c r="D171" t="str">
        <f t="shared" si="22"/>
        <v>3.47812499998276-9831.65954131143i</v>
      </c>
      <c r="E171" t="str">
        <f t="shared" si="23"/>
        <v>162.469284237539-0.0154010680584916i</v>
      </c>
      <c r="F171" t="str">
        <f t="shared" si="24"/>
        <v>2.90990990990712-92264.0722022854i</v>
      </c>
      <c r="G171" t="str">
        <f t="shared" si="25"/>
        <v>0.999999999999047-9.76437392609976E-07i</v>
      </c>
      <c r="H171" t="str">
        <f t="shared" si="26"/>
        <v>15.1515456548+0.22125489479022i</v>
      </c>
      <c r="I171" t="str">
        <f t="shared" si="27"/>
        <v>138.510667069003-9464.77076896044i</v>
      </c>
      <c r="K171" t="str">
        <f t="shared" si="28"/>
        <v>0.329928981061725-0.00482341797731984i</v>
      </c>
      <c r="L171" t="str">
        <f t="shared" si="29"/>
        <v>0.000714285714285714-747.086590697021i</v>
      </c>
      <c r="M171" t="str">
        <f t="shared" si="30"/>
        <v>0.0025-23.2757091230417i</v>
      </c>
      <c r="N171">
        <f t="shared" si="31"/>
        <v>89.177258455516707</v>
      </c>
      <c r="O171">
        <f t="shared" si="32"/>
        <v>96.375500248268807</v>
      </c>
      <c r="P171" s="3">
        <f t="shared" si="33"/>
        <v>96.375500248268807</v>
      </c>
      <c r="Q171" s="3">
        <f t="shared" si="34"/>
        <v>-90.822741544483293</v>
      </c>
      <c r="R171">
        <f t="shared" si="35"/>
        <v>89.177258455516707</v>
      </c>
      <c r="S171">
        <f t="shared" si="36"/>
        <v>1.6188003922269544E-3</v>
      </c>
      <c r="T171">
        <f t="shared" si="19"/>
        <v>96.375500248268807</v>
      </c>
    </row>
    <row r="172" spans="1:20" x14ac:dyDescent="0.25">
      <c r="A172">
        <f t="shared" si="20"/>
        <v>10.209873486487799</v>
      </c>
      <c r="B172">
        <f t="shared" si="37"/>
        <v>1.6249518337174167</v>
      </c>
      <c r="C172" t="str">
        <f t="shared" si="21"/>
        <v>-946.019645748415-65626.9680338402i</v>
      </c>
      <c r="D172" t="str">
        <f t="shared" si="22"/>
        <v>3.47812499998265-9794.44066683642i</v>
      </c>
      <c r="E172" t="str">
        <f t="shared" si="23"/>
        <v>162.469282313612-0.0154595634406294i</v>
      </c>
      <c r="F172" t="str">
        <f t="shared" si="24"/>
        <v>2.90990990990711-91914.7959775926i</v>
      </c>
      <c r="G172" t="str">
        <f t="shared" si="25"/>
        <v>0.999999999999039-9.80147854701887E-07i</v>
      </c>
      <c r="H172" t="str">
        <f t="shared" si="26"/>
        <v>15.1515458870656+0.222095663779159i</v>
      </c>
      <c r="I172" t="str">
        <f t="shared" si="27"/>
        <v>138.510667315527-9428.94090542053i</v>
      </c>
      <c r="K172" t="str">
        <f t="shared" si="28"/>
        <v>0.32992844041038-0.00484173897494109i</v>
      </c>
      <c r="L172" t="str">
        <f t="shared" si="29"/>
        <v>0.000714285714285714-744.258408743798i</v>
      </c>
      <c r="M172" t="str">
        <f t="shared" si="30"/>
        <v>0.0025-23.1875962572641i</v>
      </c>
      <c r="N172">
        <f t="shared" si="31"/>
        <v>89.174132513525322</v>
      </c>
      <c r="O172">
        <f t="shared" si="32"/>
        <v>96.342549155860823</v>
      </c>
      <c r="P172" s="3">
        <f t="shared" si="33"/>
        <v>96.342549155860823</v>
      </c>
      <c r="Q172" s="3">
        <f t="shared" si="34"/>
        <v>-90.825867486474678</v>
      </c>
      <c r="R172">
        <f t="shared" si="35"/>
        <v>89.174132513525322</v>
      </c>
      <c r="S172">
        <f t="shared" si="36"/>
        <v>1.6249518337174166E-3</v>
      </c>
      <c r="T172">
        <f t="shared" ref="T172:T235" si="38">P172</f>
        <v>96.342549155860823</v>
      </c>
    </row>
    <row r="173" spans="1:20" x14ac:dyDescent="0.25">
      <c r="A173">
        <f t="shared" ref="A173:A236" si="39">2*PI()*B173</f>
        <v>10.248671005736453</v>
      </c>
      <c r="B173">
        <f t="shared" si="37"/>
        <v>1.6311266506855429</v>
      </c>
      <c r="C173" t="str">
        <f t="shared" ref="C173:C236" si="40">IMPRODUCT(D173,E173,$C$40,,K173,$C$41)</f>
        <v>-946.018049744536-65378.4228069652i</v>
      </c>
      <c r="D173" t="str">
        <f t="shared" ref="D173:D236" si="41">IMDIV(IMPRODUCT($C$37,$C$38,COMPLEX(1,A173/$C$38)),IMSUM(-1*A173*A173/$C$39,COMPLEX(0,1*A173)))</f>
        <v>3.4781249999825-9757.36268867854i</v>
      </c>
      <c r="E173" t="str">
        <f t="shared" ref="E173:E236" si="42">IMDIV(IMPRODUCT(IMSUM(F173,G173),$C$29,H173),IMSUM(1,I173))</f>
        <v>162.469280375042-0.0155182807771384i</v>
      </c>
      <c r="F173" t="str">
        <f t="shared" ref="F173:F236" si="43">IMDIV(IMPRODUCT($C$14,$C$15,COMPLEX(1,A173/$C$15)),IMSUM(-1*A173*A173/$C$16,COMPLEX(0,A173)))</f>
        <v>2.90990990990708-91566.8419780971i</v>
      </c>
      <c r="G173" t="str">
        <f t="shared" ref="G173:G236" si="44">IMDIV(1,COMPLEX(1,A173*$C$9*$C$10))</f>
        <v>0.999999999999032-9.83872416549747E-07i</v>
      </c>
      <c r="H173" t="str">
        <f t="shared" ref="H173:H236" si="45">IMDIV($C$3,IMSUM(K173,COMPLEX(0,$C$28*A173)))</f>
        <v>15.1515461210997+0.222939627694703i</v>
      </c>
      <c r="I173" t="str">
        <f t="shared" ref="I173:I236" si="46">IMPRODUCT(F173,$C$29,H173,$C$31)</f>
        <v>138.510667563925-9393.24668036093i</v>
      </c>
      <c r="K173" t="str">
        <f t="shared" ref="K173:K236" si="47">IF($C$26&lt;=0,IMDIV(1,IMSUM(IMDIV(1,L173),1/$C$18)),IMDIV(1,IMSUM(IMDIV(1,L173),1/$C$18,IMDIV(1,M173))))</f>
        <v>0.329927895644084-0.00486012950093959i</v>
      </c>
      <c r="L173" t="str">
        <f t="shared" ref="L173:L236" si="48">IMSUM($C$21/$C$22,IMDIV(1,COMPLEX(0,$C$20*$C$22*A173)))</f>
        <v>0.000714285714285714-741.440933197643i</v>
      </c>
      <c r="M173" t="str">
        <f t="shared" ref="M173:M236" si="49">IMSUM($C$25/$C$26,IMDIV(1,COMPLEX(0,$C$24*$C$26*A173)))</f>
        <v>0.0025-23.0998169528433i</v>
      </c>
      <c r="N173">
        <f t="shared" ref="N173:N236" si="50">ABS(R173)</f>
        <v>89.170994698399056</v>
      </c>
      <c r="O173">
        <f t="shared" ref="O173:O236" si="51">ABS(P173)</f>
        <v>96.309598008142473</v>
      </c>
      <c r="P173" s="3">
        <f t="shared" ref="P173:P236" si="52">20*LOG10(IMABS(C173))</f>
        <v>96.309598008142473</v>
      </c>
      <c r="Q173" s="3">
        <f t="shared" ref="Q173:Q236" si="53">IMARGUMENT(C173)*180/PI()</f>
        <v>-90.829005301600944</v>
      </c>
      <c r="R173">
        <f t="shared" ref="R173:R236" si="54">IF(Q173&lt;0,Q173+180,Q173-180)</f>
        <v>89.170994698399056</v>
      </c>
      <c r="S173">
        <f t="shared" ref="S173:S236" si="55">B173/1000</f>
        <v>1.6311266506855429E-3</v>
      </c>
      <c r="T173">
        <f t="shared" si="38"/>
        <v>96.309598008142473</v>
      </c>
    </row>
    <row r="174" spans="1:20" x14ac:dyDescent="0.25">
      <c r="A174">
        <f t="shared" si="39"/>
        <v>10.287615955558252</v>
      </c>
      <c r="B174">
        <f t="shared" ref="B174:B237" si="56">B173*(1+B$42)</f>
        <v>1.637324931958148</v>
      </c>
      <c r="C174" t="str">
        <f t="shared" si="40"/>
        <v>-946.016441593441-65130.8180710149i</v>
      </c>
      <c r="D174" t="str">
        <f t="shared" si="41"/>
        <v>3.47812499998237-9720.42507345878i</v>
      </c>
      <c r="E174" t="str">
        <f t="shared" si="42"/>
        <v>162.469278421717-0.0155772209077157i</v>
      </c>
      <c r="F174" t="str">
        <f t="shared" si="43"/>
        <v>2.90990990990705-91220.2051983651i</v>
      </c>
      <c r="G174" t="str">
        <f t="shared" si="44"/>
        <v>0.999999999999025-9.87611131732629E-07i</v>
      </c>
      <c r="H174" t="str">
        <f t="shared" si="45"/>
        <v>15.1515463569158+0.223786798677627i</v>
      </c>
      <c r="I174" t="str">
        <f t="shared" si="46"/>
        <v>138.510667814216-9357.68758030839i</v>
      </c>
      <c r="K174" t="str">
        <f t="shared" si="47"/>
        <v>0.329927346731531-0.00487858981847765i</v>
      </c>
      <c r="L174" t="str">
        <f t="shared" si="48"/>
        <v>0.000714285714285714-738.634123528235i</v>
      </c>
      <c r="M174" t="str">
        <f t="shared" si="49"/>
        <v>0.0025-23.0123699470445i</v>
      </c>
      <c r="N174">
        <f t="shared" si="50"/>
        <v>89.167844965082239</v>
      </c>
      <c r="O174">
        <f t="shared" si="51"/>
        <v>96.27664680469293</v>
      </c>
      <c r="P174" s="3">
        <f t="shared" si="52"/>
        <v>96.27664680469293</v>
      </c>
      <c r="Q174" s="3">
        <f t="shared" si="53"/>
        <v>-90.832155034917761</v>
      </c>
      <c r="R174">
        <f t="shared" si="54"/>
        <v>89.167844965082239</v>
      </c>
      <c r="S174">
        <f t="shared" si="55"/>
        <v>1.6373249319581479E-3</v>
      </c>
      <c r="T174">
        <f t="shared" si="38"/>
        <v>96.27664680469293</v>
      </c>
    </row>
    <row r="175" spans="1:20" x14ac:dyDescent="0.25">
      <c r="A175">
        <f t="shared" si="39"/>
        <v>10.326708896189373</v>
      </c>
      <c r="B175">
        <f t="shared" si="56"/>
        <v>1.6435467666995891</v>
      </c>
      <c r="C175" t="str">
        <f t="shared" si="40"/>
        <v>-946.014821202696-64884.1502641159i</v>
      </c>
      <c r="D175" t="str">
        <f t="shared" si="41"/>
        <v>3.47812499998224-9683.6272898171i</v>
      </c>
      <c r="E175" t="str">
        <f t="shared" si="42"/>
        <v>162.469276453526-0.0156363846751711i</v>
      </c>
      <c r="F175" t="str">
        <f t="shared" si="43"/>
        <v>2.90990990990704-90874.8806519099i</v>
      </c>
      <c r="G175" t="str">
        <f t="shared" si="44"/>
        <v>0.999999999999017-9.91364054033206E-07i</v>
      </c>
      <c r="H175" t="str">
        <f t="shared" si="45"/>
        <v>15.1515465945275+0.224637188914836i</v>
      </c>
      <c r="I175" t="str">
        <f t="shared" si="46"/>
        <v>138.510668066412-9322.26309373331i</v>
      </c>
      <c r="K175" t="str">
        <f t="shared" si="47"/>
        <v>0.329926793641176-0.00489712019170551i</v>
      </c>
      <c r="L175" t="str">
        <f t="shared" si="48"/>
        <v>0.000714285714285714-735.837939358675i</v>
      </c>
      <c r="M175" t="str">
        <f t="shared" si="49"/>
        <v>0.0025-22.9252539819132i</v>
      </c>
      <c r="N175">
        <f t="shared" si="50"/>
        <v>89.164683268348824</v>
      </c>
      <c r="O175">
        <f t="shared" si="51"/>
        <v>96.243695545087917</v>
      </c>
      <c r="P175" s="3">
        <f t="shared" si="52"/>
        <v>96.243695545087917</v>
      </c>
      <c r="Q175" s="3">
        <f t="shared" si="53"/>
        <v>-90.835316731651176</v>
      </c>
      <c r="R175">
        <f t="shared" si="54"/>
        <v>89.164683268348824</v>
      </c>
      <c r="S175">
        <f t="shared" si="55"/>
        <v>1.6435467666995891E-3</v>
      </c>
      <c r="T175">
        <f t="shared" si="38"/>
        <v>96.243695545087917</v>
      </c>
    </row>
    <row r="176" spans="1:20" x14ac:dyDescent="0.25">
      <c r="A176">
        <f t="shared" si="39"/>
        <v>10.365950389994893</v>
      </c>
      <c r="B176">
        <f t="shared" si="56"/>
        <v>1.6497922444130475</v>
      </c>
      <c r="C176" t="str">
        <f t="shared" si="40"/>
        <v>-946.013188479185-64638.4158378725i</v>
      </c>
      <c r="D176" t="str">
        <f t="shared" si="41"/>
        <v>3.47812499998211-9646.968808405i</v>
      </c>
      <c r="E176" t="str">
        <f t="shared" si="42"/>
        <v>162.469274470354-0.0156957729254981i</v>
      </c>
      <c r="F176" t="str">
        <f t="shared" si="43"/>
        <v>2.90990990990703-90530.8633711218i</v>
      </c>
      <c r="G176" t="str">
        <f t="shared" si="44"/>
        <v>0.99999999999901-9.95131237438525E-07i</v>
      </c>
      <c r="H176" t="str">
        <f t="shared" si="45"/>
        <v>15.1515468339486+0.225490810639549i</v>
      </c>
      <c r="I176" t="str">
        <f t="shared" si="46"/>
        <v>138.510668320529-9286.97271104262i</v>
      </c>
      <c r="K176" t="str">
        <f t="shared" si="47"/>
        <v>0.329926236341236-0.00491572088576519i</v>
      </c>
      <c r="L176" t="str">
        <f t="shared" si="48"/>
        <v>0.000714285714285714-733.052340464906i</v>
      </c>
      <c r="M176" t="str">
        <f t="shared" si="49"/>
        <v>0.0025-22.8384678042571i</v>
      </c>
      <c r="N176">
        <f t="shared" si="50"/>
        <v>89.161509562801498</v>
      </c>
      <c r="O176">
        <f t="shared" si="51"/>
        <v>96.210744228900026</v>
      </c>
      <c r="P176" s="3">
        <f t="shared" si="52"/>
        <v>96.210744228900026</v>
      </c>
      <c r="Q176" s="3">
        <f t="shared" si="53"/>
        <v>-90.838490437198502</v>
      </c>
      <c r="R176">
        <f t="shared" si="54"/>
        <v>89.161509562801498</v>
      </c>
      <c r="S176">
        <f t="shared" si="55"/>
        <v>1.6497922444130475E-3</v>
      </c>
      <c r="T176">
        <f t="shared" si="38"/>
        <v>96.210744228900026</v>
      </c>
    </row>
    <row r="177" spans="1:20" x14ac:dyDescent="0.25">
      <c r="A177">
        <f t="shared" si="39"/>
        <v>10.405341001476874</v>
      </c>
      <c r="B177">
        <f t="shared" si="56"/>
        <v>1.6560614549418171</v>
      </c>
      <c r="C177" t="str">
        <f t="shared" si="40"/>
        <v>-946.011543329116-64393.6112573175i</v>
      </c>
      <c r="D177" t="str">
        <f t="shared" si="41"/>
        <v>3.47812499998198-9610.4491018779i</v>
      </c>
      <c r="E177" t="str">
        <f t="shared" si="42"/>
        <v>162.469272472089-0.015755386507865i</v>
      </c>
      <c r="F177" t="str">
        <f t="shared" si="43"/>
        <v>2.909909909907-90188.1484071963i</v>
      </c>
      <c r="G177" t="str">
        <f t="shared" si="44"/>
        <v>0.999999999999002-9.98912736140783E-07i</v>
      </c>
      <c r="H177" t="str">
        <f t="shared" si="45"/>
        <v>15.1515470751928+0.226347676131474i</v>
      </c>
      <c r="I177" t="str">
        <f t="shared" si="46"/>
        <v>138.510668576582-9251.81592457223i</v>
      </c>
      <c r="K177" t="str">
        <f t="shared" si="47"/>
        <v>0.329925674799687-0.00493439216679408i</v>
      </c>
      <c r="L177" t="str">
        <f t="shared" si="48"/>
        <v>0.000714285714285714-730.27728677516i</v>
      </c>
      <c r="M177" t="str">
        <f t="shared" si="49"/>
        <v>0.0025-22.7520101656277i</v>
      </c>
      <c r="N177">
        <f t="shared" si="50"/>
        <v>89.158323802871209</v>
      </c>
      <c r="O177">
        <f t="shared" si="51"/>
        <v>96.177792855698641</v>
      </c>
      <c r="P177" s="3">
        <f t="shared" si="52"/>
        <v>96.177792855698641</v>
      </c>
      <c r="Q177" s="3">
        <f t="shared" si="53"/>
        <v>-90.841676197128791</v>
      </c>
      <c r="R177">
        <f t="shared" si="54"/>
        <v>89.158323802871209</v>
      </c>
      <c r="S177">
        <f t="shared" si="55"/>
        <v>1.6560614549418172E-3</v>
      </c>
      <c r="T177">
        <f t="shared" si="38"/>
        <v>96.177792855698641</v>
      </c>
    </row>
    <row r="178" spans="1:20" x14ac:dyDescent="0.25">
      <c r="A178">
        <f t="shared" si="39"/>
        <v>10.444881297282485</v>
      </c>
      <c r="B178">
        <f t="shared" si="56"/>
        <v>1.6623544884705961</v>
      </c>
      <c r="C178" t="str">
        <f t="shared" si="40"/>
        <v>-946.009885657934-64149.7330008591i</v>
      </c>
      <c r="D178" t="str">
        <f t="shared" si="41"/>
        <v>3.47812499998184-9574.06764488762i</v>
      </c>
      <c r="E178" t="str">
        <f t="shared" si="42"/>
        <v>162.469270458615-0.0158152262745899i</v>
      </c>
      <c r="F178" t="str">
        <f t="shared" si="43"/>
        <v>2.90990990990698-89846.7308300643i</v>
      </c>
      <c r="G178" t="str">
        <f t="shared" si="44"/>
        <v>0.999999999998995-1.00270860453811E-06i</v>
      </c>
      <c r="H178" t="str">
        <f t="shared" si="45"/>
        <v>15.1515473182738+0.227207797716974i</v>
      </c>
      <c r="I178" t="str">
        <f t="shared" si="46"/>
        <v>138.510668834583-9216.79222857992i</v>
      </c>
      <c r="K178" t="str">
        <f t="shared" si="47"/>
        <v>0.329925108984262-0.00495313430192839i</v>
      </c>
      <c r="L178" t="str">
        <f t="shared" si="48"/>
        <v>0.000714285714285714-727.512738369356i</v>
      </c>
      <c r="M178" t="str">
        <f t="shared" si="49"/>
        <v>0.0025-22.6658798223029i</v>
      </c>
      <c r="N178">
        <f t="shared" si="50"/>
        <v>89.155125942816497</v>
      </c>
      <c r="O178">
        <f t="shared" si="51"/>
        <v>96.144841425049847</v>
      </c>
      <c r="P178" s="3">
        <f t="shared" si="52"/>
        <v>96.144841425049847</v>
      </c>
      <c r="Q178" s="3">
        <f t="shared" si="53"/>
        <v>-90.844874057183503</v>
      </c>
      <c r="R178">
        <f t="shared" si="54"/>
        <v>89.155125942816497</v>
      </c>
      <c r="S178">
        <f t="shared" si="55"/>
        <v>1.662354488470596E-3</v>
      </c>
      <c r="T178">
        <f t="shared" si="38"/>
        <v>96.144841425049847</v>
      </c>
    </row>
    <row r="179" spans="1:20" x14ac:dyDescent="0.25">
      <c r="A179">
        <f t="shared" si="39"/>
        <v>10.484571846212161</v>
      </c>
      <c r="B179">
        <f t="shared" si="56"/>
        <v>1.6686714355267844</v>
      </c>
      <c r="C179" t="str">
        <f t="shared" si="40"/>
        <v>-946.008215370383-63906.7775602308i</v>
      </c>
      <c r="D179" t="str">
        <f t="shared" si="41"/>
        <v>3.47812499998169-9537.82391407463i</v>
      </c>
      <c r="E179" t="str">
        <f t="shared" si="42"/>
        <v>162.469268429817-0.0158752930811939i</v>
      </c>
      <c r="F179" t="str">
        <f t="shared" si="43"/>
        <v>2.90990990990694-89506.6057283187i</v>
      </c>
      <c r="G179" t="str">
        <f t="shared" si="44"/>
        <v>0.999999999998987-1.00651889723535E-06i</v>
      </c>
      <c r="H179" t="str">
        <f t="shared" si="45"/>
        <v>15.1515475632057+0.228071187769263i</v>
      </c>
      <c r="I179" t="str">
        <f t="shared" si="46"/>
        <v>138.510669094548-9181.90111923807i</v>
      </c>
      <c r="K179" t="str">
        <f t="shared" si="47"/>
        <v>0.329924538862446-0.004971947559307i</v>
      </c>
      <c r="L179" t="str">
        <f t="shared" si="48"/>
        <v>0.000714285714285714-724.75865547854i</v>
      </c>
      <c r="M179" t="str">
        <f t="shared" si="49"/>
        <v>0.0025-22.5800755352689i</v>
      </c>
      <c r="N179">
        <f t="shared" si="50"/>
        <v>89.15191593672283</v>
      </c>
      <c r="O179">
        <f t="shared" si="51"/>
        <v>96.111889936516405</v>
      </c>
      <c r="P179" s="3">
        <f t="shared" si="52"/>
        <v>96.111889936516405</v>
      </c>
      <c r="Q179" s="3">
        <f t="shared" si="53"/>
        <v>-90.84808406327717</v>
      </c>
      <c r="R179">
        <f t="shared" si="54"/>
        <v>89.15191593672283</v>
      </c>
      <c r="S179">
        <f t="shared" si="55"/>
        <v>1.6686714355267844E-3</v>
      </c>
      <c r="T179">
        <f t="shared" si="38"/>
        <v>96.111889936516405</v>
      </c>
    </row>
    <row r="180" spans="1:20" x14ac:dyDescent="0.25">
      <c r="A180">
        <f t="shared" si="39"/>
        <v>10.524413219227768</v>
      </c>
      <c r="B180">
        <f t="shared" si="56"/>
        <v>1.6750123869817863</v>
      </c>
      <c r="C180" t="str">
        <f t="shared" si="40"/>
        <v>-946.006532370511-63664.7414404418i</v>
      </c>
      <c r="D180" t="str">
        <f t="shared" si="41"/>
        <v>3.47812499998156-9501.71738806074i</v>
      </c>
      <c r="E180" t="str">
        <f t="shared" si="42"/>
        <v>162.469266385579-0.0159355877864436i</v>
      </c>
      <c r="F180" t="str">
        <f t="shared" si="43"/>
        <v>2.90990990990693-89167.7682091463i</v>
      </c>
      <c r="G180" t="str">
        <f t="shared" si="44"/>
        <v>0.999999999998979-1.01034366904484E-06i</v>
      </c>
      <c r="H180" t="str">
        <f t="shared" si="45"/>
        <v>15.1515478100027+0.228937858708569i</v>
      </c>
      <c r="I180" t="str">
        <f t="shared" si="46"/>
        <v>138.510669356495-9147.14209462648i</v>
      </c>
      <c r="K180" t="str">
        <f t="shared" si="47"/>
        <v>0.329923964401478-0.00499083220807507i</v>
      </c>
      <c r="L180" t="str">
        <f t="shared" si="48"/>
        <v>0.000714285714285714-722.014998484301i</v>
      </c>
      <c r="M180" t="str">
        <f t="shared" si="49"/>
        <v>0.0025-22.4945960702021i</v>
      </c>
      <c r="N180">
        <f t="shared" si="50"/>
        <v>89.148693738501962</v>
      </c>
      <c r="O180">
        <f t="shared" si="51"/>
        <v>96.078938389657807</v>
      </c>
      <c r="P180" s="3">
        <f t="shared" si="52"/>
        <v>96.078938389657807</v>
      </c>
      <c r="Q180" s="3">
        <f t="shared" si="53"/>
        <v>-90.851306261498038</v>
      </c>
      <c r="R180">
        <f t="shared" si="54"/>
        <v>89.148693738501962</v>
      </c>
      <c r="S180">
        <f t="shared" si="55"/>
        <v>1.6750123869817863E-3</v>
      </c>
      <c r="T180">
        <f t="shared" si="38"/>
        <v>96.078938389657807</v>
      </c>
    </row>
    <row r="181" spans="1:20" x14ac:dyDescent="0.25">
      <c r="A181">
        <f t="shared" si="39"/>
        <v>10.564405989460832</v>
      </c>
      <c r="B181">
        <f t="shared" si="56"/>
        <v>1.6813774340523171</v>
      </c>
      <c r="C181" t="str">
        <f t="shared" si="40"/>
        <v>-946.004836561577-63423.6211597254i</v>
      </c>
      <c r="D181" t="str">
        <f t="shared" si="41"/>
        <v>3.47812499998143-9465.74754744149i</v>
      </c>
      <c r="E181" t="str">
        <f t="shared" si="42"/>
        <v>162.469264325781-0.0159961112522383i</v>
      </c>
      <c r="F181" t="str">
        <f t="shared" si="43"/>
        <v>2.90990990990693-88830.2133982559i</v>
      </c>
      <c r="G181" t="str">
        <f t="shared" si="44"/>
        <v>0.999999999998971-0.0000010141829749872i</v>
      </c>
      <c r="H181" t="str">
        <f t="shared" si="45"/>
        <v>15.1515480586789+0.229807823002314i</v>
      </c>
      <c r="I181" t="str">
        <f t="shared" si="46"/>
        <v>138.510669620435-9112.51465472488i</v>
      </c>
      <c r="K181" t="str">
        <f t="shared" si="47"/>
        <v>0.329923385568351-0.00500978851838769i</v>
      </c>
      <c r="L181" t="str">
        <f t="shared" si="48"/>
        <v>0.000714285714285714-719.281727918208i</v>
      </c>
      <c r="M181" t="str">
        <f t="shared" si="49"/>
        <v>0.0025-22.4094401974518i</v>
      </c>
      <c r="N181">
        <f t="shared" si="50"/>
        <v>89.145459301891194</v>
      </c>
      <c r="O181">
        <f t="shared" si="51"/>
        <v>96.045986784030106</v>
      </c>
      <c r="P181" s="3">
        <f t="shared" si="52"/>
        <v>96.045986784030106</v>
      </c>
      <c r="Q181" s="3">
        <f t="shared" si="53"/>
        <v>-90.854540698108806</v>
      </c>
      <c r="R181">
        <f t="shared" si="54"/>
        <v>89.145459301891194</v>
      </c>
      <c r="S181">
        <f t="shared" si="55"/>
        <v>1.6813774340523171E-3</v>
      </c>
      <c r="T181">
        <f t="shared" si="38"/>
        <v>96.045986784030106</v>
      </c>
    </row>
    <row r="182" spans="1:20" x14ac:dyDescent="0.25">
      <c r="A182">
        <f t="shared" si="39"/>
        <v>10.604550732220783</v>
      </c>
      <c r="B182">
        <f t="shared" si="56"/>
        <v>1.6877666683017158</v>
      </c>
      <c r="C182" t="str">
        <f t="shared" si="40"/>
        <v>-946.00312784616-63183.4132494893i</v>
      </c>
      <c r="D182" t="str">
        <f t="shared" si="41"/>
        <v>3.47812499998127-9429.9138747785i</v>
      </c>
      <c r="E182" t="str">
        <f t="shared" si="42"/>
        <v>162.469262250307-0.0160568643438128i</v>
      </c>
      <c r="F182" t="str">
        <f t="shared" si="43"/>
        <v>2.90990990990688-88493.9364398067i</v>
      </c>
      <c r="G182" t="str">
        <f t="shared" si="44"/>
        <v>0.999999999998963-1.01803687029214E-06i</v>
      </c>
      <c r="H182" t="str">
        <f t="shared" si="45"/>
        <v>15.1515483092487+0.230681093165306i</v>
      </c>
      <c r="I182" t="str">
        <f t="shared" si="46"/>
        <v>138.510669886385-9078.01830140581i</v>
      </c>
      <c r="K182" t="str">
        <f t="shared" si="47"/>
        <v>0.329922802329801-0.00502881676141361i</v>
      </c>
      <c r="L182" t="str">
        <f t="shared" si="48"/>
        <v>0.000714285714285714-716.558804461255i</v>
      </c>
      <c r="M182" t="str">
        <f t="shared" si="49"/>
        <v>0.0025-22.3246066920221i</v>
      </c>
      <c r="N182">
        <f t="shared" si="50"/>
        <v>89.14221258045292</v>
      </c>
      <c r="O182">
        <f t="shared" si="51"/>
        <v>96.013035119185943</v>
      </c>
      <c r="P182" s="3">
        <f t="shared" si="52"/>
        <v>96.013035119185943</v>
      </c>
      <c r="Q182" s="3">
        <f t="shared" si="53"/>
        <v>-90.85778741954708</v>
      </c>
      <c r="R182">
        <f t="shared" si="54"/>
        <v>89.14221258045292</v>
      </c>
      <c r="S182">
        <f t="shared" si="55"/>
        <v>1.6877666683017159E-3</v>
      </c>
      <c r="T182">
        <f t="shared" si="38"/>
        <v>96.013035119185943</v>
      </c>
    </row>
    <row r="183" spans="1:20" x14ac:dyDescent="0.25">
      <c r="A183">
        <f t="shared" si="39"/>
        <v>10.644848025003222</v>
      </c>
      <c r="B183">
        <f t="shared" si="56"/>
        <v>1.6941801816412625</v>
      </c>
      <c r="C183" t="str">
        <f t="shared" si="40"/>
        <v>-946.001406126074-62944.114254268i</v>
      </c>
      <c r="D183" t="str">
        <f t="shared" si="41"/>
        <v>3.47812499998115-9394.21585459251i</v>
      </c>
      <c r="E183" t="str">
        <f t="shared" si="42"/>
        <v>162.469260159038-0.016117847929543i</v>
      </c>
      <c r="F183" t="str">
        <f t="shared" si="43"/>
        <v>2.90990990990688-88158.9324963435i</v>
      </c>
      <c r="G183" t="str">
        <f t="shared" si="44"/>
        <v>0.999999999998956-1.02190541039924E-06i</v>
      </c>
      <c r="H183" t="str">
        <f t="shared" si="45"/>
        <v>15.1515485617264+0.231557681759901i</v>
      </c>
      <c r="I183" t="str">
        <f t="shared" si="46"/>
        <v>138.51067015436-9043.65253842778i</v>
      </c>
      <c r="K183" t="str">
        <f t="shared" si="47"/>
        <v>0.329922214652317-0.00504791720933891i</v>
      </c>
      <c r="L183" t="str">
        <f t="shared" si="48"/>
        <v>0.000714285714285714-713.846188943275i</v>
      </c>
      <c r="M183" t="str">
        <f t="shared" si="49"/>
        <v>0.0025-22.2400943335546i</v>
      </c>
      <c r="N183">
        <f t="shared" si="50"/>
        <v>89.138953527573804</v>
      </c>
      <c r="O183">
        <f t="shared" si="51"/>
        <v>95.980083394674807</v>
      </c>
      <c r="P183" s="3">
        <f t="shared" si="52"/>
        <v>95.980083394674807</v>
      </c>
      <c r="Q183" s="3">
        <f t="shared" si="53"/>
        <v>-90.861046472426196</v>
      </c>
      <c r="R183">
        <f t="shared" si="54"/>
        <v>89.138953527573804</v>
      </c>
      <c r="S183">
        <f t="shared" si="55"/>
        <v>1.6941801816412626E-3</v>
      </c>
      <c r="T183">
        <f t="shared" si="38"/>
        <v>95.980083394674807</v>
      </c>
    </row>
    <row r="184" spans="1:20" x14ac:dyDescent="0.25">
      <c r="A184">
        <f t="shared" si="39"/>
        <v>10.685298447498235</v>
      </c>
      <c r="B184">
        <f t="shared" si="56"/>
        <v>1.7006180663314994</v>
      </c>
      <c r="C184" t="str">
        <f t="shared" si="40"/>
        <v>-945.999671302378-62705.7207316683i</v>
      </c>
      <c r="D184" t="str">
        <f t="shared" si="41"/>
        <v>3.47812499998101-9358.65297335545i</v>
      </c>
      <c r="E184" t="str">
        <f t="shared" si="42"/>
        <v>162.469258051851-0.0161790628811176i</v>
      </c>
      <c r="F184" t="str">
        <f t="shared" si="43"/>
        <v>2.90990990990686-87825.196748721i</v>
      </c>
      <c r="G184" t="str">
        <f t="shared" si="44"/>
        <v>0.999999999998948-1.02578865095875E-06i</v>
      </c>
      <c r="H184" t="str">
        <f t="shared" si="45"/>
        <v>15.1515488161265+0.232437601396195i</v>
      </c>
      <c r="I184" t="str">
        <f t="shared" si="46"/>
        <v>138.510670424374-9009.41687142761i</v>
      </c>
      <c r="K184" t="str">
        <f t="shared" si="47"/>
        <v>0.329921622502131-0.00506709013537076i</v>
      </c>
      <c r="L184" t="str">
        <f t="shared" si="48"/>
        <v>0.000714285714285714-711.143842342371i</v>
      </c>
      <c r="M184" t="str">
        <f t="shared" si="49"/>
        <v>0.0025-22.1559019063107i</v>
      </c>
      <c r="N184">
        <f t="shared" si="50"/>
        <v>89.135682096464123</v>
      </c>
      <c r="O184">
        <f t="shared" si="51"/>
        <v>95.947131610042391</v>
      </c>
      <c r="P184" s="3">
        <f t="shared" si="52"/>
        <v>95.947131610042391</v>
      </c>
      <c r="Q184" s="3">
        <f t="shared" si="53"/>
        <v>-90.864317903535877</v>
      </c>
      <c r="R184">
        <f t="shared" si="54"/>
        <v>89.135682096464123</v>
      </c>
      <c r="S184">
        <f t="shared" si="55"/>
        <v>1.7006180663314994E-3</v>
      </c>
      <c r="T184">
        <f t="shared" si="38"/>
        <v>95.947131610042391</v>
      </c>
    </row>
    <row r="185" spans="1:20" x14ac:dyDescent="0.25">
      <c r="A185">
        <f t="shared" si="39"/>
        <v>10.725902581598728</v>
      </c>
      <c r="B185">
        <f t="shared" si="56"/>
        <v>1.707080414983559</v>
      </c>
      <c r="C185" t="str">
        <f t="shared" si="40"/>
        <v>-945.997923275419-62468.2292523249i</v>
      </c>
      <c r="D185" t="str">
        <f t="shared" si="41"/>
        <v>3.47812499998087-9323.22471948331i</v>
      </c>
      <c r="E185" t="str">
        <f t="shared" si="42"/>
        <v>162.469255928628-0.0162405100735004i</v>
      </c>
      <c r="F185" t="str">
        <f t="shared" si="43"/>
        <v>2.90990990990683-87492.7243960388i</v>
      </c>
      <c r="G185" t="str">
        <f t="shared" si="44"/>
        <v>0.99999999999894-1.02968664783239E-06i</v>
      </c>
      <c r="H185" t="str">
        <f t="shared" si="45"/>
        <v>15.1515490724639+0.233320864732209i</v>
      </c>
      <c r="I185" t="str">
        <f t="shared" si="46"/>
        <v>138.510670696446-8975.31080791392i</v>
      </c>
      <c r="K185" t="str">
        <f t="shared" si="47"/>
        <v>0.329921025845218-0.00508633581374113i</v>
      </c>
      <c r="L185" t="str">
        <f t="shared" si="48"/>
        <v>0.000714285714285714-708.451725784392i</v>
      </c>
      <c r="M185" t="str">
        <f t="shared" si="49"/>
        <v>0.0025-22.0720281991539i</v>
      </c>
      <c r="N185">
        <f t="shared" si="50"/>
        <v>89.132398240157215</v>
      </c>
      <c r="O185">
        <f t="shared" si="51"/>
        <v>95.914179764831275</v>
      </c>
      <c r="P185" s="3">
        <f t="shared" si="52"/>
        <v>95.914179764831275</v>
      </c>
      <c r="Q185" s="3">
        <f t="shared" si="53"/>
        <v>-90.867601759842785</v>
      </c>
      <c r="R185">
        <f t="shared" si="54"/>
        <v>89.132398240157215</v>
      </c>
      <c r="S185">
        <f t="shared" si="55"/>
        <v>1.7070804149835589E-3</v>
      </c>
      <c r="T185">
        <f t="shared" si="38"/>
        <v>95.914179764831275</v>
      </c>
    </row>
    <row r="186" spans="1:20" x14ac:dyDescent="0.25">
      <c r="A186">
        <f t="shared" si="39"/>
        <v>10.766661011408805</v>
      </c>
      <c r="B186">
        <f t="shared" si="56"/>
        <v>1.7135673205604967</v>
      </c>
      <c r="C186" t="str">
        <f t="shared" si="40"/>
        <v>-945.996161944743-62231.636399847i</v>
      </c>
      <c r="D186" t="str">
        <f t="shared" si="41"/>
        <v>3.47812499998071-9287.93058332877i</v>
      </c>
      <c r="E186" t="str">
        <f t="shared" si="42"/>
        <v>162.469253789245-0.0163021903848778i</v>
      </c>
      <c r="F186" t="str">
        <f t="shared" si="43"/>
        <v>2.9099099099068-87161.5106555702i</v>
      </c>
      <c r="G186" t="str">
        <f t="shared" si="44"/>
        <v>0.999999999998932-1.03359945709415E-06i</v>
      </c>
      <c r="H186" t="str">
        <f t="shared" si="45"/>
        <v>15.151549330753+0.234207484474057i</v>
      </c>
      <c r="I186" t="str">
        <f t="shared" si="46"/>
        <v>138.510670970589-8941.3338572593i</v>
      </c>
      <c r="K186" t="str">
        <f t="shared" si="47"/>
        <v>0.329920424647295-0.00510565451971053i</v>
      </c>
      <c r="L186" t="str">
        <f t="shared" si="48"/>
        <v>0.000714285714285714-705.76980054233i</v>
      </c>
      <c r="M186" t="str">
        <f t="shared" si="49"/>
        <v>0.0025-21.9884720055328i</v>
      </c>
      <c r="N186">
        <f t="shared" si="50"/>
        <v>89.129101911508698</v>
      </c>
      <c r="O186">
        <f t="shared" si="51"/>
        <v>95.881227858580274</v>
      </c>
      <c r="P186" s="3">
        <f t="shared" si="52"/>
        <v>95.881227858580274</v>
      </c>
      <c r="Q186" s="3">
        <f t="shared" si="53"/>
        <v>-90.870898088491302</v>
      </c>
      <c r="R186">
        <f t="shared" si="54"/>
        <v>89.129101911508698</v>
      </c>
      <c r="S186">
        <f t="shared" si="55"/>
        <v>1.7135673205604966E-3</v>
      </c>
      <c r="T186">
        <f t="shared" si="38"/>
        <v>95.881227858580274</v>
      </c>
    </row>
    <row r="187" spans="1:20" x14ac:dyDescent="0.25">
      <c r="A187">
        <f t="shared" si="39"/>
        <v>10.807574323252158</v>
      </c>
      <c r="B187">
        <f t="shared" si="56"/>
        <v>1.7200788763786266</v>
      </c>
      <c r="C187" t="str">
        <f t="shared" si="40"/>
        <v>-945.99438720916-61995.9387707729i</v>
      </c>
      <c r="D187" t="str">
        <f t="shared" si="41"/>
        <v>3.47812499998055-9252.77005717385i</v>
      </c>
      <c r="E187" t="str">
        <f t="shared" si="42"/>
        <v>162.469251633581-0.0163641046967808i</v>
      </c>
      <c r="F187" t="str">
        <f t="shared" si="43"/>
        <v>2.90990990990677-86831.5507626945i</v>
      </c>
      <c r="G187" t="str">
        <f t="shared" si="44"/>
        <v>0.999999999998924-1.03752713503109E-06i</v>
      </c>
      <c r="H187" t="str">
        <f t="shared" si="45"/>
        <v>15.1515495910089+0.23509747337614i</v>
      </c>
      <c r="I187" t="str">
        <f t="shared" si="46"/>
        <v>138.510671246819-8907.48553069408i</v>
      </c>
      <c r="K187" t="str">
        <f t="shared" si="47"/>
        <v>0.329919818873819-0.00512504652957167i</v>
      </c>
      <c r="L187" t="str">
        <f t="shared" si="48"/>
        <v>0.000714285714285714-703.098028035796i</v>
      </c>
      <c r="M187" t="str">
        <f t="shared" si="49"/>
        <v>0.0025-21.9052321234637i</v>
      </c>
      <c r="N187">
        <f t="shared" si="50"/>
        <v>89.125793063195886</v>
      </c>
      <c r="O187">
        <f t="shared" si="51"/>
        <v>95.848275890825008</v>
      </c>
      <c r="P187" s="3">
        <f t="shared" si="52"/>
        <v>95.848275890825008</v>
      </c>
      <c r="Q187" s="3">
        <f t="shared" si="53"/>
        <v>-90.874206936804114</v>
      </c>
      <c r="R187">
        <f t="shared" si="54"/>
        <v>89.125793063195886</v>
      </c>
      <c r="S187">
        <f t="shared" si="55"/>
        <v>1.7200788763786265E-3</v>
      </c>
      <c r="T187">
        <f t="shared" si="38"/>
        <v>95.848275890825008</v>
      </c>
    </row>
    <row r="188" spans="1:20" x14ac:dyDescent="0.25">
      <c r="A188">
        <f t="shared" si="39"/>
        <v>10.848643105680516</v>
      </c>
      <c r="B188">
        <f t="shared" si="56"/>
        <v>1.7266151761088653</v>
      </c>
      <c r="C188" t="str">
        <f t="shared" si="40"/>
        <v>-945.992598966688-61761.1329745176i</v>
      </c>
      <c r="D188" t="str">
        <f t="shared" si="41"/>
        <v>3.47812499998042-9217.74263522266i</v>
      </c>
      <c r="E188" t="str">
        <f t="shared" si="42"/>
        <v>162.46924946151-0.0164262538939537i</v>
      </c>
      <c r="F188" t="str">
        <f t="shared" si="43"/>
        <v>2.90990990990676-86502.8399708288i</v>
      </c>
      <c r="G188" t="str">
        <f t="shared" si="44"/>
        <v>0.999999999998915-0.0000010414697381442i</v>
      </c>
      <c r="H188" t="str">
        <f t="shared" si="45"/>
        <v>15.1515498532464+0.235990844241327i</v>
      </c>
      <c r="I188" t="str">
        <f t="shared" si="46"/>
        <v>138.510671525153-8873.7653412987i</v>
      </c>
      <c r="K188" t="str">
        <f t="shared" si="47"/>
        <v>0.329919208489984-0.00514451212065345i</v>
      </c>
      <c r="L188" t="str">
        <f t="shared" si="48"/>
        <v>0.000714285714285714-700.436369830437i</v>
      </c>
      <c r="M188" t="str">
        <f t="shared" si="49"/>
        <v>0.0025-21.8223073555127i</v>
      </c>
      <c r="N188">
        <f t="shared" si="50"/>
        <v>89.12247164771712</v>
      </c>
      <c r="O188">
        <f t="shared" si="51"/>
        <v>95.81532386109734</v>
      </c>
      <c r="P188" s="3">
        <f t="shared" si="52"/>
        <v>95.81532386109734</v>
      </c>
      <c r="Q188" s="3">
        <f t="shared" si="53"/>
        <v>-90.87752835228288</v>
      </c>
      <c r="R188">
        <f t="shared" si="54"/>
        <v>89.12247164771712</v>
      </c>
      <c r="S188">
        <f t="shared" si="55"/>
        <v>1.7266151761088653E-3</v>
      </c>
      <c r="T188">
        <f t="shared" si="38"/>
        <v>95.81532386109734</v>
      </c>
    </row>
    <row r="189" spans="1:20" x14ac:dyDescent="0.25">
      <c r="A189">
        <f t="shared" si="39"/>
        <v>10.889867949482102</v>
      </c>
      <c r="B189">
        <f t="shared" si="56"/>
        <v>1.7331763137780789</v>
      </c>
      <c r="C189" t="str">
        <f t="shared" si="40"/>
        <v>-945.99079711459-61527.2156333252i</v>
      </c>
      <c r="D189" t="str">
        <f t="shared" si="41"/>
        <v>3.47812499998027-9182.84781359385i</v>
      </c>
      <c r="E189" t="str">
        <f t="shared" si="42"/>
        <v>162.469247272909-0.016488638864586i</v>
      </c>
      <c r="F189" t="str">
        <f t="shared" si="43"/>
        <v>2.90990990990673-86175.3735513566i</v>
      </c>
      <c r="G189" t="str">
        <f t="shared" si="44"/>
        <v>0.999999999998907-1.04542732314914E-06i</v>
      </c>
      <c r="H189" t="str">
        <f t="shared" si="45"/>
        <v>15.1515501174809+0.236887609921138i</v>
      </c>
      <c r="I189" t="str">
        <f t="shared" si="46"/>
        <v>138.510671805606-8840.17280399695i</v>
      </c>
      <c r="K189" t="str">
        <f t="shared" si="47"/>
        <v>0.329918593460717-0.00516405157132444i</v>
      </c>
      <c r="L189" t="str">
        <f t="shared" si="48"/>
        <v>0.000714285714285714-697.784787637419i</v>
      </c>
      <c r="M189" t="str">
        <f t="shared" si="49"/>
        <v>0.0025-21.7396965087794i</v>
      </c>
      <c r="N189">
        <f t="shared" si="50"/>
        <v>89.119137617391033</v>
      </c>
      <c r="O189">
        <f t="shared" si="51"/>
        <v>95.782371768925543</v>
      </c>
      <c r="P189" s="3">
        <f t="shared" si="52"/>
        <v>95.782371768925543</v>
      </c>
      <c r="Q189" s="3">
        <f t="shared" si="53"/>
        <v>-90.880862382608967</v>
      </c>
      <c r="R189">
        <f t="shared" si="54"/>
        <v>89.119137617391033</v>
      </c>
      <c r="S189">
        <f t="shared" si="55"/>
        <v>1.7331763137780789E-3</v>
      </c>
      <c r="T189">
        <f t="shared" si="38"/>
        <v>95.782371768925543</v>
      </c>
    </row>
    <row r="190" spans="1:20" x14ac:dyDescent="0.25">
      <c r="A190">
        <f t="shared" si="39"/>
        <v>10.931249447690135</v>
      </c>
      <c r="B190">
        <f t="shared" si="56"/>
        <v>1.7397623837704357</v>
      </c>
      <c r="C190" t="str">
        <f t="shared" si="40"/>
        <v>-945.988981549341-61294.1833822214i</v>
      </c>
      <c r="D190" t="str">
        <f t="shared" si="41"/>
        <v>3.47812499998013-9148.08509031377i</v>
      </c>
      <c r="E190" t="str">
        <f t="shared" si="42"/>
        <v>162.469245067651-0.0165512605000574i</v>
      </c>
      <c r="F190" t="str">
        <f t="shared" si="43"/>
        <v>2.90990990990671-85849.1467935645i</v>
      </c>
      <c r="G190" t="str">
        <f t="shared" si="44"/>
        <v>0.999999999998899-1.04939994697709E-06i</v>
      </c>
      <c r="H190" t="str">
        <f t="shared" si="45"/>
        <v>15.1515503837272+0.237787783315932i</v>
      </c>
      <c r="I190" t="str">
        <f t="shared" si="46"/>
        <v>138.510672088196-8806.70743554877i</v>
      </c>
      <c r="K190" t="str">
        <f t="shared" si="47"/>
        <v>0.329917973750683-0.00518366516099704i</v>
      </c>
      <c r="L190" t="str">
        <f t="shared" si="48"/>
        <v>0.000714285714285714-695.143243312828i</v>
      </c>
      <c r="M190" t="str">
        <f t="shared" si="49"/>
        <v>0.0025-21.6573983948788i</v>
      </c>
      <c r="N190">
        <f t="shared" si="50"/>
        <v>89.115790924355892</v>
      </c>
      <c r="O190">
        <f t="shared" si="51"/>
        <v>95.749419613834419</v>
      </c>
      <c r="P190" s="3">
        <f t="shared" si="52"/>
        <v>95.749419613834419</v>
      </c>
      <c r="Q190" s="3">
        <f t="shared" si="53"/>
        <v>-90.884209075644108</v>
      </c>
      <c r="R190">
        <f t="shared" si="54"/>
        <v>89.115790924355892</v>
      </c>
      <c r="S190">
        <f t="shared" si="55"/>
        <v>1.7397623837704357E-3</v>
      </c>
      <c r="T190">
        <f t="shared" si="38"/>
        <v>95.749419613834419</v>
      </c>
    </row>
    <row r="191" spans="1:20" x14ac:dyDescent="0.25">
      <c r="A191">
        <f t="shared" si="39"/>
        <v>10.972788195591358</v>
      </c>
      <c r="B191">
        <f t="shared" si="56"/>
        <v>1.7463734808287634</v>
      </c>
      <c r="C191" t="str">
        <f t="shared" si="40"/>
        <v>-945.987152166609-61062.0328689633i</v>
      </c>
      <c r="D191" t="str">
        <f t="shared" si="41"/>
        <v>3.47812499997995-9113.45396530886i</v>
      </c>
      <c r="E191" t="str">
        <f t="shared" si="42"/>
        <v>162.469242845609-0.0166141196951632i</v>
      </c>
      <c r="F191" t="str">
        <f t="shared" si="43"/>
        <v>2.90990990990667-85524.1550045698i</v>
      </c>
      <c r="G191" t="str">
        <f t="shared" si="44"/>
        <v>0.99999999999889-0.0000010533876667756i</v>
      </c>
      <c r="H191" t="str">
        <f t="shared" si="45"/>
        <v>15.1515506520009+0.238691377375084i</v>
      </c>
      <c r="I191" t="str">
        <f t="shared" si="46"/>
        <v>138.510672372935-8773.36875454364i</v>
      </c>
      <c r="K191" t="str">
        <f t="shared" si="47"/>
        <v>0.329917349324276-0.0052033531701309i</v>
      </c>
      <c r="L191" t="str">
        <f t="shared" si="48"/>
        <v>0.000714285714285714-692.511698857172i</v>
      </c>
      <c r="M191" t="str">
        <f t="shared" si="49"/>
        <v>0.0025-21.5754118299251i</v>
      </c>
      <c r="N191">
        <f t="shared" si="50"/>
        <v>89.112431520569032</v>
      </c>
      <c r="O191">
        <f t="shared" si="51"/>
        <v>95.716467395344992</v>
      </c>
      <c r="P191" s="3">
        <f t="shared" si="52"/>
        <v>95.716467395344992</v>
      </c>
      <c r="Q191" s="3">
        <f t="shared" si="53"/>
        <v>-90.887568479430968</v>
      </c>
      <c r="R191">
        <f t="shared" si="54"/>
        <v>89.112431520569032</v>
      </c>
      <c r="S191">
        <f t="shared" si="55"/>
        <v>1.7463734808287634E-3</v>
      </c>
      <c r="T191">
        <f t="shared" si="38"/>
        <v>95.716467395344992</v>
      </c>
    </row>
    <row r="192" spans="1:20" x14ac:dyDescent="0.25">
      <c r="A192">
        <f t="shared" si="39"/>
        <v>11.014484790734604</v>
      </c>
      <c r="B192">
        <f t="shared" si="56"/>
        <v>1.7530097000559128</v>
      </c>
      <c r="C192" t="str">
        <f t="shared" si="40"/>
        <v>-945.985308861336-60830.7607539947i</v>
      </c>
      <c r="D192" t="str">
        <f t="shared" si="41"/>
        <v>3.47812499997981-9078.95394039895i</v>
      </c>
      <c r="E192" t="str">
        <f t="shared" si="42"/>
        <v>162.469240606658-0.0166772173480421i</v>
      </c>
      <c r="F192" t="str">
        <f t="shared" si="43"/>
        <v>2.90990990990666-85200.3935092583i</v>
      </c>
      <c r="G192" t="str">
        <f t="shared" si="44"/>
        <v>0.999999999998882-1.05739053990934E-06i</v>
      </c>
      <c r="H192" t="str">
        <f t="shared" si="45"/>
        <v>15.1515509223174+0.239598405097185i</v>
      </c>
      <c r="I192" t="str">
        <f t="shared" si="46"/>
        <v>138.510672659845-8740.1562813936i</v>
      </c>
      <c r="K192" t="str">
        <f t="shared" si="47"/>
        <v>0.329916720145618-0.005223115880237i</v>
      </c>
      <c r="L192" t="str">
        <f t="shared" si="48"/>
        <v>0.000714285714285714-689.890116414796i</v>
      </c>
      <c r="M192" t="str">
        <f t="shared" si="49"/>
        <v>0.0025-21.4937356345139i</v>
      </c>
      <c r="N192">
        <f t="shared" si="50"/>
        <v>89.109059357805975</v>
      </c>
      <c r="O192">
        <f t="shared" si="51"/>
        <v>95.683515112975059</v>
      </c>
      <c r="P192" s="3">
        <f t="shared" si="52"/>
        <v>95.683515112975059</v>
      </c>
      <c r="Q192" s="3">
        <f t="shared" si="53"/>
        <v>-90.890940642194025</v>
      </c>
      <c r="R192">
        <f t="shared" si="54"/>
        <v>89.109059357805975</v>
      </c>
      <c r="S192">
        <f t="shared" si="55"/>
        <v>1.7530097000559128E-3</v>
      </c>
      <c r="T192">
        <f t="shared" si="38"/>
        <v>95.683515112975059</v>
      </c>
    </row>
    <row r="193" spans="1:20" x14ac:dyDescent="0.25">
      <c r="A193">
        <f t="shared" si="39"/>
        <v>11.056339832939397</v>
      </c>
      <c r="B193">
        <f t="shared" si="56"/>
        <v>1.7596711369161253</v>
      </c>
      <c r="C193" t="str">
        <f t="shared" si="40"/>
        <v>-945.983451527566-60600.3637103921i</v>
      </c>
      <c r="D193" t="str">
        <f t="shared" si="41"/>
        <v>3.47812499997966-9044.58451928946i</v>
      </c>
      <c r="E193" t="str">
        <f t="shared" si="42"/>
        <v>162.469238350666-0.0167405543601397i</v>
      </c>
      <c r="F193" t="str">
        <f t="shared" si="43"/>
        <v>2.90990990990663-84877.8576502109i</v>
      </c>
      <c r="G193" t="str">
        <f t="shared" si="44"/>
        <v>0.999999999998873-1.06140862396098E-06i</v>
      </c>
      <c r="H193" t="str">
        <f t="shared" si="45"/>
        <v>15.1515511946922+0.240508879530212i</v>
      </c>
      <c r="I193" t="str">
        <f t="shared" si="46"/>
        <v>138.510672948937-8707.06953832591i</v>
      </c>
      <c r="K193" t="str">
        <f t="shared" si="47"/>
        <v>0.329916086178563-0.00524295357388135i</v>
      </c>
      <c r="L193" t="str">
        <f t="shared" si="48"/>
        <v>0.000714285714285714-687.278458273357i</v>
      </c>
      <c r="M193" t="str">
        <f t="shared" si="49"/>
        <v>0.0025-21.4123686337059i</v>
      </c>
      <c r="N193">
        <f t="shared" si="50"/>
        <v>89.10567438765996</v>
      </c>
      <c r="O193">
        <f t="shared" si="51"/>
        <v>95.650562766238224</v>
      </c>
      <c r="P193" s="3">
        <f t="shared" si="52"/>
        <v>95.650562766238224</v>
      </c>
      <c r="Q193" s="3">
        <f t="shared" si="53"/>
        <v>-90.89432561234004</v>
      </c>
      <c r="R193">
        <f t="shared" si="54"/>
        <v>89.10567438765996</v>
      </c>
      <c r="S193">
        <f t="shared" si="55"/>
        <v>1.7596711369161253E-3</v>
      </c>
      <c r="T193">
        <f t="shared" si="38"/>
        <v>95.650562766238224</v>
      </c>
    </row>
    <row r="194" spans="1:20" x14ac:dyDescent="0.25">
      <c r="A194">
        <f t="shared" si="39"/>
        <v>11.098353924304567</v>
      </c>
      <c r="B194">
        <f t="shared" si="56"/>
        <v>1.7663578872364067</v>
      </c>
      <c r="C194" t="str">
        <f t="shared" si="40"/>
        <v>-945.981580058625-60370.838423822i</v>
      </c>
      <c r="D194" t="str">
        <f t="shared" si="41"/>
        <v>3.47812499997949-9010.34520756474i</v>
      </c>
      <c r="E194" t="str">
        <f t="shared" si="42"/>
        <v>162.469236077505-0.0168041316363336i</v>
      </c>
      <c r="F194" t="str">
        <f t="shared" si="43"/>
        <v>2.9099099099066-84556.5427876411i</v>
      </c>
      <c r="G194" t="str">
        <f t="shared" si="44"/>
        <v>0.999999999998865-1.06544197673203E-06i</v>
      </c>
      <c r="H194" t="str">
        <f t="shared" si="45"/>
        <v>15.151551469141+0.241422813771738i</v>
      </c>
      <c r="I194" t="str">
        <f t="shared" si="46"/>
        <v>138.510673240233-8674.10804937668i</v>
      </c>
      <c r="K194" t="str">
        <f t="shared" si="47"/>
        <v>0.329915447386685-0.00526286653468899i</v>
      </c>
      <c r="L194" t="str">
        <f t="shared" si="48"/>
        <v>0.000714285714285714-684.676686863275i</v>
      </c>
      <c r="M194" t="str">
        <f t="shared" si="49"/>
        <v>0.0025-21.3313096570092i</v>
      </c>
      <c r="N194">
        <f t="shared" si="50"/>
        <v>89.102276561541089</v>
      </c>
      <c r="O194">
        <f t="shared" si="51"/>
        <v>95.61761035464464</v>
      </c>
      <c r="P194" s="3">
        <f t="shared" si="52"/>
        <v>95.61761035464464</v>
      </c>
      <c r="Q194" s="3">
        <f t="shared" si="53"/>
        <v>-90.897723438458911</v>
      </c>
      <c r="R194">
        <f t="shared" si="54"/>
        <v>89.102276561541089</v>
      </c>
      <c r="S194">
        <f t="shared" si="55"/>
        <v>1.7663578872364068E-3</v>
      </c>
      <c r="T194">
        <f t="shared" si="38"/>
        <v>95.61761035464464</v>
      </c>
    </row>
    <row r="195" spans="1:20" x14ac:dyDescent="0.25">
      <c r="A195">
        <f t="shared" si="39"/>
        <v>11.140527669216924</v>
      </c>
      <c r="B195">
        <f t="shared" si="56"/>
        <v>1.7730700472079051</v>
      </c>
      <c r="C195" t="str">
        <f t="shared" si="40"/>
        <v>-945.979694346982-60142.1815924922i</v>
      </c>
      <c r="D195" t="str">
        <f t="shared" si="41"/>
        <v>3.47812499997935-8976.2355126809i</v>
      </c>
      <c r="E195" t="str">
        <f t="shared" si="42"/>
        <v>162.469233787044-0.0168679500848688i</v>
      </c>
      <c r="F195" t="str">
        <f t="shared" si="43"/>
        <v>2.90990990990659-84236.4442993277i</v>
      </c>
      <c r="G195" t="str">
        <f t="shared" si="44"/>
        <v>0.999999999998856-0.0000010694906562436i</v>
      </c>
      <c r="H195" t="str">
        <f t="shared" si="45"/>
        <v>15.1515517456795+0.242340220969091i</v>
      </c>
      <c r="I195" t="str">
        <f t="shared" si="46"/>
        <v>138.510673533745-8641.27134038388i</v>
      </c>
      <c r="K195" t="str">
        <f t="shared" si="47"/>
        <v>0.329914803733285-0.00528285504734751i</v>
      </c>
      <c r="L195" t="str">
        <f t="shared" si="48"/>
        <v>0.000714285714285714-682.084764757196i</v>
      </c>
      <c r="M195" t="str">
        <f t="shared" si="49"/>
        <v>0.0025-21.2505575383634i</v>
      </c>
      <c r="N195">
        <f t="shared" si="50"/>
        <v>89.098865830675791</v>
      </c>
      <c r="O195">
        <f t="shared" si="51"/>
        <v>95.584657877700863</v>
      </c>
      <c r="P195" s="3">
        <f t="shared" si="52"/>
        <v>95.584657877700863</v>
      </c>
      <c r="Q195" s="3">
        <f t="shared" si="53"/>
        <v>-90.901134169324209</v>
      </c>
      <c r="R195">
        <f t="shared" si="54"/>
        <v>89.098865830675791</v>
      </c>
      <c r="S195">
        <f t="shared" si="55"/>
        <v>1.773070047207905E-3</v>
      </c>
      <c r="T195">
        <f t="shared" si="38"/>
        <v>95.584657877700863</v>
      </c>
    </row>
    <row r="196" spans="1:20" x14ac:dyDescent="0.25">
      <c r="A196">
        <f t="shared" si="39"/>
        <v>11.182861674359948</v>
      </c>
      <c r="B196">
        <f t="shared" si="56"/>
        <v>1.7798077133872952</v>
      </c>
      <c r="C196" t="str">
        <f t="shared" si="40"/>
        <v>-945.977794284306-59914.3899271018i</v>
      </c>
      <c r="D196" t="str">
        <f t="shared" si="41"/>
        <v>3.4781249999792-8942.25494395841i</v>
      </c>
      <c r="E196" t="str">
        <f t="shared" si="42"/>
        <v>162.469231479152-0.0169320106173749i</v>
      </c>
      <c r="F196" t="str">
        <f t="shared" si="43"/>
        <v>2.90990990990657-83917.5575805455i</v>
      </c>
      <c r="G196" t="str">
        <f t="shared" si="44"/>
        <v>0.999999999998848-1.07355472073732E-06i</v>
      </c>
      <c r="H196" t="str">
        <f t="shared" si="45"/>
        <v>15.1515520243237+0.243261114319575i</v>
      </c>
      <c r="I196" t="str">
        <f t="shared" si="46"/>
        <v>138.510673829493-8608.55893898038i</v>
      </c>
      <c r="K196" t="str">
        <f t="shared" si="47"/>
        <v>0.329914155181383-0.00530291939761136i</v>
      </c>
      <c r="L196" t="str">
        <f t="shared" si="48"/>
        <v>0.000714285714285714-679.502654669453i</v>
      </c>
      <c r="M196" t="str">
        <f t="shared" si="49"/>
        <v>0.0025-21.1701111161222i</v>
      </c>
      <c r="N196">
        <f t="shared" si="50"/>
        <v>89.095442146106009</v>
      </c>
      <c r="O196">
        <f t="shared" si="51"/>
        <v>95.551705334909386</v>
      </c>
      <c r="P196" s="3">
        <f t="shared" si="52"/>
        <v>95.551705334909386</v>
      </c>
      <c r="Q196" s="3">
        <f t="shared" si="53"/>
        <v>-90.904557853893991</v>
      </c>
      <c r="R196">
        <f t="shared" si="54"/>
        <v>89.095442146106009</v>
      </c>
      <c r="S196">
        <f t="shared" si="55"/>
        <v>1.7798077133872952E-3</v>
      </c>
      <c r="T196">
        <f t="shared" si="38"/>
        <v>95.551705334909386</v>
      </c>
    </row>
    <row r="197" spans="1:20" x14ac:dyDescent="0.25">
      <c r="A197">
        <f t="shared" si="39"/>
        <v>11.225356548722516</v>
      </c>
      <c r="B197">
        <f t="shared" si="56"/>
        <v>1.7865709826981668</v>
      </c>
      <c r="C197" t="str">
        <f t="shared" si="40"/>
        <v>-945.975879761437-59687.460150797i</v>
      </c>
      <c r="D197" t="str">
        <f t="shared" si="41"/>
        <v>3.47812499997903-8908.40301257539i</v>
      </c>
      <c r="E197" t="str">
        <f t="shared" si="42"/>
        <v>162.469229153697-0.016996314148895i</v>
      </c>
      <c r="F197" t="str">
        <f t="shared" si="43"/>
        <v>2.90990990990653-83599.8780440019i</v>
      </c>
      <c r="G197" t="str">
        <f t="shared" si="44"/>
        <v>0.999999999998839-1.07763422867611E-06i</v>
      </c>
      <c r="H197" t="str">
        <f t="shared" si="45"/>
        <v>15.1515523050897+0.244185507070638i</v>
      </c>
      <c r="I197" t="str">
        <f t="shared" si="46"/>
        <v>138.510674127493-8575.97037458733i</v>
      </c>
      <c r="K197" t="str">
        <f t="shared" si="47"/>
        <v>0.329913501693718-0.00532305987230539i</v>
      </c>
      <c r="L197" t="str">
        <f t="shared" si="48"/>
        <v>0.000714285714285714-676.930319455524i</v>
      </c>
      <c r="M197" t="str">
        <f t="shared" si="49"/>
        <v>0.0025-21.0899692330366i</v>
      </c>
      <c r="N197">
        <f t="shared" si="50"/>
        <v>89.092005458688575</v>
      </c>
      <c r="O197">
        <f t="shared" si="51"/>
        <v>95.51875272576919</v>
      </c>
      <c r="P197" s="3">
        <f t="shared" si="52"/>
        <v>95.51875272576919</v>
      </c>
      <c r="Q197" s="3">
        <f t="shared" si="53"/>
        <v>-90.907994541311425</v>
      </c>
      <c r="R197">
        <f t="shared" si="54"/>
        <v>89.092005458688575</v>
      </c>
      <c r="S197">
        <f t="shared" si="55"/>
        <v>1.7865709826981669E-3</v>
      </c>
      <c r="T197">
        <f t="shared" si="38"/>
        <v>95.51875272576919</v>
      </c>
    </row>
    <row r="198" spans="1:20" x14ac:dyDescent="0.25">
      <c r="A198">
        <f t="shared" si="39"/>
        <v>11.268012903607662</v>
      </c>
      <c r="B198">
        <f t="shared" si="56"/>
        <v>1.79335995243242</v>
      </c>
      <c r="C198" t="str">
        <f t="shared" si="40"/>
        <v>-945.973950668378-59461.3889991215i</v>
      </c>
      <c r="D198" t="str">
        <f t="shared" si="41"/>
        <v>3.47812499997886-8874.67923156045i</v>
      </c>
      <c r="E198" t="str">
        <f t="shared" si="42"/>
        <v>162.469226810543-0.0170608615979025i</v>
      </c>
      <c r="F198" t="str">
        <f t="shared" si="43"/>
        <v>2.9099099099065-83283.4011197702i</v>
      </c>
      <c r="G198" t="str">
        <f t="shared" si="44"/>
        <v>0.99999999999883-1.08172923874507E-06i</v>
      </c>
      <c r="H198" t="str">
        <f t="shared" si="45"/>
        <v>15.1515525879935+0.245113412520065i</v>
      </c>
      <c r="I198" t="str">
        <f t="shared" si="46"/>
        <v>138.510674427761-8543.50517840721i</v>
      </c>
      <c r="K198" t="str">
        <f t="shared" si="47"/>
        <v>0.329912843232749-0.00534327675932889i</v>
      </c>
      <c r="L198" t="str">
        <f t="shared" si="48"/>
        <v>0.000714285714285714-674.367722111498i</v>
      </c>
      <c r="M198" t="str">
        <f t="shared" si="49"/>
        <v>0.0025-21.0101307362389i</v>
      </c>
      <c r="N198">
        <f t="shared" si="50"/>
        <v>89.088555719094487</v>
      </c>
      <c r="O198">
        <f t="shared" si="51"/>
        <v>95.485800049775207</v>
      </c>
      <c r="P198" s="3">
        <f t="shared" si="52"/>
        <v>95.485800049775207</v>
      </c>
      <c r="Q198" s="3">
        <f t="shared" si="53"/>
        <v>-90.911444280905513</v>
      </c>
      <c r="R198">
        <f t="shared" si="54"/>
        <v>89.088555719094487</v>
      </c>
      <c r="S198">
        <f t="shared" si="55"/>
        <v>1.7933599524324201E-3</v>
      </c>
      <c r="T198">
        <f t="shared" si="38"/>
        <v>95.485800049775207</v>
      </c>
    </row>
    <row r="199" spans="1:20" x14ac:dyDescent="0.25">
      <c r="A199">
        <f t="shared" si="39"/>
        <v>11.310831352641372</v>
      </c>
      <c r="B199">
        <f t="shared" si="56"/>
        <v>1.8001747202516631</v>
      </c>
      <c r="C199" t="str">
        <f t="shared" si="40"/>
        <v>-945.97200689431-59236.1732199726i</v>
      </c>
      <c r="D199" t="str">
        <f t="shared" si="41"/>
        <v>3.4781249999787-8841.08311578575i</v>
      </c>
      <c r="E199" t="str">
        <f t="shared" si="42"/>
        <v>162.469224449558-0.0171256538862664i</v>
      </c>
      <c r="F199" t="str">
        <f t="shared" si="43"/>
        <v>2.90990990990647-82968.1222552244i</v>
      </c>
      <c r="G199" t="str">
        <f t="shared" si="44"/>
        <v>0.999999999998821-1.08583980985229E-06i</v>
      </c>
      <c r="H199" t="str">
        <f t="shared" si="45"/>
        <v>15.1515528730514+0.246044844016178i</v>
      </c>
      <c r="I199" t="str">
        <f t="shared" si="46"/>
        <v>138.510674730314-8511.16288341736i</v>
      </c>
      <c r="K199" t="str">
        <f t="shared" si="47"/>
        <v>0.329912179760646-0.00536357034765943i</v>
      </c>
      <c r="L199" t="str">
        <f t="shared" si="48"/>
        <v>0.000714285714285714-671.814825773561i</v>
      </c>
      <c r="M199" t="str">
        <f t="shared" si="49"/>
        <v>0.0025-20.9305944772255i</v>
      </c>
      <c r="N199">
        <f t="shared" si="50"/>
        <v>89.085092877808279</v>
      </c>
      <c r="O199">
        <f t="shared" si="51"/>
        <v>95.452847306418846</v>
      </c>
      <c r="P199" s="3">
        <f t="shared" si="52"/>
        <v>95.452847306418846</v>
      </c>
      <c r="Q199" s="3">
        <f t="shared" si="53"/>
        <v>-90.914907122191721</v>
      </c>
      <c r="R199">
        <f t="shared" si="54"/>
        <v>89.085092877808279</v>
      </c>
      <c r="S199">
        <f t="shared" si="55"/>
        <v>1.8001747202516631E-3</v>
      </c>
      <c r="T199">
        <f t="shared" si="38"/>
        <v>95.452847306418846</v>
      </c>
    </row>
    <row r="200" spans="1:20" x14ac:dyDescent="0.25">
      <c r="A200">
        <f t="shared" si="39"/>
        <v>11.353812511781408</v>
      </c>
      <c r="B200">
        <f t="shared" si="56"/>
        <v>1.8070153841886194</v>
      </c>
      <c r="C200" t="str">
        <f t="shared" si="40"/>
        <v>-945.970048327578-59011.8095735503i</v>
      </c>
      <c r="D200" t="str">
        <f t="shared" si="41"/>
        <v>3.47812499997854-8807.61418195986i</v>
      </c>
      <c r="E200" t="str">
        <f t="shared" si="42"/>
        <v>162.469222070605-0.0171906919393885i</v>
      </c>
      <c r="F200" t="str">
        <f t="shared" si="43"/>
        <v>2.90990990990645-82654.0369149718i</v>
      </c>
      <c r="G200" t="str">
        <f t="shared" si="44"/>
        <v>0.999999999998812-1.08996600112973E-06i</v>
      </c>
      <c r="H200" t="str">
        <f t="shared" si="45"/>
        <v>15.15155316028+0.246979814958027i</v>
      </c>
      <c r="I200" t="str">
        <f t="shared" si="46"/>
        <v>138.510675035174-8478.9430243631i</v>
      </c>
      <c r="K200" t="str">
        <f t="shared" si="47"/>
        <v>0.329911511239291-0.00538394092735685i</v>
      </c>
      <c r="L200" t="str">
        <f t="shared" si="48"/>
        <v>0.000714285714285714-669.271593717435i</v>
      </c>
      <c r="M200" t="str">
        <f t="shared" si="49"/>
        <v>0.0025-20.8513593118405i</v>
      </c>
      <c r="N200">
        <f t="shared" si="50"/>
        <v>89.081616885127175</v>
      </c>
      <c r="O200">
        <f t="shared" si="51"/>
        <v>95.419894495187364</v>
      </c>
      <c r="P200" s="3">
        <f t="shared" si="52"/>
        <v>95.419894495187364</v>
      </c>
      <c r="Q200" s="3">
        <f t="shared" si="53"/>
        <v>-90.918383114872825</v>
      </c>
      <c r="R200">
        <f t="shared" si="54"/>
        <v>89.081616885127175</v>
      </c>
      <c r="S200">
        <f t="shared" si="55"/>
        <v>1.8070153841886194E-3</v>
      </c>
      <c r="T200">
        <f t="shared" si="38"/>
        <v>95.419894495187364</v>
      </c>
    </row>
    <row r="201" spans="1:20" x14ac:dyDescent="0.25">
      <c r="A201">
        <f t="shared" si="39"/>
        <v>11.396956999326179</v>
      </c>
      <c r="B201">
        <f t="shared" si="56"/>
        <v>1.8138820426485363</v>
      </c>
      <c r="C201" t="str">
        <f t="shared" si="40"/>
        <v>-945.968074855652-58788.2948323135i</v>
      </c>
      <c r="D201" t="str">
        <f t="shared" si="41"/>
        <v>3.47812499997837-8774.27194862085i</v>
      </c>
      <c r="E201" t="str">
        <f t="shared" si="42"/>
        <v>162.469219673547-0.0172559766860449i</v>
      </c>
      <c r="F201" t="str">
        <f t="shared" si="43"/>
        <v>2.90990990990642-82341.1405807888i</v>
      </c>
      <c r="G201" t="str">
        <f t="shared" si="44"/>
        <v>0.999999999998803-0.000001094107871934i</v>
      </c>
      <c r="H201" t="str">
        <f t="shared" si="45"/>
        <v>15.1515534496956+0.247918338795573i</v>
      </c>
      <c r="I201" t="str">
        <f t="shared" si="46"/>
        <v>138.510675342354-8446.84513775073i</v>
      </c>
      <c r="K201" t="str">
        <f t="shared" si="47"/>
        <v>0.329910837630281-0.00540438878956718i</v>
      </c>
      <c r="L201" t="str">
        <f t="shared" si="48"/>
        <v>0.000714285714285714-666.737989357871i</v>
      </c>
      <c r="M201" t="str">
        <f t="shared" si="49"/>
        <v>0.0025-20.7724241002595i</v>
      </c>
      <c r="N201">
        <f t="shared" si="50"/>
        <v>89.078127691160603</v>
      </c>
      <c r="O201">
        <f t="shared" si="51"/>
        <v>95.386941615564098</v>
      </c>
      <c r="P201" s="3">
        <f t="shared" si="52"/>
        <v>95.386941615564098</v>
      </c>
      <c r="Q201" s="3">
        <f t="shared" si="53"/>
        <v>-90.921872308839397</v>
      </c>
      <c r="R201">
        <f t="shared" si="54"/>
        <v>89.078127691160603</v>
      </c>
      <c r="S201">
        <f t="shared" si="55"/>
        <v>1.8138820426485363E-3</v>
      </c>
      <c r="T201">
        <f t="shared" si="38"/>
        <v>95.386941615564098</v>
      </c>
    </row>
    <row r="202" spans="1:20" x14ac:dyDescent="0.25">
      <c r="A202">
        <f t="shared" si="39"/>
        <v>11.440265435923619</v>
      </c>
      <c r="B202">
        <f t="shared" si="56"/>
        <v>1.8207747944106007</v>
      </c>
      <c r="C202" t="str">
        <f t="shared" si="40"/>
        <v>-945.966086365183-58565.6257809347i</v>
      </c>
      <c r="D202" t="str">
        <f t="shared" si="41"/>
        <v>3.47812499997823-8741.05593612962i</v>
      </c>
      <c r="E202" t="str">
        <f t="shared" si="42"/>
        <v>162.469217258248-0.0173215090585136i</v>
      </c>
      <c r="F202" t="str">
        <f t="shared" si="43"/>
        <v>2.9099099099064-82029.4287515574i</v>
      </c>
      <c r="G202" t="str">
        <f t="shared" si="44"/>
        <v>0.999999999998794-1.09826548184735E-06i</v>
      </c>
      <c r="H202" t="str">
        <f t="shared" si="45"/>
        <v>15.151553741315+0.248860429029888i</v>
      </c>
      <c r="I202" t="str">
        <f t="shared" si="46"/>
        <v>138.510675651874-8414.86876184156i</v>
      </c>
      <c r="K202" t="str">
        <f t="shared" si="47"/>
        <v>0.329910158894918-0.0054249142265265i</v>
      </c>
      <c r="L202" t="str">
        <f t="shared" si="48"/>
        <v>0.000714285714285714-664.213976248129i</v>
      </c>
      <c r="M202" t="str">
        <f t="shared" si="49"/>
        <v>0.0025-20.693787706973i</v>
      </c>
      <c r="N202">
        <f t="shared" si="50"/>
        <v>89.07462524582931</v>
      </c>
      <c r="O202">
        <f t="shared" si="51"/>
        <v>95.353988667028844</v>
      </c>
      <c r="P202" s="3">
        <f t="shared" si="52"/>
        <v>95.353988667028844</v>
      </c>
      <c r="Q202" s="3">
        <f t="shared" si="53"/>
        <v>-90.92537475417069</v>
      </c>
      <c r="R202">
        <f t="shared" si="54"/>
        <v>89.07462524582931</v>
      </c>
      <c r="S202">
        <f t="shared" si="55"/>
        <v>1.8207747944106007E-3</v>
      </c>
      <c r="T202">
        <f t="shared" si="38"/>
        <v>95.353988667028844</v>
      </c>
    </row>
    <row r="203" spans="1:20" x14ac:dyDescent="0.25">
      <c r="A203">
        <f t="shared" si="39"/>
        <v>11.483738444580128</v>
      </c>
      <c r="B203">
        <f t="shared" si="56"/>
        <v>1.827693738629361</v>
      </c>
      <c r="C203" t="str">
        <f t="shared" si="40"/>
        <v>-945.964082741916-58343.7992162492i</v>
      </c>
      <c r="D203" t="str">
        <f t="shared" si="41"/>
        <v>3.47812499997806-8707.96566666259i</v>
      </c>
      <c r="E203" t="str">
        <f t="shared" si="42"/>
        <v>162.469214824567-0.017387289992551i</v>
      </c>
      <c r="F203" t="str">
        <f t="shared" si="43"/>
        <v>2.90990990990638-81718.8969431976i</v>
      </c>
      <c r="G203" t="str">
        <f t="shared" si="44"/>
        <v>0.999999999998785-1.10243889067835E-06i</v>
      </c>
      <c r="H203" t="str">
        <f t="shared" si="45"/>
        <v>15.1515540351548+0.249806099213351i</v>
      </c>
      <c r="I203" t="str">
        <f t="shared" si="46"/>
        <v>138.510675963749-8383.01343664452i</v>
      </c>
      <c r="K203" t="str">
        <f t="shared" si="47"/>
        <v>0.329909474994211-0.00544551753156498i</v>
      </c>
      <c r="L203" t="str">
        <f t="shared" si="48"/>
        <v>0.000714285714285714-661.699518079431i</v>
      </c>
      <c r="M203" t="str">
        <f t="shared" si="49"/>
        <v>0.0025-20.6154490007701i</v>
      </c>
      <c r="N203">
        <f t="shared" si="50"/>
        <v>89.071109498864715</v>
      </c>
      <c r="O203">
        <f t="shared" si="51"/>
        <v>95.321035649056952</v>
      </c>
      <c r="P203" s="3">
        <f t="shared" si="52"/>
        <v>95.321035649056952</v>
      </c>
      <c r="Q203" s="3">
        <f t="shared" si="53"/>
        <v>-90.928890501135285</v>
      </c>
      <c r="R203">
        <f t="shared" si="54"/>
        <v>89.071109498864715</v>
      </c>
      <c r="S203">
        <f t="shared" si="55"/>
        <v>1.827693738629361E-3</v>
      </c>
      <c r="T203">
        <f t="shared" si="38"/>
        <v>95.321035649056952</v>
      </c>
    </row>
    <row r="204" spans="1:20" x14ac:dyDescent="0.25">
      <c r="A204">
        <f t="shared" si="39"/>
        <v>11.527376650669533</v>
      </c>
      <c r="B204">
        <f t="shared" si="56"/>
        <v>1.8346389748361527</v>
      </c>
      <c r="C204" t="str">
        <f t="shared" si="40"/>
        <v>-945.962063870765-58122.8119472134i</v>
      </c>
      <c r="D204" t="str">
        <f t="shared" si="41"/>
        <v>3.4781249999779-8675.00066420514i</v>
      </c>
      <c r="E204" t="str">
        <f t="shared" si="42"/>
        <v>162.469212372366-0.0174533204274182i</v>
      </c>
      <c r="F204" t="str">
        <f t="shared" si="43"/>
        <v>2.90990990990635-81409.5406886054i</v>
      </c>
      <c r="G204" t="str">
        <f t="shared" si="44"/>
        <v>0.999999999998775-1.10662815846292E-06i</v>
      </c>
      <c r="H204" t="str">
        <f t="shared" si="45"/>
        <v>15.1515543312321+0.250755362949843i</v>
      </c>
      <c r="I204" t="str">
        <f t="shared" si="46"/>
        <v>138.510676278-8351.27870391019i</v>
      </c>
      <c r="K204" t="str">
        <f t="shared" si="47"/>
        <v>0.32990878588887-0.00546619899911082i</v>
      </c>
      <c r="L204" t="str">
        <f t="shared" si="48"/>
        <v>0.000714285714285714-659.194578680443i</v>
      </c>
      <c r="M204" t="str">
        <f t="shared" si="49"/>
        <v>0.0025-20.5374068547221i</v>
      </c>
      <c r="N204">
        <f t="shared" si="50"/>
        <v>89.067580399808236</v>
      </c>
      <c r="O204">
        <f t="shared" si="51"/>
        <v>95.288082561120007</v>
      </c>
      <c r="P204" s="3">
        <f t="shared" si="52"/>
        <v>95.288082561120007</v>
      </c>
      <c r="Q204" s="3">
        <f t="shared" si="53"/>
        <v>-90.932419600191764</v>
      </c>
      <c r="R204">
        <f t="shared" si="54"/>
        <v>89.067580399808236</v>
      </c>
      <c r="S204">
        <f t="shared" si="55"/>
        <v>1.8346389748361528E-3</v>
      </c>
      <c r="T204">
        <f t="shared" si="38"/>
        <v>95.288082561120007</v>
      </c>
    </row>
    <row r="205" spans="1:20" x14ac:dyDescent="0.25">
      <c r="A205">
        <f t="shared" si="39"/>
        <v>11.571180681942078</v>
      </c>
      <c r="B205">
        <f t="shared" si="56"/>
        <v>1.8416106029405301</v>
      </c>
      <c r="C205" t="str">
        <f t="shared" si="40"/>
        <v>-945.960029635762-57902.6607948574i</v>
      </c>
      <c r="D205" t="str">
        <f t="shared" si="41"/>
        <v>3.47812499997771-8642.16045454461i</v>
      </c>
      <c r="E205" t="str">
        <f t="shared" si="42"/>
        <v>162.469209901504-0.0175196013059041i</v>
      </c>
      <c r="F205" t="str">
        <f t="shared" si="43"/>
        <v>2.90990990990631-81101.3555375867i</v>
      </c>
      <c r="G205" t="str">
        <f t="shared" si="44"/>
        <v>0.999999999998766-1.11083334546507E-06i</v>
      </c>
      <c r="H205" t="str">
        <f t="shared" si="45"/>
        <v>15.1515546295639+0.251708233894934i</v>
      </c>
      <c r="I205" t="str">
        <f t="shared" si="46"/>
        <v>138.510676594643-8319.66410712371i</v>
      </c>
      <c r="K205" t="str">
        <f t="shared" si="47"/>
        <v>0.329908091539311-0.00548695892469424i</v>
      </c>
      <c r="L205" t="str">
        <f t="shared" si="48"/>
        <v>0.000714285714285714-656.699122016778i</v>
      </c>
      <c r="M205" t="str">
        <f t="shared" si="49"/>
        <v>0.0025-20.4596601461667i</v>
      </c>
      <c r="N205">
        <f t="shared" si="50"/>
        <v>89.064037898010525</v>
      </c>
      <c r="O205">
        <f t="shared" si="51"/>
        <v>95.25512940268564</v>
      </c>
      <c r="P205" s="3">
        <f t="shared" si="52"/>
        <v>95.25512940268564</v>
      </c>
      <c r="Q205" s="3">
        <f t="shared" si="53"/>
        <v>-90.935962101989475</v>
      </c>
      <c r="R205">
        <f t="shared" si="54"/>
        <v>89.064037898010525</v>
      </c>
      <c r="S205">
        <f t="shared" si="55"/>
        <v>1.8416106029405302E-3</v>
      </c>
      <c r="T205">
        <f t="shared" si="38"/>
        <v>95.25512940268564</v>
      </c>
    </row>
    <row r="206" spans="1:20" x14ac:dyDescent="0.25">
      <c r="A206">
        <f t="shared" si="39"/>
        <v>11.615151168533458</v>
      </c>
      <c r="B206">
        <f t="shared" si="56"/>
        <v>1.8486087232317041</v>
      </c>
      <c r="C206" t="str">
        <f t="shared" si="40"/>
        <v>-945.957979920018-57683.3425922381i</v>
      </c>
      <c r="D206" t="str">
        <f t="shared" si="41"/>
        <v>3.47812499997753-8609.44456526363i</v>
      </c>
      <c r="E206" t="str">
        <f t="shared" si="42"/>
        <v>162.469207411837-0.0175861335742294i</v>
      </c>
      <c r="F206" t="str">
        <f t="shared" si="43"/>
        <v>2.90990990990628-80794.3370567953i</v>
      </c>
      <c r="G206" t="str">
        <f t="shared" si="44"/>
        <v>0.999999999998757-1.11505451217782E-06i</v>
      </c>
      <c r="H206" t="str">
        <f t="shared" si="45"/>
        <v>15.1515549301674+0.252664725756094i</v>
      </c>
      <c r="I206" t="str">
        <f t="shared" si="46"/>
        <v>138.510676913697-8288.16919149859i</v>
      </c>
      <c r="K206" t="str">
        <f t="shared" si="47"/>
        <v>0.329907391905645-0.00550779760495143i</v>
      </c>
      <c r="L206" t="str">
        <f t="shared" si="48"/>
        <v>0.000714285714285714-654.213112190457i</v>
      </c>
      <c r="M206" t="str">
        <f t="shared" si="49"/>
        <v>0.0025-20.3822077566913i</v>
      </c>
      <c r="N206">
        <f t="shared" si="50"/>
        <v>89.060481942630815</v>
      </c>
      <c r="O206">
        <f t="shared" si="51"/>
        <v>95.222176173217235</v>
      </c>
      <c r="P206" s="3">
        <f t="shared" si="52"/>
        <v>95.222176173217235</v>
      </c>
      <c r="Q206" s="3">
        <f t="shared" si="53"/>
        <v>-90.939518057369185</v>
      </c>
      <c r="R206">
        <f t="shared" si="54"/>
        <v>89.060481942630815</v>
      </c>
      <c r="S206">
        <f t="shared" si="55"/>
        <v>1.8486087232317042E-3</v>
      </c>
      <c r="T206">
        <f t="shared" si="38"/>
        <v>95.222176173217235</v>
      </c>
    </row>
    <row r="207" spans="1:20" x14ac:dyDescent="0.25">
      <c r="A207">
        <f t="shared" si="39"/>
        <v>11.659288742973885</v>
      </c>
      <c r="B207">
        <f t="shared" si="56"/>
        <v>1.8556334363799847</v>
      </c>
      <c r="C207" t="str">
        <f t="shared" si="40"/>
        <v>-945.955914605844-57464.8541843968i</v>
      </c>
      <c r="D207" t="str">
        <f t="shared" si="41"/>
        <v>3.47812499997737-8576.85252573315i</v>
      </c>
      <c r="E207" t="str">
        <f t="shared" si="42"/>
        <v>162.469204903224-0.0176529181822862i</v>
      </c>
      <c r="F207" t="str">
        <f t="shared" si="43"/>
        <v>2.90990990990626-80488.4808296675i</v>
      </c>
      <c r="G207" t="str">
        <f t="shared" si="44"/>
        <v>0.999999999998747-1.11929171932409E-06i</v>
      </c>
      <c r="H207" t="str">
        <f t="shared" si="45"/>
        <v>15.1515552330597+0.253624852292874i</v>
      </c>
      <c r="I207" t="str">
        <f t="shared" si="46"/>
        <v>138.510677235181-8256.79350396979i</v>
      </c>
      <c r="K207" t="str">
        <f t="shared" si="47"/>
        <v>0.329906686947685-0.00552871533762874i</v>
      </c>
      <c r="L207" t="str">
        <f t="shared" si="48"/>
        <v>0.000714285714285714-651.736513439387i</v>
      </c>
      <c r="M207" t="str">
        <f t="shared" si="49"/>
        <v>0.0025-20.3050485721172i</v>
      </c>
      <c r="N207">
        <f t="shared" si="50"/>
        <v>89.056912482636122</v>
      </c>
      <c r="O207">
        <f t="shared" si="51"/>
        <v>95.189222872174412</v>
      </c>
      <c r="P207" s="3">
        <f t="shared" si="52"/>
        <v>95.189222872174412</v>
      </c>
      <c r="Q207" s="3">
        <f t="shared" si="53"/>
        <v>-90.943087517363878</v>
      </c>
      <c r="R207">
        <f t="shared" si="54"/>
        <v>89.056912482636122</v>
      </c>
      <c r="S207">
        <f t="shared" si="55"/>
        <v>1.8556334363799846E-3</v>
      </c>
      <c r="T207">
        <f t="shared" si="38"/>
        <v>95.189222872174412</v>
      </c>
    </row>
    <row r="208" spans="1:20" x14ac:dyDescent="0.25">
      <c r="A208">
        <f t="shared" si="39"/>
        <v>11.703594040197185</v>
      </c>
      <c r="B208">
        <f t="shared" si="56"/>
        <v>1.8626848434382286</v>
      </c>
      <c r="C208" t="str">
        <f t="shared" si="40"/>
        <v>-945.953833574574-57247.1924283098i</v>
      </c>
      <c r="D208" t="str">
        <f t="shared" si="41"/>
        <v>3.47812499997719-8544.3838671057i</v>
      </c>
      <c r="E208" t="str">
        <f t="shared" si="42"/>
        <v>162.469202375521-0.0177199560834062i</v>
      </c>
      <c r="F208" t="str">
        <f t="shared" si="43"/>
        <v>2.90990990990624-80183.7824563581i</v>
      </c>
      <c r="G208" t="str">
        <f t="shared" si="44"/>
        <v>0.999999999998738-1.12354502785751E-06i</v>
      </c>
      <c r="H208" t="str">
        <f t="shared" si="45"/>
        <v>15.1515555382584+0.25458862731712i</v>
      </c>
      <c r="I208" t="str">
        <f t="shared" si="46"/>
        <v>138.510677559113-8225.53659318756i</v>
      </c>
      <c r="K208" t="str">
        <f t="shared" si="47"/>
        <v>0.329905976624933-0.00554971242158638i</v>
      </c>
      <c r="L208" t="str">
        <f t="shared" si="48"/>
        <v>0.000714285714285714-649.269290136865i</v>
      </c>
      <c r="M208" t="str">
        <f t="shared" si="49"/>
        <v>0.0025-20.2281814824838i</v>
      </c>
      <c r="N208">
        <f t="shared" si="50"/>
        <v>89.053329466800591</v>
      </c>
      <c r="O208">
        <f t="shared" si="51"/>
        <v>95.156269499012396</v>
      </c>
      <c r="P208" s="3">
        <f t="shared" si="52"/>
        <v>95.156269499012396</v>
      </c>
      <c r="Q208" s="3">
        <f t="shared" si="53"/>
        <v>-90.946670533199409</v>
      </c>
      <c r="R208">
        <f t="shared" si="54"/>
        <v>89.053329466800591</v>
      </c>
      <c r="S208">
        <f t="shared" si="55"/>
        <v>1.8626848434382286E-3</v>
      </c>
      <c r="T208">
        <f t="shared" si="38"/>
        <v>95.156269499012396</v>
      </c>
    </row>
    <row r="209" spans="1:20" x14ac:dyDescent="0.25">
      <c r="A209">
        <f t="shared" si="39"/>
        <v>11.748067697549935</v>
      </c>
      <c r="B209">
        <f t="shared" si="56"/>
        <v>1.8697630458432939</v>
      </c>
      <c r="C209" t="str">
        <f t="shared" si="40"/>
        <v>-945.951736706684-57030.354192846i</v>
      </c>
      <c r="D209" t="str">
        <f t="shared" si="41"/>
        <v>3.47812499997704-8512.03812230877i</v>
      </c>
      <c r="E209" t="str">
        <f t="shared" si="42"/>
        <v>162.469199828582-0.0177872482345539i</v>
      </c>
      <c r="F209" t="str">
        <f t="shared" si="43"/>
        <v>2.90990990990622-79880.2375536794i</v>
      </c>
      <c r="G209" t="str">
        <f t="shared" si="44"/>
        <v>0.999999999998728-1.12781449896336E-06i</v>
      </c>
      <c r="H209" t="str">
        <f t="shared" si="45"/>
        <v>15.151555845781+0.255556064693157i</v>
      </c>
      <c r="I209" t="str">
        <f t="shared" si="46"/>
        <v>138.510677885512-8194.39800951077i</v>
      </c>
      <c r="K209" t="str">
        <f t="shared" si="47"/>
        <v>0.329905260896587-0.00557078915680274i</v>
      </c>
      <c r="L209" t="str">
        <f t="shared" si="48"/>
        <v>0.000714285714285714-646.81140679106i</v>
      </c>
      <c r="M209" t="str">
        <f t="shared" si="49"/>
        <v>0.0025-20.1516053820321i</v>
      </c>
      <c r="N209">
        <f t="shared" si="50"/>
        <v>89.049732843704803</v>
      </c>
      <c r="O209">
        <f t="shared" si="51"/>
        <v>95.123316053182378</v>
      </c>
      <c r="P209" s="3">
        <f t="shared" si="52"/>
        <v>95.123316053182378</v>
      </c>
      <c r="Q209" s="3">
        <f t="shared" si="53"/>
        <v>-90.950267156295197</v>
      </c>
      <c r="R209">
        <f t="shared" si="54"/>
        <v>89.049732843704803</v>
      </c>
      <c r="S209">
        <f t="shared" si="55"/>
        <v>1.869763045843294E-3</v>
      </c>
      <c r="T209">
        <f t="shared" si="38"/>
        <v>95.123316053182378</v>
      </c>
    </row>
    <row r="210" spans="1:20" x14ac:dyDescent="0.25">
      <c r="A210">
        <f t="shared" si="39"/>
        <v>11.792710354800626</v>
      </c>
      <c r="B210">
        <f t="shared" si="56"/>
        <v>1.8768681454174985</v>
      </c>
      <c r="C210" t="str">
        <f t="shared" si="40"/>
        <v>-945.949623881714-56814.3363587201i</v>
      </c>
      <c r="D210" t="str">
        <f t="shared" si="41"/>
        <v>3.47812499997686-8479.81482603787i</v>
      </c>
      <c r="E210" t="str">
        <f t="shared" si="42"/>
        <v>162.469197262261-0.017854795596186i</v>
      </c>
      <c r="F210" t="str">
        <f t="shared" si="43"/>
        <v>2.90990990990618-79577.8417550352i</v>
      </c>
      <c r="G210" t="str">
        <f t="shared" si="44"/>
        <v>0.999999999998718-1.13210019405941E-06i</v>
      </c>
      <c r="H210" t="str">
        <f t="shared" si="45"/>
        <v>15.1515561556452+0.256527178338002i</v>
      </c>
      <c r="I210" t="str">
        <f t="shared" si="46"/>
        <v>138.510678214396-8163.37730500035i</v>
      </c>
      <c r="K210" t="str">
        <f t="shared" si="47"/>
        <v>0.329904539721534-0.00559194584437836i</v>
      </c>
      <c r="L210" t="str">
        <f t="shared" si="48"/>
        <v>0.000714285714285714-644.362828044491i</v>
      </c>
      <c r="M210" t="str">
        <f t="shared" si="49"/>
        <v>0.0025-20.0753191691892i</v>
      </c>
      <c r="N210">
        <f t="shared" si="50"/>
        <v>89.046122561734933</v>
      </c>
      <c r="O210">
        <f t="shared" si="51"/>
        <v>95.090362534131273</v>
      </c>
      <c r="P210" s="3">
        <f t="shared" si="52"/>
        <v>95.090362534131273</v>
      </c>
      <c r="Q210" s="3">
        <f t="shared" si="53"/>
        <v>-90.953877438265067</v>
      </c>
      <c r="R210">
        <f t="shared" si="54"/>
        <v>89.046122561734933</v>
      </c>
      <c r="S210">
        <f t="shared" si="55"/>
        <v>1.8768681454174984E-3</v>
      </c>
      <c r="T210">
        <f t="shared" si="38"/>
        <v>95.090362534131273</v>
      </c>
    </row>
    <row r="211" spans="1:20" x14ac:dyDescent="0.25">
      <c r="A211">
        <f t="shared" si="39"/>
        <v>11.837522654148868</v>
      </c>
      <c r="B211">
        <f t="shared" si="56"/>
        <v>1.884000244370085</v>
      </c>
      <c r="C211" t="str">
        <f t="shared" si="40"/>
        <v>-945.947494978306-56599.1358184492i</v>
      </c>
      <c r="D211" t="str">
        <f t="shared" si="41"/>
        <v>3.47812499997667-8447.7135147501i</v>
      </c>
      <c r="E211" t="str">
        <f t="shared" si="42"/>
        <v>162.46919467641-0.0179225991324091i</v>
      </c>
      <c r="F211" t="str">
        <f t="shared" si="43"/>
        <v>2.90990990990614-79276.5907103605i</v>
      </c>
      <c r="G211" t="str">
        <f t="shared" si="44"/>
        <v>0.999999999998709-1.13640217479682E-06i</v>
      </c>
      <c r="H211" t="str">
        <f t="shared" si="45"/>
        <v>15.1515564678689+0.257501982221552i</v>
      </c>
      <c r="I211" t="str">
        <f t="shared" si="46"/>
        <v>138.510678545784-8132.47403341309i</v>
      </c>
      <c r="K211" t="str">
        <f t="shared" si="47"/>
        <v>0.329903813058348-0.0056131827865399i</v>
      </c>
      <c r="L211" t="str">
        <f t="shared" si="48"/>
        <v>0.000714285714285714-641.923518673531i</v>
      </c>
      <c r="M211" t="str">
        <f t="shared" si="49"/>
        <v>0.0025-19.9993217465522i</v>
      </c>
      <c r="N211">
        <f t="shared" si="50"/>
        <v>89.042498569082113</v>
      </c>
      <c r="O211">
        <f t="shared" si="51"/>
        <v>95.057408941301844</v>
      </c>
      <c r="P211" s="3">
        <f t="shared" si="52"/>
        <v>95.057408941301844</v>
      </c>
      <c r="Q211" s="3">
        <f t="shared" si="53"/>
        <v>-90.957501430917887</v>
      </c>
      <c r="R211">
        <f t="shared" si="54"/>
        <v>89.042498569082113</v>
      </c>
      <c r="S211">
        <f t="shared" si="55"/>
        <v>1.884000244370085E-3</v>
      </c>
      <c r="T211">
        <f t="shared" si="38"/>
        <v>95.057408941301844</v>
      </c>
    </row>
    <row r="212" spans="1:20" x14ac:dyDescent="0.25">
      <c r="A212">
        <f t="shared" si="39"/>
        <v>11.882505240234634</v>
      </c>
      <c r="B212">
        <f t="shared" si="56"/>
        <v>1.8911594452986913</v>
      </c>
      <c r="C212" t="str">
        <f t="shared" si="40"/>
        <v>-945.94534987419-56384.7494763092i</v>
      </c>
      <c r="D212" t="str">
        <f t="shared" si="41"/>
        <v>3.47812499997651-8415.73372665743i</v>
      </c>
      <c r="E212" t="str">
        <f t="shared" si="42"/>
        <v>162.469192070882-0.0179906598109022i</v>
      </c>
      <c r="F212" t="str">
        <f t="shared" si="43"/>
        <v>2.90990990990613-78976.4800860591i</v>
      </c>
      <c r="G212" t="str">
        <f t="shared" si="44"/>
        <v>0.999999999998699-1.14072050306104E-06i</v>
      </c>
      <c r="H212" t="str">
        <f t="shared" si="45"/>
        <v>15.15155678247+0.258480490366792i</v>
      </c>
      <c r="I212" t="str">
        <f t="shared" si="46"/>
        <v>138.510678879696-8101.68775019516i</v>
      </c>
      <c r="K212" t="str">
        <f t="shared" si="47"/>
        <v>0.32990308086529-0.00563450028664427i</v>
      </c>
      <c r="L212" t="str">
        <f t="shared" si="48"/>
        <v>0.000714285714285714-639.493443587896i</v>
      </c>
      <c r="M212" t="str">
        <f t="shared" si="49"/>
        <v>0.0025-19.9236120208729i</v>
      </c>
      <c r="N212">
        <f t="shared" si="50"/>
        <v>89.038860813741778</v>
      </c>
      <c r="O212">
        <f t="shared" si="51"/>
        <v>95.02445527413289</v>
      </c>
      <c r="P212" s="3">
        <f t="shared" si="52"/>
        <v>95.02445527413289</v>
      </c>
      <c r="Q212" s="3">
        <f t="shared" si="53"/>
        <v>-90.961139186258222</v>
      </c>
      <c r="R212">
        <f t="shared" si="54"/>
        <v>89.038860813741778</v>
      </c>
      <c r="S212">
        <f t="shared" si="55"/>
        <v>1.8911594452986913E-3</v>
      </c>
      <c r="T212">
        <f t="shared" si="38"/>
        <v>95.02445527413289</v>
      </c>
    </row>
    <row r="213" spans="1:20" x14ac:dyDescent="0.25">
      <c r="A213">
        <f t="shared" si="39"/>
        <v>11.927658760147526</v>
      </c>
      <c r="B213">
        <f t="shared" si="56"/>
        <v>1.8983458511908264</v>
      </c>
      <c r="C213" t="str">
        <f t="shared" si="40"/>
        <v>-945.943188446132-56171.1742482852i</v>
      </c>
      <c r="D213" t="str">
        <f t="shared" si="41"/>
        <v>3.47812499997633-8383.87500171973i</v>
      </c>
      <c r="E213" t="str">
        <f t="shared" si="42"/>
        <v>162.469189445525-0.0180589786029507i</v>
      </c>
      <c r="F213" t="str">
        <f t="shared" si="43"/>
        <v>2.9099099099061-78677.5055649376i</v>
      </c>
      <c r="G213" t="str">
        <f t="shared" si="44"/>
        <v>0.999999999998689-1.14505524097266E-06i</v>
      </c>
      <c r="H213" t="str">
        <f t="shared" si="45"/>
        <v>15.1515570994666+0.259462716849996i</v>
      </c>
      <c r="I213" t="str">
        <f t="shared" si="46"/>
        <v>138.51067921615-8071.0180124754i</v>
      </c>
      <c r="K213" t="str">
        <f t="shared" si="47"/>
        <v>0.329902343100303-0.00565589864918281i</v>
      </c>
      <c r="L213" t="str">
        <f t="shared" si="48"/>
        <v>0.000714285714285714-637.072567830144i</v>
      </c>
      <c r="M213" t="str">
        <f t="shared" si="49"/>
        <v>0.0025-19.8481889030414i</v>
      </c>
      <c r="N213">
        <f t="shared" si="50"/>
        <v>89.03520924351271</v>
      </c>
      <c r="O213">
        <f t="shared" si="51"/>
        <v>94.991501532058436</v>
      </c>
      <c r="P213" s="3">
        <f t="shared" si="52"/>
        <v>94.991501532058436</v>
      </c>
      <c r="Q213" s="3">
        <f t="shared" si="53"/>
        <v>-90.96479075648729</v>
      </c>
      <c r="R213">
        <f t="shared" si="54"/>
        <v>89.03520924351271</v>
      </c>
      <c r="S213">
        <f t="shared" si="55"/>
        <v>1.8983458511908264E-3</v>
      </c>
      <c r="T213">
        <f t="shared" si="38"/>
        <v>94.991501532058436</v>
      </c>
    </row>
    <row r="214" spans="1:20" x14ac:dyDescent="0.25">
      <c r="A214">
        <f t="shared" si="39"/>
        <v>11.972983863436086</v>
      </c>
      <c r="B214">
        <f t="shared" si="56"/>
        <v>1.9055595654253517</v>
      </c>
      <c r="C214" t="str">
        <f t="shared" si="40"/>
        <v>-945.941010570008-55958.407062033i</v>
      </c>
      <c r="D214" t="str">
        <f t="shared" si="41"/>
        <v>3.47812499997614-8352.13688163857i</v>
      </c>
      <c r="E214" t="str">
        <f t="shared" si="42"/>
        <v>162.46918680019-0.018127556483503i</v>
      </c>
      <c r="F214" t="str">
        <f t="shared" si="43"/>
        <v>2.90990990990607-78379.6628461473i</v>
      </c>
      <c r="G214" t="str">
        <f t="shared" si="44"/>
        <v>0.999999999998679-1.14940645088834E-06i</v>
      </c>
      <c r="H214" t="str">
        <f t="shared" si="45"/>
        <v>15.1515574188769+0.260448675800928i</v>
      </c>
      <c r="I214" t="str">
        <f t="shared" si="46"/>
        <v>138.510679555165-8040.46437905933i</v>
      </c>
      <c r="K214" t="str">
        <f t="shared" si="47"/>
        <v>0.329901599721011-0.00567737817978527i</v>
      </c>
      <c r="L214" t="str">
        <f t="shared" si="48"/>
        <v>0.000714285714285714-634.660856575156i</v>
      </c>
      <c r="M214" t="str">
        <f t="shared" si="49"/>
        <v>0.0025-19.7730513080707i</v>
      </c>
      <c r="N214">
        <f t="shared" si="50"/>
        <v>89.031543805996478</v>
      </c>
      <c r="O214">
        <f t="shared" si="51"/>
        <v>94.958547714508569</v>
      </c>
      <c r="P214" s="3">
        <f t="shared" si="52"/>
        <v>94.958547714508569</v>
      </c>
      <c r="Q214" s="3">
        <f t="shared" si="53"/>
        <v>-90.968456194003522</v>
      </c>
      <c r="R214">
        <f t="shared" si="54"/>
        <v>89.031543805996478</v>
      </c>
      <c r="S214">
        <f t="shared" si="55"/>
        <v>1.9055595654253518E-3</v>
      </c>
      <c r="T214">
        <f t="shared" si="38"/>
        <v>94.958547714508569</v>
      </c>
    </row>
    <row r="215" spans="1:20" x14ac:dyDescent="0.25">
      <c r="A215">
        <f t="shared" si="39"/>
        <v>12.018481202117144</v>
      </c>
      <c r="B215">
        <f t="shared" si="56"/>
        <v>1.9128006917739679</v>
      </c>
      <c r="C215" t="str">
        <f t="shared" si="40"/>
        <v>-945.938816120713-55746.4448568321i</v>
      </c>
      <c r="D215" t="str">
        <f t="shared" si="41"/>
        <v>3.47812499997597-8320.51890985055i</v>
      </c>
      <c r="E215" t="str">
        <f t="shared" si="42"/>
        <v>162.469184134724-0.0181963944310734i</v>
      </c>
      <c r="F215" t="str">
        <f t="shared" si="43"/>
        <v>2.90990990990604-78082.9476451217i</v>
      </c>
      <c r="G215" t="str">
        <f t="shared" si="44"/>
        <v>0.999999999998669-1.15377419540171E-06i</v>
      </c>
      <c r="H215" t="str">
        <f t="shared" si="45"/>
        <v>15.1515577407194+0.261438381403049i</v>
      </c>
      <c r="I215" t="str">
        <f t="shared" si="46"/>
        <v>138.510679896763-8010.02641042283i</v>
      </c>
      <c r="K215" t="str">
        <f t="shared" si="47"/>
        <v>0.329900850684714-0.0056989391852239i</v>
      </c>
      <c r="L215" t="str">
        <f t="shared" si="48"/>
        <v>0.000714285714285714-632.258275129662i</v>
      </c>
      <c r="M215" t="str">
        <f t="shared" si="49"/>
        <v>0.0025-19.6981981550814i</v>
      </c>
      <c r="N215">
        <f t="shared" si="50"/>
        <v>89.027864448596716</v>
      </c>
      <c r="O215">
        <f t="shared" si="51"/>
        <v>94.925593820908972</v>
      </c>
      <c r="P215" s="3">
        <f t="shared" si="52"/>
        <v>94.925593820908972</v>
      </c>
      <c r="Q215" s="3">
        <f t="shared" si="53"/>
        <v>-90.972135551403284</v>
      </c>
      <c r="R215">
        <f t="shared" si="54"/>
        <v>89.027864448596716</v>
      </c>
      <c r="S215">
        <f t="shared" si="55"/>
        <v>1.9128006917739678E-3</v>
      </c>
      <c r="T215">
        <f t="shared" si="38"/>
        <v>94.925593820908972</v>
      </c>
    </row>
    <row r="216" spans="1:20" x14ac:dyDescent="0.25">
      <c r="A216">
        <f t="shared" si="39"/>
        <v>12.06415143068519</v>
      </c>
      <c r="B216">
        <f t="shared" si="56"/>
        <v>1.9200693344027091</v>
      </c>
      <c r="C216" t="str">
        <f t="shared" si="40"/>
        <v>-945.936604972209-55535.2845835409i</v>
      </c>
      <c r="D216" t="str">
        <f t="shared" si="41"/>
        <v>3.47812499997578-8289.02063152036i</v>
      </c>
      <c r="E216" t="str">
        <f t="shared" si="42"/>
        <v>162.469181448976-0.0182654934278968i</v>
      </c>
      <c r="F216" t="str">
        <f t="shared" si="43"/>
        <v>2.909909909906-77787.3556935115i</v>
      </c>
      <c r="G216" t="str">
        <f t="shared" si="44"/>
        <v>0.999999999998659-1.15815853734423E-06i</v>
      </c>
      <c r="H216" t="str">
        <f t="shared" si="45"/>
        <v>15.1515580650126+0.262431847893715i</v>
      </c>
      <c r="I216" t="str">
        <f t="shared" si="46"/>
        <v>138.510680240961-7979.70366870536i</v>
      </c>
      <c r="K216" t="str">
        <f t="shared" si="47"/>
        <v>0.329900095948388-0.0057205819734177i</v>
      </c>
      <c r="L216" t="str">
        <f t="shared" si="48"/>
        <v>0.000714285714285714-629.864788931724i</v>
      </c>
      <c r="M216" t="str">
        <f t="shared" si="49"/>
        <v>0.0025-19.6236283672857i</v>
      </c>
      <c r="N216">
        <f t="shared" si="50"/>
        <v>89.024171118518282</v>
      </c>
      <c r="O216">
        <f t="shared" si="51"/>
        <v>94.892639850680837</v>
      </c>
      <c r="P216" s="3">
        <f t="shared" si="52"/>
        <v>94.892639850680837</v>
      </c>
      <c r="Q216" s="3">
        <f t="shared" si="53"/>
        <v>-90.975828881481718</v>
      </c>
      <c r="R216">
        <f t="shared" si="54"/>
        <v>89.024171118518282</v>
      </c>
      <c r="S216">
        <f t="shared" si="55"/>
        <v>1.920069334402709E-3</v>
      </c>
      <c r="T216">
        <f t="shared" si="38"/>
        <v>94.892639850680837</v>
      </c>
    </row>
    <row r="217" spans="1:20" x14ac:dyDescent="0.25">
      <c r="A217">
        <f t="shared" si="39"/>
        <v>12.109995206121793</v>
      </c>
      <c r="B217">
        <f t="shared" si="56"/>
        <v>1.9273655978734394</v>
      </c>
      <c r="C217" t="str">
        <f t="shared" si="40"/>
        <v>-945.934376997502-55324.9232045551i</v>
      </c>
      <c r="D217" t="str">
        <f t="shared" si="41"/>
        <v>3.47812499997559-8257.64159353482i</v>
      </c>
      <c r="E217" t="str">
        <f t="shared" si="42"/>
        <v>162.469178742789-0.0183348544598358i</v>
      </c>
      <c r="F217" t="str">
        <f t="shared" si="43"/>
        <v>2.90990990990598-77492.8827391285i</v>
      </c>
      <c r="G217" t="str">
        <f t="shared" si="44"/>
        <v>0.999999999998648-1.16255953978612E-06i</v>
      </c>
      <c r="H217" t="str">
        <f t="shared" si="45"/>
        <v>15.1515583917751+0.263429089564383i</v>
      </c>
      <c r="I217" t="str">
        <f t="shared" si="46"/>
        <v>138.51068058778-7949.49571770417i</v>
      </c>
      <c r="K217" t="str">
        <f t="shared" si="47"/>
        <v>0.329899335468687-0.00574230685343652i</v>
      </c>
      <c r="L217" t="str">
        <f t="shared" si="48"/>
        <v>0.000714285714285714-627.480363550232i</v>
      </c>
      <c r="M217" t="str">
        <f t="shared" si="49"/>
        <v>0.0025-19.5493408719722i</v>
      </c>
      <c r="N217">
        <f t="shared" si="50"/>
        <v>89.020463762766568</v>
      </c>
      <c r="O217">
        <f t="shared" si="51"/>
        <v>94.859685803241092</v>
      </c>
      <c r="P217" s="3">
        <f t="shared" si="52"/>
        <v>94.859685803241092</v>
      </c>
      <c r="Q217" s="3">
        <f t="shared" si="53"/>
        <v>-90.979536237233432</v>
      </c>
      <c r="R217">
        <f t="shared" si="54"/>
        <v>89.020463762766568</v>
      </c>
      <c r="S217">
        <f t="shared" si="55"/>
        <v>1.9273655978734395E-3</v>
      </c>
      <c r="T217">
        <f t="shared" si="38"/>
        <v>94.859685803241092</v>
      </c>
    </row>
    <row r="218" spans="1:20" x14ac:dyDescent="0.25">
      <c r="A218">
        <f t="shared" si="39"/>
        <v>12.156013187905057</v>
      </c>
      <c r="B218">
        <f t="shared" si="56"/>
        <v>1.9346895871453584</v>
      </c>
      <c r="C218" t="str">
        <f t="shared" si="40"/>
        <v>-945.932132068628-55115.3576937625i</v>
      </c>
      <c r="D218" t="str">
        <f t="shared" si="41"/>
        <v>3.47812499997539-8226.38134449587i</v>
      </c>
      <c r="E218" t="str">
        <f t="shared" si="42"/>
        <v>162.469176016009-0.018404478516443i</v>
      </c>
      <c r="F218" t="str">
        <f t="shared" si="43"/>
        <v>2.90990990990594-77199.5245458797i</v>
      </c>
      <c r="G218" t="str">
        <f t="shared" si="44"/>
        <v>0.999999999998638-0.0000011669772660373i</v>
      </c>
      <c r="H218" t="str">
        <f t="shared" si="45"/>
        <v>15.1515587210256+0.264430120760822i</v>
      </c>
      <c r="I218" t="str">
        <f t="shared" si="46"/>
        <v>138.510680937239-7919.40212286764i</v>
      </c>
      <c r="K218" t="str">
        <f t="shared" si="47"/>
        <v>0.329898569201931-0.00576411413550513i</v>
      </c>
      <c r="L218" t="str">
        <f t="shared" si="48"/>
        <v>0.000714285714285714-625.10496468443i</v>
      </c>
      <c r="M218" t="str">
        <f t="shared" si="49"/>
        <v>0.0025-19.4753346004903i</v>
      </c>
      <c r="N218">
        <f t="shared" si="50"/>
        <v>89.016742328146719</v>
      </c>
      <c r="O218">
        <f t="shared" si="51"/>
        <v>94.826731678002176</v>
      </c>
      <c r="P218" s="3">
        <f t="shared" si="52"/>
        <v>94.826731678002176</v>
      </c>
      <c r="Q218" s="3">
        <f t="shared" si="53"/>
        <v>-90.983257671853281</v>
      </c>
      <c r="R218">
        <f t="shared" si="54"/>
        <v>89.016742328146719</v>
      </c>
      <c r="S218">
        <f t="shared" si="55"/>
        <v>1.9346895871453584E-3</v>
      </c>
      <c r="T218">
        <f t="shared" si="38"/>
        <v>94.826731678002176</v>
      </c>
    </row>
    <row r="219" spans="1:20" x14ac:dyDescent="0.25">
      <c r="A219">
        <f t="shared" si="39"/>
        <v>12.202206038019096</v>
      </c>
      <c r="B219">
        <f t="shared" si="56"/>
        <v>1.9420414075765109</v>
      </c>
      <c r="C219" t="str">
        <f t="shared" si="40"/>
        <v>-945.929870056667-54906.5850365i</v>
      </c>
      <c r="D219" t="str">
        <f t="shared" si="41"/>
        <v>3.47812499997522-8195.23943471441i</v>
      </c>
      <c r="E219" t="str">
        <f t="shared" si="42"/>
        <v>162.46917326848-0.018474366590962i</v>
      </c>
      <c r="F219" t="str">
        <f t="shared" si="43"/>
        <v>2.90990990990591-76907.2768937097i</v>
      </c>
      <c r="G219" t="str">
        <f t="shared" si="44"/>
        <v>0.999999999998628-1.17141177964822E-06i</v>
      </c>
      <c r="H219" t="str">
        <f t="shared" si="45"/>
        <v>15.1515590527833+0.265434955883317i</v>
      </c>
      <c r="I219" t="str">
        <f t="shared" si="46"/>
        <v>138.510681289361-7889.4224512895i</v>
      </c>
      <c r="K219" t="str">
        <f t="shared" si="47"/>
        <v>0.329897797104108-0.00578600413100747i</v>
      </c>
      <c r="L219" t="str">
        <f t="shared" si="48"/>
        <v>0.000714285714285714-622.738558163412i</v>
      </c>
      <c r="M219" t="str">
        <f t="shared" si="49"/>
        <v>0.0025-19.401608488235i</v>
      </c>
      <c r="N219">
        <f t="shared" si="50"/>
        <v>89.013006761262957</v>
      </c>
      <c r="O219">
        <f t="shared" si="51"/>
        <v>94.793777474372149</v>
      </c>
      <c r="P219" s="3">
        <f t="shared" si="52"/>
        <v>94.793777474372149</v>
      </c>
      <c r="Q219" s="3">
        <f t="shared" si="53"/>
        <v>-90.986993238737043</v>
      </c>
      <c r="R219">
        <f t="shared" si="54"/>
        <v>89.013006761262957</v>
      </c>
      <c r="S219">
        <f t="shared" si="55"/>
        <v>1.942041407576511E-3</v>
      </c>
      <c r="T219">
        <f t="shared" si="38"/>
        <v>94.793777474372149</v>
      </c>
    </row>
    <row r="220" spans="1:20" x14ac:dyDescent="0.25">
      <c r="A220">
        <f t="shared" si="39"/>
        <v>12.248574420963569</v>
      </c>
      <c r="B220">
        <f t="shared" si="56"/>
        <v>1.9494211649253017</v>
      </c>
      <c r="C220" t="str">
        <f t="shared" si="40"/>
        <v>-945.927590831692-54698.6022295093i</v>
      </c>
      <c r="D220" t="str">
        <f t="shared" si="41"/>
        <v>3.47812499997502-8164.21541620351i</v>
      </c>
      <c r="E220" t="str">
        <f t="shared" si="42"/>
        <v>162.469170500044-0.0185445196803257i</v>
      </c>
      <c r="F220" t="str">
        <f t="shared" si="43"/>
        <v>2.90990990990588-76616.1355785371i</v>
      </c>
      <c r="G220" t="str">
        <f t="shared" si="44"/>
        <v>0.999999999998617-1.17586314441087E-06i</v>
      </c>
      <c r="H220" t="str">
        <f t="shared" si="45"/>
        <v>15.1515593870671+0.26644360938687i</v>
      </c>
      <c r="I220" t="str">
        <f t="shared" si="46"/>
        <v>138.510681644163-7859.55627170194i</v>
      </c>
      <c r="K220" t="str">
        <f t="shared" si="47"/>
        <v>0.329897019130874-0.00580797715249082i</v>
      </c>
      <c r="L220" t="str">
        <f t="shared" si="48"/>
        <v>0.000714285714285714-620.381109945616i</v>
      </c>
      <c r="M220" t="str">
        <f t="shared" si="49"/>
        <v>0.0025-19.3281614746315i</v>
      </c>
      <c r="N220">
        <f t="shared" si="50"/>
        <v>89.009257008517764</v>
      </c>
      <c r="O220">
        <f t="shared" si="51"/>
        <v>94.760823191754397</v>
      </c>
      <c r="P220" s="3">
        <f t="shared" si="52"/>
        <v>94.760823191754397</v>
      </c>
      <c r="Q220" s="3">
        <f t="shared" si="53"/>
        <v>-90.990742991482236</v>
      </c>
      <c r="R220">
        <f t="shared" si="54"/>
        <v>89.009257008517764</v>
      </c>
      <c r="S220">
        <f t="shared" si="55"/>
        <v>1.9494211649253017E-3</v>
      </c>
      <c r="T220">
        <f t="shared" si="38"/>
        <v>94.760823191754397</v>
      </c>
    </row>
    <row r="221" spans="1:20" x14ac:dyDescent="0.25">
      <c r="A221">
        <f t="shared" si="39"/>
        <v>12.295119003763231</v>
      </c>
      <c r="B221">
        <f t="shared" si="56"/>
        <v>1.9568289653520179</v>
      </c>
      <c r="C221" t="str">
        <f t="shared" si="40"/>
        <v>-945.925294262796-54491.4062808946i</v>
      </c>
      <c r="D221" t="str">
        <f t="shared" si="41"/>
        <v>3.47812499997485-8133.30884267235i</v>
      </c>
      <c r="E221" t="str">
        <f t="shared" si="42"/>
        <v>162.469167710539-0.0186149387851733i</v>
      </c>
      <c r="F221" t="str">
        <f t="shared" si="43"/>
        <v>2.90990990990586-76326.0964121972i</v>
      </c>
      <c r="G221" t="str">
        <f t="shared" si="44"/>
        <v>0.999999999998607-1.18033142435963E-06i</v>
      </c>
      <c r="H221" t="str">
        <f t="shared" si="45"/>
        <v>15.1515597238962+0.267456095781418i</v>
      </c>
      <c r="I221" t="str">
        <f t="shared" si="46"/>
        <v>138.510682001668-7829.80315446999i</v>
      </c>
      <c r="K221" t="str">
        <f t="shared" si="47"/>
        <v>0.329896235237548-0.00583003351366999i</v>
      </c>
      <c r="L221" t="str">
        <f t="shared" si="48"/>
        <v>0.000714285714285714-618.032586118368i</v>
      </c>
      <c r="M221" t="str">
        <f t="shared" si="49"/>
        <v>0.0025-19.2549925031196i</v>
      </c>
      <c r="N221">
        <f t="shared" si="50"/>
        <v>89.005493016111174</v>
      </c>
      <c r="O221">
        <f t="shared" si="51"/>
        <v>94.727868829547788</v>
      </c>
      <c r="P221" s="3">
        <f t="shared" si="52"/>
        <v>94.727868829547788</v>
      </c>
      <c r="Q221" s="3">
        <f t="shared" si="53"/>
        <v>-90.994506983888826</v>
      </c>
      <c r="R221">
        <f t="shared" si="54"/>
        <v>89.005493016111174</v>
      </c>
      <c r="S221">
        <f t="shared" si="55"/>
        <v>1.9568289653520178E-3</v>
      </c>
      <c r="T221">
        <f t="shared" si="38"/>
        <v>94.727868829547788</v>
      </c>
    </row>
    <row r="222" spans="1:20" x14ac:dyDescent="0.25">
      <c r="A222">
        <f t="shared" si="39"/>
        <v>12.341840455977531</v>
      </c>
      <c r="B222">
        <f t="shared" si="56"/>
        <v>1.9642649154203555</v>
      </c>
      <c r="C222" t="str">
        <f t="shared" si="40"/>
        <v>-945.922980218089-54284.9942100805i</v>
      </c>
      <c r="D222" t="str">
        <f t="shared" si="41"/>
        <v>3.47812499997466-8102.51926951941i</v>
      </c>
      <c r="E222" t="str">
        <f t="shared" si="42"/>
        <v>162.46916489981-0.0186856249098872i</v>
      </c>
      <c r="F222" t="str">
        <f t="shared" si="43"/>
        <v>2.90990990990583-76037.1552223783i</v>
      </c>
      <c r="G222" t="str">
        <f t="shared" si="44"/>
        <v>0.999999999998596-1.18481668377218E-06i</v>
      </c>
      <c r="H222" t="str">
        <f t="shared" si="45"/>
        <v>15.1515600632902+0.268472429632033i</v>
      </c>
      <c r="I222" t="str">
        <f t="shared" si="46"/>
        <v>138.510682361893-7800.1626715851i</v>
      </c>
      <c r="K222" t="str">
        <f t="shared" si="47"/>
        <v>0.329895445379107-0.0058521735294314i</v>
      </c>
      <c r="L222" t="str">
        <f t="shared" si="48"/>
        <v>0.000714285714285714-615.692952897359i</v>
      </c>
      <c r="M222" t="str">
        <f t="shared" si="49"/>
        <v>0.0025-19.1821005211393i</v>
      </c>
      <c r="N222">
        <f t="shared" si="50"/>
        <v>89.001714730039978</v>
      </c>
      <c r="O222">
        <f t="shared" si="51"/>
        <v>94.694914387146838</v>
      </c>
      <c r="P222" s="3">
        <f t="shared" si="52"/>
        <v>94.694914387146838</v>
      </c>
      <c r="Q222" s="3">
        <f t="shared" si="53"/>
        <v>-90.998285269960022</v>
      </c>
      <c r="R222">
        <f t="shared" si="54"/>
        <v>89.001714730039978</v>
      </c>
      <c r="S222">
        <f t="shared" si="55"/>
        <v>1.9642649154203557E-3</v>
      </c>
      <c r="T222">
        <f t="shared" si="38"/>
        <v>94.694914387146838</v>
      </c>
    </row>
    <row r="223" spans="1:20" x14ac:dyDescent="0.25">
      <c r="A223">
        <f t="shared" si="39"/>
        <v>12.388739449710245</v>
      </c>
      <c r="B223">
        <f t="shared" si="56"/>
        <v>1.971729122098953</v>
      </c>
      <c r="C223" t="str">
        <f t="shared" si="40"/>
        <v>-945.920648564684-54079.3630477665i</v>
      </c>
      <c r="D223" t="str">
        <f t="shared" si="41"/>
        <v>3.47812499997447-8071.84625382638i</v>
      </c>
      <c r="E223" t="str">
        <f t="shared" si="42"/>
        <v>162.469162067691-0.018756579062609i</v>
      </c>
      <c r="F223" t="str">
        <f t="shared" si="43"/>
        <v>2.9099099099058-75749.3078525649i</v>
      </c>
      <c r="G223" t="str">
        <f t="shared" si="44"/>
        <v>0.999999999998586-0.0000011893189871705i</v>
      </c>
      <c r="H223" t="str">
        <f t="shared" si="45"/>
        <v>15.1515604052684+0.26949262555914i</v>
      </c>
      <c r="I223" t="str">
        <f t="shared" si="46"/>
        <v>138.510682724863-7770.63439665891i</v>
      </c>
      <c r="K223" t="str">
        <f t="shared" si="47"/>
        <v>0.32989464951019-0.00587439751583767i</v>
      </c>
      <c r="L223" t="str">
        <f t="shared" si="48"/>
        <v>0.000714285714285714-613.362176626177i</v>
      </c>
      <c r="M223" t="str">
        <f t="shared" si="49"/>
        <v>0.0025-19.1094844801148i</v>
      </c>
      <c r="N223">
        <f t="shared" si="50"/>
        <v>88.997922096097014</v>
      </c>
      <c r="O223">
        <f t="shared" si="51"/>
        <v>94.661959863941192</v>
      </c>
      <c r="P223" s="3">
        <f t="shared" si="52"/>
        <v>94.661959863941192</v>
      </c>
      <c r="Q223" s="3">
        <f t="shared" si="53"/>
        <v>-91.002077903902986</v>
      </c>
      <c r="R223">
        <f t="shared" si="54"/>
        <v>88.997922096097014</v>
      </c>
      <c r="S223">
        <f t="shared" si="55"/>
        <v>1.9717291220989531E-3</v>
      </c>
      <c r="T223">
        <f t="shared" si="38"/>
        <v>94.661959863941192</v>
      </c>
    </row>
    <row r="224" spans="1:20" x14ac:dyDescent="0.25">
      <c r="A224">
        <f t="shared" si="39"/>
        <v>12.435816659619146</v>
      </c>
      <c r="B224">
        <f t="shared" si="56"/>
        <v>1.9792216927629291</v>
      </c>
      <c r="C224" t="str">
        <f t="shared" si="40"/>
        <v>-945.918299168645-53874.5098358863i</v>
      </c>
      <c r="D224" t="str">
        <f t="shared" si="41"/>
        <v>3.47812499997427-8041.28935435161i</v>
      </c>
      <c r="E224" t="str">
        <f t="shared" si="42"/>
        <v>162.46915921402-0.0188278022552041i</v>
      </c>
      <c r="F224" t="str">
        <f t="shared" si="43"/>
        <v>2.90990990990577-75462.5501619757i</v>
      </c>
      <c r="G224" t="str">
        <f t="shared" si="44"/>
        <v>0.999999999998575-1.19383839932174E-06i</v>
      </c>
      <c r="H224" t="str">
        <f t="shared" si="45"/>
        <v>15.1515607498506+0.270516698238715i</v>
      </c>
      <c r="I224" t="str">
        <f t="shared" si="46"/>
        <v>138.510683090595-7741.21790491731i</v>
      </c>
      <c r="K224" t="str">
        <f t="shared" si="47"/>
        <v>0.329893847585088-0.00589670579013128i</v>
      </c>
      <c r="L224" t="str">
        <f t="shared" si="48"/>
        <v>0.000714285714285714-611.04022377583i</v>
      </c>
      <c r="M224" t="str">
        <f t="shared" si="49"/>
        <v>0.0025-19.0371433354401i</v>
      </c>
      <c r="N224">
        <f t="shared" si="50"/>
        <v>88.99411505987031</v>
      </c>
      <c r="O224">
        <f t="shared" si="51"/>
        <v>94.629005259315903</v>
      </c>
      <c r="P224" s="3">
        <f t="shared" si="52"/>
        <v>94.629005259315903</v>
      </c>
      <c r="Q224" s="3">
        <f t="shared" si="53"/>
        <v>-91.00588494012969</v>
      </c>
      <c r="R224">
        <f t="shared" si="54"/>
        <v>88.99411505987031</v>
      </c>
      <c r="S224">
        <f t="shared" si="55"/>
        <v>1.9792216927629292E-3</v>
      </c>
      <c r="T224">
        <f t="shared" si="38"/>
        <v>94.629005259315903</v>
      </c>
    </row>
    <row r="225" spans="1:20" x14ac:dyDescent="0.25">
      <c r="A225">
        <f t="shared" si="39"/>
        <v>12.483072762925699</v>
      </c>
      <c r="B225">
        <f t="shared" si="56"/>
        <v>1.9867427351954283</v>
      </c>
      <c r="C225" t="str">
        <f t="shared" si="40"/>
        <v>-945.915931895091-53670.4316275659i</v>
      </c>
      <c r="D225" t="str">
        <f t="shared" si="41"/>
        <v>3.47812499997407-8010.84813152384i</v>
      </c>
      <c r="E225" t="str">
        <f t="shared" si="42"/>
        <v>162.469156338636-0.0188992955033497i</v>
      </c>
      <c r="F225" t="str">
        <f t="shared" si="43"/>
        <v>2.90990990990573-75176.878025505i</v>
      </c>
      <c r="G225" t="str">
        <f t="shared" si="44"/>
        <v>0.999999999998564-1.19837498523915E-06i</v>
      </c>
      <c r="H225" t="str">
        <f t="shared" si="45"/>
        <v>15.1515610970567+0.271544662402513i</v>
      </c>
      <c r="I225" t="str">
        <f t="shared" si="46"/>
        <v>138.510683459113-7711.91277319421i</v>
      </c>
      <c r="K225" t="str">
        <f t="shared" si="47"/>
        <v>0.329893039557747-0.0059190986707394i</v>
      </c>
      <c r="L225" t="str">
        <f t="shared" si="48"/>
        <v>0.000714285714285714-608.727060944242i</v>
      </c>
      <c r="M225" t="str">
        <f t="shared" si="49"/>
        <v>0.0025-18.9650760464636i</v>
      </c>
      <c r="N225">
        <f t="shared" si="50"/>
        <v>88.990293566742466</v>
      </c>
      <c r="O225">
        <f t="shared" si="51"/>
        <v>94.596050572651592</v>
      </c>
      <c r="P225" s="3">
        <f t="shared" si="52"/>
        <v>94.596050572651592</v>
      </c>
      <c r="Q225" s="3">
        <f t="shared" si="53"/>
        <v>-91.009706433257534</v>
      </c>
      <c r="R225">
        <f t="shared" si="54"/>
        <v>88.990293566742466</v>
      </c>
      <c r="S225">
        <f t="shared" si="55"/>
        <v>1.9867427351954285E-3</v>
      </c>
      <c r="T225">
        <f t="shared" si="38"/>
        <v>94.596050572651592</v>
      </c>
    </row>
    <row r="226" spans="1:20" x14ac:dyDescent="0.25">
      <c r="A226">
        <f t="shared" si="39"/>
        <v>12.530508439424816</v>
      </c>
      <c r="B226">
        <f t="shared" si="56"/>
        <v>1.9942923575891709</v>
      </c>
      <c r="C226" t="str">
        <f t="shared" si="40"/>
        <v>-945.913546608044-53467.125487079i</v>
      </c>
      <c r="D226" t="str">
        <f t="shared" si="41"/>
        <v>3.47812499997388-7980.52214743591i</v>
      </c>
      <c r="E226" t="str">
        <f t="shared" si="42"/>
        <v>162.469153441372-0.0189710598264446i</v>
      </c>
      <c r="F226" t="str">
        <f t="shared" si="43"/>
        <v>2.90990990990571-74892.2873336637i</v>
      </c>
      <c r="G226" t="str">
        <f t="shared" si="44"/>
        <v>0.999999999998553-1.20292881018304E-06i</v>
      </c>
      <c r="H226" t="str">
        <f t="shared" si="45"/>
        <v>15.1515614469065+0.272576532838262i</v>
      </c>
      <c r="I226" t="str">
        <f t="shared" si="46"/>
        <v>138.510683830436-7682.71857992542i</v>
      </c>
      <c r="K226" t="str">
        <f t="shared" si="47"/>
        <v>0.329892225381762-0.00594157647727769i</v>
      </c>
      <c r="L226" t="str">
        <f t="shared" si="48"/>
        <v>0.000714285714285714-606.422654855788i</v>
      </c>
      <c r="M226" t="str">
        <f t="shared" si="49"/>
        <v>0.0025-18.893281576473i</v>
      </c>
      <c r="N226">
        <f t="shared" si="50"/>
        <v>88.986457561889736</v>
      </c>
      <c r="O226">
        <f t="shared" si="51"/>
        <v>94.563095803323932</v>
      </c>
      <c r="P226" s="3">
        <f t="shared" si="52"/>
        <v>94.563095803323932</v>
      </c>
      <c r="Q226" s="3">
        <f t="shared" si="53"/>
        <v>-91.013542438110264</v>
      </c>
      <c r="R226">
        <f t="shared" si="54"/>
        <v>88.986457561889736</v>
      </c>
      <c r="S226">
        <f t="shared" si="55"/>
        <v>1.9942923575891709E-3</v>
      </c>
      <c r="T226">
        <f t="shared" si="38"/>
        <v>94.563095803323932</v>
      </c>
    </row>
    <row r="227" spans="1:20" x14ac:dyDescent="0.25">
      <c r="A227">
        <f t="shared" si="39"/>
        <v>12.57812437149463</v>
      </c>
      <c r="B227">
        <f t="shared" si="56"/>
        <v>2.0018706685480097</v>
      </c>
      <c r="C227" t="str">
        <f t="shared" si="40"/>
        <v>-945.911143170566-53264.5884898061i</v>
      </c>
      <c r="D227" t="str">
        <f t="shared" si="41"/>
        <v>3.47812499997368-7950.31096583833i</v>
      </c>
      <c r="E227" t="str">
        <f t="shared" si="42"/>
        <v>162.469150522062-0.0190430962477873i</v>
      </c>
      <c r="F227" t="str">
        <f t="shared" si="43"/>
        <v>2.90990990990568-74608.7739925189i</v>
      </c>
      <c r="G227" t="str">
        <f t="shared" si="44"/>
        <v>0.999999999998542-1.20749993966172E-06i</v>
      </c>
      <c r="H227" t="str">
        <f t="shared" si="45"/>
        <v>15.1515617994202+0.273612324389891i</v>
      </c>
      <c r="I227" t="str">
        <f t="shared" si="46"/>
        <v>138.510684204588-7653.63490514268i</v>
      </c>
      <c r="K227" t="str">
        <f t="shared" si="47"/>
        <v>0.329891405010378-0.00596413953055498i</v>
      </c>
      <c r="L227" t="str">
        <f t="shared" si="48"/>
        <v>0.000714285714285714-604.12697236082i</v>
      </c>
      <c r="M227" t="str">
        <f t="shared" si="49"/>
        <v>0.0025-18.8217588926808i</v>
      </c>
      <c r="N227">
        <f t="shared" si="50"/>
        <v>88.982606990281383</v>
      </c>
      <c r="O227">
        <f t="shared" si="51"/>
        <v>94.530140950703938</v>
      </c>
      <c r="P227" s="3">
        <f t="shared" si="52"/>
        <v>94.530140950703938</v>
      </c>
      <c r="Q227" s="3">
        <f t="shared" si="53"/>
        <v>-91.017393009718617</v>
      </c>
      <c r="R227">
        <f t="shared" si="54"/>
        <v>88.982606990281383</v>
      </c>
      <c r="S227">
        <f t="shared" si="55"/>
        <v>2.0018706685480097E-3</v>
      </c>
      <c r="T227">
        <f t="shared" si="38"/>
        <v>94.530140950703938</v>
      </c>
    </row>
    <row r="228" spans="1:20" x14ac:dyDescent="0.25">
      <c r="A228">
        <f t="shared" si="39"/>
        <v>12.62592124410631</v>
      </c>
      <c r="B228">
        <f t="shared" si="56"/>
        <v>2.0094777770884922</v>
      </c>
      <c r="C228" t="str">
        <f t="shared" si="40"/>
        <v>-945.908721444594-53062.8177221916i</v>
      </c>
      <c r="D228" t="str">
        <f t="shared" si="41"/>
        <v>3.47812499997347-7920.21415213308i</v>
      </c>
      <c r="E228" t="str">
        <f t="shared" si="42"/>
        <v>162.469147580538-0.0191154057943535i</v>
      </c>
      <c r="F228" t="str">
        <f t="shared" si="43"/>
        <v>2.90990990990564-74326.3339236357i</v>
      </c>
      <c r="G228" t="str">
        <f t="shared" si="44"/>
        <v>0.999999999998531-1.21208843943243E-06i</v>
      </c>
      <c r="H228" t="str">
        <f t="shared" si="45"/>
        <v>15.1515621546181+0.274652051957734i</v>
      </c>
      <c r="I228" t="str">
        <f t="shared" si="46"/>
        <v>138.510684581588-7624.66133046754i</v>
      </c>
      <c r="K228" t="str">
        <f t="shared" si="47"/>
        <v>0.329890578396481-0.00598678815257712i</v>
      </c>
      <c r="L228" t="str">
        <f t="shared" si="48"/>
        <v>0.000714285714285714-601.839980435165i</v>
      </c>
      <c r="M228" t="str">
        <f t="shared" si="49"/>
        <v>0.0025-18.7505069662092i</v>
      </c>
      <c r="N228">
        <f t="shared" si="50"/>
        <v>88.978741796678833</v>
      </c>
      <c r="O228">
        <f t="shared" si="51"/>
        <v>94.497186014157734</v>
      </c>
      <c r="P228" s="3">
        <f t="shared" si="52"/>
        <v>94.497186014157734</v>
      </c>
      <c r="Q228" s="3">
        <f t="shared" si="53"/>
        <v>-91.021258203321167</v>
      </c>
      <c r="R228">
        <f t="shared" si="54"/>
        <v>88.978741796678833</v>
      </c>
      <c r="S228">
        <f t="shared" si="55"/>
        <v>2.009477777088492E-3</v>
      </c>
      <c r="T228">
        <f t="shared" si="38"/>
        <v>94.497186014157734</v>
      </c>
    </row>
    <row r="229" spans="1:20" x14ac:dyDescent="0.25">
      <c r="A229">
        <f t="shared" si="39"/>
        <v>12.673899744833916</v>
      </c>
      <c r="B229">
        <f t="shared" si="56"/>
        <v>2.0171137926414286</v>
      </c>
      <c r="C229" t="str">
        <f t="shared" si="40"/>
        <v>-945.906281291073-52861.810281703i</v>
      </c>
      <c r="D229" t="str">
        <f t="shared" si="41"/>
        <v>3.47812499997327-7890.23127336743i</v>
      </c>
      <c r="E229" t="str">
        <f t="shared" si="42"/>
        <v>162.469144616631-0.0191879894970351i</v>
      </c>
      <c r="F229" t="str">
        <f t="shared" si="43"/>
        <v>2.90990990990561-74044.9630640193i</v>
      </c>
      <c r="G229" t="str">
        <f t="shared" si="44"/>
        <v>0.99999999999852-1.21669437550226E-06i</v>
      </c>
      <c r="H229" t="str">
        <f t="shared" si="45"/>
        <v>15.1515625125207+0.275695730498748i</v>
      </c>
      <c r="I229" t="str">
        <f t="shared" si="46"/>
        <v>138.510684961459-7595.79743910546i</v>
      </c>
      <c r="K229" t="str">
        <f t="shared" si="47"/>
        <v>0.329889745492601-0.00600952266655161i</v>
      </c>
      <c r="L229" t="str">
        <f t="shared" si="48"/>
        <v>0.000714285714285714-599.561646179683i</v>
      </c>
      <c r="M229" t="str">
        <f t="shared" si="49"/>
        <v>0.0025-18.6795247720753i</v>
      </c>
      <c r="N229">
        <f t="shared" si="50"/>
        <v>88.97486192563494</v>
      </c>
      <c r="O229">
        <f t="shared" si="51"/>
        <v>94.464230993046698</v>
      </c>
      <c r="P229" s="3">
        <f t="shared" si="52"/>
        <v>94.464230993046698</v>
      </c>
      <c r="Q229" s="3">
        <f t="shared" si="53"/>
        <v>-91.02513807436506</v>
      </c>
      <c r="R229">
        <f t="shared" si="54"/>
        <v>88.97486192563494</v>
      </c>
      <c r="S229">
        <f t="shared" si="55"/>
        <v>2.0171137926414287E-3</v>
      </c>
      <c r="T229">
        <f t="shared" si="38"/>
        <v>94.464230993046698</v>
      </c>
    </row>
    <row r="230" spans="1:20" x14ac:dyDescent="0.25">
      <c r="A230">
        <f t="shared" si="39"/>
        <v>12.722060563864284</v>
      </c>
      <c r="B230">
        <f t="shared" si="56"/>
        <v>2.024778825053466</v>
      </c>
      <c r="C230" t="str">
        <f t="shared" si="40"/>
        <v>-945.903822569875-52661.5632767888i</v>
      </c>
      <c r="D230" t="str">
        <f t="shared" si="41"/>
        <v>3.47812499997306-7860.36189822757i</v>
      </c>
      <c r="E230" t="str">
        <f t="shared" si="42"/>
        <v>162.469141630171-0.0192608483905003i</v>
      </c>
      <c r="F230" t="str">
        <f t="shared" si="43"/>
        <v>2.90990990990556-73764.657366055i</v>
      </c>
      <c r="G230" t="str">
        <f t="shared" si="44"/>
        <v>0.999999999998508-1.22131781412915E-06i</v>
      </c>
      <c r="H230" t="str">
        <f t="shared" si="45"/>
        <v>15.1515628731484+0.276743375026725i</v>
      </c>
      <c r="I230" t="str">
        <f t="shared" si="46"/>
        <v>138.510685344221-7567.04281583955i</v>
      </c>
      <c r="K230" t="str">
        <f t="shared" si="47"/>
        <v>0.32988890625091-0.00603234339689186i</v>
      </c>
      <c r="L230" t="str">
        <f t="shared" si="48"/>
        <v>0.000714285714285714-597.291936819767i</v>
      </c>
      <c r="M230" t="str">
        <f t="shared" si="49"/>
        <v>0.0025-18.6088112891765i</v>
      </c>
      <c r="N230">
        <f t="shared" si="50"/>
        <v>88.970967321493177</v>
      </c>
      <c r="O230">
        <f t="shared" si="51"/>
        <v>94.431275886727434</v>
      </c>
      <c r="P230" s="3">
        <f t="shared" si="52"/>
        <v>94.431275886727434</v>
      </c>
      <c r="Q230" s="3">
        <f t="shared" si="53"/>
        <v>-91.029032678506823</v>
      </c>
      <c r="R230">
        <f t="shared" si="54"/>
        <v>88.970967321493177</v>
      </c>
      <c r="S230">
        <f t="shared" si="55"/>
        <v>2.0247788250534662E-3</v>
      </c>
      <c r="T230">
        <f t="shared" si="38"/>
        <v>94.431275886727434</v>
      </c>
    </row>
    <row r="231" spans="1:20" x14ac:dyDescent="0.25">
      <c r="A231">
        <f t="shared" si="39"/>
        <v>12.770404394006967</v>
      </c>
      <c r="B231">
        <f t="shared" si="56"/>
        <v>2.0324729845886691</v>
      </c>
      <c r="C231" t="str">
        <f t="shared" si="40"/>
        <v>-945.901345139814-52462.0738268359i</v>
      </c>
      <c r="D231" t="str">
        <f t="shared" si="41"/>
        <v>3.47812499997285-7830.60559703255i</v>
      </c>
      <c r="E231" t="str">
        <f t="shared" si="42"/>
        <v>162.469138620985-0.0193339835133375i</v>
      </c>
      <c r="F231" t="str">
        <f t="shared" si="43"/>
        <v>2.90990990990553-73485.4127974517i</v>
      </c>
      <c r="G231" t="str">
        <f t="shared" si="44"/>
        <v>0.999999999998497-1.22595882182283E-06i</v>
      </c>
      <c r="H231" t="str">
        <f t="shared" si="45"/>
        <v>15.1515632365222+0.277795000612516i</v>
      </c>
      <c r="I231" t="str">
        <f t="shared" si="46"/>
        <v>138.510685729899-7538.39704702507i</v>
      </c>
      <c r="K231" t="str">
        <f t="shared" si="47"/>
        <v>0.329888060623213-0.00605525066922139i</v>
      </c>
      <c r="L231" t="str">
        <f t="shared" si="48"/>
        <v>0.000714285714285714-595.030819704887i</v>
      </c>
      <c r="M231" t="str">
        <f t="shared" si="49"/>
        <v>0.0025-18.5383655002754i</v>
      </c>
      <c r="N231">
        <f t="shared" si="50"/>
        <v>88.967057928386851</v>
      </c>
      <c r="O231">
        <f t="shared" si="51"/>
        <v>94.398320694551444</v>
      </c>
      <c r="P231" s="3">
        <f t="shared" si="52"/>
        <v>94.398320694551444</v>
      </c>
      <c r="Q231" s="3">
        <f t="shared" si="53"/>
        <v>-91.032942071613149</v>
      </c>
      <c r="R231">
        <f t="shared" si="54"/>
        <v>88.967057928386851</v>
      </c>
      <c r="S231">
        <f t="shared" si="55"/>
        <v>2.0324729845886693E-3</v>
      </c>
      <c r="T231">
        <f t="shared" si="38"/>
        <v>94.398320694551444</v>
      </c>
    </row>
    <row r="232" spans="1:20" x14ac:dyDescent="0.25">
      <c r="A232">
        <f t="shared" si="39"/>
        <v>12.818931930704194</v>
      </c>
      <c r="B232">
        <f t="shared" si="56"/>
        <v>2.0401963819301061</v>
      </c>
      <c r="C232" t="str">
        <f t="shared" si="40"/>
        <v>-945.898848858643-52263.3390621307i</v>
      </c>
      <c r="D232" t="str">
        <f t="shared" si="41"/>
        <v>3.47812499997265-7800.96194172798i</v>
      </c>
      <c r="E232" t="str">
        <f t="shared" si="42"/>
        <v>162.469135588904-0.0194073959079614i</v>
      </c>
      <c r="F232" t="str">
        <f t="shared" si="43"/>
        <v>2.9099099099055-73207.2253411825i</v>
      </c>
      <c r="G232" t="str">
        <f t="shared" si="44"/>
        <v>0.999999999998486-1.23061746534574E-06i</v>
      </c>
      <c r="H232" t="str">
        <f t="shared" si="45"/>
        <v>15.1515636026629+0.278850622384236i</v>
      </c>
      <c r="I232" t="str">
        <f t="shared" si="46"/>
        <v>138.510686118513-7509.85972058296i</v>
      </c>
      <c r="K232" t="str">
        <f t="shared" si="47"/>
        <v>0.32988720856095-0.0060782448103782i</v>
      </c>
      <c r="L232" t="str">
        <f t="shared" si="48"/>
        <v>0.000714285714285714-592.778262308118i</v>
      </c>
      <c r="M232" t="str">
        <f t="shared" si="49"/>
        <v>0.0025-18.4681863919859i</v>
      </c>
      <c r="N232">
        <f t="shared" si="50"/>
        <v>88.963133690238351</v>
      </c>
      <c r="O232">
        <f t="shared" si="51"/>
        <v>94.365365415865639</v>
      </c>
      <c r="P232" s="3">
        <f t="shared" si="52"/>
        <v>94.365365415865639</v>
      </c>
      <c r="Q232" s="3">
        <f t="shared" si="53"/>
        <v>-91.036866309761649</v>
      </c>
      <c r="R232">
        <f t="shared" si="54"/>
        <v>88.963133690238351</v>
      </c>
      <c r="S232">
        <f t="shared" si="55"/>
        <v>2.0401963819301062E-3</v>
      </c>
      <c r="T232">
        <f t="shared" si="38"/>
        <v>94.365365415865639</v>
      </c>
    </row>
    <row r="233" spans="1:20" x14ac:dyDescent="0.25">
      <c r="A233">
        <f t="shared" si="39"/>
        <v>12.867643872040871</v>
      </c>
      <c r="B233">
        <f t="shared" si="56"/>
        <v>2.0479491281814406</v>
      </c>
      <c r="C233" t="str">
        <f t="shared" si="40"/>
        <v>-945.896333583009-52065.356123814i</v>
      </c>
      <c r="D233" t="str">
        <f t="shared" si="41"/>
        <v>3.47812499997243-7771.43050587989i</v>
      </c>
      <c r="E233" t="str">
        <f t="shared" si="42"/>
        <v>162.469132533751-0.0194810866206422i</v>
      </c>
      <c r="F233" t="str">
        <f t="shared" si="43"/>
        <v>2.90990990990546-72930.090995427i</v>
      </c>
      <c r="G233" t="str">
        <f t="shared" si="44"/>
        <v>0.999999999998474-1.23529381171404E-06i</v>
      </c>
      <c r="H233" t="str">
        <f t="shared" si="45"/>
        <v>15.1515639715915+0.279910255527496i</v>
      </c>
      <c r="I233" t="str">
        <f t="shared" si="46"/>
        <v>138.510686510086-7481.43042599411i</v>
      </c>
      <c r="K233" t="str">
        <f t="shared" si="47"/>
        <v>0.329886350015194-0.00610132614841937i</v>
      </c>
      <c r="L233" t="str">
        <f t="shared" si="48"/>
        <v>0.000714285714285714-590.53423222566i</v>
      </c>
      <c r="M233" t="str">
        <f t="shared" si="49"/>
        <v>0.0025-18.3982729547578i</v>
      </c>
      <c r="N233">
        <f t="shared" si="50"/>
        <v>88.959194550758355</v>
      </c>
      <c r="O233">
        <f t="shared" si="51"/>
        <v>94.332410050011617</v>
      </c>
      <c r="P233" s="3">
        <f t="shared" si="52"/>
        <v>94.332410050011617</v>
      </c>
      <c r="Q233" s="3">
        <f t="shared" si="53"/>
        <v>-91.040805449241645</v>
      </c>
      <c r="R233">
        <f t="shared" si="54"/>
        <v>88.959194550758355</v>
      </c>
      <c r="S233">
        <f t="shared" si="55"/>
        <v>2.0479491281814406E-3</v>
      </c>
      <c r="T233">
        <f t="shared" si="38"/>
        <v>94.332410050011617</v>
      </c>
    </row>
    <row r="234" spans="1:20" x14ac:dyDescent="0.25">
      <c r="A234">
        <f t="shared" si="39"/>
        <v>12.916540918754626</v>
      </c>
      <c r="B234">
        <f t="shared" si="56"/>
        <v>2.05573133486853</v>
      </c>
      <c r="C234" t="str">
        <f t="shared" si="40"/>
        <v>-945.893799168496-51868.122163843i</v>
      </c>
      <c r="D234" t="str">
        <f t="shared" si="41"/>
        <v>3.47812499997224-7742.01086466872i</v>
      </c>
      <c r="E234" t="str">
        <f t="shared" si="42"/>
        <v>162.46912945535-0.0195550567016096i</v>
      </c>
      <c r="F234" t="str">
        <f t="shared" si="43"/>
        <v>2.90990990990544-72654.0057735154i</v>
      </c>
      <c r="G234" t="str">
        <f t="shared" si="44"/>
        <v>0.999999999998462-1.23998792819853E-06i</v>
      </c>
      <c r="H234" t="str">
        <f t="shared" si="45"/>
        <v>15.1515643433293+0.280973915285605i</v>
      </c>
      <c r="I234" t="str">
        <f t="shared" si="46"/>
        <v>138.510686904643-7453.1087542937i</v>
      </c>
      <c r="K234" t="str">
        <f t="shared" si="47"/>
        <v>0.329885484936646-0.00612449501262505i</v>
      </c>
      <c r="L234" t="str">
        <f t="shared" si="48"/>
        <v>0.000714285714285714-588.298697176389i</v>
      </c>
      <c r="M234" t="str">
        <f t="shared" si="49"/>
        <v>0.0025-18.3286241828629i</v>
      </c>
      <c r="N234">
        <f t="shared" si="50"/>
        <v>88.955240453445015</v>
      </c>
      <c r="O234">
        <f t="shared" si="51"/>
        <v>94.299454596326086</v>
      </c>
      <c r="P234" s="3">
        <f t="shared" si="52"/>
        <v>94.299454596326086</v>
      </c>
      <c r="Q234" s="3">
        <f t="shared" si="53"/>
        <v>-91.044759546554985</v>
      </c>
      <c r="R234">
        <f t="shared" si="54"/>
        <v>88.955240453445015</v>
      </c>
      <c r="S234">
        <f t="shared" si="55"/>
        <v>2.0557313348685299E-3</v>
      </c>
      <c r="T234">
        <f t="shared" si="38"/>
        <v>94.299454596326086</v>
      </c>
    </row>
    <row r="235" spans="1:20" x14ac:dyDescent="0.25">
      <c r="A235">
        <f t="shared" si="39"/>
        <v>12.965623774245893</v>
      </c>
      <c r="B235">
        <f t="shared" si="56"/>
        <v>2.0635431139410305</v>
      </c>
      <c r="C235" t="str">
        <f t="shared" si="40"/>
        <v>-945.89124546956-51671.6343449494i</v>
      </c>
      <c r="D235" t="str">
        <f t="shared" si="41"/>
        <v>3.47812499997202-7712.70259488298i</v>
      </c>
      <c r="E235" t="str">
        <f t="shared" si="42"/>
        <v>162.469126353527-0.0196293072049144i</v>
      </c>
      <c r="F235" t="str">
        <f t="shared" si="43"/>
        <v>2.9099099099054-72378.965703868i</v>
      </c>
      <c r="G235" t="str">
        <f t="shared" si="44"/>
        <v>0.999999999998451-1.24469988232568E-06i</v>
      </c>
      <c r="H235" t="str">
        <f t="shared" si="45"/>
        <v>15.1515647178977+0.2820416169598i</v>
      </c>
      <c r="I235" t="str">
        <f t="shared" si="46"/>
        <v>138.510687302201-7424.89429806487i</v>
      </c>
      <c r="K235" t="str">
        <f t="shared" si="47"/>
        <v>0.32988461327563-0.00614775173350301i</v>
      </c>
      <c r="L235" t="str">
        <f t="shared" si="48"/>
        <v>0.000714285714285714-586.071625001384i</v>
      </c>
      <c r="M235" t="str">
        <f t="shared" si="49"/>
        <v>0.0025-18.2592390743803i</v>
      </c>
      <c r="N235">
        <f t="shared" si="50"/>
        <v>88.951271341583237</v>
      </c>
      <c r="O235">
        <f t="shared" si="51"/>
        <v>94.266499054140809</v>
      </c>
      <c r="P235" s="3">
        <f t="shared" si="52"/>
        <v>94.266499054140809</v>
      </c>
      <c r="Q235" s="3">
        <f t="shared" si="53"/>
        <v>-91.048728658416763</v>
      </c>
      <c r="R235">
        <f t="shared" si="54"/>
        <v>88.951271341583237</v>
      </c>
      <c r="S235">
        <f t="shared" si="55"/>
        <v>2.0635431139410304E-3</v>
      </c>
      <c r="T235">
        <f t="shared" si="38"/>
        <v>94.266499054140809</v>
      </c>
    </row>
    <row r="236" spans="1:20" x14ac:dyDescent="0.25">
      <c r="A236">
        <f t="shared" si="39"/>
        <v>13.014893144588029</v>
      </c>
      <c r="B236">
        <f t="shared" si="56"/>
        <v>2.0713845777740065</v>
      </c>
      <c r="C236" t="str">
        <f t="shared" si="40"/>
        <v>-945.888672339588-51475.889840598i</v>
      </c>
      <c r="D236" t="str">
        <f t="shared" si="41"/>
        <v>3.47812499997182-7683.50527491344i</v>
      </c>
      <c r="E236" t="str">
        <f t="shared" si="42"/>
        <v>162.469123228101-0.0197038391886158i</v>
      </c>
      <c r="F236" t="str">
        <f t="shared" si="43"/>
        <v>2.90990990990537-72104.966829942i</v>
      </c>
      <c r="G236" t="str">
        <f t="shared" si="44"/>
        <v>0.999999999998439-0.0000012494297418785i</v>
      </c>
      <c r="H236" t="str">
        <f t="shared" si="45"/>
        <v>15.1515650953182+0.283113375909468i</v>
      </c>
      <c r="I236" t="str">
        <f t="shared" si="46"/>
        <v>138.510687702788-7396.78665143325i</v>
      </c>
      <c r="K236" t="str">
        <f t="shared" si="47"/>
        <v>0.329883734982096-0.00617109664279316i</v>
      </c>
      <c r="L236" t="str">
        <f t="shared" si="48"/>
        <v>0.000714285714285714-583.852983663465i</v>
      </c>
      <c r="M236" t="str">
        <f t="shared" si="49"/>
        <v>0.0025-18.1901166311818i</v>
      </c>
      <c r="N236">
        <f t="shared" si="50"/>
        <v>88.947287158243768</v>
      </c>
      <c r="O236">
        <f t="shared" si="51"/>
        <v>94.233543422782333</v>
      </c>
      <c r="P236" s="3">
        <f t="shared" si="52"/>
        <v>94.233543422782333</v>
      </c>
      <c r="Q236" s="3">
        <f t="shared" si="53"/>
        <v>-91.052712841756232</v>
      </c>
      <c r="R236">
        <f t="shared" si="54"/>
        <v>88.947287158243768</v>
      </c>
      <c r="S236">
        <f t="shared" si="55"/>
        <v>2.0713845777740065E-3</v>
      </c>
      <c r="T236">
        <f t="shared" ref="T236:T299" si="57">P236</f>
        <v>94.233543422782333</v>
      </c>
    </row>
    <row r="237" spans="1:20" x14ac:dyDescent="0.25">
      <c r="A237">
        <f t="shared" ref="A237:A300" si="58">2*PI()*B237</f>
        <v>13.064349738537464</v>
      </c>
      <c r="B237">
        <f t="shared" si="56"/>
        <v>2.0792558391695479</v>
      </c>
      <c r="C237" t="str">
        <f t="shared" ref="C237:C300" si="59">IMPRODUCT(D237,E237,$C$40,,K237,$C$41)</f>
        <v>-945.886079630813-51280.8858349467i</v>
      </c>
      <c r="D237" t="str">
        <f t="shared" ref="D237:D300" si="60">IMDIV(IMPRODUCT($C$37,$C$38,COMPLEX(1,A237/$C$38)),IMSUM(-1*A237*A237/$C$39,COMPLEX(0,1*A237)))</f>
        <v>3.47812499997158-7654.41848474677i</v>
      </c>
      <c r="E237" t="str">
        <f t="shared" ref="E237:E300" si="61">IMDIV(IMPRODUCT(IMSUM(F237,G237),$C$29,H237),IMSUM(1,I237))</f>
        <v>162.469120078894-0.0197786537145976i</v>
      </c>
      <c r="F237" t="str">
        <f t="shared" ref="F237:F300" si="62">IMDIV(IMPRODUCT($C$14,$C$15,COMPLEX(1,A237/$C$15)),IMSUM(-1*A237*A237/$C$16,COMPLEX(0,A237)))</f>
        <v>2.90990990990533-71832.0052101706i</v>
      </c>
      <c r="G237" t="str">
        <f t="shared" ref="G237:G300" si="63">IMDIV(1,COMPLEX(1,A237*$C$9*$C$10))</f>
        <v>0.999999999998427-1.25417757489763E-06i</v>
      </c>
      <c r="H237" t="str">
        <f t="shared" ref="H237:H300" si="64">IMDIV($C$3,IMSUM(K237,COMPLEX(0,$C$28*A237)))</f>
        <v>15.1515654756126+0.28418920755236i</v>
      </c>
      <c r="I237" t="str">
        <f t="shared" ref="I237:I300" si="65">IMPRODUCT(F237,$C$29,H237,$C$31)</f>
        <v>138.510688106424-7368.78541006085i</v>
      </c>
      <c r="K237" t="str">
        <f t="shared" ref="K237:K300" si="66">IF($C$26&lt;=0,IMDIV(1,IMSUM(IMDIV(1,L237),1/$C$18)),IMDIV(1,IMSUM(IMDIV(1,L237),1/$C$18,IMDIV(1,M237))))</f>
        <v>0.329882850005613-0.00619453007347179i</v>
      </c>
      <c r="L237" t="str">
        <f t="shared" ref="L237:L300" si="67">IMSUM($C$21/$C$22,IMDIV(1,COMPLEX(0,$C$20*$C$22*A237)))</f>
        <v>0.000714285714285714-581.642741246726i</v>
      </c>
      <c r="M237" t="str">
        <f t="shared" ref="M237:M300" si="68">IMSUM($C$25/$C$26,IMDIV(1,COMPLEX(0,$C$24*$C$26*A237)))</f>
        <v>0.0025-18.1212558589179i</v>
      </c>
      <c r="N237">
        <f t="shared" ref="N237:N300" si="69">ABS(R237)</f>
        <v>88.94328784628253</v>
      </c>
      <c r="O237">
        <f t="shared" ref="O237:O300" si="70">ABS(P237)</f>
        <v>94.200587701572132</v>
      </c>
      <c r="P237" s="3">
        <f t="shared" ref="P237:P300" si="71">20*LOG10(IMABS(C237))</f>
        <v>94.200587701572132</v>
      </c>
      <c r="Q237" s="3">
        <f t="shared" ref="Q237:Q300" si="72">IMARGUMENT(C237)*180/PI()</f>
        <v>-91.05671215371747</v>
      </c>
      <c r="R237">
        <f t="shared" ref="R237:R300" si="73">IF(Q237&lt;0,Q237+180,Q237-180)</f>
        <v>88.94328784628253</v>
      </c>
      <c r="S237">
        <f t="shared" ref="S237:S300" si="74">B237/1000</f>
        <v>2.079255839169548E-3</v>
      </c>
      <c r="T237">
        <f t="shared" si="57"/>
        <v>94.200587701572132</v>
      </c>
    </row>
    <row r="238" spans="1:20" x14ac:dyDescent="0.25">
      <c r="A238">
        <f t="shared" si="58"/>
        <v>13.113994267543907</v>
      </c>
      <c r="B238">
        <f t="shared" ref="B238:B301" si="75">B237*(1+B$42)</f>
        <v>2.0871570113583924</v>
      </c>
      <c r="C238" t="str">
        <f t="shared" si="59"/>
        <v>-945.883467194423-51086.619522807i</v>
      </c>
      <c r="D238" t="str">
        <f t="shared" si="60"/>
        <v>3.47812499997138-7625.44180595983i</v>
      </c>
      <c r="E238" t="str">
        <f t="shared" si="61"/>
        <v>162.469116905727-0.0198537518488419i</v>
      </c>
      <c r="F238" t="str">
        <f t="shared" si="62"/>
        <v>2.9099099099053-71560.0769179106i</v>
      </c>
      <c r="G238" t="str">
        <f t="shared" si="63"/>
        <v>0.999999999998415-1.25894344968222E-06i</v>
      </c>
      <c r="H238" t="str">
        <f t="shared" si="64"/>
        <v>15.1515658588027+0.285269127364815i</v>
      </c>
      <c r="I238" t="str">
        <f t="shared" si="65"/>
        <v>138.510688513136-7340.89017114052i</v>
      </c>
      <c r="K238" t="str">
        <f t="shared" si="66"/>
        <v>0.329881958295366-0.00621805235975606i</v>
      </c>
      <c r="L238" t="str">
        <f t="shared" si="67"/>
        <v>0.000714285714285714-579.440865956092i</v>
      </c>
      <c r="M238" t="str">
        <f t="shared" si="68"/>
        <v>0.0025-18.0526557670033i</v>
      </c>
      <c r="N238">
        <f t="shared" si="69"/>
        <v>88.939273348339654</v>
      </c>
      <c r="O238">
        <f t="shared" si="70"/>
        <v>94.167631889826723</v>
      </c>
      <c r="P238" s="3">
        <f t="shared" si="71"/>
        <v>94.167631889826723</v>
      </c>
      <c r="Q238" s="3">
        <f t="shared" si="72"/>
        <v>-91.060726651660346</v>
      </c>
      <c r="R238">
        <f t="shared" si="73"/>
        <v>88.939273348339654</v>
      </c>
      <c r="S238">
        <f t="shared" si="74"/>
        <v>2.0871570113583922E-3</v>
      </c>
      <c r="T238">
        <f t="shared" si="57"/>
        <v>94.167631889826723</v>
      </c>
    </row>
    <row r="239" spans="1:20" x14ac:dyDescent="0.25">
      <c r="A239">
        <f t="shared" si="58"/>
        <v>13.163827445760575</v>
      </c>
      <c r="B239">
        <f t="shared" si="75"/>
        <v>2.0950882080015543</v>
      </c>
      <c r="C239" t="str">
        <f t="shared" si="59"/>
        <v>-945.880834880357-50893.0881096i</v>
      </c>
      <c r="D239" t="str">
        <f t="shared" si="60"/>
        <v>3.47812499997115-7596.57482171328i</v>
      </c>
      <c r="E239" t="str">
        <f t="shared" si="61"/>
        <v>162.469113708414-0.0199291346611024i</v>
      </c>
      <c r="F239" t="str">
        <f t="shared" si="62"/>
        <v>2.90990990990526-71289.178041381i</v>
      </c>
      <c r="G239" t="str">
        <f t="shared" si="63"/>
        <v>0.999999999998403-0.000001263727434791i</v>
      </c>
      <c r="H239" t="str">
        <f t="shared" si="64"/>
        <v>15.1515662449106+0.286353150881983i</v>
      </c>
      <c r="I239" t="str">
        <f t="shared" si="65"/>
        <v>138.510688922942-7313.10053338977i</v>
      </c>
      <c r="K239" t="str">
        <f t="shared" si="66"/>
        <v>0.329881059800157-0.00624166383710841i</v>
      </c>
      <c r="L239" t="str">
        <f t="shared" si="67"/>
        <v>0.000714285714285714-577.247326116849i</v>
      </c>
      <c r="M239" t="str">
        <f t="shared" si="68"/>
        <v>0.0025-17.9843153686026i</v>
      </c>
      <c r="N239">
        <f t="shared" si="69"/>
        <v>88.93524360683891</v>
      </c>
      <c r="O239">
        <f t="shared" si="70"/>
        <v>94.134675986856976</v>
      </c>
      <c r="P239" s="3">
        <f t="shared" si="71"/>
        <v>94.134675986856976</v>
      </c>
      <c r="Q239" s="3">
        <f t="shared" si="72"/>
        <v>-91.06475639316109</v>
      </c>
      <c r="R239">
        <f t="shared" si="73"/>
        <v>88.93524360683891</v>
      </c>
      <c r="S239">
        <f t="shared" si="74"/>
        <v>2.0950882080015541E-3</v>
      </c>
      <c r="T239">
        <f t="shared" si="57"/>
        <v>94.134675986856976</v>
      </c>
    </row>
    <row r="240" spans="1:20" x14ac:dyDescent="0.25">
      <c r="A240">
        <f t="shared" si="58"/>
        <v>13.213849990054465</v>
      </c>
      <c r="B240">
        <f t="shared" si="75"/>
        <v>2.1030495431919602</v>
      </c>
      <c r="C240" t="str">
        <f t="shared" si="59"/>
        <v>-945.878182537506-50700.2888113202i</v>
      </c>
      <c r="D240" t="str">
        <f t="shared" si="60"/>
        <v>3.47812499997093-7567.8171167459i</v>
      </c>
      <c r="E240" t="str">
        <f t="shared" si="61"/>
        <v>162.469110486773-0.0200048032252642i</v>
      </c>
      <c r="F240" t="str">
        <f t="shared" si="62"/>
        <v>2.90990990990522-71019.3046836113i</v>
      </c>
      <c r="G240" t="str">
        <f t="shared" si="63"/>
        <v>0.999999999998391-1.26852959904319E-06i</v>
      </c>
      <c r="H240" t="str">
        <f t="shared" si="64"/>
        <v>15.1515666339585+0.287441293698052i</v>
      </c>
      <c r="I240" t="str">
        <f t="shared" si="65"/>
        <v>138.51068933587-7285.41609704541i</v>
      </c>
      <c r="K240" t="str">
        <f t="shared" si="66"/>
        <v>0.329880154468394-0.00626536484224099i</v>
      </c>
      <c r="L240" t="str">
        <f t="shared" si="67"/>
        <v>0.000714285714285714-575.062090174186i</v>
      </c>
      <c r="M240" t="str">
        <f t="shared" si="68"/>
        <v>0.0025-17.9162336806162i</v>
      </c>
      <c r="N240">
        <f t="shared" si="69"/>
        <v>88.931198563986669</v>
      </c>
      <c r="O240">
        <f t="shared" si="70"/>
        <v>94.101719991968821</v>
      </c>
      <c r="P240" s="3">
        <f t="shared" si="71"/>
        <v>94.101719991968821</v>
      </c>
      <c r="Q240" s="3">
        <f t="shared" si="72"/>
        <v>-91.068801436013331</v>
      </c>
      <c r="R240">
        <f t="shared" si="73"/>
        <v>88.931198563986669</v>
      </c>
      <c r="S240">
        <f t="shared" si="74"/>
        <v>2.1030495431919602E-3</v>
      </c>
      <c r="T240">
        <f t="shared" si="57"/>
        <v>94.101719991968821</v>
      </c>
    </row>
    <row r="241" spans="1:20" x14ac:dyDescent="0.25">
      <c r="A241">
        <f t="shared" si="58"/>
        <v>13.264062620016672</v>
      </c>
      <c r="B241">
        <f t="shared" si="75"/>
        <v>2.1110411314560897</v>
      </c>
      <c r="C241" t="str">
        <f t="shared" si="59"/>
        <v>-945.875510013597-50508.2188544942i</v>
      </c>
      <c r="D241" t="str">
        <f t="shared" si="60"/>
        <v>3.47812499997071-7539.16827736846i</v>
      </c>
      <c r="E241" t="str">
        <f t="shared" si="61"/>
        <v>162.469107240619-0.0200807586191686i</v>
      </c>
      <c r="F241" t="str">
        <f t="shared" si="62"/>
        <v>2.90990990990518-70750.4529623824i</v>
      </c>
      <c r="G241" t="str">
        <f t="shared" si="63"/>
        <v>0.999999999998379-1.27335001151954E-06i</v>
      </c>
      <c r="H241" t="str">
        <f t="shared" si="64"/>
        <v>15.1515670259688+0.288533571466465i</v>
      </c>
      <c r="I241" t="str">
        <f t="shared" si="65"/>
        <v>138.510689751943-7257.83646385751i</v>
      </c>
      <c r="K241" t="str">
        <f t="shared" si="66"/>
        <v>0.329879242248099-0.0062891557131202i</v>
      </c>
      <c r="L241" t="str">
        <f t="shared" si="67"/>
        <v>0.000714285714285714-572.885126692755i</v>
      </c>
      <c r="M241" t="str">
        <f t="shared" si="68"/>
        <v>0.0025-17.8484097236663i</v>
      </c>
      <c r="N241">
        <f t="shared" si="69"/>
        <v>88.927138161771239</v>
      </c>
      <c r="O241">
        <f t="shared" si="70"/>
        <v>94.068763904462969</v>
      </c>
      <c r="P241" s="3">
        <f t="shared" si="71"/>
        <v>94.068763904462969</v>
      </c>
      <c r="Q241" s="3">
        <f t="shared" si="72"/>
        <v>-91.072861838228761</v>
      </c>
      <c r="R241">
        <f t="shared" si="73"/>
        <v>88.927138161771239</v>
      </c>
      <c r="S241">
        <f t="shared" si="74"/>
        <v>2.1110411314560896E-3</v>
      </c>
      <c r="T241">
        <f t="shared" si="57"/>
        <v>94.068763904462969</v>
      </c>
    </row>
    <row r="242" spans="1:20" x14ac:dyDescent="0.25">
      <c r="A242">
        <f t="shared" si="58"/>
        <v>13.314466057972735</v>
      </c>
      <c r="B242">
        <f t="shared" si="75"/>
        <v>2.1190630877556229</v>
      </c>
      <c r="C242" t="str">
        <f t="shared" si="59"/>
        <v>-945.872817155219-50316.8754761414i</v>
      </c>
      <c r="D242" t="str">
        <f t="shared" si="60"/>
        <v>3.47812499997051-7510.6278914578i</v>
      </c>
      <c r="E242" t="str">
        <f t="shared" si="61"/>
        <v>162.469103969769-0.0201570019246365i</v>
      </c>
      <c r="F242" t="str">
        <f t="shared" si="62"/>
        <v>2.90990990990516-70482.6190101723i</v>
      </c>
      <c r="G242" t="str">
        <f t="shared" si="63"/>
        <v>0.999999999998366-1.27818874156329E-06i</v>
      </c>
      <c r="H242" t="str">
        <f t="shared" si="64"/>
        <v>15.151567420964+0.28962999990015i</v>
      </c>
      <c r="I242" t="str">
        <f t="shared" si="65"/>
        <v>138.510690171183-7230.36123708378i</v>
      </c>
      <c r="K242" t="str">
        <f t="shared" si="66"/>
        <v>0.329878323086898-0.00631303678897116i</v>
      </c>
      <c r="L242" t="str">
        <f t="shared" si="67"/>
        <v>0.000714285714285714-570.716404356201i</v>
      </c>
      <c r="M242" t="str">
        <f t="shared" si="68"/>
        <v>0.0025-17.7808425220824i</v>
      </c>
      <c r="N242">
        <f t="shared" si="69"/>
        <v>88.923062341962009</v>
      </c>
      <c r="O242">
        <f t="shared" si="70"/>
        <v>94.035807723634889</v>
      </c>
      <c r="P242" s="3">
        <f t="shared" si="71"/>
        <v>94.035807723634889</v>
      </c>
      <c r="Q242" s="3">
        <f t="shared" si="72"/>
        <v>-91.076937658037991</v>
      </c>
      <c r="R242">
        <f t="shared" si="73"/>
        <v>88.923062341962009</v>
      </c>
      <c r="S242">
        <f t="shared" si="74"/>
        <v>2.1190630877556231E-3</v>
      </c>
      <c r="T242">
        <f t="shared" si="57"/>
        <v>94.035807723634889</v>
      </c>
    </row>
    <row r="243" spans="1:20" x14ac:dyDescent="0.25">
      <c r="A243">
        <f t="shared" si="58"/>
        <v>13.365061028993034</v>
      </c>
      <c r="B243">
        <f t="shared" si="75"/>
        <v>2.1271155274890945</v>
      </c>
      <c r="C243" t="str">
        <f t="shared" si="59"/>
        <v>-945.870103807691-50126.255923729i</v>
      </c>
      <c r="D243" t="str">
        <f t="shared" si="60"/>
        <v>3.47812499997028-7482.19554845082i</v>
      </c>
      <c r="E243" t="str">
        <f t="shared" si="61"/>
        <v>162.469100674028-0.0202335342274306i</v>
      </c>
      <c r="F243" t="str">
        <f t="shared" si="62"/>
        <v>2.90990990990513-70215.798974099i</v>
      </c>
      <c r="G243" t="str">
        <f t="shared" si="63"/>
        <v>0.999999999998354-1.28304585878122E-06i</v>
      </c>
      <c r="H243" t="str">
        <f t="shared" si="64"/>
        <v>15.1515678189669+0.290730594771751i</v>
      </c>
      <c r="I243" t="str">
        <f t="shared" si="65"/>
        <v>138.510690593615-7202.99002148383i</v>
      </c>
      <c r="K243" t="str">
        <f t="shared" si="66"/>
        <v>0.329877396932016-0.0063370084102821i</v>
      </c>
      <c r="L243" t="str">
        <f t="shared" si="67"/>
        <v>0.000714285714285714-568.555891966728i</v>
      </c>
      <c r="M243" t="str">
        <f t="shared" si="68"/>
        <v>0.0025-17.7135311038876i</v>
      </c>
      <c r="N243">
        <f t="shared" si="69"/>
        <v>88.918971046108638</v>
      </c>
      <c r="O243">
        <f t="shared" si="70"/>
        <v>94.002851448774038</v>
      </c>
      <c r="P243" s="3">
        <f t="shared" si="71"/>
        <v>94.002851448774038</v>
      </c>
      <c r="Q243" s="3">
        <f t="shared" si="72"/>
        <v>-91.081028953891362</v>
      </c>
      <c r="R243">
        <f t="shared" si="73"/>
        <v>88.918971046108638</v>
      </c>
      <c r="S243">
        <f t="shared" si="74"/>
        <v>2.1271155274890947E-3</v>
      </c>
      <c r="T243">
        <f t="shared" si="57"/>
        <v>94.002851448774038</v>
      </c>
    </row>
    <row r="244" spans="1:20" x14ac:dyDescent="0.25">
      <c r="A244">
        <f t="shared" si="58"/>
        <v>13.415848260903207</v>
      </c>
      <c r="B244">
        <f t="shared" si="75"/>
        <v>2.1351985664935529</v>
      </c>
      <c r="C244" t="str">
        <f t="shared" si="59"/>
        <v>-945.867369815307-49936.3574551422i</v>
      </c>
      <c r="D244" t="str">
        <f t="shared" si="60"/>
        <v>3.47812499997004-7453.87083933874i</v>
      </c>
      <c r="E244" t="str">
        <f t="shared" si="61"/>
        <v>162.469097353214-0.0203103566175385i</v>
      </c>
      <c r="F244" t="str">
        <f t="shared" si="62"/>
        <v>2.90990990990508-69949.989015867i</v>
      </c>
      <c r="G244" t="str">
        <f t="shared" si="63"/>
        <v>0.999999999998341-1.28792143304457E-06i</v>
      </c>
      <c r="H244" t="str">
        <f t="shared" si="64"/>
        <v>15.1515682200004+0.291835371913842i</v>
      </c>
      <c r="I244" t="str">
        <f t="shared" si="65"/>
        <v>138.510691019264-7175.72242331357i</v>
      </c>
      <c r="K244" t="str">
        <f t="shared" si="66"/>
        <v>0.32987646373028-0.00636107091880889i</v>
      </c>
      <c r="L244" t="str">
        <f t="shared" si="67"/>
        <v>0.000714285714285714-566.403558444638i</v>
      </c>
      <c r="M244" t="str">
        <f t="shared" si="68"/>
        <v>0.0025-17.6464745007846i</v>
      </c>
      <c r="N244">
        <f t="shared" si="69"/>
        <v>88.914864215540177</v>
      </c>
      <c r="O244">
        <f t="shared" si="70"/>
        <v>93.969895079165354</v>
      </c>
      <c r="P244" s="3">
        <f t="shared" si="71"/>
        <v>93.969895079165354</v>
      </c>
      <c r="Q244" s="3">
        <f t="shared" si="72"/>
        <v>-91.085135784459823</v>
      </c>
      <c r="R244">
        <f t="shared" si="73"/>
        <v>88.914864215540177</v>
      </c>
      <c r="S244">
        <f t="shared" si="74"/>
        <v>2.1351985664935531E-3</v>
      </c>
      <c r="T244">
        <f t="shared" si="57"/>
        <v>93.969895079165354</v>
      </c>
    </row>
    <row r="245" spans="1:20" x14ac:dyDescent="0.25">
      <c r="A245">
        <f t="shared" si="58"/>
        <v>13.46682848429464</v>
      </c>
      <c r="B245">
        <f t="shared" si="75"/>
        <v>2.1433123210462286</v>
      </c>
      <c r="C245" t="str">
        <f t="shared" si="59"/>
        <v>-945.864615021078-49747.1773386363i</v>
      </c>
      <c r="D245" t="str">
        <f t="shared" si="60"/>
        <v>3.47812499996982-7425.65335666117i</v>
      </c>
      <c r="E245" t="str">
        <f t="shared" si="61"/>
        <v>162.469094007132-0.0203874701888157i</v>
      </c>
      <c r="F245" t="str">
        <f t="shared" si="62"/>
        <v>2.90990990990505-69685.1853117112i</v>
      </c>
      <c r="G245" t="str">
        <f t="shared" si="63"/>
        <v>0.999999999998329-1.29281553449013E-06i</v>
      </c>
      <c r="H245" t="str">
        <f t="shared" si="64"/>
        <v>15.1515686240875+0.292944347219164i</v>
      </c>
      <c r="I245" t="str">
        <f t="shared" si="65"/>
        <v>138.510691448154-7148.55805031943i</v>
      </c>
      <c r="K245" t="str">
        <f t="shared" si="66"/>
        <v>0.329875523428115-0.00638522465757971i</v>
      </c>
      <c r="L245" t="str">
        <f t="shared" si="67"/>
        <v>0.000714285714285714-564.259372827893i</v>
      </c>
      <c r="M245" t="str">
        <f t="shared" si="68"/>
        <v>0.0025-17.5796717481417i</v>
      </c>
      <c r="N245">
        <f t="shared" si="69"/>
        <v>88.910741791364387</v>
      </c>
      <c r="O245">
        <f t="shared" si="70"/>
        <v>93.936938614087794</v>
      </c>
      <c r="P245" s="3">
        <f t="shared" si="71"/>
        <v>93.936938614087794</v>
      </c>
      <c r="Q245" s="3">
        <f t="shared" si="72"/>
        <v>-91.089258208635613</v>
      </c>
      <c r="R245">
        <f t="shared" si="73"/>
        <v>88.910741791364387</v>
      </c>
      <c r="S245">
        <f t="shared" si="74"/>
        <v>2.1433123210462287E-3</v>
      </c>
      <c r="T245">
        <f t="shared" si="57"/>
        <v>93.936938614087794</v>
      </c>
    </row>
    <row r="246" spans="1:20" x14ac:dyDescent="0.25">
      <c r="A246">
        <f t="shared" si="58"/>
        <v>13.51800243253496</v>
      </c>
      <c r="B246">
        <f t="shared" si="75"/>
        <v>2.1514569078662045</v>
      </c>
      <c r="C246" t="str">
        <f t="shared" si="59"/>
        <v>-945.86183926687-49558.712852801i</v>
      </c>
      <c r="D246" t="str">
        <f t="shared" si="60"/>
        <v>3.47812499996958-7397.54269450005i</v>
      </c>
      <c r="E246" t="str">
        <f t="shared" si="61"/>
        <v>162.469090635592-0.0204648760393001i</v>
      </c>
      <c r="F246" t="str">
        <f t="shared" si="62"/>
        <v>2.909909909905-69421.3840523405i</v>
      </c>
      <c r="G246" t="str">
        <f t="shared" si="63"/>
        <v>0.999999999998316-1.29772823352117E-06i</v>
      </c>
      <c r="H246" t="str">
        <f t="shared" si="64"/>
        <v>15.1515690312515+0.294057536640854i</v>
      </c>
      <c r="I246" t="str">
        <f t="shared" si="65"/>
        <v>138.510691880309-7121.49651173273i</v>
      </c>
      <c r="K246" t="str">
        <f t="shared" si="66"/>
        <v>0.329874575971536-0.00640946997089941i</v>
      </c>
      <c r="L246" t="str">
        <f t="shared" si="67"/>
        <v>0.000714285714285714-562.123304271659i</v>
      </c>
      <c r="M246" t="str">
        <f t="shared" si="68"/>
        <v>0.0025-17.5131218849788i</v>
      </c>
      <c r="N246">
        <f t="shared" si="69"/>
        <v>88.906603714466797</v>
      </c>
      <c r="O246">
        <f t="shared" si="70"/>
        <v>93.903982052814996</v>
      </c>
      <c r="P246" s="3">
        <f t="shared" si="71"/>
        <v>93.903982052814996</v>
      </c>
      <c r="Q246" s="3">
        <f t="shared" si="72"/>
        <v>-91.093396285533203</v>
      </c>
      <c r="R246">
        <f t="shared" si="73"/>
        <v>88.906603714466797</v>
      </c>
      <c r="S246">
        <f t="shared" si="74"/>
        <v>2.1514569078662045E-3</v>
      </c>
      <c r="T246">
        <f t="shared" si="57"/>
        <v>93.903982052814996</v>
      </c>
    </row>
    <row r="247" spans="1:20" x14ac:dyDescent="0.25">
      <c r="A247">
        <f t="shared" si="58"/>
        <v>13.569370841778595</v>
      </c>
      <c r="B247">
        <f t="shared" si="75"/>
        <v>2.1596324441160961</v>
      </c>
      <c r="C247" t="str">
        <f t="shared" si="59"/>
        <v>-945.859042393319-49370.9612865211i</v>
      </c>
      <c r="D247" t="str">
        <f t="shared" si="60"/>
        <v>3.47812499996936-7369.53844847418i</v>
      </c>
      <c r="E247" t="str">
        <f t="shared" si="61"/>
        <v>162.469087238399-0.0205425752709647i</v>
      </c>
      <c r="F247" t="str">
        <f t="shared" si="62"/>
        <v>2.90990990990497-69158.5814428865i</v>
      </c>
      <c r="G247" t="str">
        <f t="shared" si="63"/>
        <v>0.999999999998303-1.30265960080854E-06i</v>
      </c>
      <c r="H247" t="str">
        <f t="shared" si="64"/>
        <v>15.1515694415158+0.295174956192674i</v>
      </c>
      <c r="I247" t="str">
        <f t="shared" si="65"/>
        <v>138.510692315756-7094.53741826427i</v>
      </c>
      <c r="K247" t="str">
        <f t="shared" si="66"/>
        <v>0.32987362130615-0.00643380720435417i</v>
      </c>
      <c r="L247" t="str">
        <f t="shared" si="67"/>
        <v>0.000714285714285714-559.995322047878i</v>
      </c>
      <c r="M247" t="str">
        <f t="shared" si="68"/>
        <v>0.0025-17.4468239539537i</v>
      </c>
      <c r="N247">
        <f t="shared" si="69"/>
        <v>88.902449925509899</v>
      </c>
      <c r="O247">
        <f t="shared" si="70"/>
        <v>93.871025394615074</v>
      </c>
      <c r="P247" s="3">
        <f t="shared" si="71"/>
        <v>93.871025394615074</v>
      </c>
      <c r="Q247" s="3">
        <f t="shared" si="72"/>
        <v>-91.097550074490101</v>
      </c>
      <c r="R247">
        <f t="shared" si="73"/>
        <v>88.902449925509899</v>
      </c>
      <c r="S247">
        <f t="shared" si="74"/>
        <v>2.1596324441160962E-3</v>
      </c>
      <c r="T247">
        <f t="shared" si="57"/>
        <v>93.871025394615074</v>
      </c>
    </row>
    <row r="248" spans="1:20" x14ac:dyDescent="0.25">
      <c r="A248">
        <f t="shared" si="58"/>
        <v>13.620934450977352</v>
      </c>
      <c r="B248">
        <f t="shared" si="75"/>
        <v>2.1678390474037372</v>
      </c>
      <c r="C248" t="str">
        <f t="shared" si="59"/>
        <v>-945.85622423987-49183.9199389364i</v>
      </c>
      <c r="D248" t="str">
        <f t="shared" si="60"/>
        <v>3.47812499996911-7341.64021573298i</v>
      </c>
      <c r="E248" t="str">
        <f t="shared" si="61"/>
        <v>162.469083815359-0.0206205689900453i</v>
      </c>
      <c r="F248" t="str">
        <f t="shared" si="62"/>
        <v>2.90990990990492-68896.7737028443i</v>
      </c>
      <c r="G248" t="str">
        <f t="shared" si="63"/>
        <v>0.99999999999829-1.30760970729159E-06i</v>
      </c>
      <c r="H248" t="str">
        <f t="shared" si="64"/>
        <v>15.1515698549041+0.296296621949232i</v>
      </c>
      <c r="I248" t="str">
        <f t="shared" si="65"/>
        <v>138.510692754518-7067.68038209836i</v>
      </c>
      <c r="K248" t="str">
        <f t="shared" si="66"/>
        <v>0.32987265937715-0.00645823670481585i</v>
      </c>
      <c r="L248" t="str">
        <f t="shared" si="67"/>
        <v>0.000714285714285714-557.875395544807i</v>
      </c>
      <c r="M248" t="str">
        <f t="shared" si="68"/>
        <v>0.0025-17.3807770013486i</v>
      </c>
      <c r="N248">
        <f t="shared" si="69"/>
        <v>88.89828036493239</v>
      </c>
      <c r="O248">
        <f t="shared" si="70"/>
        <v>93.838068638750499</v>
      </c>
      <c r="P248" s="3">
        <f t="shared" si="71"/>
        <v>93.838068638750499</v>
      </c>
      <c r="Q248" s="3">
        <f t="shared" si="72"/>
        <v>-91.10171963506761</v>
      </c>
      <c r="R248">
        <f t="shared" si="73"/>
        <v>88.89828036493239</v>
      </c>
      <c r="S248">
        <f t="shared" si="74"/>
        <v>2.1678390474037371E-3</v>
      </c>
      <c r="T248">
        <f t="shared" si="57"/>
        <v>93.838068638750499</v>
      </c>
    </row>
    <row r="249" spans="1:20" x14ac:dyDescent="0.25">
      <c r="A249">
        <f t="shared" si="58"/>
        <v>13.672694001891067</v>
      </c>
      <c r="B249">
        <f t="shared" si="75"/>
        <v>2.1760768357838716</v>
      </c>
      <c r="C249" t="str">
        <f t="shared" si="59"/>
        <v>-945.853384644739-48997.5861194043i</v>
      </c>
      <c r="D249" t="str">
        <f t="shared" si="60"/>
        <v>3.47812499996888-7313.84759495108i</v>
      </c>
      <c r="E249" t="str">
        <f t="shared" si="61"/>
        <v>162.469080366275-0.0206988583067184i</v>
      </c>
      <c r="F249" t="str">
        <f t="shared" si="62"/>
        <v>2.90990990990489-68635.9570660225i</v>
      </c>
      <c r="G249" t="str">
        <f t="shared" si="63"/>
        <v>0.999999999998277-1.31257862417928E-06i</v>
      </c>
      <c r="H249" t="str">
        <f t="shared" si="64"/>
        <v>15.1515702714401+0.297422550046229i</v>
      </c>
      <c r="I249" t="str">
        <f t="shared" si="65"/>
        <v>138.510693196621-7040.92501688757i</v>
      </c>
      <c r="K249" t="str">
        <f t="shared" si="66"/>
        <v>0.329871690129314-0.00648275882044691i</v>
      </c>
      <c r="L249" t="str">
        <f t="shared" si="67"/>
        <v>0.000714285714285714-555.763494266595i</v>
      </c>
      <c r="M249" t="str">
        <f t="shared" si="68"/>
        <v>0.0025-17.3149800770558i</v>
      </c>
      <c r="N249">
        <f t="shared" si="69"/>
        <v>88.894094972948196</v>
      </c>
      <c r="O249">
        <f t="shared" si="70"/>
        <v>93.805111784478242</v>
      </c>
      <c r="P249" s="3">
        <f t="shared" si="71"/>
        <v>93.805111784478242</v>
      </c>
      <c r="Q249" s="3">
        <f t="shared" si="72"/>
        <v>-91.105905027051804</v>
      </c>
      <c r="R249">
        <f t="shared" si="73"/>
        <v>88.894094972948196</v>
      </c>
      <c r="S249">
        <f t="shared" si="74"/>
        <v>2.1760768357838717E-3</v>
      </c>
      <c r="T249">
        <f t="shared" si="57"/>
        <v>93.805111784478242</v>
      </c>
    </row>
    <row r="250" spans="1:20" x14ac:dyDescent="0.25">
      <c r="A250">
        <f t="shared" si="58"/>
        <v>13.724650239098253</v>
      </c>
      <c r="B250">
        <f t="shared" si="75"/>
        <v>2.1843459277598503</v>
      </c>
      <c r="C250" t="str">
        <f t="shared" si="59"/>
        <v>-945.850523444912-48811.9571474596i</v>
      </c>
      <c r="D250" t="str">
        <f t="shared" si="60"/>
        <v>3.47812499996864-7286.16018632226i</v>
      </c>
      <c r="E250" t="str">
        <f t="shared" si="61"/>
        <v>162.469076890948-0.020777444335406i</v>
      </c>
      <c r="F250" t="str">
        <f t="shared" si="62"/>
        <v>2.90990990990485-68376.1277804857i</v>
      </c>
      <c r="G250" t="str">
        <f t="shared" si="63"/>
        <v>0.999999999998264-1.31756642295114E-06i</v>
      </c>
      <c r="H250" t="str">
        <f t="shared" si="64"/>
        <v>15.1515706911478+0.298552756680675i</v>
      </c>
      <c r="I250" t="str">
        <f t="shared" si="65"/>
        <v>138.51069364209-7014.27093774694i</v>
      </c>
      <c r="K250" t="str">
        <f t="shared" si="66"/>
        <v>0.329870713507001-0.00650737390070462i</v>
      </c>
      <c r="L250" t="str">
        <f t="shared" si="67"/>
        <v>0.000714285714285714-553.659587832829i</v>
      </c>
      <c r="M250" t="str">
        <f t="shared" si="68"/>
        <v>0.0025-17.2494322345645i</v>
      </c>
      <c r="N250">
        <f t="shared" si="69"/>
        <v>88.889893689545858</v>
      </c>
      <c r="O250">
        <f t="shared" si="70"/>
        <v>93.772154831049534</v>
      </c>
      <c r="P250" s="3">
        <f t="shared" si="71"/>
        <v>93.772154831049534</v>
      </c>
      <c r="Q250" s="3">
        <f t="shared" si="72"/>
        <v>-91.110106310454142</v>
      </c>
      <c r="R250">
        <f t="shared" si="73"/>
        <v>88.889893689545858</v>
      </c>
      <c r="S250">
        <f t="shared" si="74"/>
        <v>2.1843459277598501E-3</v>
      </c>
      <c r="T250">
        <f t="shared" si="57"/>
        <v>93.772154831049534</v>
      </c>
    </row>
    <row r="251" spans="1:20" x14ac:dyDescent="0.25">
      <c r="A251">
        <f t="shared" si="58"/>
        <v>13.776803910006825</v>
      </c>
      <c r="B251">
        <f t="shared" si="75"/>
        <v>2.1926464422853376</v>
      </c>
      <c r="C251" t="str">
        <f t="shared" si="59"/>
        <v>-945.847640476179-48627.030352778i</v>
      </c>
      <c r="D251" t="str">
        <f t="shared" si="60"/>
        <v>3.47812499996842-7258.57759155391i</v>
      </c>
      <c r="E251" t="str">
        <f t="shared" si="61"/>
        <v>162.469073389181-0.0208563281945948i</v>
      </c>
      <c r="F251" t="str">
        <f t="shared" si="62"/>
        <v>2.90990990990483-68117.2821085029i</v>
      </c>
      <c r="G251" t="str">
        <f t="shared" si="63"/>
        <v>0.999999999998251-1.32257317535835E-06i</v>
      </c>
      <c r="H251" t="str">
        <f t="shared" si="64"/>
        <v>15.1515711140514+0.299687258111141i</v>
      </c>
      <c r="I251" t="str">
        <f t="shared" si="65"/>
        <v>138.510694090952-6987.71776124868i</v>
      </c>
      <c r="K251" t="str">
        <f t="shared" si="66"/>
        <v>0.329869729454146-0.00653208229634608i</v>
      </c>
      <c r="L251" t="str">
        <f t="shared" si="67"/>
        <v>0.000714285714285714-551.563645978112i</v>
      </c>
      <c r="M251" t="str">
        <f t="shared" si="68"/>
        <v>0.0025-17.1841325309469i</v>
      </c>
      <c r="N251">
        <f t="shared" si="69"/>
        <v>88.88567645448741</v>
      </c>
      <c r="O251">
        <f t="shared" si="70"/>
        <v>93.739197777710132</v>
      </c>
      <c r="P251" s="3">
        <f t="shared" si="71"/>
        <v>93.739197777710132</v>
      </c>
      <c r="Q251" s="3">
        <f t="shared" si="72"/>
        <v>-91.11432354551259</v>
      </c>
      <c r="R251">
        <f t="shared" si="73"/>
        <v>88.88567645448741</v>
      </c>
      <c r="S251">
        <f t="shared" si="74"/>
        <v>2.1926464422853376E-3</v>
      </c>
      <c r="T251">
        <f t="shared" si="57"/>
        <v>93.739197777710132</v>
      </c>
    </row>
    <row r="252" spans="1:20" x14ac:dyDescent="0.25">
      <c r="A252">
        <f t="shared" si="58"/>
        <v>13.829155764864852</v>
      </c>
      <c r="B252">
        <f t="shared" si="75"/>
        <v>2.2009784987660219</v>
      </c>
      <c r="C252" t="str">
        <f t="shared" si="59"/>
        <v>-945.844735573008-48442.8030751341i</v>
      </c>
      <c r="D252" t="str">
        <f t="shared" si="60"/>
        <v>3.47812499996816-7231.09941386101i</v>
      </c>
      <c r="E252" t="str">
        <f t="shared" si="61"/>
        <v>162.469069860771-0.0209355110069337i</v>
      </c>
      <c r="F252" t="str">
        <f t="shared" si="62"/>
        <v>2.90990990990477-67859.4163264912i</v>
      </c>
      <c r="G252" t="str">
        <f t="shared" si="63"/>
        <v>0.999999999998237-1.32759895342469E-06i</v>
      </c>
      <c r="H252" t="str">
        <f t="shared" si="64"/>
        <v>15.1515715401751+0.30082607065797i</v>
      </c>
      <c r="I252" t="str">
        <f t="shared" si="65"/>
        <v>138.510694543231-6961.26510541626i</v>
      </c>
      <c r="K252" t="str">
        <f t="shared" si="66"/>
        <v>0.329868737914261-0.00655688435943238i</v>
      </c>
      <c r="L252" t="str">
        <f t="shared" si="67"/>
        <v>0.000714285714285714-549.475638551617i</v>
      </c>
      <c r="M252" t="str">
        <f t="shared" si="68"/>
        <v>0.0025-17.1190800268449i</v>
      </c>
      <c r="N252">
        <f t="shared" si="69"/>
        <v>88.881443207307839</v>
      </c>
      <c r="O252">
        <f t="shared" si="70"/>
        <v>93.706240623699614</v>
      </c>
      <c r="P252" s="3">
        <f t="shared" si="71"/>
        <v>93.706240623699614</v>
      </c>
      <c r="Q252" s="3">
        <f t="shared" si="72"/>
        <v>-91.118556792692161</v>
      </c>
      <c r="R252">
        <f t="shared" si="73"/>
        <v>88.881443207307839</v>
      </c>
      <c r="S252">
        <f t="shared" si="74"/>
        <v>2.2009784987660221E-3</v>
      </c>
      <c r="T252">
        <f t="shared" si="57"/>
        <v>93.706240623699614</v>
      </c>
    </row>
    <row r="253" spans="1:20" x14ac:dyDescent="0.25">
      <c r="A253">
        <f t="shared" si="58"/>
        <v>13.881706556771338</v>
      </c>
      <c r="B253">
        <f t="shared" si="75"/>
        <v>2.2093422170613328</v>
      </c>
      <c r="C253" t="str">
        <f t="shared" si="59"/>
        <v>-945.841808568686-48259.2726643681i</v>
      </c>
      <c r="D253" t="str">
        <f t="shared" si="60"/>
        <v>3.47812499996794-7203.72525796092i</v>
      </c>
      <c r="E253" t="str">
        <f t="shared" si="61"/>
        <v>162.469066305516-0.0210149938992344i</v>
      </c>
      <c r="F253" t="str">
        <f t="shared" si="62"/>
        <v>2.90990990990475-67602.5267249661i</v>
      </c>
      <c r="G253" t="str">
        <f t="shared" si="63"/>
        <v>0.999999999998224-1.33264382944768E-06i</v>
      </c>
      <c r="H253" t="str">
        <f t="shared" si="64"/>
        <v>15.1515719695435+0.301969210703532i</v>
      </c>
      <c r="I253" t="str">
        <f t="shared" si="65"/>
        <v>138.510694998955-6934.91258971952i</v>
      </c>
      <c r="K253" t="str">
        <f t="shared" si="66"/>
        <v>0.329867738830428-0.00658178044333359i</v>
      </c>
      <c r="L253" t="str">
        <f t="shared" si="67"/>
        <v>0.000714285714285714-547.395535516652i</v>
      </c>
      <c r="M253" t="str">
        <f t="shared" si="68"/>
        <v>0.0025-17.0542737864563i</v>
      </c>
      <c r="N253">
        <f t="shared" si="69"/>
        <v>88.87719388731395</v>
      </c>
      <c r="O253">
        <f t="shared" si="70"/>
        <v>93.673283368252299</v>
      </c>
      <c r="P253" s="3">
        <f t="shared" si="71"/>
        <v>93.673283368252299</v>
      </c>
      <c r="Q253" s="3">
        <f t="shared" si="72"/>
        <v>-91.12280611268605</v>
      </c>
      <c r="R253">
        <f t="shared" si="73"/>
        <v>88.87719388731395</v>
      </c>
      <c r="S253">
        <f t="shared" si="74"/>
        <v>2.2093422170613329E-3</v>
      </c>
      <c r="T253">
        <f t="shared" si="57"/>
        <v>93.673283368252299</v>
      </c>
    </row>
    <row r="254" spans="1:20" x14ac:dyDescent="0.25">
      <c r="A254">
        <f t="shared" si="58"/>
        <v>13.934457041687072</v>
      </c>
      <c r="B254">
        <f t="shared" si="75"/>
        <v>2.2177377174861661</v>
      </c>
      <c r="C254" t="str">
        <f t="shared" si="59"/>
        <v>-945.838859295179-48076.4364803425i</v>
      </c>
      <c r="D254" t="str">
        <f t="shared" si="60"/>
        <v>3.47812499996768-7176.45473006705i</v>
      </c>
      <c r="E254" t="str">
        <f t="shared" si="61"/>
        <v>162.469062723213-0.0210947780025006i</v>
      </c>
      <c r="F254" t="str">
        <f t="shared" si="62"/>
        <v>2.9099099099047-67346.6096084831i</v>
      </c>
      <c r="G254" t="str">
        <f t="shared" si="63"/>
        <v>0.999999999998211-1.33770787599957E-06i</v>
      </c>
      <c r="H254" t="str">
        <f t="shared" si="64"/>
        <v>15.1515724021813+0.30311669469245i</v>
      </c>
      <c r="I254" t="str">
        <f t="shared" si="65"/>
        <v>138.510695458148-6908.65983506854i</v>
      </c>
      <c r="K254" t="str">
        <f t="shared" si="66"/>
        <v>0.329866732145294-0.00660677090273315i</v>
      </c>
      <c r="L254" t="str">
        <f t="shared" si="67"/>
        <v>0.000714285714285714-545.323306950241i</v>
      </c>
      <c r="M254" t="str">
        <f t="shared" si="68"/>
        <v>0.0025-16.9897128775217i</v>
      </c>
      <c r="N254">
        <f t="shared" si="69"/>
        <v>88.87292843358378</v>
      </c>
      <c r="O254">
        <f t="shared" si="70"/>
        <v>93.640326010596254</v>
      </c>
      <c r="P254" s="3">
        <f t="shared" si="71"/>
        <v>93.640326010596254</v>
      </c>
      <c r="Q254" s="3">
        <f t="shared" si="72"/>
        <v>-91.12707156641622</v>
      </c>
      <c r="R254">
        <f t="shared" si="73"/>
        <v>88.87292843358378</v>
      </c>
      <c r="S254">
        <f t="shared" si="74"/>
        <v>2.217737717486166E-3</v>
      </c>
      <c r="T254">
        <f t="shared" si="57"/>
        <v>93.640326010596254</v>
      </c>
    </row>
    <row r="255" spans="1:20" x14ac:dyDescent="0.25">
      <c r="A255">
        <f t="shared" si="58"/>
        <v>13.987407978445482</v>
      </c>
      <c r="B255">
        <f t="shared" si="75"/>
        <v>2.2261651208126136</v>
      </c>
      <c r="C255" t="str">
        <f t="shared" si="59"/>
        <v>-945.83588758319-47894.2918929081i</v>
      </c>
      <c r="D255" t="str">
        <f t="shared" si="60"/>
        <v>3.47812499996743-7149.28743788383i</v>
      </c>
      <c r="E255" t="str">
        <f t="shared" si="61"/>
        <v>162.469059113654-0.02117486445189i</v>
      </c>
      <c r="F255" t="str">
        <f t="shared" si="62"/>
        <v>2.90990990990466-67091.6612955896i</v>
      </c>
      <c r="G255" t="str">
        <f t="shared" si="63"/>
        <v>0.999999999998197-1.34279116592835E-06i</v>
      </c>
      <c r="H255" t="str">
        <f t="shared" si="64"/>
        <v>15.1515728381135+0.30426853913183i</v>
      </c>
      <c r="I255" t="str">
        <f t="shared" si="65"/>
        <v>138.510695920837-6882.50646380877i</v>
      </c>
      <c r="K255" t="str">
        <f t="shared" si="66"/>
        <v>0.329865717801076-0.00663185609363266i</v>
      </c>
      <c r="L255" t="str">
        <f t="shared" si="67"/>
        <v>0.000714285714285714-543.258923042678i</v>
      </c>
      <c r="M255" t="str">
        <f t="shared" si="68"/>
        <v>0.0025-16.9253963713108i</v>
      </c>
      <c r="N255">
        <f t="shared" si="69"/>
        <v>88.86864678496562</v>
      </c>
      <c r="O255">
        <f t="shared" si="70"/>
        <v>93.607368549953932</v>
      </c>
      <c r="P255" s="3">
        <f t="shared" si="71"/>
        <v>93.607368549953932</v>
      </c>
      <c r="Q255" s="3">
        <f t="shared" si="72"/>
        <v>-91.13135321503438</v>
      </c>
      <c r="R255">
        <f t="shared" si="73"/>
        <v>88.86864678496562</v>
      </c>
      <c r="S255">
        <f t="shared" si="74"/>
        <v>2.2261651208126138E-3</v>
      </c>
      <c r="T255">
        <f t="shared" si="57"/>
        <v>93.607368549953932</v>
      </c>
    </row>
    <row r="256" spans="1:20" x14ac:dyDescent="0.25">
      <c r="A256">
        <f t="shared" si="58"/>
        <v>14.040560128763575</v>
      </c>
      <c r="B256">
        <f t="shared" si="75"/>
        <v>2.2346245482717015</v>
      </c>
      <c r="C256" t="str">
        <f t="shared" si="59"/>
        <v>-945.832893262178-47712.8362818647i</v>
      </c>
      <c r="D256" t="str">
        <f t="shared" si="60"/>
        <v>3.47812499996718-7122.22299060058i</v>
      </c>
      <c r="E256" t="str">
        <f t="shared" si="61"/>
        <v>162.469055476634-0.0212552543867945i</v>
      </c>
      <c r="F256" t="str">
        <f t="shared" si="62"/>
        <v>2.90990990990462-66837.6781187679i</v>
      </c>
      <c r="G256" t="str">
        <f t="shared" si="63"/>
        <v>0.999999999998183-1.34789377235885E-06i</v>
      </c>
      <c r="H256" t="str">
        <f t="shared" si="64"/>
        <v>15.151573277365+0.30542476059152i</v>
      </c>
      <c r="I256" t="str">
        <f t="shared" si="65"/>
        <v>138.510696387049-6856.45209971505i</v>
      </c>
      <c r="K256" t="str">
        <f t="shared" si="66"/>
        <v>0.329864695739551-0.00665703637335674i</v>
      </c>
      <c r="L256" t="str">
        <f t="shared" si="67"/>
        <v>0.000714285714285714-541.202354097109i</v>
      </c>
      <c r="M256" t="str">
        <f t="shared" si="68"/>
        <v>0.0025-16.8613233426089i</v>
      </c>
      <c r="N256">
        <f t="shared" si="69"/>
        <v>88.864348880077074</v>
      </c>
      <c r="O256">
        <f t="shared" si="70"/>
        <v>93.574410985541846</v>
      </c>
      <c r="P256" s="3">
        <f t="shared" si="71"/>
        <v>93.574410985541846</v>
      </c>
      <c r="Q256" s="3">
        <f t="shared" si="72"/>
        <v>-91.135651119922926</v>
      </c>
      <c r="R256">
        <f t="shared" si="73"/>
        <v>88.864348880077074</v>
      </c>
      <c r="S256">
        <f t="shared" si="74"/>
        <v>2.2346245482717016E-3</v>
      </c>
      <c r="T256">
        <f t="shared" si="57"/>
        <v>93.574410985541846</v>
      </c>
    </row>
    <row r="257" spans="1:20" x14ac:dyDescent="0.25">
      <c r="A257">
        <f t="shared" si="58"/>
        <v>14.093914257252877</v>
      </c>
      <c r="B257">
        <f t="shared" si="75"/>
        <v>2.2431161215551341</v>
      </c>
      <c r="C257" t="str">
        <f t="shared" si="59"/>
        <v>-945.829876160258-47532.0670369222i</v>
      </c>
      <c r="D257" t="str">
        <f t="shared" si="60"/>
        <v>3.47812499996694-7095.26099888615i</v>
      </c>
      <c r="E257" t="str">
        <f t="shared" si="61"/>
        <v>162.469051811943-0.0213359489508566i</v>
      </c>
      <c r="F257" t="str">
        <f t="shared" si="62"/>
        <v>2.90990990990458-66584.6564243852i</v>
      </c>
      <c r="G257" t="str">
        <f t="shared" si="63"/>
        <v>0.999999999998169-0.0000013530157686938i</v>
      </c>
      <c r="H257" t="str">
        <f t="shared" si="64"/>
        <v>15.1515737199612+0.306585375704328i</v>
      </c>
      <c r="I257" t="str">
        <f t="shared" si="65"/>
        <v>138.510696856813-6830.49636798671i</v>
      </c>
      <c r="K257" t="str">
        <f t="shared" si="66"/>
        <v>0.329863665902049-0.00668231210055717i</v>
      </c>
      <c r="L257" t="str">
        <f t="shared" si="67"/>
        <v>0.000714285714285714-539.153570529099i</v>
      </c>
      <c r="M257" t="str">
        <f t="shared" si="68"/>
        <v>0.0025-16.797492869704i</v>
      </c>
      <c r="N257">
        <f t="shared" si="69"/>
        <v>88.860034657304382</v>
      </c>
      <c r="O257">
        <f t="shared" si="70"/>
        <v>93.541453316570383</v>
      </c>
      <c r="P257" s="3">
        <f t="shared" si="71"/>
        <v>93.541453316570383</v>
      </c>
      <c r="Q257" s="3">
        <f t="shared" si="72"/>
        <v>-91.139965342695618</v>
      </c>
      <c r="R257">
        <f t="shared" si="73"/>
        <v>88.860034657304382</v>
      </c>
      <c r="S257">
        <f t="shared" si="74"/>
        <v>2.2431161215551339E-3</v>
      </c>
      <c r="T257">
        <f t="shared" si="57"/>
        <v>93.541453316570383</v>
      </c>
    </row>
    <row r="258" spans="1:20" x14ac:dyDescent="0.25">
      <c r="A258">
        <f t="shared" si="58"/>
        <v>14.147471131430439</v>
      </c>
      <c r="B258">
        <f t="shared" si="75"/>
        <v>2.2516399628170438</v>
      </c>
      <c r="C258" t="str">
        <f t="shared" si="59"/>
        <v>-945.826836104276-47351.9815576661i</v>
      </c>
      <c r="D258" t="str">
        <f t="shared" si="60"/>
        <v>3.47812499996669-7068.40107488328i</v>
      </c>
      <c r="E258" t="str">
        <f t="shared" si="61"/>
        <v>162.469048119372-0.0214169492918657i</v>
      </c>
      <c r="F258" t="str">
        <f t="shared" si="62"/>
        <v>2.90990990990455-66332.5925726394i</v>
      </c>
      <c r="G258" t="str">
        <f t="shared" si="63"/>
        <v>0.999999999998155-1.35815722861481E-06i</v>
      </c>
      <c r="H258" t="str">
        <f t="shared" si="64"/>
        <v>15.1515741659275+0.307750401166267i</v>
      </c>
      <c r="I258" t="str">
        <f t="shared" si="65"/>
        <v>138.510697330154-6804.63889524179i</v>
      </c>
      <c r="K258" t="str">
        <f t="shared" si="66"/>
        <v>0.329862628229463-0.00670768363521823i</v>
      </c>
      <c r="L258" t="str">
        <f t="shared" si="67"/>
        <v>0.000714285714285714-537.112542866207i</v>
      </c>
      <c r="M258" t="str">
        <f t="shared" si="68"/>
        <v>0.0025-16.7339040343733i</v>
      </c>
      <c r="N258">
        <f t="shared" si="69"/>
        <v>88.855704054801492</v>
      </c>
      <c r="O258">
        <f t="shared" si="70"/>
        <v>93.508495542244262</v>
      </c>
      <c r="P258" s="3">
        <f t="shared" si="71"/>
        <v>93.508495542244262</v>
      </c>
      <c r="Q258" s="3">
        <f t="shared" si="72"/>
        <v>-91.144295945198508</v>
      </c>
      <c r="R258">
        <f t="shared" si="73"/>
        <v>88.855704054801492</v>
      </c>
      <c r="S258">
        <f t="shared" si="74"/>
        <v>2.2516399628170437E-3</v>
      </c>
      <c r="T258">
        <f t="shared" si="57"/>
        <v>93.508495542244262</v>
      </c>
    </row>
    <row r="259" spans="1:20" x14ac:dyDescent="0.25">
      <c r="A259">
        <f t="shared" si="58"/>
        <v>14.201231521729875</v>
      </c>
      <c r="B259">
        <f t="shared" si="75"/>
        <v>2.2601961946757485</v>
      </c>
      <c r="C259" t="str">
        <f t="shared" si="59"/>
        <v>-945.823772919708-47172.5772535158i</v>
      </c>
      <c r="D259" t="str">
        <f t="shared" si="60"/>
        <v>3.47812499996643-7041.64283220284i</v>
      </c>
      <c r="E259" t="str">
        <f t="shared" si="61"/>
        <v>162.469044398707-0.0214982565619289i</v>
      </c>
      <c r="F259" t="str">
        <f t="shared" si="62"/>
        <v>2.90990990990449-66081.4829375067i</v>
      </c>
      <c r="G259" t="str">
        <f t="shared" si="63"/>
        <v>0.999999999998141-1.36331822608354E-06i</v>
      </c>
      <c r="H259" t="str">
        <f t="shared" si="64"/>
        <v>15.1515746152895+0.308919853736792i</v>
      </c>
      <c r="I259" t="str">
        <f t="shared" si="65"/>
        <v>138.510697807096-6778.87930951176i</v>
      </c>
      <c r="K259" t="str">
        <f t="shared" si="66"/>
        <v>0.329861582662233-0.00673315133866084i</v>
      </c>
      <c r="L259" t="str">
        <f t="shared" si="67"/>
        <v>0.000714285714285714-535.079241747568i</v>
      </c>
      <c r="M259" t="str">
        <f t="shared" si="68"/>
        <v>0.0025-16.6705559218702i</v>
      </c>
      <c r="N259">
        <f t="shared" si="69"/>
        <v>88.851357010489153</v>
      </c>
      <c r="O259">
        <f t="shared" si="70"/>
        <v>93.475537661761734</v>
      </c>
      <c r="P259" s="3">
        <f t="shared" si="71"/>
        <v>93.475537661761734</v>
      </c>
      <c r="Q259" s="3">
        <f t="shared" si="72"/>
        <v>-91.148642989510847</v>
      </c>
      <c r="R259">
        <f t="shared" si="73"/>
        <v>88.851357010489153</v>
      </c>
      <c r="S259">
        <f t="shared" si="74"/>
        <v>2.2601961946757485E-3</v>
      </c>
      <c r="T259">
        <f t="shared" si="57"/>
        <v>93.475537661761734</v>
      </c>
    </row>
    <row r="260" spans="1:20" x14ac:dyDescent="0.25">
      <c r="A260">
        <f t="shared" si="58"/>
        <v>14.255196201512447</v>
      </c>
      <c r="B260">
        <f t="shared" si="75"/>
        <v>2.2687849402155162</v>
      </c>
      <c r="C260" t="str">
        <f t="shared" si="59"/>
        <v>-945.820686430794-46993.8515436924i</v>
      </c>
      <c r="D260" t="str">
        <f t="shared" si="60"/>
        <v>3.47812499996619-7014.98588591866i</v>
      </c>
      <c r="E260" t="str">
        <f t="shared" si="61"/>
        <v>162.469040649737-0.0215798719174512i</v>
      </c>
      <c r="F260" t="str">
        <f t="shared" si="62"/>
        <v>2.90990990990447-65831.3239066918i</v>
      </c>
      <c r="G260" t="str">
        <f t="shared" si="63"/>
        <v>0.999999999998127-1.36849883534263E-06i</v>
      </c>
      <c r="H260" t="str">
        <f t="shared" si="64"/>
        <v>15.1515750680733+0.310093750239059i</v>
      </c>
      <c r="I260" t="str">
        <f t="shared" si="65"/>
        <v>138.510698287673-6753.21724023657i</v>
      </c>
      <c r="K260" t="str">
        <f t="shared" si="66"/>
        <v>0.329860529140344-0.0067587155735477i</v>
      </c>
      <c r="L260" t="str">
        <f t="shared" si="67"/>
        <v>0.000714285714285714-533.053637923458i</v>
      </c>
      <c r="M260" t="str">
        <f t="shared" si="68"/>
        <v>0.0025-16.6074476209108i</v>
      </c>
      <c r="N260">
        <f t="shared" si="69"/>
        <v>88.846993462054101</v>
      </c>
      <c r="O260">
        <f t="shared" si="70"/>
        <v>93.442579674315368</v>
      </c>
      <c r="P260" s="3">
        <f t="shared" si="71"/>
        <v>93.442579674315368</v>
      </c>
      <c r="Q260" s="3">
        <f t="shared" si="72"/>
        <v>-91.153006537945899</v>
      </c>
      <c r="R260">
        <f t="shared" si="73"/>
        <v>88.846993462054101</v>
      </c>
      <c r="S260">
        <f t="shared" si="74"/>
        <v>2.2687849402155164E-3</v>
      </c>
      <c r="T260">
        <f t="shared" si="57"/>
        <v>93.442579674315368</v>
      </c>
    </row>
    <row r="261" spans="1:20" x14ac:dyDescent="0.25">
      <c r="A261">
        <f t="shared" si="58"/>
        <v>14.309365947078195</v>
      </c>
      <c r="B261">
        <f t="shared" si="75"/>
        <v>2.2774063229883352</v>
      </c>
      <c r="C261" t="str">
        <f t="shared" si="59"/>
        <v>-945.817576460342-46815.801857176i</v>
      </c>
      <c r="D261" t="str">
        <f t="shared" si="60"/>
        <v>3.47812499996592-6988.42985256148i</v>
      </c>
      <c r="E261" t="str">
        <f t="shared" si="61"/>
        <v>162.469036872244-0.0216617965190074i</v>
      </c>
      <c r="F261" t="str">
        <f t="shared" si="62"/>
        <v>2.90990990990442-65582.1118815719i</v>
      </c>
      <c r="G261" t="str">
        <f t="shared" si="63"/>
        <v>0.999999999998113-1.37369913091692E-06i</v>
      </c>
      <c r="H261" t="str">
        <f t="shared" si="64"/>
        <v>15.1515755243047+0.311272107560141i</v>
      </c>
      <c r="I261" t="str">
        <f t="shared" si="65"/>
        <v>138.510698771907-6727.6523182585i</v>
      </c>
      <c r="K261" t="str">
        <f t="shared" si="66"/>
        <v>0.329859467603332-0.00678437670388788i</v>
      </c>
      <c r="L261" t="str">
        <f t="shared" si="67"/>
        <v>0.000714285714285714-531.03570225489i</v>
      </c>
      <c r="M261" t="str">
        <f t="shared" si="68"/>
        <v>0.0025-16.5445782236609i</v>
      </c>
      <c r="N261">
        <f t="shared" si="69"/>
        <v>88.842613346948156</v>
      </c>
      <c r="O261">
        <f t="shared" si="70"/>
        <v>93.409621579091123</v>
      </c>
      <c r="P261" s="3">
        <f t="shared" si="71"/>
        <v>93.409621579091123</v>
      </c>
      <c r="Q261" s="3">
        <f t="shared" si="72"/>
        <v>-91.157386653051844</v>
      </c>
      <c r="R261">
        <f t="shared" si="73"/>
        <v>88.842613346948156</v>
      </c>
      <c r="S261">
        <f t="shared" si="74"/>
        <v>2.2774063229883353E-3</v>
      </c>
      <c r="T261">
        <f t="shared" si="57"/>
        <v>93.409621579091123</v>
      </c>
    </row>
    <row r="262" spans="1:20" x14ac:dyDescent="0.25">
      <c r="A262">
        <f t="shared" si="58"/>
        <v>14.363741537677093</v>
      </c>
      <c r="B262">
        <f t="shared" si="75"/>
        <v>2.286060467015691</v>
      </c>
      <c r="C262" t="str">
        <f t="shared" si="59"/>
        <v>-945.814442829889-46638.4256326746i</v>
      </c>
      <c r="D262" t="str">
        <f t="shared" si="60"/>
        <v>3.47812499996566-6961.97435011395i</v>
      </c>
      <c r="E262" t="str">
        <f t="shared" si="61"/>
        <v>162.469033066013-0.0217440315315274i</v>
      </c>
      <c r="F262" t="str">
        <f t="shared" si="62"/>
        <v>2.90990990990437-65333.8432771491i</v>
      </c>
      <c r="G262" t="str">
        <f t="shared" si="63"/>
        <v>0.999999999998099-1.37891918761438E-06i</v>
      </c>
      <c r="H262" t="str">
        <f t="shared" si="64"/>
        <v>15.1515759840101+0.31245494265129i</v>
      </c>
      <c r="I262" t="str">
        <f t="shared" si="65"/>
        <v>138.510699259828-6702.18417581771i</v>
      </c>
      <c r="K262" t="str">
        <f t="shared" si="66"/>
        <v>0.32985839799027-0.00681013509504155i</v>
      </c>
      <c r="L262" t="str">
        <f t="shared" si="67"/>
        <v>0.000714285714285714-529.025405713178i</v>
      </c>
      <c r="M262" t="str">
        <f t="shared" si="68"/>
        <v>0.0025-16.4819468257231i</v>
      </c>
      <c r="N262">
        <f t="shared" si="69"/>
        <v>88.838216602387391</v>
      </c>
      <c r="O262">
        <f t="shared" si="70"/>
        <v>93.376663375269288</v>
      </c>
      <c r="P262" s="3">
        <f t="shared" si="71"/>
        <v>93.376663375269288</v>
      </c>
      <c r="Q262" s="3">
        <f t="shared" si="72"/>
        <v>-91.161783397612609</v>
      </c>
      <c r="R262">
        <f t="shared" si="73"/>
        <v>88.838216602387391</v>
      </c>
      <c r="S262">
        <f t="shared" si="74"/>
        <v>2.2860604670156908E-3</v>
      </c>
      <c r="T262">
        <f t="shared" si="57"/>
        <v>93.376663375269288</v>
      </c>
    </row>
    <row r="263" spans="1:20" x14ac:dyDescent="0.25">
      <c r="A263">
        <f t="shared" si="58"/>
        <v>14.418323755520266</v>
      </c>
      <c r="B263">
        <f t="shared" si="75"/>
        <v>2.2947474967903507</v>
      </c>
      <c r="C263" t="str">
        <f t="shared" si="59"/>
        <v>-945.811285359607-46461.7203185823i</v>
      </c>
      <c r="D263" t="str">
        <f t="shared" si="60"/>
        <v>3.47812499996539-6935.61899800473i</v>
      </c>
      <c r="E263" t="str">
        <f t="shared" si="61"/>
        <v>162.469029230826-0.0218265781243455i</v>
      </c>
      <c r="F263" t="str">
        <f t="shared" si="62"/>
        <v>2.90990990990433-65086.514521996i</v>
      </c>
      <c r="G263" t="str">
        <f t="shared" si="63"/>
        <v>0.999999999998084-0.0000013841590805273i</v>
      </c>
      <c r="H263" t="str">
        <f t="shared" si="64"/>
        <v>15.151576447216+0.313642272528174i</v>
      </c>
      <c r="I263" t="str">
        <f t="shared" si="65"/>
        <v>138.510699751466-6676.81244654641i</v>
      </c>
      <c r="K263" t="str">
        <f t="shared" si="66"/>
        <v>0.329857320239768-0.00683599111372473i</v>
      </c>
      <c r="L263" t="str">
        <f t="shared" si="67"/>
        <v>0.000714285714285714-527.022719379537i</v>
      </c>
      <c r="M263" t="str">
        <f t="shared" si="68"/>
        <v>0.0025-16.4195525261238i</v>
      </c>
      <c r="N263">
        <f t="shared" si="69"/>
        <v>88.833803165351213</v>
      </c>
      <c r="O263">
        <f t="shared" si="70"/>
        <v>93.343705062023602</v>
      </c>
      <c r="P263" s="3">
        <f t="shared" si="71"/>
        <v>93.343705062023602</v>
      </c>
      <c r="Q263" s="3">
        <f t="shared" si="72"/>
        <v>-91.166196834648787</v>
      </c>
      <c r="R263">
        <f t="shared" si="73"/>
        <v>88.833803165351213</v>
      </c>
      <c r="S263">
        <f t="shared" si="74"/>
        <v>2.2947474967903508E-3</v>
      </c>
      <c r="T263">
        <f t="shared" si="57"/>
        <v>93.343705062023602</v>
      </c>
    </row>
    <row r="264" spans="1:20" x14ac:dyDescent="0.25">
      <c r="A264">
        <f t="shared" si="58"/>
        <v>14.473113385791242</v>
      </c>
      <c r="B264">
        <f t="shared" si="75"/>
        <v>2.3034675372781539</v>
      </c>
      <c r="C264" t="str">
        <f t="shared" si="59"/>
        <v>-945.808103868281-46285.683372946i</v>
      </c>
      <c r="D264" t="str">
        <f t="shared" si="60"/>
        <v>3.47812499996515-6909.36341710331i</v>
      </c>
      <c r="E264" t="str">
        <f t="shared" si="61"/>
        <v>162.469025366462-0.0219094374709601i</v>
      </c>
      <c r="F264" t="str">
        <f t="shared" si="62"/>
        <v>2.9099099099043-64840.1220582058i</v>
      </c>
      <c r="G264" t="str">
        <f t="shared" si="63"/>
        <v>0.99999999999807-1.38941888503328E-06i</v>
      </c>
      <c r="H264" t="str">
        <f t="shared" si="64"/>
        <v>15.1515769139488+0.314834114271117i</v>
      </c>
      <c r="I264" t="str">
        <f t="shared" si="65"/>
        <v>138.510700246848-6651.5367654637i</v>
      </c>
      <c r="K264" t="str">
        <f t="shared" si="66"/>
        <v>0.329856234289975-0.00686194512801419i</v>
      </c>
      <c r="L264" t="str">
        <f t="shared" si="67"/>
        <v>0.000714285714285714-525.027614444647i</v>
      </c>
      <c r="M264" t="str">
        <f t="shared" si="68"/>
        <v>0.0025-16.3573944273001i</v>
      </c>
      <c r="N264">
        <f t="shared" si="69"/>
        <v>88.829372972581552</v>
      </c>
      <c r="O264">
        <f t="shared" si="70"/>
        <v>93.310746638521664</v>
      </c>
      <c r="P264" s="3">
        <f t="shared" si="71"/>
        <v>93.310746638521664</v>
      </c>
      <c r="Q264" s="3">
        <f t="shared" si="72"/>
        <v>-91.170627027418448</v>
      </c>
      <c r="R264">
        <f t="shared" si="73"/>
        <v>88.829372972581552</v>
      </c>
      <c r="S264">
        <f t="shared" si="74"/>
        <v>2.3034675372781538E-3</v>
      </c>
      <c r="T264">
        <f t="shared" si="57"/>
        <v>93.310746638521664</v>
      </c>
    </row>
    <row r="265" spans="1:20" x14ac:dyDescent="0.25">
      <c r="A265">
        <f t="shared" si="58"/>
        <v>14.528111216657248</v>
      </c>
      <c r="B265">
        <f t="shared" si="75"/>
        <v>2.3122207139198108</v>
      </c>
      <c r="C265" t="str">
        <f t="shared" si="59"/>
        <v>-945.804898173315-46110.3122634257i</v>
      </c>
      <c r="D265" t="str">
        <f t="shared" si="60"/>
        <v>3.47812499996489-6883.20722971424i</v>
      </c>
      <c r="E265" t="str">
        <f t="shared" si="61"/>
        <v>162.469021472699-0.0219926107492857i</v>
      </c>
      <c r="F265" t="str">
        <f t="shared" si="62"/>
        <v>2.90990990990426-64594.6623413396i</v>
      </c>
      <c r="G265" t="str">
        <f t="shared" si="63"/>
        <v>0.999999999998055-1.39469867679639E-06i</v>
      </c>
      <c r="H265" t="str">
        <f t="shared" si="64"/>
        <v>15.1515773842356+0.316030485025354i</v>
      </c>
      <c r="I265" t="str">
        <f t="shared" si="65"/>
        <v>138.510700746001-6626.35676897046i</v>
      </c>
      <c r="K265" t="str">
        <f t="shared" si="66"/>
        <v>0.329855140078566-0.00688799750735213i</v>
      </c>
      <c r="L265" t="str">
        <f t="shared" si="67"/>
        <v>0.000714285714285714-523.040062208257i</v>
      </c>
      <c r="M265" t="str">
        <f t="shared" si="68"/>
        <v>0.0025-16.2954716350868i</v>
      </c>
      <c r="N265">
        <f t="shared" si="69"/>
        <v>88.824925960581879</v>
      </c>
      <c r="O265">
        <f t="shared" si="70"/>
        <v>93.277788103924564</v>
      </c>
      <c r="P265" s="3">
        <f t="shared" si="71"/>
        <v>93.277788103924564</v>
      </c>
      <c r="Q265" s="3">
        <f t="shared" si="72"/>
        <v>-91.175074039418121</v>
      </c>
      <c r="R265">
        <f t="shared" si="73"/>
        <v>88.824925960581879</v>
      </c>
      <c r="S265">
        <f t="shared" si="74"/>
        <v>2.3122207139198107E-3</v>
      </c>
      <c r="T265">
        <f t="shared" si="57"/>
        <v>93.277788103924564</v>
      </c>
    </row>
    <row r="266" spans="1:20" x14ac:dyDescent="0.25">
      <c r="A266">
        <f t="shared" si="58"/>
        <v>14.583318039280547</v>
      </c>
      <c r="B266">
        <f t="shared" si="75"/>
        <v>2.3210071526327063</v>
      </c>
      <c r="C266" t="str">
        <f t="shared" si="59"/>
        <v>-945.801668090741-45935.6044672611i</v>
      </c>
      <c r="D266" t="str">
        <f t="shared" si="60"/>
        <v>3.47812499996461-6857.15005957204i</v>
      </c>
      <c r="E266" t="str">
        <f t="shared" si="61"/>
        <v>162.469017549313-0.0220760991415758i</v>
      </c>
      <c r="F266" t="str">
        <f t="shared" si="62"/>
        <v>2.90990990990422-64350.131840377i</v>
      </c>
      <c r="G266" t="str">
        <f t="shared" si="63"/>
        <v>0.99999999999804-1.39999853176819E-06i</v>
      </c>
      <c r="H266" t="str">
        <f t="shared" si="64"/>
        <v>15.1515778581033+0.317231402001274i</v>
      </c>
      <c r="I266" t="str">
        <f t="shared" si="65"/>
        <v>138.510701248954-6601.27209484392i</v>
      </c>
      <c r="K266" t="str">
        <f t="shared" si="66"/>
        <v>0.329854037542745-0.00691414862255102i</v>
      </c>
      <c r="L266" t="str">
        <f t="shared" si="67"/>
        <v>0.000714285714285714-521.060034078757i</v>
      </c>
      <c r="M266" t="str">
        <f t="shared" si="68"/>
        <v>0.0025-16.2337832587037i</v>
      </c>
      <c r="N266">
        <f t="shared" si="69"/>
        <v>88.820462065616468</v>
      </c>
      <c r="O266">
        <f t="shared" si="70"/>
        <v>93.244829457387155</v>
      </c>
      <c r="P266" s="3">
        <f t="shared" si="71"/>
        <v>93.244829457387155</v>
      </c>
      <c r="Q266" s="3">
        <f t="shared" si="72"/>
        <v>-91.179537934383532</v>
      </c>
      <c r="R266">
        <f t="shared" si="73"/>
        <v>88.820462065616468</v>
      </c>
      <c r="S266">
        <f t="shared" si="74"/>
        <v>2.3210071526327063E-3</v>
      </c>
      <c r="T266">
        <f t="shared" si="57"/>
        <v>93.244829457387155</v>
      </c>
    </row>
    <row r="267" spans="1:20" x14ac:dyDescent="0.25">
      <c r="A267">
        <f t="shared" si="58"/>
        <v>14.638734647829814</v>
      </c>
      <c r="B267">
        <f t="shared" si="75"/>
        <v>2.3298269798127107</v>
      </c>
      <c r="C267" t="str">
        <f t="shared" si="59"/>
        <v>-945.798413435238-45761.5574712343i</v>
      </c>
      <c r="D267" t="str">
        <f t="shared" si="60"/>
        <v>3.47812499996434-6831.19153183553i</v>
      </c>
      <c r="E267" t="str">
        <f t="shared" si="61"/>
        <v>162.469013596082-0.0221599038345605i</v>
      </c>
      <c r="F267" t="str">
        <f t="shared" si="62"/>
        <v>2.90990990990417-64106.5270376648i</v>
      </c>
      <c r="G267" t="str">
        <f t="shared" si="63"/>
        <v>0.999999999998025-1.40531852618888E-06i</v>
      </c>
      <c r="H267" t="str">
        <f t="shared" si="64"/>
        <v>15.1515783355793+0.318436882474666i</v>
      </c>
      <c r="I267" t="str">
        <f t="shared" si="65"/>
        <v>138.510701755738-6576.28238223269i</v>
      </c>
      <c r="K267" t="str">
        <f t="shared" si="66"/>
        <v>0.329852926619239-0.00694039884579844i</v>
      </c>
      <c r="L267" t="str">
        <f t="shared" si="67"/>
        <v>0.000714285714285714-519.087501572781i</v>
      </c>
      <c r="M267" t="str">
        <f t="shared" si="68"/>
        <v>0.0025-16.1723284107429i</v>
      </c>
      <c r="N267">
        <f t="shared" si="69"/>
        <v>88.815981223709286</v>
      </c>
      <c r="O267">
        <f t="shared" si="70"/>
        <v>93.211870698057965</v>
      </c>
      <c r="P267" s="3">
        <f t="shared" si="71"/>
        <v>93.211870698057965</v>
      </c>
      <c r="Q267" s="3">
        <f t="shared" si="72"/>
        <v>-91.184018776290714</v>
      </c>
      <c r="R267">
        <f t="shared" si="73"/>
        <v>88.815981223709286</v>
      </c>
      <c r="S267">
        <f t="shared" si="74"/>
        <v>2.3298269798127107E-3</v>
      </c>
      <c r="T267">
        <f t="shared" si="57"/>
        <v>93.211870698057965</v>
      </c>
    </row>
    <row r="268" spans="1:20" x14ac:dyDescent="0.25">
      <c r="A268">
        <f t="shared" si="58"/>
        <v>14.694361839491567</v>
      </c>
      <c r="B268">
        <f t="shared" si="75"/>
        <v>2.3386803223359989</v>
      </c>
      <c r="C268" t="str">
        <f t="shared" si="59"/>
        <v>-945.795134019976-45588.1687716318i</v>
      </c>
      <c r="D268" t="str">
        <f t="shared" si="60"/>
        <v>3.47812499996406-6805.3312730826i</v>
      </c>
      <c r="E268" t="str">
        <f t="shared" si="61"/>
        <v>162.469009612775-0.0222440260191079i</v>
      </c>
      <c r="F268" t="str">
        <f t="shared" si="62"/>
        <v>2.90990990990411-63863.844428866i</v>
      </c>
      <c r="G268" t="str">
        <f t="shared" si="63"/>
        <v>0.99999999999801-1.41065873658838E-06i</v>
      </c>
      <c r="H268" t="str">
        <f t="shared" si="64"/>
        <v>15.151578816691+0.319646943786968i</v>
      </c>
      <c r="I268" t="str">
        <f t="shared" si="65"/>
        <v>138.510702266379-6551.38727165133i</v>
      </c>
      <c r="K268" t="str">
        <f t="shared" si="66"/>
        <v>0.329851807244296-0.00696674855066196i</v>
      </c>
      <c r="L268" t="str">
        <f t="shared" si="67"/>
        <v>0.000714285714285714-517.122436314784i</v>
      </c>
      <c r="M268" t="str">
        <f t="shared" si="68"/>
        <v>0.0025-16.1111062071557i</v>
      </c>
      <c r="N268">
        <f t="shared" si="69"/>
        <v>88.811483370643415</v>
      </c>
      <c r="O268">
        <f t="shared" si="70"/>
        <v>93.178911825078728</v>
      </c>
      <c r="P268" s="3">
        <f t="shared" si="71"/>
        <v>93.178911825078728</v>
      </c>
      <c r="Q268" s="3">
        <f t="shared" si="72"/>
        <v>-91.188516629356585</v>
      </c>
      <c r="R268">
        <f t="shared" si="73"/>
        <v>88.811483370643415</v>
      </c>
      <c r="S268">
        <f t="shared" si="74"/>
        <v>2.3386803223359987E-3</v>
      </c>
      <c r="T268">
        <f t="shared" si="57"/>
        <v>93.178911825078728</v>
      </c>
    </row>
    <row r="269" spans="1:20" x14ac:dyDescent="0.25">
      <c r="A269">
        <f t="shared" si="58"/>
        <v>14.750200414481634</v>
      </c>
      <c r="B269">
        <f t="shared" si="75"/>
        <v>2.3475673075608756</v>
      </c>
      <c r="C269" t="str">
        <f t="shared" si="59"/>
        <v>-945.791829656836-45415.4358742124i</v>
      </c>
      <c r="D269" t="str">
        <f t="shared" si="60"/>
        <v>3.4781249999638-6779.56891130481i</v>
      </c>
      <c r="E269" t="str">
        <f t="shared" si="61"/>
        <v>162.469005599167-0.0223284668907868i</v>
      </c>
      <c r="F269" t="str">
        <f t="shared" si="62"/>
        <v>2.90990990990408-63622.0805229105i</v>
      </c>
      <c r="G269" t="str">
        <f t="shared" si="63"/>
        <v>0.999999999997995-0.0000014160192397874i</v>
      </c>
      <c r="H269" t="str">
        <f t="shared" si="64"/>
        <v>15.1515793014661+0.320861603345519i</v>
      </c>
      <c r="I269" t="str">
        <f t="shared" si="65"/>
        <v>138.51070278091-6526.58640497539i</v>
      </c>
      <c r="K269" t="str">
        <f t="shared" si="66"/>
        <v>0.329850679353678-0.00699319811209384i</v>
      </c>
      <c r="L269" t="str">
        <f t="shared" si="67"/>
        <v>0.000714285714285714-515.164810036646i</v>
      </c>
      <c r="M269" t="str">
        <f t="shared" si="68"/>
        <v>0.0025-16.0501157672402i</v>
      </c>
      <c r="N269">
        <f t="shared" si="69"/>
        <v>88.806968441959853</v>
      </c>
      <c r="O269">
        <f t="shared" si="70"/>
        <v>93.145952837585156</v>
      </c>
      <c r="P269" s="3">
        <f t="shared" si="71"/>
        <v>93.145952837585156</v>
      </c>
      <c r="Q269" s="3">
        <f t="shared" si="72"/>
        <v>-91.193031558040147</v>
      </c>
      <c r="R269">
        <f t="shared" si="73"/>
        <v>88.806968441959853</v>
      </c>
      <c r="S269">
        <f t="shared" si="74"/>
        <v>2.3475673075608757E-3</v>
      </c>
      <c r="T269">
        <f t="shared" si="57"/>
        <v>93.145952837585156</v>
      </c>
    </row>
    <row r="270" spans="1:20" x14ac:dyDescent="0.25">
      <c r="A270">
        <f t="shared" si="58"/>
        <v>14.806251176056666</v>
      </c>
      <c r="B270">
        <f t="shared" si="75"/>
        <v>2.356488063329607</v>
      </c>
      <c r="C270" t="str">
        <f t="shared" si="59"/>
        <v>-945.788500156144-45243.356294166i</v>
      </c>
      <c r="D270" t="str">
        <f t="shared" si="60"/>
        <v>3.4781249999635-6753.9040759018i</v>
      </c>
      <c r="E270" t="str">
        <f t="shared" si="61"/>
        <v>162.469001555025-0.0224132276493265i</v>
      </c>
      <c r="F270" t="str">
        <f t="shared" si="62"/>
        <v>2.90990990990402-63381.2318419422i</v>
      </c>
      <c r="G270" t="str">
        <f t="shared" si="63"/>
        <v>0.99999999999798-1.42140011289857E-06i</v>
      </c>
      <c r="H270" t="str">
        <f t="shared" si="64"/>
        <v>15.1515797899325+0.322080878623807i</v>
      </c>
      <c r="I270" t="str">
        <f t="shared" si="65"/>
        <v>138.510703299358-6501.87942543596i</v>
      </c>
      <c r="K270" t="str">
        <f t="shared" si="66"/>
        <v>0.329849542882662-0.0070197479064361i</v>
      </c>
      <c r="L270" t="str">
        <f t="shared" si="67"/>
        <v>0.000714285714285714-513.214594577251i</v>
      </c>
      <c r="M270" t="str">
        <f t="shared" si="68"/>
        <v>0.0025-15.9893562136284i</v>
      </c>
      <c r="N270">
        <f t="shared" si="69"/>
        <v>88.802436372956791</v>
      </c>
      <c r="O270">
        <f t="shared" si="70"/>
        <v>93.112993734705753</v>
      </c>
      <c r="P270" s="3">
        <f t="shared" si="71"/>
        <v>93.112993734705753</v>
      </c>
      <c r="Q270" s="3">
        <f t="shared" si="72"/>
        <v>-91.197563627043209</v>
      </c>
      <c r="R270">
        <f t="shared" si="73"/>
        <v>88.802436372956791</v>
      </c>
      <c r="S270">
        <f t="shared" si="74"/>
        <v>2.3564880633296071E-3</v>
      </c>
      <c r="T270">
        <f t="shared" si="57"/>
        <v>93.112993734705753</v>
      </c>
    </row>
    <row r="271" spans="1:20" x14ac:dyDescent="0.25">
      <c r="A271">
        <f t="shared" si="58"/>
        <v>14.862514930525681</v>
      </c>
      <c r="B271">
        <f t="shared" si="75"/>
        <v>2.3654427179702595</v>
      </c>
      <c r="C271" t="str">
        <f t="shared" si="59"/>
        <v>-945.785145326877-45071.927556083i</v>
      </c>
      <c r="D271" t="str">
        <f t="shared" si="60"/>
        <v>3.47812499996323-6728.33639767641i</v>
      </c>
      <c r="E271" t="str">
        <f t="shared" si="61"/>
        <v>162.468997480117-0.0224983094990604i</v>
      </c>
      <c r="F271" t="str">
        <f t="shared" si="62"/>
        <v>2.90990990990398-63141.2949212728i</v>
      </c>
      <c r="G271" t="str">
        <f t="shared" si="63"/>
        <v>0.999999999997964-1.42680143332757E-06i</v>
      </c>
      <c r="H271" t="str">
        <f t="shared" si="64"/>
        <v>15.1515802821184+0.323304787161721i</v>
      </c>
      <c r="I271" t="str">
        <f t="shared" si="65"/>
        <v>138.510703821755-6477.26597761497i</v>
      </c>
      <c r="K271" t="str">
        <f t="shared" si="66"/>
        <v>0.329848397766032-0.00704639831142522i</v>
      </c>
      <c r="L271" t="str">
        <f t="shared" si="67"/>
        <v>0.000714285714285714-511.271761882099i</v>
      </c>
      <c r="M271" t="str">
        <f t="shared" si="68"/>
        <v>0.0025-15.9288266722737i</v>
      </c>
      <c r="N271">
        <f t="shared" si="69"/>
        <v>88.79788709868869</v>
      </c>
      <c r="O271">
        <f t="shared" si="70"/>
        <v>93.080034515562858</v>
      </c>
      <c r="P271" s="3">
        <f t="shared" si="71"/>
        <v>93.080034515562858</v>
      </c>
      <c r="Q271" s="3">
        <f t="shared" si="72"/>
        <v>-91.20211290131131</v>
      </c>
      <c r="R271">
        <f t="shared" si="73"/>
        <v>88.79788709868869</v>
      </c>
      <c r="S271">
        <f t="shared" si="74"/>
        <v>2.3654427179702594E-3</v>
      </c>
      <c r="T271">
        <f t="shared" si="57"/>
        <v>93.080034515562858</v>
      </c>
    </row>
    <row r="272" spans="1:20" x14ac:dyDescent="0.25">
      <c r="A272">
        <f t="shared" si="58"/>
        <v>14.918992487261679</v>
      </c>
      <c r="B272">
        <f t="shared" si="75"/>
        <v>2.3744314002985467</v>
      </c>
      <c r="C272" t="str">
        <f t="shared" si="59"/>
        <v>-945.781764976524-44901.1471939165i</v>
      </c>
      <c r="D272" t="str">
        <f t="shared" si="60"/>
        <v>3.47812499996295-6702.86550882897i</v>
      </c>
      <c r="E272" t="str">
        <f t="shared" si="61"/>
        <v>162.46899337421-0.0225837136486685i</v>
      </c>
      <c r="F272" t="str">
        <f t="shared" si="62"/>
        <v>2.90990990990393-62902.2663093291i</v>
      </c>
      <c r="G272" t="str">
        <f t="shared" si="63"/>
        <v>0.999999999997949-1.43222327877418E-06i</v>
      </c>
      <c r="H272" t="str">
        <f t="shared" si="64"/>
        <v>15.1515807780519+0.324533346565797i</v>
      </c>
      <c r="I272" t="str">
        <f t="shared" si="65"/>
        <v>138.510704348129-6452.74570743962i</v>
      </c>
      <c r="K272" t="str">
        <f t="shared" si="66"/>
        <v>0.329847243938081-0.00707314970619714i</v>
      </c>
      <c r="L272" t="str">
        <f t="shared" si="67"/>
        <v>0.000714285714285714-509.336284002888i</v>
      </c>
      <c r="M272" t="str">
        <f t="shared" si="68"/>
        <v>0.0025-15.8685262724385i</v>
      </c>
      <c r="N272">
        <f t="shared" si="69"/>
        <v>88.793320553965358</v>
      </c>
      <c r="O272">
        <f t="shared" si="70"/>
        <v>93.047075179272113</v>
      </c>
      <c r="P272" s="3">
        <f t="shared" si="71"/>
        <v>93.047075179272113</v>
      </c>
      <c r="Q272" s="3">
        <f t="shared" si="72"/>
        <v>-91.206679446034642</v>
      </c>
      <c r="R272">
        <f t="shared" si="73"/>
        <v>88.793320553965358</v>
      </c>
      <c r="S272">
        <f t="shared" si="74"/>
        <v>2.3744314002985467E-3</v>
      </c>
      <c r="T272">
        <f t="shared" si="57"/>
        <v>93.047075179272113</v>
      </c>
    </row>
    <row r="273" spans="1:20" x14ac:dyDescent="0.25">
      <c r="A273">
        <f t="shared" si="58"/>
        <v>14.975684658713275</v>
      </c>
      <c r="B273">
        <f t="shared" si="75"/>
        <v>2.3834542396196814</v>
      </c>
      <c r="C273" t="str">
        <f t="shared" si="59"/>
        <v>-945.778358911149-44731.0127509461i</v>
      </c>
      <c r="D273" t="str">
        <f t="shared" si="60"/>
        <v>3.47812499996267-6677.49104295218i</v>
      </c>
      <c r="E273" t="str">
        <f t="shared" si="61"/>
        <v>162.46898923707-0.022669441311379i</v>
      </c>
      <c r="F273" t="str">
        <f t="shared" si="62"/>
        <v>2.90990990990389-62664.1425676039i</v>
      </c>
      <c r="G273" t="str">
        <f t="shared" si="63"/>
        <v>0.999999999997933-0.0000014376657272335i</v>
      </c>
      <c r="H273" t="str">
        <f t="shared" si="64"/>
        <v>15.1515812777618+0.325766574509491i</v>
      </c>
      <c r="I273" t="str">
        <f t="shared" si="65"/>
        <v>138.510704878511-6428.31826217765i</v>
      </c>
      <c r="K273" t="str">
        <f t="shared" si="66"/>
        <v>0.329846081332598-0.00710000247129218i</v>
      </c>
      <c r="L273" t="str">
        <f t="shared" si="67"/>
        <v>0.000714285714285714-507.408133097119i</v>
      </c>
      <c r="M273" t="str">
        <f t="shared" si="68"/>
        <v>0.0025-15.8084541466811i</v>
      </c>
      <c r="N273">
        <f t="shared" si="69"/>
        <v>88.788736673351025</v>
      </c>
      <c r="O273">
        <f t="shared" si="70"/>
        <v>93.014115724942315</v>
      </c>
      <c r="P273" s="3">
        <f t="shared" si="71"/>
        <v>93.014115724942315</v>
      </c>
      <c r="Q273" s="3">
        <f t="shared" si="72"/>
        <v>-91.211263326648975</v>
      </c>
      <c r="R273">
        <f t="shared" si="73"/>
        <v>88.788736673351025</v>
      </c>
      <c r="S273">
        <f t="shared" si="74"/>
        <v>2.3834542396196814E-3</v>
      </c>
      <c r="T273">
        <f t="shared" si="57"/>
        <v>93.014115724942315</v>
      </c>
    </row>
    <row r="274" spans="1:20" x14ac:dyDescent="0.25">
      <c r="A274">
        <f t="shared" si="58"/>
        <v>15.032592260416385</v>
      </c>
      <c r="B274">
        <f t="shared" si="75"/>
        <v>2.3925113657302362</v>
      </c>
      <c r="C274" t="str">
        <f t="shared" si="59"/>
        <v>-945.7749269353-44561.5217797435i</v>
      </c>
      <c r="D274" t="str">
        <f t="shared" si="60"/>
        <v>3.47812499996239-6652.21263502584i</v>
      </c>
      <c r="E274" t="str">
        <f t="shared" si="61"/>
        <v>162.468985068458-0.0227554937048307i</v>
      </c>
      <c r="F274" t="str">
        <f t="shared" si="62"/>
        <v>2.90990990990384-62426.9202706075i</v>
      </c>
      <c r="G274" t="str">
        <f t="shared" si="63"/>
        <v>0.999999999997917-1.44312885699696E-06i</v>
      </c>
      <c r="H274" t="str">
        <f t="shared" si="64"/>
        <v>15.1515817812766+0.327004488733406i</v>
      </c>
      <c r="I274" t="str">
        <f t="shared" si="65"/>
        <v>138.510705412931-6403.98329043199i</v>
      </c>
      <c r="K274" t="str">
        <f t="shared" si="66"/>
        <v>0.329844909882875-0.00712695698865982i</v>
      </c>
      <c r="L274" t="str">
        <f t="shared" si="67"/>
        <v>0.000714285714285714-505.487281427693i</v>
      </c>
      <c r="M274" t="str">
        <f t="shared" si="68"/>
        <v>0.0025-15.7486094308439i</v>
      </c>
      <c r="N274">
        <f t="shared" si="69"/>
        <v>88.784135391163488</v>
      </c>
      <c r="O274">
        <f t="shared" si="70"/>
        <v>92.981156151675535</v>
      </c>
      <c r="P274" s="3">
        <f t="shared" si="71"/>
        <v>92.981156151675535</v>
      </c>
      <c r="Q274" s="3">
        <f t="shared" si="72"/>
        <v>-91.215864608836512</v>
      </c>
      <c r="R274">
        <f t="shared" si="73"/>
        <v>88.784135391163488</v>
      </c>
      <c r="S274">
        <f t="shared" si="74"/>
        <v>2.392511365730236E-3</v>
      </c>
      <c r="T274">
        <f t="shared" si="57"/>
        <v>92.981156151675535</v>
      </c>
    </row>
    <row r="275" spans="1:20" x14ac:dyDescent="0.25">
      <c r="A275">
        <f t="shared" si="58"/>
        <v>15.089716111005968</v>
      </c>
      <c r="B275">
        <f t="shared" si="75"/>
        <v>2.4016029089200113</v>
      </c>
      <c r="C275" t="str">
        <f t="shared" si="59"/>
        <v>-945.771468852051-44392.6718421366i</v>
      </c>
      <c r="D275" t="str">
        <f t="shared" si="60"/>
        <v>3.4781249999621-6627.02992141156i</v>
      </c>
      <c r="E275" t="str">
        <f t="shared" si="61"/>
        <v>162.468980868134-0.0228418720511198i</v>
      </c>
      <c r="F275" t="str">
        <f t="shared" si="62"/>
        <v>2.9099099099038-62190.5960058173i</v>
      </c>
      <c r="G275" t="str">
        <f t="shared" si="63"/>
        <v>0.999999999997901-1.44861274665353E-06i</v>
      </c>
      <c r="H275" t="str">
        <f t="shared" si="64"/>
        <v>15.1515822886254+0.328247107045574i</v>
      </c>
      <c r="I275" t="str">
        <f t="shared" si="65"/>
        <v>138.510705951421-6379.74044213593i</v>
      </c>
      <c r="K275" t="str">
        <f t="shared" si="66"/>
        <v>0.329843729521694-0.00715401364166389i</v>
      </c>
      <c r="L275" t="str">
        <f t="shared" si="67"/>
        <v>0.000714285714285714-503.573701362516i</v>
      </c>
      <c r="M275" t="str">
        <f t="shared" si="68"/>
        <v>0.0025-15.6889912640405i</v>
      </c>
      <c r="N275">
        <f t="shared" si="69"/>
        <v>88.779516641473165</v>
      </c>
      <c r="O275">
        <f t="shared" si="70"/>
        <v>92.948196458566898</v>
      </c>
      <c r="P275" s="3">
        <f t="shared" si="71"/>
        <v>92.948196458566898</v>
      </c>
      <c r="Q275" s="3">
        <f t="shared" si="72"/>
        <v>-91.220483358526835</v>
      </c>
      <c r="R275">
        <f t="shared" si="73"/>
        <v>88.779516641473165</v>
      </c>
      <c r="S275">
        <f t="shared" si="74"/>
        <v>2.4016029089200114E-3</v>
      </c>
      <c r="T275">
        <f t="shared" si="57"/>
        <v>92.948196458566898</v>
      </c>
    </row>
    <row r="276" spans="1:20" x14ac:dyDescent="0.25">
      <c r="A276">
        <f t="shared" si="58"/>
        <v>15.147057032227792</v>
      </c>
      <c r="B276">
        <f t="shared" si="75"/>
        <v>2.4107289999739074</v>
      </c>
      <c r="C276" t="str">
        <f t="shared" si="59"/>
        <v>-945.767984463027-44224.4605091764i</v>
      </c>
      <c r="D276" t="str">
        <f t="shared" si="60"/>
        <v>3.47812499996181-6601.94253984757i</v>
      </c>
      <c r="E276" t="str">
        <f t="shared" si="61"/>
        <v>162.46897663586-0.0229285775770188i</v>
      </c>
      <c r="F276" t="str">
        <f t="shared" si="62"/>
        <v>2.90990990990376-61955.1663736297i</v>
      </c>
      <c r="G276" t="str">
        <f t="shared" si="63"/>
        <v>0.999999999997885-0.0000014541174750908i</v>
      </c>
      <c r="H276" t="str">
        <f t="shared" si="64"/>
        <v>15.1515827998374+0.329494447321688i</v>
      </c>
      <c r="I276" t="str">
        <f t="shared" si="65"/>
        <v>138.510706494011-6355.58936854798i</v>
      </c>
      <c r="K276" t="str">
        <f t="shared" si="66"/>
        <v>0.329842540181328-0.00718117281508712i</v>
      </c>
      <c r="L276" t="str">
        <f t="shared" si="67"/>
        <v>0.000714285714285714-501.667365374094i</v>
      </c>
      <c r="M276" t="str">
        <f t="shared" si="68"/>
        <v>0.0025-15.6295987886437i</v>
      </c>
      <c r="N276">
        <f t="shared" si="69"/>
        <v>88.77488035810218</v>
      </c>
      <c r="O276">
        <f t="shared" si="70"/>
        <v>92.915236644704905</v>
      </c>
      <c r="P276" s="3">
        <f t="shared" si="71"/>
        <v>92.915236644704905</v>
      </c>
      <c r="Q276" s="3">
        <f t="shared" si="72"/>
        <v>-91.22511964189782</v>
      </c>
      <c r="R276">
        <f t="shared" si="73"/>
        <v>88.77488035810218</v>
      </c>
      <c r="S276">
        <f t="shared" si="74"/>
        <v>2.4107289999739075E-3</v>
      </c>
      <c r="T276">
        <f t="shared" si="57"/>
        <v>92.915236644704905</v>
      </c>
    </row>
    <row r="277" spans="1:20" x14ac:dyDescent="0.25">
      <c r="A277">
        <f t="shared" si="58"/>
        <v>15.204615848950258</v>
      </c>
      <c r="B277">
        <f t="shared" si="75"/>
        <v>2.4198897701738082</v>
      </c>
      <c r="C277" t="str">
        <f t="shared" si="59"/>
        <v>-945.764473568282-44056.8853610986i</v>
      </c>
      <c r="D277" t="str">
        <f t="shared" si="60"/>
        <v>3.47812499996151-6576.95012944342i</v>
      </c>
      <c r="E277" t="str">
        <f t="shared" si="61"/>
        <v>162.468972371389-0.0230156115136224i</v>
      </c>
      <c r="F277" t="str">
        <f t="shared" si="62"/>
        <v>2.9099099099037-61720.62798731i</v>
      </c>
      <c r="G277" t="str">
        <f t="shared" si="63"/>
        <v>0.999999999997869-1.45964312149611E-06i</v>
      </c>
      <c r="H277" t="str">
        <f t="shared" si="64"/>
        <v>15.151583314942+0.330746527505377i</v>
      </c>
      <c r="I277" t="str">
        <f t="shared" si="65"/>
        <v>138.510707040733-6331.52972224681i</v>
      </c>
      <c r="K277" t="str">
        <f t="shared" si="66"/>
        <v>0.32984134179354-0.00720843489513668i</v>
      </c>
      <c r="L277" t="str">
        <f t="shared" si="67"/>
        <v>0.000714285714285714-499.768246039147i</v>
      </c>
      <c r="M277" t="str">
        <f t="shared" si="68"/>
        <v>0.0025-15.5704311502726i</v>
      </c>
      <c r="N277">
        <f t="shared" si="69"/>
        <v>88.770226474623456</v>
      </c>
      <c r="O277">
        <f t="shared" si="70"/>
        <v>92.882276709170839</v>
      </c>
      <c r="P277" s="3">
        <f t="shared" si="71"/>
        <v>92.882276709170839</v>
      </c>
      <c r="Q277" s="3">
        <f t="shared" si="72"/>
        <v>-91.229773525376544</v>
      </c>
      <c r="R277">
        <f t="shared" si="73"/>
        <v>88.770226474623456</v>
      </c>
      <c r="S277">
        <f t="shared" si="74"/>
        <v>2.4198897701738081E-3</v>
      </c>
      <c r="T277">
        <f t="shared" si="57"/>
        <v>92.882276709170839</v>
      </c>
    </row>
    <row r="278" spans="1:20" x14ac:dyDescent="0.25">
      <c r="A278">
        <f t="shared" si="58"/>
        <v>15.262393389176269</v>
      </c>
      <c r="B278">
        <f t="shared" si="75"/>
        <v>2.4290853513004689</v>
      </c>
      <c r="C278" t="str">
        <f t="shared" si="59"/>
        <v>-945.760935966406-43889.9439872928i</v>
      </c>
      <c r="D278" t="str">
        <f t="shared" si="60"/>
        <v>3.47812499996122-6552.05233067495i</v>
      </c>
      <c r="E278" t="str">
        <f t="shared" si="61"/>
        <v>162.46896807448-0.0231029750966967i</v>
      </c>
      <c r="F278" t="str">
        <f t="shared" si="62"/>
        <v>2.90990990990366-61486.9774729452i</v>
      </c>
      <c r="G278" t="str">
        <f t="shared" si="63"/>
        <v>0.999999999997853-1.46518976535777E-06i</v>
      </c>
      <c r="H278" t="str">
        <f t="shared" si="64"/>
        <v>15.1515838339688+0.332003365608455i</v>
      </c>
      <c r="I278" t="str">
        <f t="shared" si="65"/>
        <v>138.510707591617-6307.56115712634i</v>
      </c>
      <c r="K278" t="str">
        <f t="shared" si="66"/>
        <v>0.32984013428957-0.00723580026944848i</v>
      </c>
      <c r="L278" t="str">
        <f t="shared" si="67"/>
        <v>0.000714285714285714-497.8763160382i</v>
      </c>
      <c r="M278" t="str">
        <f t="shared" si="68"/>
        <v>0.0025-15.5114874977811i</v>
      </c>
      <c r="N278">
        <f t="shared" si="69"/>
        <v>88.76555492435979</v>
      </c>
      <c r="O278">
        <f t="shared" si="70"/>
        <v>92.849316651039288</v>
      </c>
      <c r="P278" s="3">
        <f t="shared" si="71"/>
        <v>92.849316651039288</v>
      </c>
      <c r="Q278" s="3">
        <f t="shared" si="72"/>
        <v>-91.23444507564021</v>
      </c>
      <c r="R278">
        <f t="shared" si="73"/>
        <v>88.76555492435979</v>
      </c>
      <c r="S278">
        <f t="shared" si="74"/>
        <v>2.4290853513004688E-3</v>
      </c>
      <c r="T278">
        <f t="shared" si="57"/>
        <v>92.849316651039288</v>
      </c>
    </row>
    <row r="279" spans="1:20" x14ac:dyDescent="0.25">
      <c r="A279">
        <f t="shared" si="58"/>
        <v>15.320390484055139</v>
      </c>
      <c r="B279">
        <f t="shared" si="75"/>
        <v>2.4383158756354106</v>
      </c>
      <c r="C279" t="str">
        <f t="shared" si="59"/>
        <v>-945.757371454443-43723.6339862641i</v>
      </c>
      <c r="D279" t="str">
        <f t="shared" si="60"/>
        <v>3.47812499996095-6527.24878537896i</v>
      </c>
      <c r="E279" t="str">
        <f t="shared" si="61"/>
        <v>162.468963744884-0.0231906695665312i</v>
      </c>
      <c r="F279" t="str">
        <f t="shared" si="62"/>
        <v>2.90990990990362-61254.2114693942i</v>
      </c>
      <c r="G279" t="str">
        <f t="shared" si="63"/>
        <v>0.999999999997837-1.47075748646611E-06i</v>
      </c>
      <c r="H279" t="str">
        <f t="shared" si="64"/>
        <v>15.1515843569478+0.333264979711187i</v>
      </c>
      <c r="I279" t="str">
        <f t="shared" si="65"/>
        <v>138.510708146698-6283.68332839078i</v>
      </c>
      <c r="K279" t="str">
        <f t="shared" si="66"/>
        <v>0.329838917600139-0.00726326932709277i</v>
      </c>
      <c r="L279" t="str">
        <f t="shared" si="67"/>
        <v>0.000714285714285714-495.99154815521i</v>
      </c>
      <c r="M279" t="str">
        <f t="shared" si="68"/>
        <v>0.0025-15.4527669832447i</v>
      </c>
      <c r="N279">
        <f t="shared" si="69"/>
        <v>88.760865640382903</v>
      </c>
      <c r="O279">
        <f t="shared" si="70"/>
        <v>92.816356469377567</v>
      </c>
      <c r="P279" s="3">
        <f t="shared" si="71"/>
        <v>92.816356469377567</v>
      </c>
      <c r="Q279" s="3">
        <f t="shared" si="72"/>
        <v>-91.239134359617097</v>
      </c>
      <c r="R279">
        <f t="shared" si="73"/>
        <v>88.760865640382903</v>
      </c>
      <c r="S279">
        <f t="shared" si="74"/>
        <v>2.4383158756354105E-3</v>
      </c>
      <c r="T279">
        <f t="shared" si="57"/>
        <v>92.816356469377567</v>
      </c>
    </row>
    <row r="280" spans="1:20" x14ac:dyDescent="0.25">
      <c r="A280">
        <f t="shared" si="58"/>
        <v>15.378607967894549</v>
      </c>
      <c r="B280">
        <f t="shared" si="75"/>
        <v>2.4475814759628252</v>
      </c>
      <c r="C280" t="str">
        <f t="shared" si="59"/>
        <v>-945.753779827891-43557.9529656016i</v>
      </c>
      <c r="D280" t="str">
        <f t="shared" si="60"/>
        <v>3.47812499996065-6502.53913674808i</v>
      </c>
      <c r="E280" t="str">
        <f t="shared" si="61"/>
        <v>162.468959382355-0.0232786961679737i</v>
      </c>
      <c r="F280" t="str">
        <f t="shared" si="62"/>
        <v>2.90990990990357-61022.3266282395i</v>
      </c>
      <c r="G280" t="str">
        <f t="shared" si="63"/>
        <v>0.99999999999782-1.47634636491466E-06i</v>
      </c>
      <c r="H280" t="str">
        <f t="shared" si="64"/>
        <v>15.151584883909+0.334531387962538i</v>
      </c>
      <c r="I280" t="str">
        <f t="shared" si="65"/>
        <v>138.510708706004-6259.89589254947i</v>
      </c>
      <c r="K280" t="str">
        <f t="shared" si="66"/>
        <v>0.329837691655443-0.0072908424585787i</v>
      </c>
      <c r="L280" t="str">
        <f t="shared" si="67"/>
        <v>0.000714285714285714-494.113915277159i</v>
      </c>
      <c r="M280" t="str">
        <f t="shared" si="68"/>
        <v>0.0025-15.3942687619493i</v>
      </c>
      <c r="N280">
        <f t="shared" si="69"/>
        <v>88.756158555512584</v>
      </c>
      <c r="O280">
        <f t="shared" si="70"/>
        <v>92.783396163246081</v>
      </c>
      <c r="P280" s="3">
        <f t="shared" si="71"/>
        <v>92.783396163246081</v>
      </c>
      <c r="Q280" s="3">
        <f t="shared" si="72"/>
        <v>-91.243841444487416</v>
      </c>
      <c r="R280">
        <f t="shared" si="73"/>
        <v>88.756158555512584</v>
      </c>
      <c r="S280">
        <f t="shared" si="74"/>
        <v>2.447581475962825E-3</v>
      </c>
      <c r="T280">
        <f t="shared" si="57"/>
        <v>92.783396163246081</v>
      </c>
    </row>
    <row r="281" spans="1:20" x14ac:dyDescent="0.25">
      <c r="A281">
        <f t="shared" si="58"/>
        <v>15.437046678172548</v>
      </c>
      <c r="B281">
        <f t="shared" si="75"/>
        <v>2.456882285571484</v>
      </c>
      <c r="C281" t="str">
        <f t="shared" si="59"/>
        <v>-945.750160880686-43392.8985419414i</v>
      </c>
      <c r="D281" t="str">
        <f t="shared" si="60"/>
        <v>3.47812499996035-6477.92302932573i</v>
      </c>
      <c r="E281" t="str">
        <f t="shared" si="61"/>
        <v>162.468954986641-0.0233670561504381i</v>
      </c>
      <c r="F281" t="str">
        <f t="shared" si="62"/>
        <v>2.90990990990353-60791.31961374i</v>
      </c>
      <c r="G281" t="str">
        <f t="shared" si="63"/>
        <v>0.999999999997804-1.48195648110131E-06i</v>
      </c>
      <c r="H281" t="str">
        <f t="shared" si="64"/>
        <v>15.1515854148827+0.335802608580444i</v>
      </c>
      <c r="I281" t="str">
        <f t="shared" si="65"/>
        <v>138.510709269568-6236.19850741216i</v>
      </c>
      <c r="K281" t="str">
        <f t="shared" si="66"/>
        <v>0.329836456385148-0.0073185200558596i</v>
      </c>
      <c r="L281" t="str">
        <f t="shared" si="67"/>
        <v>0.000714285714285714-492.243390393661i</v>
      </c>
      <c r="M281" t="str">
        <f t="shared" si="68"/>
        <v>0.0025-15.3359919923783i</v>
      </c>
      <c r="N281">
        <f t="shared" si="69"/>
        <v>88.751433602315714</v>
      </c>
      <c r="O281">
        <f t="shared" si="70"/>
        <v>92.750435731697891</v>
      </c>
      <c r="P281" s="3">
        <f t="shared" si="71"/>
        <v>92.750435731697891</v>
      </c>
      <c r="Q281" s="3">
        <f t="shared" si="72"/>
        <v>-91.248566397684286</v>
      </c>
      <c r="R281">
        <f t="shared" si="73"/>
        <v>88.751433602315714</v>
      </c>
      <c r="S281">
        <f t="shared" si="74"/>
        <v>2.4568822855714841E-3</v>
      </c>
      <c r="T281">
        <f t="shared" si="57"/>
        <v>92.750435731697891</v>
      </c>
    </row>
    <row r="282" spans="1:20" x14ac:dyDescent="0.25">
      <c r="A282">
        <f t="shared" si="58"/>
        <v>15.495707455549606</v>
      </c>
      <c r="B282">
        <f t="shared" si="75"/>
        <v>2.4662184382566559</v>
      </c>
      <c r="C282" t="str">
        <f t="shared" si="59"/>
        <v>-945.746514405238-43228.4683409344i</v>
      </c>
      <c r="D282" t="str">
        <f t="shared" si="60"/>
        <v>3.47812499996004-6453.40010900095i</v>
      </c>
      <c r="E282" t="str">
        <f t="shared" si="61"/>
        <v>162.468950557489-0.0234557507679989i</v>
      </c>
      <c r="F282" t="str">
        <f t="shared" si="62"/>
        <v>2.90990990990347-60561.1871027821i</v>
      </c>
      <c r="G282" t="str">
        <f t="shared" si="63"/>
        <v>0.999999999997787-1.48758791572947E-06i</v>
      </c>
      <c r="H282" t="str">
        <f t="shared" si="64"/>
        <v>15.1515859498994+0.337078659852076i</v>
      </c>
      <c r="I282" t="str">
        <f t="shared" si="65"/>
        <v>138.510709837424-6212.59083208398i</v>
      </c>
      <c r="K282" t="str">
        <f t="shared" si="66"/>
        <v>0.329835211718387-0.00734630251233803i</v>
      </c>
      <c r="L282" t="str">
        <f t="shared" si="67"/>
        <v>0.000714285714285714-490.379946596595i</v>
      </c>
      <c r="M282" t="str">
        <f t="shared" si="68"/>
        <v>0.0025-15.2779358362007i</v>
      </c>
      <c r="N282">
        <f t="shared" si="69"/>
        <v>88.746690713105266</v>
      </c>
      <c r="O282">
        <f t="shared" si="70"/>
        <v>92.717475173779036</v>
      </c>
      <c r="P282" s="3">
        <f t="shared" si="71"/>
        <v>92.717475173779036</v>
      </c>
      <c r="Q282" s="3">
        <f t="shared" si="72"/>
        <v>-91.253309286894734</v>
      </c>
      <c r="R282">
        <f t="shared" si="73"/>
        <v>88.746690713105266</v>
      </c>
      <c r="S282">
        <f t="shared" si="74"/>
        <v>2.4662184382566558E-3</v>
      </c>
      <c r="T282">
        <f t="shared" si="57"/>
        <v>92.717475173779036</v>
      </c>
    </row>
    <row r="283" spans="1:20" x14ac:dyDescent="0.25">
      <c r="A283">
        <f t="shared" si="58"/>
        <v>15.554591143880694</v>
      </c>
      <c r="B283">
        <f t="shared" si="75"/>
        <v>2.4755900683220311</v>
      </c>
      <c r="C283" t="str">
        <f t="shared" si="59"/>
        <v>-945.742840192344-43064.6599972112i</v>
      </c>
      <c r="D283" t="str">
        <f t="shared" si="60"/>
        <v>3.47812499995973-6428.9700230033i</v>
      </c>
      <c r="E283" t="str">
        <f t="shared" si="61"/>
        <v>162.468946094646-0.0235447812793064i</v>
      </c>
      <c r="F283" t="str">
        <f t="shared" si="62"/>
        <v>2.90990990990342-60331.9257848327i</v>
      </c>
      <c r="G283" t="str">
        <f t="shared" si="63"/>
        <v>0.99999999999777-1.49324074980922E-06i</v>
      </c>
      <c r="H283" t="str">
        <f t="shared" si="64"/>
        <v>15.15158648899+0.338359560134088i</v>
      </c>
      <c r="I283" t="str">
        <f t="shared" si="65"/>
        <v>138.510710409603-6189.07252696067i</v>
      </c>
      <c r="K283" t="str">
        <f t="shared" si="66"/>
        <v>0.329833957583755-0.00737419022287048i</v>
      </c>
      <c r="L283" t="str">
        <f t="shared" si="67"/>
        <v>0.000714285714285714-488.523557079692i</v>
      </c>
      <c r="M283" t="str">
        <f t="shared" si="68"/>
        <v>0.0025-15.2200994582594i</v>
      </c>
      <c r="N283">
        <f t="shared" si="69"/>
        <v>88.741929819939514</v>
      </c>
      <c r="O283">
        <f t="shared" si="70"/>
        <v>92.684514488528279</v>
      </c>
      <c r="P283" s="3">
        <f t="shared" si="71"/>
        <v>92.684514488528279</v>
      </c>
      <c r="Q283" s="3">
        <f t="shared" si="72"/>
        <v>-91.258070180060486</v>
      </c>
      <c r="R283">
        <f t="shared" si="73"/>
        <v>88.741929819939514</v>
      </c>
      <c r="S283">
        <f t="shared" si="74"/>
        <v>2.4755900683220309E-3</v>
      </c>
      <c r="T283">
        <f t="shared" si="57"/>
        <v>92.684514488528279</v>
      </c>
    </row>
    <row r="284" spans="1:20" x14ac:dyDescent="0.25">
      <c r="A284">
        <f t="shared" si="58"/>
        <v>15.613698590227441</v>
      </c>
      <c r="B284">
        <f t="shared" si="75"/>
        <v>2.484997310581655</v>
      </c>
      <c r="C284" t="str">
        <f t="shared" si="59"/>
        <v>-945.73913803127-42901.4711543484i</v>
      </c>
      <c r="D284" t="str">
        <f t="shared" si="60"/>
        <v>3.47812499995943-6404.63241989782i</v>
      </c>
      <c r="E284" t="str">
        <f t="shared" si="61"/>
        <v>162.468941597857-0.0236341489476821i</v>
      </c>
      <c r="F284" t="str">
        <f t="shared" si="62"/>
        <v>2.90990990990338-60103.5323618907i</v>
      </c>
      <c r="G284" t="str">
        <f t="shared" si="63"/>
        <v>0.999999999997753-1.49891506465846E-06i</v>
      </c>
      <c r="H284" t="str">
        <f t="shared" si="64"/>
        <v>15.1515870321855+0.339645327852908i</v>
      </c>
      <c r="I284" t="str">
        <f t="shared" si="65"/>
        <v>138.510710986141-6165.64325372351i</v>
      </c>
      <c r="K284" t="str">
        <f t="shared" si="66"/>
        <v>0.329832693909304-0.00740218358377298i</v>
      </c>
      <c r="L284" t="str">
        <f t="shared" si="67"/>
        <v>0.000714285714285714-486.674195138167i</v>
      </c>
      <c r="M284" t="str">
        <f t="shared" si="68"/>
        <v>0.0025-15.1624820265584i</v>
      </c>
      <c r="N284">
        <f t="shared" si="69"/>
        <v>88.737150854620907</v>
      </c>
      <c r="O284">
        <f t="shared" si="70"/>
        <v>92.651553674977109</v>
      </c>
      <c r="P284" s="3">
        <f t="shared" si="71"/>
        <v>92.651553674977109</v>
      </c>
      <c r="Q284" s="3">
        <f t="shared" si="72"/>
        <v>-91.262849145379093</v>
      </c>
      <c r="R284">
        <f t="shared" si="73"/>
        <v>88.737150854620907</v>
      </c>
      <c r="S284">
        <f t="shared" si="74"/>
        <v>2.4849973105816551E-3</v>
      </c>
      <c r="T284">
        <f t="shared" si="57"/>
        <v>92.651553674977109</v>
      </c>
    </row>
    <row r="285" spans="1:20" x14ac:dyDescent="0.25">
      <c r="A285">
        <f t="shared" si="58"/>
        <v>15.673030644870305</v>
      </c>
      <c r="B285">
        <f t="shared" si="75"/>
        <v>2.4944403003618651</v>
      </c>
      <c r="C285" t="str">
        <f t="shared" si="59"/>
        <v>-945.735407709599-42738.8994648336i</v>
      </c>
      <c r="D285" t="str">
        <f t="shared" si="60"/>
        <v>3.47812499995912-6380.38694957986i</v>
      </c>
      <c r="E285" t="str">
        <f t="shared" si="61"/>
        <v>162.468937066862-0.0237238550410353i</v>
      </c>
      <c r="F285" t="str">
        <f t="shared" si="62"/>
        <v>2.90990990990332-59876.0035484398i</v>
      </c>
      <c r="G285" t="str">
        <f t="shared" si="63"/>
        <v>0.999999999997736-1.50461094190414E-06i</v>
      </c>
      <c r="H285" t="str">
        <f t="shared" si="64"/>
        <v>15.1515875795171+0.340935981504965i</v>
      </c>
      <c r="I285" t="str">
        <f t="shared" si="65"/>
        <v>138.510711567067-6142.30267533448i</v>
      </c>
      <c r="K285" t="str">
        <f t="shared" si="66"/>
        <v>0.329831420622544-0.00743028299282561i</v>
      </c>
      <c r="L285" t="str">
        <f t="shared" si="67"/>
        <v>0.000714285714285714-484.831834168328i</v>
      </c>
      <c r="M285" t="str">
        <f t="shared" si="68"/>
        <v>0.0025-15.1050827122519i</v>
      </c>
      <c r="N285">
        <f t="shared" si="69"/>
        <v>88.732353748695388</v>
      </c>
      <c r="O285">
        <f t="shared" si="70"/>
        <v>92.618592732149452</v>
      </c>
      <c r="P285" s="3">
        <f t="shared" si="71"/>
        <v>92.618592732149452</v>
      </c>
      <c r="Q285" s="3">
        <f t="shared" si="72"/>
        <v>-91.267646251304612</v>
      </c>
      <c r="R285">
        <f t="shared" si="73"/>
        <v>88.732353748695388</v>
      </c>
      <c r="S285">
        <f t="shared" si="74"/>
        <v>2.4944403003618653E-3</v>
      </c>
      <c r="T285">
        <f t="shared" si="57"/>
        <v>92.618592732149452</v>
      </c>
    </row>
    <row r="286" spans="1:20" x14ac:dyDescent="0.25">
      <c r="A286">
        <f t="shared" si="58"/>
        <v>15.732588161320814</v>
      </c>
      <c r="B286">
        <f t="shared" si="75"/>
        <v>2.5039191735032404</v>
      </c>
      <c r="C286" t="str">
        <f t="shared" si="59"/>
        <v>-945.73164901339-42576.9425900337i</v>
      </c>
      <c r="D286" t="str">
        <f t="shared" si="60"/>
        <v>3.47812499995881-6356.23326327023i</v>
      </c>
      <c r="E286" t="str">
        <f t="shared" si="61"/>
        <v>162.468932501403-0.0238139008320137i</v>
      </c>
      <c r="F286" t="str">
        <f t="shared" si="62"/>
        <v>2.90990990990328-59649.3360714018i</v>
      </c>
      <c r="G286" t="str">
        <f t="shared" si="63"/>
        <v>0.999999999997719-1.51032846348335E-06i</v>
      </c>
      <c r="H286" t="str">
        <f t="shared" si="64"/>
        <v>15.1515881310164+0.342231539656995i</v>
      </c>
      <c r="I286" t="str">
        <f t="shared" si="65"/>
        <v>138.510712152418-6119.05045603158i</v>
      </c>
      <c r="K286" t="str">
        <f t="shared" si="66"/>
        <v>0.329830137650432-0.00745848884927807i</v>
      </c>
      <c r="L286" t="str">
        <f t="shared" si="67"/>
        <v>0.000714285714285714-482.996447667192i</v>
      </c>
      <c r="M286" t="str">
        <f t="shared" si="68"/>
        <v>0.0025-15.0479006896313i</v>
      </c>
      <c r="N286">
        <f t="shared" si="69"/>
        <v>88.727538433451116</v>
      </c>
      <c r="O286">
        <f t="shared" si="70"/>
        <v>92.585631659062116</v>
      </c>
      <c r="P286" s="3">
        <f t="shared" si="71"/>
        <v>92.585631659062116</v>
      </c>
      <c r="Q286" s="3">
        <f t="shared" si="72"/>
        <v>-91.272461566548884</v>
      </c>
      <c r="R286">
        <f t="shared" si="73"/>
        <v>88.727538433451116</v>
      </c>
      <c r="S286">
        <f t="shared" si="74"/>
        <v>2.5039191735032403E-3</v>
      </c>
      <c r="T286">
        <f t="shared" si="57"/>
        <v>92.585631659062116</v>
      </c>
    </row>
    <row r="287" spans="1:20" x14ac:dyDescent="0.25">
      <c r="A287">
        <f t="shared" si="58"/>
        <v>15.792371996333834</v>
      </c>
      <c r="B287">
        <f t="shared" si="75"/>
        <v>2.513434066362553</v>
      </c>
      <c r="C287" t="str">
        <f t="shared" si="59"/>
        <v>-945.727861727035-42415.5982001596i</v>
      </c>
      <c r="D287" t="str">
        <f t="shared" si="60"/>
        <v>3.4781249999585-6332.17101351005i</v>
      </c>
      <c r="E287" t="str">
        <f t="shared" si="61"/>
        <v>162.468927901218-0.0239042875979232i</v>
      </c>
      <c r="F287" t="str">
        <f t="shared" si="62"/>
        <v>2.90990990990323-59423.526670089i</v>
      </c>
      <c r="G287" t="str">
        <f t="shared" si="63"/>
        <v>0.999999999997702-1.51606771164457E-06i</v>
      </c>
      <c r="H287" t="str">
        <f t="shared" si="64"/>
        <v>15.1515886867151+0.343532020946278i</v>
      </c>
      <c r="I287" t="str">
        <f t="shared" si="65"/>
        <v>138.510712742226-6095.88626132384i</v>
      </c>
      <c r="K287" t="str">
        <f t="shared" si="66"/>
        <v>0.329828844919373-0.00748680155385441i</v>
      </c>
      <c r="L287" t="str">
        <f t="shared" si="67"/>
        <v>0.000714285714285714-481.168009232111i</v>
      </c>
      <c r="M287" t="str">
        <f t="shared" si="68"/>
        <v>0.0025-14.990935136114i</v>
      </c>
      <c r="N287">
        <f t="shared" si="69"/>
        <v>88.722704839917824</v>
      </c>
      <c r="O287">
        <f t="shared" si="70"/>
        <v>92.552670454724293</v>
      </c>
      <c r="P287" s="3">
        <f t="shared" si="71"/>
        <v>92.552670454724293</v>
      </c>
      <c r="Q287" s="3">
        <f t="shared" si="72"/>
        <v>-91.277295160082176</v>
      </c>
      <c r="R287">
        <f t="shared" si="73"/>
        <v>88.722704839917824</v>
      </c>
      <c r="S287">
        <f t="shared" si="74"/>
        <v>2.5134340663625528E-3</v>
      </c>
      <c r="T287">
        <f t="shared" si="57"/>
        <v>92.552670454724293</v>
      </c>
    </row>
    <row r="288" spans="1:20" x14ac:dyDescent="0.25">
      <c r="A288">
        <f t="shared" si="58"/>
        <v>15.852383009919901</v>
      </c>
      <c r="B288">
        <f t="shared" si="75"/>
        <v>2.5229851158147305</v>
      </c>
      <c r="C288" t="str">
        <f t="shared" si="59"/>
        <v>-945.724045633266-42254.8639742323i</v>
      </c>
      <c r="D288" t="str">
        <f t="shared" si="60"/>
        <v>3.47812499995818-6308.19985415574i</v>
      </c>
      <c r="E288" t="str">
        <f t="shared" si="61"/>
        <v>162.468923266041-0.0239950166207505i</v>
      </c>
      <c r="F288" t="str">
        <f t="shared" si="62"/>
        <v>2.90990990990317-59198.5720961571i</v>
      </c>
      <c r="G288" t="str">
        <f t="shared" si="63"/>
        <v>0.999999999997684-1.52182876894879E-06i</v>
      </c>
      <c r="H288" t="str">
        <f t="shared" si="64"/>
        <v>15.1515892466451+0.344837444080918i</v>
      </c>
      <c r="I288" t="str">
        <f t="shared" si="65"/>
        <v>138.510713336523-6072.80975798647i</v>
      </c>
      <c r="K288" t="str">
        <f t="shared" si="66"/>
        <v>0.329827542355214-0.00751522150875829i</v>
      </c>
      <c r="L288" t="str">
        <f t="shared" si="67"/>
        <v>0.000714285714285714-479.346492560381i</v>
      </c>
      <c r="M288" t="str">
        <f t="shared" si="68"/>
        <v>0.0025-14.9341852322316i</v>
      </c>
      <c r="N288">
        <f t="shared" si="69"/>
        <v>88.717852898865672</v>
      </c>
      <c r="O288">
        <f t="shared" si="70"/>
        <v>92.519709118137499</v>
      </c>
      <c r="P288" s="3">
        <f t="shared" si="71"/>
        <v>92.519709118137499</v>
      </c>
      <c r="Q288" s="3">
        <f t="shared" si="72"/>
        <v>-91.282147101134328</v>
      </c>
      <c r="R288">
        <f t="shared" si="73"/>
        <v>88.717852898865672</v>
      </c>
      <c r="S288">
        <f t="shared" si="74"/>
        <v>2.5229851158147304E-3</v>
      </c>
      <c r="T288">
        <f t="shared" si="57"/>
        <v>92.519709118137499</v>
      </c>
    </row>
    <row r="289" spans="1:20" x14ac:dyDescent="0.25">
      <c r="A289">
        <f t="shared" si="58"/>
        <v>15.912622065357597</v>
      </c>
      <c r="B289">
        <f t="shared" si="75"/>
        <v>2.5325724592548267</v>
      </c>
      <c r="C289" t="str">
        <f t="shared" si="59"/>
        <v>-945.72020051325-42094.7376000521i</v>
      </c>
      <c r="D289" t="str">
        <f t="shared" si="60"/>
        <v>3.47812499995786-6284.31944037415i</v>
      </c>
      <c r="E289" t="str">
        <f t="shared" si="61"/>
        <v>162.468918595609-0.0240860891872109i</v>
      </c>
      <c r="F289" t="str">
        <f t="shared" si="62"/>
        <v>2.90990990990312-58974.4691135592i</v>
      </c>
      <c r="G289" t="str">
        <f t="shared" si="63"/>
        <v>0.999999999997666-1.52761171827077E-06i</v>
      </c>
      <c r="H289" t="str">
        <f t="shared" si="64"/>
        <v>15.1515898108386+0.346147827840126i</v>
      </c>
      <c r="I289" t="str">
        <f t="shared" si="65"/>
        <v>138.510713935347-6049.82061405623i</v>
      </c>
      <c r="K289" t="str">
        <f t="shared" si="66"/>
        <v>0.329826229883239-0.00754374911767843i</v>
      </c>
      <c r="L289" t="str">
        <f t="shared" si="67"/>
        <v>0.000714285714285714-477.531871448875i</v>
      </c>
      <c r="M289" t="str">
        <f t="shared" si="68"/>
        <v>0.0025-14.8776501616174i</v>
      </c>
      <c r="N289">
        <f t="shared" si="69"/>
        <v>88.712982540804305</v>
      </c>
      <c r="O289">
        <f t="shared" si="70"/>
        <v>92.486747648295989</v>
      </c>
      <c r="P289" s="3">
        <f t="shared" si="71"/>
        <v>92.486747648295989</v>
      </c>
      <c r="Q289" s="3">
        <f t="shared" si="72"/>
        <v>-91.287017459195695</v>
      </c>
      <c r="R289">
        <f t="shared" si="73"/>
        <v>88.712982540804305</v>
      </c>
      <c r="S289">
        <f t="shared" si="74"/>
        <v>2.5325724592548267E-3</v>
      </c>
      <c r="T289">
        <f t="shared" si="57"/>
        <v>92.486747648295989</v>
      </c>
    </row>
    <row r="290" spans="1:20" x14ac:dyDescent="0.25">
      <c r="A290">
        <f t="shared" si="58"/>
        <v>15.973090029205958</v>
      </c>
      <c r="B290">
        <f t="shared" si="75"/>
        <v>2.5421962345999951</v>
      </c>
      <c r="C290" t="str">
        <f t="shared" si="59"/>
        <v>-945.716326146403-41935.216774162i</v>
      </c>
      <c r="D290" t="str">
        <f t="shared" si="60"/>
        <v>3.47812499995753-6260.5294286375i</v>
      </c>
      <c r="E290" t="str">
        <f t="shared" si="61"/>
        <v>162.468913889652-0.0241775065887347i</v>
      </c>
      <c r="F290" t="str">
        <f t="shared" si="62"/>
        <v>2.90990990990306-58751.2144984986i</v>
      </c>
      <c r="G290" t="str">
        <f t="shared" si="63"/>
        <v>0.999999999997649-1.53341664280016E-06i</v>
      </c>
      <c r="H290" t="str">
        <f t="shared" si="64"/>
        <v>15.1515903793281+0.347463191074458i</v>
      </c>
      <c r="I290" t="str">
        <f t="shared" si="65"/>
        <v>138.51071453873-6026.91849882659i</v>
      </c>
      <c r="K290" t="str">
        <f t="shared" si="66"/>
        <v>0.329824907428165-0.00757238478579305i</v>
      </c>
      <c r="L290" t="str">
        <f t="shared" si="67"/>
        <v>0.000714285714285714-475.72411979366i</v>
      </c>
      <c r="M290" t="str">
        <f t="shared" si="68"/>
        <v>0.0025-14.8213291109956i</v>
      </c>
      <c r="N290">
        <f t="shared" si="69"/>
        <v>88.708093695982043</v>
      </c>
      <c r="O290">
        <f t="shared" si="70"/>
        <v>92.453786044186032</v>
      </c>
      <c r="P290" s="3">
        <f t="shared" si="71"/>
        <v>92.453786044186032</v>
      </c>
      <c r="Q290" s="3">
        <f t="shared" si="72"/>
        <v>-91.291906304017957</v>
      </c>
      <c r="R290">
        <f t="shared" si="73"/>
        <v>88.708093695982043</v>
      </c>
      <c r="S290">
        <f t="shared" si="74"/>
        <v>2.5421962345999953E-3</v>
      </c>
      <c r="T290">
        <f t="shared" si="57"/>
        <v>92.453786044186032</v>
      </c>
    </row>
    <row r="291" spans="1:20" x14ac:dyDescent="0.25">
      <c r="A291">
        <f t="shared" si="58"/>
        <v>16.033787771316941</v>
      </c>
      <c r="B291">
        <f t="shared" si="75"/>
        <v>2.5518565802914752</v>
      </c>
      <c r="C291" t="str">
        <f t="shared" si="59"/>
        <v>-945.712422310528-41776.2992018176i</v>
      </c>
      <c r="D291" t="str">
        <f t="shared" si="60"/>
        <v>3.47812499995722-6236.82947671854i</v>
      </c>
      <c r="E291" t="str">
        <f t="shared" si="61"/>
        <v>162.468909147901-0.0242692701215347i</v>
      </c>
      <c r="F291" t="str">
        <f t="shared" si="62"/>
        <v>2.90990990990302-58528.8050393833i</v>
      </c>
      <c r="G291" t="str">
        <f t="shared" si="63"/>
        <v>0.999999999997631-1.53924362604278E-06i</v>
      </c>
      <c r="H291" t="str">
        <f t="shared" si="64"/>
        <v>15.1515909521464+0.348783552706113i</v>
      </c>
      <c r="I291" t="str">
        <f t="shared" si="65"/>
        <v>138.510715146708-6004.10308284302i</v>
      </c>
      <c r="K291" t="str">
        <f t="shared" si="66"/>
        <v>0.329823574914139-0.00760112891977559i</v>
      </c>
      <c r="L291" t="str">
        <f t="shared" si="67"/>
        <v>0.000714285714285714-473.923211589618i</v>
      </c>
      <c r="M291" t="str">
        <f t="shared" si="68"/>
        <v>0.0025-14.765221270169i</v>
      </c>
      <c r="N291">
        <f t="shared" si="69"/>
        <v>88.703186294384736</v>
      </c>
      <c r="O291">
        <f t="shared" si="70"/>
        <v>92.420824304786535</v>
      </c>
      <c r="P291" s="3">
        <f t="shared" si="71"/>
        <v>92.420824304786535</v>
      </c>
      <c r="Q291" s="3">
        <f t="shared" si="72"/>
        <v>-91.296813705615264</v>
      </c>
      <c r="R291">
        <f t="shared" si="73"/>
        <v>88.703186294384736</v>
      </c>
      <c r="S291">
        <f t="shared" si="74"/>
        <v>2.5518565802914754E-3</v>
      </c>
      <c r="T291">
        <f t="shared" si="57"/>
        <v>92.420824304786535</v>
      </c>
    </row>
    <row r="292" spans="1:20" x14ac:dyDescent="0.25">
      <c r="A292">
        <f t="shared" si="58"/>
        <v>16.094716164847945</v>
      </c>
      <c r="B292">
        <f t="shared" si="75"/>
        <v>2.5615536352965829</v>
      </c>
      <c r="C292" t="str">
        <f t="shared" si="59"/>
        <v>-945.708488781723-41617.9825969513i</v>
      </c>
      <c r="D292" t="str">
        <f t="shared" si="60"/>
        <v>3.4781249999569-6213.21924368543i</v>
      </c>
      <c r="E292" t="str">
        <f t="shared" si="61"/>
        <v>162.468904370084-0.0243613810865847i</v>
      </c>
      <c r="F292" t="str">
        <f t="shared" si="62"/>
        <v>2.90990990990297-58307.2375367776i</v>
      </c>
      <c r="G292" t="str">
        <f t="shared" si="63"/>
        <v>0.999999999997613-1.54509275182171E-06i</v>
      </c>
      <c r="H292" t="str">
        <f t="shared" si="64"/>
        <v>15.1515915293264+0.350108931729196i</v>
      </c>
      <c r="I292" t="str">
        <f t="shared" si="65"/>
        <v>138.510715759314-5981.37403789797i</v>
      </c>
      <c r="K292" t="str">
        <f t="shared" si="66"/>
        <v>0.329822232264733-0.00762998192779976i</v>
      </c>
      <c r="L292" t="str">
        <f t="shared" si="67"/>
        <v>0.000714285714285714-472.129120930084i</v>
      </c>
      <c r="M292" t="str">
        <f t="shared" si="68"/>
        <v>0.0025-14.7093258320074i</v>
      </c>
      <c r="N292">
        <f t="shared" si="69"/>
        <v>88.698260265734874</v>
      </c>
      <c r="O292">
        <f t="shared" si="70"/>
        <v>92.387862429068321</v>
      </c>
      <c r="P292" s="3">
        <f t="shared" si="71"/>
        <v>92.387862429068321</v>
      </c>
      <c r="Q292" s="3">
        <f t="shared" si="72"/>
        <v>-91.301739734265126</v>
      </c>
      <c r="R292">
        <f t="shared" si="73"/>
        <v>88.698260265734874</v>
      </c>
      <c r="S292">
        <f t="shared" si="74"/>
        <v>2.561553635296583E-3</v>
      </c>
      <c r="T292">
        <f t="shared" si="57"/>
        <v>92.387862429068321</v>
      </c>
    </row>
    <row r="293" spans="1:20" x14ac:dyDescent="0.25">
      <c r="A293">
        <f t="shared" si="58"/>
        <v>16.155876086274368</v>
      </c>
      <c r="B293">
        <f t="shared" si="75"/>
        <v>2.5712875391107097</v>
      </c>
      <c r="C293" t="str">
        <f t="shared" si="59"/>
        <v>-945.704525334389-41460.2646821413i</v>
      </c>
      <c r="D293" t="str">
        <f t="shared" si="60"/>
        <v>3.47812499995655-6189.69838989703i</v>
      </c>
      <c r="E293" t="str">
        <f t="shared" si="61"/>
        <v>162.468899555927-0.0244538407896141i</v>
      </c>
      <c r="F293" t="str">
        <f t="shared" si="62"/>
        <v>2.9099099099029-58086.5088033588i</v>
      </c>
      <c r="G293" t="str">
        <f t="shared" si="63"/>
        <v>0.999999999997595-1.55096410427861E-06i</v>
      </c>
      <c r="H293" t="str">
        <f t="shared" si="64"/>
        <v>15.1515921109014+0.351439347209998i</v>
      </c>
      <c r="I293" t="str">
        <f t="shared" si="65"/>
        <v>138.510716376587-5958.73103702657i</v>
      </c>
      <c r="K293" t="str">
        <f t="shared" si="66"/>
        <v>0.329820879402937-0.00765894421954469i</v>
      </c>
      <c r="L293" t="str">
        <f t="shared" si="67"/>
        <v>0.000714285714285714-470.341822006459i</v>
      </c>
      <c r="M293" t="str">
        <f t="shared" si="68"/>
        <v>0.0025-14.6536419924361i</v>
      </c>
      <c r="N293">
        <f t="shared" si="69"/>
        <v>88.693315539490641</v>
      </c>
      <c r="O293">
        <f t="shared" si="70"/>
        <v>92.354900415994493</v>
      </c>
      <c r="P293" s="3">
        <f t="shared" si="71"/>
        <v>92.354900415994493</v>
      </c>
      <c r="Q293" s="3">
        <f t="shared" si="72"/>
        <v>-91.306684460509359</v>
      </c>
      <c r="R293">
        <f t="shared" si="73"/>
        <v>88.693315539490641</v>
      </c>
      <c r="S293">
        <f t="shared" si="74"/>
        <v>2.5712875391107099E-3</v>
      </c>
      <c r="T293">
        <f t="shared" si="57"/>
        <v>92.354900415994493</v>
      </c>
    </row>
    <row r="294" spans="1:20" x14ac:dyDescent="0.25">
      <c r="A294">
        <f t="shared" si="58"/>
        <v>16.217268415402209</v>
      </c>
      <c r="B294">
        <f t="shared" si="75"/>
        <v>2.5810584317593306</v>
      </c>
      <c r="C294" t="str">
        <f t="shared" si="59"/>
        <v>-945.700531741213-41303.1431885791i</v>
      </c>
      <c r="D294" t="str">
        <f t="shared" si="60"/>
        <v>3.47812499995623-6166.26657699805i</v>
      </c>
      <c r="E294" t="str">
        <f t="shared" si="61"/>
        <v>162.468894705153-0.0245466505410975i</v>
      </c>
      <c r="F294" t="str">
        <f t="shared" si="62"/>
        <v>2.90990990990286-57866.6156638706i</v>
      </c>
      <c r="G294" t="str">
        <f t="shared" si="63"/>
        <v>0.999999999997576-1.55685776787484E-06i</v>
      </c>
      <c r="H294" t="str">
        <f t="shared" si="64"/>
        <v>15.1515926969047+0.35277481828725i</v>
      </c>
      <c r="I294" t="str">
        <f t="shared" si="65"/>
        <v>138.510716998559-5936.17375450164i</v>
      </c>
      <c r="K294" t="str">
        <f t="shared" si="66"/>
        <v>0.329819516251163-0.00768801620620009i</v>
      </c>
      <c r="L294" t="str">
        <f t="shared" si="67"/>
        <v>0.000714285714285714-468.56128910785i</v>
      </c>
      <c r="M294" t="str">
        <f t="shared" si="68"/>
        <v>0.0025-14.5981689504245i</v>
      </c>
      <c r="N294">
        <f t="shared" si="69"/>
        <v>88.688352044844933</v>
      </c>
      <c r="O294">
        <f t="shared" si="70"/>
        <v>92.321938264520483</v>
      </c>
      <c r="P294" s="3">
        <f t="shared" si="71"/>
        <v>92.321938264520483</v>
      </c>
      <c r="Q294" s="3">
        <f t="shared" si="72"/>
        <v>-91.311647955155067</v>
      </c>
      <c r="R294">
        <f t="shared" si="73"/>
        <v>88.688352044844933</v>
      </c>
      <c r="S294">
        <f t="shared" si="74"/>
        <v>2.5810584317593308E-3</v>
      </c>
      <c r="T294">
        <f t="shared" si="57"/>
        <v>92.321938264520483</v>
      </c>
    </row>
    <row r="295" spans="1:20" x14ac:dyDescent="0.25">
      <c r="A295">
        <f t="shared" si="58"/>
        <v>16.278894035380738</v>
      </c>
      <c r="B295">
        <f t="shared" si="75"/>
        <v>2.5908664538000159</v>
      </c>
      <c r="C295" t="str">
        <f t="shared" si="59"/>
        <v>-945.696507773178-41146.6158560355i</v>
      </c>
      <c r="D295" t="str">
        <f t="shared" si="60"/>
        <v>3.4781249999559-6142.92346791394i</v>
      </c>
      <c r="E295" t="str">
        <f t="shared" si="61"/>
        <v>162.468889817485-0.0246398116564563i</v>
      </c>
      <c r="F295" t="str">
        <f t="shared" si="62"/>
        <v>2.90990990990281-57647.5549550759i</v>
      </c>
      <c r="G295" t="str">
        <f t="shared" si="63"/>
        <v>0.999999999997558-1.56277382739273E-06i</v>
      </c>
      <c r="H295" t="str">
        <f t="shared" si="64"/>
        <v>15.1515932873701+0.354115364172421i</v>
      </c>
      <c r="I295" t="str">
        <f t="shared" si="65"/>
        <v>138.510717625267-5913.70186582909i</v>
      </c>
      <c r="K295" t="str">
        <f t="shared" si="66"/>
        <v>0.32981814273123-0.00771719830047147i</v>
      </c>
      <c r="L295" t="str">
        <f t="shared" si="67"/>
        <v>0.000714285714285714-466.78749662069i</v>
      </c>
      <c r="M295" t="str">
        <f t="shared" si="68"/>
        <v>0.0025-14.5429059079742i</v>
      </c>
      <c r="N295">
        <f t="shared" si="69"/>
        <v>88.683369710724307</v>
      </c>
      <c r="O295">
        <f t="shared" si="70"/>
        <v>92.288975973593622</v>
      </c>
      <c r="P295" s="3">
        <f t="shared" si="71"/>
        <v>92.288975973593622</v>
      </c>
      <c r="Q295" s="3">
        <f t="shared" si="72"/>
        <v>-91.316630289275693</v>
      </c>
      <c r="R295">
        <f t="shared" si="73"/>
        <v>88.683369710724307</v>
      </c>
      <c r="S295">
        <f t="shared" si="74"/>
        <v>2.5908664538000161E-3</v>
      </c>
      <c r="T295">
        <f t="shared" si="57"/>
        <v>92.288975973593622</v>
      </c>
    </row>
    <row r="296" spans="1:20" x14ac:dyDescent="0.25">
      <c r="A296">
        <f t="shared" si="58"/>
        <v>16.340753832715187</v>
      </c>
      <c r="B296">
        <f t="shared" si="75"/>
        <v>2.600711746324456</v>
      </c>
      <c r="C296" t="str">
        <f t="shared" si="59"/>
        <v>-945.692453199502-40990.6804328281i</v>
      </c>
      <c r="D296" t="str">
        <f t="shared" si="60"/>
        <v>3.47812499995556-6119.66872684621i</v>
      </c>
      <c r="E296" t="str">
        <f t="shared" si="61"/>
        <v>162.468884892642-0.024733325455824i</v>
      </c>
      <c r="F296" t="str">
        <f t="shared" si="62"/>
        <v>2.90990990990274-57429.3235257127i</v>
      </c>
      <c r="G296" t="str">
        <f t="shared" si="63"/>
        <v>0.999999999997539-0.0000015687123679368i</v>
      </c>
      <c r="H296" t="str">
        <f t="shared" si="64"/>
        <v>15.1515938823315+0.355461004149988i</v>
      </c>
      <c r="I296" t="str">
        <f t="shared" si="65"/>
        <v>138.510718256747-5891.31504774321i</v>
      </c>
      <c r="K296" t="str">
        <f t="shared" si="66"/>
        <v>0.329816758764365-0.00774649091658547i</v>
      </c>
      <c r="L296" t="str">
        <f t="shared" si="67"/>
        <v>0.000714285714285714-465.020419028383i</v>
      </c>
      <c r="M296" t="str">
        <f t="shared" si="68"/>
        <v>0.0025-14.4878520701078i</v>
      </c>
      <c r="N296">
        <f t="shared" si="69"/>
        <v>88.678368465788097</v>
      </c>
      <c r="O296">
        <f t="shared" si="70"/>
        <v>92.256013542153084</v>
      </c>
      <c r="P296" s="3">
        <f t="shared" si="71"/>
        <v>92.256013542153084</v>
      </c>
      <c r="Q296" s="3">
        <f t="shared" si="72"/>
        <v>-91.321631534211903</v>
      </c>
      <c r="R296">
        <f t="shared" si="73"/>
        <v>88.678368465788097</v>
      </c>
      <c r="S296">
        <f t="shared" si="74"/>
        <v>2.6007117463244561E-3</v>
      </c>
      <c r="T296">
        <f t="shared" si="57"/>
        <v>92.256013542153084</v>
      </c>
    </row>
    <row r="297" spans="1:20" x14ac:dyDescent="0.25">
      <c r="A297">
        <f t="shared" si="58"/>
        <v>16.402848697279502</v>
      </c>
      <c r="B297">
        <f t="shared" si="75"/>
        <v>2.6105944509604888</v>
      </c>
      <c r="C297" t="str">
        <f t="shared" si="59"/>
        <v>-945.688367787683-40835.3346757909i</v>
      </c>
      <c r="D297" t="str">
        <f t="shared" si="60"/>
        <v>3.47812499995522-6096.50201926767i</v>
      </c>
      <c r="E297" t="str">
        <f t="shared" si="61"/>
        <v>162.468879930342-0.0248271932642081i</v>
      </c>
      <c r="F297" t="str">
        <f t="shared" si="62"/>
        <v>2.90990990990269-57211.918236449i</v>
      </c>
      <c r="G297" t="str">
        <f t="shared" si="63"/>
        <v>0.99999999999752-1.57467347493493E-06i</v>
      </c>
      <c r="H297" t="str">
        <f t="shared" si="64"/>
        <v>15.1515944818233+0.356811757577709i</v>
      </c>
      <c r="I297" t="str">
        <f t="shared" si="65"/>
        <v>138.510718893036-5869.0129782022i</v>
      </c>
      <c r="K297" t="str">
        <f t="shared" si="66"/>
        <v>0.329815364271199-0.00777589447029501i</v>
      </c>
      <c r="L297" t="str">
        <f t="shared" si="67"/>
        <v>0.000714285714285714-463.260030910922i</v>
      </c>
      <c r="M297" t="str">
        <f t="shared" si="68"/>
        <v>0.0025-14.4330066448573i</v>
      </c>
      <c r="N297">
        <f t="shared" si="69"/>
        <v>88.673348238427408</v>
      </c>
      <c r="O297">
        <f t="shared" si="70"/>
        <v>92.223050969130355</v>
      </c>
      <c r="P297" s="3">
        <f t="shared" si="71"/>
        <v>92.223050969130355</v>
      </c>
      <c r="Q297" s="3">
        <f t="shared" si="72"/>
        <v>-91.326651761572592</v>
      </c>
      <c r="R297">
        <f t="shared" si="73"/>
        <v>88.673348238427408</v>
      </c>
      <c r="S297">
        <f t="shared" si="74"/>
        <v>2.6105944509604889E-3</v>
      </c>
      <c r="T297">
        <f t="shared" si="57"/>
        <v>92.223050969130355</v>
      </c>
    </row>
    <row r="298" spans="1:20" x14ac:dyDescent="0.25">
      <c r="A298">
        <f t="shared" si="58"/>
        <v>16.465179522329162</v>
      </c>
      <c r="B298">
        <f t="shared" si="75"/>
        <v>2.6205147098741386</v>
      </c>
      <c r="C298" t="str">
        <f t="shared" si="59"/>
        <v>-945.684251303429-40680.5763502393i</v>
      </c>
      <c r="D298" t="str">
        <f t="shared" si="60"/>
        <v>3.47812499995487-6073.4230119174i</v>
      </c>
      <c r="E298" t="str">
        <f t="shared" si="61"/>
        <v>162.468874930301-0.0249214164115267i</v>
      </c>
      <c r="F298" t="str">
        <f t="shared" si="62"/>
        <v>2.90990990990263-56995.3359598364i</v>
      </c>
      <c r="G298" t="str">
        <f t="shared" si="63"/>
        <v>0.999999999997502-1.58065723413965E-06i</v>
      </c>
      <c r="H298" t="str">
        <f t="shared" si="64"/>
        <v>15.1515950858799+0.358167643886897i</v>
      </c>
      <c r="I298" t="str">
        <f t="shared" si="65"/>
        <v>138.510719534168-5846.79533638323i</v>
      </c>
      <c r="K298" t="str">
        <f t="shared" si="66"/>
        <v>0.32981395917176-0.00780540937888442i</v>
      </c>
      <c r="L298" t="str">
        <f t="shared" si="67"/>
        <v>0.000714285714285714-461.506306944532i</v>
      </c>
      <c r="M298" t="str">
        <f t="shared" si="68"/>
        <v>0.0025-14.378368843253i</v>
      </c>
      <c r="N298">
        <f t="shared" si="69"/>
        <v>88.668308956764079</v>
      </c>
      <c r="O298">
        <f t="shared" si="70"/>
        <v>92.190088253448508</v>
      </c>
      <c r="P298" s="3">
        <f t="shared" si="71"/>
        <v>92.190088253448508</v>
      </c>
      <c r="Q298" s="3">
        <f t="shared" si="72"/>
        <v>-91.331691043235921</v>
      </c>
      <c r="R298">
        <f t="shared" si="73"/>
        <v>88.668308956764079</v>
      </c>
      <c r="S298">
        <f t="shared" si="74"/>
        <v>2.6205147098741386E-3</v>
      </c>
      <c r="T298">
        <f t="shared" si="57"/>
        <v>92.190088253448508</v>
      </c>
    </row>
    <row r="299" spans="1:20" x14ac:dyDescent="0.25">
      <c r="A299">
        <f t="shared" si="58"/>
        <v>16.527747204514014</v>
      </c>
      <c r="B299">
        <f t="shared" si="75"/>
        <v>2.6304726657716602</v>
      </c>
      <c r="C299" t="str">
        <f t="shared" si="59"/>
        <v>-945.680103510698-40526.4032299397i</v>
      </c>
      <c r="D299" t="str">
        <f t="shared" si="60"/>
        <v>3.47812499995454-6050.43137279618i</v>
      </c>
      <c r="E299" t="str">
        <f t="shared" si="61"/>
        <v>162.46886989223-0.0250159962325344i</v>
      </c>
      <c r="F299" t="str">
        <f t="shared" si="62"/>
        <v>2.90990990990258-56779.5735802665i</v>
      </c>
      <c r="G299" t="str">
        <f t="shared" si="63"/>
        <v>0.999999999997482-1.58666373162936E-06i</v>
      </c>
      <c r="H299" t="str">
        <f t="shared" si="64"/>
        <v>15.1515956945361+0.359528682582721i</v>
      </c>
      <c r="I299" t="str">
        <f t="shared" si="65"/>
        <v>138.510720180184-5824.66180267813i</v>
      </c>
      <c r="K299" t="str">
        <f t="shared" si="66"/>
        <v>0.329812543385471-0.00783503606117513i</v>
      </c>
      <c r="L299" t="str">
        <f t="shared" si="67"/>
        <v>0.000714285714285714-459.759221901309i</v>
      </c>
      <c r="M299" t="str">
        <f t="shared" si="68"/>
        <v>0.0025-14.3239378793116i</v>
      </c>
      <c r="N299">
        <f t="shared" si="69"/>
        <v>88.6632505486497</v>
      </c>
      <c r="O299">
        <f t="shared" si="70"/>
        <v>92.157125394022444</v>
      </c>
      <c r="P299" s="3">
        <f t="shared" si="71"/>
        <v>92.157125394022444</v>
      </c>
      <c r="Q299" s="3">
        <f t="shared" si="72"/>
        <v>-91.3367494513503</v>
      </c>
      <c r="R299">
        <f t="shared" si="73"/>
        <v>88.6632505486497</v>
      </c>
      <c r="S299">
        <f t="shared" si="74"/>
        <v>2.63047266577166E-3</v>
      </c>
      <c r="T299">
        <f t="shared" si="57"/>
        <v>92.157125394022444</v>
      </c>
    </row>
    <row r="300" spans="1:20" x14ac:dyDescent="0.25">
      <c r="A300">
        <f t="shared" si="58"/>
        <v>16.590552643891165</v>
      </c>
      <c r="B300">
        <f t="shared" si="75"/>
        <v>2.6404684619015923</v>
      </c>
      <c r="C300" t="str">
        <f t="shared" si="59"/>
        <v>-945.675924171652-40372.8130970778i</v>
      </c>
      <c r="D300" t="str">
        <f t="shared" si="60"/>
        <v>3.47812499995418-6027.5267711615i</v>
      </c>
      <c r="E300" t="str">
        <f t="shared" si="61"/>
        <v>162.468864815843-0.0251109340668663i</v>
      </c>
      <c r="F300" t="str">
        <f t="shared" si="62"/>
        <v>2.90990990990252-56564.6279939246i</v>
      </c>
      <c r="G300" t="str">
        <f t="shared" si="63"/>
        <v>0.999999999997463-1.59269305380951E-06i</v>
      </c>
      <c r="H300" t="str">
        <f t="shared" si="64"/>
        <v>15.1515963078267+0.360894893244458i</v>
      </c>
      <c r="I300" t="str">
        <f t="shared" si="65"/>
        <v>138.510720831118-5802.61205868845i</v>
      </c>
      <c r="K300" t="str">
        <f t="shared" si="66"/>
        <v>0.329811116831146-0.00786477493753054i</v>
      </c>
      <c r="L300" t="str">
        <f t="shared" si="67"/>
        <v>0.000714285714285714-458.018750648841i</v>
      </c>
      <c r="M300" t="str">
        <f t="shared" si="68"/>
        <v>0.0025-14.2697129700255i</v>
      </c>
      <c r="N300">
        <f t="shared" si="69"/>
        <v>88.658172941664745</v>
      </c>
      <c r="O300">
        <f t="shared" si="70"/>
        <v>92.12416238975905</v>
      </c>
      <c r="P300" s="3">
        <f t="shared" si="71"/>
        <v>92.12416238975905</v>
      </c>
      <c r="Q300" s="3">
        <f t="shared" si="72"/>
        <v>-91.341827058335255</v>
      </c>
      <c r="R300">
        <f t="shared" si="73"/>
        <v>88.658172941664745</v>
      </c>
      <c r="S300">
        <f t="shared" si="74"/>
        <v>2.6404684619015925E-3</v>
      </c>
      <c r="T300">
        <f t="shared" ref="T300:T363" si="76">P300</f>
        <v>92.12416238975905</v>
      </c>
    </row>
    <row r="301" spans="1:20" x14ac:dyDescent="0.25">
      <c r="A301">
        <f t="shared" ref="A301:A364" si="77">2*PI()*B301</f>
        <v>16.653596743937953</v>
      </c>
      <c r="B301">
        <f t="shared" si="75"/>
        <v>2.6505022420568185</v>
      </c>
      <c r="C301" t="str">
        <f t="shared" ref="C301:C364" si="78">IMPRODUCT(D301,E301,$C$40,,K301,$C$41)</f>
        <v>-945.671713046624-40219.8037422248i</v>
      </c>
      <c r="D301" t="str">
        <f t="shared" ref="D301:D364" si="79">IMDIV(IMPRODUCT($C$37,$C$38,COMPLEX(1,A301/$C$38)),IMSUM(-1*A301*A301/$C$39,COMPLEX(0,1*A301)))</f>
        <v>3.47812499995383-6004.70887752303i</v>
      </c>
      <c r="E301" t="str">
        <f t="shared" ref="E301:E364" si="80">IMDIV(IMPRODUCT(IMSUM(F301,G301),$C$29,H301),IMSUM(1,I301))</f>
        <v>162.468859700847-0.0252062312590574i</v>
      </c>
      <c r="F301" t="str">
        <f t="shared" ref="F301:F364" si="81">IMDIV(IMPRODUCT($C$14,$C$15,COMPLEX(1,A301/$C$15)),IMSUM(-1*A301*A301/$C$16,COMPLEX(0,A301)))</f>
        <v>2.90990990990247-56350.4961087466i</v>
      </c>
      <c r="G301" t="str">
        <f t="shared" ref="G301:G364" si="82">IMDIV(1,COMPLEX(1,A301*$C$9*$C$10))</f>
        <v>0.999999999997444-1.59874528741395E-06i</v>
      </c>
      <c r="H301" t="str">
        <f t="shared" ref="H301:H364" si="83">IMDIV($C$3,IMSUM(K301,COMPLEX(0,$C$28*A301)))</f>
        <v>15.1515969257874+0.362266295525799i</v>
      </c>
      <c r="I301" t="str">
        <f t="shared" ref="I301:I364" si="84">IMPRODUCT(F301,$C$29,H301,$C$31)</f>
        <v>138.510721487009-5780.64578722141i</v>
      </c>
      <c r="K301" t="str">
        <f t="shared" ref="K301:K364" si="85">IF($C$26&lt;=0,IMDIV(1,IMSUM(IMDIV(1,L301),1/$C$18)),IMDIV(1,IMSUM(IMDIV(1,L301),1/$C$18,IMDIV(1,M301))))</f>
        <v>0.329809679426978-0.00789462642986137i</v>
      </c>
      <c r="L301" t="str">
        <f t="shared" ref="L301:L364" si="86">IMSUM($C$21/$C$22,IMDIV(1,COMPLEX(0,$C$20*$C$22*A301)))</f>
        <v>0.000714285714285714-456.284868149873i</v>
      </c>
      <c r="M301" t="str">
        <f t="shared" ref="M301:M364" si="87">IMSUM($C$25/$C$26,IMDIV(1,COMPLEX(0,$C$24*$C$26*A301)))</f>
        <v>0.0025-14.2156933353511i</v>
      </c>
      <c r="N301">
        <f t="shared" ref="N301:N364" si="88">ABS(R301)</f>
        <v>88.653076063117368</v>
      </c>
      <c r="O301">
        <f t="shared" ref="O301:O364" si="89">ABS(P301)</f>
        <v>92.091199239556659</v>
      </c>
      <c r="P301" s="3">
        <f t="shared" ref="P301:P364" si="90">20*LOG10(IMABS(C301))</f>
        <v>92.091199239556659</v>
      </c>
      <c r="Q301" s="3">
        <f t="shared" ref="Q301:Q364" si="91">IMARGUMENT(C301)*180/PI()</f>
        <v>-91.346923936882632</v>
      </c>
      <c r="R301">
        <f t="shared" ref="R301:R364" si="92">IF(Q301&lt;0,Q301+180,Q301-180)</f>
        <v>88.653076063117368</v>
      </c>
      <c r="S301">
        <f t="shared" ref="S301:S364" si="93">B301/1000</f>
        <v>2.6505022420568185E-3</v>
      </c>
      <c r="T301">
        <f t="shared" si="76"/>
        <v>92.091199239556659</v>
      </c>
    </row>
    <row r="302" spans="1:20" x14ac:dyDescent="0.25">
      <c r="A302">
        <f t="shared" si="77"/>
        <v>16.716880411564915</v>
      </c>
      <c r="B302">
        <f t="shared" ref="B302:B365" si="94">B301*(1+B$42)</f>
        <v>2.6605741505766343</v>
      </c>
      <c r="C302" t="str">
        <f t="shared" si="78"/>
        <v>-945.667469894168-40067.3729643079i</v>
      </c>
      <c r="D302" t="str">
        <f t="shared" si="79"/>
        <v>3.47812499995349-5981.97736363771i</v>
      </c>
      <c r="E302" t="str">
        <f t="shared" si="80"/>
        <v>162.46885454695-0.0253018891586774i</v>
      </c>
      <c r="F302" t="str">
        <f t="shared" si="81"/>
        <v>2.90990990990242-56137.1748443737i</v>
      </c>
      <c r="G302" t="str">
        <f t="shared" si="82"/>
        <v>0.999999999997425-0.0000016048205195061i</v>
      </c>
      <c r="H302" t="str">
        <f t="shared" si="83"/>
        <v>15.1515975484534+0.36364290915511i</v>
      </c>
      <c r="I302" t="str">
        <f t="shared" si="84"/>
        <v>138.510722147894-5758.76267228471i</v>
      </c>
      <c r="K302" t="str">
        <f t="shared" si="85"/>
        <v>0.329808231090545-0.00792459096163104i</v>
      </c>
      <c r="L302" t="str">
        <f t="shared" si="86"/>
        <v>0.000714285714285714-454.557549461918i</v>
      </c>
      <c r="M302" t="str">
        <f t="shared" si="87"/>
        <v>0.0025-14.161878198198i</v>
      </c>
      <c r="N302">
        <f t="shared" si="88"/>
        <v>88.647959840042617</v>
      </c>
      <c r="O302">
        <f t="shared" si="89"/>
        <v>92.058235942305444</v>
      </c>
      <c r="P302" s="3">
        <f t="shared" si="90"/>
        <v>92.058235942305444</v>
      </c>
      <c r="Q302" s="3">
        <f t="shared" si="91"/>
        <v>-91.352040159957383</v>
      </c>
      <c r="R302">
        <f t="shared" si="92"/>
        <v>88.647959840042617</v>
      </c>
      <c r="S302">
        <f t="shared" si="93"/>
        <v>2.6605741505766342E-3</v>
      </c>
      <c r="T302">
        <f t="shared" si="76"/>
        <v>92.058235942305444</v>
      </c>
    </row>
    <row r="303" spans="1:20" x14ac:dyDescent="0.25">
      <c r="A303">
        <f t="shared" si="77"/>
        <v>16.780404557128861</v>
      </c>
      <c r="B303">
        <f t="shared" si="94"/>
        <v>2.6706843323488254</v>
      </c>
      <c r="C303" t="str">
        <f t="shared" si="78"/>
        <v>-945.663194470988-39915.5185705763i</v>
      </c>
      <c r="D303" t="str">
        <f t="shared" si="79"/>
        <v>3.47812499995313-5959.33190250502i</v>
      </c>
      <c r="E303" t="str">
        <f t="shared" si="80"/>
        <v>162.468849353855-0.0253979091201027i</v>
      </c>
      <c r="F303" t="str">
        <f t="shared" si="81"/>
        <v>2.90990990990235-55924.661132107i</v>
      </c>
      <c r="G303" t="str">
        <f t="shared" si="82"/>
        <v>0.999999999997405-1.61091883748019E-06i</v>
      </c>
      <c r="H303" t="str">
        <f t="shared" si="83"/>
        <v>15.1515981758607+0.365024753935742i</v>
      </c>
      <c r="I303" t="str">
        <f t="shared" si="84"/>
        <v>138.510722813811-5736.96239908237i</v>
      </c>
      <c r="K303" t="str">
        <f t="shared" si="85"/>
        <v>0.3298067717388-0.00795466895786132i</v>
      </c>
      <c r="L303" t="str">
        <f t="shared" si="86"/>
        <v>0.000714285714285714-452.836769736917i</v>
      </c>
      <c r="M303" t="str">
        <f t="shared" si="87"/>
        <v>0.0025-14.1082667844172i</v>
      </c>
      <c r="N303">
        <f t="shared" si="88"/>
        <v>88.642824199201186</v>
      </c>
      <c r="O303">
        <f t="shared" si="89"/>
        <v>92.025272496886885</v>
      </c>
      <c r="P303" s="3">
        <f t="shared" si="90"/>
        <v>92.025272496886885</v>
      </c>
      <c r="Q303" s="3">
        <f t="shared" si="91"/>
        <v>-91.357175800798814</v>
      </c>
      <c r="R303">
        <f t="shared" si="92"/>
        <v>88.642824199201186</v>
      </c>
      <c r="S303">
        <f t="shared" si="93"/>
        <v>2.6706843323488255E-3</v>
      </c>
      <c r="T303">
        <f t="shared" si="76"/>
        <v>92.025272496886885</v>
      </c>
    </row>
    <row r="304" spans="1:20" x14ac:dyDescent="0.25">
      <c r="A304">
        <f t="shared" si="77"/>
        <v>16.844170094445953</v>
      </c>
      <c r="B304">
        <f t="shared" si="94"/>
        <v>2.6808329328117511</v>
      </c>
      <c r="C304" t="str">
        <f t="shared" si="78"/>
        <v>-945.658886531938-39764.2383765718i</v>
      </c>
      <c r="D304" t="str">
        <f t="shared" si="79"/>
        <v>3.47812499995277-5936.77216836245i</v>
      </c>
      <c r="E304" t="str">
        <f t="shared" si="80"/>
        <v>162.468844121265-0.0254942925027547i</v>
      </c>
      <c r="F304" t="str">
        <f t="shared" si="81"/>
        <v>2.90990990990229-55712.9519148662i</v>
      </c>
      <c r="G304" t="str">
        <f t="shared" si="82"/>
        <v>0.999999999997385-1.61704032906258E-06i</v>
      </c>
      <c r="H304" t="str">
        <f t="shared" si="83"/>
        <v>15.1515988080454+0.366411849746286i</v>
      </c>
      <c r="I304" t="str">
        <f t="shared" si="84"/>
        <v>138.510723484798-5715.24465401022i</v>
      </c>
      <c r="K304" t="str">
        <f t="shared" si="85"/>
        <v>0.329805301288064-0.00798486084513691i</v>
      </c>
      <c r="L304" t="str">
        <f t="shared" si="86"/>
        <v>0.000714285714285714-451.122504220877i</v>
      </c>
      <c r="M304" t="str">
        <f t="shared" si="87"/>
        <v>0.0025-14.0548583227906i</v>
      </c>
      <c r="N304">
        <f t="shared" si="88"/>
        <v>88.63766906707869</v>
      </c>
      <c r="O304">
        <f t="shared" si="89"/>
        <v>91.992308902174202</v>
      </c>
      <c r="P304" s="3">
        <f t="shared" si="90"/>
        <v>91.992308902174202</v>
      </c>
      <c r="Q304" s="3">
        <f t="shared" si="91"/>
        <v>-91.36233093292131</v>
      </c>
      <c r="R304">
        <f t="shared" si="92"/>
        <v>88.63766906707869</v>
      </c>
      <c r="S304">
        <f t="shared" si="93"/>
        <v>2.6808329328117512E-3</v>
      </c>
      <c r="T304">
        <f t="shared" si="76"/>
        <v>91.992308902174202</v>
      </c>
    </row>
    <row r="305" spans="1:20" x14ac:dyDescent="0.25">
      <c r="A305">
        <f t="shared" si="77"/>
        <v>16.908177940804848</v>
      </c>
      <c r="B305">
        <f t="shared" si="94"/>
        <v>2.6910200979564358</v>
      </c>
      <c r="C305" t="str">
        <f t="shared" si="78"/>
        <v>-945.654545830063-39613.5302060966i</v>
      </c>
      <c r="D305" t="str">
        <f t="shared" si="79"/>
        <v>3.47812499995243-5914.29783668068i</v>
      </c>
      <c r="E305" t="str">
        <f t="shared" si="80"/>
        <v>162.46883884888-0.0255910406710406i</v>
      </c>
      <c r="F305" t="str">
        <f t="shared" si="81"/>
        <v>2.90990990990225-55502.0441471432i</v>
      </c>
      <c r="G305" t="str">
        <f t="shared" si="82"/>
        <v>0.999999999997365-1.62318508231299E-06i</v>
      </c>
      <c r="H305" t="str">
        <f t="shared" si="83"/>
        <v>15.1515994450438+0.367804216540891i</v>
      </c>
      <c r="I305" t="str">
        <f t="shared" si="84"/>
        <v>138.510724160898-5693.60912465118i</v>
      </c>
      <c r="K305" t="str">
        <f t="shared" si="85"/>
        <v>0.329803819654026-0.00801516705161167i</v>
      </c>
      <c r="L305" t="str">
        <f t="shared" si="86"/>
        <v>0.000714285714285714-449.414728253514i</v>
      </c>
      <c r="M305" t="str">
        <f t="shared" si="87"/>
        <v>0.0025-14.0016520450195i</v>
      </c>
      <c r="N305">
        <f t="shared" si="88"/>
        <v>88.63249436988437</v>
      </c>
      <c r="O305">
        <f t="shared" si="89"/>
        <v>91.959345157032033</v>
      </c>
      <c r="P305" s="3">
        <f t="shared" si="90"/>
        <v>91.959345157032033</v>
      </c>
      <c r="Q305" s="3">
        <f t="shared" si="91"/>
        <v>-91.36750563011563</v>
      </c>
      <c r="R305">
        <f t="shared" si="92"/>
        <v>88.63249436988437</v>
      </c>
      <c r="S305">
        <f t="shared" si="93"/>
        <v>2.6910200979564356E-3</v>
      </c>
      <c r="T305">
        <f t="shared" si="76"/>
        <v>91.959345157032033</v>
      </c>
    </row>
    <row r="306" spans="1:20" x14ac:dyDescent="0.25">
      <c r="A306">
        <f t="shared" si="77"/>
        <v>16.972429016979905</v>
      </c>
      <c r="B306">
        <f t="shared" si="94"/>
        <v>2.7012459743286703</v>
      </c>
      <c r="C306" t="str">
        <f t="shared" si="78"/>
        <v>-945.650172116452-39463.3918911812i</v>
      </c>
      <c r="D306" t="str">
        <f t="shared" si="79"/>
        <v>3.47812499995206-5891.90858415882i</v>
      </c>
      <c r="E306" t="str">
        <f t="shared" si="80"/>
        <v>162.468833536399-0.0256881549942637i</v>
      </c>
      <c r="F306" t="str">
        <f t="shared" si="81"/>
        <v>2.90990990990218-55291.9347949582i</v>
      </c>
      <c r="G306" t="str">
        <f t="shared" si="82"/>
        <v>0.999999999997345-1.62935318562574E-06i</v>
      </c>
      <c r="H306" t="str">
        <f t="shared" si="83"/>
        <v>15.1516000868926+0.369201874349515i</v>
      </c>
      <c r="I306" t="str">
        <f t="shared" si="84"/>
        <v>138.510724842142-5672.05549977084i</v>
      </c>
      <c r="K306" t="str">
        <f t="shared" si="85"/>
        <v>0.329802326751735-0.00804558800701314i</v>
      </c>
      <c r="L306" t="str">
        <f t="shared" si="86"/>
        <v>0.000714285714285714-447.713417267895i</v>
      </c>
      <c r="M306" t="str">
        <f t="shared" si="87"/>
        <v>0.0025-13.9486471857138i</v>
      </c>
      <c r="N306">
        <f t="shared" si="88"/>
        <v>88.627300033550384</v>
      </c>
      <c r="O306">
        <f t="shared" si="89"/>
        <v>91.926381260316305</v>
      </c>
      <c r="P306" s="3">
        <f t="shared" si="90"/>
        <v>91.926381260316305</v>
      </c>
      <c r="Q306" s="3">
        <f t="shared" si="91"/>
        <v>-91.372699966449616</v>
      </c>
      <c r="R306">
        <f t="shared" si="92"/>
        <v>88.627300033550384</v>
      </c>
      <c r="S306">
        <f t="shared" si="93"/>
        <v>2.7012459743286704E-3</v>
      </c>
      <c r="T306">
        <f t="shared" si="76"/>
        <v>91.926381260316305</v>
      </c>
    </row>
    <row r="307" spans="1:20" x14ac:dyDescent="0.25">
      <c r="A307">
        <f t="shared" si="77"/>
        <v>17.036924247244432</v>
      </c>
      <c r="B307">
        <f t="shared" si="94"/>
        <v>2.7115107090311192</v>
      </c>
      <c r="C307" t="str">
        <f t="shared" si="78"/>
        <v>-945.645765140377-39313.8212720539i</v>
      </c>
      <c r="D307" t="str">
        <f t="shared" si="79"/>
        <v>3.4781249999517-5869.60408872002i</v>
      </c>
      <c r="E307" t="str">
        <f t="shared" si="80"/>
        <v>162.468828183515-0.0257856368468661i</v>
      </c>
      <c r="F307" t="str">
        <f t="shared" si="81"/>
        <v>2.90990990990213-55082.6208358183i</v>
      </c>
      <c r="G307" t="str">
        <f t="shared" si="82"/>
        <v>0.999999999997325-1.63554472773109E-06i</v>
      </c>
      <c r="H307" t="str">
        <f t="shared" si="83"/>
        <v>15.1516007336288+0.370604843278248i</v>
      </c>
      <c r="I307" t="str">
        <f t="shared" si="84"/>
        <v>138.510725528575-5650.58346931317i</v>
      </c>
      <c r="K307" t="str">
        <f t="shared" si="85"/>
        <v>0.329800822495597-0.00807612414264864i</v>
      </c>
      <c r="L307" t="str">
        <f t="shared" si="86"/>
        <v>0.000714285714285714-446.018546790093i</v>
      </c>
      <c r="M307" t="str">
        <f t="shared" si="87"/>
        <v>0.0025-13.8958429823808i</v>
      </c>
      <c r="N307">
        <f t="shared" si="88"/>
        <v>88.622085983730457</v>
      </c>
      <c r="O307">
        <f t="shared" si="89"/>
        <v>91.89341721087419</v>
      </c>
      <c r="P307" s="3">
        <f t="shared" si="90"/>
        <v>91.89341721087419</v>
      </c>
      <c r="Q307" s="3">
        <f t="shared" si="91"/>
        <v>-91.377914016269543</v>
      </c>
      <c r="R307">
        <f t="shared" si="92"/>
        <v>88.622085983730457</v>
      </c>
      <c r="S307">
        <f t="shared" si="93"/>
        <v>2.7115107090311193E-3</v>
      </c>
      <c r="T307">
        <f t="shared" si="76"/>
        <v>91.89341721087419</v>
      </c>
    </row>
    <row r="308" spans="1:20" x14ac:dyDescent="0.25">
      <c r="A308">
        <f t="shared" si="77"/>
        <v>17.101664559383959</v>
      </c>
      <c r="B308">
        <f t="shared" si="94"/>
        <v>2.7218144497254375</v>
      </c>
      <c r="C308" t="str">
        <f t="shared" si="78"/>
        <v>-945.641324649179-39164.8161971099i</v>
      </c>
      <c r="D308" t="str">
        <f t="shared" si="79"/>
        <v>3.47812499995132-5847.38402950657i</v>
      </c>
      <c r="E308" t="str">
        <f t="shared" si="80"/>
        <v>162.468822789922-0.0258834876082195i</v>
      </c>
      <c r="F308" t="str">
        <f t="shared" si="81"/>
        <v>2.90990990990205-54874.0992586713i</v>
      </c>
      <c r="G308" t="str">
        <f t="shared" si="82"/>
        <v>0.999999999997305-1.64175979769643E-06i</v>
      </c>
      <c r="H308" t="str">
        <f t="shared" si="83"/>
        <v>15.1516013852895+0.372013143509582i</v>
      </c>
      <c r="I308" t="str">
        <f t="shared" si="84"/>
        <v>138.510726220234-5629.19272439569i</v>
      </c>
      <c r="K308" t="str">
        <f t="shared" si="85"/>
        <v>0.329799306799369-0.00810677589141027i</v>
      </c>
      <c r="L308" t="str">
        <f t="shared" si="86"/>
        <v>0.000714285714285714-444.330092438826i</v>
      </c>
      <c r="M308" t="str">
        <f t="shared" si="87"/>
        <v>0.0025-13.8432386754142i</v>
      </c>
      <c r="N308">
        <f t="shared" si="88"/>
        <v>88.616852145799143</v>
      </c>
      <c r="O308">
        <f t="shared" si="89"/>
        <v>91.860453007544209</v>
      </c>
      <c r="P308" s="3">
        <f t="shared" si="90"/>
        <v>91.860453007544209</v>
      </c>
      <c r="Q308" s="3">
        <f t="shared" si="91"/>
        <v>-91.383147854200857</v>
      </c>
      <c r="R308">
        <f t="shared" si="92"/>
        <v>88.616852145799143</v>
      </c>
      <c r="S308">
        <f t="shared" si="93"/>
        <v>2.7218144497254374E-3</v>
      </c>
      <c r="T308">
        <f t="shared" si="76"/>
        <v>91.860453007544209</v>
      </c>
    </row>
    <row r="309" spans="1:20" x14ac:dyDescent="0.25">
      <c r="A309">
        <f t="shared" si="77"/>
        <v>17.166650884709618</v>
      </c>
      <c r="B309">
        <f t="shared" si="94"/>
        <v>2.7321573446343943</v>
      </c>
      <c r="C309" t="str">
        <f t="shared" si="78"/>
        <v>-945.636850388313-39016.3745228812i</v>
      </c>
      <c r="D309" t="str">
        <f t="shared" si="79"/>
        <v>3.47812499995096-5825.24808687554i</v>
      </c>
      <c r="E309" t="str">
        <f t="shared" si="80"/>
        <v>162.468817355312-0.0259817086628135i</v>
      </c>
      <c r="F309" t="str">
        <f t="shared" si="81"/>
        <v>2.90990990990201-54666.3670638652i</v>
      </c>
      <c r="G309" t="str">
        <f t="shared" si="82"/>
        <v>0.999999999997284-1.64799848492764E-06i</v>
      </c>
      <c r="H309" t="str">
        <f t="shared" si="83"/>
        <v>15.1516020419122+0.373426795302696i</v>
      </c>
      <c r="I309" t="str">
        <f t="shared" si="84"/>
        <v>138.51072691716-5607.88295730544i</v>
      </c>
      <c r="K309" t="str">
        <f t="shared" si="85"/>
        <v>0.329797779576156-0.00813754368778032i</v>
      </c>
      <c r="L309" t="str">
        <f t="shared" si="86"/>
        <v>0.000714285714285714-442.64802992511i</v>
      </c>
      <c r="M309" t="str">
        <f t="shared" si="87"/>
        <v>0.0025-13.7908335080835i</v>
      </c>
      <c r="N309">
        <f t="shared" si="88"/>
        <v>88.611598444850614</v>
      </c>
      <c r="O309">
        <f t="shared" si="89"/>
        <v>91.827488649156251</v>
      </c>
      <c r="P309" s="3">
        <f t="shared" si="90"/>
        <v>91.827488649156251</v>
      </c>
      <c r="Q309" s="3">
        <f t="shared" si="91"/>
        <v>-91.388401555149386</v>
      </c>
      <c r="R309">
        <f t="shared" si="92"/>
        <v>88.611598444850614</v>
      </c>
      <c r="S309">
        <f t="shared" si="93"/>
        <v>2.7321573446343942E-3</v>
      </c>
      <c r="T309">
        <f t="shared" si="76"/>
        <v>91.827488649156251</v>
      </c>
    </row>
    <row r="310" spans="1:20" x14ac:dyDescent="0.25">
      <c r="A310">
        <f t="shared" si="77"/>
        <v>17.231884158071516</v>
      </c>
      <c r="B310">
        <f t="shared" si="94"/>
        <v>2.7425395425440051</v>
      </c>
      <c r="C310" t="str">
        <f t="shared" si="78"/>
        <v>-945.632342101271-38868.4941140026i</v>
      </c>
      <c r="D310" t="str">
        <f t="shared" si="79"/>
        <v>3.47812499995058-5803.19594239389i</v>
      </c>
      <c r="E310" t="str">
        <f t="shared" si="80"/>
        <v>162.468811879372-0.0260803014001583i</v>
      </c>
      <c r="F310" t="str">
        <f t="shared" si="81"/>
        <v>2.90990990990195-54459.4212631019i</v>
      </c>
      <c r="G310" t="str">
        <f t="shared" si="82"/>
        <v>0.999999999997264-1.65426087917034E-06i</v>
      </c>
      <c r="H310" t="str">
        <f t="shared" si="83"/>
        <v>15.1516027035348+0.374845818993773i</v>
      </c>
      <c r="I310" t="str">
        <f t="shared" si="84"/>
        <v>138.510727619393-5586.65386149424i</v>
      </c>
      <c r="K310" t="str">
        <f t="shared" si="85"/>
        <v>0.329796240738401-0.00816842796783686i</v>
      </c>
      <c r="L310" t="str">
        <f t="shared" si="86"/>
        <v>0.000714285714285714-440.972335051914i</v>
      </c>
      <c r="M310" t="str">
        <f t="shared" si="87"/>
        <v>0.0025-13.7386267265227i</v>
      </c>
      <c r="N310">
        <f t="shared" si="88"/>
        <v>88.606324805697739</v>
      </c>
      <c r="O310">
        <f t="shared" si="89"/>
        <v>91.794524134530889</v>
      </c>
      <c r="P310" s="3">
        <f t="shared" si="90"/>
        <v>91.794524134530889</v>
      </c>
      <c r="Q310" s="3">
        <f t="shared" si="91"/>
        <v>-91.393675194302261</v>
      </c>
      <c r="R310">
        <f t="shared" si="92"/>
        <v>88.606324805697739</v>
      </c>
      <c r="S310">
        <f t="shared" si="93"/>
        <v>2.7425395425440049E-3</v>
      </c>
      <c r="T310">
        <f t="shared" si="76"/>
        <v>91.794524134530889</v>
      </c>
    </row>
    <row r="311" spans="1:20" x14ac:dyDescent="0.25">
      <c r="A311">
        <f t="shared" si="77"/>
        <v>17.297365317872188</v>
      </c>
      <c r="B311">
        <f t="shared" si="94"/>
        <v>2.7529611928056723</v>
      </c>
      <c r="C311" t="str">
        <f t="shared" si="78"/>
        <v>-945.627799529604-38721.1728431847i</v>
      </c>
      <c r="D311" t="str">
        <f t="shared" si="79"/>
        <v>3.4781249999502-5781.22727883414i</v>
      </c>
      <c r="E311" t="str">
        <f t="shared" si="80"/>
        <v>162.468806361789-0.0261792672148358i</v>
      </c>
      <c r="F311" t="str">
        <f t="shared" si="81"/>
        <v>2.90990990990188-54253.2588793968i</v>
      </c>
      <c r="G311" t="str">
        <f t="shared" si="82"/>
        <v>0.999999999997243-1.66054707051115E-06i</v>
      </c>
      <c r="H311" t="str">
        <f t="shared" si="83"/>
        <v>15.1516033701953+0.37627023499626i</v>
      </c>
      <c r="I311" t="str">
        <f t="shared" si="84"/>
        <v>138.510728326972-5565.50513157442i</v>
      </c>
      <c r="K311" t="str">
        <f t="shared" si="85"/>
        <v>0.329794690197886-0.00819942916925892i</v>
      </c>
      <c r="L311" t="str">
        <f t="shared" si="86"/>
        <v>0.000714285714285714-439.302983713801i</v>
      </c>
      <c r="M311" t="str">
        <f t="shared" si="87"/>
        <v>0.0025-13.6866175797198i</v>
      </c>
      <c r="N311">
        <f t="shared" si="88"/>
        <v>88.601031152871045</v>
      </c>
      <c r="O311">
        <f t="shared" si="89"/>
        <v>91.761559462480037</v>
      </c>
      <c r="P311" s="3">
        <f t="shared" si="90"/>
        <v>91.761559462480037</v>
      </c>
      <c r="Q311" s="3">
        <f t="shared" si="91"/>
        <v>-91.398968847128955</v>
      </c>
      <c r="R311">
        <f t="shared" si="92"/>
        <v>88.601031152871045</v>
      </c>
      <c r="S311">
        <f t="shared" si="93"/>
        <v>2.7529611928056724E-3</v>
      </c>
      <c r="T311">
        <f t="shared" si="76"/>
        <v>91.761559462480037</v>
      </c>
    </row>
    <row r="312" spans="1:20" x14ac:dyDescent="0.25">
      <c r="A312">
        <f t="shared" si="77"/>
        <v>17.363095306080105</v>
      </c>
      <c r="B312">
        <f t="shared" si="94"/>
        <v>2.763422445338334</v>
      </c>
      <c r="C312" t="str">
        <f t="shared" si="78"/>
        <v>-945.623222412948-38574.4085911816i</v>
      </c>
      <c r="D312" t="str">
        <f t="shared" si="79"/>
        <v>3.47812499994983-5759.34178016971i</v>
      </c>
      <c r="E312" t="str">
        <f t="shared" si="80"/>
        <v>162.468800802247-0.026278607506545i</v>
      </c>
      <c r="F312" t="str">
        <f t="shared" si="81"/>
        <v>2.90990990990182-54047.8769470349i</v>
      </c>
      <c r="G312" t="str">
        <f t="shared" si="82"/>
        <v>0.999999999997222-1.66685714937906E-06i</v>
      </c>
      <c r="H312" t="str">
        <f t="shared" si="83"/>
        <v>15.151604041932+0.377700063801191i</v>
      </c>
      <c r="I312" t="str">
        <f t="shared" si="84"/>
        <v>138.51072903994-5544.43646331438i</v>
      </c>
      <c r="K312" t="str">
        <f t="shared" si="85"/>
        <v>0.329793127865726-0.0082305477313324i</v>
      </c>
      <c r="L312" t="str">
        <f t="shared" si="86"/>
        <v>0.000714285714285714-437.639951896594i</v>
      </c>
      <c r="M312" t="str">
        <f t="shared" si="87"/>
        <v>0.0025-13.6348053195056i</v>
      </c>
      <c r="N312">
        <f t="shared" si="88"/>
        <v>88.595717410617581</v>
      </c>
      <c r="O312">
        <f t="shared" si="89"/>
        <v>91.728594631806601</v>
      </c>
      <c r="P312" s="3">
        <f t="shared" si="90"/>
        <v>91.728594631806601</v>
      </c>
      <c r="Q312" s="3">
        <f t="shared" si="91"/>
        <v>-91.404282589382419</v>
      </c>
      <c r="R312">
        <f t="shared" si="92"/>
        <v>88.595717410617581</v>
      </c>
      <c r="S312">
        <f t="shared" si="93"/>
        <v>2.7634224453383341E-3</v>
      </c>
      <c r="T312">
        <f t="shared" si="76"/>
        <v>91.728594631806601</v>
      </c>
    </row>
    <row r="313" spans="1:20" x14ac:dyDescent="0.25">
      <c r="A313">
        <f t="shared" si="77"/>
        <v>17.429075068243208</v>
      </c>
      <c r="B313">
        <f t="shared" si="94"/>
        <v>2.7739234506306198</v>
      </c>
      <c r="C313" t="str">
        <f t="shared" si="78"/>
        <v>-945.618610488916-38428.1992467595i</v>
      </c>
      <c r="D313" t="str">
        <f t="shared" si="79"/>
        <v>3.47812499994944-5737.53913157034i</v>
      </c>
      <c r="E313" t="str">
        <f t="shared" si="80"/>
        <v>162.468795200426-0.0263783236801468i</v>
      </c>
      <c r="F313" t="str">
        <f t="shared" si="81"/>
        <v>2.90990990990176-53843.272511528i</v>
      </c>
      <c r="G313" t="str">
        <f t="shared" si="82"/>
        <v>0.9999999999972-1.67319120654667E-06i</v>
      </c>
      <c r="H313" t="str">
        <f t="shared" si="83"/>
        <v>15.1516047187836+0.379135325977458i</v>
      </c>
      <c r="I313" t="str">
        <f t="shared" si="84"/>
        <v>138.510729758337-5523.44755363426i</v>
      </c>
      <c r="K313" t="str">
        <f t="shared" si="85"/>
        <v>0.329791553652359-0.00826178409495485i</v>
      </c>
      <c r="L313" t="str">
        <f t="shared" si="86"/>
        <v>0.000714285714285714-435.983215677021i</v>
      </c>
      <c r="M313" t="str">
        <f t="shared" si="87"/>
        <v>0.0025-13.5831892005436i</v>
      </c>
      <c r="N313">
        <f t="shared" si="88"/>
        <v>88.590383502899968</v>
      </c>
      <c r="O313">
        <f t="shared" si="89"/>
        <v>91.695629641304151</v>
      </c>
      <c r="P313" s="3">
        <f t="shared" si="90"/>
        <v>91.695629641304151</v>
      </c>
      <c r="Q313" s="3">
        <f t="shared" si="91"/>
        <v>-91.409616497100032</v>
      </c>
      <c r="R313">
        <f t="shared" si="92"/>
        <v>88.590383502899968</v>
      </c>
      <c r="S313">
        <f t="shared" si="93"/>
        <v>2.7739234506306198E-3</v>
      </c>
      <c r="T313">
        <f t="shared" si="76"/>
        <v>91.695629641304151</v>
      </c>
    </row>
    <row r="314" spans="1:20" x14ac:dyDescent="0.25">
      <c r="A314">
        <f t="shared" si="77"/>
        <v>17.495305553502533</v>
      </c>
      <c r="B314">
        <f t="shared" si="94"/>
        <v>2.7844643597430161</v>
      </c>
      <c r="C314" t="str">
        <f t="shared" si="78"/>
        <v>-945.613963493149-38282.5427066684i</v>
      </c>
      <c r="D314" t="str">
        <f t="shared" si="79"/>
        <v>3.47812499994907-5715.81901939761i</v>
      </c>
      <c r="E314" t="str">
        <f t="shared" si="80"/>
        <v>162.468789556005-0.0264784171455152i</v>
      </c>
      <c r="F314" t="str">
        <f t="shared" si="81"/>
        <v>2.90990990990171-53639.4426295728i</v>
      </c>
      <c r="G314" t="str">
        <f t="shared" si="82"/>
        <v>0.999999999997179-0.0000016795493331315i</v>
      </c>
      <c r="H314" t="str">
        <f t="shared" si="83"/>
        <v>15.1516054007891+0.380576042172121i</v>
      </c>
      <c r="I314" t="str">
        <f t="shared" si="84"/>
        <v>138.510730482203-5502.53810060159i</v>
      </c>
      <c r="K314" t="str">
        <f t="shared" si="85"/>
        <v>0.329789967467549-0.00829313870264162i</v>
      </c>
      <c r="L314" t="str">
        <f t="shared" si="86"/>
        <v>0.000714285714285714-434.332751222377i</v>
      </c>
      <c r="M314" t="str">
        <f t="shared" si="87"/>
        <v>0.0025-13.5317684803184i</v>
      </c>
      <c r="N314">
        <f t="shared" si="88"/>
        <v>88.585029353395441</v>
      </c>
      <c r="O314">
        <f t="shared" si="89"/>
        <v>91.662664489757347</v>
      </c>
      <c r="P314" s="3">
        <f t="shared" si="90"/>
        <v>91.662664489757347</v>
      </c>
      <c r="Q314" s="3">
        <f t="shared" si="91"/>
        <v>-91.414970646604559</v>
      </c>
      <c r="R314">
        <f t="shared" si="92"/>
        <v>88.585029353395441</v>
      </c>
      <c r="S314">
        <f t="shared" si="93"/>
        <v>2.7844643597430161E-3</v>
      </c>
      <c r="T314">
        <f t="shared" si="76"/>
        <v>91.662664489757347</v>
      </c>
    </row>
    <row r="315" spans="1:20" x14ac:dyDescent="0.25">
      <c r="A315">
        <f t="shared" si="77"/>
        <v>17.561787714605842</v>
      </c>
      <c r="B315">
        <f t="shared" si="94"/>
        <v>2.7950453243100397</v>
      </c>
      <c r="C315" t="str">
        <f t="shared" si="78"/>
        <v>-945.6092811593-38137.4368756103i</v>
      </c>
      <c r="D315" t="str">
        <f t="shared" si="79"/>
        <v>3.47812499994868-5694.18113120041i</v>
      </c>
      <c r="E315" t="str">
        <f t="shared" si="80"/>
        <v>162.468783868661-0.0265788893177333i</v>
      </c>
      <c r="F315" t="str">
        <f t="shared" si="81"/>
        <v>2.90990990990165-53436.3843690078i</v>
      </c>
      <c r="G315" t="str">
        <f t="shared" si="82"/>
        <v>0.999999999997158-1.68593162059737E-06i</v>
      </c>
      <c r="H315" t="str">
        <f t="shared" si="83"/>
        <v>15.1516060879877+0.382022233110712i</v>
      </c>
      <c r="I315" t="str">
        <f t="shared" si="84"/>
        <v>138.510731211582-5481.70780342683i</v>
      </c>
      <c r="K315" t="str">
        <f t="shared" si="85"/>
        <v>0.329788369220372-0.00832461199853098i</v>
      </c>
      <c r="L315" t="str">
        <f t="shared" si="86"/>
        <v>0.000714285714285714-432.688534790173i</v>
      </c>
      <c r="M315" t="str">
        <f t="shared" si="87"/>
        <v>0.0025-13.4805424191257i</v>
      </c>
      <c r="N315">
        <f t="shared" si="88"/>
        <v>88.579654885494534</v>
      </c>
      <c r="O315">
        <f t="shared" si="89"/>
        <v>91.629699175941454</v>
      </c>
      <c r="P315" s="3">
        <f t="shared" si="90"/>
        <v>91.629699175941454</v>
      </c>
      <c r="Q315" s="3">
        <f t="shared" si="91"/>
        <v>-91.420345114505466</v>
      </c>
      <c r="R315">
        <f t="shared" si="92"/>
        <v>88.579654885494534</v>
      </c>
      <c r="S315">
        <f t="shared" si="93"/>
        <v>2.7950453243100397E-3</v>
      </c>
      <c r="T315">
        <f t="shared" si="76"/>
        <v>91.629699175941454</v>
      </c>
    </row>
    <row r="316" spans="1:20" x14ac:dyDescent="0.25">
      <c r="A316">
        <f t="shared" si="77"/>
        <v>17.628522507921346</v>
      </c>
      <c r="B316">
        <f t="shared" si="94"/>
        <v>2.8056664965424178</v>
      </c>
      <c r="C316" t="str">
        <f t="shared" si="78"/>
        <v>-945.604563219005-37992.8796662101i</v>
      </c>
      <c r="D316" t="str">
        <f t="shared" si="79"/>
        <v>3.47812499994829-5672.62515571045i</v>
      </c>
      <c r="E316" t="str">
        <f t="shared" si="80"/>
        <v>162.468778138069-0.0266797416171211i</v>
      </c>
      <c r="F316" t="str">
        <f t="shared" si="81"/>
        <v>2.90990990990159-53234.0948087718i</v>
      </c>
      <c r="G316" t="str">
        <f t="shared" si="82"/>
        <v>0.999999999997136-0.0000016923381607556i</v>
      </c>
      <c r="H316" t="str">
        <f t="shared" si="83"/>
        <v>15.151606780419+0.383473919597508i</v>
      </c>
      <c r="I316" t="str">
        <f t="shared" si="84"/>
        <v>138.510731946515-5460.95636245918i</v>
      </c>
      <c r="K316" t="str">
        <f t="shared" si="85"/>
        <v>0.329786758819218-0.00835620442838957i</v>
      </c>
      <c r="L316" t="str">
        <f t="shared" si="86"/>
        <v>0.000714285714285714-431.050542727808i</v>
      </c>
      <c r="M316" t="str">
        <f t="shared" si="87"/>
        <v>0.0025-13.4295102800614i</v>
      </c>
      <c r="N316">
        <f t="shared" si="88"/>
        <v>88.574260022300365</v>
      </c>
      <c r="O316">
        <f t="shared" si="89"/>
        <v>91.596733698622614</v>
      </c>
      <c r="P316" s="3">
        <f t="shared" si="90"/>
        <v>91.596733698622614</v>
      </c>
      <c r="Q316" s="3">
        <f t="shared" si="91"/>
        <v>-91.425739977699635</v>
      </c>
      <c r="R316">
        <f t="shared" si="92"/>
        <v>88.574260022300365</v>
      </c>
      <c r="S316">
        <f t="shared" si="93"/>
        <v>2.8056664965424179E-3</v>
      </c>
      <c r="T316">
        <f t="shared" si="76"/>
        <v>91.596733698622614</v>
      </c>
    </row>
    <row r="317" spans="1:20" x14ac:dyDescent="0.25">
      <c r="A317">
        <f t="shared" si="77"/>
        <v>17.695510893451445</v>
      </c>
      <c r="B317">
        <f t="shared" si="94"/>
        <v>2.8163280292292789</v>
      </c>
      <c r="C317" t="str">
        <f t="shared" si="78"/>
        <v>-945.599809401845-37848.8689989845i</v>
      </c>
      <c r="D317" t="str">
        <f t="shared" si="79"/>
        <v>3.4781249999479-5651.1507828378i</v>
      </c>
      <c r="E317" t="str">
        <f t="shared" si="80"/>
        <v>162.4687723639-0.0267809754690555i</v>
      </c>
      <c r="F317" t="str">
        <f t="shared" si="81"/>
        <v>2.90990990990152-53032.5710388616i</v>
      </c>
      <c r="G317" t="str">
        <f t="shared" si="82"/>
        <v>0.999999999997114-1.69876904576644E-06i</v>
      </c>
      <c r="H317" t="str">
        <f t="shared" si="83"/>
        <v>15.1516074781227+0.384931122515849i</v>
      </c>
      <c r="I317" t="str">
        <f t="shared" si="84"/>
        <v>138.510732687043-5440.28347918215i</v>
      </c>
      <c r="K317" t="str">
        <f t="shared" si="85"/>
        <v>0.329785136171783-0.0083879164396181i</v>
      </c>
      <c r="L317" t="str">
        <f t="shared" si="86"/>
        <v>0.000714285714285714-429.418751472214i</v>
      </c>
      <c r="M317" t="str">
        <f t="shared" si="87"/>
        <v>0.0025-13.3786713290112i</v>
      </c>
      <c r="N317">
        <f t="shared" si="88"/>
        <v>88.568844686627287</v>
      </c>
      <c r="O317">
        <f t="shared" si="89"/>
        <v>91.56376805655745</v>
      </c>
      <c r="P317" s="3">
        <f t="shared" si="90"/>
        <v>91.56376805655745</v>
      </c>
      <c r="Q317" s="3">
        <f t="shared" si="91"/>
        <v>-91.431155313372713</v>
      </c>
      <c r="R317">
        <f t="shared" si="92"/>
        <v>88.568844686627287</v>
      </c>
      <c r="S317">
        <f t="shared" si="93"/>
        <v>2.816328029229279E-3</v>
      </c>
      <c r="T317">
        <f t="shared" si="76"/>
        <v>91.56376805655745</v>
      </c>
    </row>
    <row r="318" spans="1:20" x14ac:dyDescent="0.25">
      <c r="A318">
        <f t="shared" si="77"/>
        <v>17.76275383484656</v>
      </c>
      <c r="B318">
        <f t="shared" si="94"/>
        <v>2.8270300757403501</v>
      </c>
      <c r="C318" t="str">
        <f t="shared" si="78"/>
        <v>-945.595019435349-37705.4028023123i</v>
      </c>
      <c r="D318" t="str">
        <f t="shared" si="79"/>
        <v>3.47812499994748-5629.75770366635i</v>
      </c>
      <c r="E318" t="str">
        <f t="shared" si="80"/>
        <v>162.468766545822-0.0268825923041756i</v>
      </c>
      <c r="F318" t="str">
        <f t="shared" si="81"/>
        <v>2.90990990990144-52831.8101602899i</v>
      </c>
      <c r="G318" t="str">
        <f t="shared" si="82"/>
        <v>0.999999999997092-1.70522436814031E-06i</v>
      </c>
      <c r="H318" t="str">
        <f t="shared" si="83"/>
        <v>15.1516081811391+0.386393862828441i</v>
      </c>
      <c r="I318" t="str">
        <f t="shared" si="84"/>
        <v>138.51073343321-5419.68885620941i</v>
      </c>
      <c r="K318" t="str">
        <f t="shared" si="85"/>
        <v>0.329783501185061-0.00841974848125678i</v>
      </c>
      <c r="L318" t="str">
        <f t="shared" si="86"/>
        <v>0.000714285714285714-427.793137549525i</v>
      </c>
      <c r="M318" t="str">
        <f t="shared" si="87"/>
        <v>0.0025-13.3280248346396i</v>
      </c>
      <c r="N318">
        <f t="shared" si="88"/>
        <v>88.56340880100008</v>
      </c>
      <c r="O318">
        <f t="shared" si="89"/>
        <v>91.530802248493046</v>
      </c>
      <c r="P318" s="3">
        <f t="shared" si="90"/>
        <v>91.530802248493046</v>
      </c>
      <c r="Q318" s="3">
        <f t="shared" si="91"/>
        <v>-91.43659119899992</v>
      </c>
      <c r="R318">
        <f t="shared" si="92"/>
        <v>88.56340880100008</v>
      </c>
      <c r="S318">
        <f t="shared" si="93"/>
        <v>2.8270300757403501E-3</v>
      </c>
      <c r="T318">
        <f t="shared" si="76"/>
        <v>91.530802248493046</v>
      </c>
    </row>
    <row r="319" spans="1:20" x14ac:dyDescent="0.25">
      <c r="A319">
        <f t="shared" si="77"/>
        <v>17.830252299418976</v>
      </c>
      <c r="B319">
        <f t="shared" si="94"/>
        <v>2.8377727900281635</v>
      </c>
      <c r="C319" t="str">
        <f t="shared" si="78"/>
        <v>-945.590193045024-37562.4790124061i</v>
      </c>
      <c r="D319" t="str">
        <f t="shared" si="79"/>
        <v>3.47812499994708-5608.44561044956i</v>
      </c>
      <c r="E319" t="str">
        <f t="shared" si="80"/>
        <v>162.468760683502-0.0269845935583378i</v>
      </c>
      <c r="F319" t="str">
        <f t="shared" si="81"/>
        <v>2.90990990990138-52631.8092850446i</v>
      </c>
      <c r="G319" t="str">
        <f t="shared" si="82"/>
        <v>0.99999999999707-0.0000017117042207392i</v>
      </c>
      <c r="H319" t="str">
        <f t="shared" si="83"/>
        <v>15.1516088895085+0.387862161577645i</v>
      </c>
      <c r="I319" t="str">
        <f t="shared" si="84"/>
        <v>138.510734185058-5399.17219728039i</v>
      </c>
      <c r="K319" t="str">
        <f t="shared" si="85"/>
        <v>0.329781853765346-0.00845170100399097i</v>
      </c>
      <c r="L319" t="str">
        <f t="shared" si="86"/>
        <v>0.000714285714285714-426.173677574741i</v>
      </c>
      <c r="M319" t="str">
        <f t="shared" si="87"/>
        <v>0.0025-13.2775700683797i</v>
      </c>
      <c r="N319">
        <f t="shared" si="88"/>
        <v>88.557952287652682</v>
      </c>
      <c r="O319">
        <f t="shared" si="89"/>
        <v>91.497836273167295</v>
      </c>
      <c r="P319" s="3">
        <f t="shared" si="90"/>
        <v>91.497836273167295</v>
      </c>
      <c r="Q319" s="3">
        <f t="shared" si="91"/>
        <v>-91.442047712347318</v>
      </c>
      <c r="R319">
        <f t="shared" si="92"/>
        <v>88.557952287652682</v>
      </c>
      <c r="S319">
        <f t="shared" si="93"/>
        <v>2.8377727900281637E-3</v>
      </c>
      <c r="T319">
        <f t="shared" si="76"/>
        <v>91.497836273167295</v>
      </c>
    </row>
    <row r="320" spans="1:20" x14ac:dyDescent="0.25">
      <c r="A320">
        <f t="shared" si="77"/>
        <v>17.89800725815677</v>
      </c>
      <c r="B320">
        <f t="shared" si="94"/>
        <v>2.8485563266302707</v>
      </c>
      <c r="C320" t="str">
        <f t="shared" si="78"/>
        <v>-945.585329954266-37420.0955732804i</v>
      </c>
      <c r="D320" t="str">
        <f t="shared" si="79"/>
        <v>3.47812499994668-5587.21419660575i</v>
      </c>
      <c r="E320" t="str">
        <f t="shared" si="80"/>
        <v>162.468754776605-0.0270869806726562i</v>
      </c>
      <c r="F320" t="str">
        <f t="shared" si="81"/>
        <v>2.90990990990131-52432.5655360455i</v>
      </c>
      <c r="G320" t="str">
        <f t="shared" si="82"/>
        <v>0.999999999997048-1.71820869677798E-06i</v>
      </c>
      <c r="H320" t="str">
        <f t="shared" si="83"/>
        <v>15.1516096032719+0.389336039885791i</v>
      </c>
      <c r="I320" t="str">
        <f t="shared" si="84"/>
        <v>138.510734942633-5378.7332072561i</v>
      </c>
      <c r="K320" t="str">
        <f t="shared" si="85"/>
        <v>0.329780193818217-0.00848377446015651i</v>
      </c>
      <c r="L320" t="str">
        <f t="shared" si="86"/>
        <v>0.000714285714285714-424.560348251386i</v>
      </c>
      <c r="M320" t="str">
        <f t="shared" si="87"/>
        <v>0.0025-13.2273063044229i</v>
      </c>
      <c r="N320">
        <f t="shared" si="88"/>
        <v>88.552475068527272</v>
      </c>
      <c r="O320">
        <f t="shared" si="89"/>
        <v>91.464870129308196</v>
      </c>
      <c r="P320" s="3">
        <f t="shared" si="90"/>
        <v>91.464870129308196</v>
      </c>
      <c r="Q320" s="3">
        <f t="shared" si="91"/>
        <v>-91.447524931472728</v>
      </c>
      <c r="R320">
        <f t="shared" si="92"/>
        <v>88.552475068527272</v>
      </c>
      <c r="S320">
        <f t="shared" si="93"/>
        <v>2.8485563266302705E-3</v>
      </c>
      <c r="T320">
        <f t="shared" si="76"/>
        <v>91.464870129308196</v>
      </c>
    </row>
    <row r="321" spans="1:20" x14ac:dyDescent="0.25">
      <c r="A321">
        <f t="shared" si="77"/>
        <v>17.966019685737766</v>
      </c>
      <c r="B321">
        <f t="shared" si="94"/>
        <v>2.8593808406714656</v>
      </c>
      <c r="C321" t="str">
        <f t="shared" si="78"/>
        <v>-945.58042988438-37278.2504367239i</v>
      </c>
      <c r="D321" t="str">
        <f t="shared" si="79"/>
        <v>3.47812499994627-5566.06315671393i</v>
      </c>
      <c r="E321" t="str">
        <f t="shared" si="80"/>
        <v>162.468748824792-0.0271897550934058i</v>
      </c>
      <c r="F321" t="str">
        <f t="shared" si="81"/>
        <v>2.90990990990125-52234.0760471046i</v>
      </c>
      <c r="G321" t="str">
        <f t="shared" si="82"/>
        <v>0.999999999997025-0.0000017247378898257i</v>
      </c>
      <c r="H321" t="str">
        <f t="shared" si="83"/>
        <v>15.1516103224701+0.390815518955469i</v>
      </c>
      <c r="I321" t="str">
        <f t="shared" si="84"/>
        <v>138.510735705974-5358.37159211475i</v>
      </c>
      <c r="K321" t="str">
        <f t="shared" si="85"/>
        <v>0.329778521248545-0.00851596930374557i</v>
      </c>
      <c r="L321" t="str">
        <f t="shared" si="86"/>
        <v>0.000714285714285714-422.953126371176i</v>
      </c>
      <c r="M321" t="str">
        <f t="shared" si="87"/>
        <v>0.0025-13.177232819708i</v>
      </c>
      <c r="N321">
        <f t="shared" si="88"/>
        <v>88.54697706527314</v>
      </c>
      <c r="O321">
        <f t="shared" si="89"/>
        <v>91.431903815634342</v>
      </c>
      <c r="P321" s="3">
        <f t="shared" si="90"/>
        <v>91.431903815634342</v>
      </c>
      <c r="Q321" s="3">
        <f t="shared" si="91"/>
        <v>-91.45302293472686</v>
      </c>
      <c r="R321">
        <f t="shared" si="92"/>
        <v>88.54697706527314</v>
      </c>
      <c r="S321">
        <f t="shared" si="93"/>
        <v>2.8593808406714655E-3</v>
      </c>
      <c r="T321">
        <f t="shared" si="76"/>
        <v>91.431903815634342</v>
      </c>
    </row>
    <row r="322" spans="1:20" x14ac:dyDescent="0.25">
      <c r="A322">
        <f t="shared" si="77"/>
        <v>18.034290560543571</v>
      </c>
      <c r="B322">
        <f t="shared" si="94"/>
        <v>2.8702464878660172</v>
      </c>
      <c r="C322" t="str">
        <f t="shared" si="78"/>
        <v>-945.575492554552-37136.9415622679i</v>
      </c>
      <c r="D322" t="str">
        <f t="shared" si="79"/>
        <v>3.47812499994586-5544.99218650927i</v>
      </c>
      <c r="E322" t="str">
        <f t="shared" si="80"/>
        <v>162.468742827721-0.0272929182722374i</v>
      </c>
      <c r="F322" t="str">
        <f t="shared" si="81"/>
        <v>2.90990990990118-52036.3379628839i</v>
      </c>
      <c r="G322" t="str">
        <f t="shared" si="82"/>
        <v>0.999999999997003-1.73129189380699E-06i</v>
      </c>
      <c r="H322" t="str">
        <f t="shared" si="83"/>
        <v>15.1516110471447+0.392300620069851i</v>
      </c>
      <c r="I322" t="str">
        <f t="shared" si="84"/>
        <v>138.510736475129-5338.08705894772i</v>
      </c>
      <c r="K322" t="str">
        <f t="shared" si="85"/>
        <v>0.329776835960472-0.0085482859904119i</v>
      </c>
      <c r="L322" t="str">
        <f t="shared" si="86"/>
        <v>0.000714285714285714-421.351988813684i</v>
      </c>
      <c r="M322" t="str">
        <f t="shared" si="87"/>
        <v>0.0025-13.1273488939112i</v>
      </c>
      <c r="N322">
        <f t="shared" si="88"/>
        <v>88.541458199245625</v>
      </c>
      <c r="O322">
        <f t="shared" si="89"/>
        <v>91.398937330854267</v>
      </c>
      <c r="P322" s="3">
        <f t="shared" si="90"/>
        <v>91.398937330854267</v>
      </c>
      <c r="Q322" s="3">
        <f t="shared" si="91"/>
        <v>-91.458541800754375</v>
      </c>
      <c r="R322">
        <f t="shared" si="92"/>
        <v>88.541458199245625</v>
      </c>
      <c r="S322">
        <f t="shared" si="93"/>
        <v>2.870246487866017E-3</v>
      </c>
      <c r="T322">
        <f t="shared" si="76"/>
        <v>91.398937330854267</v>
      </c>
    </row>
    <row r="323" spans="1:20" x14ac:dyDescent="0.25">
      <c r="A323">
        <f t="shared" si="77"/>
        <v>18.102820864673635</v>
      </c>
      <c r="B323">
        <f t="shared" si="94"/>
        <v>2.881153424519908</v>
      </c>
      <c r="C323" t="str">
        <f t="shared" si="78"/>
        <v>-945.570517681875-36996.16691716i</v>
      </c>
      <c r="D323" t="str">
        <f t="shared" si="79"/>
        <v>3.47812499994546-5524.00098287883i</v>
      </c>
      <c r="E323" t="str">
        <f t="shared" si="80"/>
        <v>162.468736785049-0.0273964716660118i</v>
      </c>
      <c r="F323" t="str">
        <f t="shared" si="81"/>
        <v>2.90990990990113-51839.3484388548i</v>
      </c>
      <c r="G323" t="str">
        <f t="shared" si="82"/>
        <v>0.99999999999698-1.73787080300342E-06i</v>
      </c>
      <c r="H323" t="str">
        <f t="shared" si="83"/>
        <v>15.1516117773372+0.393791364592985i</v>
      </c>
      <c r="I323" t="str">
        <f t="shared" si="84"/>
        <v>138.510737250141-5317.87931595514i</v>
      </c>
      <c r="K323" t="str">
        <f t="shared" si="85"/>
        <v>0.329775137857422-0.00858072497747687i</v>
      </c>
      <c r="L323" t="str">
        <f t="shared" si="86"/>
        <v>0.000714285714285714-419.756912546009i</v>
      </c>
      <c r="M323" t="str">
        <f t="shared" si="87"/>
        <v>0.0025-13.0776538094353i</v>
      </c>
      <c r="N323">
        <f t="shared" si="88"/>
        <v>88.535918391505049</v>
      </c>
      <c r="O323">
        <f t="shared" si="89"/>
        <v>91.365970673667064</v>
      </c>
      <c r="P323" s="3">
        <f t="shared" si="90"/>
        <v>91.365970673667064</v>
      </c>
      <c r="Q323" s="3">
        <f t="shared" si="91"/>
        <v>-91.464081608494951</v>
      </c>
      <c r="R323">
        <f t="shared" si="92"/>
        <v>88.535918391505049</v>
      </c>
      <c r="S323">
        <f t="shared" si="93"/>
        <v>2.881153424519908E-3</v>
      </c>
      <c r="T323">
        <f t="shared" si="76"/>
        <v>91.365970673667064</v>
      </c>
    </row>
    <row r="324" spans="1:20" x14ac:dyDescent="0.25">
      <c r="A324">
        <f t="shared" si="77"/>
        <v>18.171611583959397</v>
      </c>
      <c r="B324">
        <f t="shared" si="94"/>
        <v>2.8921018075330838</v>
      </c>
      <c r="C324" t="str">
        <f t="shared" si="78"/>
        <v>-945.565504981259-36855.9244763316i</v>
      </c>
      <c r="D324" t="str">
        <f t="shared" si="79"/>
        <v>3.47812499994504-5503.08924385704i</v>
      </c>
      <c r="E324" t="str">
        <f t="shared" si="80"/>
        <v>162.46873069643-0.0275004167369387i</v>
      </c>
      <c r="F324" t="str">
        <f t="shared" si="81"/>
        <v>2.90990990990105-51643.1046412564i</v>
      </c>
      <c r="G324" t="str">
        <f t="shared" si="82"/>
        <v>0.999999999996957-1.74447471205479E-06i</v>
      </c>
      <c r="H324" t="str">
        <f t="shared" si="83"/>
        <v>15.1516125130898+0.395287773970103i</v>
      </c>
      <c r="I324" t="str">
        <f t="shared" si="84"/>
        <v>138.510738031054-5297.74807244186i</v>
      </c>
      <c r="K324" t="str">
        <f t="shared" si="85"/>
        <v>0.329773426842081-0.00861328672393451i</v>
      </c>
      <c r="L324" t="str">
        <f t="shared" si="86"/>
        <v>0.000714285714285714-418.167874622443i</v>
      </c>
      <c r="M324" t="str">
        <f t="shared" si="87"/>
        <v>0.0025-13.0281468514i</v>
      </c>
      <c r="N324">
        <f t="shared" si="88"/>
        <v>88.530357562815595</v>
      </c>
      <c r="O324">
        <f t="shared" si="89"/>
        <v>91.333003842761656</v>
      </c>
      <c r="P324" s="3">
        <f t="shared" si="90"/>
        <v>91.333003842761656</v>
      </c>
      <c r="Q324" s="3">
        <f t="shared" si="91"/>
        <v>-91.469642437184405</v>
      </c>
      <c r="R324">
        <f t="shared" si="92"/>
        <v>88.530357562815595</v>
      </c>
      <c r="S324">
        <f t="shared" si="93"/>
        <v>2.8921018075330836E-3</v>
      </c>
      <c r="T324">
        <f t="shared" si="76"/>
        <v>91.333003842761656</v>
      </c>
    </row>
    <row r="325" spans="1:20" x14ac:dyDescent="0.25">
      <c r="A325">
        <f t="shared" si="77"/>
        <v>18.240663707978442</v>
      </c>
      <c r="B325">
        <f t="shared" si="94"/>
        <v>2.9030917944017096</v>
      </c>
      <c r="C325" t="str">
        <f t="shared" si="78"/>
        <v>-945.560454165484-36716.2122223715i</v>
      </c>
      <c r="D325" t="str">
        <f t="shared" si="79"/>
        <v>3.47812499994463-5482.25666862157i</v>
      </c>
      <c r="E325" t="str">
        <f t="shared" si="80"/>
        <v>162.468724561515-0.0276047549525218i</v>
      </c>
      <c r="F325" t="str">
        <f t="shared" si="81"/>
        <v>2.90990990990099-51447.6037470563i</v>
      </c>
      <c r="G325" t="str">
        <f t="shared" si="82"/>
        <v>0.999999999996934-1.75110371596056E-06i</v>
      </c>
      <c r="H325" t="str">
        <f t="shared" si="83"/>
        <v>15.1516132544447+0.396789869727931i</v>
      </c>
      <c r="I325" t="str">
        <f t="shared" si="84"/>
        <v>138.510738817912-5277.69303881319i</v>
      </c>
      <c r="K325" t="str">
        <f t="shared" si="85"/>
        <v>0.329771702816404-0.00864597169045761i</v>
      </c>
      <c r="L325" t="str">
        <f t="shared" si="86"/>
        <v>0.000714285714285714-416.584852184144i</v>
      </c>
      <c r="M325" t="str">
        <f t="shared" si="87"/>
        <v>0.0025-12.978827307631i</v>
      </c>
      <c r="N325">
        <f t="shared" si="88"/>
        <v>88.524775633644367</v>
      </c>
      <c r="O325">
        <f t="shared" si="89"/>
        <v>91.300036836817242</v>
      </c>
      <c r="P325" s="3">
        <f t="shared" si="90"/>
        <v>91.300036836817242</v>
      </c>
      <c r="Q325" s="3">
        <f t="shared" si="91"/>
        <v>-91.475224366355633</v>
      </c>
      <c r="R325">
        <f t="shared" si="92"/>
        <v>88.524775633644367</v>
      </c>
      <c r="S325">
        <f t="shared" si="93"/>
        <v>2.9030917944017098E-3</v>
      </c>
      <c r="T325">
        <f t="shared" si="76"/>
        <v>91.300036836817242</v>
      </c>
    </row>
    <row r="326" spans="1:20" x14ac:dyDescent="0.25">
      <c r="A326">
        <f t="shared" si="77"/>
        <v>18.309978230068761</v>
      </c>
      <c r="B326">
        <f t="shared" si="94"/>
        <v>2.9141235432204362</v>
      </c>
      <c r="C326" t="str">
        <f t="shared" si="78"/>
        <v>-945.555364945141-36577.0281454946i</v>
      </c>
      <c r="D326" t="str">
        <f t="shared" si="79"/>
        <v>3.4781249999442-5461.50295748876i</v>
      </c>
      <c r="E326" t="str">
        <f t="shared" si="80"/>
        <v>162.468718379953-0.0277094877856104i</v>
      </c>
      <c r="F326" t="str">
        <f t="shared" si="81"/>
        <v>2.90990990990091-51252.8429439081i</v>
      </c>
      <c r="G326" t="str">
        <f t="shared" si="82"/>
        <v>0.99999999999691-1.75775791008117E-06i</v>
      </c>
      <c r="H326" t="str">
        <f t="shared" si="83"/>
        <v>15.1516140014447+0.398297673475011i</v>
      </c>
      <c r="I326" t="str">
        <f t="shared" si="84"/>
        <v>138.510739610763-5257.71392657074i</v>
      </c>
      <c r="K326" t="str">
        <f t="shared" si="85"/>
        <v>0.329769965681598-0.00867878033940317i</v>
      </c>
      <c r="L326" t="str">
        <f t="shared" si="86"/>
        <v>0.000714285714285714-415.0078224588i</v>
      </c>
      <c r="M326" t="str">
        <f t="shared" si="87"/>
        <v>0.0025-12.9296944686501i</v>
      </c>
      <c r="N326">
        <f t="shared" si="88"/>
        <v>88.519172524160084</v>
      </c>
      <c r="O326">
        <f t="shared" si="89"/>
        <v>91.267069654502791</v>
      </c>
      <c r="P326" s="3">
        <f t="shared" si="90"/>
        <v>91.267069654502791</v>
      </c>
      <c r="Q326" s="3">
        <f t="shared" si="91"/>
        <v>-91.480827475839916</v>
      </c>
      <c r="R326">
        <f t="shared" si="92"/>
        <v>88.519172524160084</v>
      </c>
      <c r="S326">
        <f t="shared" si="93"/>
        <v>2.9141235432204363E-3</v>
      </c>
      <c r="T326">
        <f t="shared" si="76"/>
        <v>91.267069654502791</v>
      </c>
    </row>
    <row r="327" spans="1:20" x14ac:dyDescent="0.25">
      <c r="A327">
        <f t="shared" si="77"/>
        <v>18.379556147343024</v>
      </c>
      <c r="B327">
        <f t="shared" si="94"/>
        <v>2.9251972126846741</v>
      </c>
      <c r="C327" t="str">
        <f t="shared" si="78"/>
        <v>-945.550237028638-36438.3702435152i</v>
      </c>
      <c r="D327" t="str">
        <f t="shared" si="79"/>
        <v>3.47812499994378-5440.8278119096i</v>
      </c>
      <c r="E327" t="str">
        <f t="shared" si="80"/>
        <v>162.468712151389-0.0278146167143951i</v>
      </c>
      <c r="F327" t="str">
        <f t="shared" si="81"/>
        <v>2.90990990990086-51058.8194301128i</v>
      </c>
      <c r="G327" t="str">
        <f t="shared" si="82"/>
        <v>0.999999999996887-1.76443739013944E-06i</v>
      </c>
      <c r="H327" t="str">
        <f t="shared" si="83"/>
        <v>15.1516147541326+0.399811206901984i</v>
      </c>
      <c r="I327" t="str">
        <f t="shared" si="84"/>
        <v>138.51074040965-5237.81044830827i</v>
      </c>
      <c r="K327" t="str">
        <f t="shared" si="85"/>
        <v>0.329768215338128-0.00871171313481797i</v>
      </c>
      <c r="L327" t="str">
        <f t="shared" si="86"/>
        <v>0.000714285714285714-413.436762760311i</v>
      </c>
      <c r="M327" t="str">
        <f t="shared" si="87"/>
        <v>0.0025-12.880747627665i</v>
      </c>
      <c r="N327">
        <f t="shared" si="88"/>
        <v>88.513548154232197</v>
      </c>
      <c r="O327">
        <f t="shared" si="89"/>
        <v>91.234102294477395</v>
      </c>
      <c r="P327" s="3">
        <f t="shared" si="90"/>
        <v>91.234102294477395</v>
      </c>
      <c r="Q327" s="3">
        <f t="shared" si="91"/>
        <v>-91.486451845767803</v>
      </c>
      <c r="R327">
        <f t="shared" si="92"/>
        <v>88.513548154232197</v>
      </c>
      <c r="S327">
        <f t="shared" si="93"/>
        <v>2.9251972126846742E-3</v>
      </c>
      <c r="T327">
        <f t="shared" si="76"/>
        <v>91.234102294477395</v>
      </c>
    </row>
    <row r="328" spans="1:20" x14ac:dyDescent="0.25">
      <c r="A328">
        <f t="shared" si="77"/>
        <v>18.449398460702927</v>
      </c>
      <c r="B328">
        <f t="shared" si="94"/>
        <v>2.9363129620928761</v>
      </c>
      <c r="C328" t="str">
        <f t="shared" si="78"/>
        <v>-945.545070122167-36300.2365218158i</v>
      </c>
      <c r="D328" t="str">
        <f t="shared" si="79"/>
        <v>3.47812499994336-5420.23093446511i</v>
      </c>
      <c r="E328" t="str">
        <f t="shared" si="80"/>
        <v>162.468705875466-0.0279201432225272i</v>
      </c>
      <c r="F328" t="str">
        <f t="shared" si="81"/>
        <v>2.90990990990078-50865.5304145765i</v>
      </c>
      <c r="G328" t="str">
        <f t="shared" si="82"/>
        <v>0.999999999996863-1.77114225222192E-06i</v>
      </c>
      <c r="H328" t="str">
        <f t="shared" si="83"/>
        <v>15.1516155125519+0.401330491781931i</v>
      </c>
      <c r="I328" t="str">
        <f t="shared" si="84"/>
        <v>138.510741214621-5217.98231770758i</v>
      </c>
      <c r="K328" t="str">
        <f t="shared" si="85"/>
        <v>0.329766451685699-0.00874477054244426i</v>
      </c>
      <c r="L328" t="str">
        <f t="shared" si="86"/>
        <v>0.000714285714285714-411.871650488456i</v>
      </c>
      <c r="M328" t="str">
        <f t="shared" si="87"/>
        <v>0.0025-12.8319860805589i</v>
      </c>
      <c r="N328">
        <f t="shared" si="88"/>
        <v>88.507902443429643</v>
      </c>
      <c r="O328">
        <f t="shared" si="89"/>
        <v>91.201134755389646</v>
      </c>
      <c r="P328" s="3">
        <f t="shared" si="90"/>
        <v>91.201134755389646</v>
      </c>
      <c r="Q328" s="3">
        <f t="shared" si="91"/>
        <v>-91.492097556570357</v>
      </c>
      <c r="R328">
        <f t="shared" si="92"/>
        <v>88.507902443429643</v>
      </c>
      <c r="S328">
        <f t="shared" si="93"/>
        <v>2.9363129620928762E-3</v>
      </c>
      <c r="T328">
        <f t="shared" si="76"/>
        <v>91.201134755389646</v>
      </c>
    </row>
    <row r="329" spans="1:20" x14ac:dyDescent="0.25">
      <c r="A329">
        <f t="shared" si="77"/>
        <v>18.5195061748536</v>
      </c>
      <c r="B329">
        <f t="shared" si="94"/>
        <v>2.9474709513488291</v>
      </c>
      <c r="C329" t="str">
        <f t="shared" si="78"/>
        <v>-945.539863929698-36162.6249933205i</v>
      </c>
      <c r="D329" t="str">
        <f t="shared" si="79"/>
        <v>3.47812499994292-5399.71202886231i</v>
      </c>
      <c r="E329" t="str">
        <f t="shared" si="80"/>
        <v>162.468699551825-0.0280260687989156i</v>
      </c>
      <c r="F329" t="str">
        <f t="shared" si="81"/>
        <v>2.90990990990071-50672.9731167719i</v>
      </c>
      <c r="G329" t="str">
        <f t="shared" si="82"/>
        <v>0.999999999996839-1.77787259278033E-06i</v>
      </c>
      <c r="H329" t="str">
        <f t="shared" si="83"/>
        <v>15.1516162767461+0.402855549970669i</v>
      </c>
      <c r="I329" t="str">
        <f t="shared" si="84"/>
        <v>138.510742025721-5198.2292495343i</v>
      </c>
      <c r="K329" t="str">
        <f t="shared" si="85"/>
        <v>0.329764674623261-0.00877795302972559i</v>
      </c>
      <c r="L329" t="str">
        <f t="shared" si="86"/>
        <v>0.000714285714285714-410.312463128567i</v>
      </c>
      <c r="M329" t="str">
        <f t="shared" si="87"/>
        <v>0.0025-12.7834091258805i</v>
      </c>
      <c r="N329">
        <f t="shared" si="88"/>
        <v>88.502235311019916</v>
      </c>
      <c r="O329">
        <f t="shared" si="89"/>
        <v>91.168167035878142</v>
      </c>
      <c r="P329" s="3">
        <f t="shared" si="90"/>
        <v>91.168167035878142</v>
      </c>
      <c r="Q329" s="3">
        <f t="shared" si="91"/>
        <v>-91.497764688980084</v>
      </c>
      <c r="R329">
        <f t="shared" si="92"/>
        <v>88.502235311019916</v>
      </c>
      <c r="S329">
        <f t="shared" si="93"/>
        <v>2.9474709513488289E-3</v>
      </c>
      <c r="T329">
        <f t="shared" si="76"/>
        <v>91.168167035878142</v>
      </c>
    </row>
    <row r="330" spans="1:20" x14ac:dyDescent="0.25">
      <c r="A330">
        <f t="shared" si="77"/>
        <v>18.589880298318043</v>
      </c>
      <c r="B330">
        <f t="shared" si="94"/>
        <v>2.9586713409639547</v>
      </c>
      <c r="C330" t="str">
        <f t="shared" si="78"/>
        <v>-945.534618152966-36025.5336784658i</v>
      </c>
      <c r="D330" t="str">
        <f t="shared" si="79"/>
        <v>3.47812499994249-5379.27079992988i</v>
      </c>
      <c r="E330" t="str">
        <f t="shared" si="80"/>
        <v>162.468693180104-0.0281323949379304i</v>
      </c>
      <c r="F330" t="str">
        <f t="shared" si="81"/>
        <v>2.90990990990065-50481.144766698i</v>
      </c>
      <c r="G330" t="str">
        <f t="shared" si="82"/>
        <v>0.999999999996815-1.78462850863285E-06i</v>
      </c>
      <c r="H330" t="str">
        <f t="shared" si="83"/>
        <v>15.1516170467593+0.404386403407072i</v>
      </c>
      <c r="I330" t="str">
        <f t="shared" si="84"/>
        <v>138.510742842997-5178.55095963401i</v>
      </c>
      <c r="K330" t="str">
        <f t="shared" si="85"/>
        <v>0.329762884048998-0.0088112610658123i</v>
      </c>
      <c r="L330" t="str">
        <f t="shared" si="86"/>
        <v>0.000714285714285714-408.759178251213i</v>
      </c>
      <c r="M330" t="str">
        <f t="shared" si="87"/>
        <v>0.0025-12.7350160648342i</v>
      </c>
      <c r="N330">
        <f t="shared" si="88"/>
        <v>88.496546675967792</v>
      </c>
      <c r="O330">
        <f t="shared" si="89"/>
        <v>91.13519913457111</v>
      </c>
      <c r="P330" s="3">
        <f t="shared" si="90"/>
        <v>91.13519913457111</v>
      </c>
      <c r="Q330" s="3">
        <f t="shared" si="91"/>
        <v>-91.503453324032208</v>
      </c>
      <c r="R330">
        <f t="shared" si="92"/>
        <v>88.496546675967792</v>
      </c>
      <c r="S330">
        <f t="shared" si="93"/>
        <v>2.9586713409639545E-3</v>
      </c>
      <c r="T330">
        <f t="shared" si="76"/>
        <v>91.13519913457111</v>
      </c>
    </row>
    <row r="331" spans="1:20" x14ac:dyDescent="0.25">
      <c r="A331">
        <f t="shared" si="77"/>
        <v>18.660521843451654</v>
      </c>
      <c r="B331">
        <f t="shared" si="94"/>
        <v>2.969914292059618</v>
      </c>
      <c r="C331" t="str">
        <f t="shared" si="78"/>
        <v>-945.529332491444-35888.960605171i</v>
      </c>
      <c r="D331" t="str">
        <f t="shared" si="79"/>
        <v>3.47812499994204-5358.90695361382i</v>
      </c>
      <c r="E331" t="str">
        <f t="shared" si="80"/>
        <v>162.468686759937-0.0282391231394002i</v>
      </c>
      <c r="F331" t="str">
        <f t="shared" si="81"/>
        <v>2.90990990990057-50290.0426048389i</v>
      </c>
      <c r="G331" t="str">
        <f t="shared" si="82"/>
        <v>0.999999999996791-1.79141009696561E-06i</v>
      </c>
      <c r="H331" t="str">
        <f t="shared" si="83"/>
        <v>15.1516178226357+0.40592307411339i</v>
      </c>
      <c r="I331" t="str">
        <f t="shared" si="84"/>
        <v>138.510743666496-5158.94716492779i</v>
      </c>
      <c r="K331" t="str">
        <f t="shared" si="85"/>
        <v>0.329761079860323-0.00884469512156743i</v>
      </c>
      <c r="L331" t="str">
        <f t="shared" si="86"/>
        <v>0.000714285714285714-407.211773511866i</v>
      </c>
      <c r="M331" t="str">
        <f t="shared" si="87"/>
        <v>0.0025-12.6868062012693i</v>
      </c>
      <c r="N331">
        <f t="shared" si="88"/>
        <v>88.490836456934304</v>
      </c>
      <c r="O331">
        <f t="shared" si="89"/>
        <v>91.102231050086175</v>
      </c>
      <c r="P331" s="3">
        <f t="shared" si="90"/>
        <v>91.102231050086175</v>
      </c>
      <c r="Q331" s="3">
        <f t="shared" si="91"/>
        <v>-91.509163543065696</v>
      </c>
      <c r="R331">
        <f t="shared" si="92"/>
        <v>88.490836456934304</v>
      </c>
      <c r="S331">
        <f t="shared" si="93"/>
        <v>2.969914292059618E-3</v>
      </c>
      <c r="T331">
        <f t="shared" si="76"/>
        <v>91.102231050086175</v>
      </c>
    </row>
    <row r="332" spans="1:20" x14ac:dyDescent="0.25">
      <c r="A332">
        <f t="shared" si="77"/>
        <v>18.73143182645677</v>
      </c>
      <c r="B332">
        <f t="shared" si="94"/>
        <v>2.9811999663694446</v>
      </c>
      <c r="C332" t="str">
        <f t="shared" si="78"/>
        <v>-945.524006642321-35752.9038088117i</v>
      </c>
      <c r="D332" t="str">
        <f t="shared" si="79"/>
        <v>3.4781249999416-5338.62019697343i</v>
      </c>
      <c r="E332" t="str">
        <f t="shared" si="80"/>
        <v>162.468680290956-0.028346254908602i</v>
      </c>
      <c r="F332" t="str">
        <f t="shared" si="81"/>
        <v>2.9099099099005-50099.6638821265i</v>
      </c>
      <c r="G332" t="str">
        <f t="shared" si="82"/>
        <v>0.999999999996766-1.79821745533404E-06i</v>
      </c>
      <c r="H332" t="str">
        <f t="shared" si="83"/>
        <v>15.1516186044199+0.407465584195545i</v>
      </c>
      <c r="I332" t="str">
        <f t="shared" si="84"/>
        <v>138.510744496265-5139.41758340853i</v>
      </c>
      <c r="K332" t="str">
        <f t="shared" si="85"/>
        <v>0.329759261953872-0.0088782556695719i</v>
      </c>
      <c r="L332" t="str">
        <f t="shared" si="86"/>
        <v>0.000714285714285714-405.670226650595i</v>
      </c>
      <c r="M332" t="str">
        <f t="shared" si="87"/>
        <v>0.0025-12.638778841671i</v>
      </c>
      <c r="N332">
        <f t="shared" si="88"/>
        <v>88.485104572275688</v>
      </c>
      <c r="O332">
        <f t="shared" si="89"/>
        <v>91.069262781030744</v>
      </c>
      <c r="P332" s="3">
        <f t="shared" si="90"/>
        <v>91.069262781030744</v>
      </c>
      <c r="Q332" s="3">
        <f t="shared" si="91"/>
        <v>-91.514895427724312</v>
      </c>
      <c r="R332">
        <f t="shared" si="92"/>
        <v>88.485104572275688</v>
      </c>
      <c r="S332">
        <f t="shared" si="93"/>
        <v>2.9811999663694445E-3</v>
      </c>
      <c r="T332">
        <f t="shared" si="76"/>
        <v>91.069262781030744</v>
      </c>
    </row>
    <row r="333" spans="1:20" x14ac:dyDescent="0.25">
      <c r="A333">
        <f t="shared" si="77"/>
        <v>18.802611267397307</v>
      </c>
      <c r="B333">
        <f t="shared" si="94"/>
        <v>2.9925285262416486</v>
      </c>
      <c r="C333" t="str">
        <f t="shared" si="78"/>
        <v>-945.518640300534-35617.3613321903i</v>
      </c>
      <c r="D333" t="str">
        <f t="shared" si="79"/>
        <v>3.47812499994116-5318.41023817689i</v>
      </c>
      <c r="E333" t="str">
        <f t="shared" si="80"/>
        <v>162.468673772792-0.0284537917562587i</v>
      </c>
      <c r="F333" t="str">
        <f t="shared" si="81"/>
        <v>2.90990990990043-49910.0058598989i</v>
      </c>
      <c r="G333" t="str">
        <f t="shared" si="82"/>
        <v>0.999999999996742-1.80505068166426E-06i</v>
      </c>
      <c r="H333" t="str">
        <f t="shared" si="83"/>
        <v>15.1516193921571+0.409013955843486i</v>
      </c>
      <c r="I333" t="str">
        <f t="shared" si="84"/>
        <v>138.510745332354-5119.96193413669i</v>
      </c>
      <c r="K333" t="str">
        <f t="shared" si="85"/>
        <v>0.329757430225499-0.0089119431841311i</v>
      </c>
      <c r="L333" t="str">
        <f t="shared" si="86"/>
        <v>0.000714285714285714-404.134515491725i</v>
      </c>
      <c r="M333" t="str">
        <f t="shared" si="87"/>
        <v>0.0025-12.5909332951494i</v>
      </c>
      <c r="N333">
        <f t="shared" si="88"/>
        <v>88.479350940042153</v>
      </c>
      <c r="O333">
        <f t="shared" si="89"/>
        <v>91.03629432600151</v>
      </c>
      <c r="P333" s="3">
        <f t="shared" si="90"/>
        <v>91.03629432600151</v>
      </c>
      <c r="Q333" s="3">
        <f t="shared" si="91"/>
        <v>-91.520649059957847</v>
      </c>
      <c r="R333">
        <f t="shared" si="92"/>
        <v>88.479350940042153</v>
      </c>
      <c r="S333">
        <f t="shared" si="93"/>
        <v>2.9925285262416487E-3</v>
      </c>
      <c r="T333">
        <f t="shared" si="76"/>
        <v>91.03629432600151</v>
      </c>
    </row>
    <row r="334" spans="1:20" x14ac:dyDescent="0.25">
      <c r="A334">
        <f t="shared" si="77"/>
        <v>18.874061190213418</v>
      </c>
      <c r="B334">
        <f t="shared" si="94"/>
        <v>3.0039001346413667</v>
      </c>
      <c r="C334" t="str">
        <f t="shared" si="78"/>
        <v>-945.513233158639-35482.3312255077i</v>
      </c>
      <c r="D334" t="str">
        <f t="shared" si="79"/>
        <v>3.47812499994072-5298.27678649713i</v>
      </c>
      <c r="E334" t="str">
        <f t="shared" si="80"/>
        <v>162.468667205071-0.0285617351984798i</v>
      </c>
      <c r="F334" t="str">
        <f t="shared" si="81"/>
        <v>2.90990990990036-49721.0658098614i</v>
      </c>
      <c r="G334" t="str">
        <f t="shared" si="82"/>
        <v>0.999999999996717-1.81190987425454E-06i</v>
      </c>
      <c r="H334" t="str">
        <f t="shared" si="83"/>
        <v>15.1516201858924+0.410568211331471i</v>
      </c>
      <c r="I334" t="str">
        <f t="shared" si="84"/>
        <v>138.510746174807-5100.57993723613i</v>
      </c>
      <c r="K334" t="str">
        <f t="shared" si="85"/>
        <v>0.329755584570269-0.00894575814127975i</v>
      </c>
      <c r="L334" t="str">
        <f t="shared" si="86"/>
        <v>0.000714285714285714-402.60461794354i</v>
      </c>
      <c r="M334" t="str">
        <f t="shared" si="87"/>
        <v>0.0025-12.5432688734304i</v>
      </c>
      <c r="N334">
        <f t="shared" si="88"/>
        <v>88.473575477976937</v>
      </c>
      <c r="O334">
        <f t="shared" si="89"/>
        <v>91.003325683584407</v>
      </c>
      <c r="P334" s="3">
        <f t="shared" si="90"/>
        <v>91.003325683584407</v>
      </c>
      <c r="Q334" s="3">
        <f t="shared" si="91"/>
        <v>-91.526424522023063</v>
      </c>
      <c r="R334">
        <f t="shared" si="92"/>
        <v>88.473575477976937</v>
      </c>
      <c r="S334">
        <f t="shared" si="93"/>
        <v>3.003900134641367E-3</v>
      </c>
      <c r="T334">
        <f t="shared" si="76"/>
        <v>91.003325683584407</v>
      </c>
    </row>
    <row r="335" spans="1:20" x14ac:dyDescent="0.25">
      <c r="A335">
        <f t="shared" si="77"/>
        <v>18.945782622736228</v>
      </c>
      <c r="B335">
        <f t="shared" si="94"/>
        <v>3.0153149551530039</v>
      </c>
      <c r="C335" t="str">
        <f t="shared" si="78"/>
        <v>-945.507784906937-35347.8115463363i</v>
      </c>
      <c r="D335" t="str">
        <f t="shared" si="79"/>
        <v>3.47812499994027-5278.21955230771i</v>
      </c>
      <c r="E335" t="str">
        <f t="shared" si="80"/>
        <v>162.468660587416-0.0286700867570496i</v>
      </c>
      <c r="F335" t="str">
        <f t="shared" si="81"/>
        <v>2.90990990990029-49532.8410140482i</v>
      </c>
      <c r="G335" t="str">
        <f t="shared" si="82"/>
        <v>0.999999999996692-1.81879513177666E-06i</v>
      </c>
      <c r="H335" t="str">
        <f t="shared" si="83"/>
        <v>15.1516209856716+0.412128373018417i</v>
      </c>
      <c r="I335" t="str">
        <f t="shared" si="84"/>
        <v>138.510747023677-5081.27131389037i</v>
      </c>
      <c r="K335" t="str">
        <f t="shared" si="85"/>
        <v>0.329753724882454-0.00897970101878832i</v>
      </c>
      <c r="L335" t="str">
        <f t="shared" si="86"/>
        <v>0.000714285714285714-401.080511997948i</v>
      </c>
      <c r="M335" t="str">
        <f t="shared" si="87"/>
        <v>0.0025-12.4957848908452i</v>
      </c>
      <c r="N335">
        <f t="shared" si="88"/>
        <v>88.467778103514945</v>
      </c>
      <c r="O335">
        <f t="shared" si="89"/>
        <v>90.970356852354826</v>
      </c>
      <c r="P335" s="3">
        <f t="shared" si="90"/>
        <v>90.970356852354826</v>
      </c>
      <c r="Q335" s="3">
        <f t="shared" si="91"/>
        <v>-91.532221896485055</v>
      </c>
      <c r="R335">
        <f t="shared" si="92"/>
        <v>88.467778103514945</v>
      </c>
      <c r="S335">
        <f t="shared" si="93"/>
        <v>3.0153149551530038E-3</v>
      </c>
      <c r="T335">
        <f t="shared" si="76"/>
        <v>90.970356852354826</v>
      </c>
    </row>
    <row r="336" spans="1:20" x14ac:dyDescent="0.25">
      <c r="A336">
        <f t="shared" si="77"/>
        <v>19.017776596702625</v>
      </c>
      <c r="B336">
        <f t="shared" si="94"/>
        <v>3.0267731519825856</v>
      </c>
      <c r="C336" t="str">
        <f t="shared" si="78"/>
        <v>-945.502295233348-35213.8003595912i</v>
      </c>
      <c r="D336" t="str">
        <f t="shared" si="79"/>
        <v>3.47812499993981-5258.23824707857i</v>
      </c>
      <c r="E336" t="str">
        <f t="shared" si="80"/>
        <v>162.468653919449-0.0287788479591336i</v>
      </c>
      <c r="F336" t="str">
        <f t="shared" si="81"/>
        <v>2.90990990990022-49345.3287647823i</v>
      </c>
      <c r="G336" t="str">
        <f t="shared" si="82"/>
        <v>0.999999999996667-1.82570655327736E-06i</v>
      </c>
      <c r="H336" t="str">
        <f t="shared" si="83"/>
        <v>15.1516217915407+0.413694463348197i</v>
      </c>
      <c r="I336" t="str">
        <f t="shared" si="84"/>
        <v>138.51074787901-5062.03578633838i</v>
      </c>
      <c r="K336" t="str">
        <f t="shared" si="85"/>
        <v>0.329751851055525-0.00901377229616834i</v>
      </c>
      <c r="L336" t="str">
        <f t="shared" si="86"/>
        <v>0.000714285714285714-399.562175730173i</v>
      </c>
      <c r="M336" t="str">
        <f t="shared" si="87"/>
        <v>0.0025-12.4484806643207i</v>
      </c>
      <c r="N336">
        <f t="shared" si="88"/>
        <v>88.461958733781927</v>
      </c>
      <c r="O336">
        <f t="shared" si="89"/>
        <v>90.937387830877242</v>
      </c>
      <c r="P336" s="3">
        <f t="shared" si="90"/>
        <v>90.937387830877242</v>
      </c>
      <c r="Q336" s="3">
        <f t="shared" si="91"/>
        <v>-91.538041266218073</v>
      </c>
      <c r="R336">
        <f t="shared" si="92"/>
        <v>88.461958733781927</v>
      </c>
      <c r="S336">
        <f t="shared" si="93"/>
        <v>3.0267731519825858E-3</v>
      </c>
      <c r="T336">
        <f t="shared" si="76"/>
        <v>90.937387830877242</v>
      </c>
    </row>
    <row r="337" spans="1:20" x14ac:dyDescent="0.25">
      <c r="A337">
        <f t="shared" si="77"/>
        <v>19.090044147770097</v>
      </c>
      <c r="B337">
        <f t="shared" si="94"/>
        <v>3.0382748899601193</v>
      </c>
      <c r="C337" t="str">
        <f t="shared" si="78"/>
        <v>-945.496763823421-35080.2957375024i</v>
      </c>
      <c r="D337" t="str">
        <f t="shared" si="79"/>
        <v>3.47812499993934-5238.33258337193i</v>
      </c>
      <c r="E337" t="str">
        <f t="shared" si="80"/>
        <v>162.468647200787-0.0288880203374841i</v>
      </c>
      <c r="F337" t="str">
        <f t="shared" si="81"/>
        <v>2.90990990990013-49158.5263646371i</v>
      </c>
      <c r="G337" t="str">
        <f t="shared" si="82"/>
        <v>0.999999999996641-1.83264423817977E-06i</v>
      </c>
      <c r="H337" t="str">
        <f t="shared" si="83"/>
        <v>15.1516226035461+0.415266504849976i</v>
      </c>
      <c r="I337" t="str">
        <f t="shared" si="84"/>
        <v>138.510748740855-5042.87307787063i</v>
      </c>
      <c r="K337" t="str">
        <f t="shared" si="85"/>
        <v>0.329749962982147-0.00904797245467825i</v>
      </c>
      <c r="L337" t="str">
        <f t="shared" si="86"/>
        <v>0.000714285714285714-398.04958729844i</v>
      </c>
      <c r="M337" t="str">
        <f t="shared" si="87"/>
        <v>0.0025-12.4013555133699i</v>
      </c>
      <c r="N337">
        <f t="shared" si="88"/>
        <v>88.456117285593095</v>
      </c>
      <c r="O337">
        <f t="shared" si="89"/>
        <v>90.904418617705176</v>
      </c>
      <c r="P337" s="3">
        <f t="shared" si="90"/>
        <v>90.904418617705176</v>
      </c>
      <c r="Q337" s="3">
        <f t="shared" si="91"/>
        <v>-91.543882714406905</v>
      </c>
      <c r="R337">
        <f t="shared" si="92"/>
        <v>88.456117285593095</v>
      </c>
      <c r="S337">
        <f t="shared" si="93"/>
        <v>3.0382748899601192E-3</v>
      </c>
      <c r="T337">
        <f t="shared" si="76"/>
        <v>90.904418617705176</v>
      </c>
    </row>
    <row r="338" spans="1:20" x14ac:dyDescent="0.25">
      <c r="A338">
        <f t="shared" si="77"/>
        <v>19.162586315531623</v>
      </c>
      <c r="B338">
        <f t="shared" si="94"/>
        <v>3.0498203345419679</v>
      </c>
      <c r="C338" t="str">
        <f t="shared" si="78"/>
        <v>-945.491190360369-34947.295759588i</v>
      </c>
      <c r="D338" t="str">
        <f t="shared" si="79"/>
        <v>3.47812499993889-5218.50227483815i</v>
      </c>
      <c r="E338" t="str">
        <f t="shared" si="80"/>
        <v>162.468640431046-0.0289976054304223i</v>
      </c>
      <c r="F338" t="str">
        <f t="shared" si="81"/>
        <v>2.90990990990007-48972.4311263974i</v>
      </c>
      <c r="G338" t="str">
        <f t="shared" si="82"/>
        <v>0.999999999996616-1.83960828628481E-06i</v>
      </c>
      <c r="H338" t="str">
        <f t="shared" si="83"/>
        <v>15.1516234217344+0.416844520138543i</v>
      </c>
      <c r="I338" t="str">
        <f t="shared" si="84"/>
        <v>138.510749609264-5023.78291282511i</v>
      </c>
      <c r="K338" t="str">
        <f t="shared" si="85"/>
        <v>0.329748060554172-0.00908230197732951i</v>
      </c>
      <c r="L338" t="str">
        <f t="shared" si="86"/>
        <v>0.000714285714285714-396.542724943654i</v>
      </c>
      <c r="M338" t="str">
        <f t="shared" si="87"/>
        <v>0.0025-12.3544087600816i</v>
      </c>
      <c r="N338">
        <f t="shared" si="88"/>
        <v>88.450253675452132</v>
      </c>
      <c r="O338">
        <f t="shared" si="89"/>
        <v>90.871449211381389</v>
      </c>
      <c r="P338" s="3">
        <f t="shared" si="90"/>
        <v>90.871449211381389</v>
      </c>
      <c r="Q338" s="3">
        <f t="shared" si="91"/>
        <v>-91.549746324547868</v>
      </c>
      <c r="R338">
        <f t="shared" si="92"/>
        <v>88.450253675452132</v>
      </c>
      <c r="S338">
        <f t="shared" si="93"/>
        <v>3.0498203345419679E-3</v>
      </c>
      <c r="T338">
        <f t="shared" si="76"/>
        <v>90.871449211381389</v>
      </c>
    </row>
    <row r="339" spans="1:20" x14ac:dyDescent="0.25">
      <c r="A339">
        <f t="shared" si="77"/>
        <v>19.235404143530641</v>
      </c>
      <c r="B339">
        <f t="shared" si="94"/>
        <v>3.0614096518132272</v>
      </c>
      <c r="C339" t="str">
        <f t="shared" si="78"/>
        <v>-945.485574524954-34814.798512625i</v>
      </c>
      <c r="D339" t="str">
        <f t="shared" si="79"/>
        <v>3.47812499993843-5198.74703621156i</v>
      </c>
      <c r="E339" t="str">
        <f t="shared" si="80"/>
        <v>162.468633609838-0.0291076047817631i</v>
      </c>
      <c r="F339" t="str">
        <f t="shared" si="81"/>
        <v>2.9099099099-48787.0403730208i</v>
      </c>
      <c r="G339" t="str">
        <f t="shared" si="82"/>
        <v>0.99999999999659-1.84659879777264E-06i</v>
      </c>
      <c r="H339" t="str">
        <f t="shared" si="83"/>
        <v>15.1516242461529+0.418428531914616i</v>
      </c>
      <c r="I339" t="str">
        <f t="shared" si="84"/>
        <v>138.510750484285-5004.76501658346i</v>
      </c>
      <c r="K339" t="str">
        <f t="shared" si="85"/>
        <v>0.329746143662634-0.00911676134889193i</v>
      </c>
      <c r="L339" t="str">
        <f t="shared" si="86"/>
        <v>0.000714285714285714-395.041566989095i</v>
      </c>
      <c r="M339" t="str">
        <f t="shared" si="87"/>
        <v>0.0025-12.307639729111i</v>
      </c>
      <c r="N339">
        <f t="shared" si="88"/>
        <v>88.444367819549996</v>
      </c>
      <c r="O339">
        <f t="shared" si="89"/>
        <v>90.838479610437304</v>
      </c>
      <c r="P339" s="3">
        <f t="shared" si="90"/>
        <v>90.838479610437304</v>
      </c>
      <c r="Q339" s="3">
        <f t="shared" si="91"/>
        <v>-91.555632180450004</v>
      </c>
      <c r="R339">
        <f t="shared" si="92"/>
        <v>88.444367819549996</v>
      </c>
      <c r="S339">
        <f t="shared" si="93"/>
        <v>3.0614096518132273E-3</v>
      </c>
      <c r="T339">
        <f t="shared" si="76"/>
        <v>90.838479610437304</v>
      </c>
    </row>
    <row r="340" spans="1:20" x14ac:dyDescent="0.25">
      <c r="A340">
        <f t="shared" si="77"/>
        <v>19.30849867927606</v>
      </c>
      <c r="B340">
        <f t="shared" si="94"/>
        <v>3.0730430084901177</v>
      </c>
      <c r="C340" t="str">
        <f t="shared" si="78"/>
        <v>-945.479915995551-34682.8020906231i</v>
      </c>
      <c r="D340" t="str">
        <f t="shared" si="79"/>
        <v>3.47812499993794-5179.06658330641i</v>
      </c>
      <c r="E340" t="str">
        <f t="shared" si="80"/>
        <v>162.468626736772-0.029218019940978i</v>
      </c>
      <c r="F340" t="str">
        <f t="shared" si="81"/>
        <v>2.90990990989991-48602.3514375986i</v>
      </c>
      <c r="G340" t="str">
        <f t="shared" si="82"/>
        <v>0.999999999996564-1.85361587320413E-06i</v>
      </c>
      <c r="H340" t="str">
        <f t="shared" si="83"/>
        <v>15.1516250768488+0.420018562965184i</v>
      </c>
      <c r="I340" t="str">
        <f t="shared" si="84"/>
        <v>138.510751365967-4985.81911556672i</v>
      </c>
      <c r="K340" t="str">
        <f t="shared" si="85"/>
        <v>0.329744212197743-0.00915135105589979i</v>
      </c>
      <c r="L340" t="str">
        <f t="shared" si="86"/>
        <v>0.000714285714285714-393.546091840102i</v>
      </c>
      <c r="M340" t="str">
        <f t="shared" si="87"/>
        <v>0.0025-12.2610477476699i</v>
      </c>
      <c r="N340">
        <f t="shared" si="88"/>
        <v>88.438459633763884</v>
      </c>
      <c r="O340">
        <f t="shared" si="89"/>
        <v>90.805509813393314</v>
      </c>
      <c r="P340" s="3">
        <f t="shared" si="90"/>
        <v>90.805509813393314</v>
      </c>
      <c r="Q340" s="3">
        <f t="shared" si="91"/>
        <v>-91.561540366236116</v>
      </c>
      <c r="R340">
        <f t="shared" si="92"/>
        <v>88.438459633763884</v>
      </c>
      <c r="S340">
        <f t="shared" si="93"/>
        <v>3.0730430084901176E-3</v>
      </c>
      <c r="T340">
        <f t="shared" si="76"/>
        <v>90.805509813393314</v>
      </c>
    </row>
    <row r="341" spans="1:20" x14ac:dyDescent="0.25">
      <c r="A341">
        <f t="shared" si="77"/>
        <v>19.381870974257307</v>
      </c>
      <c r="B341">
        <f t="shared" si="94"/>
        <v>3.08472057192238</v>
      </c>
      <c r="C341" t="str">
        <f t="shared" si="78"/>
        <v>-945.474214448124-34551.3045947975i</v>
      </c>
      <c r="D341" t="str">
        <f t="shared" si="79"/>
        <v>3.47812499993748-5159.46063301284i</v>
      </c>
      <c r="E341" t="str">
        <f t="shared" si="80"/>
        <v>162.468619811455-0.0293288524630995i</v>
      </c>
      <c r="F341" t="str">
        <f t="shared" si="81"/>
        <v>2.90990990989984-48418.3616633192i</v>
      </c>
      <c r="G341" t="str">
        <f t="shared" si="82"/>
        <v>0.999999999996538-1.86065961352226E-06i</v>
      </c>
      <c r="H341" t="str">
        <f t="shared" si="83"/>
        <v>15.15162591387+0.421614636163834i</v>
      </c>
      <c r="I341" t="str">
        <f t="shared" si="84"/>
        <v>138.510752254364-4966.94493723187i</v>
      </c>
      <c r="K341" t="str">
        <f t="shared" si="85"/>
        <v>0.329742266048879-0.0091860715866577i</v>
      </c>
      <c r="L341" t="str">
        <f t="shared" si="86"/>
        <v>0.000714285714285714-392.056277983765i</v>
      </c>
      <c r="M341" t="str">
        <f t="shared" si="87"/>
        <v>0.0025-12.2146321455169i</v>
      </c>
      <c r="N341">
        <f t="shared" si="88"/>
        <v>88.432529033655911</v>
      </c>
      <c r="O341">
        <f t="shared" si="89"/>
        <v>90.772539818758787</v>
      </c>
      <c r="P341" s="3">
        <f t="shared" si="90"/>
        <v>90.772539818758787</v>
      </c>
      <c r="Q341" s="3">
        <f t="shared" si="91"/>
        <v>-91.567470966344089</v>
      </c>
      <c r="R341">
        <f t="shared" si="92"/>
        <v>88.432529033655911</v>
      </c>
      <c r="S341">
        <f t="shared" si="93"/>
        <v>3.0847205719223801E-3</v>
      </c>
      <c r="T341">
        <f t="shared" si="76"/>
        <v>90.772539818758787</v>
      </c>
    </row>
    <row r="342" spans="1:20" x14ac:dyDescent="0.25">
      <c r="A342">
        <f t="shared" si="77"/>
        <v>19.455522083959487</v>
      </c>
      <c r="B342">
        <f t="shared" si="94"/>
        <v>3.0964425100956849</v>
      </c>
      <c r="C342" t="str">
        <f t="shared" si="78"/>
        <v>-945.468469556141-34420.3041335397i</v>
      </c>
      <c r="D342" t="str">
        <f t="shared" si="79"/>
        <v>3.478124999937-5139.92890329261i</v>
      </c>
      <c r="E342" t="str">
        <f t="shared" si="80"/>
        <v>162.468612833491-0.0294401039088494i</v>
      </c>
      <c r="F342" t="str">
        <f t="shared" si="81"/>
        <v>2.90990990989976-48235.0684034273i</v>
      </c>
      <c r="G342" t="str">
        <f t="shared" si="82"/>
        <v>0.999999999996512-1.86773012005359E-06i</v>
      </c>
      <c r="H342" t="str">
        <f t="shared" si="83"/>
        <v>15.1516267572647+0.423216774471071i</v>
      </c>
      <c r="I342" t="str">
        <f t="shared" si="84"/>
        <v>138.510753149525-4948.14221006745i</v>
      </c>
      <c r="K342" t="str">
        <f t="shared" si="85"/>
        <v>0.329740305104581-0.00922092343124596i</v>
      </c>
      <c r="L342" t="str">
        <f t="shared" si="86"/>
        <v>0.000714285714285714-390.572103988607i</v>
      </c>
      <c r="M342" t="str">
        <f t="shared" si="87"/>
        <v>0.0025-12.1683922549481i</v>
      </c>
      <c r="N342">
        <f t="shared" si="88"/>
        <v>88.426575934472197</v>
      </c>
      <c r="O342">
        <f t="shared" si="89"/>
        <v>90.739569625031436</v>
      </c>
      <c r="P342" s="3">
        <f t="shared" si="90"/>
        <v>90.739569625031436</v>
      </c>
      <c r="Q342" s="3">
        <f t="shared" si="91"/>
        <v>-91.573424065527803</v>
      </c>
      <c r="R342">
        <f t="shared" si="92"/>
        <v>88.426575934472197</v>
      </c>
      <c r="S342">
        <f t="shared" si="93"/>
        <v>3.0964425100956849E-3</v>
      </c>
      <c r="T342">
        <f t="shared" si="76"/>
        <v>90.739569625031436</v>
      </c>
    </row>
    <row r="343" spans="1:20" x14ac:dyDescent="0.25">
      <c r="A343">
        <f t="shared" si="77"/>
        <v>19.529453067878531</v>
      </c>
      <c r="B343">
        <f t="shared" si="94"/>
        <v>3.1082089916340485</v>
      </c>
      <c r="C343" t="str">
        <f t="shared" si="78"/>
        <v>-945.462680990629-34289.798822392i</v>
      </c>
      <c r="D343" t="str">
        <f t="shared" si="79"/>
        <v>3.47812499993653-5120.47111317527i</v>
      </c>
      <c r="E343" t="str">
        <f t="shared" si="80"/>
        <v>162.468605802478-0.0295517758445648i</v>
      </c>
      <c r="F343" t="str">
        <f t="shared" si="81"/>
        <v>2.90990990989969-48052.4690211883i</v>
      </c>
      <c r="G343" t="str">
        <f t="shared" si="82"/>
        <v>0.999999999996485-1.87482749450975E-06i</v>
      </c>
      <c r="H343" t="str">
        <f t="shared" si="83"/>
        <v>15.1516276070813+0.424825000934658i</v>
      </c>
      <c r="I343" t="str">
        <f t="shared" si="84"/>
        <v>138.510754051504-4929.41066358994i</v>
      </c>
      <c r="K343" t="str">
        <f t="shared" si="85"/>
        <v>0.329738329252549-0.00925590708152706i</v>
      </c>
      <c r="L343" t="str">
        <f t="shared" si="86"/>
        <v>0.000714285714285714-389.093548504292i</v>
      </c>
      <c r="M343" t="str">
        <f t="shared" si="87"/>
        <v>0.0025-12.1223274107871i</v>
      </c>
      <c r="N343">
        <f t="shared" si="88"/>
        <v>88.420600251141522</v>
      </c>
      <c r="O343">
        <f t="shared" si="89"/>
        <v>90.706599230697677</v>
      </c>
      <c r="P343" s="3">
        <f t="shared" si="90"/>
        <v>90.706599230697677</v>
      </c>
      <c r="Q343" s="3">
        <f t="shared" si="91"/>
        <v>-91.579399748858478</v>
      </c>
      <c r="R343">
        <f t="shared" si="92"/>
        <v>88.420600251141522</v>
      </c>
      <c r="S343">
        <f t="shared" si="93"/>
        <v>3.1082089916340486E-3</v>
      </c>
      <c r="T343">
        <f t="shared" si="76"/>
        <v>90.706599230697677</v>
      </c>
    </row>
    <row r="344" spans="1:20" x14ac:dyDescent="0.25">
      <c r="A344">
        <f t="shared" si="77"/>
        <v>19.603664989536469</v>
      </c>
      <c r="B344">
        <f t="shared" si="94"/>
        <v>3.1200201858022578</v>
      </c>
      <c r="C344" t="str">
        <f t="shared" si="78"/>
        <v>-945.456848420097-34159.7867840202i</v>
      </c>
      <c r="D344" t="str">
        <f t="shared" si="79"/>
        <v>3.47812499993603-5101.08698275393i</v>
      </c>
      <c r="E344" t="str">
        <f t="shared" si="80"/>
        <v>162.468598718016-0.0296638698421598i</v>
      </c>
      <c r="F344" t="str">
        <f t="shared" si="81"/>
        <v>2.9099099098996-47870.5608898483i</v>
      </c>
      <c r="G344" t="str">
        <f t="shared" si="82"/>
        <v>0.999999999996458-1.88195183898883E-06i</v>
      </c>
      <c r="H344" t="str">
        <f t="shared" si="83"/>
        <v>15.1516284633689+0.426439338689937i</v>
      </c>
      <c r="I344" t="str">
        <f t="shared" si="84"/>
        <v>138.510754960349-4910.75002833975i</v>
      </c>
      <c r="K344" t="str">
        <f t="shared" si="85"/>
        <v>0.329736338379631-0.00929102303115098i</v>
      </c>
      <c r="L344" t="str">
        <f t="shared" si="86"/>
        <v>0.000714285714285714-387.620590261298i</v>
      </c>
      <c r="M344" t="str">
        <f t="shared" si="87"/>
        <v>0.0025-12.0764369503757i</v>
      </c>
      <c r="N344">
        <f t="shared" si="88"/>
        <v>88.41460189827427</v>
      </c>
      <c r="O344">
        <f t="shared" si="89"/>
        <v>90.673628634232543</v>
      </c>
      <c r="P344" s="3">
        <f t="shared" si="90"/>
        <v>90.673628634232543</v>
      </c>
      <c r="Q344" s="3">
        <f t="shared" si="91"/>
        <v>-91.58539810172573</v>
      </c>
      <c r="R344">
        <f t="shared" si="92"/>
        <v>88.41460189827427</v>
      </c>
      <c r="S344">
        <f t="shared" si="93"/>
        <v>3.120020185802258E-3</v>
      </c>
      <c r="T344">
        <f t="shared" si="76"/>
        <v>90.673628634232543</v>
      </c>
    </row>
    <row r="345" spans="1:20" x14ac:dyDescent="0.25">
      <c r="A345">
        <f t="shared" si="77"/>
        <v>19.678158916496706</v>
      </c>
      <c r="B345">
        <f t="shared" si="94"/>
        <v>3.1318762625083063</v>
      </c>
      <c r="C345" t="str">
        <f t="shared" si="78"/>
        <v>-945.450971510586-34030.2661481861i</v>
      </c>
      <c r="D345" t="str">
        <f t="shared" si="79"/>
        <v>3.47812499993555-5081.77623318142i</v>
      </c>
      <c r="E345" t="str">
        <f t="shared" si="80"/>
        <v>162.468591579698-0.0297763874793356i</v>
      </c>
      <c r="F345" t="str">
        <f t="shared" si="81"/>
        <v>2.90990990989953-47689.3413925982i</v>
      </c>
      <c r="G345" t="str">
        <f t="shared" si="82"/>
        <v>0.999999999996431-1.88910325597694E-06i</v>
      </c>
      <c r="H345" t="str">
        <f t="shared" si="83"/>
        <v>15.1516293261767+0.428059810960179i</v>
      </c>
      <c r="I345" t="str">
        <f t="shared" si="84"/>
        <v>138.510755876116-4892.16003587742i</v>
      </c>
      <c r="K345" t="str">
        <f t="shared" si="85"/>
        <v>0.329734332371819-0.00932627177556148i</v>
      </c>
      <c r="L345" t="str">
        <f t="shared" si="86"/>
        <v>0.000714285714285714-386.153208070629i</v>
      </c>
      <c r="M345" t="str">
        <f t="shared" si="87"/>
        <v>0.0025-12.0307202135641i</v>
      </c>
      <c r="N345">
        <f t="shared" si="88"/>
        <v>88.408580790161238</v>
      </c>
      <c r="O345">
        <f t="shared" si="89"/>
        <v>90.640657834099429</v>
      </c>
      <c r="P345" s="3">
        <f t="shared" si="90"/>
        <v>90.640657834099429</v>
      </c>
      <c r="Q345" s="3">
        <f t="shared" si="91"/>
        <v>-91.591419209838762</v>
      </c>
      <c r="R345">
        <f t="shared" si="92"/>
        <v>88.408580790161238</v>
      </c>
      <c r="S345">
        <f t="shared" si="93"/>
        <v>3.1318762625083063E-3</v>
      </c>
      <c r="T345">
        <f t="shared" si="76"/>
        <v>90.640657834099429</v>
      </c>
    </row>
    <row r="346" spans="1:20" x14ac:dyDescent="0.25">
      <c r="A346">
        <f t="shared" si="77"/>
        <v>19.752935920379397</v>
      </c>
      <c r="B346">
        <f t="shared" si="94"/>
        <v>3.1437773923058381</v>
      </c>
      <c r="C346" t="str">
        <f t="shared" si="78"/>
        <v>-945.445049925583-33901.2350517212i</v>
      </c>
      <c r="D346" t="str">
        <f t="shared" si="79"/>
        <v>3.47812499993506-5062.53858666609i</v>
      </c>
      <c r="E346" t="str">
        <f t="shared" si="80"/>
        <v>162.468584387116-0.0298893303394457i</v>
      </c>
      <c r="F346" t="str">
        <f t="shared" si="81"/>
        <v>2.90990990989945-47508.8079225344i</v>
      </c>
      <c r="G346" t="str">
        <f t="shared" si="82"/>
        <v>0.999999999996404-0.0000018962818483496i</v>
      </c>
      <c r="H346" t="str">
        <f t="shared" si="83"/>
        <v>15.1516301955543+0.429686441056892i</v>
      </c>
      <c r="I346" t="str">
        <f t="shared" si="84"/>
        <v>138.510756798854-4873.64041877961i</v>
      </c>
      <c r="K346" t="str">
        <f t="shared" si="85"/>
        <v>0.329732311114246-0.00936165381200168i</v>
      </c>
      <c r="L346" t="str">
        <f t="shared" si="86"/>
        <v>0.000714285714285714-384.6913808235i</v>
      </c>
      <c r="M346" t="str">
        <f t="shared" si="87"/>
        <v>0.0025-11.9851765427019i</v>
      </c>
      <c r="N346">
        <f t="shared" si="88"/>
        <v>88.402536840772584</v>
      </c>
      <c r="O346">
        <f t="shared" si="89"/>
        <v>90.607686828750147</v>
      </c>
      <c r="P346" s="3">
        <f t="shared" si="90"/>
        <v>90.607686828750147</v>
      </c>
      <c r="Q346" s="3">
        <f t="shared" si="91"/>
        <v>-91.597463159227416</v>
      </c>
      <c r="R346">
        <f t="shared" si="92"/>
        <v>88.402536840772584</v>
      </c>
      <c r="S346">
        <f t="shared" si="93"/>
        <v>3.1437773923058379E-3</v>
      </c>
      <c r="T346">
        <f t="shared" si="76"/>
        <v>90.607686828750147</v>
      </c>
    </row>
    <row r="347" spans="1:20" x14ac:dyDescent="0.25">
      <c r="A347">
        <f t="shared" si="77"/>
        <v>19.827997076876837</v>
      </c>
      <c r="B347">
        <f t="shared" si="94"/>
        <v>3.1557237463966001</v>
      </c>
      <c r="C347" t="str">
        <f t="shared" si="78"/>
        <v>-945.439083326046-33772.6916384987i</v>
      </c>
      <c r="D347" t="str">
        <f t="shared" si="79"/>
        <v>3.47812499993457-5043.37376646796i</v>
      </c>
      <c r="E347" t="str">
        <f t="shared" si="80"/>
        <v>162.468577139858-0.0300027000115903i</v>
      </c>
      <c r="F347" t="str">
        <f t="shared" si="81"/>
        <v>2.90990990989937-47328.9578826225i</v>
      </c>
      <c r="G347" t="str">
        <f t="shared" si="82"/>
        <v>0.999999999996377-1.90348771937328E-06i</v>
      </c>
      <c r="H347" t="str">
        <f t="shared" si="83"/>
        <v>15.1516310715517+0.43131925238019i</v>
      </c>
      <c r="I347" t="str">
        <f t="shared" si="84"/>
        <v>138.51075772862-4855.19091063542i</v>
      </c>
      <c r="K347" t="str">
        <f t="shared" si="85"/>
        <v>0.32973027449117-0.00939716963952006i</v>
      </c>
      <c r="L347" t="str">
        <f t="shared" si="86"/>
        <v>0.000714285714285714-383.235087491035i</v>
      </c>
      <c r="M347" t="str">
        <f t="shared" si="87"/>
        <v>0.0025-11.9398052826279i</v>
      </c>
      <c r="N347">
        <f t="shared" si="88"/>
        <v>88.396469963756473</v>
      </c>
      <c r="O347">
        <f t="shared" si="89"/>
        <v>90.574715616624587</v>
      </c>
      <c r="P347" s="3">
        <f t="shared" si="90"/>
        <v>90.574715616624587</v>
      </c>
      <c r="Q347" s="3">
        <f t="shared" si="91"/>
        <v>-91.603530036243527</v>
      </c>
      <c r="R347">
        <f t="shared" si="92"/>
        <v>88.396469963756473</v>
      </c>
      <c r="S347">
        <f t="shared" si="93"/>
        <v>3.1557237463965999E-3</v>
      </c>
      <c r="T347">
        <f t="shared" si="76"/>
        <v>90.574715616624587</v>
      </c>
    </row>
    <row r="348" spans="1:20" x14ac:dyDescent="0.25">
      <c r="A348">
        <f t="shared" si="77"/>
        <v>19.903343465768966</v>
      </c>
      <c r="B348">
        <f t="shared" si="94"/>
        <v>3.1677154966329071</v>
      </c>
      <c r="C348" t="str">
        <f t="shared" si="78"/>
        <v>-945.433071370346-33644.6340594082i</v>
      </c>
      <c r="D348" t="str">
        <f t="shared" si="79"/>
        <v>3.47812499993406-5024.28149689461i</v>
      </c>
      <c r="E348" t="str">
        <f t="shared" si="80"/>
        <v>162.468569837508-0.0301164980905464i</v>
      </c>
      <c r="F348" t="str">
        <f t="shared" si="81"/>
        <v>2.90990990989928-47149.788685659i</v>
      </c>
      <c r="G348" t="str">
        <f t="shared" si="82"/>
        <v>0.999999999996349-1.91072097270684E-06i</v>
      </c>
      <c r="H348" t="str">
        <f t="shared" si="83"/>
        <v>15.1516319542194+0.432958268419096i</v>
      </c>
      <c r="I348" t="str">
        <f t="shared" si="84"/>
        <v>138.510758665464-4836.81124604248i</v>
      </c>
      <c r="K348" t="str">
        <f t="shared" si="85"/>
        <v>0.32972822238598-0.00943281975897649i</v>
      </c>
      <c r="L348" t="str">
        <f t="shared" si="86"/>
        <v>0.000714285714285714-381.784307123963i</v>
      </c>
      <c r="M348" t="str">
        <f t="shared" si="87"/>
        <v>0.0025-11.8946057806614i</v>
      </c>
      <c r="N348">
        <f t="shared" si="88"/>
        <v>88.390380072438077</v>
      </c>
      <c r="O348">
        <f t="shared" si="89"/>
        <v>90.541744196150873</v>
      </c>
      <c r="P348" s="3">
        <f t="shared" si="90"/>
        <v>90.541744196150873</v>
      </c>
      <c r="Q348" s="3">
        <f t="shared" si="91"/>
        <v>-91.609619927561923</v>
      </c>
      <c r="R348">
        <f t="shared" si="92"/>
        <v>88.390380072438077</v>
      </c>
      <c r="S348">
        <f t="shared" si="93"/>
        <v>3.1677154966329069E-3</v>
      </c>
      <c r="T348">
        <f t="shared" si="76"/>
        <v>90.541744196150873</v>
      </c>
    </row>
    <row r="349" spans="1:20" x14ac:dyDescent="0.25">
      <c r="A349">
        <f t="shared" si="77"/>
        <v>19.978976170938889</v>
      </c>
      <c r="B349">
        <f t="shared" si="94"/>
        <v>3.179752815520112</v>
      </c>
      <c r="C349" t="str">
        <f t="shared" si="78"/>
        <v>-945.4270137143-33517.0604723284i</v>
      </c>
      <c r="D349" t="str">
        <f t="shared" si="79"/>
        <v>3.47812499993356-5005.26150329739i</v>
      </c>
      <c r="E349" t="str">
        <f t="shared" si="80"/>
        <v>162.468562479649-0.0302307261769024i</v>
      </c>
      <c r="F349" t="str">
        <f t="shared" si="81"/>
        <v>2.9099099098992-46971.2977542353i</v>
      </c>
      <c r="G349" t="str">
        <f t="shared" si="82"/>
        <v>0.999999999996321-1.91798171240307E-06i</v>
      </c>
      <c r="H349" t="str">
        <f t="shared" si="83"/>
        <v>15.1516328436081+0.434603512751909i</v>
      </c>
      <c r="I349" t="str">
        <f t="shared" si="84"/>
        <v>138.510759609444-4818.50116060317i</v>
      </c>
      <c r="K349" t="str">
        <f t="shared" si="85"/>
        <v>0.329726154681176-0.00946860467304783i</v>
      </c>
      <c r="L349" t="str">
        <f t="shared" si="86"/>
        <v>0.000714285714285714-380.339018852325i</v>
      </c>
      <c r="M349" t="str">
        <f t="shared" si="87"/>
        <v>0.0025-11.8495773865923i</v>
      </c>
      <c r="N349">
        <f t="shared" si="88"/>
        <v>88.384267079818315</v>
      </c>
      <c r="O349">
        <f t="shared" si="89"/>
        <v>90.508772565745261</v>
      </c>
      <c r="P349" s="3">
        <f t="shared" si="90"/>
        <v>90.508772565745261</v>
      </c>
      <c r="Q349" s="3">
        <f t="shared" si="91"/>
        <v>-91.615732920181685</v>
      </c>
      <c r="R349">
        <f t="shared" si="92"/>
        <v>88.384267079818315</v>
      </c>
      <c r="S349">
        <f t="shared" si="93"/>
        <v>3.179752815520112E-3</v>
      </c>
      <c r="T349">
        <f t="shared" si="76"/>
        <v>90.508772565745261</v>
      </c>
    </row>
    <row r="350" spans="1:20" x14ac:dyDescent="0.25">
      <c r="A350">
        <f t="shared" si="77"/>
        <v>20.054896280388459</v>
      </c>
      <c r="B350">
        <f t="shared" si="94"/>
        <v>3.1918358762190886</v>
      </c>
      <c r="C350" t="str">
        <f t="shared" si="78"/>
        <v>-945.420910011074-33389.9690421009i</v>
      </c>
      <c r="D350" t="str">
        <f t="shared" si="79"/>
        <v>3.47812499993305-4986.31351206728i</v>
      </c>
      <c r="E350" t="str">
        <f t="shared" si="80"/>
        <v>162.46855506586-0.0303453858768715i</v>
      </c>
      <c r="F350" t="str">
        <f t="shared" si="81"/>
        <v>2.90990990989911-46793.4825206991i</v>
      </c>
      <c r="G350" t="str">
        <f t="shared" si="82"/>
        <v>0.999999999996293-1.92527004291015E-06i</v>
      </c>
      <c r="H350" t="str">
        <f t="shared" si="83"/>
        <v>15.151633739769+0.436255009046516i</v>
      </c>
      <c r="I350" t="str">
        <f t="shared" si="84"/>
        <v>138.510760560609-4800.26039092074i</v>
      </c>
      <c r="K350" t="str">
        <f t="shared" si="85"/>
        <v>0.329724071258375-0.00950452488623408i</v>
      </c>
      <c r="L350" t="str">
        <f t="shared" si="86"/>
        <v>0.000714285714285714-378.899201885161i</v>
      </c>
      <c r="M350" t="str">
        <f t="shared" si="87"/>
        <v>0.0025-11.8047194526722i</v>
      </c>
      <c r="N350">
        <f t="shared" si="88"/>
        <v>88.378130898572749</v>
      </c>
      <c r="O350">
        <f t="shared" si="89"/>
        <v>90.475800723811972</v>
      </c>
      <c r="P350" s="3">
        <f t="shared" si="90"/>
        <v>90.475800723811972</v>
      </c>
      <c r="Q350" s="3">
        <f t="shared" si="91"/>
        <v>-91.621869101427251</v>
      </c>
      <c r="R350">
        <f t="shared" si="92"/>
        <v>88.378130898572749</v>
      </c>
      <c r="S350">
        <f t="shared" si="93"/>
        <v>3.1918358762190887E-3</v>
      </c>
      <c r="T350">
        <f t="shared" si="76"/>
        <v>90.475800723811972</v>
      </c>
    </row>
    <row r="351" spans="1:20" x14ac:dyDescent="0.25">
      <c r="A351">
        <f t="shared" si="77"/>
        <v>20.131104886253937</v>
      </c>
      <c r="B351">
        <f t="shared" si="94"/>
        <v>3.2039648525487214</v>
      </c>
      <c r="C351" t="str">
        <f t="shared" si="78"/>
        <v>-945.414759911281-33263.3579405032i</v>
      </c>
      <c r="D351" t="str">
        <f t="shared" si="79"/>
        <v>3.47812499993256-4967.43725063108i</v>
      </c>
      <c r="E351" t="str">
        <f t="shared" si="80"/>
        <v>162.468547595715-0.0304604788027392i</v>
      </c>
      <c r="F351" t="str">
        <f t="shared" si="81"/>
        <v>2.90990990989905-46616.3404271189i</v>
      </c>
      <c r="G351" t="str">
        <f t="shared" si="82"/>
        <v>0.999999999996265-1.93258606907316E-06i</v>
      </c>
      <c r="H351" t="str">
        <f t="shared" si="83"/>
        <v>15.1516346427538+0.437912781060757i</v>
      </c>
      <c r="I351" t="str">
        <f t="shared" si="84"/>
        <v>138.510761519019-4782.08867459565i</v>
      </c>
      <c r="K351" t="str">
        <f t="shared" si="85"/>
        <v>0.329721971998296-0.00954058090486442i</v>
      </c>
      <c r="L351" t="str">
        <f t="shared" si="86"/>
        <v>0.000714285714285714-377.464835510222i</v>
      </c>
      <c r="M351" t="str">
        <f t="shared" si="87"/>
        <v>0.0025-11.7600313336045i</v>
      </c>
      <c r="N351">
        <f t="shared" si="88"/>
        <v>88.371971441050306</v>
      </c>
      <c r="O351">
        <f t="shared" si="89"/>
        <v>90.442828668743047</v>
      </c>
      <c r="P351" s="3">
        <f t="shared" si="90"/>
        <v>90.442828668743047</v>
      </c>
      <c r="Q351" s="3">
        <f t="shared" si="91"/>
        <v>-91.628028558949694</v>
      </c>
      <c r="R351">
        <f t="shared" si="92"/>
        <v>88.371971441050306</v>
      </c>
      <c r="S351">
        <f t="shared" si="93"/>
        <v>3.2039648525487214E-3</v>
      </c>
      <c r="T351">
        <f t="shared" si="76"/>
        <v>90.442828668743047</v>
      </c>
    </row>
    <row r="352" spans="1:20" x14ac:dyDescent="0.25">
      <c r="A352">
        <f t="shared" si="77"/>
        <v>20.207603084821702</v>
      </c>
      <c r="B352">
        <f t="shared" si="94"/>
        <v>3.2161399189884068</v>
      </c>
      <c r="C352" t="str">
        <f t="shared" si="78"/>
        <v>-945.408563062836-33137.2253462234i</v>
      </c>
      <c r="D352" t="str">
        <f t="shared" si="79"/>
        <v>3.47812499993204-4948.6324474474i</v>
      </c>
      <c r="E352" t="str">
        <f t="shared" si="80"/>
        <v>162.468540068788-0.0305760065722855i</v>
      </c>
      <c r="F352" t="str">
        <f t="shared" si="81"/>
        <v>2.90990990989896-46439.8689252457i</v>
      </c>
      <c r="G352" t="str">
        <f t="shared" si="82"/>
        <v>0.999999999996237-1.93992989613558E-06i</v>
      </c>
      <c r="H352" t="str">
        <f t="shared" si="83"/>
        <v>15.1516355526143+0.439576852642757i</v>
      </c>
      <c r="I352" t="str">
        <f t="shared" si="84"/>
        <v>138.510762484727-4763.98575022158i</v>
      </c>
      <c r="K352" t="str">
        <f t="shared" si="85"/>
        <v>0.329719856780757-0.00957677323710301i</v>
      </c>
      <c r="L352" t="str">
        <f t="shared" si="86"/>
        <v>0.000714285714285714-376.035899093666i</v>
      </c>
      <c r="M352" t="str">
        <f t="shared" si="87"/>
        <v>0.0025-11.7155123865356i</v>
      </c>
      <c r="N352">
        <f t="shared" si="88"/>
        <v>88.365788619272223</v>
      </c>
      <c r="O352">
        <f t="shared" si="89"/>
        <v>90.409856398918407</v>
      </c>
      <c r="P352" s="3">
        <f t="shared" si="90"/>
        <v>90.409856398918407</v>
      </c>
      <c r="Q352" s="3">
        <f t="shared" si="91"/>
        <v>-91.634211380727777</v>
      </c>
      <c r="R352">
        <f t="shared" si="92"/>
        <v>88.365788619272223</v>
      </c>
      <c r="S352">
        <f t="shared" si="93"/>
        <v>3.2161399189884069E-3</v>
      </c>
      <c r="T352">
        <f t="shared" si="76"/>
        <v>90.409856398918407</v>
      </c>
    </row>
    <row r="353" spans="1:20" x14ac:dyDescent="0.25">
      <c r="A353">
        <f t="shared" si="77"/>
        <v>20.284391976544025</v>
      </c>
      <c r="B353">
        <f t="shared" si="94"/>
        <v>3.228361250680563</v>
      </c>
      <c r="C353" t="str">
        <f t="shared" si="78"/>
        <v>-945.402319111003-33011.5694448331i</v>
      </c>
      <c r="D353" t="str">
        <f t="shared" si="79"/>
        <v>3.47812499993152-4929.89883200286i</v>
      </c>
      <c r="E353" t="str">
        <f t="shared" si="80"/>
        <v>162.468532484648-0.0306919708093198i</v>
      </c>
      <c r="F353" t="str">
        <f t="shared" si="81"/>
        <v>2.90990990989888-46264.0654764781i</v>
      </c>
      <c r="G353" t="str">
        <f t="shared" si="82"/>
        <v>0.999999999996208-1.94730162974085E-06i</v>
      </c>
      <c r="H353" t="str">
        <f t="shared" si="83"/>
        <v>15.1516364694029+0.441247247731252i</v>
      </c>
      <c r="I353" t="str">
        <f t="shared" si="84"/>
        <v>138.510763457786-4745.95135738193i</v>
      </c>
      <c r="K353" t="str">
        <f t="shared" si="85"/>
        <v>0.329717725484666-0.00961310239295462i</v>
      </c>
      <c r="L353" t="str">
        <f t="shared" si="86"/>
        <v>0.000714285714285714-374.612372079764i</v>
      </c>
      <c r="M353" t="str">
        <f t="shared" si="87"/>
        <v>0.0025-11.6711619710457i</v>
      </c>
      <c r="N353">
        <f t="shared" si="88"/>
        <v>88.359582344930772</v>
      </c>
      <c r="O353">
        <f t="shared" si="89"/>
        <v>90.376883912705637</v>
      </c>
      <c r="P353" s="3">
        <f t="shared" si="90"/>
        <v>90.376883912705637</v>
      </c>
      <c r="Q353" s="3">
        <f t="shared" si="91"/>
        <v>-91.640417655069228</v>
      </c>
      <c r="R353">
        <f t="shared" si="92"/>
        <v>88.359582344930772</v>
      </c>
      <c r="S353">
        <f t="shared" si="93"/>
        <v>3.228361250680563E-3</v>
      </c>
      <c r="T353">
        <f t="shared" si="76"/>
        <v>90.376883912705637</v>
      </c>
    </row>
    <row r="354" spans="1:20" x14ac:dyDescent="0.25">
      <c r="A354">
        <f t="shared" si="77"/>
        <v>20.361472666054894</v>
      </c>
      <c r="B354">
        <f t="shared" si="94"/>
        <v>3.2406290234331494</v>
      </c>
      <c r="C354" t="str">
        <f t="shared" si="78"/>
        <v>-945.396027698387-32886.3884287617i</v>
      </c>
      <c r="D354" t="str">
        <f t="shared" si="79"/>
        <v>3.478124999931-4911.2361348081i</v>
      </c>
      <c r="E354" t="str">
        <f t="shared" si="80"/>
        <v>162.46852484286-0.0308083731434218i</v>
      </c>
      <c r="F354" t="str">
        <f t="shared" si="81"/>
        <v>2.90990990989879-46088.9275518243i</v>
      </c>
      <c r="G354" t="str">
        <f t="shared" si="82"/>
        <v>0.999999999996179-0.0000019547013759338i</v>
      </c>
      <c r="H354" t="str">
        <f t="shared" si="83"/>
        <v>15.1516373931723+0.442923990355972i</v>
      </c>
      <c r="I354" t="str">
        <f t="shared" si="84"/>
        <v>138.510764438256-4727.98523664587i</v>
      </c>
      <c r="K354" t="str">
        <f t="shared" si="85"/>
        <v>0.329715577988017-0.00964956888427145i</v>
      </c>
      <c r="L354" t="str">
        <f t="shared" si="86"/>
        <v>0.000714285714285714-373.1942339906i</v>
      </c>
      <c r="M354" t="str">
        <f t="shared" si="87"/>
        <v>0.0025-11.6269794491389i</v>
      </c>
      <c r="N354">
        <f t="shared" si="88"/>
        <v>88.353352529388076</v>
      </c>
      <c r="O354">
        <f t="shared" si="89"/>
        <v>90.343911208459971</v>
      </c>
      <c r="P354" s="3">
        <f t="shared" si="90"/>
        <v>90.343911208459971</v>
      </c>
      <c r="Q354" s="3">
        <f t="shared" si="91"/>
        <v>-91.646647470611924</v>
      </c>
      <c r="R354">
        <f t="shared" si="92"/>
        <v>88.353352529388076</v>
      </c>
      <c r="S354">
        <f t="shared" si="93"/>
        <v>3.2406290234331496E-3</v>
      </c>
      <c r="T354">
        <f t="shared" si="76"/>
        <v>90.343911208459971</v>
      </c>
    </row>
    <row r="355" spans="1:20" x14ac:dyDescent="0.25">
      <c r="A355">
        <f t="shared" si="77"/>
        <v>20.438846262185905</v>
      </c>
      <c r="B355">
        <f t="shared" si="94"/>
        <v>3.2529434137221953</v>
      </c>
      <c r="C355" t="str">
        <f t="shared" si="78"/>
        <v>-945.389688464871-32761.6804972703i</v>
      </c>
      <c r="D355" t="str">
        <f t="shared" si="79"/>
        <v>3.47812499993048-4892.64408739397i</v>
      </c>
      <c r="E355" t="str">
        <f t="shared" si="80"/>
        <v>162.468517142987-0.0309252152100635i</v>
      </c>
      <c r="F355" t="str">
        <f t="shared" si="81"/>
        <v>2.90990990989871-45914.4526318665i</v>
      </c>
      <c r="G355" t="str">
        <f t="shared" si="82"/>
        <v>0.99999999999615-0.0000019621292411623i</v>
      </c>
      <c r="H355" t="str">
        <f t="shared" si="83"/>
        <v>15.1516383239757+0.444607104637947i</v>
      </c>
      <c r="I355" t="str">
        <f t="shared" si="84"/>
        <v>138.510765426191-4710.08712956474i</v>
      </c>
      <c r="K355" t="str">
        <f t="shared" si="85"/>
        <v>0.32971341416788-0.00968617322475821i</v>
      </c>
      <c r="L355" t="str">
        <f t="shared" si="86"/>
        <v>0.000714285714285714-371.78146442578i</v>
      </c>
      <c r="M355" t="str">
        <f t="shared" si="87"/>
        <v>0.0025-11.582964185235i</v>
      </c>
      <c r="N355">
        <f t="shared" si="88"/>
        <v>88.347099083674934</v>
      </c>
      <c r="O355">
        <f t="shared" si="89"/>
        <v>90.310938284524113</v>
      </c>
      <c r="P355" s="3">
        <f t="shared" si="90"/>
        <v>90.310938284524113</v>
      </c>
      <c r="Q355" s="3">
        <f t="shared" si="91"/>
        <v>-91.652900916325066</v>
      </c>
      <c r="R355">
        <f t="shared" si="92"/>
        <v>88.347099083674934</v>
      </c>
      <c r="S355">
        <f t="shared" si="93"/>
        <v>3.2529434137221953E-3</v>
      </c>
      <c r="T355">
        <f t="shared" si="76"/>
        <v>90.310938284524113</v>
      </c>
    </row>
    <row r="356" spans="1:20" x14ac:dyDescent="0.25">
      <c r="A356">
        <f t="shared" si="77"/>
        <v>20.516513877982213</v>
      </c>
      <c r="B356">
        <f t="shared" si="94"/>
        <v>3.2653045986943399</v>
      </c>
      <c r="C356" t="str">
        <f t="shared" si="78"/>
        <v>-945.383301047611-32637.443856426i</v>
      </c>
      <c r="D356" t="str">
        <f t="shared" si="79"/>
        <v>3.47812499992994-4874.12242230761i</v>
      </c>
      <c r="E356" t="str">
        <f t="shared" si="80"/>
        <v>162.468509384589-0.0310424986505488i</v>
      </c>
      <c r="F356" t="str">
        <f t="shared" si="81"/>
        <v>2.90990990989862-45740.6382067244i</v>
      </c>
      <c r="G356" t="str">
        <f t="shared" si="82"/>
        <v>0.999999999996121-1.96958533227865E-06i</v>
      </c>
      <c r="H356" t="str">
        <f t="shared" si="83"/>
        <v>15.1516392618667+0.446296614789882i</v>
      </c>
      <c r="I356" t="str">
        <f t="shared" si="84"/>
        <v>138.510766421649-4692.25677866827i</v>
      </c>
      <c r="K356" t="str">
        <f t="shared" si="85"/>
        <v>0.329711233900395-0.00972291592997859i</v>
      </c>
      <c r="L356" t="str">
        <f t="shared" si="86"/>
        <v>0.000714285714285714-370.374043062145i</v>
      </c>
      <c r="M356" t="str">
        <f t="shared" si="87"/>
        <v>0.0025-11.5391155461596i</v>
      </c>
      <c r="N356">
        <f t="shared" si="88"/>
        <v>88.340821918489695</v>
      </c>
      <c r="O356">
        <f t="shared" si="89"/>
        <v>90.277965139228215</v>
      </c>
      <c r="P356" s="3">
        <f t="shared" si="90"/>
        <v>90.277965139228215</v>
      </c>
      <c r="Q356" s="3">
        <f t="shared" si="91"/>
        <v>-91.659178081510305</v>
      </c>
      <c r="R356">
        <f t="shared" si="92"/>
        <v>88.340821918489695</v>
      </c>
      <c r="S356">
        <f t="shared" si="93"/>
        <v>3.2653045986943399E-3</v>
      </c>
      <c r="T356">
        <f t="shared" si="76"/>
        <v>90.277965139228215</v>
      </c>
    </row>
    <row r="357" spans="1:20" x14ac:dyDescent="0.25">
      <c r="A357">
        <f t="shared" si="77"/>
        <v>20.594476630718543</v>
      </c>
      <c r="B357">
        <f t="shared" si="94"/>
        <v>3.2777127561693784</v>
      </c>
      <c r="C357" t="str">
        <f t="shared" si="78"/>
        <v>-945.376865081022-32513.6767190757i</v>
      </c>
      <c r="D357" t="str">
        <f t="shared" si="79"/>
        <v>3.47812499992942-4855.67087310866i</v>
      </c>
      <c r="E357" t="str">
        <f t="shared" si="80"/>
        <v>162.468501567221-0.031160225112099i</v>
      </c>
      <c r="F357" t="str">
        <f t="shared" si="81"/>
        <v>2.90990990989854-45567.4817760193i</v>
      </c>
      <c r="G357" t="str">
        <f t="shared" si="82"/>
        <v>0.999999999996091-1.97706975654125E-06i</v>
      </c>
      <c r="H357" t="str">
        <f t="shared" si="83"/>
        <v>15.1516402068993+0.447992545116491i</v>
      </c>
      <c r="I357" t="str">
        <f t="shared" si="84"/>
        <v>138.510767424687-4674.49392746091i</v>
      </c>
      <c r="K357" t="str">
        <f t="shared" si="85"/>
        <v>0.329709037060766-0.00975979751736121i</v>
      </c>
      <c r="L357" t="str">
        <f t="shared" si="86"/>
        <v>0.000714285714285714-368.971949653462i</v>
      </c>
      <c r="M357" t="str">
        <f t="shared" si="87"/>
        <v>0.0025-11.4954329011353i</v>
      </c>
      <c r="N357">
        <f t="shared" si="88"/>
        <v>88.334520944196967</v>
      </c>
      <c r="O357">
        <f t="shared" si="89"/>
        <v>90.244991770889726</v>
      </c>
      <c r="P357" s="3">
        <f t="shared" si="90"/>
        <v>90.244991770889726</v>
      </c>
      <c r="Q357" s="3">
        <f t="shared" si="91"/>
        <v>-91.665479055803033</v>
      </c>
      <c r="R357">
        <f t="shared" si="92"/>
        <v>88.334520944196967</v>
      </c>
      <c r="S357">
        <f t="shared" si="93"/>
        <v>3.2777127561693783E-3</v>
      </c>
      <c r="T357">
        <f t="shared" si="76"/>
        <v>90.244991770889726</v>
      </c>
    </row>
    <row r="358" spans="1:20" x14ac:dyDescent="0.25">
      <c r="A358">
        <f t="shared" si="77"/>
        <v>20.672735641915274</v>
      </c>
      <c r="B358">
        <f t="shared" si="94"/>
        <v>3.2901680646428222</v>
      </c>
      <c r="C358" t="str">
        <f t="shared" si="78"/>
        <v>-945.370380196763-32390.3773048205i</v>
      </c>
      <c r="D358" t="str">
        <f t="shared" si="79"/>
        <v>3.47812499992887-4837.28917436537i</v>
      </c>
      <c r="E358" t="str">
        <f t="shared" si="80"/>
        <v>162.468493690435-0.0312783962479145i</v>
      </c>
      <c r="F358" t="str">
        <f t="shared" si="81"/>
        <v>2.90990990989844-45394.9808488373i</v>
      </c>
      <c r="G358" t="str">
        <f t="shared" si="82"/>
        <v>0.999999999996061-1.98458262161605E-06i</v>
      </c>
      <c r="H358" t="str">
        <f t="shared" si="83"/>
        <v>15.1516411591278+0.449694920014849i</v>
      </c>
      <c r="I358" t="str">
        <f t="shared" si="84"/>
        <v>138.510768435362-4656.79832041801i</v>
      </c>
      <c r="K358" t="str">
        <f t="shared" si="85"/>
        <v>0.329706823523254-0.00979681850620559i</v>
      </c>
      <c r="L358" t="str">
        <f t="shared" si="86"/>
        <v>0.000714285714285714-367.575164030147i</v>
      </c>
      <c r="M358" t="str">
        <f t="shared" si="87"/>
        <v>0.0025-11.4519156217726i</v>
      </c>
      <c r="N358">
        <f t="shared" si="88"/>
        <v>88.328196070826365</v>
      </c>
      <c r="O358">
        <f t="shared" si="89"/>
        <v>90.212018177813334</v>
      </c>
      <c r="P358" s="3">
        <f t="shared" si="90"/>
        <v>90.212018177813334</v>
      </c>
      <c r="Q358" s="3">
        <f t="shared" si="91"/>
        <v>-91.671803929173635</v>
      </c>
      <c r="R358">
        <f t="shared" si="92"/>
        <v>88.328196070826365</v>
      </c>
      <c r="S358">
        <f t="shared" si="93"/>
        <v>3.2901680646428223E-3</v>
      </c>
      <c r="T358">
        <f t="shared" si="76"/>
        <v>90.212018177813334</v>
      </c>
    </row>
    <row r="359" spans="1:20" x14ac:dyDescent="0.25">
      <c r="A359">
        <f t="shared" si="77"/>
        <v>20.751292037354553</v>
      </c>
      <c r="B359">
        <f t="shared" si="94"/>
        <v>3.3026707032884648</v>
      </c>
      <c r="C359" t="str">
        <f t="shared" si="78"/>
        <v>-945.363846023722-32267.5438399912i</v>
      </c>
      <c r="D359" t="str">
        <f t="shared" si="79"/>
        <v>3.47812499992832-4818.97706165086i</v>
      </c>
      <c r="E359" t="str">
        <f t="shared" si="80"/>
        <v>162.468485753782-0.0313970137170067i</v>
      </c>
      <c r="F359" t="str">
        <f t="shared" si="81"/>
        <v>2.90990990989835-45223.1329436952i</v>
      </c>
      <c r="G359" t="str">
        <f t="shared" si="82"/>
        <v>0.999999999996031-1.99212403557813E-06i</v>
      </c>
      <c r="H359" t="str">
        <f t="shared" si="83"/>
        <v>15.151642118607+0.451403763974749i</v>
      </c>
      <c r="I359" t="str">
        <f t="shared" si="84"/>
        <v>138.510769453733-4639.16970298236i</v>
      </c>
      <c r="K359" t="str">
        <f t="shared" si="85"/>
        <v>0.329704593161171-0.0098339794176883i</v>
      </c>
      <c r="L359" t="str">
        <f t="shared" si="86"/>
        <v>0.000714285714285714-366.183666098971i</v>
      </c>
      <c r="M359" t="str">
        <f t="shared" si="87"/>
        <v>0.0025-11.4085630820607i</v>
      </c>
      <c r="N359">
        <f t="shared" si="88"/>
        <v>88.321847208071418</v>
      </c>
      <c r="O359">
        <f t="shared" si="89"/>
        <v>90.179044358291037</v>
      </c>
      <c r="P359" s="3">
        <f t="shared" si="90"/>
        <v>90.179044358291037</v>
      </c>
      <c r="Q359" s="3">
        <f t="shared" si="91"/>
        <v>-91.678152791928582</v>
      </c>
      <c r="R359">
        <f t="shared" si="92"/>
        <v>88.321847208071418</v>
      </c>
      <c r="S359">
        <f t="shared" si="93"/>
        <v>3.302670703288465E-3</v>
      </c>
      <c r="T359">
        <f t="shared" si="76"/>
        <v>90.179044358291037</v>
      </c>
    </row>
    <row r="360" spans="1:20" x14ac:dyDescent="0.25">
      <c r="A360">
        <f t="shared" si="77"/>
        <v>20.830146947096502</v>
      </c>
      <c r="B360">
        <f t="shared" si="94"/>
        <v>3.3152208519609609</v>
      </c>
      <c r="C360" t="str">
        <f t="shared" si="78"/>
        <v>-945.357262187948-32145.1745576209i</v>
      </c>
      <c r="D360" t="str">
        <f t="shared" si="79"/>
        <v>3.47812499992779-4800.73427153924i</v>
      </c>
      <c r="E360" t="str">
        <f t="shared" si="80"/>
        <v>162.468477756807-0.031516079184449i</v>
      </c>
      <c r="F360" t="str">
        <f t="shared" si="81"/>
        <v>2.90990990989827-45051.9355885032i</v>
      </c>
      <c r="G360" t="str">
        <f t="shared" si="82"/>
        <v>0.999999999996001-1.99969410691326E-06i</v>
      </c>
      <c r="H360" t="str">
        <f t="shared" si="83"/>
        <v>15.1516430853921+0.453119101579043i</v>
      </c>
      <c r="I360" t="str">
        <f t="shared" si="84"/>
        <v>138.510770479858-4621.6078215604i</v>
      </c>
      <c r="K360" t="str">
        <f t="shared" si="85"/>
        <v>0.329702345846868-0.00987128077486859i</v>
      </c>
      <c r="L360" t="str">
        <f t="shared" si="86"/>
        <v>0.000714285714285714-364.797435842768i</v>
      </c>
      <c r="M360" t="str">
        <f t="shared" si="87"/>
        <v>0.0025-11.365374658359i</v>
      </c>
      <c r="N360">
        <f t="shared" si="88"/>
        <v>88.315474265288387</v>
      </c>
      <c r="O360">
        <f t="shared" si="89"/>
        <v>90.146070310601672</v>
      </c>
      <c r="P360" s="3">
        <f t="shared" si="90"/>
        <v>90.146070310601672</v>
      </c>
      <c r="Q360" s="3">
        <f t="shared" si="91"/>
        <v>-91.684525734711613</v>
      </c>
      <c r="R360">
        <f t="shared" si="92"/>
        <v>88.315474265288387</v>
      </c>
      <c r="S360">
        <f t="shared" si="93"/>
        <v>3.3152208519609608E-3</v>
      </c>
      <c r="T360">
        <f t="shared" si="76"/>
        <v>90.146070310601672</v>
      </c>
    </row>
    <row r="361" spans="1:20" x14ac:dyDescent="0.25">
      <c r="A361">
        <f t="shared" si="77"/>
        <v>20.909301505495467</v>
      </c>
      <c r="B361">
        <f t="shared" si="94"/>
        <v>3.3278186911984129</v>
      </c>
      <c r="C361" t="str">
        <f t="shared" si="78"/>
        <v>-945.350628312685-32023.2676974202i</v>
      </c>
      <c r="D361" t="str">
        <f t="shared" si="79"/>
        <v>3.47812499992723-4782.56054160182i</v>
      </c>
      <c r="E361" t="str">
        <f t="shared" si="80"/>
        <v>162.468469699052-0.0316355943212543i</v>
      </c>
      <c r="F361" t="str">
        <f t="shared" si="81"/>
        <v>2.90990990989818-44881.3863205294i</v>
      </c>
      <c r="G361" t="str">
        <f t="shared" si="82"/>
        <v>0.999999999995971-2.00729294451948E-06i</v>
      </c>
      <c r="H361" t="str">
        <f t="shared" si="83"/>
        <v>15.1516440595388+0.454840957504016i</v>
      </c>
      <c r="I361" t="str">
        <f t="shared" si="84"/>
        <v>138.510771513797-4604.11242351852i</v>
      </c>
      <c r="K361" t="str">
        <f t="shared" si="85"/>
        <v>0.329700081451731-0.00990872310269498i</v>
      </c>
      <c r="L361" t="str">
        <f t="shared" si="86"/>
        <v>0.000714285714285714-363.416453320152i</v>
      </c>
      <c r="M361" t="str">
        <f t="shared" si="87"/>
        <v>0.0025-11.3223497293873i</v>
      </c>
      <c r="N361">
        <f t="shared" si="88"/>
        <v>88.309077151494876</v>
      </c>
      <c r="O361">
        <f t="shared" si="89"/>
        <v>90.113096033010933</v>
      </c>
      <c r="P361" s="3">
        <f t="shared" si="90"/>
        <v>90.113096033010933</v>
      </c>
      <c r="Q361" s="3">
        <f t="shared" si="91"/>
        <v>-91.690922848505124</v>
      </c>
      <c r="R361">
        <f t="shared" si="92"/>
        <v>88.309077151494876</v>
      </c>
      <c r="S361">
        <f t="shared" si="93"/>
        <v>3.3278186911984129E-3</v>
      </c>
      <c r="T361">
        <f t="shared" si="76"/>
        <v>90.113096033010933</v>
      </c>
    </row>
    <row r="362" spans="1:20" x14ac:dyDescent="0.25">
      <c r="A362">
        <f t="shared" si="77"/>
        <v>20.988756851216351</v>
      </c>
      <c r="B362">
        <f t="shared" si="94"/>
        <v>3.340464402224967</v>
      </c>
      <c r="C362" t="str">
        <f t="shared" si="78"/>
        <v>-945.34394401833-31901.8215057534i</v>
      </c>
      <c r="D362" t="str">
        <f t="shared" si="79"/>
        <v>3.47812499992667-4764.45561040342i</v>
      </c>
      <c r="E362" t="str">
        <f t="shared" si="80"/>
        <v>162.468461580056-0.0317555608044343i</v>
      </c>
      <c r="F362" t="str">
        <f t="shared" si="81"/>
        <v>2.90990990989809-44711.4826863656i</v>
      </c>
      <c r="G362" t="str">
        <f t="shared" si="82"/>
        <v>0.99999999999594-2.01492065770859E-06i</v>
      </c>
      <c r="H362" t="str">
        <f t="shared" si="83"/>
        <v>15.1516450411031+0.456569356519708i</v>
      </c>
      <c r="I362" t="str">
        <f t="shared" si="84"/>
        <v>138.510772555608-4586.68325717958i</v>
      </c>
      <c r="K362" t="str">
        <f t="shared" si="85"/>
        <v>0.329697799846179-0.00994630692801094i</v>
      </c>
      <c r="L362" t="str">
        <f t="shared" si="86"/>
        <v>0.000714285714285714-362.040698665224i</v>
      </c>
      <c r="M362" t="str">
        <f t="shared" si="87"/>
        <v>0.0025-11.2794876762177i</v>
      </c>
      <c r="N362">
        <f t="shared" si="88"/>
        <v>88.302655775368763</v>
      </c>
      <c r="O362">
        <f t="shared" si="89"/>
        <v>90.080121523771695</v>
      </c>
      <c r="P362" s="3">
        <f t="shared" si="90"/>
        <v>90.080121523771695</v>
      </c>
      <c r="Q362" s="3">
        <f t="shared" si="91"/>
        <v>-91.697344224631237</v>
      </c>
      <c r="R362">
        <f t="shared" si="92"/>
        <v>88.302655775368763</v>
      </c>
      <c r="S362">
        <f t="shared" si="93"/>
        <v>3.3404644022249669E-3</v>
      </c>
      <c r="T362">
        <f t="shared" si="76"/>
        <v>90.080121523771695</v>
      </c>
    </row>
    <row r="363" spans="1:20" x14ac:dyDescent="0.25">
      <c r="A363">
        <f t="shared" si="77"/>
        <v>21.068514127250975</v>
      </c>
      <c r="B363">
        <f t="shared" si="94"/>
        <v>3.3531581669534218</v>
      </c>
      <c r="C363" t="str">
        <f t="shared" si="78"/>
        <v>-945.337208922415-31780.8342356113i</v>
      </c>
      <c r="D363" t="str">
        <f t="shared" si="79"/>
        <v>3.47812499992612-4746.41921749853i</v>
      </c>
      <c r="E363" t="str">
        <f t="shared" si="80"/>
        <v>162.468453399355-0.0318759803169921i</v>
      </c>
      <c r="F363" t="str">
        <f t="shared" si="81"/>
        <v>2.909909909898-44542.2222418911i</v>
      </c>
      <c r="G363" t="str">
        <f t="shared" si="82"/>
        <v>0.999999999995909-2.02257735620782E-06i</v>
      </c>
      <c r="H363" t="str">
        <f t="shared" si="83"/>
        <v>15.1516460301415+0.458304323490308i</v>
      </c>
      <c r="I363" t="str">
        <f t="shared" si="84"/>
        <v>138.510773605353-4569.32007181918i</v>
      </c>
      <c r="K363" t="str">
        <f t="shared" si="85"/>
        <v>0.329695500899646-0.00998403277956116i</v>
      </c>
      <c r="L363" t="str">
        <f t="shared" si="86"/>
        <v>0.000714285714285714-360.670152087292i</v>
      </c>
      <c r="M363" t="str">
        <f t="shared" si="87"/>
        <v>0.0025-11.2367878822651i</v>
      </c>
      <c r="N363">
        <f t="shared" si="88"/>
        <v>88.296210045246923</v>
      </c>
      <c r="O363">
        <f t="shared" si="89"/>
        <v>90.047146781123345</v>
      </c>
      <c r="P363" s="3">
        <f t="shared" si="90"/>
        <v>90.047146781123345</v>
      </c>
      <c r="Q363" s="3">
        <f t="shared" si="91"/>
        <v>-91.703789954753077</v>
      </c>
      <c r="R363">
        <f t="shared" si="92"/>
        <v>88.296210045246923</v>
      </c>
      <c r="S363">
        <f t="shared" si="93"/>
        <v>3.3531581669534218E-3</v>
      </c>
      <c r="T363">
        <f t="shared" si="76"/>
        <v>90.047146781123345</v>
      </c>
    </row>
    <row r="364" spans="1:20" x14ac:dyDescent="0.25">
      <c r="A364">
        <f t="shared" si="77"/>
        <v>21.148574480934528</v>
      </c>
      <c r="B364">
        <f t="shared" si="94"/>
        <v>3.3659001679878449</v>
      </c>
      <c r="C364" t="str">
        <f t="shared" si="78"/>
        <v>-945.330422639572-31660.304146587i</v>
      </c>
      <c r="D364" t="str">
        <f t="shared" si="79"/>
        <v>3.47812499992557-4728.45110342757i</v>
      </c>
      <c r="E364" t="str">
        <f t="shared" si="80"/>
        <v>162.468445156481-0.0319968545479696i</v>
      </c>
      <c r="F364" t="str">
        <f t="shared" si="81"/>
        <v>2.90990990989792-44373.6025522376i</v>
      </c>
      <c r="G364" t="str">
        <f t="shared" si="82"/>
        <v>0.999999999995878-2.03026315016134E-06i</v>
      </c>
      <c r="H364" t="str">
        <f t="shared" si="83"/>
        <v>15.1516470267108+0.460045883374487i</v>
      </c>
      <c r="I364" t="str">
        <f t="shared" si="84"/>
        <v>138.510774663092-4552.02261766203i</v>
      </c>
      <c r="K364" t="str">
        <f t="shared" si="85"/>
        <v>0.329693184480582-0.0100219011879975i</v>
      </c>
      <c r="L364" t="str">
        <f t="shared" si="86"/>
        <v>0.000714285714285714-359.304793870585i</v>
      </c>
      <c r="M364" t="str">
        <f t="shared" si="87"/>
        <v>0.0025-11.1942497332786i</v>
      </c>
      <c r="N364">
        <f t="shared" si="88"/>
        <v>88.289739869123977</v>
      </c>
      <c r="O364">
        <f t="shared" si="89"/>
        <v>90.014171803291958</v>
      </c>
      <c r="P364" s="3">
        <f t="shared" si="90"/>
        <v>90.014171803291958</v>
      </c>
      <c r="Q364" s="3">
        <f t="shared" si="91"/>
        <v>-91.710260130876023</v>
      </c>
      <c r="R364">
        <f t="shared" si="92"/>
        <v>88.289739869123977</v>
      </c>
      <c r="S364">
        <f t="shared" si="93"/>
        <v>3.3659001679878448E-3</v>
      </c>
      <c r="T364">
        <f t="shared" ref="T364:T427" si="95">P364</f>
        <v>90.014171803291958</v>
      </c>
    </row>
    <row r="365" spans="1:20" x14ac:dyDescent="0.25">
      <c r="A365">
        <f t="shared" ref="A365:A428" si="96">2*PI()*B365</f>
        <v>21.228939063962081</v>
      </c>
      <c r="B365">
        <f t="shared" si="94"/>
        <v>3.3786905886261986</v>
      </c>
      <c r="C365" t="str">
        <f t="shared" ref="C365:C428" si="97">IMPRODUCT(D365,E365,$C$40,,K365,$C$41)</f>
        <v>-945.323584781494-31540.2295048502i</v>
      </c>
      <c r="D365" t="str">
        <f t="shared" ref="D365:D428" si="98">IMDIV(IMPRODUCT($C$37,$C$38,COMPLEX(1,A365/$C$38)),IMSUM(-1*A365*A365/$C$39,COMPLEX(0,1*A365)))</f>
        <v>3.47812499992499-4710.55100971317i</v>
      </c>
      <c r="E365" t="str">
        <f t="shared" ref="E365:E428" si="99">IMDIV(IMPRODUCT(IMSUM(F365,G365),$C$29,H365),IMSUM(1,I365))</f>
        <v>162.468436850961-0.0321181851924618i</v>
      </c>
      <c r="F365" t="str">
        <f t="shared" ref="F365:F428" si="100">IMDIV(IMPRODUCT($C$14,$C$15,COMPLEX(1,A365/$C$15)),IMSUM(-1*A365*A365/$C$16,COMPLEX(0,A365)))</f>
        <v>2.90990990989782-44205.6211917538i</v>
      </c>
      <c r="G365" t="str">
        <f t="shared" ref="G365:G428" si="101">IMDIV(1,COMPLEX(1,A365*$C$9*$C$10))</f>
        <v>0.999999999995847-0.0000020379781501319i</v>
      </c>
      <c r="H365" t="str">
        <f t="shared" ref="H365:H428" si="102">IMDIV($C$3,IMSUM(K365,COMPLEX(0,$C$28*A365)))</f>
        <v>15.1516480308685+0.461794061225752i</v>
      </c>
      <c r="I365" t="str">
        <f t="shared" ref="I365:I428" si="103">IMPRODUCT(F365,$C$29,H365,$C$31)</f>
        <v>138.510775728881-4534.79064587846i</v>
      </c>
      <c r="K365" t="str">
        <f t="shared" ref="K365:K428" si="104">IF($C$26&lt;=0,IMDIV(1,IMSUM(IMDIV(1,L365),1/$C$18)),IMDIV(1,IMSUM(IMDIV(1,L365),1/$C$18,IMDIV(1,M365))))</f>
        <v>0.329690850456442-0.0100599126858849i</v>
      </c>
      <c r="L365" t="str">
        <f t="shared" ref="L365:L428" si="105">IMSUM($C$21/$C$22,IMDIV(1,COMPLEX(0,$C$20*$C$22*A365)))</f>
        <v>0.000714285714285714-357.944604373963i</v>
      </c>
      <c r="M365" t="str">
        <f t="shared" ref="M365:M428" si="106">IMSUM($C$25/$C$26,IMDIV(1,COMPLEX(0,$C$24*$C$26*A365)))</f>
        <v>0.0025-11.1518726173328i</v>
      </c>
      <c r="N365">
        <f t="shared" ref="N365:N428" si="107">ABS(R365)</f>
        <v>88.283245154651169</v>
      </c>
      <c r="O365">
        <f t="shared" ref="O365:O428" si="108">ABS(P365)</f>
        <v>89.98119658849005</v>
      </c>
      <c r="P365" s="3">
        <f t="shared" ref="P365:P428" si="109">20*LOG10(IMABS(C365))</f>
        <v>89.98119658849005</v>
      </c>
      <c r="Q365" s="3">
        <f t="shared" ref="Q365:Q428" si="110">IMARGUMENT(C365)*180/PI()</f>
        <v>-91.716754845348831</v>
      </c>
      <c r="R365">
        <f t="shared" ref="R365:R428" si="111">IF(Q365&lt;0,Q365+180,Q365-180)</f>
        <v>88.283245154651169</v>
      </c>
      <c r="S365">
        <f t="shared" ref="S365:S428" si="112">B365/1000</f>
        <v>3.3786905886261987E-3</v>
      </c>
      <c r="T365">
        <f t="shared" si="95"/>
        <v>89.98119658849005</v>
      </c>
    </row>
    <row r="366" spans="1:20" x14ac:dyDescent="0.25">
      <c r="A366">
        <f t="shared" si="96"/>
        <v>21.309609032405135</v>
      </c>
      <c r="B366">
        <f t="shared" ref="B366:B429" si="113">B365*(1+B$42)</f>
        <v>3.3915296128629784</v>
      </c>
      <c r="C366" t="str">
        <f t="shared" si="97"/>
        <v>-945.31669495701-31420.6085831236i</v>
      </c>
      <c r="D366" t="str">
        <f t="shared" si="98"/>
        <v>3.47812499992443-4692.71867885652i</v>
      </c>
      <c r="E366" t="str">
        <f t="shared" si="99"/>
        <v>162.468428482321-0.0322399739516164i</v>
      </c>
      <c r="F366" t="str">
        <f t="shared" si="100"/>
        <v>2.90990990989774-44038.275743972i</v>
      </c>
      <c r="G366" t="str">
        <f t="shared" si="101"/>
        <v>0.999999999995815-2.04572246710233E-06i</v>
      </c>
      <c r="H366" t="str">
        <f t="shared" si="102"/>
        <v>15.1516490426724+0.463548882192852i</v>
      </c>
      <c r="I366" t="str">
        <f t="shared" si="103"/>
        <v>138.51077680279-4517.62390858082i</v>
      </c>
      <c r="K366" t="str">
        <f t="shared" si="104"/>
        <v>0.329688498693678-0.0100980678077082i</v>
      </c>
      <c r="L366" t="str">
        <f t="shared" si="105"/>
        <v>0.000714285714285714-356.589564030646i</v>
      </c>
      <c r="M366" t="str">
        <f t="shared" si="106"/>
        <v>0.0025-11.1096559248184i</v>
      </c>
      <c r="N366">
        <f t="shared" si="107"/>
        <v>88.276725809134931</v>
      </c>
      <c r="O366">
        <f t="shared" si="108"/>
        <v>89.948221134916778</v>
      </c>
      <c r="P366" s="3">
        <f t="shared" si="109"/>
        <v>89.948221134916778</v>
      </c>
      <c r="Q366" s="3">
        <f t="shared" si="110"/>
        <v>-91.723274190865069</v>
      </c>
      <c r="R366">
        <f t="shared" si="111"/>
        <v>88.276725809134931</v>
      </c>
      <c r="S366">
        <f t="shared" si="112"/>
        <v>3.3915296128629786E-3</v>
      </c>
      <c r="T366">
        <f t="shared" si="95"/>
        <v>89.948221134916778</v>
      </c>
    </row>
    <row r="367" spans="1:20" x14ac:dyDescent="0.25">
      <c r="A367">
        <f t="shared" si="96"/>
        <v>21.390585546728275</v>
      </c>
      <c r="B367">
        <f t="shared" si="113"/>
        <v>3.4044174253918578</v>
      </c>
      <c r="C367" t="str">
        <f t="shared" si="97"/>
        <v>-945.309752771916-31301.4396606565i</v>
      </c>
      <c r="D367" t="str">
        <f t="shared" si="98"/>
        <v>3.47812499992384-4674.95385433349i</v>
      </c>
      <c r="E367" t="str">
        <f t="shared" si="99"/>
        <v>162.468420050082-0.0323622225327201i</v>
      </c>
      <c r="F367" t="str">
        <f t="shared" si="100"/>
        <v>2.90990990989763-43871.5638015712i</v>
      </c>
      <c r="G367" t="str">
        <f t="shared" si="101"/>
        <v>0.999999999995783-2.05349621247725E-06i</v>
      </c>
      <c r="H367" t="str">
        <f t="shared" si="102"/>
        <v>15.1516500621806+0.465310371520067i</v>
      </c>
      <c r="I367" t="str">
        <f t="shared" si="103"/>
        <v>138.510777884874-4500.52215881974i</v>
      </c>
      <c r="K367" t="str">
        <f t="shared" si="104"/>
        <v>0.329686129057734-0.0101363670898771i</v>
      </c>
      <c r="L367" t="str">
        <f t="shared" si="105"/>
        <v>0.000714285714285714-355.239653347925i</v>
      </c>
      <c r="M367" t="str">
        <f t="shared" si="106"/>
        <v>0.0025-11.0675990484344i</v>
      </c>
      <c r="N367">
        <f t="shared" si="107"/>
        <v>88.2701817395359</v>
      </c>
      <c r="O367">
        <f t="shared" si="108"/>
        <v>89.915245440757431</v>
      </c>
      <c r="P367" s="3">
        <f t="shared" si="109"/>
        <v>89.915245440757431</v>
      </c>
      <c r="Q367" s="3">
        <f t="shared" si="110"/>
        <v>-91.7298182604641</v>
      </c>
      <c r="R367">
        <f t="shared" si="111"/>
        <v>88.2701817395359</v>
      </c>
      <c r="S367">
        <f t="shared" si="112"/>
        <v>3.4044174253918579E-3</v>
      </c>
      <c r="T367">
        <f t="shared" si="95"/>
        <v>89.915245440757431</v>
      </c>
    </row>
    <row r="368" spans="1:20" x14ac:dyDescent="0.25">
      <c r="A368">
        <f t="shared" si="96"/>
        <v>21.471869771805842</v>
      </c>
      <c r="B368">
        <f t="shared" si="113"/>
        <v>3.4173542116083468</v>
      </c>
      <c r="C368" t="str">
        <f t="shared" si="97"/>
        <v>-945.302757829098-31182.7210232017i</v>
      </c>
      <c r="D368" t="str">
        <f t="shared" si="98"/>
        <v>3.47812499992328-4657.25628059118i</v>
      </c>
      <c r="E368" t="str">
        <f t="shared" si="99"/>
        <v>162.468411553762-0.0324849326490442i</v>
      </c>
      <c r="F368" t="str">
        <f t="shared" si="100"/>
        <v>2.90990990989755-43705.4829663447i</v>
      </c>
      <c r="G368" t="str">
        <f t="shared" si="101"/>
        <v>0.999999999995751-0.0000020612994980846i</v>
      </c>
      <c r="H368" t="str">
        <f t="shared" si="102"/>
        <v>15.1516510894518+0.467078554547635i</v>
      </c>
      <c r="I368" t="str">
        <f t="shared" si="103"/>
        <v>138.510778975198-4483.48515058089i</v>
      </c>
      <c r="K368" t="str">
        <f t="shared" si="104"/>
        <v>0.32968374141304-0.0101748110707336i</v>
      </c>
      <c r="L368" t="str">
        <f t="shared" si="105"/>
        <v>0.000714285714285714-353.894852906878i</v>
      </c>
      <c r="M368" t="str">
        <f t="shared" si="106"/>
        <v>0.0025-11.0257013831783i</v>
      </c>
      <c r="N368">
        <f t="shared" si="107"/>
        <v>88.263612852467418</v>
      </c>
      <c r="O368">
        <f t="shared" si="108"/>
        <v>89.88226950418381</v>
      </c>
      <c r="P368" s="3">
        <f t="shared" si="109"/>
        <v>89.88226950418381</v>
      </c>
      <c r="Q368" s="3">
        <f t="shared" si="110"/>
        <v>-91.736387147532582</v>
      </c>
      <c r="R368">
        <f t="shared" si="111"/>
        <v>88.263612852467418</v>
      </c>
      <c r="S368">
        <f t="shared" si="112"/>
        <v>3.4173542116083468E-3</v>
      </c>
      <c r="T368">
        <f t="shared" si="95"/>
        <v>89.88226950418381</v>
      </c>
    </row>
    <row r="369" spans="1:20" x14ac:dyDescent="0.25">
      <c r="A369">
        <f t="shared" si="96"/>
        <v>21.553462876938706</v>
      </c>
      <c r="B369">
        <f t="shared" si="113"/>
        <v>3.4303401576124588</v>
      </c>
      <c r="C369" t="str">
        <f t="shared" si="97"/>
        <v>-945.29570972839-31064.4509629891i</v>
      </c>
      <c r="D369" t="str">
        <f t="shared" si="98"/>
        <v>3.47812499992269-4639.625703044i</v>
      </c>
      <c r="E369" t="str">
        <f t="shared" si="99"/>
        <v>162.468402992875-0.0326081060201599i</v>
      </c>
      <c r="F369" t="str">
        <f t="shared" si="100"/>
        <v>2.90990990989745-43540.0308491635i</v>
      </c>
      <c r="G369" t="str">
        <f t="shared" si="101"/>
        <v>0.999999999995719-2.06913243617726E-06i</v>
      </c>
      <c r="H369" t="str">
        <f t="shared" si="102"/>
        <v>15.1516521245451+0.468853456712084i</v>
      </c>
      <c r="I369" t="str">
        <f t="shared" si="103"/>
        <v>138.510780073824-4466.51263878112i</v>
      </c>
      <c r="K369" t="str">
        <f t="shared" si="104"/>
        <v>0.329681335622997-0.0102134002905568i</v>
      </c>
      <c r="L369" t="str">
        <f t="shared" si="105"/>
        <v>0.000714285714285714-352.555143362103i</v>
      </c>
      <c r="M369" t="str">
        <f t="shared" si="106"/>
        <v>0.0025-10.9839623263382i</v>
      </c>
      <c r="N369">
        <f t="shared" si="107"/>
        <v>88.257019054194501</v>
      </c>
      <c r="O369">
        <f t="shared" si="108"/>
        <v>89.849293323353606</v>
      </c>
      <c r="P369" s="3">
        <f t="shared" si="109"/>
        <v>89.849293323353606</v>
      </c>
      <c r="Q369" s="3">
        <f t="shared" si="110"/>
        <v>-91.742980945805499</v>
      </c>
      <c r="R369">
        <f t="shared" si="111"/>
        <v>88.257019054194501</v>
      </c>
      <c r="S369">
        <f t="shared" si="112"/>
        <v>3.4303401576124587E-3</v>
      </c>
      <c r="T369">
        <f t="shared" si="95"/>
        <v>89.849293323353606</v>
      </c>
    </row>
    <row r="370" spans="1:20" x14ac:dyDescent="0.25">
      <c r="A370">
        <f t="shared" si="96"/>
        <v>21.635366035871073</v>
      </c>
      <c r="B370">
        <f t="shared" si="113"/>
        <v>3.443375450211386</v>
      </c>
      <c r="C370" t="str">
        <f t="shared" si="97"/>
        <v>-945.28860806661-30946.6277787018i</v>
      </c>
      <c r="D370" t="str">
        <f t="shared" si="98"/>
        <v>3.47812499992209-4622.06186807019i</v>
      </c>
      <c r="E370" t="str">
        <f t="shared" si="99"/>
        <v>162.46839436693-0.0327317443715742i</v>
      </c>
      <c r="F370" t="str">
        <f t="shared" si="100"/>
        <v>2.90990990989735-43375.2050699435i</v>
      </c>
      <c r="G370" t="str">
        <f t="shared" si="101"/>
        <v>0.999999999995686-2.07699513943466E-06i</v>
      </c>
      <c r="H370" t="str">
        <f t="shared" si="102"/>
        <v>15.1516531675202+0.470635103546613i</v>
      </c>
      <c r="I370" t="str">
        <f t="shared" si="103"/>
        <v>138.510781180816-4449.60437926522i</v>
      </c>
      <c r="K370" t="str">
        <f t="shared" si="104"/>
        <v>0.329678911549976-0.0102521352915701i</v>
      </c>
      <c r="L370" t="str">
        <f t="shared" si="105"/>
        <v>0.000714285714285714-351.220505441425i</v>
      </c>
      <c r="M370" t="str">
        <f t="shared" si="106"/>
        <v>0.0025-10.9423812774838i</v>
      </c>
      <c r="N370">
        <f t="shared" si="107"/>
        <v>88.250400250632467</v>
      </c>
      <c r="O370">
        <f t="shared" si="108"/>
        <v>89.816316896410498</v>
      </c>
      <c r="P370" s="3">
        <f t="shared" si="109"/>
        <v>89.816316896410498</v>
      </c>
      <c r="Q370" s="3">
        <f t="shared" si="110"/>
        <v>-91.749599749367533</v>
      </c>
      <c r="R370">
        <f t="shared" si="111"/>
        <v>88.250400250632467</v>
      </c>
      <c r="S370">
        <f t="shared" si="112"/>
        <v>3.4433754502113862E-3</v>
      </c>
      <c r="T370">
        <f t="shared" si="95"/>
        <v>89.816316896410498</v>
      </c>
    </row>
    <row r="371" spans="1:20" x14ac:dyDescent="0.25">
      <c r="A371">
        <f t="shared" si="96"/>
        <v>21.717580426807384</v>
      </c>
      <c r="B371">
        <f t="shared" si="113"/>
        <v>3.4564602769221895</v>
      </c>
      <c r="C371" t="str">
        <f t="shared" si="97"/>
        <v>-945.28145243758-30829.249775453i</v>
      </c>
      <c r="D371" t="str">
        <f t="shared" si="98"/>
        <v>3.4781249999215-4604.56452300811i</v>
      </c>
      <c r="E371" t="str">
        <f t="shared" si="99"/>
        <v>162.468385675435-0.0328558494351417i</v>
      </c>
      <c r="F371" t="str">
        <f t="shared" si="100"/>
        <v>2.90990990989726-43211.0032576106i</v>
      </c>
      <c r="G371" t="str">
        <f t="shared" si="101"/>
        <v>0.999999999995653-2.08488772096445E-06i</v>
      </c>
      <c r="H371" t="str">
        <f t="shared" si="102"/>
        <v>15.1516542184369+0.47242352068144i</v>
      </c>
      <c r="I371" t="str">
        <f t="shared" si="103"/>
        <v>138.510782296237-4432.76012880214i</v>
      </c>
      <c r="K371" t="str">
        <f t="shared" si="104"/>
        <v>0.32967646905531-0.0102910166179469i</v>
      </c>
      <c r="L371" t="str">
        <f t="shared" si="105"/>
        <v>0.000714285714285714-349.890919945632i</v>
      </c>
      <c r="M371" t="str">
        <f t="shared" si="106"/>
        <v>0.0025-10.9009576384576i</v>
      </c>
      <c r="N371">
        <f t="shared" si="107"/>
        <v>88.243756347345666</v>
      </c>
      <c r="O371">
        <f t="shared" si="108"/>
        <v>89.783340221484423</v>
      </c>
      <c r="P371" s="3">
        <f t="shared" si="109"/>
        <v>89.783340221484423</v>
      </c>
      <c r="Q371" s="3">
        <f t="shared" si="110"/>
        <v>-91.756243652654334</v>
      </c>
      <c r="R371">
        <f t="shared" si="111"/>
        <v>88.243756347345666</v>
      </c>
      <c r="S371">
        <f t="shared" si="112"/>
        <v>3.4564602769221893E-3</v>
      </c>
      <c r="T371">
        <f t="shared" si="95"/>
        <v>89.783340221484423</v>
      </c>
    </row>
    <row r="372" spans="1:20" x14ac:dyDescent="0.25">
      <c r="A372">
        <f t="shared" si="96"/>
        <v>21.800107232429255</v>
      </c>
      <c r="B372">
        <f t="shared" si="113"/>
        <v>3.469594825974494</v>
      </c>
      <c r="C372" t="str">
        <f t="shared" si="97"/>
        <v>-945.274242431974-30712.315264759i</v>
      </c>
      <c r="D372" t="str">
        <f t="shared" si="98"/>
        <v>3.4781249999209-4587.13341615254i</v>
      </c>
      <c r="E372" t="str">
        <f t="shared" si="99"/>
        <v>162.468376917892-0.0329804229487916i</v>
      </c>
      <c r="F372" t="str">
        <f t="shared" si="100"/>
        <v>2.90990990989716-43047.4230500665i</v>
      </c>
      <c r="G372" t="str">
        <f t="shared" si="101"/>
        <v>0.99999999999562-2.09281029430404E-06i</v>
      </c>
      <c r="H372" t="str">
        <f t="shared" si="102"/>
        <v>15.1516552773559+0.474218733844192i</v>
      </c>
      <c r="I372" t="str">
        <f t="shared" si="103"/>
        <v>138.510783420151-4415.97964508174i</v>
      </c>
      <c r="K372" t="str">
        <f t="shared" si="104"/>
        <v>0.329674007999281-0.0103300448158164i</v>
      </c>
      <c r="L372" t="str">
        <f t="shared" si="105"/>
        <v>0.000714285714285714-348.566367748188i</v>
      </c>
      <c r="M372" t="str">
        <f t="shared" si="106"/>
        <v>0.0025-10.8596908133668i</v>
      </c>
      <c r="N372">
        <f t="shared" si="107"/>
        <v>88.237087249546335</v>
      </c>
      <c r="O372">
        <f t="shared" si="108"/>
        <v>89.750363296690693</v>
      </c>
      <c r="P372" s="3">
        <f t="shared" si="109"/>
        <v>89.750363296690693</v>
      </c>
      <c r="Q372" s="3">
        <f t="shared" si="110"/>
        <v>-91.762912750453665</v>
      </c>
      <c r="R372">
        <f t="shared" si="111"/>
        <v>88.237087249546335</v>
      </c>
      <c r="S372">
        <f t="shared" si="112"/>
        <v>3.469594825974494E-3</v>
      </c>
      <c r="T372">
        <f t="shared" si="95"/>
        <v>89.750363296690693</v>
      </c>
    </row>
    <row r="373" spans="1:20" x14ac:dyDescent="0.25">
      <c r="A373">
        <f t="shared" si="96"/>
        <v>21.882947639912484</v>
      </c>
      <c r="B373">
        <f t="shared" si="113"/>
        <v>3.482779286313197</v>
      </c>
      <c r="C373" t="str">
        <f t="shared" si="97"/>
        <v>-945.266977637454-30595.8225645175i</v>
      </c>
      <c r="D373" t="str">
        <f t="shared" si="98"/>
        <v>3.4781249999203-4569.76829675119i</v>
      </c>
      <c r="E373" t="str">
        <f t="shared" si="99"/>
        <v>162.468368093801-0.0331054666566762i</v>
      </c>
      <c r="F373" t="str">
        <f t="shared" si="100"/>
        <v>2.90990990989706-42884.4620941551i</v>
      </c>
      <c r="G373" t="str">
        <f t="shared" si="101"/>
        <v>0.999999999995587-2.10076297342233E-06i</v>
      </c>
      <c r="H373" t="str">
        <f t="shared" si="102"/>
        <v>15.1516563443379+0.476020768860265i</v>
      </c>
      <c r="I373" t="str">
        <f t="shared" si="103"/>
        <v>138.510784552623-4399.26268671107i</v>
      </c>
      <c r="K373" t="str">
        <f t="shared" si="104"/>
        <v>0.329671528241119-0.0103692204332707i</v>
      </c>
      <c r="L373" t="str">
        <f t="shared" si="105"/>
        <v>0.000714285714285714-347.246829794968i</v>
      </c>
      <c r="M373" t="str">
        <f t="shared" si="106"/>
        <v>0.0025-10.8185802085743i</v>
      </c>
      <c r="N373">
        <f t="shared" si="107"/>
        <v>88.230392862093225</v>
      </c>
      <c r="O373">
        <f t="shared" si="108"/>
        <v>89.717386120130769</v>
      </c>
      <c r="P373" s="3">
        <f t="shared" si="109"/>
        <v>89.717386120130769</v>
      </c>
      <c r="Q373" s="3">
        <f t="shared" si="110"/>
        <v>-91.769607137906775</v>
      </c>
      <c r="R373">
        <f t="shared" si="111"/>
        <v>88.230392862093225</v>
      </c>
      <c r="S373">
        <f t="shared" si="112"/>
        <v>3.4827792863131972E-3</v>
      </c>
      <c r="T373">
        <f t="shared" si="95"/>
        <v>89.717386120130769</v>
      </c>
    </row>
    <row r="374" spans="1:20" x14ac:dyDescent="0.25">
      <c r="A374">
        <f t="shared" si="96"/>
        <v>21.966102840944153</v>
      </c>
      <c r="B374">
        <f t="shared" si="113"/>
        <v>3.4960138476011871</v>
      </c>
      <c r="C374" t="str">
        <f t="shared" si="97"/>
        <v>-945.259657638508-30479.7699989813i</v>
      </c>
      <c r="D374" t="str">
        <f t="shared" si="98"/>
        <v>3.47812499991969-4552.46891500095i</v>
      </c>
      <c r="E374" t="str">
        <f t="shared" si="99"/>
        <v>162.468359202657-0.0332309823091577i</v>
      </c>
      <c r="F374" t="str">
        <f t="shared" si="100"/>
        <v>2.90990990989697-42722.1180456282i</v>
      </c>
      <c r="G374" t="str">
        <f t="shared" si="101"/>
        <v>0.999999999995553-2.10874587272126E-06i</v>
      </c>
      <c r="H374" t="str">
        <f t="shared" si="102"/>
        <v>15.1516574194444+0.477829651653197i</v>
      </c>
      <c r="I374" t="str">
        <f t="shared" si="103"/>
        <v>138.510785693717-4382.60901321108i</v>
      </c>
      <c r="K374" t="str">
        <f t="shared" si="104"/>
        <v>0.329669029638988-0.01040854402037i</v>
      </c>
      <c r="L374" t="str">
        <f t="shared" si="105"/>
        <v>0.000714285714285714-345.932287103972i</v>
      </c>
      <c r="M374" t="str">
        <f t="shared" si="106"/>
        <v>0.0025-10.77762523269i</v>
      </c>
      <c r="N374">
        <f t="shared" si="107"/>
        <v>88.223673089490404</v>
      </c>
      <c r="O374">
        <f t="shared" si="108"/>
        <v>89.684408689891342</v>
      </c>
      <c r="P374" s="3">
        <f t="shared" si="109"/>
        <v>89.684408689891342</v>
      </c>
      <c r="Q374" s="3">
        <f t="shared" si="110"/>
        <v>-91.776326910509596</v>
      </c>
      <c r="R374">
        <f t="shared" si="111"/>
        <v>88.223673089490404</v>
      </c>
      <c r="S374">
        <f t="shared" si="112"/>
        <v>3.4960138476011872E-3</v>
      </c>
      <c r="T374">
        <f t="shared" si="95"/>
        <v>89.684408689891342</v>
      </c>
    </row>
    <row r="375" spans="1:20" x14ac:dyDescent="0.25">
      <c r="A375">
        <f t="shared" si="96"/>
        <v>22.049574031739741</v>
      </c>
      <c r="B375">
        <f t="shared" si="113"/>
        <v>3.5092987002220717</v>
      </c>
      <c r="C375" t="str">
        <f t="shared" si="97"/>
        <v>-945.25228201652-30364.1558987357i</v>
      </c>
      <c r="D375" t="str">
        <f t="shared" si="98"/>
        <v>3.47812499991909-4535.23502204446i</v>
      </c>
      <c r="E375" t="str">
        <f t="shared" si="99"/>
        <v>162.468350243951-0.0333569716628793i</v>
      </c>
      <c r="F375" t="str">
        <f t="shared" si="100"/>
        <v>2.90990990989688-42560.3885691125i</v>
      </c>
      <c r="G375" t="str">
        <f t="shared" si="101"/>
        <v>0.999999999995519-2.11675910703754E-06i</v>
      </c>
      <c r="H375" t="str">
        <f t="shared" si="102"/>
        <v>15.1516585027373+0.479645408245045i</v>
      </c>
      <c r="I375" t="str">
        <f t="shared" si="103"/>
        <v>138.510786843502-4366.01838501314i</v>
      </c>
      <c r="K375" t="str">
        <f t="shared" si="104"/>
        <v>0.329666512049981-0.0104480161291493i</v>
      </c>
      <c r="L375" t="str">
        <f t="shared" si="105"/>
        <v>0.000714285714285714-344.622720765065i</v>
      </c>
      <c r="M375" t="str">
        <f t="shared" si="106"/>
        <v>0.0025-10.7368252965631i</v>
      </c>
      <c r="N375">
        <f t="shared" si="107"/>
        <v>88.216927835885926</v>
      </c>
      <c r="O375">
        <f t="shared" si="108"/>
        <v>89.651431004044767</v>
      </c>
      <c r="P375" s="3">
        <f t="shared" si="109"/>
        <v>89.651431004044767</v>
      </c>
      <c r="Q375" s="3">
        <f t="shared" si="110"/>
        <v>-91.783072164114074</v>
      </c>
      <c r="R375">
        <f t="shared" si="111"/>
        <v>88.216927835885926</v>
      </c>
      <c r="S375">
        <f t="shared" si="112"/>
        <v>3.5092987002220718E-3</v>
      </c>
      <c r="T375">
        <f t="shared" si="95"/>
        <v>89.651431004044767</v>
      </c>
    </row>
    <row r="376" spans="1:20" x14ac:dyDescent="0.25">
      <c r="A376">
        <f t="shared" si="96"/>
        <v>22.133362413060354</v>
      </c>
      <c r="B376">
        <f t="shared" si="113"/>
        <v>3.5226340352829157</v>
      </c>
      <c r="C376" t="str">
        <f t="shared" si="97"/>
        <v>-945.244850349687-30248.9786006736i</v>
      </c>
      <c r="D376" t="str">
        <f t="shared" si="98"/>
        <v>3.47812499991846-4518.06636996631i</v>
      </c>
      <c r="E376" t="str">
        <f t="shared" si="99"/>
        <v>162.468341217171-0.0334834364806422i</v>
      </c>
      <c r="F376" t="str">
        <f t="shared" si="100"/>
        <v>2.90990990989676-42399.2713380745i</v>
      </c>
      <c r="G376" t="str">
        <f t="shared" si="101"/>
        <v>0.999999999995485-0.0000021248027916442i</v>
      </c>
      <c r="H376" t="str">
        <f t="shared" si="102"/>
        <v>15.1516595942789+0.481468064756751i</v>
      </c>
      <c r="I376" t="str">
        <f t="shared" si="103"/>
        <v>138.51078800204-4349.49056345542i</v>
      </c>
      <c r="K376" t="str">
        <f t="shared" si="104"/>
        <v>0.329663975330114-0.0104876373136246i</v>
      </c>
      <c r="L376" t="str">
        <f t="shared" si="105"/>
        <v>0.000714285714285714-343.318111939695i</v>
      </c>
      <c r="M376" t="str">
        <f t="shared" si="106"/>
        <v>0.0025-10.6961798132727i</v>
      </c>
      <c r="N376">
        <f t="shared" si="107"/>
        <v>88.210157005070599</v>
      </c>
      <c r="O376">
        <f t="shared" si="108"/>
        <v>89.618453060648747</v>
      </c>
      <c r="P376" s="3">
        <f t="shared" si="109"/>
        <v>89.618453060648747</v>
      </c>
      <c r="Q376" s="3">
        <f t="shared" si="110"/>
        <v>-91.789842994929401</v>
      </c>
      <c r="R376">
        <f t="shared" si="111"/>
        <v>88.210157005070599</v>
      </c>
      <c r="S376">
        <f t="shared" si="112"/>
        <v>3.5226340352829157E-3</v>
      </c>
      <c r="T376">
        <f t="shared" si="95"/>
        <v>89.618453060648747</v>
      </c>
    </row>
    <row r="377" spans="1:20" x14ac:dyDescent="0.25">
      <c r="A377">
        <f t="shared" si="96"/>
        <v>22.217469190229981</v>
      </c>
      <c r="B377">
        <f t="shared" si="113"/>
        <v>3.5360200446169907</v>
      </c>
      <c r="C377" t="str">
        <f t="shared" si="97"/>
        <v>-945.237362213049-30134.2364479724i</v>
      </c>
      <c r="D377" t="str">
        <f t="shared" si="98"/>
        <v>3.47812499991784-4500.96271178974i</v>
      </c>
      <c r="E377" t="str">
        <f t="shared" si="99"/>
        <v>162.468332121801-0.0336103785316374i</v>
      </c>
      <c r="F377" t="str">
        <f t="shared" si="100"/>
        <v>2.90990990989667-42238.7640347895i</v>
      </c>
      <c r="G377" t="str">
        <f t="shared" si="101"/>
        <v>0.999999999995451-2.13287704225238E-06i</v>
      </c>
      <c r="H377" t="str">
        <f t="shared" si="102"/>
        <v>15.151660694132+0.48329764740852i</v>
      </c>
      <c r="I377" t="str">
        <f t="shared" si="103"/>
        <v>138.510789169401-4333.02531077972i</v>
      </c>
      <c r="K377" t="str">
        <f t="shared" si="104"/>
        <v>0.329661419334313-0.0105274081297988i</v>
      </c>
      <c r="L377" t="str">
        <f t="shared" si="105"/>
        <v>0.000714285714285714-342.018441860623i</v>
      </c>
      <c r="M377" t="str">
        <f t="shared" si="106"/>
        <v>0.0025-10.6556881981198i</v>
      </c>
      <c r="N377">
        <f t="shared" si="107"/>
        <v>88.203360500476748</v>
      </c>
      <c r="O377">
        <f t="shared" si="108"/>
        <v>89.585474857746334</v>
      </c>
      <c r="P377" s="3">
        <f t="shared" si="109"/>
        <v>89.585474857746334</v>
      </c>
      <c r="Q377" s="3">
        <f t="shared" si="110"/>
        <v>-91.796639499523252</v>
      </c>
      <c r="R377">
        <f t="shared" si="111"/>
        <v>88.203360500476748</v>
      </c>
      <c r="S377">
        <f t="shared" si="112"/>
        <v>3.5360200446169906E-3</v>
      </c>
      <c r="T377">
        <f t="shared" si="95"/>
        <v>89.585474857746334</v>
      </c>
    </row>
    <row r="378" spans="1:20" x14ac:dyDescent="0.25">
      <c r="A378">
        <f t="shared" si="96"/>
        <v>22.301895573152855</v>
      </c>
      <c r="B378">
        <f t="shared" si="113"/>
        <v>3.5494569207865352</v>
      </c>
      <c r="C378" t="str">
        <f t="shared" si="97"/>
        <v>-945.229817178423-30019.9277900691i</v>
      </c>
      <c r="D378" t="str">
        <f t="shared" si="98"/>
        <v>3.47812499991721-4483.92380147285i</v>
      </c>
      <c r="E378" t="str">
        <f t="shared" si="99"/>
        <v>162.46832295732-0.0337377995913527i</v>
      </c>
      <c r="F378" t="str">
        <f t="shared" si="100"/>
        <v>2.90990990989656-42078.8643503055i</v>
      </c>
      <c r="G378" t="str">
        <f t="shared" si="101"/>
        <v>0.999999999995416-2.14098197501286E-06i</v>
      </c>
      <c r="H378" t="str">
        <f t="shared" si="102"/>
        <v>15.1516618023599+0.485134182520201i</v>
      </c>
      <c r="I378" t="str">
        <f t="shared" si="103"/>
        <v>138.51079034565-4316.6223901278i</v>
      </c>
      <c r="K378" t="str">
        <f t="shared" si="104"/>
        <v>0.329658843916411-0.0105673291356682i</v>
      </c>
      <c r="L378" t="str">
        <f t="shared" si="105"/>
        <v>0.000714285714285714-340.723691831663i</v>
      </c>
      <c r="M378" t="str">
        <f t="shared" si="106"/>
        <v>0.0025-10.6153498686191i</v>
      </c>
      <c r="N378">
        <f t="shared" si="107"/>
        <v>88.196538225176795</v>
      </c>
      <c r="O378">
        <f t="shared" si="108"/>
        <v>89.552496393365601</v>
      </c>
      <c r="P378" s="3">
        <f t="shared" si="109"/>
        <v>89.552496393365601</v>
      </c>
      <c r="Q378" s="3">
        <f t="shared" si="110"/>
        <v>-91.803461774823205</v>
      </c>
      <c r="R378">
        <f t="shared" si="111"/>
        <v>88.196538225176795</v>
      </c>
      <c r="S378">
        <f t="shared" si="112"/>
        <v>3.549456920786535E-3</v>
      </c>
      <c r="T378">
        <f t="shared" si="95"/>
        <v>89.552496393365601</v>
      </c>
    </row>
    <row r="379" spans="1:20" x14ac:dyDescent="0.25">
      <c r="A379">
        <f t="shared" si="96"/>
        <v>22.386642776330838</v>
      </c>
      <c r="B379">
        <f t="shared" si="113"/>
        <v>3.5629448570855242</v>
      </c>
      <c r="C379" t="str">
        <f t="shared" si="97"/>
        <v>-945.222214814396-29906.0509826378i</v>
      </c>
      <c r="D379" t="str">
        <f t="shared" si="98"/>
        <v>3.47812499991659-4466.94939390523i</v>
      </c>
      <c r="E379" t="str">
        <f t="shared" si="99"/>
        <v>162.468313723206-0.0338657014413884i</v>
      </c>
      <c r="F379" t="str">
        <f t="shared" si="100"/>
        <v>2.90990990989647-41919.5699844124i</v>
      </c>
      <c r="G379" t="str">
        <f t="shared" si="101"/>
        <v>0.999999999995381-2.14911770651783E-06i</v>
      </c>
      <c r="H379" t="str">
        <f t="shared" si="102"/>
        <v>15.1516629190264+0.486977696511677i</v>
      </c>
      <c r="I379" t="str">
        <f t="shared" si="103"/>
        <v>138.510791530857-4300.28156553821i</v>
      </c>
      <c r="K379" t="str">
        <f t="shared" si="104"/>
        <v>0.329656248929134-0.0106074008912287i</v>
      </c>
      <c r="L379" t="str">
        <f t="shared" si="105"/>
        <v>0.000714285714285714-339.433843227399i</v>
      </c>
      <c r="M379" t="str">
        <f t="shared" si="106"/>
        <v>0.0025-10.57516424449i</v>
      </c>
      <c r="N379">
        <f t="shared" si="107"/>
        <v>88.189690081882134</v>
      </c>
      <c r="O379">
        <f t="shared" si="108"/>
        <v>89.519517665519871</v>
      </c>
      <c r="P379" s="3">
        <f t="shared" si="109"/>
        <v>89.519517665519871</v>
      </c>
      <c r="Q379" s="3">
        <f t="shared" si="110"/>
        <v>-91.810309918117866</v>
      </c>
      <c r="R379">
        <f t="shared" si="111"/>
        <v>88.189690081882134</v>
      </c>
      <c r="S379">
        <f t="shared" si="112"/>
        <v>3.5629448570855243E-3</v>
      </c>
      <c r="T379">
        <f t="shared" si="95"/>
        <v>89.519517665519871</v>
      </c>
    </row>
    <row r="380" spans="1:20" x14ac:dyDescent="0.25">
      <c r="A380">
        <f t="shared" si="96"/>
        <v>22.471712018880893</v>
      </c>
      <c r="B380">
        <f t="shared" si="113"/>
        <v>3.5764840475424493</v>
      </c>
      <c r="C380" t="str">
        <f t="shared" si="97"/>
        <v>-945.21455468629-29792.6043875645i</v>
      </c>
      <c r="D380" t="str">
        <f t="shared" si="98"/>
        <v>3.47812499991595-4450.03924490428i</v>
      </c>
      <c r="E380" t="str">
        <f t="shared" si="99"/>
        <v>162.468304418929-0.033994085869963i</v>
      </c>
      <c r="F380" t="str">
        <f t="shared" si="100"/>
        <v>2.90990990989636-41760.8786456066i</v>
      </c>
      <c r="G380" t="str">
        <f t="shared" si="101"/>
        <v>0.999999999995346-2.15728435380253E-06i</v>
      </c>
      <c r="H380" t="str">
        <f t="shared" si="102"/>
        <v>15.1516640441957+0.488828215903208i</v>
      </c>
      <c r="I380" t="str">
        <f t="shared" si="103"/>
        <v>138.510792725087-4284.00260194261i</v>
      </c>
      <c r="K380" t="str">
        <f t="shared" si="104"/>
        <v>0.329653634224099-0.0106476239584817i</v>
      </c>
      <c r="L380" t="str">
        <f t="shared" si="105"/>
        <v>0.000714285714285714-338.148877492926i</v>
      </c>
      <c r="M380" t="str">
        <f t="shared" si="106"/>
        <v>0.0025-10.5351307476489i</v>
      </c>
      <c r="N380">
        <f t="shared" si="107"/>
        <v>88.182815972941754</v>
      </c>
      <c r="O380">
        <f t="shared" si="108"/>
        <v>89.486538672207118</v>
      </c>
      <c r="P380" s="3">
        <f t="shared" si="109"/>
        <v>89.486538672207118</v>
      </c>
      <c r="Q380" s="3">
        <f t="shared" si="110"/>
        <v>-91.817184027058246</v>
      </c>
      <c r="R380">
        <f t="shared" si="111"/>
        <v>88.182815972941754</v>
      </c>
      <c r="S380">
        <f t="shared" si="112"/>
        <v>3.5764840475424491E-3</v>
      </c>
      <c r="T380">
        <f t="shared" si="95"/>
        <v>89.486538672207118</v>
      </c>
    </row>
    <row r="381" spans="1:20" x14ac:dyDescent="0.25">
      <c r="A381">
        <f t="shared" si="96"/>
        <v>22.557104524552642</v>
      </c>
      <c r="B381">
        <f t="shared" si="113"/>
        <v>3.5900746869231108</v>
      </c>
      <c r="C381" t="str">
        <f t="shared" si="97"/>
        <v>-945.206836356153-29679.5863729253i</v>
      </c>
      <c r="D381" t="str">
        <f t="shared" si="98"/>
        <v>3.47812499991532-4433.19311121187i</v>
      </c>
      <c r="E381" t="str">
        <f t="shared" si="99"/>
        <v>162.468295043958-0.0341229546714299i</v>
      </c>
      <c r="F381" t="str">
        <f t="shared" si="100"/>
        <v>2.90990990989627-41602.7880510604i</v>
      </c>
      <c r="G381" t="str">
        <f t="shared" si="101"/>
        <v>0.999999999995311-0.0000021654820343469i</v>
      </c>
      <c r="H381" t="str">
        <f t="shared" si="102"/>
        <v>15.1516651779326+0.490685767315859i</v>
      </c>
      <c r="I381" t="str">
        <f t="shared" si="103"/>
        <v>138.510793928411-4267.78526516272i</v>
      </c>
      <c r="K381" t="str">
        <f t="shared" si="104"/>
        <v>0.329650999651801-0.0106879989014407i</v>
      </c>
      <c r="L381" t="str">
        <f t="shared" si="105"/>
        <v>0.000714285714285714-336.86877614358i</v>
      </c>
      <c r="M381" t="str">
        <f t="shared" si="106"/>
        <v>0.0025-10.4952488022006i</v>
      </c>
      <c r="N381">
        <f t="shared" si="107"/>
        <v>88.175915800340931</v>
      </c>
      <c r="O381">
        <f t="shared" si="108"/>
        <v>89.453559411410396</v>
      </c>
      <c r="P381" s="3">
        <f t="shared" si="109"/>
        <v>89.453559411410396</v>
      </c>
      <c r="Q381" s="3">
        <f t="shared" si="110"/>
        <v>-91.824084199659069</v>
      </c>
      <c r="R381">
        <f t="shared" si="111"/>
        <v>88.175915800340931</v>
      </c>
      <c r="S381">
        <f t="shared" si="112"/>
        <v>3.5900746869231108E-3</v>
      </c>
      <c r="T381">
        <f t="shared" si="95"/>
        <v>89.453559411410396</v>
      </c>
    </row>
    <row r="382" spans="1:20" x14ac:dyDescent="0.25">
      <c r="A382">
        <f t="shared" si="96"/>
        <v>22.642821521745944</v>
      </c>
      <c r="B382">
        <f t="shared" si="113"/>
        <v>3.6037169707334189</v>
      </c>
      <c r="C382" t="str">
        <f t="shared" si="97"/>
        <v>-945.199059382721-29566.9953129616i</v>
      </c>
      <c r="D382" t="str">
        <f t="shared" si="98"/>
        <v>3.47812499991468-4416.41075049069i</v>
      </c>
      <c r="E382" t="str">
        <f t="shared" si="99"/>
        <v>162.468285597757-0.0342523096465866i</v>
      </c>
      <c r="F382" t="str">
        <f t="shared" si="100"/>
        <v>2.90990990989616-41445.2959265874i</v>
      </c>
      <c r="G382" t="str">
        <f t="shared" si="101"/>
        <v>0.999999999995275-2.17371086607734E-06i</v>
      </c>
      <c r="H382" t="str">
        <f t="shared" si="102"/>
        <v>15.1516663203022+0.492550377471856i</v>
      </c>
      <c r="I382" t="str">
        <f t="shared" si="103"/>
        <v>138.510795140899-4251.62932190665i</v>
      </c>
      <c r="K382" t="str">
        <f t="shared" si="104"/>
        <v>0.329648345061607-0.0107285262861374i</v>
      </c>
      <c r="L382" t="str">
        <f t="shared" si="105"/>
        <v>0.000714285714285714-335.593520764674i</v>
      </c>
      <c r="M382" t="str">
        <f t="shared" si="106"/>
        <v>0.0025-10.4555178344297i</v>
      </c>
      <c r="N382">
        <f t="shared" si="107"/>
        <v>88.168989465700022</v>
      </c>
      <c r="O382">
        <f t="shared" si="108"/>
        <v>89.420579881097353</v>
      </c>
      <c r="P382" s="3">
        <f t="shared" si="109"/>
        <v>89.420579881097353</v>
      </c>
      <c r="Q382" s="3">
        <f t="shared" si="110"/>
        <v>-91.831010534299978</v>
      </c>
      <c r="R382">
        <f t="shared" si="111"/>
        <v>88.168989465700022</v>
      </c>
      <c r="S382">
        <f t="shared" si="112"/>
        <v>3.6037169707334189E-3</v>
      </c>
      <c r="T382">
        <f t="shared" si="95"/>
        <v>89.420579881097353</v>
      </c>
    </row>
    <row r="383" spans="1:20" x14ac:dyDescent="0.25">
      <c r="A383">
        <f t="shared" si="96"/>
        <v>22.72886424352858</v>
      </c>
      <c r="B383">
        <f t="shared" si="113"/>
        <v>3.6174110952222058</v>
      </c>
      <c r="C383" t="str">
        <f t="shared" si="97"/>
        <v>-945.191223321405-29454.8295880573i</v>
      </c>
      <c r="D383" t="str">
        <f t="shared" si="98"/>
        <v>3.47812499991402-4399.69192132084i</v>
      </c>
      <c r="E383" t="str">
        <f t="shared" si="99"/>
        <v>162.468276079786-0.034382152602641i</v>
      </c>
      <c r="F383" t="str">
        <f t="shared" si="100"/>
        <v>2.90990990989606-41288.4000066103i</v>
      </c>
      <c r="G383" t="str">
        <f t="shared" si="101"/>
        <v>0.999999999995239-2.18197096736835E-06i</v>
      </c>
      <c r="H383" t="str">
        <f t="shared" si="102"/>
        <v>15.1516674713705+0.494422073194963i</v>
      </c>
      <c r="I383" t="str">
        <f t="shared" si="103"/>
        <v>138.510796362617-4235.53453976578i</v>
      </c>
      <c r="K383" t="str">
        <f t="shared" si="104"/>
        <v>0.329645670301746-0.0107692066806279i</v>
      </c>
      <c r="L383" t="str">
        <f t="shared" si="105"/>
        <v>0.000714285714285714-334.323093011232i</v>
      </c>
      <c r="M383" t="str">
        <f t="shared" si="106"/>
        <v>0.0025-10.4159372727931i</v>
      </c>
      <c r="N383">
        <f t="shared" si="107"/>
        <v>88.162036870273027</v>
      </c>
      <c r="O383">
        <f t="shared" si="108"/>
        <v>89.387600079220221</v>
      </c>
      <c r="P383" s="3">
        <f t="shared" si="109"/>
        <v>89.387600079220221</v>
      </c>
      <c r="Q383" s="3">
        <f t="shared" si="110"/>
        <v>-91.837963129726973</v>
      </c>
      <c r="R383">
        <f t="shared" si="111"/>
        <v>88.162036870273027</v>
      </c>
      <c r="S383">
        <f t="shared" si="112"/>
        <v>3.6174110952222056E-3</v>
      </c>
      <c r="T383">
        <f t="shared" si="95"/>
        <v>89.387600079220221</v>
      </c>
    </row>
    <row r="384" spans="1:20" x14ac:dyDescent="0.25">
      <c r="A384">
        <f t="shared" si="96"/>
        <v>22.815233927653988</v>
      </c>
      <c r="B384">
        <f t="shared" si="113"/>
        <v>3.6311572573840505</v>
      </c>
      <c r="C384" t="str">
        <f t="shared" si="97"/>
        <v>-945.183327724265-29343.0875847153i</v>
      </c>
      <c r="D384" t="str">
        <f t="shared" si="98"/>
        <v>3.47812499991337-4383.03638319637i</v>
      </c>
      <c r="E384" t="str">
        <f t="shared" si="99"/>
        <v>162.468266489501-0.0345124853532221i</v>
      </c>
      <c r="F384" t="str">
        <f t="shared" si="100"/>
        <v>2.90990990989595-41132.098034129i</v>
      </c>
      <c r="G384" t="str">
        <f t="shared" si="101"/>
        <v>0.999999999995203-2.19026245704427E-06i</v>
      </c>
      <c r="H384" t="str">
        <f t="shared" si="102"/>
        <v>15.1516686312035+0.496300881410899i</v>
      </c>
      <c r="I384" t="str">
        <f t="shared" si="103"/>
        <v>138.51079759364-4219.50068721125i</v>
      </c>
      <c r="K384" t="str">
        <f t="shared" si="104"/>
        <v>0.329642975219302-0.010810040654999i</v>
      </c>
      <c r="L384" t="str">
        <f t="shared" si="105"/>
        <v>0.000714285714285714-333.057474607722i</v>
      </c>
      <c r="M384" t="str">
        <f t="shared" si="106"/>
        <v>0.0025-10.3765065479111i</v>
      </c>
      <c r="N384">
        <f t="shared" si="107"/>
        <v>88.155057914946411</v>
      </c>
      <c r="O384">
        <f t="shared" si="108"/>
        <v>89.354620003715723</v>
      </c>
      <c r="P384" s="3">
        <f t="shared" si="109"/>
        <v>89.354620003715723</v>
      </c>
      <c r="Q384" s="3">
        <f t="shared" si="110"/>
        <v>-91.844942085053589</v>
      </c>
      <c r="R384">
        <f t="shared" si="111"/>
        <v>88.155057914946411</v>
      </c>
      <c r="S384">
        <f t="shared" si="112"/>
        <v>3.6311572573840506E-3</v>
      </c>
      <c r="T384">
        <f t="shared" si="95"/>
        <v>89.354620003715723</v>
      </c>
    </row>
    <row r="385" spans="1:20" x14ac:dyDescent="0.25">
      <c r="A385">
        <f t="shared" si="96"/>
        <v>22.901931816579072</v>
      </c>
      <c r="B385">
        <f t="shared" si="113"/>
        <v>3.6449556549621098</v>
      </c>
      <c r="C385" t="str">
        <f t="shared" si="97"/>
        <v>-945.175372139973-29231.7676955346i</v>
      </c>
      <c r="D385" t="str">
        <f t="shared" si="98"/>
        <v>3.4781249999127-4366.44389652176i</v>
      </c>
      <c r="E385" t="str">
        <f t="shared" si="99"/>
        <v>162.468256826353-0.0346433097183287i</v>
      </c>
      <c r="F385" t="str">
        <f t="shared" si="100"/>
        <v>2.90990990989584-40976.3877606869i</v>
      </c>
      <c r="G385" t="str">
        <f t="shared" si="101"/>
        <v>0.999999999995166-2.19858545438096E-06i</v>
      </c>
      <c r="H385" t="str">
        <f t="shared" si="102"/>
        <v>15.1516697998681+0.498186829147692i</v>
      </c>
      <c r="I385" t="str">
        <f t="shared" si="103"/>
        <v>138.510798834036-4203.52753359071i</v>
      </c>
      <c r="K385" t="str">
        <f t="shared" si="104"/>
        <v>0.329640259660206-0.0108510287813746i</v>
      </c>
      <c r="L385" t="str">
        <f t="shared" si="105"/>
        <v>0.000714285714285714-331.796647347801i</v>
      </c>
      <c r="M385" t="str">
        <f t="shared" si="106"/>
        <v>0.0025-10.3372250925593i</v>
      </c>
      <c r="N385">
        <f t="shared" si="107"/>
        <v>88.148052500237711</v>
      </c>
      <c r="O385">
        <f t="shared" si="108"/>
        <v>89.321639652504984</v>
      </c>
      <c r="P385" s="3">
        <f t="shared" si="109"/>
        <v>89.321639652504984</v>
      </c>
      <c r="Q385" s="3">
        <f t="shared" si="110"/>
        <v>-91.851947499762289</v>
      </c>
      <c r="R385">
        <f t="shared" si="111"/>
        <v>88.148052500237711</v>
      </c>
      <c r="S385">
        <f t="shared" si="112"/>
        <v>3.6449556549621098E-3</v>
      </c>
      <c r="T385">
        <f t="shared" si="95"/>
        <v>89.321639652504984</v>
      </c>
    </row>
    <row r="386" spans="1:20" x14ac:dyDescent="0.25">
      <c r="A386">
        <f t="shared" si="96"/>
        <v>22.988959157482075</v>
      </c>
      <c r="B386">
        <f t="shared" si="113"/>
        <v>3.658806486450966</v>
      </c>
      <c r="C386" t="str">
        <f t="shared" si="97"/>
        <v>-945.167356113791-29120.8683191867i</v>
      </c>
      <c r="D386" t="str">
        <f t="shared" si="98"/>
        <v>3.47812499991204-4349.91422260853i</v>
      </c>
      <c r="E386" t="str">
        <f t="shared" si="99"/>
        <v>162.46824708979-0.0347746275244063i</v>
      </c>
      <c r="F386" t="str">
        <f t="shared" si="100"/>
        <v>2.90990990989573-40821.2669463395i</v>
      </c>
      <c r="G386" t="str">
        <f t="shared" si="101"/>
        <v>0.999999999995129-2.20694007910753E-06i</v>
      </c>
      <c r="H386" t="str">
        <f t="shared" si="102"/>
        <v>15.1516709774314+0.500079943536091i</v>
      </c>
      <c r="I386" t="str">
        <f t="shared" si="103"/>
        <v>138.510800083876-4187.61484912496i</v>
      </c>
      <c r="K386" t="str">
        <f t="shared" si="104"/>
        <v>0.329637523469224-0.0108921716339217i</v>
      </c>
      <c r="L386" t="str">
        <f t="shared" si="105"/>
        <v>0.000714285714285714-330.540593094044i</v>
      </c>
      <c r="M386" t="str">
        <f t="shared" si="106"/>
        <v>0.0025-10.298092341661i</v>
      </c>
      <c r="N386">
        <f t="shared" si="107"/>
        <v>88.141020526294241</v>
      </c>
      <c r="O386">
        <f t="shared" si="108"/>
        <v>89.28865902349331</v>
      </c>
      <c r="P386" s="3">
        <f t="shared" si="109"/>
        <v>89.28865902349331</v>
      </c>
      <c r="Q386" s="3">
        <f t="shared" si="110"/>
        <v>-91.858979473705759</v>
      </c>
      <c r="R386">
        <f t="shared" si="111"/>
        <v>88.141020526294241</v>
      </c>
      <c r="S386">
        <f t="shared" si="112"/>
        <v>3.658806486450966E-3</v>
      </c>
      <c r="T386">
        <f t="shared" si="95"/>
        <v>89.28865902349331</v>
      </c>
    </row>
    <row r="387" spans="1:20" x14ac:dyDescent="0.25">
      <c r="A387">
        <f t="shared" si="96"/>
        <v>23.07631720228051</v>
      </c>
      <c r="B387">
        <f t="shared" si="113"/>
        <v>3.6727099510994798</v>
      </c>
      <c r="C387" t="str">
        <f t="shared" si="97"/>
        <v>-945.159279187543-29010.3878603931i</v>
      </c>
      <c r="D387" t="str">
        <f t="shared" si="98"/>
        <v>3.47812499991137-4333.44712367177i</v>
      </c>
      <c r="E387" t="str">
        <f t="shared" si="99"/>
        <v>162.468237279256-0.0349064406043765i</v>
      </c>
      <c r="F387" t="str">
        <f t="shared" si="100"/>
        <v>2.90990990989563-40666.7333596219i</v>
      </c>
      <c r="G387" t="str">
        <f t="shared" si="101"/>
        <v>0.999999999995092-2.21532645140806E-06i</v>
      </c>
      <c r="H387" t="str">
        <f t="shared" si="102"/>
        <v>15.1516721639612+0.501980251809948i</v>
      </c>
      <c r="I387" t="str">
        <f t="shared" si="103"/>
        <v>138.510801343233-4171.76240490472i</v>
      </c>
      <c r="K387" t="str">
        <f t="shared" si="104"/>
        <v>0.329634766489951-0.0109334697888567i</v>
      </c>
      <c r="L387" t="str">
        <f t="shared" si="105"/>
        <v>0.000714285714285714-329.289293777688i</v>
      </c>
      <c r="M387" t="str">
        <f t="shared" si="106"/>
        <v>0.0025-10.2591077322784i</v>
      </c>
      <c r="N387">
        <f t="shared" si="107"/>
        <v>88.13396189289189</v>
      </c>
      <c r="O387">
        <f t="shared" si="108"/>
        <v>89.255678114570159</v>
      </c>
      <c r="P387" s="3">
        <f t="shared" si="109"/>
        <v>89.255678114570159</v>
      </c>
      <c r="Q387" s="3">
        <f t="shared" si="110"/>
        <v>-91.86603810710811</v>
      </c>
      <c r="R387">
        <f t="shared" si="111"/>
        <v>88.13396189289189</v>
      </c>
      <c r="S387">
        <f t="shared" si="112"/>
        <v>3.6727099510994797E-3</v>
      </c>
      <c r="T387">
        <f t="shared" si="95"/>
        <v>89.255678114570159</v>
      </c>
    </row>
    <row r="388" spans="1:20" x14ac:dyDescent="0.25">
      <c r="A388">
        <f t="shared" si="96"/>
        <v>23.164007207649174</v>
      </c>
      <c r="B388">
        <f t="shared" si="113"/>
        <v>3.6866662489136579</v>
      </c>
      <c r="C388" t="str">
        <f t="shared" si="97"/>
        <v>-945.151140899636-28900.3247299021i</v>
      </c>
      <c r="D388" t="str">
        <f t="shared" si="98"/>
        <v>3.47812499991069-4317.04236282671i</v>
      </c>
      <c r="E388" t="str">
        <f t="shared" si="99"/>
        <v>162.468227394191-0.0350387507977134i</v>
      </c>
      <c r="F388" t="str">
        <f t="shared" si="100"/>
        <v>2.90990990989552-40512.7847775164i</v>
      </c>
      <c r="G388" t="str">
        <f t="shared" si="101"/>
        <v>0.999999999995055-2.22374469192332E-06i</v>
      </c>
      <c r="H388" t="str">
        <f t="shared" si="102"/>
        <v>15.1516733595258+0.503887781306605i</v>
      </c>
      <c r="I388" t="str">
        <f t="shared" si="103"/>
        <v>138.510802612178-4155.96997288723i</v>
      </c>
      <c r="K388" t="str">
        <f t="shared" si="104"/>
        <v>0.329631988564803-0.0109749238244522i</v>
      </c>
      <c r="L388" t="str">
        <f t="shared" si="105"/>
        <v>0.000714285714285714-328.042731398375i</v>
      </c>
      <c r="M388" t="str">
        <f t="shared" si="106"/>
        <v>0.0025-10.2202707036047i</v>
      </c>
      <c r="N388">
        <f t="shared" si="107"/>
        <v>88.126876499433536</v>
      </c>
      <c r="O388">
        <f t="shared" si="108"/>
        <v>89.222696923609021</v>
      </c>
      <c r="P388" s="3">
        <f t="shared" si="109"/>
        <v>89.222696923609021</v>
      </c>
      <c r="Q388" s="3">
        <f t="shared" si="110"/>
        <v>-91.873123500566464</v>
      </c>
      <c r="R388">
        <f t="shared" si="111"/>
        <v>88.126876499433536</v>
      </c>
      <c r="S388">
        <f t="shared" si="112"/>
        <v>3.6866662489136578E-3</v>
      </c>
      <c r="T388">
        <f t="shared" si="95"/>
        <v>89.222696923609021</v>
      </c>
    </row>
    <row r="389" spans="1:20" x14ac:dyDescent="0.25">
      <c r="A389">
        <f t="shared" si="96"/>
        <v>23.25203043503824</v>
      </c>
      <c r="B389">
        <f t="shared" si="113"/>
        <v>3.7006755806595297</v>
      </c>
      <c r="C389" t="str">
        <f t="shared" si="97"/>
        <v>-945.142940784942-28790.6773444655i</v>
      </c>
      <c r="D389" t="str">
        <f t="shared" si="98"/>
        <v>3.47812499991002-4300.69970408539i</v>
      </c>
      <c r="E389" t="str">
        <f t="shared" si="99"/>
        <v>162.468217434028-0.0351715599503488i</v>
      </c>
      <c r="F389" t="str">
        <f t="shared" si="100"/>
        <v>2.90990990989542-40359.4189854212i</v>
      </c>
      <c r="G389" t="str">
        <f t="shared" si="101"/>
        <v>0.999999999995017-2.23219492175255E-06i</v>
      </c>
      <c r="H389" t="str">
        <f t="shared" si="102"/>
        <v>15.151674564194+0.505802559467302i</v>
      </c>
      <c r="I389" t="str">
        <f t="shared" si="103"/>
        <v>138.510803890787-4140.23732589309i</v>
      </c>
      <c r="K389" t="str">
        <f t="shared" si="104"/>
        <v>0.329629189535004-0.0110165343210424i</v>
      </c>
      <c r="L389" t="str">
        <f t="shared" si="105"/>
        <v>0.000714285714285714-326.800888023884i</v>
      </c>
      <c r="M389" t="str">
        <f t="shared" si="106"/>
        <v>0.0025-10.1815806969562i</v>
      </c>
      <c r="N389">
        <f t="shared" si="107"/>
        <v>88.119764244947959</v>
      </c>
      <c r="O389">
        <f t="shared" si="108"/>
        <v>89.189715448467183</v>
      </c>
      <c r="P389" s="3">
        <f t="shared" si="109"/>
        <v>89.189715448467183</v>
      </c>
      <c r="Q389" s="3">
        <f t="shared" si="110"/>
        <v>-91.880235755052041</v>
      </c>
      <c r="R389">
        <f t="shared" si="111"/>
        <v>88.119764244947959</v>
      </c>
      <c r="S389">
        <f t="shared" si="112"/>
        <v>3.7006755806595296E-3</v>
      </c>
      <c r="T389">
        <f t="shared" si="95"/>
        <v>89.189715448467183</v>
      </c>
    </row>
    <row r="390" spans="1:20" x14ac:dyDescent="0.25">
      <c r="A390">
        <f t="shared" si="96"/>
        <v>23.340388150691386</v>
      </c>
      <c r="B390">
        <f t="shared" si="113"/>
        <v>3.714738147866036</v>
      </c>
      <c r="C390" t="str">
        <f t="shared" si="97"/>
        <v>-945.134678374875-28681.4441268168i</v>
      </c>
      <c r="D390" t="str">
        <f t="shared" si="98"/>
        <v>3.47812499990933-4284.41891235315i</v>
      </c>
      <c r="E390" t="str">
        <f t="shared" si="99"/>
        <v>162.4682073982-0.0353048699147183i</v>
      </c>
      <c r="F390" t="str">
        <f t="shared" si="100"/>
        <v>2.9099099098953-40206.6337771175i</v>
      </c>
      <c r="G390" t="str">
        <f t="shared" si="101"/>
        <v>0.999999999994979-2.24067726245512E-06i</v>
      </c>
      <c r="H390" t="str">
        <f t="shared" si="102"/>
        <v>15.1516757780352+0.507724613837558i</v>
      </c>
      <c r="I390" t="str">
        <f t="shared" si="103"/>
        <v>138.510805179132-4124.56423760286i</v>
      </c>
      <c r="K390" t="str">
        <f t="shared" si="104"/>
        <v>0.329626369240584-0.0110583018610304i</v>
      </c>
      <c r="L390" t="str">
        <f t="shared" si="105"/>
        <v>0.000714285714285714-325.563745789882i</v>
      </c>
      <c r="M390" t="str">
        <f t="shared" si="106"/>
        <v>0.0025-10.1430371557643i</v>
      </c>
      <c r="N390">
        <f t="shared" si="107"/>
        <v>88.112625028088416</v>
      </c>
      <c r="O390">
        <f t="shared" si="108"/>
        <v>89.15673368698576</v>
      </c>
      <c r="P390" s="3">
        <f t="shared" si="109"/>
        <v>89.15673368698576</v>
      </c>
      <c r="Q390" s="3">
        <f t="shared" si="110"/>
        <v>-91.887374971911584</v>
      </c>
      <c r="R390">
        <f t="shared" si="111"/>
        <v>88.112625028088416</v>
      </c>
      <c r="S390">
        <f t="shared" si="112"/>
        <v>3.7147381478660358E-3</v>
      </c>
      <c r="T390">
        <f t="shared" si="95"/>
        <v>89.15673368698576</v>
      </c>
    </row>
    <row r="391" spans="1:20" x14ac:dyDescent="0.25">
      <c r="A391">
        <f t="shared" si="96"/>
        <v>23.429081625664015</v>
      </c>
      <c r="B391">
        <f t="shared" si="113"/>
        <v>3.7288541528279269</v>
      </c>
      <c r="C391" t="str">
        <f t="shared" si="97"/>
        <v>-945.126353197255-28572.6235056477i</v>
      </c>
      <c r="D391" t="str">
        <f t="shared" si="98"/>
        <v>3.47812499990865-4268.19975342536i</v>
      </c>
      <c r="E391" t="str">
        <f t="shared" si="99"/>
        <v>162.468197286132-0.0354386825498034i</v>
      </c>
      <c r="F391" t="str">
        <f t="shared" si="100"/>
        <v>2.90990990989519-40054.4269547392i</v>
      </c>
      <c r="G391" t="str">
        <f t="shared" si="101"/>
        <v>0.999999999994941-2.24919183605237E-06i</v>
      </c>
      <c r="H391" t="str">
        <f t="shared" si="102"/>
        <v>15.1516770011191+0.509653972067564i</v>
      </c>
      <c r="I391" t="str">
        <f t="shared" si="103"/>
        <v>138.510806477287-4108.95048255392i</v>
      </c>
      <c r="K391" t="str">
        <f t="shared" si="104"/>
        <v>0.329623527520361-0.0111002270288934i</v>
      </c>
      <c r="L391" t="str">
        <f t="shared" si="105"/>
        <v>0.000714285714285714-324.331286899664i</v>
      </c>
      <c r="M391" t="str">
        <f t="shared" si="106"/>
        <v>0.0025-10.1046395255672i</v>
      </c>
      <c r="N391">
        <f t="shared" si="107"/>
        <v>88.105458747131408</v>
      </c>
      <c r="O391">
        <f t="shared" si="108"/>
        <v>89.123751636989468</v>
      </c>
      <c r="P391" s="3">
        <f t="shared" si="109"/>
        <v>89.123751636989468</v>
      </c>
      <c r="Q391" s="3">
        <f t="shared" si="110"/>
        <v>-91.894541252868592</v>
      </c>
      <c r="R391">
        <f t="shared" si="111"/>
        <v>88.105458747131408</v>
      </c>
      <c r="S391">
        <f t="shared" si="112"/>
        <v>3.7288541528279267E-3</v>
      </c>
      <c r="T391">
        <f t="shared" si="95"/>
        <v>89.123751636989468</v>
      </c>
    </row>
    <row r="392" spans="1:20" x14ac:dyDescent="0.25">
      <c r="A392">
        <f t="shared" si="96"/>
        <v>23.518112135841537</v>
      </c>
      <c r="B392">
        <f t="shared" si="113"/>
        <v>3.743023798608673</v>
      </c>
      <c r="C392" t="str">
        <f t="shared" si="97"/>
        <v>-945.117964776383-28464.2139155857i</v>
      </c>
      <c r="D392" t="str">
        <f t="shared" si="98"/>
        <v>3.47812499990795-4252.04199398395i</v>
      </c>
      <c r="E392" t="str">
        <f t="shared" si="99"/>
        <v>162.468187097246-0.0355729997211326i</v>
      </c>
      <c r="F392" t="str">
        <f t="shared" si="100"/>
        <v>2.90990990989508-39902.7963287398i</v>
      </c>
      <c r="G392" t="str">
        <f t="shared" si="101"/>
        <v>0.999999999994903-2.25773876502928E-06i</v>
      </c>
      <c r="H392" t="str">
        <f t="shared" si="102"/>
        <v>15.1516782335161+0.511590661912601i</v>
      </c>
      <c r="I392" t="str">
        <f t="shared" si="103"/>
        <v>138.510807785327-4093.39583613714i</v>
      </c>
      <c r="K392" t="str">
        <f t="shared" si="104"/>
        <v>0.329620664211943-0.0111423104111902i</v>
      </c>
      <c r="L392" t="str">
        <f t="shared" si="105"/>
        <v>0.000714285714285714-323.103493623893i</v>
      </c>
      <c r="M392" t="str">
        <f t="shared" si="106"/>
        <v>0.0025-10.066387254002i</v>
      </c>
      <c r="N392">
        <f t="shared" si="107"/>
        <v>88.098265299975111</v>
      </c>
      <c r="O392">
        <f t="shared" si="108"/>
        <v>89.090769296286538</v>
      </c>
      <c r="P392" s="3">
        <f t="shared" si="109"/>
        <v>89.090769296286538</v>
      </c>
      <c r="Q392" s="3">
        <f t="shared" si="110"/>
        <v>-91.901734700024889</v>
      </c>
      <c r="R392">
        <f t="shared" si="111"/>
        <v>88.098265299975111</v>
      </c>
      <c r="S392">
        <f t="shared" si="112"/>
        <v>3.743023798608673E-3</v>
      </c>
      <c r="T392">
        <f t="shared" si="95"/>
        <v>89.090769296286538</v>
      </c>
    </row>
    <row r="393" spans="1:20" x14ac:dyDescent="0.25">
      <c r="A393">
        <f t="shared" si="96"/>
        <v>23.607480961957737</v>
      </c>
      <c r="B393">
        <f t="shared" si="113"/>
        <v>3.7572472890433861</v>
      </c>
      <c r="C393" t="str">
        <f t="shared" si="97"/>
        <v>-945.109512632973-28356.2137971722i</v>
      </c>
      <c r="D393" t="str">
        <f t="shared" si="98"/>
        <v>3.47812499990725-4235.94540159415i</v>
      </c>
      <c r="E393" t="str">
        <f t="shared" si="99"/>
        <v>162.468176830961-0.0357078233008649i</v>
      </c>
      <c r="F393" t="str">
        <f t="shared" si="100"/>
        <v>2.90990990989497-39751.739717862i</v>
      </c>
      <c r="G393" t="str">
        <f t="shared" si="101"/>
        <v>0.999999999994864-0.0000022663181723363i</v>
      </c>
      <c r="H393" t="str">
        <f t="shared" si="102"/>
        <v>15.1516794752972+0.513534711233421i</v>
      </c>
      <c r="I393" t="str">
        <f t="shared" si="103"/>
        <v>138.510809103327-4077.90007459374i</v>
      </c>
      <c r="K393" t="str">
        <f t="shared" si="104"/>
        <v>0.329617779151708-0.0111845525965666i</v>
      </c>
      <c r="L393" t="str">
        <f t="shared" si="105"/>
        <v>0.000714285714285714-321.880348300351i</v>
      </c>
      <c r="M393" t="str">
        <f t="shared" si="106"/>
        <v>0.0025-10.0282797907969i</v>
      </c>
      <c r="N393">
        <f t="shared" si="107"/>
        <v>88.091044584138288</v>
      </c>
      <c r="O393">
        <f t="shared" si="108"/>
        <v>89.057786662668676</v>
      </c>
      <c r="P393" s="3">
        <f t="shared" si="109"/>
        <v>89.057786662668676</v>
      </c>
      <c r="Q393" s="3">
        <f t="shared" si="110"/>
        <v>-91.908955415861712</v>
      </c>
      <c r="R393">
        <f t="shared" si="111"/>
        <v>88.091044584138288</v>
      </c>
      <c r="S393">
        <f t="shared" si="112"/>
        <v>3.757247289043386E-3</v>
      </c>
      <c r="T393">
        <f t="shared" si="95"/>
        <v>89.057786662668676</v>
      </c>
    </row>
    <row r="394" spans="1:20" x14ac:dyDescent="0.25">
      <c r="A394">
        <f t="shared" si="96"/>
        <v>23.697189389613175</v>
      </c>
      <c r="B394">
        <f t="shared" si="113"/>
        <v>3.7715248287417511</v>
      </c>
      <c r="C394" t="str">
        <f t="shared" si="97"/>
        <v>-945.100996284098-28248.6215968387i</v>
      </c>
      <c r="D394" t="str">
        <f t="shared" si="98"/>
        <v>3.47812499990653-4219.90974470104i</v>
      </c>
      <c r="E394" t="str">
        <f t="shared" si="99"/>
        <v>162.46816648669-0.0358431551677983i</v>
      </c>
      <c r="F394" t="str">
        <f t="shared" si="100"/>
        <v>2.90990990989485-39601.2549491055i</v>
      </c>
      <c r="G394" t="str">
        <f t="shared" si="101"/>
        <v>0.999999999994825-2.27493018139109E-06i</v>
      </c>
      <c r="H394" t="str">
        <f t="shared" si="102"/>
        <v>15.1516807265339+0.515486147996653i</v>
      </c>
      <c r="I394" t="str">
        <f t="shared" si="103"/>
        <v>138.510810431364-4062.46297501198i</v>
      </c>
      <c r="K394" t="str">
        <f t="shared" si="104"/>
        <v>0.3296148721748-0.0112269541757619i</v>
      </c>
      <c r="L394" t="str">
        <f t="shared" si="105"/>
        <v>0.000714285714285714-320.661833333684i</v>
      </c>
      <c r="M394" t="str">
        <f t="shared" si="106"/>
        <v>0.0025-9.99031658776344i</v>
      </c>
      <c r="N394">
        <f t="shared" si="107"/>
        <v>88.083796496758808</v>
      </c>
      <c r="O394">
        <f t="shared" si="108"/>
        <v>89.024803733910645</v>
      </c>
      <c r="P394" s="3">
        <f t="shared" si="109"/>
        <v>89.024803733910645</v>
      </c>
      <c r="Q394" s="3">
        <f t="shared" si="110"/>
        <v>-91.916203503241192</v>
      </c>
      <c r="R394">
        <f t="shared" si="111"/>
        <v>88.083796496758808</v>
      </c>
      <c r="S394">
        <f t="shared" si="112"/>
        <v>3.7715248287417511E-3</v>
      </c>
      <c r="T394">
        <f t="shared" si="95"/>
        <v>89.024803733910645</v>
      </c>
    </row>
    <row r="395" spans="1:20" x14ac:dyDescent="0.25">
      <c r="A395">
        <f t="shared" si="96"/>
        <v>23.787238709293707</v>
      </c>
      <c r="B395">
        <f t="shared" si="113"/>
        <v>3.7858566230909698</v>
      </c>
      <c r="C395" t="str">
        <f t="shared" si="97"/>
        <v>-945.09241524319-28141.4357668863i</v>
      </c>
      <c r="D395" t="str">
        <f t="shared" si="98"/>
        <v>3.47812499990583-4203.93479262635i</v>
      </c>
      <c r="E395" t="str">
        <f t="shared" si="99"/>
        <v>162.468156063842-0.0359789972071611i</v>
      </c>
      <c r="F395" t="str">
        <f t="shared" si="100"/>
        <v>2.90990990989474-39451.3398576967i</v>
      </c>
      <c r="G395" t="str">
        <f t="shared" si="101"/>
        <v>0.999999999994785-2.28357491608029E-06i</v>
      </c>
      <c r="H395" t="str">
        <f t="shared" si="102"/>
        <v>15.151681987298+0.517445000275194i</v>
      </c>
      <c r="I395" t="str">
        <f t="shared" si="103"/>
        <v>138.510811769509-4047.08431532398i</v>
      </c>
      <c r="K395" t="str">
        <f t="shared" si="104"/>
        <v>0.329611943115123-0.0112695157416156i</v>
      </c>
      <c r="L395" t="str">
        <f t="shared" si="105"/>
        <v>0.000714285714285714-319.447931195142i</v>
      </c>
      <c r="M395" t="str">
        <f t="shared" si="106"/>
        <v>0.0025-9.952497098788i</v>
      </c>
      <c r="N395">
        <f t="shared" si="107"/>
        <v>88.076520934592352</v>
      </c>
      <c r="O395">
        <f t="shared" si="108"/>
        <v>88.99182050777064</v>
      </c>
      <c r="P395" s="3">
        <f t="shared" si="109"/>
        <v>88.99182050777064</v>
      </c>
      <c r="Q395" s="3">
        <f t="shared" si="110"/>
        <v>-91.923479065407648</v>
      </c>
      <c r="R395">
        <f t="shared" si="111"/>
        <v>88.076520934592352</v>
      </c>
      <c r="S395">
        <f t="shared" si="112"/>
        <v>3.7858566230909696E-3</v>
      </c>
      <c r="T395">
        <f t="shared" si="95"/>
        <v>88.99182050777064</v>
      </c>
    </row>
    <row r="396" spans="1:20" x14ac:dyDescent="0.25">
      <c r="A396">
        <f t="shared" si="96"/>
        <v>23.877630216389022</v>
      </c>
      <c r="B396">
        <f t="shared" si="113"/>
        <v>3.8002428782587154</v>
      </c>
      <c r="C396" t="str">
        <f t="shared" si="97"/>
        <v>-945.083769020037-28034.6547654616i</v>
      </c>
      <c r="D396" t="str">
        <f t="shared" si="98"/>
        <v>3.47812499990511-4188.02031556501i</v>
      </c>
      <c r="E396" t="str">
        <f t="shared" si="99"/>
        <v>162.468145561821-0.0361153513110365i</v>
      </c>
      <c r="F396" t="str">
        <f t="shared" si="100"/>
        <v>2.90990990989462-39301.9922870565i</v>
      </c>
      <c r="G396" t="str">
        <f t="shared" si="101"/>
        <v>0.999999999994746-2.29225250076131E-06i</v>
      </c>
      <c r="H396" t="str">
        <f t="shared" si="102"/>
        <v>15.1516832576622+0.519411296248655i</v>
      </c>
      <c r="I396" t="str">
        <f t="shared" si="103"/>
        <v>138.510813117845-4031.76387430259i</v>
      </c>
      <c r="K396" t="str">
        <f t="shared" si="104"/>
        <v>0.329608991805326-0.0113122378890735i</v>
      </c>
      <c r="L396" t="str">
        <f t="shared" si="105"/>
        <v>0.000714285714285714-318.238624422337i</v>
      </c>
      <c r="M396" t="str">
        <f t="shared" si="106"/>
        <v>0.0025-9.91482077982473i</v>
      </c>
      <c r="N396">
        <f t="shared" si="107"/>
        <v>88.069217794010953</v>
      </c>
      <c r="O396">
        <f t="shared" si="108"/>
        <v>88.958836981989606</v>
      </c>
      <c r="P396" s="3">
        <f t="shared" si="109"/>
        <v>88.958836981989606</v>
      </c>
      <c r="Q396" s="3">
        <f t="shared" si="110"/>
        <v>-91.930782205989047</v>
      </c>
      <c r="R396">
        <f t="shared" si="111"/>
        <v>88.069217794010953</v>
      </c>
      <c r="S396">
        <f t="shared" si="112"/>
        <v>3.8002428782587154E-3</v>
      </c>
      <c r="T396">
        <f t="shared" si="95"/>
        <v>88.958836981989606</v>
      </c>
    </row>
    <row r="397" spans="1:20" x14ac:dyDescent="0.25">
      <c r="A397">
        <f t="shared" si="96"/>
        <v>23.968365211211303</v>
      </c>
      <c r="B397">
        <f t="shared" si="113"/>
        <v>3.8146838011960988</v>
      </c>
      <c r="C397" t="str">
        <f t="shared" si="97"/>
        <v>-945.075057120737-27928.2770565358i</v>
      </c>
      <c r="D397" t="str">
        <f t="shared" si="98"/>
        <v>3.47812499990439-4172.16608458193i</v>
      </c>
      <c r="E397" t="str">
        <f t="shared" si="99"/>
        <v>162.468134980028-0.0362522193780691i</v>
      </c>
      <c r="F397" t="str">
        <f t="shared" si="100"/>
        <v>2.9099099098945-39153.2100887699i</v>
      </c>
      <c r="G397" t="str">
        <f t="shared" si="101"/>
        <v>0.999999999994706-2.30096306026411E-06i</v>
      </c>
      <c r="H397" t="str">
        <f t="shared" si="102"/>
        <v>15.1516845376996+0.521385064203725i</v>
      </c>
      <c r="I397" t="str">
        <f t="shared" si="103"/>
        <v>138.51081447645-4016.50143155809i</v>
      </c>
      <c r="K397" t="str">
        <f t="shared" si="104"/>
        <v>0.329606018076794-0.0113551212151942i</v>
      </c>
      <c r="L397" t="str">
        <f t="shared" si="105"/>
        <v>0.000714285714285714-317.033895618985i</v>
      </c>
      <c r="M397" t="str">
        <f t="shared" si="106"/>
        <v>0.0025-9.87728708888689i</v>
      </c>
      <c r="N397">
        <f t="shared" si="107"/>
        <v>88.061886971001769</v>
      </c>
      <c r="O397">
        <f t="shared" si="108"/>
        <v>88.925853154291502</v>
      </c>
      <c r="P397" s="3">
        <f t="shared" si="109"/>
        <v>88.925853154291502</v>
      </c>
      <c r="Q397" s="3">
        <f t="shared" si="110"/>
        <v>-91.938113028998231</v>
      </c>
      <c r="R397">
        <f t="shared" si="111"/>
        <v>88.061886971001769</v>
      </c>
      <c r="S397">
        <f t="shared" si="112"/>
        <v>3.8146838011960988E-3</v>
      </c>
      <c r="T397">
        <f t="shared" si="95"/>
        <v>88.925853154291502</v>
      </c>
    </row>
    <row r="398" spans="1:20" x14ac:dyDescent="0.25">
      <c r="A398">
        <f t="shared" si="96"/>
        <v>24.059444999013905</v>
      </c>
      <c r="B398">
        <f t="shared" si="113"/>
        <v>3.8291795996406441</v>
      </c>
      <c r="C398" t="str">
        <f t="shared" si="97"/>
        <v>-945.06627904763-27822.3011098822i</v>
      </c>
      <c r="D398" t="str">
        <f t="shared" si="98"/>
        <v>3.47812499990366-4156.37187160868i</v>
      </c>
      <c r="E398" t="str">
        <f t="shared" si="99"/>
        <v>162.468124317858-0.0363896033135634i</v>
      </c>
      <c r="F398" t="str">
        <f t="shared" si="100"/>
        <v>2.90990990989439-39004.9911225552i</v>
      </c>
      <c r="G398" t="str">
        <f t="shared" si="101"/>
        <v>0.999999999994665-2.30970671989302E-06i</v>
      </c>
      <c r="H398" t="str">
        <f t="shared" si="102"/>
        <v>15.1516858274837+0.523366332534574i</v>
      </c>
      <c r="I398" t="str">
        <f t="shared" si="103"/>
        <v>138.5108158454-4001.29676753512i</v>
      </c>
      <c r="K398" t="str">
        <f t="shared" si="104"/>
        <v>0.329603021759645-0.011398166319155i</v>
      </c>
      <c r="L398" t="str">
        <f t="shared" si="105"/>
        <v>0.000714285714285714-315.833727454657i</v>
      </c>
      <c r="M398" t="str">
        <f t="shared" si="106"/>
        <v>0.0025-9.83989548603996i</v>
      </c>
      <c r="N398">
        <f t="shared" si="107"/>
        <v>88.054528361165666</v>
      </c>
      <c r="O398">
        <f t="shared" si="108"/>
        <v>88.892869022382996</v>
      </c>
      <c r="P398" s="3">
        <f t="shared" si="109"/>
        <v>88.892869022382996</v>
      </c>
      <c r="Q398" s="3">
        <f t="shared" si="110"/>
        <v>-91.945471638834334</v>
      </c>
      <c r="R398">
        <f t="shared" si="111"/>
        <v>88.054528361165666</v>
      </c>
      <c r="S398">
        <f t="shared" si="112"/>
        <v>3.8291795996406443E-3</v>
      </c>
      <c r="T398">
        <f t="shared" si="95"/>
        <v>88.892869022382996</v>
      </c>
    </row>
    <row r="399" spans="1:20" x14ac:dyDescent="0.25">
      <c r="A399">
        <f t="shared" si="96"/>
        <v>24.150870890010157</v>
      </c>
      <c r="B399">
        <f t="shared" si="113"/>
        <v>3.8437304821192786</v>
      </c>
      <c r="C399" t="str">
        <f t="shared" si="97"/>
        <v>-945.057434299298-27716.7254010539i</v>
      </c>
      <c r="D399" t="str">
        <f t="shared" si="98"/>
        <v>3.47812499990292-4140.63744944018i</v>
      </c>
      <c r="E399" t="str">
        <f t="shared" si="99"/>
        <v>162.468113574702-0.0365275050295312i</v>
      </c>
      <c r="F399" t="str">
        <f t="shared" si="100"/>
        <v>2.90990990989426-38857.3332562326i</v>
      </c>
      <c r="G399" t="str">
        <f t="shared" si="101"/>
        <v>0.999999999994625-2.31848360542852E-06i</v>
      </c>
      <c r="H399" t="str">
        <f t="shared" si="102"/>
        <v>15.1516871270889+0.525355129743289i</v>
      </c>
      <c r="I399" t="str">
        <f t="shared" si="103"/>
        <v>138.510817224772-3986.1496635095i</v>
      </c>
      <c r="K399" t="str">
        <f t="shared" si="104"/>
        <v>0.329600002682712-0.0114413738022585i</v>
      </c>
      <c r="L399" t="str">
        <f t="shared" si="105"/>
        <v>0.000714285714285714-314.638102664532i</v>
      </c>
      <c r="M399" t="str">
        <f t="shared" si="106"/>
        <v>0.0025-9.80264543339308i</v>
      </c>
      <c r="N399">
        <f t="shared" si="107"/>
        <v>88.047141859715907</v>
      </c>
      <c r="O399">
        <f t="shared" si="108"/>
        <v>88.859884583953402</v>
      </c>
      <c r="P399" s="3">
        <f t="shared" si="109"/>
        <v>88.859884583953402</v>
      </c>
      <c r="Q399" s="3">
        <f t="shared" si="110"/>
        <v>-91.952858140284093</v>
      </c>
      <c r="R399">
        <f t="shared" si="111"/>
        <v>88.047141859715907</v>
      </c>
      <c r="S399">
        <f t="shared" si="112"/>
        <v>3.8437304821192786E-3</v>
      </c>
      <c r="T399">
        <f t="shared" si="95"/>
        <v>88.859884583953402</v>
      </c>
    </row>
    <row r="400" spans="1:20" x14ac:dyDescent="0.25">
      <c r="A400">
        <f t="shared" si="96"/>
        <v>24.242644199392199</v>
      </c>
      <c r="B400">
        <f t="shared" si="113"/>
        <v>3.8583366579513321</v>
      </c>
      <c r="C400" t="str">
        <f t="shared" si="97"/>
        <v>-945.048522370565-27611.5484113626i</v>
      </c>
      <c r="D400" t="str">
        <f t="shared" si="98"/>
        <v>3.47812499990219-4124.96259173152i</v>
      </c>
      <c r="E400" t="str">
        <f t="shared" si="99"/>
        <v>162.468102749947-0.03666592644473i</v>
      </c>
      <c r="F400" t="str">
        <f t="shared" si="100"/>
        <v>2.90990990989415-38710.2343656944i</v>
      </c>
      <c r="G400" t="str">
        <f t="shared" si="101"/>
        <v>0.999999999994584-2.32729384312904E-06i</v>
      </c>
      <c r="H400" t="str">
        <f t="shared" si="102"/>
        <v>15.15168843659+0.527351484440268i</v>
      </c>
      <c r="I400" t="str">
        <f t="shared" si="103"/>
        <v>138.510818614646-3971.05990158508i</v>
      </c>
      <c r="K400" t="str">
        <f t="shared" si="104"/>
        <v>0.329596960673538-0.011484744267939i</v>
      </c>
      <c r="L400" t="str">
        <f t="shared" si="105"/>
        <v>0.000714285714285714-313.447004049146i</v>
      </c>
      <c r="M400" t="str">
        <f t="shared" si="106"/>
        <v>0.0025-9.76553639509171i</v>
      </c>
      <c r="N400">
        <f t="shared" si="107"/>
        <v>88.039727361476665</v>
      </c>
      <c r="O400">
        <f t="shared" si="108"/>
        <v>88.826899836674542</v>
      </c>
      <c r="P400" s="3">
        <f t="shared" si="109"/>
        <v>88.826899836674542</v>
      </c>
      <c r="Q400" s="3">
        <f t="shared" si="110"/>
        <v>-91.960272638523335</v>
      </c>
      <c r="R400">
        <f t="shared" si="111"/>
        <v>88.039727361476665</v>
      </c>
      <c r="S400">
        <f t="shared" si="112"/>
        <v>3.8583366579513323E-3</v>
      </c>
      <c r="T400">
        <f t="shared" si="95"/>
        <v>88.826899836674542</v>
      </c>
    </row>
    <row r="401" spans="1:20" x14ac:dyDescent="0.25">
      <c r="A401">
        <f t="shared" si="96"/>
        <v>24.33476624734989</v>
      </c>
      <c r="B401">
        <f t="shared" si="113"/>
        <v>3.8729983372515471</v>
      </c>
      <c r="C401" t="str">
        <f t="shared" si="97"/>
        <v>-945.039542752488-27506.7686278559i</v>
      </c>
      <c r="D401" t="str">
        <f t="shared" si="98"/>
        <v>3.47812499990144-4109.34707299459i</v>
      </c>
      <c r="E401" t="str">
        <f t="shared" si="99"/>
        <v>162.468091842974-0.0368048694846921i</v>
      </c>
      <c r="F401" t="str">
        <f t="shared" si="100"/>
        <v>2.90990990989403-38563.6923348734i</v>
      </c>
      <c r="G401" t="str">
        <f t="shared" si="101"/>
        <v>0.999999999994542-2.33613755973284E-06i</v>
      </c>
      <c r="H401" t="str">
        <f t="shared" si="102"/>
        <v>15.1516897560621+0.529355425344656i</v>
      </c>
      <c r="I401" t="str">
        <f t="shared" si="103"/>
        <v>138.510820015106-3956.02726469049i</v>
      </c>
      <c r="K401" t="str">
        <f t="shared" si="104"/>
        <v>0.329593895558368-0.0115282783217695i</v>
      </c>
      <c r="L401" t="str">
        <f t="shared" si="105"/>
        <v>0.000714285714285714-312.260414474143i</v>
      </c>
      <c r="M401" t="str">
        <f t="shared" si="106"/>
        <v>0.0025-9.72856783730996i</v>
      </c>
      <c r="N401">
        <f t="shared" si="107"/>
        <v>88.032284760881637</v>
      </c>
      <c r="O401">
        <f t="shared" si="108"/>
        <v>88.793914778200559</v>
      </c>
      <c r="P401" s="3">
        <f t="shared" si="109"/>
        <v>88.793914778200559</v>
      </c>
      <c r="Q401" s="3">
        <f t="shared" si="110"/>
        <v>-91.967715239118363</v>
      </c>
      <c r="R401">
        <f t="shared" si="111"/>
        <v>88.032284760881637</v>
      </c>
      <c r="S401">
        <f t="shared" si="112"/>
        <v>3.8729983372515469E-3</v>
      </c>
      <c r="T401">
        <f t="shared" si="95"/>
        <v>88.793914778200559</v>
      </c>
    </row>
    <row r="402" spans="1:20" x14ac:dyDescent="0.25">
      <c r="A402">
        <f t="shared" si="96"/>
        <v>24.427238359089817</v>
      </c>
      <c r="B402">
        <f t="shared" si="113"/>
        <v>3.887715730933103</v>
      </c>
      <c r="C402" t="str">
        <f t="shared" si="97"/>
        <v>-945.03049493219-27402.384543296i</v>
      </c>
      <c r="D402" t="str">
        <f t="shared" si="98"/>
        <v>3.47812499990069-4093.79066859491i</v>
      </c>
      <c r="E402" t="str">
        <f t="shared" si="99"/>
        <v>162.46808085316-0.0369443360815463i</v>
      </c>
      <c r="F402" t="str">
        <f t="shared" si="100"/>
        <v>2.90990990989391-38417.7050557136i</v>
      </c>
      <c r="G402" t="str">
        <f t="shared" si="101"/>
        <v>0.999999999994501-2.34501488245972E-06i</v>
      </c>
      <c r="H402" t="str">
        <f t="shared" si="102"/>
        <v>15.1516910855815+0.531366981284714i</v>
      </c>
      <c r="I402" t="str">
        <f t="shared" si="103"/>
        <v>138.51082142623-3941.05153657631i</v>
      </c>
      <c r="K402" t="str">
        <f t="shared" si="104"/>
        <v>0.329590807162134-0.0115719765714665i</v>
      </c>
      <c r="L402" t="str">
        <f t="shared" si="105"/>
        <v>0.000714285714285714-311.078316870037i</v>
      </c>
      <c r="M402" t="str">
        <f t="shared" si="106"/>
        <v>0.0025-9.69173922824268i</v>
      </c>
      <c r="N402">
        <f t="shared" si="107"/>
        <v>88.024813951972988</v>
      </c>
      <c r="O402">
        <f t="shared" si="108"/>
        <v>88.760929406167776</v>
      </c>
      <c r="P402" s="3">
        <f t="shared" si="109"/>
        <v>88.760929406167776</v>
      </c>
      <c r="Q402" s="3">
        <f t="shared" si="110"/>
        <v>-91.975186048027012</v>
      </c>
      <c r="R402">
        <f t="shared" si="111"/>
        <v>88.024813951972988</v>
      </c>
      <c r="S402">
        <f t="shared" si="112"/>
        <v>3.887715730933103E-3</v>
      </c>
      <c r="T402">
        <f t="shared" si="95"/>
        <v>88.760929406167776</v>
      </c>
    </row>
    <row r="403" spans="1:20" x14ac:dyDescent="0.25">
      <c r="A403">
        <f t="shared" si="96"/>
        <v>24.520061864854359</v>
      </c>
      <c r="B403">
        <f t="shared" si="113"/>
        <v>3.9024890507106487</v>
      </c>
      <c r="C403" t="str">
        <f t="shared" si="97"/>
        <v>-945.02137839303-27298.3946561385i</v>
      </c>
      <c r="D403" t="str">
        <f t="shared" si="98"/>
        <v>3.47812499989993-4078.29315474837i</v>
      </c>
      <c r="E403" t="str">
        <f t="shared" si="99"/>
        <v>162.468069779879-0.0370843281743482i</v>
      </c>
      <c r="F403" t="str">
        <f t="shared" si="100"/>
        <v>2.90990990989378-38272.2704281385i</v>
      </c>
      <c r="G403" t="str">
        <f t="shared" si="101"/>
        <v>0.999999999994459-2.35392593901298E-06i</v>
      </c>
      <c r="H403" t="str">
        <f t="shared" si="102"/>
        <v>15.1516924252243+0.533386181198266i</v>
      </c>
      <c r="I403" t="str">
        <f t="shared" si="103"/>
        <v>138.510822848098-3926.13250181153i</v>
      </c>
      <c r="K403" t="str">
        <f t="shared" si="104"/>
        <v>0.329587695308452-0.0116158396268981i</v>
      </c>
      <c r="L403" t="str">
        <f t="shared" si="105"/>
        <v>0.000714285714285714-309.900694231956i</v>
      </c>
      <c r="M403" t="str">
        <f t="shared" si="106"/>
        <v>0.0025-9.65505003809785i</v>
      </c>
      <c r="N403">
        <f t="shared" si="107"/>
        <v>88.017314828399421</v>
      </c>
      <c r="O403">
        <f t="shared" si="108"/>
        <v>88.727943718194794</v>
      </c>
      <c r="P403" s="3">
        <f t="shared" si="109"/>
        <v>88.727943718194794</v>
      </c>
      <c r="Q403" s="3">
        <f t="shared" si="110"/>
        <v>-91.982685171600579</v>
      </c>
      <c r="R403">
        <f t="shared" si="111"/>
        <v>88.017314828399421</v>
      </c>
      <c r="S403">
        <f t="shared" si="112"/>
        <v>3.9024890507106487E-3</v>
      </c>
      <c r="T403">
        <f t="shared" si="95"/>
        <v>88.727943718194794</v>
      </c>
    </row>
    <row r="404" spans="1:20" x14ac:dyDescent="0.25">
      <c r="A404">
        <f t="shared" si="96"/>
        <v>24.613238099940805</v>
      </c>
      <c r="B404">
        <f t="shared" si="113"/>
        <v>3.9173185091033491</v>
      </c>
      <c r="C404" t="str">
        <f t="shared" si="97"/>
        <v>-945.012192614378-27194.7974705095i</v>
      </c>
      <c r="D404" t="str">
        <f t="shared" si="98"/>
        <v>3.47812499989917-4062.85430851807i</v>
      </c>
      <c r="E404" t="str">
        <f t="shared" si="99"/>
        <v>162.468058622496-0.0372248477088852i</v>
      </c>
      <c r="F404" t="str">
        <f t="shared" si="100"/>
        <v>2.90990990989366-38127.3863600226i</v>
      </c>
      <c r="G404" t="str">
        <f t="shared" si="101"/>
        <v>0.999999999994417-2.36287085758113E-06i</v>
      </c>
      <c r="H404" t="str">
        <f t="shared" si="102"/>
        <v>15.1516937750679+0.5354130541331i</v>
      </c>
      <c r="I404" t="str">
        <f t="shared" si="103"/>
        <v>138.510824280791-3911.26994578095i</v>
      </c>
      <c r="K404" t="str">
        <f t="shared" si="104"/>
        <v>0.329584559819605-0.0116598681000887i</v>
      </c>
      <c r="L404" t="str">
        <f t="shared" si="105"/>
        <v>0.000714285714285714-308.727529619402i</v>
      </c>
      <c r="M404" t="str">
        <f t="shared" si="106"/>
        <v>0.0025-9.61849973908933i</v>
      </c>
      <c r="N404">
        <f t="shared" si="107"/>
        <v>88.009787283415378</v>
      </c>
      <c r="O404">
        <f t="shared" si="108"/>
        <v>88.694957711881955</v>
      </c>
      <c r="P404" s="3">
        <f t="shared" si="109"/>
        <v>88.694957711881955</v>
      </c>
      <c r="Q404" s="3">
        <f t="shared" si="110"/>
        <v>-91.990212716584622</v>
      </c>
      <c r="R404">
        <f t="shared" si="111"/>
        <v>88.009787283415378</v>
      </c>
      <c r="S404">
        <f t="shared" si="112"/>
        <v>3.9173185091033492E-3</v>
      </c>
      <c r="T404">
        <f t="shared" si="95"/>
        <v>88.694957711881955</v>
      </c>
    </row>
    <row r="405" spans="1:20" x14ac:dyDescent="0.25">
      <c r="A405">
        <f t="shared" si="96"/>
        <v>24.706768404720581</v>
      </c>
      <c r="B405">
        <f t="shared" si="113"/>
        <v>3.9322043194379419</v>
      </c>
      <c r="C405" t="str">
        <f t="shared" si="97"/>
        <v>-945.002937071773-27091.5914961855i</v>
      </c>
      <c r="D405" t="str">
        <f t="shared" si="98"/>
        <v>3.4781249998984-4047.47390781097i</v>
      </c>
      <c r="E405" t="str">
        <f t="shared" si="99"/>
        <v>162.468047380377-0.0373658966378112i</v>
      </c>
      <c r="F405" t="str">
        <f t="shared" si="100"/>
        <v>2.90990990989354-37983.0507671597i</v>
      </c>
      <c r="G405" t="str">
        <f t="shared" si="101"/>
        <v>0.999999999994374-2.37184976683984E-06i</v>
      </c>
      <c r="H405" t="str">
        <f t="shared" si="102"/>
        <v>15.1516951351898+0.53744762924742i</v>
      </c>
      <c r="I405" t="str">
        <f t="shared" si="103"/>
        <v>138.510825724396-3896.46365468163i</v>
      </c>
      <c r="K405" t="str">
        <f t="shared" si="104"/>
        <v>0.329581400516537-0.0117040626052271i</v>
      </c>
      <c r="L405" t="str">
        <f t="shared" si="105"/>
        <v>0.000714285714285714-307.558806156009i</v>
      </c>
      <c r="M405" t="str">
        <f t="shared" si="106"/>
        <v>0.0025-9.58208780542868i</v>
      </c>
      <c r="N405">
        <f t="shared" si="107"/>
        <v>88.002231209879142</v>
      </c>
      <c r="O405">
        <f t="shared" si="108"/>
        <v>88.661971384811537</v>
      </c>
      <c r="P405" s="3">
        <f t="shared" si="109"/>
        <v>88.661971384811537</v>
      </c>
      <c r="Q405" s="3">
        <f t="shared" si="110"/>
        <v>-91.997768790120858</v>
      </c>
      <c r="R405">
        <f t="shared" si="111"/>
        <v>88.002231209879142</v>
      </c>
      <c r="S405">
        <f t="shared" si="112"/>
        <v>3.9322043194379422E-3</v>
      </c>
      <c r="T405">
        <f t="shared" si="95"/>
        <v>88.661971384811537</v>
      </c>
    </row>
    <row r="406" spans="1:20" x14ac:dyDescent="0.25">
      <c r="A406">
        <f t="shared" si="96"/>
        <v>24.800654124658518</v>
      </c>
      <c r="B406">
        <f t="shared" si="113"/>
        <v>3.947146695851806</v>
      </c>
      <c r="C406" t="str">
        <f t="shared" si="97"/>
        <v>-944.993611236709-26988.775248571i</v>
      </c>
      <c r="D406" t="str">
        <f t="shared" si="98"/>
        <v>3.47812499989763-4032.15173137489i</v>
      </c>
      <c r="E406" t="str">
        <f t="shared" si="99"/>
        <v>162.468036052877-0.0375074769204895i</v>
      </c>
      <c r="F406" t="str">
        <f t="shared" si="100"/>
        <v>2.90990990989342-37839.2615732341i</v>
      </c>
      <c r="G406" t="str">
        <f t="shared" si="101"/>
        <v>0.999999999994331-2.38086279595372E-06i</v>
      </c>
      <c r="H406" t="str">
        <f t="shared" si="102"/>
        <v>15.1516965056683+0.539489935810206i</v>
      </c>
      <c r="I406" t="str">
        <f t="shared" si="103"/>
        <v>138.510827178992-3881.71341552015i</v>
      </c>
      <c r="K406" t="str">
        <f t="shared" si="104"/>
        <v>0.329578217218844-0.0117484237586713i</v>
      </c>
      <c r="L406" t="str">
        <f t="shared" si="105"/>
        <v>0.000714285714285714-306.394507029298i</v>
      </c>
      <c r="M406" t="str">
        <f t="shared" si="106"/>
        <v>0.0025-9.54581371331806i</v>
      </c>
      <c r="N406">
        <f t="shared" si="107"/>
        <v>87.994646500251847</v>
      </c>
      <c r="O406">
        <f t="shared" si="108"/>
        <v>88.628984734547487</v>
      </c>
      <c r="P406" s="3">
        <f t="shared" si="109"/>
        <v>88.628984734547487</v>
      </c>
      <c r="Q406" s="3">
        <f t="shared" si="110"/>
        <v>-92.005353499748153</v>
      </c>
      <c r="R406">
        <f t="shared" si="111"/>
        <v>87.994646500251847</v>
      </c>
      <c r="S406">
        <f t="shared" si="112"/>
        <v>3.9471466958518062E-3</v>
      </c>
      <c r="T406">
        <f t="shared" si="95"/>
        <v>88.628984734547487</v>
      </c>
    </row>
    <row r="407" spans="1:20" x14ac:dyDescent="0.25">
      <c r="A407">
        <f t="shared" si="96"/>
        <v>24.894896610332221</v>
      </c>
      <c r="B407">
        <f t="shared" si="113"/>
        <v>3.9621458532960427</v>
      </c>
      <c r="C407" t="str">
        <f t="shared" si="97"/>
        <v>-944.98421457678-26886.3472486776i</v>
      </c>
      <c r="D407" t="str">
        <f t="shared" si="98"/>
        <v>3.47812499989686-4016.88755879515i</v>
      </c>
      <c r="E407" t="str">
        <f t="shared" si="99"/>
        <v>162.468024639351-0.0376495905233181i</v>
      </c>
      <c r="F407" t="str">
        <f t="shared" si="100"/>
        <v>2.90990990989329-37696.0167097896i</v>
      </c>
      <c r="G407" t="str">
        <f t="shared" si="101"/>
        <v>0.999999999994288-2.38991007457824E-06i</v>
      </c>
      <c r="H407" t="str">
        <f t="shared" si="102"/>
        <v>15.1516978865824+0.541540003201688i</v>
      </c>
      <c r="I407" t="str">
        <f t="shared" si="103"/>
        <v>138.510828644664-3867.01901610936i</v>
      </c>
      <c r="K407" t="str">
        <f t="shared" si="104"/>
        <v>0.329575009744761-0.0117929521789561i</v>
      </c>
      <c r="L407" t="str">
        <f t="shared" si="105"/>
        <v>0.000714285714285714-305.234615490434i</v>
      </c>
      <c r="M407" t="str">
        <f t="shared" si="106"/>
        <v>0.0025-9.50967694094254i</v>
      </c>
      <c r="N407">
        <f t="shared" si="107"/>
        <v>87.987033046595741</v>
      </c>
      <c r="O407">
        <f t="shared" si="108"/>
        <v>88.595997758635264</v>
      </c>
      <c r="P407" s="3">
        <f t="shared" si="109"/>
        <v>88.595997758635264</v>
      </c>
      <c r="Q407" s="3">
        <f t="shared" si="110"/>
        <v>-92.012966953404259</v>
      </c>
      <c r="R407">
        <f t="shared" si="111"/>
        <v>87.987033046595741</v>
      </c>
      <c r="S407">
        <f t="shared" si="112"/>
        <v>3.9621458532960426E-3</v>
      </c>
      <c r="T407">
        <f t="shared" si="95"/>
        <v>88.595997758635264</v>
      </c>
    </row>
    <row r="408" spans="1:20" x14ac:dyDescent="0.25">
      <c r="A408">
        <f t="shared" si="96"/>
        <v>24.989497217451483</v>
      </c>
      <c r="B408">
        <f t="shared" si="113"/>
        <v>3.9772020075385677</v>
      </c>
      <c r="C408" t="str">
        <f t="shared" si="97"/>
        <v>-944.97474655553-26784.306023103i</v>
      </c>
      <c r="D408" t="str">
        <f t="shared" si="98"/>
        <v>3.47812499989606-4001.6811704915i</v>
      </c>
      <c r="E408" t="str">
        <f t="shared" si="99"/>
        <v>162.468013139148-0.0377922394193357i</v>
      </c>
      <c r="F408" t="str">
        <f t="shared" si="100"/>
        <v>2.90990990989316-37553.314116201i</v>
      </c>
      <c r="G408" t="str">
        <f t="shared" si="101"/>
        <v>0.999999999994245-2.39899173286153E-06i</v>
      </c>
      <c r="H408" t="str">
        <f t="shared" si="102"/>
        <v>15.1516992780113+0.543597860913744i</v>
      </c>
      <c r="I408" t="str">
        <f t="shared" si="103"/>
        <v>138.510830121495-3852.38024506535i</v>
      </c>
      <c r="K408" t="str">
        <f t="shared" si="104"/>
        <v>0.329571777911157-0.011837648486799i</v>
      </c>
      <c r="L408" t="str">
        <f t="shared" si="105"/>
        <v>0.000714285714285714-304.079114853989i</v>
      </c>
      <c r="M408" t="str">
        <f t="shared" si="106"/>
        <v>0.0025-9.47367696846236i</v>
      </c>
      <c r="N408">
        <f t="shared" si="107"/>
        <v>87.979390740573066</v>
      </c>
      <c r="O408">
        <f t="shared" si="108"/>
        <v>88.56301045460188</v>
      </c>
      <c r="P408" s="3">
        <f t="shared" si="109"/>
        <v>88.56301045460188</v>
      </c>
      <c r="Q408" s="3">
        <f t="shared" si="110"/>
        <v>-92.020609259426934</v>
      </c>
      <c r="R408">
        <f t="shared" si="111"/>
        <v>87.979390740573066</v>
      </c>
      <c r="S408">
        <f t="shared" si="112"/>
        <v>3.9772020075385679E-3</v>
      </c>
      <c r="T408">
        <f t="shared" si="95"/>
        <v>88.56301045460188</v>
      </c>
    </row>
    <row r="409" spans="1:20" x14ac:dyDescent="0.25">
      <c r="A409">
        <f t="shared" si="96"/>
        <v>25.084457306877798</v>
      </c>
      <c r="B409">
        <f t="shared" si="113"/>
        <v>3.9923153751672142</v>
      </c>
      <c r="C409" t="str">
        <f t="shared" si="97"/>
        <v>-944.96520663246-26682.6501040087i</v>
      </c>
      <c r="D409" t="str">
        <f t="shared" si="98"/>
        <v>3.47812499989527-3986.53234771496i</v>
      </c>
      <c r="E409" t="str">
        <f t="shared" si="99"/>
        <v>162.468001551611-0.0379354255886474i</v>
      </c>
      <c r="F409" t="str">
        <f t="shared" si="100"/>
        <v>2.90990990989304-37411.1517396435i</v>
      </c>
      <c r="G409" t="str">
        <f t="shared" si="101"/>
        <v>0.999999999994201-2.40810790144631E-06i</v>
      </c>
      <c r="H409" t="str">
        <f t="shared" si="102"/>
        <v>15.1517006800354+0.545663538550342i</v>
      </c>
      <c r="I409" t="str">
        <f t="shared" si="103"/>
        <v>138.510831609574-3837.79689180456i</v>
      </c>
      <c r="K409" t="str">
        <f t="shared" si="104"/>
        <v>0.329568521533513-0.0118825133051062i</v>
      </c>
      <c r="L409" t="str">
        <f t="shared" si="105"/>
        <v>0.000714285714285714-302.927988497698i</v>
      </c>
      <c r="M409" t="str">
        <f t="shared" si="106"/>
        <v>0.0025-9.43781327800592i</v>
      </c>
      <c r="N409">
        <f t="shared" si="107"/>
        <v>87.971719473444438</v>
      </c>
      <c r="O409">
        <f t="shared" si="108"/>
        <v>88.530022819955377</v>
      </c>
      <c r="P409" s="3">
        <f t="shared" si="109"/>
        <v>88.530022819955377</v>
      </c>
      <c r="Q409" s="3">
        <f t="shared" si="110"/>
        <v>-92.028280526555562</v>
      </c>
      <c r="R409">
        <f t="shared" si="111"/>
        <v>87.971719473444438</v>
      </c>
      <c r="S409">
        <f t="shared" si="112"/>
        <v>3.9923153751672139E-3</v>
      </c>
      <c r="T409">
        <f t="shared" si="95"/>
        <v>88.530022819955377</v>
      </c>
    </row>
    <row r="410" spans="1:20" x14ac:dyDescent="0.25">
      <c r="A410">
        <f t="shared" si="96"/>
        <v>25.179778244643934</v>
      </c>
      <c r="B410">
        <f t="shared" si="113"/>
        <v>4.0074861735928495</v>
      </c>
      <c r="C410" t="str">
        <f t="shared" si="97"/>
        <v>-944.955594263014-26581.3780291004i</v>
      </c>
      <c r="D410" t="str">
        <f t="shared" si="98"/>
        <v>3.47812499989448-3971.44087254462i</v>
      </c>
      <c r="E410" t="str">
        <f t="shared" si="99"/>
        <v>162.467989876078-0.0380791510182042i</v>
      </c>
      <c r="F410" t="str">
        <f t="shared" si="100"/>
        <v>2.90990990989291-37269.5275350637i</v>
      </c>
      <c r="G410" t="str">
        <f t="shared" si="101"/>
        <v>0.999999999994157-0.0000024172587114717i</v>
      </c>
      <c r="H410" t="str">
        <f t="shared" si="102"/>
        <v>15.151702092735+0.547737065827926i</v>
      </c>
      <c r="I410" t="str">
        <f t="shared" si="103"/>
        <v>138.510833108983-3823.26874654048i</v>
      </c>
      <c r="K410" t="str">
        <f t="shared" si="104"/>
        <v>0.32956524042593-0.0119275472589798i</v>
      </c>
      <c r="L410" t="str">
        <f t="shared" si="105"/>
        <v>0.000714285714285714-301.781219862222i</v>
      </c>
      <c r="M410" t="str">
        <f t="shared" si="106"/>
        <v>0.0025-9.40208535366201i</v>
      </c>
      <c r="N410">
        <f t="shared" si="107"/>
        <v>87.96401913606762</v>
      </c>
      <c r="O410">
        <f t="shared" si="108"/>
        <v>88.49703485218518</v>
      </c>
      <c r="P410" s="3">
        <f t="shared" si="109"/>
        <v>88.49703485218518</v>
      </c>
      <c r="Q410" s="3">
        <f t="shared" si="110"/>
        <v>-92.03598086393238</v>
      </c>
      <c r="R410">
        <f t="shared" si="111"/>
        <v>87.96401913606762</v>
      </c>
      <c r="S410">
        <f t="shared" si="112"/>
        <v>4.0074861735928495E-3</v>
      </c>
      <c r="T410">
        <f t="shared" si="95"/>
        <v>88.49703485218518</v>
      </c>
    </row>
    <row r="411" spans="1:20" x14ac:dyDescent="0.25">
      <c r="A411">
        <f t="shared" si="96"/>
        <v>25.27546140197358</v>
      </c>
      <c r="B411">
        <f t="shared" si="113"/>
        <v>4.0227146210525024</v>
      </c>
      <c r="C411" t="str">
        <f t="shared" si="97"/>
        <v>-944.94590889849-26480.4883416055i</v>
      </c>
      <c r="D411" t="str">
        <f t="shared" si="98"/>
        <v>3.47812499989367-3956.40652788453i</v>
      </c>
      <c r="E411" t="str">
        <f t="shared" si="99"/>
        <v>162.467978111882-0.0382234177018919i</v>
      </c>
      <c r="F411" t="str">
        <f t="shared" si="100"/>
        <v>2.90990990989277-37128.4394651496i</v>
      </c>
      <c r="G411" t="str">
        <f t="shared" si="101"/>
        <v>0.999999999994112-2.42644429457517E-06i</v>
      </c>
      <c r="H411" t="str">
        <f t="shared" si="102"/>
        <v>15.1517035161916+0.549818472575884i</v>
      </c>
      <c r="I411" t="str">
        <f t="shared" si="103"/>
        <v>138.510834619806-3808.79560028089i</v>
      </c>
      <c r="K411" t="str">
        <f t="shared" si="104"/>
        <v>0.329561934401101-0.0119727509757232i</v>
      </c>
      <c r="L411" t="str">
        <f t="shared" si="105"/>
        <v>0.000714285714285714-300.638792450908i</v>
      </c>
      <c r="M411" t="str">
        <f t="shared" si="106"/>
        <v>0.0025-9.36649268147246i</v>
      </c>
      <c r="N411">
        <f t="shared" si="107"/>
        <v>87.95628961889598</v>
      </c>
      <c r="O411">
        <f t="shared" si="108"/>
        <v>88.464046548761402</v>
      </c>
      <c r="P411" s="3">
        <f t="shared" si="109"/>
        <v>88.464046548761402</v>
      </c>
      <c r="Q411" s="3">
        <f t="shared" si="110"/>
        <v>-92.04371038110402</v>
      </c>
      <c r="R411">
        <f t="shared" si="111"/>
        <v>87.95628961889598</v>
      </c>
      <c r="S411">
        <f t="shared" si="112"/>
        <v>4.0227146210525021E-3</v>
      </c>
      <c r="T411">
        <f t="shared" si="95"/>
        <v>88.464046548761402</v>
      </c>
    </row>
    <row r="412" spans="1:20" x14ac:dyDescent="0.25">
      <c r="A412">
        <f t="shared" si="96"/>
        <v>25.371508155301083</v>
      </c>
      <c r="B412">
        <f t="shared" si="113"/>
        <v>4.0380009366125025</v>
      </c>
      <c r="C412" t="str">
        <f t="shared" si="97"/>
        <v>-944.936149986137-26379.9795902533i</v>
      </c>
      <c r="D412" t="str">
        <f t="shared" si="98"/>
        <v>3.47812499989286-3941.42909746061i</v>
      </c>
      <c r="E412" t="str">
        <f t="shared" si="99"/>
        <v>162.467966258353-0.0383682276405849i</v>
      </c>
      <c r="F412" t="str">
        <f t="shared" si="100"/>
        <v>2.90990990989264-36987.8855003022i</v>
      </c>
      <c r="G412" t="str">
        <f t="shared" si="101"/>
        <v>0.999999999994068-2.43566478289445E-06i</v>
      </c>
      <c r="H412" t="str">
        <f t="shared" si="102"/>
        <v>15.1517049504872+0.55190778873699i</v>
      </c>
      <c r="I412" t="str">
        <f t="shared" si="103"/>
        <v>138.510836142137-3794.37724482475i</v>
      </c>
      <c r="K412" t="str">
        <f t="shared" si="104"/>
        <v>0.329558603270309-0.0120181250848488i</v>
      </c>
      <c r="L412" t="str">
        <f t="shared" si="105"/>
        <v>0.000714285714285714-299.500689829556i</v>
      </c>
      <c r="M412" t="str">
        <f t="shared" si="106"/>
        <v>0.0025-9.33103474942459i</v>
      </c>
      <c r="N412">
        <f t="shared" si="107"/>
        <v>87.948530811977008</v>
      </c>
      <c r="O412">
        <f t="shared" si="108"/>
        <v>88.431057907135241</v>
      </c>
      <c r="P412" s="3">
        <f t="shared" si="109"/>
        <v>88.431057907135241</v>
      </c>
      <c r="Q412" s="3">
        <f t="shared" si="110"/>
        <v>-92.051469188022992</v>
      </c>
      <c r="R412">
        <f t="shared" si="111"/>
        <v>87.948530811977008</v>
      </c>
      <c r="S412">
        <f t="shared" si="112"/>
        <v>4.0380009366125028E-3</v>
      </c>
      <c r="T412">
        <f t="shared" si="95"/>
        <v>88.431057907135241</v>
      </c>
    </row>
    <row r="413" spans="1:20" x14ac:dyDescent="0.25">
      <c r="A413">
        <f t="shared" si="96"/>
        <v>25.467919886291227</v>
      </c>
      <c r="B413">
        <f t="shared" si="113"/>
        <v>4.0533453401716297</v>
      </c>
      <c r="C413" t="str">
        <f t="shared" si="97"/>
        <v>-944.92631696897-26279.850329254i</v>
      </c>
      <c r="D413" t="str">
        <f t="shared" si="98"/>
        <v>3.47812499989205-3926.50836581749i</v>
      </c>
      <c r="E413" t="str">
        <f t="shared" si="99"/>
        <v>162.467954314814-0.0385135828420738i</v>
      </c>
      <c r="F413" t="str">
        <f t="shared" si="100"/>
        <v>2.90990990989252-36847.8636186055i</v>
      </c>
      <c r="G413" t="str">
        <f t="shared" si="101"/>
        <v>0.999999999994022-2.44492030906935E-06i</v>
      </c>
      <c r="H413" t="str">
        <f t="shared" si="102"/>
        <v>15.1517063957041+0.554005044367763i</v>
      </c>
      <c r="I413" t="str">
        <f t="shared" si="103"/>
        <v>138.510837676059-3780.01347275914i</v>
      </c>
      <c r="K413" t="str">
        <f t="shared" si="104"/>
        <v>0.329555246843421-0.0120636702180831i</v>
      </c>
      <c r="L413" t="str">
        <f t="shared" si="105"/>
        <v>0.000714285714285714-298.366895626176i</v>
      </c>
      <c r="M413" t="str">
        <f t="shared" si="106"/>
        <v>0.0025-9.29571104744433i</v>
      </c>
      <c r="N413">
        <f t="shared" si="107"/>
        <v>87.940742604951183</v>
      </c>
      <c r="O413">
        <f t="shared" si="108"/>
        <v>88.398068924738624</v>
      </c>
      <c r="P413" s="3">
        <f t="shared" si="109"/>
        <v>88.398068924738624</v>
      </c>
      <c r="Q413" s="3">
        <f t="shared" si="110"/>
        <v>-92.059257395048817</v>
      </c>
      <c r="R413">
        <f t="shared" si="111"/>
        <v>87.940742604951183</v>
      </c>
      <c r="S413">
        <f t="shared" si="112"/>
        <v>4.0533453401716294E-3</v>
      </c>
      <c r="T413">
        <f t="shared" si="95"/>
        <v>88.398068924738624</v>
      </c>
    </row>
    <row r="414" spans="1:20" x14ac:dyDescent="0.25">
      <c r="A414">
        <f t="shared" si="96"/>
        <v>25.564697981859133</v>
      </c>
      <c r="B414">
        <f t="shared" si="113"/>
        <v>4.0687480524642821</v>
      </c>
      <c r="C414" t="str">
        <f t="shared" si="97"/>
        <v>-944.916409285822-26180.0991182768i</v>
      </c>
      <c r="D414" t="str">
        <f t="shared" si="98"/>
        <v>3.47812499989123-3911.64411831544i</v>
      </c>
      <c r="E414" t="str">
        <f t="shared" si="99"/>
        <v>162.467942280583-0.0386594853210677i</v>
      </c>
      <c r="F414" t="str">
        <f t="shared" si="100"/>
        <v>2.90990990989239-36708.3718057977i</v>
      </c>
      <c r="G414" t="str">
        <f t="shared" si="101"/>
        <v>0.999999999993977-0.0000024542110062437i</v>
      </c>
      <c r="H414" t="str">
        <f t="shared" si="102"/>
        <v>15.1517078519256+0.556110269638979i</v>
      </c>
      <c r="I414" t="str">
        <f t="shared" si="103"/>
        <v>138.51083922166-3765.7040774564i</v>
      </c>
      <c r="K414" t="str">
        <f t="shared" si="104"/>
        <v>0.329551864928864-0.0121093870093739i</v>
      </c>
      <c r="L414" t="str">
        <f t="shared" si="105"/>
        <v>0.000714285714285714-297.23739353076i</v>
      </c>
      <c r="M414" t="str">
        <f t="shared" si="106"/>
        <v>0.0025-9.26052106738824i</v>
      </c>
      <c r="N414">
        <f t="shared" si="107"/>
        <v>87.932924887050191</v>
      </c>
      <c r="O414">
        <f t="shared" si="108"/>
        <v>88.365079598983812</v>
      </c>
      <c r="P414" s="3">
        <f t="shared" si="109"/>
        <v>88.365079598983812</v>
      </c>
      <c r="Q414" s="3">
        <f t="shared" si="110"/>
        <v>-92.067075112949809</v>
      </c>
      <c r="R414">
        <f t="shared" si="111"/>
        <v>87.932924887050191</v>
      </c>
      <c r="S414">
        <f t="shared" si="112"/>
        <v>4.0687480524642817E-3</v>
      </c>
      <c r="T414">
        <f t="shared" si="95"/>
        <v>88.365079598983812</v>
      </c>
    </row>
    <row r="415" spans="1:20" x14ac:dyDescent="0.25">
      <c r="A415">
        <f t="shared" si="96"/>
        <v>25.661843834190201</v>
      </c>
      <c r="B415">
        <f t="shared" si="113"/>
        <v>4.0842092950636468</v>
      </c>
      <c r="C415" t="str">
        <f t="shared" si="97"/>
        <v>-944.906426371319-26080.7245224305i</v>
      </c>
      <c r="D415" t="str">
        <f t="shared" si="98"/>
        <v>3.4781249998904-3896.83614112726i</v>
      </c>
      <c r="E415" t="str">
        <f t="shared" si="99"/>
        <v>162.467930154974-0.0388059370994219i</v>
      </c>
      <c r="F415" t="str">
        <f t="shared" si="100"/>
        <v>2.90990990989225-36569.4080552421i</v>
      </c>
      <c r="G415" t="str">
        <f t="shared" si="101"/>
        <v>0.999999999993931-2.46353700806731E-06i</v>
      </c>
      <c r="H415" t="str">
        <f t="shared" si="102"/>
        <v>15.1517093192355+0.558223494836056i</v>
      </c>
      <c r="I415" t="str">
        <f t="shared" si="103"/>
        <v>138.510840779029-3751.44885307106i</v>
      </c>
      <c r="K415" t="str">
        <f t="shared" si="104"/>
        <v>0.329548457333628-0.0121552760948964i</v>
      </c>
      <c r="L415" t="str">
        <f t="shared" si="105"/>
        <v>0.000714285714285714-296.112167295038i</v>
      </c>
      <c r="M415" t="str">
        <f t="shared" si="106"/>
        <v>0.0025-9.22546430303674i</v>
      </c>
      <c r="N415">
        <f t="shared" si="107"/>
        <v>87.925077547095782</v>
      </c>
      <c r="O415">
        <f t="shared" si="108"/>
        <v>88.332089927263567</v>
      </c>
      <c r="P415" s="3">
        <f t="shared" si="109"/>
        <v>88.332089927263567</v>
      </c>
      <c r="Q415" s="3">
        <f t="shared" si="110"/>
        <v>-92.074922452904218</v>
      </c>
      <c r="R415">
        <f t="shared" si="111"/>
        <v>87.925077547095782</v>
      </c>
      <c r="S415">
        <f t="shared" si="112"/>
        <v>4.0842092950636472E-3</v>
      </c>
      <c r="T415">
        <f t="shared" si="95"/>
        <v>88.332089927263567</v>
      </c>
    </row>
    <row r="416" spans="1:20" x14ac:dyDescent="0.25">
      <c r="A416">
        <f t="shared" si="96"/>
        <v>25.759358840760122</v>
      </c>
      <c r="B416">
        <f t="shared" si="113"/>
        <v>4.0997292903848885</v>
      </c>
      <c r="C416" t="str">
        <f t="shared" si="97"/>
        <v>-944.896367655846-25981.7251122424i</v>
      </c>
      <c r="D416" t="str">
        <f t="shared" si="98"/>
        <v>3.47812499988957-3882.08422123523i</v>
      </c>
      <c r="E416" t="str">
        <f t="shared" si="99"/>
        <v>162.467917937295-0.0389529402060166i</v>
      </c>
      <c r="F416" t="str">
        <f t="shared" si="100"/>
        <v>2.90990990989212-36430.9703678986i</v>
      </c>
      <c r="G416" t="str">
        <f t="shared" si="101"/>
        <v>0.999999999993885-2.47289844869785E-06i</v>
      </c>
      <c r="H416" t="str">
        <f t="shared" si="102"/>
        <v>15.1517107977182+0.560344750359519i</v>
      </c>
      <c r="I416" t="str">
        <f t="shared" si="103"/>
        <v>138.510842348258-3737.24759453693i</v>
      </c>
      <c r="K416" t="str">
        <f t="shared" si="104"/>
        <v>0.329545023863248-0.0122013381130599i</v>
      </c>
      <c r="L416" t="str">
        <f t="shared" si="105"/>
        <v>0.000714285714285714-294.991200732256i</v>
      </c>
      <c r="M416" t="str">
        <f t="shared" si="106"/>
        <v>0.0025-9.19054025008636i</v>
      </c>
      <c r="N416">
        <f t="shared" si="107"/>
        <v>87.91720047349807</v>
      </c>
      <c r="O416">
        <f t="shared" si="108"/>
        <v>88.299099906951014</v>
      </c>
      <c r="P416" s="3">
        <f t="shared" si="109"/>
        <v>88.299099906951014</v>
      </c>
      <c r="Q416" s="3">
        <f t="shared" si="110"/>
        <v>-92.08279952650193</v>
      </c>
      <c r="R416">
        <f t="shared" si="111"/>
        <v>87.91720047349807</v>
      </c>
      <c r="S416">
        <f t="shared" si="112"/>
        <v>4.0997292903848888E-3</v>
      </c>
      <c r="T416">
        <f t="shared" si="95"/>
        <v>88.299099906951014</v>
      </c>
    </row>
    <row r="417" spans="1:20" x14ac:dyDescent="0.25">
      <c r="A417">
        <f t="shared" si="96"/>
        <v>25.857244404355015</v>
      </c>
      <c r="B417">
        <f t="shared" si="113"/>
        <v>4.1153082616883516</v>
      </c>
      <c r="C417" t="str">
        <f t="shared" si="97"/>
        <v>-944.886232565431-25883.0994636373i</v>
      </c>
      <c r="D417" t="str">
        <f t="shared" si="98"/>
        <v>3.47812499988873-3867.38814642804i</v>
      </c>
      <c r="E417" t="str">
        <f t="shared" si="99"/>
        <v>162.467905626848-0.0391004966765485i</v>
      </c>
      <c r="F417" t="str">
        <f t="shared" si="100"/>
        <v>2.90990990989198-36293.0567522947i</v>
      </c>
      <c r="G417" t="str">
        <f t="shared" si="101"/>
        <v>0.999999999993838-2.48229546280278E-06i</v>
      </c>
      <c r="H417" t="str">
        <f t="shared" si="102"/>
        <v>15.1517122874588+0.562474066725417i</v>
      </c>
      <c r="I417" t="str">
        <f t="shared" si="103"/>
        <v>138.510843929436-3723.10009756416i</v>
      </c>
      <c r="K417" t="str">
        <f t="shared" si="104"/>
        <v>0.329541564321792-0.0122475737045136i</v>
      </c>
      <c r="L417" t="str">
        <f t="shared" si="105"/>
        <v>0.000714285714285714-293.874477716931i</v>
      </c>
      <c r="M417" t="str">
        <f t="shared" si="106"/>
        <v>0.0025-9.155748406143i</v>
      </c>
      <c r="N417">
        <f t="shared" si="107"/>
        <v>87.909293554254447</v>
      </c>
      <c r="O417">
        <f t="shared" si="108"/>
        <v>88.266109535399195</v>
      </c>
      <c r="P417" s="3">
        <f t="shared" si="109"/>
        <v>88.266109535399195</v>
      </c>
      <c r="Q417" s="3">
        <f t="shared" si="110"/>
        <v>-92.090706445745553</v>
      </c>
      <c r="R417">
        <f t="shared" si="111"/>
        <v>87.909293554254447</v>
      </c>
      <c r="S417">
        <f t="shared" si="112"/>
        <v>4.1153082616883514E-3</v>
      </c>
      <c r="T417">
        <f t="shared" si="95"/>
        <v>88.266109535399195</v>
      </c>
    </row>
    <row r="418" spans="1:20" x14ac:dyDescent="0.25">
      <c r="A418">
        <f t="shared" si="96"/>
        <v>25.955501933091565</v>
      </c>
      <c r="B418">
        <f t="shared" si="113"/>
        <v>4.1309464330827677</v>
      </c>
      <c r="C418" t="str">
        <f t="shared" si="97"/>
        <v>-944.876020521858-25784.8461579179i</v>
      </c>
      <c r="D418" t="str">
        <f t="shared" si="98"/>
        <v>3.47812499988787-3852.7477052977i</v>
      </c>
      <c r="E418" t="str">
        <f t="shared" si="99"/>
        <v>162.467893222932-0.0392486085540784i</v>
      </c>
      <c r="F418" t="str">
        <f t="shared" si="100"/>
        <v>2.90990990989184-36155.6652244966i</v>
      </c>
      <c r="G418" t="str">
        <f t="shared" si="101"/>
        <v>0.999999999993791-2.49172818556132E-06i</v>
      </c>
      <c r="H418" t="str">
        <f t="shared" si="102"/>
        <v>15.151713788543+0.564611474565763i</v>
      </c>
      <c r="I418" t="str">
        <f t="shared" si="103"/>
        <v>138.510845522654-3709.00615863624i</v>
      </c>
      <c r="K418" t="str">
        <f t="shared" si="104"/>
        <v>0.329538078511858-0.0122939835121537i</v>
      </c>
      <c r="L418" t="str">
        <f t="shared" si="105"/>
        <v>0.000714285714285714-292.76198218463i</v>
      </c>
      <c r="M418" t="str">
        <f t="shared" si="106"/>
        <v>0.0025-9.1210882707143i</v>
      </c>
      <c r="N418">
        <f t="shared" si="107"/>
        <v>87.901356676947714</v>
      </c>
      <c r="O418">
        <f t="shared" si="108"/>
        <v>88.233118809941288</v>
      </c>
      <c r="P418" s="3">
        <f t="shared" si="109"/>
        <v>88.233118809941288</v>
      </c>
      <c r="Q418" s="3">
        <f t="shared" si="110"/>
        <v>-92.098643323052286</v>
      </c>
      <c r="R418">
        <f t="shared" si="111"/>
        <v>87.901356676947714</v>
      </c>
      <c r="S418">
        <f t="shared" si="112"/>
        <v>4.1309464330827675E-3</v>
      </c>
      <c r="T418">
        <f t="shared" si="95"/>
        <v>88.233118809941288</v>
      </c>
    </row>
    <row r="419" spans="1:20" x14ac:dyDescent="0.25">
      <c r="A419">
        <f t="shared" si="96"/>
        <v>26.054132840437312</v>
      </c>
      <c r="B419">
        <f t="shared" si="113"/>
        <v>4.1466440295284821</v>
      </c>
      <c r="C419" t="str">
        <f t="shared" si="97"/>
        <v>-944.865730942506-25686.9637817437i</v>
      </c>
      <c r="D419" t="str">
        <f t="shared" si="98"/>
        <v>3.47812499988702-3838.16268723658i</v>
      </c>
      <c r="E419" t="str">
        <f t="shared" si="99"/>
        <v>162.467880724838-0.0393972778885251i</v>
      </c>
      <c r="F419" t="str">
        <f t="shared" si="100"/>
        <v>2.90990990989171-36018.7938080811i</v>
      </c>
      <c r="G419" t="str">
        <f t="shared" si="101"/>
        <v>0.999999999993744-2.50119675266633E-06i</v>
      </c>
      <c r="H419" t="str">
        <f t="shared" si="102"/>
        <v>15.1517153010572+0.566757004628988i</v>
      </c>
      <c r="I419" t="str">
        <f t="shared" si="103"/>
        <v>138.510847128002-3694.96557500713i</v>
      </c>
      <c r="K419" t="str">
        <f t="shared" si="104"/>
        <v>0.329534566234553-0.0123405681811293i</v>
      </c>
      <c r="L419" t="str">
        <f t="shared" si="105"/>
        <v>0.000714285714285714-291.653698131729i</v>
      </c>
      <c r="M419" t="str">
        <f t="shared" si="106"/>
        <v>0.0025-9.08655934520256i</v>
      </c>
      <c r="N419">
        <f t="shared" si="107"/>
        <v>87.893389728745021</v>
      </c>
      <c r="O419">
        <f t="shared" si="108"/>
        <v>88.200127727890219</v>
      </c>
      <c r="P419" s="3">
        <f t="shared" si="109"/>
        <v>88.200127727890219</v>
      </c>
      <c r="Q419" s="3">
        <f t="shared" si="110"/>
        <v>-92.106610271254979</v>
      </c>
      <c r="R419">
        <f t="shared" si="111"/>
        <v>87.893389728745021</v>
      </c>
      <c r="S419">
        <f t="shared" si="112"/>
        <v>4.1466440295284818E-3</v>
      </c>
      <c r="T419">
        <f t="shared" si="95"/>
        <v>88.200127727890219</v>
      </c>
    </row>
    <row r="420" spans="1:20" x14ac:dyDescent="0.25">
      <c r="A420">
        <f t="shared" si="96"/>
        <v>26.153138545230977</v>
      </c>
      <c r="B420">
        <f t="shared" si="113"/>
        <v>4.1624012768406908</v>
      </c>
      <c r="C420" t="str">
        <f t="shared" si="97"/>
        <v>-944.855363240406-25589.4509271108i</v>
      </c>
      <c r="D420" t="str">
        <f t="shared" si="98"/>
        <v>3.47812499988616-3823.63288243427i</v>
      </c>
      <c r="E420" t="str">
        <f t="shared" si="99"/>
        <v>162.467868131854-0.0395465067370664i</v>
      </c>
      <c r="F420" t="str">
        <f t="shared" si="100"/>
        <v>2.90990990989156-35882.4405341069i</v>
      </c>
      <c r="G420" t="str">
        <f t="shared" si="101"/>
        <v>0.999999999993696-2.51070130032634E-06i</v>
      </c>
      <c r="H420" t="str">
        <f t="shared" si="102"/>
        <v>15.1517168250884+0.568910687780379i</v>
      </c>
      <c r="I420" t="str">
        <f t="shared" si="103"/>
        <v>138.510848745576-3680.97814469832i</v>
      </c>
      <c r="K420" t="str">
        <f t="shared" si="104"/>
        <v>0.329531027289489-0.0123873283588492i</v>
      </c>
      <c r="L420" t="str">
        <f t="shared" si="105"/>
        <v>0.000714285714285714-290.549609615191i</v>
      </c>
      <c r="M420" t="str">
        <f t="shared" si="106"/>
        <v>0.0025-9.05216113289751i</v>
      </c>
      <c r="N420">
        <f t="shared" si="107"/>
        <v>87.885392596396116</v>
      </c>
      <c r="O420">
        <f t="shared" si="108"/>
        <v>88.167136286538508</v>
      </c>
      <c r="P420" s="3">
        <f t="shared" si="109"/>
        <v>88.167136286538508</v>
      </c>
      <c r="Q420" s="3">
        <f t="shared" si="110"/>
        <v>-92.114607403603884</v>
      </c>
      <c r="R420">
        <f t="shared" si="111"/>
        <v>87.885392596396116</v>
      </c>
      <c r="S420">
        <f t="shared" si="112"/>
        <v>4.1624012768406906E-3</v>
      </c>
      <c r="T420">
        <f t="shared" si="95"/>
        <v>88.167136286538508</v>
      </c>
    </row>
    <row r="421" spans="1:20" x14ac:dyDescent="0.25">
      <c r="A421">
        <f t="shared" si="96"/>
        <v>26.252520471702855</v>
      </c>
      <c r="B421">
        <f t="shared" si="113"/>
        <v>4.1782184016926855</v>
      </c>
      <c r="C421" t="str">
        <f t="shared" si="97"/>
        <v>-944.844916824137-25492.3061913319i</v>
      </c>
      <c r="D421" t="str">
        <f t="shared" si="98"/>
        <v>3.47812499988529-3809.15808187465i</v>
      </c>
      <c r="E421" t="str">
        <f t="shared" si="99"/>
        <v>162.467855443261-0.039696297163849i</v>
      </c>
      <c r="F421" t="str">
        <f t="shared" si="100"/>
        <v>2.90990990989142-35746.6034410864i</v>
      </c>
      <c r="G421" t="str">
        <f t="shared" si="101"/>
        <v>0.999999999993648-2.52024196526746E-06i</v>
      </c>
      <c r="H421" t="str">
        <f t="shared" si="102"/>
        <v>15.1517183607243+0.571072555002511i</v>
      </c>
      <c r="I421" t="str">
        <f t="shared" si="103"/>
        <v>138.510850375466-3667.04366649593i</v>
      </c>
      <c r="K421" t="str">
        <f t="shared" si="104"/>
        <v>0.329527461474771-0.012434264694988i</v>
      </c>
      <c r="L421" t="str">
        <f t="shared" si="105"/>
        <v>0.000714285714285714-289.449700752332i</v>
      </c>
      <c r="M421" t="str">
        <f t="shared" si="106"/>
        <v>0.0025-9.01789313896944i</v>
      </c>
      <c r="N421">
        <f t="shared" si="107"/>
        <v>87.877365166232153</v>
      </c>
      <c r="O421">
        <f t="shared" si="108"/>
        <v>88.134144483158252</v>
      </c>
      <c r="P421" s="3">
        <f t="shared" si="109"/>
        <v>88.134144483158252</v>
      </c>
      <c r="Q421" s="3">
        <f t="shared" si="110"/>
        <v>-92.122634833767847</v>
      </c>
      <c r="R421">
        <f t="shared" si="111"/>
        <v>87.877365166232153</v>
      </c>
      <c r="S421">
        <f t="shared" si="112"/>
        <v>4.1782184016926852E-3</v>
      </c>
      <c r="T421">
        <f t="shared" si="95"/>
        <v>88.134144483158252</v>
      </c>
    </row>
    <row r="422" spans="1:20" x14ac:dyDescent="0.25">
      <c r="A422">
        <f t="shared" si="96"/>
        <v>26.352280049495327</v>
      </c>
      <c r="B422">
        <f t="shared" si="113"/>
        <v>4.1940956316191178</v>
      </c>
      <c r="C422" t="str">
        <f t="shared" si="97"/>
        <v>-944.834391097841-25395.5281770161i</v>
      </c>
      <c r="D422" t="str">
        <f t="shared" si="98"/>
        <v>3.47812499988442-3794.73807733289i</v>
      </c>
      <c r="E422" t="str">
        <f t="shared" si="99"/>
        <v>162.467842658336-0.0398466512402342i</v>
      </c>
      <c r="F422" t="str">
        <f t="shared" si="100"/>
        <v>2.90990990989129-35611.2805749575i</v>
      </c>
      <c r="G422" t="str">
        <f t="shared" si="101"/>
        <v>0.9999999999936-2.52981888473536E-06i</v>
      </c>
      <c r="H422" t="str">
        <f t="shared" si="102"/>
        <v>15.1517199080533+0.573242637395708i</v>
      </c>
      <c r="I422" t="str">
        <f t="shared" si="103"/>
        <v>138.510852017765-3653.16193994783i</v>
      </c>
      <c r="K422" t="str">
        <f t="shared" si="104"/>
        <v>0.32952386858698-0.0124813778414924i</v>
      </c>
      <c r="L422" t="str">
        <f t="shared" si="105"/>
        <v>0.000714285714285714-288.353955720594i</v>
      </c>
      <c r="M422" t="str">
        <f t="shared" si="106"/>
        <v>0.0025-8.98375487046172i</v>
      </c>
      <c r="N422">
        <f t="shared" si="107"/>
        <v>87.869307324164012</v>
      </c>
      <c r="O422">
        <f t="shared" si="108"/>
        <v>88.101152315000903</v>
      </c>
      <c r="P422" s="3">
        <f t="shared" si="109"/>
        <v>88.101152315000903</v>
      </c>
      <c r="Q422" s="3">
        <f t="shared" si="110"/>
        <v>-92.130692675835988</v>
      </c>
      <c r="R422">
        <f t="shared" si="111"/>
        <v>87.869307324164012</v>
      </c>
      <c r="S422">
        <f t="shared" si="112"/>
        <v>4.1940956316191182E-3</v>
      </c>
      <c r="T422">
        <f t="shared" si="95"/>
        <v>88.101152315000903</v>
      </c>
    </row>
    <row r="423" spans="1:20" x14ac:dyDescent="0.25">
      <c r="A423">
        <f t="shared" si="96"/>
        <v>26.452418713683407</v>
      </c>
      <c r="B423">
        <f t="shared" si="113"/>
        <v>4.2100331950192702</v>
      </c>
      <c r="C423" t="str">
        <f t="shared" si="97"/>
        <v>-944.82378546121-25299.1154920484i</v>
      </c>
      <c r="D423" t="str">
        <f t="shared" si="98"/>
        <v>3.47812499988354-3780.37266137234i</v>
      </c>
      <c r="E423" t="str">
        <f t="shared" si="99"/>
        <v>162.467829776349-0.0399975710448348i</v>
      </c>
      <c r="F423" t="str">
        <f t="shared" si="100"/>
        <v>2.90990990989114-35476.4699890551i</v>
      </c>
      <c r="G423" t="str">
        <f t="shared" si="101"/>
        <v>0.999999999993551-2.53943219649723E-06i</v>
      </c>
      <c r="H423" t="str">
        <f t="shared" si="102"/>
        <v>15.1517214671644+0.575420966178494i</v>
      </c>
      <c r="I423" t="str">
        <f t="shared" si="103"/>
        <v>138.510853672571-3639.33276536068i</v>
      </c>
      <c r="K423" t="str">
        <f t="shared" si="104"/>
        <v>0.329520248421172-0.0125286684525885i</v>
      </c>
      <c r="L423" t="str">
        <f t="shared" si="105"/>
        <v>0.000714285714285714-287.262358757316i</v>
      </c>
      <c r="M423" t="str">
        <f t="shared" si="106"/>
        <v>0.0025-8.9497458362838i</v>
      </c>
      <c r="N423">
        <f t="shared" si="107"/>
        <v>87.861218955680897</v>
      </c>
      <c r="O423">
        <f t="shared" si="108"/>
        <v>88.068159779297048</v>
      </c>
      <c r="P423" s="3">
        <f t="shared" si="109"/>
        <v>88.068159779297048</v>
      </c>
      <c r="Q423" s="3">
        <f t="shared" si="110"/>
        <v>-92.138781044319103</v>
      </c>
      <c r="R423">
        <f t="shared" si="111"/>
        <v>87.861218955680897</v>
      </c>
      <c r="S423">
        <f t="shared" si="112"/>
        <v>4.21003319501927E-3</v>
      </c>
      <c r="T423">
        <f t="shared" si="95"/>
        <v>88.068159779297048</v>
      </c>
    </row>
    <row r="424" spans="1:20" x14ac:dyDescent="0.25">
      <c r="A424">
        <f t="shared" si="96"/>
        <v>26.552937904795407</v>
      </c>
      <c r="B424">
        <f t="shared" si="113"/>
        <v>4.2260313211603435</v>
      </c>
      <c r="C424" t="str">
        <f t="shared" si="97"/>
        <v>-944.813099309359-25203.0667495701i</v>
      </c>
      <c r="D424" t="str">
        <f t="shared" si="98"/>
        <v>3.47812499988265-3766.06162734169i</v>
      </c>
      <c r="E424" t="str">
        <f t="shared" si="99"/>
        <v>162.467816796566-0.0401490586632765i</v>
      </c>
      <c r="F424" t="str">
        <f t="shared" si="100"/>
        <v>2.90990990989101-35342.1697440838i</v>
      </c>
      <c r="G424" t="str">
        <f t="shared" si="101"/>
        <v>0.999999999993502-0.0000025490820388438i</v>
      </c>
      <c r="H424" t="str">
        <f t="shared" si="102"/>
        <v>15.1517230381473+0.577607572688017i</v>
      </c>
      <c r="I424" t="str">
        <f t="shared" si="103"/>
        <v>138.510855339977-3625.55594379719i</v>
      </c>
      <c r="K424" t="str">
        <f t="shared" si="104"/>
        <v>0.329516600770854-0.0125761371847867i</v>
      </c>
      <c r="L424" t="str">
        <f t="shared" si="105"/>
        <v>0.000714285714285714-286.17489415951i</v>
      </c>
      <c r="M424" t="str">
        <f t="shared" si="106"/>
        <v>0.0025-8.91586554720442i</v>
      </c>
      <c r="N424">
        <f t="shared" si="107"/>
        <v>87.853099945848996</v>
      </c>
      <c r="O424">
        <f t="shared" si="108"/>
        <v>88.035166873256372</v>
      </c>
      <c r="P424" s="3">
        <f t="shared" si="109"/>
        <v>88.035166873256372</v>
      </c>
      <c r="Q424" s="3">
        <f t="shared" si="110"/>
        <v>-92.146900054151004</v>
      </c>
      <c r="R424">
        <f t="shared" si="111"/>
        <v>87.853099945848996</v>
      </c>
      <c r="S424">
        <f t="shared" si="112"/>
        <v>4.2260313211603439E-3</v>
      </c>
      <c r="T424">
        <f t="shared" si="95"/>
        <v>88.035166873256372</v>
      </c>
    </row>
    <row r="425" spans="1:20" x14ac:dyDescent="0.25">
      <c r="A425">
        <f t="shared" si="96"/>
        <v>26.653839068833626</v>
      </c>
      <c r="B425">
        <f t="shared" si="113"/>
        <v>4.2420902401807528</v>
      </c>
      <c r="C425" t="str">
        <f t="shared" si="97"/>
        <v>-944.802332032891-25107.3805679588i</v>
      </c>
      <c r="D425" t="str">
        <f t="shared" si="98"/>
        <v>3.47812499988176-3751.80476937191i</v>
      </c>
      <c r="E425" t="str">
        <f t="shared" si="99"/>
        <v>162.467803718247-0.0403011161884826i</v>
      </c>
      <c r="F425" t="str">
        <f t="shared" si="100"/>
        <v>2.90990990989086-35208.3779080896i</v>
      </c>
      <c r="G425" t="str">
        <f t="shared" si="101"/>
        <v>0.999999999993453-2.55876855059128E-06i</v>
      </c>
      <c r="H425" t="str">
        <f t="shared" si="102"/>
        <v>15.1517246210925+0.579802488380528i</v>
      </c>
      <c r="I425" t="str">
        <f t="shared" si="103"/>
        <v>138.51085702008-3611.83127707317i</v>
      </c>
      <c r="K425" t="str">
        <f t="shared" si="104"/>
        <v>0.329512925427984-0.0126237846968894i</v>
      </c>
      <c r="L425" t="str">
        <f t="shared" si="105"/>
        <v>0.000714285714285714-285.091546283632i</v>
      </c>
      <c r="M425" t="str">
        <f t="shared" si="106"/>
        <v>0.0025-8.88211351584425i</v>
      </c>
      <c r="N425">
        <f t="shared" si="107"/>
        <v>87.844950179309876</v>
      </c>
      <c r="O425">
        <f t="shared" si="108"/>
        <v>88.002173594067358</v>
      </c>
      <c r="P425" s="3">
        <f t="shared" si="109"/>
        <v>88.002173594067358</v>
      </c>
      <c r="Q425" s="3">
        <f t="shared" si="110"/>
        <v>-92.155049820690124</v>
      </c>
      <c r="R425">
        <f t="shared" si="111"/>
        <v>87.844950179309876</v>
      </c>
      <c r="S425">
        <f t="shared" si="112"/>
        <v>4.2420902401807525E-3</v>
      </c>
      <c r="T425">
        <f t="shared" si="95"/>
        <v>88.002173594067358</v>
      </c>
    </row>
    <row r="426" spans="1:20" x14ac:dyDescent="0.25">
      <c r="A426">
        <f t="shared" si="96"/>
        <v>26.755123657295197</v>
      </c>
      <c r="B426">
        <f t="shared" si="113"/>
        <v>4.25821018309344</v>
      </c>
      <c r="C426" t="str">
        <f t="shared" si="97"/>
        <v>-944.791483017822-25012.0555708082i</v>
      </c>
      <c r="D426" t="str">
        <f t="shared" si="98"/>
        <v>3.47812499988086-3737.6018823733i</v>
      </c>
      <c r="E426" t="str">
        <f t="shared" si="99"/>
        <v>162.467790540644-0.0404537457205397i</v>
      </c>
      <c r="F426" t="str">
        <f t="shared" si="100"/>
        <v>2.90990990989071-35075.0925564318i</v>
      </c>
      <c r="G426" t="str">
        <f t="shared" si="101"/>
        <v>0.999999999993403-2.56849187108339E-06i</v>
      </c>
      <c r="H426" t="str">
        <f t="shared" si="102"/>
        <v>15.151726216091+0.582005744831819i</v>
      </c>
      <c r="I426" t="str">
        <f t="shared" si="103"/>
        <v>138.510858712976-3598.15856775466i</v>
      </c>
      <c r="K426" t="str">
        <f t="shared" si="104"/>
        <v>0.329509222182955-0.0126716116499972i</v>
      </c>
      <c r="L426" t="str">
        <f t="shared" si="105"/>
        <v>0.000714285714285714-284.01229954536i</v>
      </c>
      <c r="M426" t="str">
        <f t="shared" si="106"/>
        <v>0.0025-8.84848925666888i</v>
      </c>
      <c r="N426">
        <f t="shared" si="107"/>
        <v>87.836769540278993</v>
      </c>
      <c r="O426">
        <f t="shared" si="108"/>
        <v>87.969179938897227</v>
      </c>
      <c r="P426" s="3">
        <f t="shared" si="109"/>
        <v>87.969179938897227</v>
      </c>
      <c r="Q426" s="3">
        <f t="shared" si="110"/>
        <v>-92.163230459721007</v>
      </c>
      <c r="R426">
        <f t="shared" si="111"/>
        <v>87.836769540278993</v>
      </c>
      <c r="S426">
        <f t="shared" si="112"/>
        <v>4.2582101830934398E-3</v>
      </c>
      <c r="T426">
        <f t="shared" si="95"/>
        <v>87.969179938897227</v>
      </c>
    </row>
    <row r="427" spans="1:20" x14ac:dyDescent="0.25">
      <c r="A427">
        <f t="shared" si="96"/>
        <v>26.856793127192923</v>
      </c>
      <c r="B427">
        <f t="shared" si="113"/>
        <v>4.2743913817891954</v>
      </c>
      <c r="C427" t="str">
        <f t="shared" si="97"/>
        <v>-944.780551645539-24917.0903869094i</v>
      </c>
      <c r="D427" t="str">
        <f t="shared" si="98"/>
        <v>3.47812499987996-3723.45276203258i</v>
      </c>
      <c r="E427" t="str">
        <f t="shared" si="99"/>
        <v>162.467777263009-0.0406069493667661i</v>
      </c>
      <c r="F427" t="str">
        <f t="shared" si="100"/>
        <v>2.90990990989057-34942.3117717561i</v>
      </c>
      <c r="G427" t="str">
        <f t="shared" si="101"/>
        <v>0.999999999993353-2.57825214019338E-06i</v>
      </c>
      <c r="H427" t="str">
        <f t="shared" si="102"/>
        <v>15.1517278232345+0.584217373737676i</v>
      </c>
      <c r="I427" t="str">
        <f t="shared" si="103"/>
        <v>138.510860418762-3584.53761915514i</v>
      </c>
      <c r="K427" t="str">
        <f t="shared" si="104"/>
        <v>0.329505490824581-0.0127196187075144i</v>
      </c>
      <c r="L427" t="str">
        <f t="shared" si="105"/>
        <v>0.000714285714285714-282.937138419366i</v>
      </c>
      <c r="M427" t="str">
        <f t="shared" si="106"/>
        <v>0.0025-8.81499228598215i</v>
      </c>
      <c r="N427">
        <f t="shared" si="107"/>
        <v>87.828557912544369</v>
      </c>
      <c r="O427">
        <f t="shared" si="108"/>
        <v>87.936185904892028</v>
      </c>
      <c r="P427" s="3">
        <f t="shared" si="109"/>
        <v>87.936185904892028</v>
      </c>
      <c r="Q427" s="3">
        <f t="shared" si="110"/>
        <v>-92.171442087455631</v>
      </c>
      <c r="R427">
        <f t="shared" si="111"/>
        <v>87.828557912544369</v>
      </c>
      <c r="S427">
        <f t="shared" si="112"/>
        <v>4.2743913817891955E-3</v>
      </c>
      <c r="T427">
        <f t="shared" si="95"/>
        <v>87.936185904892028</v>
      </c>
    </row>
    <row r="428" spans="1:20" x14ac:dyDescent="0.25">
      <c r="A428">
        <f t="shared" si="96"/>
        <v>26.958848941076258</v>
      </c>
      <c r="B428">
        <f t="shared" si="113"/>
        <v>4.2906340690399949</v>
      </c>
      <c r="C428" t="str">
        <f t="shared" si="97"/>
        <v>-944.76953729277-24822.4836502291i</v>
      </c>
      <c r="D428" t="str">
        <f t="shared" si="98"/>
        <v>3.47812499987903-3709.35720480989i</v>
      </c>
      <c r="E428" t="str">
        <f t="shared" si="99"/>
        <v>162.467763884583-0.0407607292418155i</v>
      </c>
      <c r="F428" t="str">
        <f t="shared" si="100"/>
        <v>2.90990990989042-34810.0336439661i</v>
      </c>
      <c r="G428" t="str">
        <f t="shared" si="101"/>
        <v>0.999999999993302-2.58804949832599E-06i</v>
      </c>
      <c r="H428" t="str">
        <f t="shared" si="102"/>
        <v>15.1517294426157+0.586437406914343i</v>
      </c>
      <c r="I428" t="str">
        <f t="shared" si="103"/>
        <v>138.510862137537-3570.96823533272i</v>
      </c>
      <c r="K428" t="str">
        <f t="shared" si="104"/>
        <v>0.329501731140086-0.0127678065351563i</v>
      </c>
      <c r="L428" t="str">
        <f t="shared" si="105"/>
        <v>0.000714285714285714-281.866047439098i</v>
      </c>
      <c r="M428" t="str">
        <f t="shared" si="106"/>
        <v>0.0025-8.78162212191887i</v>
      </c>
      <c r="N428">
        <f t="shared" si="107"/>
        <v>87.820315179464885</v>
      </c>
      <c r="O428">
        <f t="shared" si="108"/>
        <v>87.903191489175725</v>
      </c>
      <c r="P428" s="3">
        <f t="shared" si="109"/>
        <v>87.903191489175725</v>
      </c>
      <c r="Q428" s="3">
        <f t="shared" si="110"/>
        <v>-92.179684820535115</v>
      </c>
      <c r="R428">
        <f t="shared" si="111"/>
        <v>87.820315179464885</v>
      </c>
      <c r="S428">
        <f t="shared" si="112"/>
        <v>4.2906340690399948E-3</v>
      </c>
      <c r="T428">
        <f t="shared" ref="T428:T491" si="114">P428</f>
        <v>87.903191489175725</v>
      </c>
    </row>
    <row r="429" spans="1:20" x14ac:dyDescent="0.25">
      <c r="A429">
        <f t="shared" ref="A429:A492" si="115">2*PI()*B429</f>
        <v>27.061292567052348</v>
      </c>
      <c r="B429">
        <f t="shared" si="113"/>
        <v>4.3069384785023468</v>
      </c>
      <c r="C429" t="str">
        <f t="shared" ref="C429:C492" si="116">IMPRODUCT(D429,E429,$C$40,,K429,$C$41)</f>
        <v>-944.758439331583-24728.2339998924i</v>
      </c>
      <c r="D429" t="str">
        <f t="shared" ref="D429:D492" si="117">IMDIV(IMPRODUCT($C$37,$C$38,COMPLEX(1,A429/$C$38)),IMSUM(-1*A429*A429/$C$39,COMPLEX(0,1*A429)))</f>
        <v>3.47812499987812-3695.31500793593i</v>
      </c>
      <c r="E429" t="str">
        <f t="shared" ref="E429:E492" si="118">IMDIV(IMPRODUCT(IMSUM(F429,G429),$C$29,H429),IMSUM(1,I429))</f>
        <v>162.467750404604-0.0409150874675683i</v>
      </c>
      <c r="F429" t="str">
        <f t="shared" ref="F429:F492" si="119">IMDIV(IMPRODUCT($C$14,$C$15,COMPLEX(1,A429/$C$15)),IMSUM(-1*A429*A429/$C$16,COMPLEX(0,A429)))</f>
        <v>2.90990990989028-34678.2562701968i</v>
      </c>
      <c r="G429" t="str">
        <f t="shared" ref="G429:G492" si="120">IMDIV(1,COMPLEX(1,A429*$C$9*$C$10))</f>
        <v>0.999999999993251-0.0000025978840864195i</v>
      </c>
      <c r="H429" t="str">
        <f t="shared" ref="H429:H492" si="121">IMDIV($C$3,IMSUM(K429,COMPLEX(0,$C$28*A429)))</f>
        <v>15.1517310743276+0.588665876298967i</v>
      </c>
      <c r="I429" t="str">
        <f t="shared" ref="I429:I492" si="122">IMPRODUCT(F429,$C$29,H429,$C$31)</f>
        <v>138.510863869398-3557.45022108724i</v>
      </c>
      <c r="K429" t="str">
        <f t="shared" ref="K429:K492" si="123">IF($C$26&lt;=0,IMDIV(1,IMSUM(IMDIV(1,L429),1/$C$18)),IMDIV(1,IMSUM(IMDIV(1,L429),1/$C$18,IMDIV(1,M429))))</f>
        <v>0.329497942915097-0.0128161758009555i</v>
      </c>
      <c r="L429" t="str">
        <f t="shared" ref="L429:L492" si="124">IMSUM($C$21/$C$22,IMDIV(1,COMPLEX(0,$C$20*$C$22*A429)))</f>
        <v>0.000714285714285714-280.799011196551i</v>
      </c>
      <c r="M429" t="str">
        <f t="shared" ref="M429:M492" si="125">IMSUM($C$25/$C$26,IMDIV(1,COMPLEX(0,$C$24*$C$26*A429)))</f>
        <v>0.0025-8.74837828443801i</v>
      </c>
      <c r="N429">
        <f t="shared" ref="N429:N492" si="126">ABS(R429)</f>
        <v>87.812041223969004</v>
      </c>
      <c r="O429">
        <f t="shared" ref="O429:O492" si="127">ABS(P429)</f>
        <v>87.870196688850953</v>
      </c>
      <c r="P429" s="3">
        <f t="shared" ref="P429:P492" si="128">20*LOG10(IMABS(C429))</f>
        <v>87.870196688850953</v>
      </c>
      <c r="Q429" s="3">
        <f t="shared" ref="Q429:Q492" si="129">IMARGUMENT(C429)*180/PI()</f>
        <v>-92.187958776030996</v>
      </c>
      <c r="R429">
        <f t="shared" ref="R429:R492" si="130">IF(Q429&lt;0,Q429+180,Q429-180)</f>
        <v>87.812041223969004</v>
      </c>
      <c r="S429">
        <f t="shared" ref="S429:S492" si="131">B429/1000</f>
        <v>4.3069384785023469E-3</v>
      </c>
      <c r="T429">
        <f t="shared" si="114"/>
        <v>87.870196688850953</v>
      </c>
    </row>
    <row r="430" spans="1:20" x14ac:dyDescent="0.25">
      <c r="A430">
        <f t="shared" si="115"/>
        <v>27.164125478807144</v>
      </c>
      <c r="B430">
        <f t="shared" ref="B430:B493" si="132">B429*(1+B$42)</f>
        <v>4.3233048447206555</v>
      </c>
      <c r="C430" t="str">
        <f t="shared" si="116"/>
        <v>-944.747257129315-24634.3400801612i</v>
      </c>
      <c r="D430" t="str">
        <f t="shared" si="117"/>
        <v>3.4781249998772-3681.32596940895i</v>
      </c>
      <c r="E430" t="str">
        <f t="shared" si="118"/>
        <v>162.467736822303-0.0410700261731739i</v>
      </c>
      <c r="F430" t="str">
        <f t="shared" si="119"/>
        <v>2.90990990989012-34546.9777547861i</v>
      </c>
      <c r="G430" t="str">
        <f t="shared" si="120"/>
        <v>0.9999999999932-2.60775604594776E-06i</v>
      </c>
      <c r="H430" t="str">
        <f t="shared" si="121"/>
        <v>15.1517327184641+0.590902813950093i</v>
      </c>
      <c r="I430" t="str">
        <f t="shared" si="122"/>
        <v>138.510865614448-3543.9833819575i</v>
      </c>
      <c r="K430" t="str">
        <f t="shared" si="123"/>
        <v>0.329494125933628-0.0128647271752683i</v>
      </c>
      <c r="L430" t="str">
        <f t="shared" si="124"/>
        <v>0.000714285714285714-279.736014342051i</v>
      </c>
      <c r="M430" t="str">
        <f t="shared" si="125"/>
        <v>0.0025-8.71526029531583i</v>
      </c>
      <c r="N430">
        <f t="shared" si="126"/>
        <v>87.803735928553095</v>
      </c>
      <c r="O430">
        <f t="shared" si="127"/>
        <v>87.837201500998134</v>
      </c>
      <c r="P430" s="3">
        <f t="shared" si="128"/>
        <v>87.837201500998134</v>
      </c>
      <c r="Q430" s="3">
        <f t="shared" si="129"/>
        <v>-92.196264071446905</v>
      </c>
      <c r="R430">
        <f t="shared" si="130"/>
        <v>87.803735928553095</v>
      </c>
      <c r="S430">
        <f t="shared" si="131"/>
        <v>4.3233048447206554E-3</v>
      </c>
      <c r="T430">
        <f t="shared" si="114"/>
        <v>87.837201500998134</v>
      </c>
    </row>
    <row r="431" spans="1:20" x14ac:dyDescent="0.25">
      <c r="A431">
        <f t="shared" si="115"/>
        <v>27.267349155626611</v>
      </c>
      <c r="B431">
        <f t="shared" si="132"/>
        <v>4.3397334031305936</v>
      </c>
      <c r="C431" t="str">
        <f t="shared" si="116"/>
        <v>-944.7359900485-24540.8005404156i</v>
      </c>
      <c r="D431" t="str">
        <f t="shared" si="117"/>
        <v>3.47812499987626-3667.38988799195i</v>
      </c>
      <c r="E431" t="str">
        <f t="shared" si="118"/>
        <v>162.467723136905-0.0412255474950581i</v>
      </c>
      <c r="F431" t="str">
        <f t="shared" si="119"/>
        <v>2.90990990988997-34416.1962092487i</v>
      </c>
      <c r="G431" t="str">
        <f t="shared" si="120"/>
        <v>0.999999999993148-2.61766551892221E-06i</v>
      </c>
      <c r="H431" t="str">
        <f t="shared" si="121"/>
        <v>15.15173437512+0.593148252048075i</v>
      </c>
      <c r="I431" t="str">
        <f t="shared" si="122"/>
        <v>138.510867372786-3530.56752421857i</v>
      </c>
      <c r="K431" t="str">
        <f t="shared" si="123"/>
        <v>0.329490279978064-0.0129134613307803i</v>
      </c>
      <c r="L431" t="str">
        <f t="shared" si="124"/>
        <v>0.000714285714285714-278.677041584032i</v>
      </c>
      <c r="M431" t="str">
        <f t="shared" si="125"/>
        <v>0.0025-8.68226767813886i</v>
      </c>
      <c r="N431">
        <f t="shared" si="126"/>
        <v>87.795399175280153</v>
      </c>
      <c r="O431">
        <f t="shared" si="127"/>
        <v>87.804205922675607</v>
      </c>
      <c r="P431" s="3">
        <f t="shared" si="128"/>
        <v>87.804205922675607</v>
      </c>
      <c r="Q431" s="3">
        <f t="shared" si="129"/>
        <v>-92.204600824719847</v>
      </c>
      <c r="R431">
        <f t="shared" si="130"/>
        <v>87.795399175280153</v>
      </c>
      <c r="S431">
        <f t="shared" si="131"/>
        <v>4.3397334031305933E-3</v>
      </c>
      <c r="T431">
        <f t="shared" si="114"/>
        <v>87.804205922675607</v>
      </c>
    </row>
    <row r="432" spans="1:20" x14ac:dyDescent="0.25">
      <c r="A432">
        <f t="shared" si="115"/>
        <v>27.370965082417992</v>
      </c>
      <c r="B432">
        <f t="shared" si="132"/>
        <v>4.35622439006249</v>
      </c>
      <c r="C432" t="str">
        <f t="shared" si="116"/>
        <v>-944.724637446953-24447.6140351354i</v>
      </c>
      <c r="D432" t="str">
        <f t="shared" si="117"/>
        <v>3.47812499987531-3653.50656320972i</v>
      </c>
      <c r="E432" t="str">
        <f t="shared" si="118"/>
        <v>162.467709347632-0.041381653577111i</v>
      </c>
      <c r="F432" t="str">
        <f t="shared" si="119"/>
        <v>2.90990990988982-34285.9097522482i</v>
      </c>
      <c r="G432" t="str">
        <f t="shared" si="120"/>
        <v>0.999999999993096-2.62761264789399E-06i</v>
      </c>
      <c r="H432" t="str">
        <f t="shared" si="121"/>
        <v>15.1517360443904+0.59540222289556i</v>
      </c>
      <c r="I432" t="str">
        <f t="shared" si="122"/>
        <v>138.510869144512-3517.20245487877i</v>
      </c>
      <c r="K432" t="str">
        <f t="shared" si="123"/>
        <v>0.329486404829162-0.0129623789425139i</v>
      </c>
      <c r="L432" t="str">
        <f t="shared" si="124"/>
        <v>0.000714285714285714-277.622077688814i</v>
      </c>
      <c r="M432" t="str">
        <f t="shared" si="125"/>
        <v>0.0025-8.64939995829731i</v>
      </c>
      <c r="N432">
        <f t="shared" si="126"/>
        <v>87.787030845778105</v>
      </c>
      <c r="O432">
        <f t="shared" si="127"/>
        <v>87.771209950919783</v>
      </c>
      <c r="P432" s="3">
        <f t="shared" si="128"/>
        <v>87.771209950919783</v>
      </c>
      <c r="Q432" s="3">
        <f t="shared" si="129"/>
        <v>-92.212969154221895</v>
      </c>
      <c r="R432">
        <f t="shared" si="130"/>
        <v>87.787030845778105</v>
      </c>
      <c r="S432">
        <f t="shared" si="131"/>
        <v>4.3562243900624898E-3</v>
      </c>
      <c r="T432">
        <f t="shared" si="114"/>
        <v>87.771209950919783</v>
      </c>
    </row>
    <row r="433" spans="1:20" x14ac:dyDescent="0.25">
      <c r="A433">
        <f t="shared" si="115"/>
        <v>27.474974749731178</v>
      </c>
      <c r="B433">
        <f t="shared" si="132"/>
        <v>4.3727780427447271</v>
      </c>
      <c r="C433" t="str">
        <f t="shared" si="116"/>
        <v>-944.713198677617-24354.7792238788i</v>
      </c>
      <c r="D433" t="str">
        <f t="shared" si="117"/>
        <v>3.47812499987436-3639.67579534597i</v>
      </c>
      <c r="E433" t="str">
        <f t="shared" si="118"/>
        <v>162.467695453697-0.0415383465703871i</v>
      </c>
      <c r="F433" t="str">
        <f t="shared" si="119"/>
        <v>2.90990990988966-34156.11650957i</v>
      </c>
      <c r="G433" t="str">
        <f t="shared" si="120"/>
        <v>0.999999999993043-2.63759757595584E-06i</v>
      </c>
      <c r="H433" t="str">
        <f t="shared" si="121"/>
        <v>15.1517377263714+0.597664758917976i</v>
      </c>
      <c r="I433" t="str">
        <f t="shared" si="122"/>
        <v>138.510870929728-3503.88798167709i</v>
      </c>
      <c r="K433" t="str">
        <f t="shared" si="123"/>
        <v>0.329482500266023-0.0130114806878343i</v>
      </c>
      <c r="L433" t="str">
        <f t="shared" si="124"/>
        <v>0.000714285714285714-276.571107480389i</v>
      </c>
      <c r="M433" t="str">
        <f t="shared" si="125"/>
        <v>0.0025-8.61665666297806i</v>
      </c>
      <c r="N433">
        <f t="shared" si="126"/>
        <v>87.778630821238394</v>
      </c>
      <c r="O433">
        <f t="shared" si="127"/>
        <v>87.738213582744336</v>
      </c>
      <c r="P433" s="3">
        <f t="shared" si="128"/>
        <v>87.738213582744336</v>
      </c>
      <c r="Q433" s="3">
        <f t="shared" si="129"/>
        <v>-92.221369178761606</v>
      </c>
      <c r="R433">
        <f t="shared" si="130"/>
        <v>87.778630821238394</v>
      </c>
      <c r="S433">
        <f t="shared" si="131"/>
        <v>4.3727780427447269E-3</v>
      </c>
      <c r="T433">
        <f t="shared" si="114"/>
        <v>87.738213582744336</v>
      </c>
    </row>
    <row r="434" spans="1:20" x14ac:dyDescent="0.25">
      <c r="A434">
        <f t="shared" si="115"/>
        <v>27.579379653780155</v>
      </c>
      <c r="B434">
        <f t="shared" si="132"/>
        <v>4.389394599307157</v>
      </c>
      <c r="C434" t="str">
        <f t="shared" si="116"/>
        <v>-944.701673088572-24262.2947712644i</v>
      </c>
      <c r="D434" t="str">
        <f t="shared" si="117"/>
        <v>3.4781249998734-3625.89738544047i</v>
      </c>
      <c r="E434" t="str">
        <f t="shared" si="118"/>
        <v>162.467681454307-0.0416956286335183i</v>
      </c>
      <c r="F434" t="str">
        <f t="shared" si="119"/>
        <v>2.90990990988951-34026.8146140949i</v>
      </c>
      <c r="G434" t="str">
        <f t="shared" si="120"/>
        <v>0.99999999999299-2.64762044674433E-06i</v>
      </c>
      <c r="H434" t="str">
        <f t="shared" si="121"/>
        <v>15.1517394211599+0.599935892663962i</v>
      </c>
      <c r="I434" t="str">
        <f t="shared" si="122"/>
        <v>138.510872728538-3490.62391308042i</v>
      </c>
      <c r="K434" t="str">
        <f t="shared" si="123"/>
        <v>0.329478566066091-0.0130607672464553i</v>
      </c>
      <c r="L434" t="str">
        <f t="shared" si="124"/>
        <v>0.000714285714285714-275.524115840196i</v>
      </c>
      <c r="M434" t="str">
        <f t="shared" si="125"/>
        <v>0.0025-8.58403732115766i</v>
      </c>
      <c r="N434">
        <f t="shared" si="126"/>
        <v>87.770198982414442</v>
      </c>
      <c r="O434">
        <f t="shared" si="127"/>
        <v>87.705216815140375</v>
      </c>
      <c r="P434" s="3">
        <f t="shared" si="128"/>
        <v>87.705216815140375</v>
      </c>
      <c r="Q434" s="3">
        <f t="shared" si="129"/>
        <v>-92.229801017585558</v>
      </c>
      <c r="R434">
        <f t="shared" si="130"/>
        <v>87.770198982414442</v>
      </c>
      <c r="S434">
        <f t="shared" si="131"/>
        <v>4.3893945993071573E-3</v>
      </c>
      <c r="T434">
        <f t="shared" si="114"/>
        <v>87.705216815140375</v>
      </c>
    </row>
    <row r="435" spans="1:20" x14ac:dyDescent="0.25">
      <c r="A435">
        <f t="shared" si="115"/>
        <v>27.684181296464523</v>
      </c>
      <c r="B435">
        <f t="shared" si="132"/>
        <v>4.4060742987845245</v>
      </c>
      <c r="C435" t="str">
        <f t="shared" si="116"/>
        <v>-944.690060023013-24170.1593469519i</v>
      </c>
      <c r="D435" t="str">
        <f t="shared" si="117"/>
        <v>3.47812499987245-3612.17113528617i</v>
      </c>
      <c r="E435" t="str">
        <f t="shared" si="118"/>
        <v>162.467667348666-0.0418535019322657i</v>
      </c>
      <c r="F435" t="str">
        <f t="shared" si="119"/>
        <v>2.90990990988936-33898.0022057717i</v>
      </c>
      <c r="G435" t="str">
        <f t="shared" si="120"/>
        <v>0.999999999992937-2.65768140444182E-06i</v>
      </c>
      <c r="H435" t="str">
        <f t="shared" si="121"/>
        <v>15.1517411288533+0.602215656805867i</v>
      </c>
      <c r="I435" t="str">
        <f t="shared" si="122"/>
        <v>138.510874541045-3477.41005828063i</v>
      </c>
      <c r="K435" t="str">
        <f t="shared" si="123"/>
        <v>0.329474602005136-0.0131102393004467i</v>
      </c>
      <c r="L435" t="str">
        <f t="shared" si="124"/>
        <v>0.000714285714285714-274.48108770691i</v>
      </c>
      <c r="M435" t="str">
        <f t="shared" si="125"/>
        <v>0.0025-8.55154146359597i</v>
      </c>
      <c r="N435">
        <f t="shared" si="126"/>
        <v>87.761735209620184</v>
      </c>
      <c r="O435">
        <f t="shared" si="127"/>
        <v>87.672219645076353</v>
      </c>
      <c r="P435" s="3">
        <f t="shared" si="128"/>
        <v>87.672219645076353</v>
      </c>
      <c r="Q435" s="3">
        <f t="shared" si="129"/>
        <v>-92.238264790379816</v>
      </c>
      <c r="R435">
        <f t="shared" si="130"/>
        <v>87.761735209620184</v>
      </c>
      <c r="S435">
        <f t="shared" si="131"/>
        <v>4.4060742987845243E-3</v>
      </c>
      <c r="T435">
        <f t="shared" si="114"/>
        <v>87.672219645076353</v>
      </c>
    </row>
    <row r="436" spans="1:20" x14ac:dyDescent="0.25">
      <c r="A436">
        <f t="shared" si="115"/>
        <v>27.789381185391086</v>
      </c>
      <c r="B436">
        <f t="shared" si="132"/>
        <v>4.4228173811199056</v>
      </c>
      <c r="C436" t="str">
        <f t="shared" si="116"/>
        <v>-944.678358819209-24078.3716256225i</v>
      </c>
      <c r="D436" t="str">
        <f t="shared" si="117"/>
        <v>3.47812499987147-3598.49684742633i</v>
      </c>
      <c r="E436" t="str">
        <f t="shared" si="118"/>
        <v>162.46765313597-0.0420119686401029i</v>
      </c>
      <c r="F436" t="str">
        <f t="shared" si="119"/>
        <v>2.9099099098892-33769.6774315905i</v>
      </c>
      <c r="G436" t="str">
        <f t="shared" si="120"/>
        <v>0.999999999992883-2.66778059377855E-06i</v>
      </c>
      <c r="H436" t="str">
        <f t="shared" si="121"/>
        <v>15.15174284955+0.6045040841402i</v>
      </c>
      <c r="I436" t="str">
        <f t="shared" si="122"/>
        <v>138.510876367355-3464.246227192i</v>
      </c>
      <c r="K436" t="str">
        <f t="shared" si="123"/>
        <v>0.329470607857242-0.0131598975342399i</v>
      </c>
      <c r="L436" t="str">
        <f t="shared" si="124"/>
        <v>0.000714285714285714-273.44200807622i</v>
      </c>
      <c r="M436" t="str">
        <f t="shared" si="125"/>
        <v>0.0025-8.51916862282921i</v>
      </c>
      <c r="N436">
        <f t="shared" si="126"/>
        <v>87.753239382728495</v>
      </c>
      <c r="O436">
        <f t="shared" si="127"/>
        <v>87.63922206949772</v>
      </c>
      <c r="P436" s="3">
        <f t="shared" si="128"/>
        <v>87.63922206949772</v>
      </c>
      <c r="Q436" s="3">
        <f t="shared" si="129"/>
        <v>-92.246760617271505</v>
      </c>
      <c r="R436">
        <f t="shared" si="130"/>
        <v>87.753239382728495</v>
      </c>
      <c r="S436">
        <f t="shared" si="131"/>
        <v>4.4228173811199055E-3</v>
      </c>
      <c r="T436">
        <f t="shared" si="114"/>
        <v>87.63922206949772</v>
      </c>
    </row>
    <row r="437" spans="1:20" x14ac:dyDescent="0.25">
      <c r="A437">
        <f t="shared" si="115"/>
        <v>27.894980833895577</v>
      </c>
      <c r="B437">
        <f t="shared" si="132"/>
        <v>4.4396240871681618</v>
      </c>
      <c r="C437" t="str">
        <f t="shared" si="116"/>
        <v>-944.666568810396-23986.9302869604i</v>
      </c>
      <c r="D437" t="str">
        <f t="shared" si="117"/>
        <v>3.47812499987049-3584.87432515174i</v>
      </c>
      <c r="E437" t="str">
        <f t="shared" si="118"/>
        <v>162.467638815409-0.0421710309376271i</v>
      </c>
      <c r="F437" t="str">
        <f t="shared" si="119"/>
        <v>2.90990990988904-33641.8384455565i</v>
      </c>
      <c r="G437" t="str">
        <f t="shared" si="120"/>
        <v>0.999999999992829-2.67791816003478E-06i</v>
      </c>
      <c r="H437" t="str">
        <f t="shared" si="121"/>
        <v>15.1517445833488+0.606801207588093i</v>
      </c>
      <c r="I437" t="str">
        <f t="shared" si="122"/>
        <v>138.510878207569-3451.13223044838i</v>
      </c>
      <c r="K437" t="str">
        <f t="shared" si="123"/>
        <v>0.329466583394797-0.0132097426346342i</v>
      </c>
      <c r="L437" t="str">
        <f t="shared" si="124"/>
        <v>0.000714285714285714-272.406862000618i</v>
      </c>
      <c r="M437" t="str">
        <f t="shared" si="125"/>
        <v>0.0025-8.48691833316319i</v>
      </c>
      <c r="N437">
        <f t="shared" si="126"/>
        <v>87.744711381169736</v>
      </c>
      <c r="O437">
        <f t="shared" si="127"/>
        <v>87.606224085326829</v>
      </c>
      <c r="P437" s="3">
        <f t="shared" si="128"/>
        <v>87.606224085326829</v>
      </c>
      <c r="Q437" s="3">
        <f t="shared" si="129"/>
        <v>-92.255288618830264</v>
      </c>
      <c r="R437">
        <f t="shared" si="130"/>
        <v>87.744711381169736</v>
      </c>
      <c r="S437">
        <f t="shared" si="131"/>
        <v>4.4396240871681621E-3</v>
      </c>
      <c r="T437">
        <f t="shared" si="114"/>
        <v>87.606224085326829</v>
      </c>
    </row>
    <row r="438" spans="1:20" x14ac:dyDescent="0.25">
      <c r="A438">
        <f t="shared" si="115"/>
        <v>28.000981761064381</v>
      </c>
      <c r="B438">
        <f t="shared" si="132"/>
        <v>4.456494658699401</v>
      </c>
      <c r="C438" t="str">
        <f t="shared" si="116"/>
        <v>-944.654689324888-23895.8340156334i</v>
      </c>
      <c r="D438" t="str">
        <f t="shared" si="117"/>
        <v>3.4781249998695-3571.30337249786i</v>
      </c>
      <c r="E438" t="str">
        <f t="shared" si="118"/>
        <v>162.467624386166-0.0423306910130571i</v>
      </c>
      <c r="F438" t="str">
        <f t="shared" si="119"/>
        <v>2.90990990988888-33514.4834086629i</v>
      </c>
      <c r="G438" t="str">
        <f t="shared" si="120"/>
        <v>0.999999999992774-2.68809424904276E-06i</v>
      </c>
      <c r="H438" t="str">
        <f t="shared" si="121"/>
        <v>15.1517463303497+0.609107060195825i</v>
      </c>
      <c r="I438" t="str">
        <f t="shared" si="122"/>
        <v>138.510880061797-3438.06787940056i</v>
      </c>
      <c r="K438" t="str">
        <f t="shared" si="123"/>
        <v>0.329462528388475-0.0132597752908043i</v>
      </c>
      <c r="L438" t="str">
        <f t="shared" si="124"/>
        <v>0.000714285714285714-271.375634589179i</v>
      </c>
      <c r="M438" t="str">
        <f t="shared" si="125"/>
        <v>0.0025-8.45479013066665i</v>
      </c>
      <c r="N438">
        <f t="shared" si="126"/>
        <v>87.736151083930139</v>
      </c>
      <c r="O438">
        <f t="shared" si="127"/>
        <v>87.57322568946276</v>
      </c>
      <c r="P438" s="3">
        <f t="shared" si="128"/>
        <v>87.57322568946276</v>
      </c>
      <c r="Q438" s="3">
        <f t="shared" si="129"/>
        <v>-92.263848916069861</v>
      </c>
      <c r="R438">
        <f t="shared" si="130"/>
        <v>87.736151083930139</v>
      </c>
      <c r="S438">
        <f t="shared" si="131"/>
        <v>4.4564946586994007E-3</v>
      </c>
      <c r="T438">
        <f t="shared" si="114"/>
        <v>87.57322568946276</v>
      </c>
    </row>
    <row r="439" spans="1:20" x14ac:dyDescent="0.25">
      <c r="A439">
        <f t="shared" si="115"/>
        <v>28.107385491756425</v>
      </c>
      <c r="B439">
        <f t="shared" si="132"/>
        <v>4.4734293384024584</v>
      </c>
      <c r="C439" t="str">
        <f t="shared" si="116"/>
        <v>-944.642719685889-23805.0815012744i</v>
      </c>
      <c r="D439" t="str">
        <f t="shared" si="117"/>
        <v>3.47812499986852-3557.78379424196i</v>
      </c>
      <c r="E439" t="str">
        <f t="shared" si="118"/>
        <v>162.467609847421-0.0424909510621257i</v>
      </c>
      <c r="F439" t="str">
        <f t="shared" si="119"/>
        <v>2.90990990988872-33387.6104888648i</v>
      </c>
      <c r="G439" t="str">
        <f t="shared" si="120"/>
        <v>0.999999999992719-2.69830900718897E-06i</v>
      </c>
      <c r="H439" t="str">
        <f t="shared" si="121"/>
        <v>15.1517480906531+0.611421675135219i</v>
      </c>
      <c r="I439" t="str">
        <f t="shared" si="122"/>
        <v>138.510881930143-3425.05298611344i</v>
      </c>
      <c r="K439" t="str">
        <f t="shared" si="123"/>
        <v>0.32945844260723-0.0133099961943048i</v>
      </c>
      <c r="L439" t="str">
        <f t="shared" si="124"/>
        <v>0.000714285714285714-270.348311007351i</v>
      </c>
      <c r="M439" t="str">
        <f t="shared" si="125"/>
        <v>0.0025-8.42278355316464i</v>
      </c>
      <c r="N439">
        <f t="shared" si="126"/>
        <v>87.727558369550422</v>
      </c>
      <c r="O439">
        <f t="shared" si="127"/>
        <v>87.540226878781212</v>
      </c>
      <c r="P439" s="3">
        <f t="shared" si="128"/>
        <v>87.540226878781212</v>
      </c>
      <c r="Q439" s="3">
        <f t="shared" si="129"/>
        <v>-92.272441630449578</v>
      </c>
      <c r="R439">
        <f t="shared" si="130"/>
        <v>87.727558369550422</v>
      </c>
      <c r="S439">
        <f t="shared" si="131"/>
        <v>4.4734293384024581E-3</v>
      </c>
      <c r="T439">
        <f t="shared" si="114"/>
        <v>87.540226878781212</v>
      </c>
    </row>
    <row r="440" spans="1:20" x14ac:dyDescent="0.25">
      <c r="A440">
        <f t="shared" si="115"/>
        <v>28.214193556625101</v>
      </c>
      <c r="B440">
        <f t="shared" si="132"/>
        <v>4.490428369888388</v>
      </c>
      <c r="C440" t="str">
        <f t="shared" si="116"/>
        <v>-944.630659211528-23714.6714384617i</v>
      </c>
      <c r="D440" t="str">
        <f t="shared" si="117"/>
        <v>3.47812499986751-3544.31539590037i</v>
      </c>
      <c r="E440" t="str">
        <f t="shared" si="118"/>
        <v>162.467595198344-0.0426518132878014i</v>
      </c>
      <c r="F440" t="str">
        <f t="shared" si="119"/>
        <v>2.90990990988856-33261.2178610526i</v>
      </c>
      <c r="G440" t="str">
        <f t="shared" si="120"/>
        <v>0.999999999992664-2.70856258141614E-06i</v>
      </c>
      <c r="H440" t="str">
        <f t="shared" si="121"/>
        <v>15.1517498643603+0.613745085704197i</v>
      </c>
      <c r="I440" t="str">
        <f t="shared" si="122"/>
        <v>138.510883812715-3412.08736336342i</v>
      </c>
      <c r="K440" t="str">
        <f t="shared" si="123"/>
        <v>0.329454325818279-0.0133604060390784i</v>
      </c>
      <c r="L440" t="str">
        <f t="shared" si="124"/>
        <v>0.000714285714285714-269.32487647674i</v>
      </c>
      <c r="M440" t="str">
        <f t="shared" si="125"/>
        <v>0.0025-8.39089814023178i</v>
      </c>
      <c r="N440">
        <f t="shared" si="126"/>
        <v>87.718933116124063</v>
      </c>
      <c r="O440">
        <f t="shared" si="127"/>
        <v>87.507227650134041</v>
      </c>
      <c r="P440" s="3">
        <f t="shared" si="128"/>
        <v>87.507227650134041</v>
      </c>
      <c r="Q440" s="3">
        <f t="shared" si="129"/>
        <v>-92.281066883875937</v>
      </c>
      <c r="R440">
        <f t="shared" si="130"/>
        <v>87.718933116124063</v>
      </c>
      <c r="S440">
        <f t="shared" si="131"/>
        <v>4.4904283698883876E-3</v>
      </c>
      <c r="T440">
        <f t="shared" si="114"/>
        <v>87.507227650134041</v>
      </c>
    </row>
    <row r="441" spans="1:20" x14ac:dyDescent="0.25">
      <c r="A441">
        <f t="shared" si="115"/>
        <v>28.321407492140274</v>
      </c>
      <c r="B441">
        <f t="shared" si="132"/>
        <v>4.5074919976939638</v>
      </c>
      <c r="C441" t="str">
        <f t="shared" si="116"/>
        <v>-944.618507214841-23624.6025267015i</v>
      </c>
      <c r="D441" t="str">
        <f t="shared" si="117"/>
        <v>3.4781249998665-3530.89798372567i</v>
      </c>
      <c r="E441" t="str">
        <f t="shared" si="118"/>
        <v>162.467580438101-0.042813279900816i</v>
      </c>
      <c r="F441" t="str">
        <f t="shared" si="119"/>
        <v>2.9099099098884-33135.3037070259i</v>
      </c>
      <c r="G441" t="str">
        <f t="shared" si="120"/>
        <v>0.999999999992608-2.71885511922537E-06i</v>
      </c>
      <c r="H441" t="str">
        <f t="shared" si="121"/>
        <v>15.1517516515734+0.616077325327219i</v>
      </c>
      <c r="I441" t="str">
        <f t="shared" si="122"/>
        <v>138.510885709623-3399.17082463566i</v>
      </c>
      <c r="K441" t="str">
        <f t="shared" si="123"/>
        <v>0.329450177787088-0.0134110055214611i</v>
      </c>
      <c r="L441" t="str">
        <f t="shared" si="124"/>
        <v>0.000714285714285714-268.305316274895i</v>
      </c>
      <c r="M441" t="str">
        <f t="shared" si="125"/>
        <v>0.0025-8.35913343318561i</v>
      </c>
      <c r="N441">
        <f t="shared" si="126"/>
        <v>87.710275201295971</v>
      </c>
      <c r="O441">
        <f t="shared" si="127"/>
        <v>87.474228000349484</v>
      </c>
      <c r="P441" s="3">
        <f t="shared" si="128"/>
        <v>87.474228000349484</v>
      </c>
      <c r="Q441" s="3">
        <f t="shared" si="129"/>
        <v>-92.289724798704029</v>
      </c>
      <c r="R441">
        <f t="shared" si="130"/>
        <v>87.710275201295971</v>
      </c>
      <c r="S441">
        <f t="shared" si="131"/>
        <v>4.5074919976939637E-3</v>
      </c>
      <c r="T441">
        <f t="shared" si="114"/>
        <v>87.474228000349484</v>
      </c>
    </row>
    <row r="442" spans="1:20" x14ac:dyDescent="0.25">
      <c r="A442">
        <f t="shared" si="115"/>
        <v>28.42902884061041</v>
      </c>
      <c r="B442">
        <f t="shared" si="132"/>
        <v>4.5246204672852013</v>
      </c>
      <c r="C442" t="str">
        <f t="shared" si="116"/>
        <v>-944.606263003676-23534.8734704085i</v>
      </c>
      <c r="D442" t="str">
        <f t="shared" si="117"/>
        <v>3.47812499986549-3517.53136470388i</v>
      </c>
      <c r="E442" t="str">
        <f t="shared" si="118"/>
        <v>162.467565565852-0.0429753531192736i</v>
      </c>
      <c r="F442" t="str">
        <f t="shared" si="119"/>
        <v>2.90990990988824-33009.8662154674i</v>
      </c>
      <c r="G442" t="str">
        <f t="shared" si="120"/>
        <v>0.999999999992552-2.72918676867827E-06i</v>
      </c>
      <c r="H442" t="str">
        <f t="shared" si="121"/>
        <v>15.1517534523952+0.618418427555747i</v>
      </c>
      <c r="I442" t="str">
        <f t="shared" si="122"/>
        <v>138.510887620973-3386.30318412141i</v>
      </c>
      <c r="K442" t="str">
        <f t="shared" si="123"/>
        <v>0.329445998277366-0.0134617953401888i</v>
      </c>
      <c r="L442" t="str">
        <f t="shared" si="124"/>
        <v>0.000714285714285714-267.289615735102i</v>
      </c>
      <c r="M442" t="str">
        <f t="shared" si="125"/>
        <v>0.0025-8.32748897508037i</v>
      </c>
      <c r="N442">
        <f t="shared" si="126"/>
        <v>87.701584502260786</v>
      </c>
      <c r="O442">
        <f t="shared" si="127"/>
        <v>87.441227926231875</v>
      </c>
      <c r="P442" s="3">
        <f t="shared" si="128"/>
        <v>87.441227926231875</v>
      </c>
      <c r="Q442" s="3">
        <f t="shared" si="129"/>
        <v>-92.298415497739214</v>
      </c>
      <c r="R442">
        <f t="shared" si="130"/>
        <v>87.701584502260786</v>
      </c>
      <c r="S442">
        <f t="shared" si="131"/>
        <v>4.524620467285201E-3</v>
      </c>
      <c r="T442">
        <f t="shared" si="114"/>
        <v>87.441227926231875</v>
      </c>
    </row>
    <row r="443" spans="1:20" x14ac:dyDescent="0.25">
      <c r="A443">
        <f t="shared" si="115"/>
        <v>28.537059150204733</v>
      </c>
      <c r="B443">
        <f t="shared" si="132"/>
        <v>4.5418140250608854</v>
      </c>
      <c r="C443" t="str">
        <f t="shared" si="116"/>
        <v>-944.593925880689-23445.4829788867i</v>
      </c>
      <c r="D443" t="str">
        <f t="shared" si="117"/>
        <v>3.47812499986447-3504.21534655168i</v>
      </c>
      <c r="E443" t="str">
        <f t="shared" si="118"/>
        <v>162.46755058075-0.0431380351688001i</v>
      </c>
      <c r="F443" t="str">
        <f t="shared" si="119"/>
        <v>2.90990990988807-32884.9035819166i</v>
      </c>
      <c r="G443" t="str">
        <f t="shared" si="120"/>
        <v>0.999999999992495-2.73955767839909E-06i</v>
      </c>
      <c r="H443" t="str">
        <f t="shared" si="121"/>
        <v>15.1517552669293+0.620768426068786i</v>
      </c>
      <c r="I443" t="str">
        <f t="shared" si="122"/>
        <v>138.510889546878-3373.48425671534i</v>
      </c>
      <c r="K443" t="str">
        <f t="shared" si="123"/>
        <v>0.329441787051041-0.0135127761964039i</v>
      </c>
      <c r="L443" t="str">
        <f t="shared" si="124"/>
        <v>0.000714285714285714-266.277760246166i</v>
      </c>
      <c r="M443" t="str">
        <f t="shared" si="125"/>
        <v>0.0025-8.29596431069967i</v>
      </c>
      <c r="N443">
        <f t="shared" si="126"/>
        <v>87.692860895761427</v>
      </c>
      <c r="O443">
        <f t="shared" si="127"/>
        <v>87.40822742456109</v>
      </c>
      <c r="P443" s="3">
        <f t="shared" si="128"/>
        <v>87.40822742456109</v>
      </c>
      <c r="Q443" s="3">
        <f t="shared" si="129"/>
        <v>-92.307139104238573</v>
      </c>
      <c r="R443">
        <f t="shared" si="130"/>
        <v>87.692860895761427</v>
      </c>
      <c r="S443">
        <f t="shared" si="131"/>
        <v>4.5418140250608856E-3</v>
      </c>
      <c r="T443">
        <f t="shared" si="114"/>
        <v>87.40822742456109</v>
      </c>
    </row>
    <row r="444" spans="1:20" x14ac:dyDescent="0.25">
      <c r="A444">
        <f t="shared" si="115"/>
        <v>28.645499974975511</v>
      </c>
      <c r="B444">
        <f t="shared" si="132"/>
        <v>4.5590729183561169</v>
      </c>
      <c r="C444" t="str">
        <f t="shared" si="116"/>
        <v>-944.5814951433-23356.4297663118i</v>
      </c>
      <c r="D444" t="str">
        <f t="shared" si="117"/>
        <v>3.47812499986342-3490.94973771369i</v>
      </c>
      <c r="E444" t="str">
        <f t="shared" si="118"/>
        <v>162.46753548194-0.0433013282826699i</v>
      </c>
      <c r="F444" t="str">
        <f t="shared" si="119"/>
        <v>2.9099099098879-32760.414008744i</v>
      </c>
      <c r="G444" t="str">
        <f t="shared" si="120"/>
        <v>0.999999999992438-2.74996799757685E-06i</v>
      </c>
      <c r="H444" t="str">
        <f t="shared" si="121"/>
        <v>15.1517570952803+0.623127354673311i</v>
      </c>
      <c r="I444" t="str">
        <f t="shared" si="122"/>
        <v>138.510891487447-3360.7138580129i</v>
      </c>
      <c r="K444" t="str">
        <f t="shared" si="123"/>
        <v>0.329437543868256-0.0135639487936613i</v>
      </c>
      <c r="L444" t="str">
        <f t="shared" si="124"/>
        <v>0.000714285714285714-265.269735252208i</v>
      </c>
      <c r="M444" t="str">
        <f t="shared" si="125"/>
        <v>0.0025-8.26455898655076i</v>
      </c>
      <c r="N444">
        <f t="shared" si="126"/>
        <v>87.68410425808753</v>
      </c>
      <c r="O444">
        <f t="shared" si="127"/>
        <v>87.37522649209275</v>
      </c>
      <c r="P444" s="3">
        <f t="shared" si="128"/>
        <v>87.37522649209275</v>
      </c>
      <c r="Q444" s="3">
        <f t="shared" si="129"/>
        <v>-92.31589574191247</v>
      </c>
      <c r="R444">
        <f t="shared" si="130"/>
        <v>87.68410425808753</v>
      </c>
      <c r="S444">
        <f t="shared" si="131"/>
        <v>4.5590729183561168E-3</v>
      </c>
      <c r="T444">
        <f t="shared" si="114"/>
        <v>87.37522649209275</v>
      </c>
    </row>
    <row r="445" spans="1:20" x14ac:dyDescent="0.25">
      <c r="A445">
        <f t="shared" si="115"/>
        <v>28.754352874880418</v>
      </c>
      <c r="B445">
        <f t="shared" si="132"/>
        <v>4.5763973954458699</v>
      </c>
      <c r="C445" t="str">
        <f t="shared" si="116"/>
        <v>-944.568970083677-23267.7125517128i</v>
      </c>
      <c r="D445" t="str">
        <f t="shared" si="117"/>
        <v>3.47812499986238-3477.73434735968i</v>
      </c>
      <c r="E445" t="str">
        <f t="shared" si="118"/>
        <v>162.467520268564-0.0434652347016341i</v>
      </c>
      <c r="F445" t="str">
        <f t="shared" si="119"/>
        <v>2.90990990988774-32636.3957051255i</v>
      </c>
      <c r="G445" t="str">
        <f t="shared" si="120"/>
        <v>0.99999999999238-2.76041787596749E-06i</v>
      </c>
      <c r="H445" t="str">
        <f t="shared" si="121"/>
        <v>15.1517589375531+0.625495247304788i</v>
      </c>
      <c r="I445" t="str">
        <f t="shared" si="122"/>
        <v>138.510893442795-3347.99180430758i</v>
      </c>
      <c r="K445" t="str">
        <f t="shared" si="123"/>
        <v>0.329433268487355-0.0136153138379351i</v>
      </c>
      <c r="L445" t="str">
        <f t="shared" si="124"/>
        <v>0.000714285714285714-264.265526252449i</v>
      </c>
      <c r="M445" t="str">
        <f t="shared" si="125"/>
        <v>0.0025-8.23327255085752i</v>
      </c>
      <c r="N445">
        <f t="shared" si="126"/>
        <v>87.675314465073797</v>
      </c>
      <c r="O445">
        <f t="shared" si="127"/>
        <v>87.342225125558187</v>
      </c>
      <c r="P445" s="3">
        <f t="shared" si="128"/>
        <v>87.342225125558187</v>
      </c>
      <c r="Q445" s="3">
        <f t="shared" si="129"/>
        <v>-92.324685534926203</v>
      </c>
      <c r="R445">
        <f t="shared" si="130"/>
        <v>87.675314465073797</v>
      </c>
      <c r="S445">
        <f t="shared" si="131"/>
        <v>4.5763973954458699E-3</v>
      </c>
      <c r="T445">
        <f t="shared" si="114"/>
        <v>87.342225125558187</v>
      </c>
    </row>
    <row r="446" spans="1:20" x14ac:dyDescent="0.25">
      <c r="A446">
        <f t="shared" si="115"/>
        <v>28.863619415804962</v>
      </c>
      <c r="B446">
        <f t="shared" si="132"/>
        <v>4.5937877055485643</v>
      </c>
      <c r="C446" t="str">
        <f t="shared" si="116"/>
        <v>-944.556349988625-23179.3300589525i</v>
      </c>
      <c r="D446" t="str">
        <f t="shared" si="117"/>
        <v>3.47812499986133-3464.56898538181i</v>
      </c>
      <c r="E446" t="str">
        <f t="shared" si="118"/>
        <v>162.467504939755-0.0436297566741587i</v>
      </c>
      <c r="F446" t="str">
        <f t="shared" si="119"/>
        <v>2.90990990988756-32512.8468870159i</v>
      </c>
      <c r="G446" t="str">
        <f t="shared" si="120"/>
        <v>0.999999999992322-2.77090746389601E-06i</v>
      </c>
      <c r="H446" t="str">
        <f t="shared" si="121"/>
        <v>15.151760793854+0.627872138027619i</v>
      </c>
      <c r="I446" t="str">
        <f t="shared" si="122"/>
        <v>138.510895413028-3335.3179125884i</v>
      </c>
      <c r="K446" t="str">
        <f t="shared" si="123"/>
        <v>0.329428960664864-0.013666872037624i</v>
      </c>
      <c r="L446" t="str">
        <f t="shared" si="124"/>
        <v>0.000714285714285714-263.265118801005i</v>
      </c>
      <c r="M446" t="str">
        <f t="shared" si="125"/>
        <v>0.0025-8.20210455355403i</v>
      </c>
      <c r="N446">
        <f t="shared" si="126"/>
        <v>87.666491392098635</v>
      </c>
      <c r="O446">
        <f t="shared" si="127"/>
        <v>87.309223321663708</v>
      </c>
      <c r="P446" s="3">
        <f t="shared" si="128"/>
        <v>87.309223321663708</v>
      </c>
      <c r="Q446" s="3">
        <f t="shared" si="129"/>
        <v>-92.333508607901365</v>
      </c>
      <c r="R446">
        <f t="shared" si="130"/>
        <v>87.666491392098635</v>
      </c>
      <c r="S446">
        <f t="shared" si="131"/>
        <v>4.5937877055485642E-3</v>
      </c>
      <c r="T446">
        <f t="shared" si="114"/>
        <v>87.309223321663708</v>
      </c>
    </row>
    <row r="447" spans="1:20" x14ac:dyDescent="0.25">
      <c r="A447">
        <f t="shared" si="115"/>
        <v>28.973301169585021</v>
      </c>
      <c r="B447">
        <f t="shared" si="132"/>
        <v>4.6112440988296486</v>
      </c>
      <c r="C447" t="str">
        <f t="shared" si="116"/>
        <v>-944.543634139646-23091.2810167103i</v>
      </c>
      <c r="D447" t="str">
        <f t="shared" si="117"/>
        <v>3.4781249998603-3451.45346239194i</v>
      </c>
      <c r="E447" t="str">
        <f t="shared" si="118"/>
        <v>162.467489494641-0.0437948964562082i</v>
      </c>
      <c r="F447" t="str">
        <f t="shared" si="119"/>
        <v>2.9099099098874-32389.7657771243i</v>
      </c>
      <c r="G447" t="str">
        <f t="shared" si="120"/>
        <v>0.999999999992264-2.78143691225864E-06i</v>
      </c>
      <c r="H447" t="str">
        <f t="shared" si="121"/>
        <v>15.1517626642896+0.63025806103571i</v>
      </c>
      <c r="I447" t="str">
        <f t="shared" si="122"/>
        <v>138.510897398265-3322.69200053715i</v>
      </c>
      <c r="K447" t="str">
        <f t="shared" si="123"/>
        <v>0.329424620155481-0.013718624103559i</v>
      </c>
      <c r="L447" t="str">
        <f t="shared" si="124"/>
        <v>0.000714285714285714-262.268498506679i</v>
      </c>
      <c r="M447" t="str">
        <f t="shared" si="125"/>
        <v>0.0025-8.17105454627818i</v>
      </c>
      <c r="N447">
        <f t="shared" si="126"/>
        <v>87.657634914082465</v>
      </c>
      <c r="O447">
        <f t="shared" si="127"/>
        <v>87.276221077090938</v>
      </c>
      <c r="P447" s="3">
        <f t="shared" si="128"/>
        <v>87.276221077090938</v>
      </c>
      <c r="Q447" s="3">
        <f t="shared" si="129"/>
        <v>-92.342365085917535</v>
      </c>
      <c r="R447">
        <f t="shared" si="130"/>
        <v>87.657634914082465</v>
      </c>
      <c r="S447">
        <f t="shared" si="131"/>
        <v>4.6112440988296489E-3</v>
      </c>
      <c r="T447">
        <f t="shared" si="114"/>
        <v>87.276221077090938</v>
      </c>
    </row>
    <row r="448" spans="1:20" x14ac:dyDescent="0.25">
      <c r="A448">
        <f t="shared" si="115"/>
        <v>29.083399714029447</v>
      </c>
      <c r="B448">
        <f t="shared" si="132"/>
        <v>4.6287668264052018</v>
      </c>
      <c r="C448" t="str">
        <f t="shared" si="116"/>
        <v>-944.530821812822-23003.5641584631i</v>
      </c>
      <c r="D448" t="str">
        <f t="shared" si="117"/>
        <v>3.47812499985923-3438.38758971887i</v>
      </c>
      <c r="E448" t="str">
        <f t="shared" si="118"/>
        <v>162.467473932342-0.0439606563113767i</v>
      </c>
      <c r="F448" t="str">
        <f t="shared" si="119"/>
        <v>2.90990990988723-32267.1506048873i</v>
      </c>
      <c r="G448" t="str">
        <f t="shared" si="120"/>
        <v>0.999999999992205-2.79200637252507E-06i</v>
      </c>
      <c r="H448" t="str">
        <f t="shared" si="121"/>
        <v>15.1517645489677+0.6326530506529i</v>
      </c>
      <c r="I448" t="str">
        <f t="shared" si="122"/>
        <v>138.51089939862-3310.11388652587i</v>
      </c>
      <c r="K448" t="str">
        <f t="shared" si="123"/>
        <v>0.329420246712064-0.0137705707490087i</v>
      </c>
      <c r="L448" t="str">
        <f t="shared" si="124"/>
        <v>0.000714285714285714-261.275651032754i</v>
      </c>
      <c r="M448" t="str">
        <f t="shared" si="125"/>
        <v>0.0025-8.1401220823652i</v>
      </c>
      <c r="N448">
        <f t="shared" si="126"/>
        <v>87.648744905486112</v>
      </c>
      <c r="O448">
        <f t="shared" si="127"/>
        <v>87.243218388496246</v>
      </c>
      <c r="P448" s="3">
        <f t="shared" si="128"/>
        <v>87.243218388496246</v>
      </c>
      <c r="Q448" s="3">
        <f t="shared" si="129"/>
        <v>-92.351255094513888</v>
      </c>
      <c r="R448">
        <f t="shared" si="130"/>
        <v>87.648744905486112</v>
      </c>
      <c r="S448">
        <f t="shared" si="131"/>
        <v>4.6287668264052015E-3</v>
      </c>
      <c r="T448">
        <f t="shared" si="114"/>
        <v>87.243218388496246</v>
      </c>
    </row>
    <row r="449" spans="1:20" x14ac:dyDescent="0.25">
      <c r="A449">
        <f t="shared" si="115"/>
        <v>29.193916632942756</v>
      </c>
      <c r="B449">
        <f t="shared" si="132"/>
        <v>4.6463561403455413</v>
      </c>
      <c r="C449" t="str">
        <f t="shared" si="116"/>
        <v>-944.517912278799-22916.1782224674i</v>
      </c>
      <c r="D449" t="str">
        <f t="shared" si="117"/>
        <v>3.47812499985816-3425.37117940561i</v>
      </c>
      <c r="E449" t="str">
        <f t="shared" si="118"/>
        <v>162.467458251972-0.0441270385110256i</v>
      </c>
      <c r="F449" t="str">
        <f t="shared" si="119"/>
        <v>2.90990990988705-32144.9996064447i</v>
      </c>
      <c r="G449" t="str">
        <f t="shared" si="120"/>
        <v>0.999999999992145-2.80261599674049E-06i</v>
      </c>
      <c r="H449" t="str">
        <f t="shared" si="121"/>
        <v>15.1517664479967+0.635057141333449i</v>
      </c>
      <c r="I449" t="str">
        <f t="shared" si="122"/>
        <v>138.510901414206-3297.58338961416i</v>
      </c>
      <c r="K449" t="str">
        <f t="shared" si="123"/>
        <v>0.329415840085615-0.0138227126896856i</v>
      </c>
      <c r="L449" t="str">
        <f t="shared" si="124"/>
        <v>0.000714285714285714-260.286562096787i</v>
      </c>
      <c r="M449" t="str">
        <f t="shared" si="125"/>
        <v>0.0025-8.1093067168412i</v>
      </c>
      <c r="N449">
        <f t="shared" si="126"/>
        <v>87.639821240309388</v>
      </c>
      <c r="O449">
        <f t="shared" si="127"/>
        <v>87.210215252510764</v>
      </c>
      <c r="P449" s="3">
        <f t="shared" si="128"/>
        <v>87.210215252510764</v>
      </c>
      <c r="Q449" s="3">
        <f t="shared" si="129"/>
        <v>-92.360178759690612</v>
      </c>
      <c r="R449">
        <f t="shared" si="130"/>
        <v>87.639821240309388</v>
      </c>
      <c r="S449">
        <f t="shared" si="131"/>
        <v>4.6463561403455415E-3</v>
      </c>
      <c r="T449">
        <f t="shared" si="114"/>
        <v>87.210215252510764</v>
      </c>
    </row>
    <row r="450" spans="1:20" x14ac:dyDescent="0.25">
      <c r="A450">
        <f t="shared" si="115"/>
        <v>29.304853516147936</v>
      </c>
      <c r="B450">
        <f t="shared" si="132"/>
        <v>4.6640122936788542</v>
      </c>
      <c r="C450" t="str">
        <f t="shared" si="116"/>
        <v>-944.504904802763-22829.1219517417i</v>
      </c>
      <c r="D450" t="str">
        <f t="shared" si="117"/>
        <v>3.47812499985708-3412.40404420676i</v>
      </c>
      <c r="E450" t="str">
        <f t="shared" si="118"/>
        <v>162.467442452639-0.0442940453339665i</v>
      </c>
      <c r="F450" t="str">
        <f t="shared" si="119"/>
        <v>2.90990990988688-32023.3110246133i</v>
      </c>
      <c r="G450" t="str">
        <f t="shared" si="120"/>
        <v>0.999999999992085-2.81326593752793E-06i</v>
      </c>
      <c r="H450" t="str">
        <f t="shared" si="121"/>
        <v>15.1517683614858+0.637470367662585i</v>
      </c>
      <c r="I450" t="str">
        <f t="shared" si="122"/>
        <v>138.510903445139-3285.1003295466i</v>
      </c>
      <c r="K450" t="str">
        <f t="shared" si="123"/>
        <v>0.329411400025268-0.013875050643753i</v>
      </c>
      <c r="L450" t="str">
        <f t="shared" si="124"/>
        <v>0.000714285714285714-259.301217470399i</v>
      </c>
      <c r="M450" t="str">
        <f t="shared" si="125"/>
        <v>0.0025-8.07860800641679i</v>
      </c>
      <c r="N450">
        <f t="shared" si="126"/>
        <v>87.630863792089443</v>
      </c>
      <c r="O450">
        <f t="shared" si="127"/>
        <v>87.177211665740316</v>
      </c>
      <c r="P450" s="3">
        <f t="shared" si="128"/>
        <v>87.177211665740316</v>
      </c>
      <c r="Q450" s="3">
        <f t="shared" si="129"/>
        <v>-92.369136207910557</v>
      </c>
      <c r="R450">
        <f t="shared" si="130"/>
        <v>87.630863792089443</v>
      </c>
      <c r="S450">
        <f t="shared" si="131"/>
        <v>4.6640122936788542E-3</v>
      </c>
      <c r="T450">
        <f t="shared" si="114"/>
        <v>87.177211665740316</v>
      </c>
    </row>
    <row r="451" spans="1:20" x14ac:dyDescent="0.25">
      <c r="A451">
        <f t="shared" si="115"/>
        <v>29.416211959509297</v>
      </c>
      <c r="B451">
        <f t="shared" si="132"/>
        <v>4.6817355403948335</v>
      </c>
      <c r="C451" t="str">
        <f t="shared" si="116"/>
        <v>-944.491798644394-22742.3940940474i</v>
      </c>
      <c r="D451" t="str">
        <f t="shared" si="117"/>
        <v>3.478124999856-3399.4859975857i</v>
      </c>
      <c r="E451" t="str">
        <f t="shared" si="118"/>
        <v>162.467426533445-0.0444616790669375i</v>
      </c>
      <c r="F451" t="str">
        <f t="shared" si="119"/>
        <v>2.9099099098867-31902.0831088619i</v>
      </c>
      <c r="G451" t="str">
        <f t="shared" si="120"/>
        <v>0.999999999992025-2.82395634809037E-06i</v>
      </c>
      <c r="H451" t="str">
        <f t="shared" si="121"/>
        <v>15.1517702895451+0.639892764356962i</v>
      </c>
      <c r="I451" t="str">
        <f t="shared" si="122"/>
        <v>138.510905491537-3272.66452675016i</v>
      </c>
      <c r="K451" t="str">
        <f t="shared" si="123"/>
        <v>0.329406926278273-0.0139275853318306i</v>
      </c>
      <c r="L451" t="str">
        <f t="shared" si="124"/>
        <v>0.000714285714285714-258.319602979079i</v>
      </c>
      <c r="M451" t="str">
        <f t="shared" si="125"/>
        <v>0.0025-8.04802550948079i</v>
      </c>
      <c r="N451">
        <f t="shared" si="126"/>
        <v>87.621872433899114</v>
      </c>
      <c r="O451">
        <f t="shared" si="127"/>
        <v>87.144207624764917</v>
      </c>
      <c r="P451" s="3">
        <f t="shared" si="128"/>
        <v>87.144207624764917</v>
      </c>
      <c r="Q451" s="3">
        <f t="shared" si="129"/>
        <v>-92.378127566100886</v>
      </c>
      <c r="R451">
        <f t="shared" si="130"/>
        <v>87.621872433899114</v>
      </c>
      <c r="S451">
        <f t="shared" si="131"/>
        <v>4.6817355403948333E-3</v>
      </c>
      <c r="T451">
        <f t="shared" si="114"/>
        <v>87.144207624764917</v>
      </c>
    </row>
    <row r="452" spans="1:20" x14ac:dyDescent="0.25">
      <c r="A452">
        <f t="shared" si="115"/>
        <v>29.527993564955434</v>
      </c>
      <c r="B452">
        <f t="shared" si="132"/>
        <v>4.699526135448334</v>
      </c>
      <c r="C452" t="str">
        <f t="shared" si="116"/>
        <v>-944.47859305777-22655.9934018712i</v>
      </c>
      <c r="D452" t="str">
        <f t="shared" si="117"/>
        <v>3.47812499985489-3386.61685371202i</v>
      </c>
      <c r="E452" t="str">
        <f t="shared" si="118"/>
        <v>162.467410493481-0.0446299420041979i</v>
      </c>
      <c r="F452" t="str">
        <f t="shared" si="119"/>
        <v>2.90990990988653-31781.3141152865i</v>
      </c>
      <c r="G452" t="str">
        <f t="shared" si="120"/>
        <v>0.999999999991965-2.83468738221294E-06i</v>
      </c>
      <c r="H452" t="str">
        <f t="shared" si="121"/>
        <v>15.1517722322857+0.642324366265169i</v>
      </c>
      <c r="I452" t="str">
        <f t="shared" si="122"/>
        <v>138.510907553518-3260.27580233172i</v>
      </c>
      <c r="K452" t="str">
        <f t="shared" si="123"/>
        <v>0.329402418589983-0.0139803174770009i</v>
      </c>
      <c r="L452" t="str">
        <f t="shared" si="124"/>
        <v>0.000714285714285714-257.341704501971i</v>
      </c>
      <c r="M452" t="str">
        <f t="shared" si="125"/>
        <v>0.0025-8.0175587860936i</v>
      </c>
      <c r="N452">
        <f t="shared" si="126"/>
        <v>87.612847038345507</v>
      </c>
      <c r="O452">
        <f t="shared" si="127"/>
        <v>87.111203126138605</v>
      </c>
      <c r="P452" s="3">
        <f t="shared" si="128"/>
        <v>87.111203126138605</v>
      </c>
      <c r="Q452" s="3">
        <f t="shared" si="129"/>
        <v>-92.387152961654493</v>
      </c>
      <c r="R452">
        <f t="shared" si="130"/>
        <v>87.612847038345507</v>
      </c>
      <c r="S452">
        <f t="shared" si="131"/>
        <v>4.6995261354483338E-3</v>
      </c>
      <c r="T452">
        <f t="shared" si="114"/>
        <v>87.111203126138605</v>
      </c>
    </row>
    <row r="453" spans="1:20" x14ac:dyDescent="0.25">
      <c r="A453">
        <f t="shared" si="115"/>
        <v>29.640199940502267</v>
      </c>
      <c r="B453">
        <f t="shared" si="132"/>
        <v>4.7173843347630378</v>
      </c>
      <c r="C453" t="str">
        <f t="shared" si="116"/>
        <v>-944.465287291431-22569.9186324078i</v>
      </c>
      <c r="D453" t="str">
        <f t="shared" si="117"/>
        <v>3.47812499985378-3373.79642745874i</v>
      </c>
      <c r="E453" t="str">
        <f t="shared" si="118"/>
        <v>162.467394331836-0.0447988364477716i</v>
      </c>
      <c r="F453" t="str">
        <f t="shared" si="119"/>
        <v>2.90990990988635-31661.0023065842i</v>
      </c>
      <c r="G453" t="str">
        <f t="shared" si="120"/>
        <v>0.999999999991903-2.84545919426518E-06i</v>
      </c>
      <c r="H453" t="str">
        <f t="shared" si="121"/>
        <v>15.1517741898193+0.644765208368236i</v>
      </c>
      <c r="I453" t="str">
        <f t="shared" si="122"/>
        <v>138.510909631198-3247.93397807525i</v>
      </c>
      <c r="K453" t="str">
        <f t="shared" si="123"/>
        <v>0.329397876703843-0.0140332478048161i</v>
      </c>
      <c r="L453" t="str">
        <f t="shared" si="124"/>
        <v>0.000714285714285714-256.367507971679i</v>
      </c>
      <c r="M453" t="str">
        <f t="shared" si="125"/>
        <v>0.0025-7.98720739798126i</v>
      </c>
      <c r="N453">
        <f t="shared" si="126"/>
        <v>87.603787477568318</v>
      </c>
      <c r="O453">
        <f t="shared" si="127"/>
        <v>87.078198166389669</v>
      </c>
      <c r="P453" s="3">
        <f t="shared" si="128"/>
        <v>87.078198166389669</v>
      </c>
      <c r="Q453" s="3">
        <f t="shared" si="129"/>
        <v>-92.396212522431682</v>
      </c>
      <c r="R453">
        <f t="shared" si="130"/>
        <v>87.603787477568318</v>
      </c>
      <c r="S453">
        <f t="shared" si="131"/>
        <v>4.7173843347630374E-3</v>
      </c>
      <c r="T453">
        <f t="shared" si="114"/>
        <v>87.078198166389669</v>
      </c>
    </row>
    <row r="454" spans="1:20" x14ac:dyDescent="0.25">
      <c r="A454">
        <f t="shared" si="115"/>
        <v>29.752832700276173</v>
      </c>
      <c r="B454">
        <f t="shared" si="132"/>
        <v>4.7353103952351372</v>
      </c>
      <c r="C454" t="str">
        <f t="shared" si="116"/>
        <v>-944.451880588256-22484.1685475412i</v>
      </c>
      <c r="D454" t="str">
        <f t="shared" si="117"/>
        <v>3.47812499985268-3361.02453439974i</v>
      </c>
      <c r="E454" t="str">
        <f t="shared" si="118"/>
        <v>162.46737804759-0.0449683647074882i</v>
      </c>
      <c r="F454" t="str">
        <f t="shared" si="119"/>
        <v>2.90990990988617-31541.1459520295i</v>
      </c>
      <c r="G454" t="str">
        <f t="shared" si="120"/>
        <v>0.999999999991842-2.85627193920321E-06i</v>
      </c>
      <c r="H454" t="str">
        <f t="shared" si="121"/>
        <v>15.1517761622585+0.647215325780141i</v>
      </c>
      <c r="I454" t="str">
        <f t="shared" si="122"/>
        <v>138.5109117247-3235.63887643948i</v>
      </c>
      <c r="K454" t="str">
        <f t="shared" si="123"/>
        <v>0.329393300361369-0.0140863770433033i</v>
      </c>
      <c r="L454" t="str">
        <f t="shared" si="124"/>
        <v>0.000714285714285714-255.396999374058i</v>
      </c>
      <c r="M454" t="str">
        <f t="shared" si="125"/>
        <v>0.0025-7.95697090852885i</v>
      </c>
      <c r="N454">
        <f t="shared" si="126"/>
        <v>87.594693623238186</v>
      </c>
      <c r="O454">
        <f t="shared" si="127"/>
        <v>87.045192742019978</v>
      </c>
      <c r="P454" s="3">
        <f t="shared" si="128"/>
        <v>87.045192742019978</v>
      </c>
      <c r="Q454" s="3">
        <f t="shared" si="129"/>
        <v>-92.405306376761814</v>
      </c>
      <c r="R454">
        <f t="shared" si="130"/>
        <v>87.594693623238186</v>
      </c>
      <c r="S454">
        <f t="shared" si="131"/>
        <v>4.7353103952351375E-3</v>
      </c>
      <c r="T454">
        <f t="shared" si="114"/>
        <v>87.045192742019978</v>
      </c>
    </row>
    <row r="455" spans="1:20" x14ac:dyDescent="0.25">
      <c r="A455">
        <f t="shared" si="115"/>
        <v>29.865893464537226</v>
      </c>
      <c r="B455">
        <f t="shared" si="132"/>
        <v>4.7533045747370313</v>
      </c>
      <c r="C455" t="str">
        <f t="shared" si="116"/>
        <v>-944.438372185427-22398.7419138273i</v>
      </c>
      <c r="D455" t="str">
        <f t="shared" si="117"/>
        <v>3.47812499985154-3348.30099080704i</v>
      </c>
      <c r="E455" t="str">
        <f t="shared" si="118"/>
        <v>162.467361639817-0.0451385291008386i</v>
      </c>
      <c r="F455" t="str">
        <f t="shared" si="119"/>
        <v>2.90990990988599-31421.7433274486i</v>
      </c>
      <c r="G455" t="str">
        <f t="shared" si="120"/>
        <v>0.99999999999178-0.000002867125772572i</v>
      </c>
      <c r="H455" t="str">
        <f t="shared" si="121"/>
        <v>15.1517781497168+0.64967475374828i</v>
      </c>
      <c r="I455" t="str">
        <f t="shared" si="122"/>
        <v>138.51091383414-3223.39032055527i</v>
      </c>
      <c r="K455" t="str">
        <f t="shared" si="123"/>
        <v>0.329388689302143-0.0141397059229712i</v>
      </c>
      <c r="L455" t="str">
        <f t="shared" si="124"/>
        <v>0.000714285714285714-254.430164748015i</v>
      </c>
      <c r="M455" t="str">
        <f t="shared" si="125"/>
        <v>0.0025-7.92684888277435i</v>
      </c>
      <c r="N455">
        <f t="shared" si="126"/>
        <v>87.585565346555299</v>
      </c>
      <c r="O455">
        <f t="shared" si="127"/>
        <v>87.012186849504985</v>
      </c>
      <c r="P455" s="3">
        <f t="shared" si="128"/>
        <v>87.012186849504985</v>
      </c>
      <c r="Q455" s="3">
        <f t="shared" si="129"/>
        <v>-92.414434653444701</v>
      </c>
      <c r="R455">
        <f t="shared" si="130"/>
        <v>87.585565346555299</v>
      </c>
      <c r="S455">
        <f t="shared" si="131"/>
        <v>4.7533045747370313E-3</v>
      </c>
      <c r="T455">
        <f t="shared" si="114"/>
        <v>87.012186849504985</v>
      </c>
    </row>
    <row r="456" spans="1:20" x14ac:dyDescent="0.25">
      <c r="A456">
        <f t="shared" si="115"/>
        <v>29.97938385970247</v>
      </c>
      <c r="B456">
        <f t="shared" si="132"/>
        <v>4.771367132121032</v>
      </c>
      <c r="C456" t="str">
        <f t="shared" si="116"/>
        <v>-944.424761314482-22313.6375024761i</v>
      </c>
      <c r="D456" t="str">
        <f t="shared" si="117"/>
        <v>3.47812499985042-3335.6256136482i</v>
      </c>
      <c r="E456" t="str">
        <f t="shared" si="118"/>
        <v>162.467345107583-0.045309331953215i</v>
      </c>
      <c r="F456" t="str">
        <f t="shared" si="119"/>
        <v>2.9099099098858-31302.7927151943i</v>
      </c>
      <c r="G456" t="str">
        <f t="shared" si="120"/>
        <v>0.999999999991717-0.0000028780208505076i</v>
      </c>
      <c r="H456" t="str">
        <f t="shared" si="121"/>
        <v>15.1517801523086+0.652143527654068i</v>
      </c>
      <c r="I456" t="str">
        <f t="shared" si="122"/>
        <v>138.510915959647-3211.18813422298i</v>
      </c>
      <c r="K456" t="str">
        <f t="shared" si="123"/>
        <v>0.329384043263789-0.0141932351768172i</v>
      </c>
      <c r="L456" t="str">
        <f t="shared" si="124"/>
        <v>0.000714285714285714-253.466990185311i</v>
      </c>
      <c r="M456" t="str">
        <f t="shared" si="125"/>
        <v>0.0025-7.89684088740222i</v>
      </c>
      <c r="N456">
        <f t="shared" si="126"/>
        <v>87.576402518247448</v>
      </c>
      <c r="O456">
        <f t="shared" si="127"/>
        <v>86.979180485293583</v>
      </c>
      <c r="P456" s="3">
        <f t="shared" si="128"/>
        <v>86.979180485293583</v>
      </c>
      <c r="Q456" s="3">
        <f t="shared" si="129"/>
        <v>-92.423597481752552</v>
      </c>
      <c r="R456">
        <f t="shared" si="130"/>
        <v>87.576402518247448</v>
      </c>
      <c r="S456">
        <f t="shared" si="131"/>
        <v>4.7713671321210323E-3</v>
      </c>
      <c r="T456">
        <f t="shared" si="114"/>
        <v>86.979180485293583</v>
      </c>
    </row>
    <row r="457" spans="1:20" x14ac:dyDescent="0.25">
      <c r="A457">
        <f t="shared" si="115"/>
        <v>30.093305518369338</v>
      </c>
      <c r="B457">
        <f t="shared" si="132"/>
        <v>4.7894983272230922</v>
      </c>
      <c r="C457" t="str">
        <f t="shared" si="116"/>
        <v>-944.411047201068-22228.8540893341i</v>
      </c>
      <c r="D457" t="str">
        <f t="shared" si="117"/>
        <v>3.47812499984929-3322.99822058367i</v>
      </c>
      <c r="E457" t="str">
        <f t="shared" si="118"/>
        <v>162.467328449949-0.0454807755975847i</v>
      </c>
      <c r="F457" t="str">
        <f t="shared" si="119"/>
        <v>2.90990990988563-31184.2924041225i</v>
      </c>
      <c r="G457" t="str">
        <f t="shared" si="120"/>
        <v>0.999999999991654-2.88895732973935E-06i</v>
      </c>
      <c r="H457" t="str">
        <f t="shared" si="121"/>
        <v>15.1517821701492+0.654621683013301i</v>
      </c>
      <c r="I457" t="str">
        <f t="shared" si="122"/>
        <v>138.510918101335-3199.03214191014i</v>
      </c>
      <c r="K457" t="str">
        <f t="shared" si="123"/>
        <v>0.329379361981965-0.0142469655403311i</v>
      </c>
      <c r="L457" t="str">
        <f t="shared" si="124"/>
        <v>0.000714285714285714-252.507461830356i</v>
      </c>
      <c r="M457" t="str">
        <f t="shared" si="125"/>
        <v>0.0025-7.86694649073741i</v>
      </c>
      <c r="N457">
        <f t="shared" si="126"/>
        <v>87.567205008569019</v>
      </c>
      <c r="O457">
        <f t="shared" si="127"/>
        <v>86.946173645807789</v>
      </c>
      <c r="P457" s="3">
        <f t="shared" si="128"/>
        <v>86.946173645807789</v>
      </c>
      <c r="Q457" s="3">
        <f t="shared" si="129"/>
        <v>-92.432794991430981</v>
      </c>
      <c r="R457">
        <f t="shared" si="130"/>
        <v>87.567205008569019</v>
      </c>
      <c r="S457">
        <f t="shared" si="131"/>
        <v>4.789498327223092E-3</v>
      </c>
      <c r="T457">
        <f t="shared" si="114"/>
        <v>86.946173645807789</v>
      </c>
    </row>
    <row r="458" spans="1:20" x14ac:dyDescent="0.25">
      <c r="A458">
        <f t="shared" si="115"/>
        <v>30.207660079339142</v>
      </c>
      <c r="B458">
        <f t="shared" si="132"/>
        <v>4.8076984208665401</v>
      </c>
      <c r="C458" t="str">
        <f t="shared" si="116"/>
        <v>-944.397229065147-22144.3904548662i</v>
      </c>
      <c r="D458" t="str">
        <f t="shared" si="117"/>
        <v>3.47812499984813-3310.41862996415i</v>
      </c>
      <c r="E458" t="str">
        <f t="shared" si="118"/>
        <v>162.467311665965-0.0456528623749639i</v>
      </c>
      <c r="F458" t="str">
        <f t="shared" si="119"/>
        <v>2.90990990988544-31066.2406895661i</v>
      </c>
      <c r="G458" t="str">
        <f t="shared" si="120"/>
        <v>0.99999999999159-2.89993536759217E-06i</v>
      </c>
      <c r="H458" t="str">
        <f t="shared" si="121"/>
        <v>15.1517842033545+0.657109255476818i</v>
      </c>
      <c r="I458" t="str">
        <f t="shared" si="122"/>
        <v>138.510920259332-3186.92216874862i</v>
      </c>
      <c r="K458" t="str">
        <f t="shared" si="123"/>
        <v>0.329374645190348-0.0143008977515046i</v>
      </c>
      <c r="L458" t="str">
        <f t="shared" si="124"/>
        <v>0.000714285714285714-251.551565880012i</v>
      </c>
      <c r="M458" t="str">
        <f t="shared" si="125"/>
        <v>0.0025-7.83716526273897i</v>
      </c>
      <c r="N458">
        <f t="shared" si="126"/>
        <v>87.557972687298687</v>
      </c>
      <c r="O458">
        <f t="shared" si="127"/>
        <v>86.913166327442454</v>
      </c>
      <c r="P458" s="3">
        <f t="shared" si="128"/>
        <v>86.913166327442454</v>
      </c>
      <c r="Q458" s="3">
        <f t="shared" si="129"/>
        <v>-92.442027312701313</v>
      </c>
      <c r="R458">
        <f t="shared" si="130"/>
        <v>87.557972687298687</v>
      </c>
      <c r="S458">
        <f t="shared" si="131"/>
        <v>4.8076984208665404E-3</v>
      </c>
      <c r="T458">
        <f t="shared" si="114"/>
        <v>86.913166327442454</v>
      </c>
    </row>
    <row r="459" spans="1:20" x14ac:dyDescent="0.25">
      <c r="A459">
        <f t="shared" si="115"/>
        <v>30.322449187640633</v>
      </c>
      <c r="B459">
        <f t="shared" si="132"/>
        <v>4.8259676748658329</v>
      </c>
      <c r="C459" t="str">
        <f t="shared" si="116"/>
        <v>-944.383306120759-22060.2453841391i</v>
      </c>
      <c r="D459" t="str">
        <f t="shared" si="117"/>
        <v>3.47812499984697-3297.886660828i</v>
      </c>
      <c r="E459" t="str">
        <f t="shared" si="118"/>
        <v>162.467294754679-0.0458255946340626i</v>
      </c>
      <c r="F459" t="str">
        <f t="shared" si="119"/>
        <v>2.90990990988525-30948.6358733118i</v>
      </c>
      <c r="G459" t="str">
        <f t="shared" si="120"/>
        <v>0.999999999991526-2.91095512198883E-06i</v>
      </c>
      <c r="H459" t="str">
        <f t="shared" si="121"/>
        <v>15.1517862520418+0.6596062808309i</v>
      </c>
      <c r="I459" t="str">
        <f t="shared" si="122"/>
        <v>138.51092243376-3174.85804053249i</v>
      </c>
      <c r="K459" t="str">
        <f t="shared" si="123"/>
        <v>0.329369892620616-0.0143550325508345i</v>
      </c>
      <c r="L459" t="str">
        <f t="shared" si="124"/>
        <v>0.000714285714285714-250.599288583394i</v>
      </c>
      <c r="M459" t="str">
        <f t="shared" si="125"/>
        <v>0.0025-7.80749677499402i</v>
      </c>
      <c r="N459">
        <f t="shared" si="126"/>
        <v>87.54870542373834</v>
      </c>
      <c r="O459">
        <f t="shared" si="127"/>
        <v>86.880158526565353</v>
      </c>
      <c r="P459" s="3">
        <f t="shared" si="128"/>
        <v>86.880158526565353</v>
      </c>
      <c r="Q459" s="3">
        <f t="shared" si="129"/>
        <v>-92.45129457626166</v>
      </c>
      <c r="R459">
        <f t="shared" si="130"/>
        <v>87.54870542373834</v>
      </c>
      <c r="S459">
        <f t="shared" si="131"/>
        <v>4.8259676748658329E-3</v>
      </c>
      <c r="T459">
        <f t="shared" si="114"/>
        <v>86.880158526565353</v>
      </c>
    </row>
    <row r="460" spans="1:20" x14ac:dyDescent="0.25">
      <c r="A460">
        <f t="shared" si="115"/>
        <v>30.437674494553669</v>
      </c>
      <c r="B460">
        <f t="shared" si="132"/>
        <v>4.8443063520303236</v>
      </c>
      <c r="C460" t="str">
        <f t="shared" si="116"/>
        <v>-944.369277576089-21976.4176668031i</v>
      </c>
      <c r="D460" t="str">
        <f t="shared" si="117"/>
        <v>3.47812499984581-3285.40213289865i</v>
      </c>
      <c r="E460" t="str">
        <f t="shared" si="118"/>
        <v>162.467277715127-0.0459989747313628i</v>
      </c>
      <c r="F460" t="str">
        <f t="shared" si="119"/>
        <v>2.90990990988506-30831.4762635746i</v>
      </c>
      <c r="G460" t="str">
        <f t="shared" si="120"/>
        <v>0.999999999991462-0.0000029220167514522i</v>
      </c>
      <c r="H460" t="str">
        <f t="shared" si="121"/>
        <v>15.1517883163288+0.662112794997874i</v>
      </c>
      <c r="I460" t="str">
        <f t="shared" si="122"/>
        <v>138.510924624747-3162.83958371516i</v>
      </c>
      <c r="K460" t="str">
        <f t="shared" si="123"/>
        <v>0.329365104002436-0.0144093706813311i</v>
      </c>
      <c r="L460" t="str">
        <f t="shared" si="124"/>
        <v>0.000714285714285714-249.650616241676i</v>
      </c>
      <c r="M460" t="str">
        <f t="shared" si="125"/>
        <v>0.0025-7.7779406007113i</v>
      </c>
      <c r="N460">
        <f t="shared" si="126"/>
        <v>87.539403086711218</v>
      </c>
      <c r="O460">
        <f t="shared" si="127"/>
        <v>86.847150239516807</v>
      </c>
      <c r="P460" s="3">
        <f t="shared" si="128"/>
        <v>86.847150239516807</v>
      </c>
      <c r="Q460" s="3">
        <f t="shared" si="129"/>
        <v>-92.460596913288782</v>
      </c>
      <c r="R460">
        <f t="shared" si="130"/>
        <v>87.539403086711218</v>
      </c>
      <c r="S460">
        <f t="shared" si="131"/>
        <v>4.8443063520303238E-3</v>
      </c>
      <c r="T460">
        <f t="shared" si="114"/>
        <v>86.847150239516807</v>
      </c>
    </row>
    <row r="461" spans="1:20" x14ac:dyDescent="0.25">
      <c r="A461">
        <f t="shared" si="115"/>
        <v>30.553337657632976</v>
      </c>
      <c r="B461">
        <f t="shared" si="132"/>
        <v>4.8627147161680391</v>
      </c>
      <c r="C461" t="str">
        <f t="shared" si="116"/>
        <v>-944.355142633385-21892.9060970751i</v>
      </c>
      <c r="D461" t="str">
        <f t="shared" si="117"/>
        <v>3.47812499984462-3272.96486658198i</v>
      </c>
      <c r="E461" t="str">
        <f t="shared" si="118"/>
        <v>162.467260546341-0.046173005031432i</v>
      </c>
      <c r="F461" t="str">
        <f t="shared" si="119"/>
        <v>2.90990990988487-30714.7601749745i</v>
      </c>
      <c r="G461" t="str">
        <f t="shared" si="120"/>
        <v>0.999999999991397-2.93312041510754E-06i</v>
      </c>
      <c r="H461" t="str">
        <f t="shared" si="121"/>
        <v>15.1517903963343+0.664628834036532i</v>
      </c>
      <c r="I461" t="str">
        <f t="shared" si="122"/>
        <v>138.510926832415-3150.86662540711i</v>
      </c>
      <c r="K461" t="str">
        <f t="shared" si="123"/>
        <v>0.329360279063451-0.0144639128885227i</v>
      </c>
      <c r="L461" t="str">
        <f t="shared" si="124"/>
        <v>0.000714285714285714-248.705535207886i</v>
      </c>
      <c r="M461" t="str">
        <f t="shared" si="125"/>
        <v>0.0025-7.74849631471538i</v>
      </c>
      <c r="N461">
        <f t="shared" si="126"/>
        <v>87.530065544560387</v>
      </c>
      <c r="O461">
        <f t="shared" si="127"/>
        <v>86.81414146260947</v>
      </c>
      <c r="P461" s="3">
        <f t="shared" si="128"/>
        <v>86.81414146260947</v>
      </c>
      <c r="Q461" s="3">
        <f t="shared" si="129"/>
        <v>-92.469934455439613</v>
      </c>
      <c r="R461">
        <f t="shared" si="130"/>
        <v>87.530065544560387</v>
      </c>
      <c r="S461">
        <f t="shared" si="131"/>
        <v>4.8627147161680387E-3</v>
      </c>
      <c r="T461">
        <f t="shared" si="114"/>
        <v>86.81414146260947</v>
      </c>
    </row>
    <row r="462" spans="1:20" x14ac:dyDescent="0.25">
      <c r="A462">
        <f t="shared" si="115"/>
        <v>30.669440340731978</v>
      </c>
      <c r="B462">
        <f t="shared" si="132"/>
        <v>4.8811930320894774</v>
      </c>
      <c r="C462" t="str">
        <f t="shared" si="116"/>
        <v>-944.340900488895-21809.7094737207i</v>
      </c>
      <c r="D462" t="str">
        <f t="shared" si="117"/>
        <v>3.47812499984345-3260.57468296372i</v>
      </c>
      <c r="E462" t="str">
        <f t="shared" si="118"/>
        <v>162.467243247345-0.0463476879065091i</v>
      </c>
      <c r="F462" t="str">
        <f t="shared" si="119"/>
        <v>2.90990990988468-30598.4859285111i</v>
      </c>
      <c r="G462" t="str">
        <f t="shared" si="120"/>
        <v>0.999999999991331-2.94426627268475E-06i</v>
      </c>
      <c r="H462" t="str">
        <f t="shared" si="121"/>
        <v>15.151792492178+0.66715443414276i</v>
      </c>
      <c r="I462" t="str">
        <f t="shared" si="122"/>
        <v>138.510929056895-3138.93899337331i</v>
      </c>
      <c r="K462" t="str">
        <f t="shared" si="123"/>
        <v>0.329355417529257-0.0145186599204626i</v>
      </c>
      <c r="L462" t="str">
        <f t="shared" si="124"/>
        <v>0.000714285714285714-247.764031886717i</v>
      </c>
      <c r="M462" t="str">
        <f t="shared" si="125"/>
        <v>0.0025-7.71916349344032i</v>
      </c>
      <c r="N462">
        <f t="shared" si="126"/>
        <v>87.520692665147067</v>
      </c>
      <c r="O462">
        <f t="shared" si="127"/>
        <v>86.781132192128013</v>
      </c>
      <c r="P462" s="3">
        <f t="shared" si="128"/>
        <v>86.781132192128013</v>
      </c>
      <c r="Q462" s="3">
        <f t="shared" si="129"/>
        <v>-92.479307334852933</v>
      </c>
      <c r="R462">
        <f t="shared" si="130"/>
        <v>87.520692665147067</v>
      </c>
      <c r="S462">
        <f t="shared" si="131"/>
        <v>4.8811930320894776E-3</v>
      </c>
      <c r="T462">
        <f t="shared" si="114"/>
        <v>86.781132192128013</v>
      </c>
    </row>
    <row r="463" spans="1:20" x14ac:dyDescent="0.25">
      <c r="A463">
        <f t="shared" si="115"/>
        <v>30.785984214026762</v>
      </c>
      <c r="B463">
        <f t="shared" si="132"/>
        <v>4.8997415656114178</v>
      </c>
      <c r="C463" t="str">
        <f t="shared" si="116"/>
        <v>-944.326550332855-21726.8266000378i</v>
      </c>
      <c r="D463" t="str">
        <f t="shared" si="117"/>
        <v>3.47812499984226-3248.23140380693i</v>
      </c>
      <c r="E463" t="str">
        <f t="shared" si="118"/>
        <v>162.467225817155-0.0465230257368379i</v>
      </c>
      <c r="F463" t="str">
        <f t="shared" si="119"/>
        <v>2.90990990988449-30482.6518515405i</v>
      </c>
      <c r="G463" t="str">
        <f t="shared" si="120"/>
        <v>0.999999999991265-2.95545448452075E-06i</v>
      </c>
      <c r="H463" t="str">
        <f t="shared" si="121"/>
        <v>15.1517946039805+0.669689631649963i</v>
      </c>
      <c r="I463" t="str">
        <f t="shared" si="122"/>
        <v>138.510931298312-3127.05651603078i</v>
      </c>
      <c r="K463" t="str">
        <f t="shared" si="123"/>
        <v>0.329350519123399-0.0145736125277349i</v>
      </c>
      <c r="L463" t="str">
        <f t="shared" si="124"/>
        <v>0.000714285714285714-246.826092734326i</v>
      </c>
      <c r="M463" t="str">
        <f t="shared" si="125"/>
        <v>0.0025-7.68994171492362i</v>
      </c>
      <c r="N463">
        <f t="shared" si="126"/>
        <v>87.51128431584911</v>
      </c>
      <c r="O463">
        <f t="shared" si="127"/>
        <v>86.748122424329225</v>
      </c>
      <c r="P463" s="3">
        <f t="shared" si="128"/>
        <v>86.748122424329225</v>
      </c>
      <c r="Q463" s="3">
        <f t="shared" si="129"/>
        <v>-92.48871568415089</v>
      </c>
      <c r="R463">
        <f t="shared" si="130"/>
        <v>87.51128431584911</v>
      </c>
      <c r="S463">
        <f t="shared" si="131"/>
        <v>4.8997415656114179E-3</v>
      </c>
      <c r="T463">
        <f t="shared" si="114"/>
        <v>86.748122424329225</v>
      </c>
    </row>
    <row r="464" spans="1:20" x14ac:dyDescent="0.25">
      <c r="A464">
        <f t="shared" si="115"/>
        <v>30.902970954040065</v>
      </c>
      <c r="B464">
        <f t="shared" si="132"/>
        <v>4.9183605835607409</v>
      </c>
      <c r="C464" t="str">
        <f t="shared" si="116"/>
        <v>-944.312091349462-21644.2562838388i</v>
      </c>
      <c r="D464" t="str">
        <f t="shared" si="117"/>
        <v>3.47812499984105-3235.9348515494i</v>
      </c>
      <c r="E464" t="str">
        <f t="shared" si="118"/>
        <v>162.46720825478-0.0466990209105704i</v>
      </c>
      <c r="F464" t="str">
        <f t="shared" si="119"/>
        <v>2.9099099098843-30367.2562777505i</v>
      </c>
      <c r="G464" t="str">
        <f t="shared" si="120"/>
        <v>0.999999999991199-2.96668521156174E-06i</v>
      </c>
      <c r="H464" t="str">
        <f t="shared" si="121"/>
        <v>15.1517967318633+0.67223446302965i</v>
      </c>
      <c r="I464" t="str">
        <f t="shared" si="122"/>
        <v>138.510933556796-3115.21902244606i</v>
      </c>
      <c r="K464" t="str">
        <f t="shared" si="123"/>
        <v>0.329345583567348-0.0146287714634611i</v>
      </c>
      <c r="L464" t="str">
        <f t="shared" si="124"/>
        <v>0.000714285714285714-245.891704258145i</v>
      </c>
      <c r="M464" t="str">
        <f t="shared" si="125"/>
        <v>0.0025-7.66083055880019i</v>
      </c>
      <c r="N464">
        <f t="shared" si="126"/>
        <v>87.501840363559211</v>
      </c>
      <c r="O464">
        <f t="shared" si="127"/>
        <v>86.715112155441588</v>
      </c>
      <c r="P464" s="3">
        <f t="shared" si="128"/>
        <v>86.715112155441588</v>
      </c>
      <c r="Q464" s="3">
        <f t="shared" si="129"/>
        <v>-92.498159636440789</v>
      </c>
      <c r="R464">
        <f t="shared" si="130"/>
        <v>87.501840363559211</v>
      </c>
      <c r="S464">
        <f t="shared" si="131"/>
        <v>4.9183605835607406E-3</v>
      </c>
      <c r="T464">
        <f t="shared" si="114"/>
        <v>86.715112155441588</v>
      </c>
    </row>
    <row r="465" spans="1:20" x14ac:dyDescent="0.25">
      <c r="A465">
        <f t="shared" si="115"/>
        <v>31.020402243665416</v>
      </c>
      <c r="B465">
        <f t="shared" si="132"/>
        <v>4.9370503537782717</v>
      </c>
      <c r="C465" t="str">
        <f t="shared" si="116"/>
        <v>-944.297522716783-21561.9973374336i</v>
      </c>
      <c r="D465" t="str">
        <f t="shared" si="117"/>
        <v>3.47812499983985-3223.68484930109i</v>
      </c>
      <c r="E465" t="str">
        <f t="shared" si="118"/>
        <v>162.467190559223-0.0468756758236635i</v>
      </c>
      <c r="F465" t="str">
        <f t="shared" si="119"/>
        <v>2.9099099098841-30252.2975471372i</v>
      </c>
      <c r="G465" t="str">
        <f t="shared" si="120"/>
        <v>0.999999999991132-2.97795861536547E-06i</v>
      </c>
      <c r="H465" t="str">
        <f t="shared" si="121"/>
        <v>15.1517988759489+0.674788964891947i</v>
      </c>
      <c r="I465" t="str">
        <f t="shared" si="122"/>
        <v>138.51093583248-3103.42634233289i</v>
      </c>
      <c r="K465" t="str">
        <f t="shared" si="123"/>
        <v>0.329340610580488-0.0146841374833057i</v>
      </c>
      <c r="L465" t="str">
        <f t="shared" si="124"/>
        <v>0.000714285714285714-244.960853016682i</v>
      </c>
      <c r="M465" t="str">
        <f t="shared" si="125"/>
        <v>0.0025-7.63182960629623i</v>
      </c>
      <c r="N465">
        <f t="shared" si="126"/>
        <v>87.492360674683425</v>
      </c>
      <c r="O465">
        <f t="shared" si="127"/>
        <v>86.682101381665078</v>
      </c>
      <c r="P465" s="3">
        <f t="shared" si="128"/>
        <v>86.682101381665078</v>
      </c>
      <c r="Q465" s="3">
        <f t="shared" si="129"/>
        <v>-92.507639325316575</v>
      </c>
      <c r="R465">
        <f t="shared" si="130"/>
        <v>87.492360674683425</v>
      </c>
      <c r="S465">
        <f t="shared" si="131"/>
        <v>4.9370503537782716E-3</v>
      </c>
      <c r="T465">
        <f t="shared" si="114"/>
        <v>86.682101381665078</v>
      </c>
    </row>
    <row r="466" spans="1:20" x14ac:dyDescent="0.25">
      <c r="A466">
        <f t="shared" si="115"/>
        <v>31.138279772191343</v>
      </c>
      <c r="B466">
        <f t="shared" si="132"/>
        <v>4.9558111451226292</v>
      </c>
      <c r="C466" t="str">
        <f t="shared" si="116"/>
        <v>-944.28284360668-21480.0485776122i</v>
      </c>
      <c r="D466" t="str">
        <f t="shared" si="117"/>
        <v>3.47812499983864-3211.48122084161i</v>
      </c>
      <c r="E466" t="str">
        <f t="shared" si="118"/>
        <v>162.467172729476-0.0470529928802391i</v>
      </c>
      <c r="F466" t="str">
        <f t="shared" si="119"/>
        <v>2.90990990988391-30137.7740059805i</v>
      </c>
      <c r="G466" t="str">
        <f t="shared" si="120"/>
        <v>0.999999999991064-2.98927485810366E-06i</v>
      </c>
      <c r="H466" t="str">
        <f t="shared" si="121"/>
        <v>15.1518010363607+0.677353173986073i</v>
      </c>
      <c r="I466" t="str">
        <f t="shared" si="122"/>
        <v>138.51093812549-3091.67830604957i</v>
      </c>
      <c r="K466" t="str">
        <f t="shared" si="123"/>
        <v>0.3293355998801-0.0147397113454814i</v>
      </c>
      <c r="L466" t="str">
        <f t="shared" si="124"/>
        <v>0.000714285714285714-244.033525619329i</v>
      </c>
      <c r="M466" t="str">
        <f t="shared" si="125"/>
        <v>0.0025-7.60293844022341i</v>
      </c>
      <c r="N466">
        <f t="shared" si="126"/>
        <v>87.482845115139583</v>
      </c>
      <c r="O466">
        <f t="shared" si="127"/>
        <v>86.649090099170834</v>
      </c>
      <c r="P466" s="3">
        <f t="shared" si="128"/>
        <v>86.649090099170834</v>
      </c>
      <c r="Q466" s="3">
        <f t="shared" si="129"/>
        <v>-92.517154884860417</v>
      </c>
      <c r="R466">
        <f t="shared" si="130"/>
        <v>87.482845115139583</v>
      </c>
      <c r="S466">
        <f t="shared" si="131"/>
        <v>4.9558111451226293E-3</v>
      </c>
      <c r="T466">
        <f t="shared" si="114"/>
        <v>86.649090099170834</v>
      </c>
    </row>
    <row r="467" spans="1:20" x14ac:dyDescent="0.25">
      <c r="A467">
        <f t="shared" si="115"/>
        <v>31.256605235325669</v>
      </c>
      <c r="B467">
        <f t="shared" si="132"/>
        <v>4.974643227474095</v>
      </c>
      <c r="C467" t="str">
        <f t="shared" si="116"/>
        <v>-944.268053184882-21398.4088256285i</v>
      </c>
      <c r="D467" t="str">
        <f t="shared" si="117"/>
        <v>3.4781249998374-3199.32379061765i</v>
      </c>
      <c r="E467" t="str">
        <f t="shared" si="118"/>
        <v>162.467154764527-0.0472309744921521i</v>
      </c>
      <c r="F467" t="str">
        <f t="shared" si="119"/>
        <v>2.90990990988371-30023.6840068207i</v>
      </c>
      <c r="G467" t="str">
        <f t="shared" si="120"/>
        <v>0.999999999990996-3.00063410256424E-06i</v>
      </c>
      <c r="H467" t="str">
        <f t="shared" si="121"/>
        <v>15.1518032132229+0.679927127200953i</v>
      </c>
      <c r="I467" t="str">
        <f t="shared" si="122"/>
        <v>138.510940435959-3079.97474459664i</v>
      </c>
      <c r="K467" t="str">
        <f t="shared" si="123"/>
        <v>0.32933055118135-0.0147954938107574i</v>
      </c>
      <c r="L467" t="str">
        <f t="shared" si="124"/>
        <v>0.000714285714285714-243.109708726169i</v>
      </c>
      <c r="M467" t="str">
        <f t="shared" si="125"/>
        <v>0.0025-7.57415664497248i</v>
      </c>
      <c r="N467">
        <f t="shared" si="126"/>
        <v>87.473293550355379</v>
      </c>
      <c r="O467">
        <f t="shared" si="127"/>
        <v>86.616078304101308</v>
      </c>
      <c r="P467" s="3">
        <f t="shared" si="128"/>
        <v>86.616078304101308</v>
      </c>
      <c r="Q467" s="3">
        <f t="shared" si="129"/>
        <v>-92.526706449644621</v>
      </c>
      <c r="R467">
        <f t="shared" si="130"/>
        <v>87.473293550355379</v>
      </c>
      <c r="S467">
        <f t="shared" si="131"/>
        <v>4.9746432274740951E-3</v>
      </c>
      <c r="T467">
        <f t="shared" si="114"/>
        <v>86.616078304101308</v>
      </c>
    </row>
    <row r="468" spans="1:20" x14ac:dyDescent="0.25">
      <c r="A468">
        <f t="shared" si="115"/>
        <v>31.375380335219909</v>
      </c>
      <c r="B468">
        <f t="shared" si="132"/>
        <v>4.9935468717384968</v>
      </c>
      <c r="C468" t="str">
        <f t="shared" si="116"/>
        <v>-944.25315061086-21317.0769071825i</v>
      </c>
      <c r="D468" t="str">
        <f t="shared" si="117"/>
        <v>3.47812499983617-3187.21238374052i</v>
      </c>
      <c r="E468" t="str">
        <f t="shared" si="118"/>
        <v>162.467136663355-0.0474096230795082i</v>
      </c>
      <c r="F468" t="str">
        <f t="shared" si="119"/>
        <v>2.90990990988351-29910.0259084352i</v>
      </c>
      <c r="G468" t="str">
        <f t="shared" si="120"/>
        <v>0.999999999990928-3.01203651215378E-06i</v>
      </c>
      <c r="H468" t="str">
        <f t="shared" si="121"/>
        <v>15.1518054066609+0.682510861565687i</v>
      </c>
      <c r="I468" t="str">
        <f t="shared" si="122"/>
        <v>138.510942764023-3068.31548961448i</v>
      </c>
      <c r="K468" t="str">
        <f t="shared" si="123"/>
        <v>0.329325464197266-0.0148514856424633i</v>
      </c>
      <c r="L468" t="str">
        <f t="shared" si="124"/>
        <v>0.000714285714285714-242.189389047788i</v>
      </c>
      <c r="M468" t="str">
        <f t="shared" si="125"/>
        <v>0.0025-7.54548380650777i</v>
      </c>
      <c r="N468">
        <f t="shared" si="126"/>
        <v>87.463705845267029</v>
      </c>
      <c r="O468">
        <f t="shared" si="127"/>
        <v>86.583065992569601</v>
      </c>
      <c r="P468" s="3">
        <f t="shared" si="128"/>
        <v>86.583065992569601</v>
      </c>
      <c r="Q468" s="3">
        <f t="shared" si="129"/>
        <v>-92.536294154732971</v>
      </c>
      <c r="R468">
        <f t="shared" si="130"/>
        <v>87.463705845267029</v>
      </c>
      <c r="S468">
        <f t="shared" si="131"/>
        <v>4.9935468717384971E-3</v>
      </c>
      <c r="T468">
        <f t="shared" si="114"/>
        <v>86.583065992569601</v>
      </c>
    </row>
    <row r="469" spans="1:20" x14ac:dyDescent="0.25">
      <c r="A469">
        <f t="shared" si="115"/>
        <v>31.494606780493747</v>
      </c>
      <c r="B469">
        <f t="shared" si="132"/>
        <v>5.0125223498511033</v>
      </c>
      <c r="C469" t="str">
        <f t="shared" si="116"/>
        <v>-944.238135037766-21236.0516524044i</v>
      </c>
      <c r="D469" t="str">
        <f t="shared" si="117"/>
        <v>3.47812499983491-3175.14682598356i</v>
      </c>
      <c r="E469" t="str">
        <f t="shared" si="118"/>
        <v>162.467118424932-0.0475889410701456i</v>
      </c>
      <c r="F469" t="str">
        <f t="shared" si="119"/>
        <v>2.9099099098833-29796.7980758139i</v>
      </c>
      <c r="G469" t="str">
        <f t="shared" si="120"/>
        <v>0.999999999990859-3.02348225089976E-06i</v>
      </c>
      <c r="H469" t="str">
        <f t="shared" si="121"/>
        <v>15.1518076168007+0.685104414250104i</v>
      </c>
      <c r="I469" t="str">
        <f t="shared" si="122"/>
        <v>138.510945109814-3056.70037338075i</v>
      </c>
      <c r="K469" t="str">
        <f t="shared" si="123"/>
        <v>0.329320338638732-0.0149076876064962i</v>
      </c>
      <c r="L469" t="str">
        <f t="shared" si="124"/>
        <v>0.000714285714285714-241.272553345076i</v>
      </c>
      <c r="M469" t="str">
        <f t="shared" si="125"/>
        <v>0.0025-7.51691951236078i</v>
      </c>
      <c r="N469">
        <f t="shared" si="126"/>
        <v>87.454081864317473</v>
      </c>
      <c r="O469">
        <f t="shared" si="127"/>
        <v>86.5500531606598</v>
      </c>
      <c r="P469" s="3">
        <f t="shared" si="128"/>
        <v>86.5500531606598</v>
      </c>
      <c r="Q469" s="3">
        <f t="shared" si="129"/>
        <v>-92.545918135682527</v>
      </c>
      <c r="R469">
        <f t="shared" si="130"/>
        <v>87.454081864317473</v>
      </c>
      <c r="S469">
        <f t="shared" si="131"/>
        <v>5.0125223498511031E-3</v>
      </c>
      <c r="T469">
        <f t="shared" si="114"/>
        <v>86.5500531606598</v>
      </c>
    </row>
    <row r="470" spans="1:20" x14ac:dyDescent="0.25">
      <c r="A470">
        <f t="shared" si="115"/>
        <v>31.614286286259624</v>
      </c>
      <c r="B470">
        <f t="shared" si="132"/>
        <v>5.0315699347805376</v>
      </c>
      <c r="C470" t="str">
        <f t="shared" si="116"/>
        <v>-944.22300561241-21155.3318958361i</v>
      </c>
      <c r="D470" t="str">
        <f t="shared" si="117"/>
        <v>3.47812499983367-3163.12694377965i</v>
      </c>
      <c r="E470" t="str">
        <f t="shared" si="118"/>
        <v>162.46710004822-0.0477689309001046i</v>
      </c>
      <c r="F470" t="str">
        <f t="shared" si="119"/>
        <v>2.90990990988312-29683.9988801363i</v>
      </c>
      <c r="G470" t="str">
        <f t="shared" si="120"/>
        <v>0.999999999990789-3.03497148345296E-06i</v>
      </c>
      <c r="H470" t="str">
        <f t="shared" si="121"/>
        <v>15.1518098437698+0.687707822565297i</v>
      </c>
      <c r="I470" t="str">
        <f t="shared" si="122"/>
        <v>138.510947473466-3045.12922880814i</v>
      </c>
      <c r="K470" t="str">
        <f t="shared" si="123"/>
        <v>0.329315174214463-0.0149641004713262i</v>
      </c>
      <c r="L470" t="str">
        <f t="shared" si="124"/>
        <v>0.000714285714285714-240.359188429046i</v>
      </c>
      <c r="M470" t="str">
        <f t="shared" si="125"/>
        <v>0.0025-7.48846335162461i</v>
      </c>
      <c r="N470">
        <f t="shared" si="126"/>
        <v>87.444421471454788</v>
      </c>
      <c r="O470">
        <f t="shared" si="127"/>
        <v>86.517039804425906</v>
      </c>
      <c r="P470" s="3">
        <f t="shared" si="128"/>
        <v>86.517039804425906</v>
      </c>
      <c r="Q470" s="3">
        <f t="shared" si="129"/>
        <v>-92.555578528545212</v>
      </c>
      <c r="R470">
        <f t="shared" si="130"/>
        <v>87.444421471454788</v>
      </c>
      <c r="S470">
        <f t="shared" si="131"/>
        <v>5.0315699347805373E-3</v>
      </c>
      <c r="T470">
        <f t="shared" si="114"/>
        <v>86.517039804425906</v>
      </c>
    </row>
    <row r="471" spans="1:20" x14ac:dyDescent="0.25">
      <c r="A471">
        <f t="shared" si="115"/>
        <v>31.734420574147411</v>
      </c>
      <c r="B471">
        <f t="shared" si="132"/>
        <v>5.0506899005327037</v>
      </c>
      <c r="C471" t="str">
        <f t="shared" si="116"/>
        <v>-944.20776147523-21074.9164764165i</v>
      </c>
      <c r="D471" t="str">
        <f t="shared" si="117"/>
        <v>3.47812499983239-3151.15256421877i</v>
      </c>
      <c r="E471" t="str">
        <f t="shared" si="118"/>
        <v>162.467081532176-0.0479495950132565i</v>
      </c>
      <c r="F471" t="str">
        <f t="shared" si="119"/>
        <v>2.90990990988289-29571.6266987483i</v>
      </c>
      <c r="G471" t="str">
        <f t="shared" si="120"/>
        <v>0.999999999990719-3.04650437508987E-06i</v>
      </c>
      <c r="H471" t="str">
        <f t="shared" si="121"/>
        <v>15.1518120876961+0.690321123964152i</v>
      </c>
      <c r="I471" t="str">
        <f t="shared" si="122"/>
        <v>138.510949855115-3033.60188944184i</v>
      </c>
      <c r="K471" t="str">
        <f t="shared" si="123"/>
        <v>0.329309970630996-0.0150207250080028i</v>
      </c>
      <c r="L471" t="str">
        <f t="shared" si="124"/>
        <v>0.000714285714285714-239.449281160635i</v>
      </c>
      <c r="M471" t="str">
        <f t="shared" si="125"/>
        <v>0.0025-7.46011491494781i</v>
      </c>
      <c r="N471">
        <f t="shared" si="126"/>
        <v>87.434724530130481</v>
      </c>
      <c r="O471">
        <f t="shared" si="127"/>
        <v>86.484025919892531</v>
      </c>
      <c r="P471" s="3">
        <f t="shared" si="128"/>
        <v>86.484025919892531</v>
      </c>
      <c r="Q471" s="3">
        <f t="shared" si="129"/>
        <v>-92.565275469869519</v>
      </c>
      <c r="R471">
        <f t="shared" si="130"/>
        <v>87.434724530130481</v>
      </c>
      <c r="S471">
        <f t="shared" si="131"/>
        <v>5.0506899005327037E-3</v>
      </c>
      <c r="T471">
        <f t="shared" si="114"/>
        <v>86.484025919892531</v>
      </c>
    </row>
    <row r="472" spans="1:20" x14ac:dyDescent="0.25">
      <c r="A472">
        <f t="shared" si="115"/>
        <v>31.855011372329169</v>
      </c>
      <c r="B472">
        <f t="shared" si="132"/>
        <v>5.0698825221547281</v>
      </c>
      <c r="C472" t="str">
        <f t="shared" si="116"/>
        <v>-944.192401760261-20994.8042374639i</v>
      </c>
      <c r="D472" t="str">
        <f t="shared" si="117"/>
        <v>3.47812499983111-3139.22351504545i</v>
      </c>
      <c r="E472" t="str">
        <f t="shared" si="118"/>
        <v>162.467062875749-0.0481309358618163i</v>
      </c>
      <c r="F472" t="str">
        <f t="shared" si="119"/>
        <v>2.9099099098827-29459.6799151383i</v>
      </c>
      <c r="G472" t="str">
        <f t="shared" si="120"/>
        <v>0.999999999990648-0.000003058081091715i</v>
      </c>
      <c r="H472" t="str">
        <f t="shared" si="121"/>
        <v>15.1518143487087+0.692944356041904i</v>
      </c>
      <c r="I472" t="str">
        <f t="shared" si="122"/>
        <v>138.5109522549-3022.11818945718i</v>
      </c>
      <c r="K472" t="str">
        <f t="shared" si="123"/>
        <v>0.32930472759267-0.0150775619901606i</v>
      </c>
      <c r="L472" t="str">
        <f t="shared" si="124"/>
        <v>0.000714285714285714-238.542818450523i</v>
      </c>
      <c r="M472" t="str">
        <f t="shared" si="125"/>
        <v>0.0025-7.43187379452864i</v>
      </c>
      <c r="N472">
        <f t="shared" si="126"/>
        <v>87.424990903297896</v>
      </c>
      <c r="O472">
        <f t="shared" si="127"/>
        <v>86.45101150305436</v>
      </c>
      <c r="P472" s="3">
        <f t="shared" si="128"/>
        <v>86.45101150305436</v>
      </c>
      <c r="Q472" s="3">
        <f t="shared" si="129"/>
        <v>-92.575009096702104</v>
      </c>
      <c r="R472">
        <f t="shared" si="130"/>
        <v>87.424990903297896</v>
      </c>
      <c r="S472">
        <f t="shared" si="131"/>
        <v>5.0698825221547278E-3</v>
      </c>
      <c r="T472">
        <f t="shared" si="114"/>
        <v>86.45101150305436</v>
      </c>
    </row>
    <row r="473" spans="1:20" x14ac:dyDescent="0.25">
      <c r="A473">
        <f t="shared" si="115"/>
        <v>31.976060415544023</v>
      </c>
      <c r="B473">
        <f t="shared" si="132"/>
        <v>5.0891480757389163</v>
      </c>
      <c r="C473" t="str">
        <f t="shared" si="116"/>
        <v>-944.176925595011-20914.9940266584i</v>
      </c>
      <c r="D473" t="str">
        <f t="shared" si="117"/>
        <v>3.47812499982983-3127.33962465631i</v>
      </c>
      <c r="E473" t="str">
        <f t="shared" si="118"/>
        <v>162.467044077877-0.0483129559058195i</v>
      </c>
      <c r="F473" t="str">
        <f t="shared" si="119"/>
        <v>2.90990990988249-29348.1569189142i</v>
      </c>
      <c r="G473" t="str">
        <f t="shared" si="120"/>
        <v>0.999999999990577-0.0000030697017998633i</v>
      </c>
      <c r="H473" t="str">
        <f t="shared" si="121"/>
        <v>15.1518166269379+0.695577556536662i</v>
      </c>
      <c r="I473" t="str">
        <f t="shared" si="122"/>
        <v>138.510954672958-3010.67796365732i</v>
      </c>
      <c r="K473" t="str">
        <f t="shared" si="123"/>
        <v>0.329299444801611-0.0151346121940253i</v>
      </c>
      <c r="L473" t="str">
        <f t="shared" si="124"/>
        <v>0.000714285714285714-237.63978725894i</v>
      </c>
      <c r="M473" t="str">
        <f t="shared" si="125"/>
        <v>0.0025-7.403739584109i</v>
      </c>
      <c r="N473">
        <f t="shared" si="126"/>
        <v>87.415220453410456</v>
      </c>
      <c r="O473">
        <f t="shared" si="127"/>
        <v>86.417996549875369</v>
      </c>
      <c r="P473" s="3">
        <f t="shared" si="128"/>
        <v>86.417996549875369</v>
      </c>
      <c r="Q473" s="3">
        <f t="shared" si="129"/>
        <v>-92.584779546589544</v>
      </c>
      <c r="R473">
        <f t="shared" si="130"/>
        <v>87.415220453410456</v>
      </c>
      <c r="S473">
        <f t="shared" si="131"/>
        <v>5.0891480757389159E-3</v>
      </c>
      <c r="T473">
        <f t="shared" si="114"/>
        <v>86.417996549875369</v>
      </c>
    </row>
    <row r="474" spans="1:20" x14ac:dyDescent="0.25">
      <c r="A474">
        <f t="shared" si="115"/>
        <v>32.097569445123092</v>
      </c>
      <c r="B474">
        <f t="shared" si="132"/>
        <v>5.1084868384267246</v>
      </c>
      <c r="C474" t="str">
        <f t="shared" si="116"/>
        <v>-944.161332100465-20835.4846960271i</v>
      </c>
      <c r="D474" t="str">
        <f t="shared" si="117"/>
        <v>3.47812499982854-3115.50072209758i</v>
      </c>
      <c r="E474" t="str">
        <f t="shared" si="118"/>
        <v>162.467025137495-0.0484956576135284i</v>
      </c>
      <c r="F474" t="str">
        <f t="shared" si="119"/>
        <v>2.90990990988229-29237.0561057802i</v>
      </c>
      <c r="G474" t="str">
        <f t="shared" si="120"/>
        <v>0.999999999990505-3.08136666670256E-06i</v>
      </c>
      <c r="H474" t="str">
        <f t="shared" si="121"/>
        <v>15.1518189225146+0.698220763329957i</v>
      </c>
      <c r="I474" t="str">
        <f t="shared" si="122"/>
        <v>138.510957109429-2999.28104747072i</v>
      </c>
      <c r="K474" t="str">
        <f t="shared" si="123"/>
        <v>0.329294121957714-0.015191876398419i</v>
      </c>
      <c r="L474" t="str">
        <f t="shared" si="124"/>
        <v>0.000714285714285714-236.740174595477i</v>
      </c>
      <c r="M474" t="str">
        <f t="shared" si="125"/>
        <v>0.0025-7.37571187896892i</v>
      </c>
      <c r="N474">
        <f t="shared" si="126"/>
        <v>87.405413042420193</v>
      </c>
      <c r="O474">
        <f t="shared" si="127"/>
        <v>86.384981056289519</v>
      </c>
      <c r="P474" s="3">
        <f t="shared" si="128"/>
        <v>86.384981056289519</v>
      </c>
      <c r="Q474" s="3">
        <f t="shared" si="129"/>
        <v>-92.594586957579807</v>
      </c>
      <c r="R474">
        <f t="shared" si="130"/>
        <v>87.405413042420193</v>
      </c>
      <c r="S474">
        <f t="shared" si="131"/>
        <v>5.1084868384267245E-3</v>
      </c>
      <c r="T474">
        <f t="shared" si="114"/>
        <v>86.384981056289519</v>
      </c>
    </row>
    <row r="475" spans="1:20" x14ac:dyDescent="0.25">
      <c r="A475">
        <f t="shared" si="115"/>
        <v>32.219540209014561</v>
      </c>
      <c r="B475">
        <f t="shared" si="132"/>
        <v>5.1278990884127467</v>
      </c>
      <c r="C475" t="str">
        <f t="shared" si="116"/>
        <v>-944.145620391053-20756.2751019265i</v>
      </c>
      <c r="D475" t="str">
        <f t="shared" si="117"/>
        <v>3.47812499982722-3103.70663706269i</v>
      </c>
      <c r="E475" t="str">
        <f t="shared" si="118"/>
        <v>162.467006053526-0.048679043461218i</v>
      </c>
      <c r="F475" t="str">
        <f t="shared" si="119"/>
        <v>2.90990990988207-29126.3758775139i</v>
      </c>
      <c r="G475" t="str">
        <f t="shared" si="120"/>
        <v>0.999999999990433-3.09307586003581E-06i</v>
      </c>
      <c r="H475" t="str">
        <f t="shared" si="121"/>
        <v>15.1518212355711+0.700874014447273i</v>
      </c>
      <c r="I475" t="str">
        <f t="shared" si="122"/>
        <v>138.51095956445-2987.92727694898i</v>
      </c>
      <c r="K475" t="str">
        <f t="shared" si="123"/>
        <v>0.329288758758632-0.0152493553847673i</v>
      </c>
      <c r="L475" t="str">
        <f t="shared" si="124"/>
        <v>0.000714285714285714-235.843967518905i</v>
      </c>
      <c r="M475" t="str">
        <f t="shared" si="125"/>
        <v>0.0025-7.34779027592045i</v>
      </c>
      <c r="N475">
        <f t="shared" si="126"/>
        <v>87.395568531775851</v>
      </c>
      <c r="O475">
        <f t="shared" si="127"/>
        <v>86.351965018199834</v>
      </c>
      <c r="P475" s="3">
        <f t="shared" si="128"/>
        <v>86.351965018199834</v>
      </c>
      <c r="Q475" s="3">
        <f t="shared" si="129"/>
        <v>-92.604431468224149</v>
      </c>
      <c r="R475">
        <f t="shared" si="130"/>
        <v>87.395568531775851</v>
      </c>
      <c r="S475">
        <f t="shared" si="131"/>
        <v>5.1278990884127467E-3</v>
      </c>
      <c r="T475">
        <f t="shared" si="114"/>
        <v>86.351965018199834</v>
      </c>
    </row>
    <row r="476" spans="1:20" x14ac:dyDescent="0.25">
      <c r="A476">
        <f t="shared" si="115"/>
        <v>32.341974461808817</v>
      </c>
      <c r="B476">
        <f t="shared" si="132"/>
        <v>5.1473851049487154</v>
      </c>
      <c r="C476" t="str">
        <f t="shared" si="116"/>
        <v>-944.129789574582-20677.3641050262i</v>
      </c>
      <c r="D476" t="str">
        <f t="shared" si="117"/>
        <v>3.47812499982592-3091.95719988978i</v>
      </c>
      <c r="E476" t="str">
        <f t="shared" si="118"/>
        <v>162.466986824885-0.0488631159332755i</v>
      </c>
      <c r="F476" t="str">
        <f t="shared" si="119"/>
        <v>2.90990990988185-29016.1146419431i</v>
      </c>
      <c r="G476" t="str">
        <f t="shared" si="120"/>
        <v>0.99999999999036-3.10482954830372E-06i</v>
      </c>
      <c r="H476" t="str">
        <f t="shared" si="121"/>
        <v>15.1518235662403+0.703537348058655i</v>
      </c>
      <c r="I476" t="str">
        <f t="shared" si="122"/>
        <v>138.510962038169-2976.61648876425i</v>
      </c>
      <c r="K476" t="str">
        <f t="shared" si="123"/>
        <v>0.329283354899752-0.0153070499371046i</v>
      </c>
      <c r="L476" t="str">
        <f t="shared" si="124"/>
        <v>0.000714285714285714-234.951153136984i</v>
      </c>
      <c r="M476" t="str">
        <f t="shared" si="125"/>
        <v>0.0025-7.3199743733019i</v>
      </c>
      <c r="N476">
        <f t="shared" si="126"/>
        <v>87.385686782421359</v>
      </c>
      <c r="O476">
        <f t="shared" si="127"/>
        <v>86.318948431478489</v>
      </c>
      <c r="P476" s="3">
        <f t="shared" si="128"/>
        <v>86.318948431478489</v>
      </c>
      <c r="Q476" s="3">
        <f t="shared" si="129"/>
        <v>-92.614313217578641</v>
      </c>
      <c r="R476">
        <f t="shared" si="130"/>
        <v>87.385686782421359</v>
      </c>
      <c r="S476">
        <f t="shared" si="131"/>
        <v>5.1473851049487155E-3</v>
      </c>
      <c r="T476">
        <f t="shared" si="114"/>
        <v>86.318948431478489</v>
      </c>
    </row>
    <row r="477" spans="1:20" x14ac:dyDescent="0.25">
      <c r="A477">
        <f t="shared" si="115"/>
        <v>32.464873964763697</v>
      </c>
      <c r="B477">
        <f t="shared" si="132"/>
        <v>5.1669451683475209</v>
      </c>
      <c r="C477" t="str">
        <f t="shared" si="116"/>
        <v>-944.113838752147-20598.750570293i</v>
      </c>
      <c r="D477" t="str">
        <f t="shared" si="117"/>
        <v>3.47812499982459-3080.25224155922i</v>
      </c>
      <c r="E477" t="str">
        <f t="shared" si="118"/>
        <v>162.466967450483-0.0490478775221951i</v>
      </c>
      <c r="F477" t="str">
        <f t="shared" si="119"/>
        <v>2.90990990988166-28906.2708129228i</v>
      </c>
      <c r="G477" t="str">
        <f t="shared" si="120"/>
        <v>0.999999999990287-3.11662790058704E-06i</v>
      </c>
      <c r="H477" t="str">
        <f t="shared" si="121"/>
        <v>15.1518259146565+0.706210802479152i</v>
      </c>
      <c r="I477" t="str">
        <f t="shared" si="122"/>
        <v>138.510964530721-2965.34852020708i</v>
      </c>
      <c r="K477" t="str">
        <f t="shared" si="123"/>
        <v>0.329277910074185-0.0153649608420791i</v>
      </c>
      <c r="L477" t="str">
        <f t="shared" si="124"/>
        <v>0.000714285714285714-234.06171860628i</v>
      </c>
      <c r="M477" t="str">
        <f t="shared" si="125"/>
        <v>0.0025-7.29226377097217i</v>
      </c>
      <c r="N477">
        <f t="shared" si="126"/>
        <v>87.375767654794217</v>
      </c>
      <c r="O477">
        <f t="shared" si="127"/>
        <v>86.285931291966591</v>
      </c>
      <c r="P477" s="3">
        <f t="shared" si="128"/>
        <v>86.285931291966591</v>
      </c>
      <c r="Q477" s="3">
        <f t="shared" si="129"/>
        <v>-92.624232345205783</v>
      </c>
      <c r="R477">
        <f t="shared" si="130"/>
        <v>87.375767654794217</v>
      </c>
      <c r="S477">
        <f t="shared" si="131"/>
        <v>5.1669451683475209E-3</v>
      </c>
      <c r="T477">
        <f t="shared" si="114"/>
        <v>86.285931291966591</v>
      </c>
    </row>
    <row r="478" spans="1:20" x14ac:dyDescent="0.25">
      <c r="A478">
        <f t="shared" si="115"/>
        <v>32.5882404858298</v>
      </c>
      <c r="B478">
        <f t="shared" si="132"/>
        <v>5.1865795599872415</v>
      </c>
      <c r="C478" t="str">
        <f t="shared" si="116"/>
        <v>-944.09776701817-20520.4333669738i</v>
      </c>
      <c r="D478" t="str">
        <f t="shared" si="117"/>
        <v>3.47812499982324-3068.59159369127i</v>
      </c>
      <c r="E478" t="str">
        <f t="shared" si="118"/>
        <v>162.466947929219-0.0492333307288413i</v>
      </c>
      <c r="F478" t="str">
        <f t="shared" si="119"/>
        <v>2.90990990988144-28796.8428103126i</v>
      </c>
      <c r="G478" t="str">
        <f t="shared" si="120"/>
        <v>0.999999999990213-3.12847108660904E-06i</v>
      </c>
      <c r="H478" t="str">
        <f t="shared" si="121"/>
        <v>15.1518282809547+0.708894416169458i</v>
      </c>
      <c r="I478" t="str">
        <f t="shared" si="122"/>
        <v>138.510967042252-2954.12320918392i</v>
      </c>
      <c r="K478" t="str">
        <f t="shared" si="123"/>
        <v>0.329272423972745-0.0154230888889598i</v>
      </c>
      <c r="L478" t="str">
        <f t="shared" si="124"/>
        <v>0.000714285714285714-233.175651131979i</v>
      </c>
      <c r="M478" t="str">
        <f t="shared" si="125"/>
        <v>0.0025-7.26465807030502i</v>
      </c>
      <c r="N478">
        <f t="shared" si="126"/>
        <v>87.36581100882357</v>
      </c>
      <c r="O478">
        <f t="shared" si="127"/>
        <v>86.252913595473686</v>
      </c>
      <c r="P478" s="3">
        <f t="shared" si="128"/>
        <v>86.252913595473686</v>
      </c>
      <c r="Q478" s="3">
        <f t="shared" si="129"/>
        <v>-92.63418899117643</v>
      </c>
      <c r="R478">
        <f t="shared" si="130"/>
        <v>87.36581100882357</v>
      </c>
      <c r="S478">
        <f t="shared" si="131"/>
        <v>5.1865795599872417E-3</v>
      </c>
      <c r="T478">
        <f t="shared" si="114"/>
        <v>86.252913595473686</v>
      </c>
    </row>
    <row r="479" spans="1:20" x14ac:dyDescent="0.25">
      <c r="A479">
        <f t="shared" si="115"/>
        <v>32.712075799675951</v>
      </c>
      <c r="B479">
        <f t="shared" si="132"/>
        <v>5.2062885623151933</v>
      </c>
      <c r="C479" t="str">
        <f t="shared" si="116"/>
        <v>-944.081573460272-20442.41136858i</v>
      </c>
      <c r="D479" t="str">
        <f t="shared" si="117"/>
        <v>3.4781249998219-3056.9750885436i</v>
      </c>
      <c r="E479" t="str">
        <f t="shared" si="118"/>
        <v>162.466928259983-0.0494194780619139i</v>
      </c>
      <c r="F479" t="str">
        <f t="shared" si="119"/>
        <v>2.90990990988121-28687.8290599541i</v>
      </c>
      <c r="G479" t="str">
        <f t="shared" si="120"/>
        <v>0.999999999990138-3.14035927673792E-06i</v>
      </c>
      <c r="H479" t="str">
        <f t="shared" si="121"/>
        <v>15.1518306652711+0.711588227736454i</v>
      </c>
      <c r="I479" t="str">
        <f t="shared" si="122"/>
        <v>138.510969572909-2942.94039421494i</v>
      </c>
      <c r="K479" t="str">
        <f t="shared" si="123"/>
        <v>0.329266896283934-0.0154814348696422i</v>
      </c>
      <c r="L479" t="str">
        <f t="shared" si="124"/>
        <v>0.000714285714285714-232.292937967701i</v>
      </c>
      <c r="M479" t="str">
        <f t="shared" si="125"/>
        <v>0.0025-7.23715687418314i</v>
      </c>
      <c r="N479">
        <f t="shared" si="126"/>
        <v>87.355816703928781</v>
      </c>
      <c r="O479">
        <f t="shared" si="127"/>
        <v>86.219895337777785</v>
      </c>
      <c r="P479" s="3">
        <f t="shared" si="128"/>
        <v>86.219895337777785</v>
      </c>
      <c r="Q479" s="3">
        <f t="shared" si="129"/>
        <v>-92.644183296071219</v>
      </c>
      <c r="R479">
        <f t="shared" si="130"/>
        <v>87.355816703928781</v>
      </c>
      <c r="S479">
        <f t="shared" si="131"/>
        <v>5.2062885623151934E-3</v>
      </c>
      <c r="T479">
        <f t="shared" si="114"/>
        <v>86.219895337777785</v>
      </c>
    </row>
    <row r="480" spans="1:20" x14ac:dyDescent="0.25">
      <c r="A480">
        <f t="shared" si="115"/>
        <v>32.836381687714727</v>
      </c>
      <c r="B480">
        <f t="shared" si="132"/>
        <v>5.2260724588519913</v>
      </c>
      <c r="C480" t="str">
        <f t="shared" si="116"/>
        <v>-944.065257159282-20364.6834528716i</v>
      </c>
      <c r="D480" t="str">
        <f t="shared" si="117"/>
        <v>3.47812499982056-3045.40255900888i</v>
      </c>
      <c r="E480" t="str">
        <f t="shared" si="118"/>
        <v>162.466908441662-0.0496063220386149i</v>
      </c>
      <c r="F480" t="str">
        <f t="shared" si="119"/>
        <v>2.90990990988098-28579.2279936479i</v>
      </c>
      <c r="G480" t="str">
        <f t="shared" si="120"/>
        <v>0.999999999990063-3.15229264198929E-06i</v>
      </c>
      <c r="H480" t="str">
        <f t="shared" si="121"/>
        <v>15.1518330677428+0.714292275933703i</v>
      </c>
      <c r="I480" t="str">
        <f t="shared" si="122"/>
        <v>138.510972122834-2931.79991443155i</v>
      </c>
      <c r="K480" t="str">
        <f t="shared" si="123"/>
        <v>0.329261326693926-0.0155399995786531i</v>
      </c>
      <c r="L480" t="str">
        <f t="shared" si="124"/>
        <v>0.000714285714285714-231.413566415323i</v>
      </c>
      <c r="M480" t="str">
        <f t="shared" si="125"/>
        <v>0.0025-7.20975978699255i</v>
      </c>
      <c r="N480">
        <f t="shared" si="126"/>
        <v>87.345784599017676</v>
      </c>
      <c r="O480">
        <f t="shared" si="127"/>
        <v>86.18687651462524</v>
      </c>
      <c r="P480" s="3">
        <f t="shared" si="128"/>
        <v>86.18687651462524</v>
      </c>
      <c r="Q480" s="3">
        <f t="shared" si="129"/>
        <v>-92.654215400982324</v>
      </c>
      <c r="R480">
        <f t="shared" si="130"/>
        <v>87.345784599017676</v>
      </c>
      <c r="S480">
        <f t="shared" si="131"/>
        <v>5.2260724588519911E-3</v>
      </c>
      <c r="T480">
        <f t="shared" si="114"/>
        <v>86.18687651462524</v>
      </c>
    </row>
    <row r="481" spans="1:20" x14ac:dyDescent="0.25">
      <c r="A481">
        <f t="shared" si="115"/>
        <v>32.961159938128041</v>
      </c>
      <c r="B481">
        <f t="shared" si="132"/>
        <v>5.2459315341956287</v>
      </c>
      <c r="C481" t="str">
        <f t="shared" si="116"/>
        <v>-944.04881718912-20287.2485018396i</v>
      </c>
      <c r="D481" t="str">
        <f t="shared" si="117"/>
        <v>3.47812499981918-3033.87383861239i</v>
      </c>
      <c r="E481" t="str">
        <f t="shared" si="118"/>
        <v>162.466888473128-0.0497938651840883i</v>
      </c>
      <c r="F481" t="str">
        <f t="shared" si="119"/>
        <v>2.90990990988079-28471.038049131i</v>
      </c>
      <c r="G481" t="str">
        <f t="shared" si="120"/>
        <v>0.999999999989987-3.16427135402861E-06i</v>
      </c>
      <c r="H481" t="str">
        <f t="shared" si="121"/>
        <v>15.1518354885083+0.717006599662094i</v>
      </c>
      <c r="I481" t="str">
        <f t="shared" si="122"/>
        <v>138.510974692177-2920.70160957426i</v>
      </c>
      <c r="K481" t="str">
        <f t="shared" si="123"/>
        <v>0.329255714886545-0.0155987838131574i</v>
      </c>
      <c r="L481" t="str">
        <f t="shared" si="124"/>
        <v>0.000714285714285714-230.537523824789i</v>
      </c>
      <c r="M481" t="str">
        <f t="shared" si="125"/>
        <v>0.0025-7.182466414617i</v>
      </c>
      <c r="N481">
        <f t="shared" si="126"/>
        <v>87.335714552484731</v>
      </c>
      <c r="O481">
        <f t="shared" si="127"/>
        <v>86.153857121729928</v>
      </c>
      <c r="P481" s="3">
        <f t="shared" si="128"/>
        <v>86.153857121729928</v>
      </c>
      <c r="Q481" s="3">
        <f t="shared" si="129"/>
        <v>-92.664285447515269</v>
      </c>
      <c r="R481">
        <f t="shared" si="130"/>
        <v>87.335714552484731</v>
      </c>
      <c r="S481">
        <f t="shared" si="131"/>
        <v>5.2459315341956284E-3</v>
      </c>
      <c r="T481">
        <f t="shared" si="114"/>
        <v>86.153857121729928</v>
      </c>
    </row>
    <row r="482" spans="1:20" x14ac:dyDescent="0.25">
      <c r="A482">
        <f t="shared" si="115"/>
        <v>33.086412345892924</v>
      </c>
      <c r="B482">
        <f t="shared" si="132"/>
        <v>5.2658660740255723</v>
      </c>
      <c r="C482" t="str">
        <f t="shared" si="116"/>
        <v>-944.032252616792-20210.1054016914i</v>
      </c>
      <c r="D482" t="str">
        <f t="shared" si="117"/>
        <v>3.4781249998178-3022.38876150961i</v>
      </c>
      <c r="E482" t="str">
        <f t="shared" si="118"/>
        <v>162.466868353249-0.0499821100317024i</v>
      </c>
      <c r="F482" t="str">
        <f t="shared" si="119"/>
        <v>2.90990990988057-28363.2576700549i</v>
      </c>
      <c r="G482" t="str">
        <f t="shared" si="120"/>
        <v>0.999999999989911-3.17629558517368E-06i</v>
      </c>
      <c r="H482" t="str">
        <f t="shared" si="121"/>
        <v>15.1518379277067+0.719731237970332i</v>
      </c>
      <c r="I482" t="str">
        <f t="shared" si="122"/>
        <v>138.510977281083-2909.6453199902i</v>
      </c>
      <c r="K482" t="str">
        <f t="shared" si="123"/>
        <v>0.329250060543253-0.0156577883729632i</v>
      </c>
      <c r="L482" t="str">
        <f t="shared" si="124"/>
        <v>0.000714285714285714-229.664797593932i</v>
      </c>
      <c r="M482" t="str">
        <f t="shared" si="125"/>
        <v>0.0025-7.15527636443215i</v>
      </c>
      <c r="N482">
        <f t="shared" si="126"/>
        <v>87.325606422209617</v>
      </c>
      <c r="O482">
        <f t="shared" si="127"/>
        <v>86.12083715477354</v>
      </c>
      <c r="P482" s="3">
        <f t="shared" si="128"/>
        <v>86.12083715477354</v>
      </c>
      <c r="Q482" s="3">
        <f t="shared" si="129"/>
        <v>-92.674393577790383</v>
      </c>
      <c r="R482">
        <f t="shared" si="130"/>
        <v>87.325606422209617</v>
      </c>
      <c r="S482">
        <f t="shared" si="131"/>
        <v>5.2658660740255723E-3</v>
      </c>
      <c r="T482">
        <f t="shared" si="114"/>
        <v>86.12083715477354</v>
      </c>
    </row>
    <row r="483" spans="1:20" x14ac:dyDescent="0.25">
      <c r="A483">
        <f t="shared" si="115"/>
        <v>33.212140712807319</v>
      </c>
      <c r="B483">
        <f t="shared" si="132"/>
        <v>5.2858763651068692</v>
      </c>
      <c r="C483" t="str">
        <f t="shared" si="116"/>
        <v>-944.01556250236-20133.2530428345i</v>
      </c>
      <c r="D483" t="str">
        <f t="shared" si="117"/>
        <v>3.47812499981643-3010.94716248385i</v>
      </c>
      <c r="E483" t="str">
        <f t="shared" si="118"/>
        <v>162.466848080883-0.0501710591233389i</v>
      </c>
      <c r="F483" t="str">
        <f t="shared" si="119"/>
        <v>2.90990990988032-28255.8853059626i</v>
      </c>
      <c r="G483" t="str">
        <f t="shared" si="120"/>
        <v>0.999999999989834-3.18836550839709E-06i</v>
      </c>
      <c r="H483" t="str">
        <f t="shared" si="121"/>
        <v>15.1518403854784+0.722466230055524i</v>
      </c>
      <c r="I483" t="str">
        <f t="shared" si="122"/>
        <v>138.510979889702-2898.63088663093i</v>
      </c>
      <c r="K483" t="str">
        <f t="shared" si="123"/>
        <v>0.329244363343134-0.0157170140605276i</v>
      </c>
      <c r="L483" t="str">
        <f t="shared" si="124"/>
        <v>0.000714285714285714-228.795375168293i</v>
      </c>
      <c r="M483" t="str">
        <f t="shared" si="125"/>
        <v>0.0025-7.12818924530003i</v>
      </c>
      <c r="N483">
        <f t="shared" si="126"/>
        <v>87.315460065555243</v>
      </c>
      <c r="O483">
        <f t="shared" si="127"/>
        <v>86.087816609405337</v>
      </c>
      <c r="P483" s="3">
        <f t="shared" si="128"/>
        <v>86.087816609405337</v>
      </c>
      <c r="Q483" s="3">
        <f t="shared" si="129"/>
        <v>-92.684539934444757</v>
      </c>
      <c r="R483">
        <f t="shared" si="130"/>
        <v>87.315460065555243</v>
      </c>
      <c r="S483">
        <f t="shared" si="131"/>
        <v>5.2858763651068693E-3</v>
      </c>
      <c r="T483">
        <f t="shared" si="114"/>
        <v>86.087816609405337</v>
      </c>
    </row>
    <row r="484" spans="1:20" x14ac:dyDescent="0.25">
      <c r="A484">
        <f t="shared" si="115"/>
        <v>33.338346847515986</v>
      </c>
      <c r="B484">
        <f t="shared" si="132"/>
        <v>5.3059626952942756</v>
      </c>
      <c r="C484" t="str">
        <f t="shared" si="116"/>
        <v>-943.998745898847-20056.6903198602i</v>
      </c>
      <c r="D484" t="str">
        <f t="shared" si="117"/>
        <v>3.47812499981502-2999.54887694387i</v>
      </c>
      <c r="E484" t="str">
        <f t="shared" si="118"/>
        <v>162.466827654881-0.0503607150087666i</v>
      </c>
      <c r="F484" t="str">
        <f t="shared" si="119"/>
        <v>2.9099099098801-28148.9194122666i</v>
      </c>
      <c r="G484" t="str">
        <f t="shared" si="120"/>
        <v>0.999999999989757-3.20048129732875E-06i</v>
      </c>
      <c r="H484" t="str">
        <f t="shared" si="121"/>
        <v>15.1518428619648+0.72521161526377i</v>
      </c>
      <c r="I484" t="str">
        <f t="shared" si="122"/>
        <v>138.510982518185-2887.65815105013i</v>
      </c>
      <c r="K484" t="str">
        <f t="shared" si="123"/>
        <v>0.329238622962869-0.0157764616809628i</v>
      </c>
      <c r="L484" t="str">
        <f t="shared" si="124"/>
        <v>0.000714285714285714-227.929244040937i</v>
      </c>
      <c r="M484" t="str">
        <f t="shared" si="125"/>
        <v>0.0025-7.10120466756326i</v>
      </c>
      <c r="N484">
        <f t="shared" si="126"/>
        <v>87.305275339366275</v>
      </c>
      <c r="O484">
        <f t="shared" si="127"/>
        <v>86.054795481241626</v>
      </c>
      <c r="P484" s="3">
        <f t="shared" si="128"/>
        <v>86.054795481241626</v>
      </c>
      <c r="Q484" s="3">
        <f t="shared" si="129"/>
        <v>-92.694724660633725</v>
      </c>
      <c r="R484">
        <f t="shared" si="130"/>
        <v>87.305275339366275</v>
      </c>
      <c r="S484">
        <f t="shared" si="131"/>
        <v>5.3059626952942753E-3</v>
      </c>
      <c r="T484">
        <f t="shared" si="114"/>
        <v>86.054795481241626</v>
      </c>
    </row>
    <row r="485" spans="1:20" x14ac:dyDescent="0.25">
      <c r="A485">
        <f t="shared" si="115"/>
        <v>33.465032565536553</v>
      </c>
      <c r="B485">
        <f t="shared" si="132"/>
        <v>5.3261253535363942</v>
      </c>
      <c r="C485" t="str">
        <f t="shared" si="116"/>
        <v>-943.981801852188-19980.4161315279i</v>
      </c>
      <c r="D485" t="str">
        <f t="shared" si="117"/>
        <v>3.47812499981361-2988.19374092151i</v>
      </c>
      <c r="E485" t="str">
        <f t="shared" si="118"/>
        <v>162.466807074083-0.0505510802461792i</v>
      </c>
      <c r="F485" t="str">
        <f t="shared" si="119"/>
        <v>2.90990990987985-28042.3584502267i</v>
      </c>
      <c r="G485" t="str">
        <f t="shared" si="120"/>
        <v>0.999999999989679-3.21264312625835E-06i</v>
      </c>
      <c r="H485" t="str">
        <f t="shared" si="121"/>
        <v>15.1518453573084+0.727967433090679i</v>
      </c>
      <c r="I485" t="str">
        <f t="shared" si="122"/>
        <v>138.510985166682-2876.72695540132i</v>
      </c>
      <c r="K485" t="str">
        <f t="shared" si="123"/>
        <v>0.329232839076726-0.015836132042041i</v>
      </c>
      <c r="L485" t="str">
        <f t="shared" si="124"/>
        <v>0.000714285714285714-227.066391752278i</v>
      </c>
      <c r="M485" t="str">
        <f t="shared" si="125"/>
        <v>0.0025-7.07432224303975i</v>
      </c>
      <c r="N485">
        <f t="shared" si="126"/>
        <v>87.295052099967407</v>
      </c>
      <c r="O485">
        <f t="shared" si="127"/>
        <v>86.021773765865703</v>
      </c>
      <c r="P485" s="3">
        <f t="shared" si="128"/>
        <v>86.021773765865703</v>
      </c>
      <c r="Q485" s="3">
        <f t="shared" si="129"/>
        <v>-92.704947900032593</v>
      </c>
      <c r="R485">
        <f t="shared" si="130"/>
        <v>87.295052099967407</v>
      </c>
      <c r="S485">
        <f t="shared" si="131"/>
        <v>5.3261253535363939E-3</v>
      </c>
      <c r="T485">
        <f t="shared" si="114"/>
        <v>86.021773765865703</v>
      </c>
    </row>
    <row r="486" spans="1:20" x14ac:dyDescent="0.25">
      <c r="A486">
        <f t="shared" si="115"/>
        <v>33.592199689285586</v>
      </c>
      <c r="B486">
        <f t="shared" si="132"/>
        <v>5.3463646298798322</v>
      </c>
      <c r="C486" t="str">
        <f t="shared" si="116"/>
        <v>-943.964729401201-19904.4293807492i</v>
      </c>
      <c r="D486" t="str">
        <f t="shared" si="117"/>
        <v>3.4781249998122-2976.88159106932i</v>
      </c>
      <c r="E486" t="str">
        <f t="shared" si="118"/>
        <v>162.466786337322-0.0507421574020814i</v>
      </c>
      <c r="F486" t="str">
        <f t="shared" si="119"/>
        <v>2.90990990987965-27936.2008869276i</v>
      </c>
      <c r="G486" t="str">
        <f t="shared" si="120"/>
        <v>0.9999999999896-3.22485117013788E-06i</v>
      </c>
      <c r="H486" t="str">
        <f t="shared" si="121"/>
        <v>15.1518478716529+0.730733723181972i</v>
      </c>
      <c r="I486" t="str">
        <f t="shared" si="122"/>
        <v>138.510987835345-2865.83714243559i</v>
      </c>
      <c r="K486" t="str">
        <f t="shared" si="123"/>
        <v>0.329227011356537-0.0158960259542004i</v>
      </c>
      <c r="L486" t="str">
        <f t="shared" si="124"/>
        <v>0.000714285714285714-226.206805889897i</v>
      </c>
      <c r="M486" t="str">
        <f t="shared" si="125"/>
        <v>0.0025-7.04754158501669i</v>
      </c>
      <c r="N486">
        <f t="shared" si="126"/>
        <v>87.28479020316145</v>
      </c>
      <c r="O486">
        <f t="shared" si="127"/>
        <v>85.988751458827551</v>
      </c>
      <c r="P486" s="3">
        <f t="shared" si="128"/>
        <v>85.988751458827551</v>
      </c>
      <c r="Q486" s="3">
        <f t="shared" si="129"/>
        <v>-92.71520979683855</v>
      </c>
      <c r="R486">
        <f t="shared" si="130"/>
        <v>87.28479020316145</v>
      </c>
      <c r="S486">
        <f t="shared" si="131"/>
        <v>5.3463646298798325E-3</v>
      </c>
      <c r="T486">
        <f t="shared" si="114"/>
        <v>85.988751458827551</v>
      </c>
    </row>
    <row r="487" spans="1:20" x14ac:dyDescent="0.25">
      <c r="A487">
        <f t="shared" si="115"/>
        <v>33.719850048104874</v>
      </c>
      <c r="B487">
        <f t="shared" si="132"/>
        <v>5.3666808154733756</v>
      </c>
      <c r="C487" t="str">
        <f t="shared" si="116"/>
        <v>-943.947527577548-19828.728974572i</v>
      </c>
      <c r="D487" t="str">
        <f t="shared" si="117"/>
        <v>3.47812499981076-2965.61226465823i</v>
      </c>
      <c r="E487" t="str">
        <f t="shared" si="118"/>
        <v>162.466765443421-0.0509339490511711i</v>
      </c>
      <c r="F487" t="str">
        <f t="shared" si="119"/>
        <v>2.90990990987943-27830.445195257i</v>
      </c>
      <c r="G487" t="str">
        <f t="shared" si="120"/>
        <v>0.999999999989521-3.23710560458415E-06i</v>
      </c>
      <c r="H487" t="str">
        <f t="shared" si="121"/>
        <v>15.151850405143+0.733510525334063i</v>
      </c>
      <c r="I487" t="str">
        <f t="shared" si="122"/>
        <v>138.51099052433-2854.98855549933i</v>
      </c>
      <c r="K487" t="str">
        <f t="shared" si="123"/>
        <v>0.329221139471684-0.0159561442305514i</v>
      </c>
      <c r="L487" t="str">
        <f t="shared" si="124"/>
        <v>0.000714285714285714-225.350474088361i</v>
      </c>
      <c r="M487" t="str">
        <f t="shared" si="125"/>
        <v>0.0025-7.02086230824534i</v>
      </c>
      <c r="N487">
        <f t="shared" si="126"/>
        <v>87.274489504227773</v>
      </c>
      <c r="O487">
        <f t="shared" si="127"/>
        <v>85.955728555643432</v>
      </c>
      <c r="P487" s="3">
        <f t="shared" si="128"/>
        <v>85.955728555643432</v>
      </c>
      <c r="Q487" s="3">
        <f t="shared" si="129"/>
        <v>-92.725510495772227</v>
      </c>
      <c r="R487">
        <f t="shared" si="130"/>
        <v>87.274489504227773</v>
      </c>
      <c r="S487">
        <f t="shared" si="131"/>
        <v>5.3666808154733759E-3</v>
      </c>
      <c r="T487">
        <f t="shared" si="114"/>
        <v>85.955728555643432</v>
      </c>
    </row>
    <row r="488" spans="1:20" x14ac:dyDescent="0.25">
      <c r="A488">
        <f t="shared" si="115"/>
        <v>33.847985478287669</v>
      </c>
      <c r="B488">
        <f t="shared" si="132"/>
        <v>5.3870742025721743</v>
      </c>
      <c r="C488" t="str">
        <f t="shared" si="116"/>
        <v>-943.930195405642-19753.3138241657i</v>
      </c>
      <c r="D488" t="str">
        <f t="shared" si="117"/>
        <v>3.47812499980932-2954.3855995752i</v>
      </c>
      <c r="E488" t="str">
        <f t="shared" si="118"/>
        <v>162.466744391197-0.0511264577764831i</v>
      </c>
      <c r="F488" t="str">
        <f t="shared" si="119"/>
        <v>2.90990990987918-27725.089853884i</v>
      </c>
      <c r="G488" t="str">
        <f t="shared" si="120"/>
        <v>0.999999999989441-3.24940660588131E-06i</v>
      </c>
      <c r="H488" t="str">
        <f t="shared" si="121"/>
        <v>15.1518529579242+0.736297879494589i</v>
      </c>
      <c r="I488" t="str">
        <f t="shared" si="122"/>
        <v>138.510993233791-2844.18103853193i</v>
      </c>
      <c r="K488" t="str">
        <f t="shared" si="123"/>
        <v>0.32921522308908-0.0160164876868809i</v>
      </c>
      <c r="L488" t="str">
        <f t="shared" si="124"/>
        <v>0.000714285714285714-224.49738402905i</v>
      </c>
      <c r="M488" t="str">
        <f t="shared" si="125"/>
        <v>0.0025-6.99428402893539i</v>
      </c>
      <c r="N488">
        <f t="shared" si="126"/>
        <v>87.264149857920785</v>
      </c>
      <c r="O488">
        <f t="shared" si="127"/>
        <v>85.922705051796157</v>
      </c>
      <c r="P488" s="3">
        <f t="shared" si="128"/>
        <v>85.922705051796157</v>
      </c>
      <c r="Q488" s="3">
        <f t="shared" si="129"/>
        <v>-92.735850142079215</v>
      </c>
      <c r="R488">
        <f t="shared" si="130"/>
        <v>87.264149857920785</v>
      </c>
      <c r="S488">
        <f t="shared" si="131"/>
        <v>5.3870742025721747E-3</v>
      </c>
      <c r="T488">
        <f t="shared" si="114"/>
        <v>85.922705051796157</v>
      </c>
    </row>
    <row r="489" spans="1:20" x14ac:dyDescent="0.25">
      <c r="A489">
        <f t="shared" si="115"/>
        <v>33.976607823105162</v>
      </c>
      <c r="B489">
        <f t="shared" si="132"/>
        <v>5.4075450845419484</v>
      </c>
      <c r="C489" t="str">
        <f t="shared" si="116"/>
        <v>-943.912731902587-19678.1828448038i</v>
      </c>
      <c r="D489" t="str">
        <f t="shared" si="117"/>
        <v>3.47812499980786-2943.20143432087i</v>
      </c>
      <c r="E489" t="str">
        <f t="shared" si="118"/>
        <v>162.466723179455-0.0513196861694819i</v>
      </c>
      <c r="F489" t="str">
        <f t="shared" si="119"/>
        <v>2.90990990987896-27620.1333472365i</v>
      </c>
      <c r="G489" t="str">
        <f t="shared" si="120"/>
        <v>0.999999999989361-0.0000032617543509834i</v>
      </c>
      <c r="H489" t="str">
        <f t="shared" si="121"/>
        <v>15.1518555301437+0.739095825763i</v>
      </c>
      <c r="I489" t="str">
        <f t="shared" si="122"/>
        <v>138.510995963881-2833.41443606367i</v>
      </c>
      <c r="K489" t="str">
        <f t="shared" si="123"/>
        <v>0.329209261873148-0.0160770571416582i</v>
      </c>
      <c r="L489" t="str">
        <f t="shared" si="124"/>
        <v>0.000714285714285714-223.647523439979i</v>
      </c>
      <c r="M489" t="str">
        <f t="shared" si="125"/>
        <v>0.0025-6.96780636474935i</v>
      </c>
      <c r="N489">
        <f t="shared" si="126"/>
        <v>87.253771118467839</v>
      </c>
      <c r="O489">
        <f t="shared" si="127"/>
        <v>85.889680942734032</v>
      </c>
      <c r="P489" s="3">
        <f t="shared" si="128"/>
        <v>85.889680942734032</v>
      </c>
      <c r="Q489" s="3">
        <f t="shared" si="129"/>
        <v>-92.746228881532161</v>
      </c>
      <c r="R489">
        <f t="shared" si="130"/>
        <v>87.253771118467839</v>
      </c>
      <c r="S489">
        <f t="shared" si="131"/>
        <v>5.4075450845419487E-3</v>
      </c>
      <c r="T489">
        <f t="shared" si="114"/>
        <v>85.889680942734032</v>
      </c>
    </row>
    <row r="490" spans="1:20" x14ac:dyDescent="0.25">
      <c r="A490">
        <f t="shared" si="115"/>
        <v>34.105718932832964</v>
      </c>
      <c r="B490">
        <f t="shared" si="132"/>
        <v>5.4280937558632081</v>
      </c>
      <c r="C490" t="str">
        <f t="shared" si="116"/>
        <v>-943.895136078175-19603.3349558501i</v>
      </c>
      <c r="D490" t="str">
        <f t="shared" si="117"/>
        <v>3.47812499980639-2932.05960800728i</v>
      </c>
      <c r="E490" t="str">
        <f t="shared" si="118"/>
        <v>162.466701806991-0.0515136368297131i</v>
      </c>
      <c r="F490" t="str">
        <f t="shared" si="119"/>
        <v>2.90990990987869-27515.5741654799i</v>
      </c>
      <c r="G490" t="str">
        <f t="shared" si="120"/>
        <v>0.99999999998928-3.27414901751686E-06i</v>
      </c>
      <c r="H490" t="str">
        <f t="shared" si="121"/>
        <v>15.1518581219495+0.741904404391182i</v>
      </c>
      <c r="I490" t="str">
        <f t="shared" si="122"/>
        <v>138.51099871476-2822.68859321337i</v>
      </c>
      <c r="K490" t="str">
        <f t="shared" si="123"/>
        <v>0.329203255485806-0.0161378534160415i</v>
      </c>
      <c r="L490" t="str">
        <f t="shared" si="124"/>
        <v>0.000714285714285714-222.800880095615i</v>
      </c>
      <c r="M490" t="str">
        <f t="shared" si="125"/>
        <v>0.0025-6.94142893479713i</v>
      </c>
      <c r="N490">
        <f t="shared" si="126"/>
        <v>87.24335313956783</v>
      </c>
      <c r="O490">
        <f t="shared" si="127"/>
        <v>85.856656223871326</v>
      </c>
      <c r="P490" s="3">
        <f t="shared" si="128"/>
        <v>85.856656223871326</v>
      </c>
      <c r="Q490" s="3">
        <f t="shared" si="129"/>
        <v>-92.75664686043217</v>
      </c>
      <c r="R490">
        <f t="shared" si="130"/>
        <v>87.24335313956783</v>
      </c>
      <c r="S490">
        <f t="shared" si="131"/>
        <v>5.4280937558632081E-3</v>
      </c>
      <c r="T490">
        <f t="shared" si="114"/>
        <v>85.856656223871326</v>
      </c>
    </row>
    <row r="491" spans="1:20" x14ac:dyDescent="0.25">
      <c r="A491">
        <f t="shared" si="115"/>
        <v>34.235320664777731</v>
      </c>
      <c r="B491">
        <f t="shared" si="132"/>
        <v>5.4487205121354885</v>
      </c>
      <c r="C491" t="str">
        <f t="shared" si="116"/>
        <v>-943.877406934817-19528.7690807424i</v>
      </c>
      <c r="D491" t="str">
        <f t="shared" si="117"/>
        <v>3.47812499980493-2920.95996035553i</v>
      </c>
      <c r="E491" t="str">
        <f t="shared" si="118"/>
        <v>162.466680272595-0.0517083123652797i</v>
      </c>
      <c r="F491" t="str">
        <f t="shared" si="119"/>
        <v>2.90990990987847-27411.4108044954i</v>
      </c>
      <c r="G491" t="str">
        <f t="shared" si="120"/>
        <v>0.999999999989198-3.28659078378316E-06i</v>
      </c>
      <c r="H491" t="str">
        <f t="shared" si="121"/>
        <v>15.1518607334905+0.744723655783966i</v>
      </c>
      <c r="I491" t="str">
        <f t="shared" si="122"/>
        <v>138.511001486586-2812.00335568615i</v>
      </c>
      <c r="K491" t="str">
        <f t="shared" si="123"/>
        <v>0.329197203586451-0.0161988773338821i</v>
      </c>
      <c r="L491" t="str">
        <f t="shared" si="124"/>
        <v>0.000714285714285714-221.957441816712i</v>
      </c>
      <c r="M491" t="str">
        <f t="shared" si="125"/>
        <v>0.0025-6.91515135963052i</v>
      </c>
      <c r="N491">
        <f t="shared" si="126"/>
        <v>87.232895774389263</v>
      </c>
      <c r="O491">
        <f t="shared" si="127"/>
        <v>85.823630890587751</v>
      </c>
      <c r="P491" s="3">
        <f t="shared" si="128"/>
        <v>85.823630890587751</v>
      </c>
      <c r="Q491" s="3">
        <f t="shared" si="129"/>
        <v>-92.767104225610737</v>
      </c>
      <c r="R491">
        <f t="shared" si="130"/>
        <v>87.232895774389263</v>
      </c>
      <c r="S491">
        <f t="shared" si="131"/>
        <v>5.4487205121354883E-3</v>
      </c>
      <c r="T491">
        <f t="shared" si="114"/>
        <v>85.823630890587751</v>
      </c>
    </row>
    <row r="492" spans="1:20" x14ac:dyDescent="0.25">
      <c r="A492">
        <f t="shared" si="115"/>
        <v>34.365414883303892</v>
      </c>
      <c r="B492">
        <f t="shared" si="132"/>
        <v>5.4694256500816039</v>
      </c>
      <c r="C492" t="str">
        <f t="shared" si="116"/>
        <v>-943.859543467469-19454.4841469766i</v>
      </c>
      <c r="D492" t="str">
        <f t="shared" si="117"/>
        <v>3.47812499980345-2909.90233169343i</v>
      </c>
      <c r="E492" t="str">
        <f t="shared" si="118"/>
        <v>162.466658575046-0.0519037153926145i</v>
      </c>
      <c r="F492" t="str">
        <f t="shared" si="119"/>
        <v>2.90990990987825-27307.641765858i</v>
      </c>
      <c r="G492" t="str">
        <f t="shared" si="120"/>
        <v>0.999999999989116-3.29907982876126E-06i</v>
      </c>
      <c r="H492" t="str">
        <f t="shared" si="121"/>
        <v>15.1518633649172+0.747553620499762i</v>
      </c>
      <c r="I492" t="str">
        <f t="shared" si="122"/>
        <v>138.511004279518-2801.3585697713i</v>
      </c>
      <c r="K492" t="str">
        <f t="shared" si="123"/>
        <v>0.329191105831933-0.0162601297217306i</v>
      </c>
      <c r="L492" t="str">
        <f t="shared" si="124"/>
        <v>0.000714285714285714-221.117196470125i</v>
      </c>
      <c r="M492" t="str">
        <f t="shared" si="125"/>
        <v>0.0025-6.88897326123779i</v>
      </c>
      <c r="N492">
        <f t="shared" si="126"/>
        <v>87.222398875568572</v>
      </c>
      <c r="O492">
        <f t="shared" si="127"/>
        <v>85.790604938227972</v>
      </c>
      <c r="P492" s="3">
        <f t="shared" si="128"/>
        <v>85.790604938227972</v>
      </c>
      <c r="Q492" s="3">
        <f t="shared" si="129"/>
        <v>-92.777601124431428</v>
      </c>
      <c r="R492">
        <f t="shared" si="130"/>
        <v>87.222398875568572</v>
      </c>
      <c r="S492">
        <f t="shared" si="131"/>
        <v>5.469425650081604E-3</v>
      </c>
      <c r="T492">
        <f t="shared" ref="T492:T555" si="133">P492</f>
        <v>85.790604938227972</v>
      </c>
    </row>
    <row r="493" spans="1:20" x14ac:dyDescent="0.25">
      <c r="A493">
        <f t="shared" ref="A493:A556" si="134">2*PI()*B493</f>
        <v>34.496003459860447</v>
      </c>
      <c r="B493">
        <f t="shared" si="132"/>
        <v>5.4902094675519137</v>
      </c>
      <c r="C493" t="str">
        <f t="shared" ref="C493:C556" si="135">IMPRODUCT(D493,E493,$C$40,,K493,$C$41)</f>
        <v>-943.841544663582-19380.4790860922i</v>
      </c>
      <c r="D493" t="str">
        <f t="shared" ref="D493:D556" si="136">IMDIV(IMPRODUCT($C$37,$C$38,COMPLEX(1,A493/$C$38)),IMSUM(-1*A493*A493/$C$39,COMPLEX(0,1*A493)))</f>
        <v>3.47812499980197-2898.8865629533i</v>
      </c>
      <c r="E493" t="str">
        <f t="shared" ref="E493:E556" si="137">IMDIV(IMPRODUCT(IMSUM(F493,G493),$C$29,H493),IMSUM(1,I493))</f>
        <v>162.466636713113-0.0520998485364957i</v>
      </c>
      <c r="F493" t="str">
        <f t="shared" ref="F493:F556" si="138">IMDIV(IMPRODUCT($C$14,$C$15,COMPLEX(1,A493/$C$15)),IMSUM(-1*A493*A493/$C$16,COMPLEX(0,A493)))</f>
        <v>2.90990990987799-27204.2655568152i</v>
      </c>
      <c r="G493" t="str">
        <f t="shared" ref="G493:G556" si="139">IMDIV(1,COMPLEX(1,A493*$C$9*$C$10))</f>
        <v>0.999999999989033-3.31161633211028E-06i</v>
      </c>
      <c r="H493" t="str">
        <f t="shared" ref="H493:H556" si="140">IMDIV($C$3,IMSUM(K493,COMPLEX(0,$C$28*A493)))</f>
        <v>15.1518660163809+0.750394339251107i</v>
      </c>
      <c r="I493" t="str">
        <f t="shared" ref="I493:I556" si="141">IMPRODUCT(F493,$C$29,H493,$C$31)</f>
        <v>138.511007093716-2790.75408233998i</v>
      </c>
      <c r="K493" t="str">
        <f t="shared" ref="K493:K556" si="142">IF($C$26&lt;=0,IMDIV(1,IMSUM(IMDIV(1,L493),1/$C$18)),IMDIV(1,IMSUM(IMDIV(1,L493),1/$C$18,IMDIV(1,M493))))</f>
        <v>0.329184961876545-0.0163216114088418i</v>
      </c>
      <c r="L493" t="str">
        <f t="shared" ref="L493:L556" si="143">IMSUM($C$21/$C$22,IMDIV(1,COMPLEX(0,$C$20*$C$22*A493)))</f>
        <v>0.000714285714285714-220.280131968645i</v>
      </c>
      <c r="M493" t="str">
        <f t="shared" ref="M493:M556" si="144">IMSUM($C$25/$C$26,IMDIV(1,COMPLEX(0,$C$24*$C$26*A493)))</f>
        <v>0.0025-6.86289426303824i</v>
      </c>
      <c r="N493">
        <f t="shared" ref="N493:N556" si="145">ABS(R493)</f>
        <v>87.211862295208562</v>
      </c>
      <c r="O493">
        <f t="shared" ref="O493:O556" si="146">ABS(P493)</f>
        <v>85.757578362101782</v>
      </c>
      <c r="P493" s="3">
        <f t="shared" ref="P493:P556" si="147">20*LOG10(IMABS(C493))</f>
        <v>85.757578362101782</v>
      </c>
      <c r="Q493" s="3">
        <f t="shared" ref="Q493:Q556" si="148">IMARGUMENT(C493)*180/PI()</f>
        <v>-92.788137704791438</v>
      </c>
      <c r="R493">
        <f t="shared" ref="R493:R556" si="149">IF(Q493&lt;0,Q493+180,Q493-180)</f>
        <v>87.211862295208562</v>
      </c>
      <c r="S493">
        <f t="shared" ref="S493:S556" si="150">B493/1000</f>
        <v>5.4902094675519141E-3</v>
      </c>
      <c r="T493">
        <f t="shared" si="133"/>
        <v>85.757578362101782</v>
      </c>
    </row>
    <row r="494" spans="1:20" x14ac:dyDescent="0.25">
      <c r="A494">
        <f t="shared" si="134"/>
        <v>34.627088273007914</v>
      </c>
      <c r="B494">
        <f t="shared" ref="B494:B557" si="151">B493*(1+B$42)</f>
        <v>5.5110722635286109</v>
      </c>
      <c r="C494" t="str">
        <f t="shared" si="135"/>
        <v>-943.823409503052-19306.7528336564i</v>
      </c>
      <c r="D494" t="str">
        <f t="shared" si="136"/>
        <v>3.47812499980045-2887.9124956696i</v>
      </c>
      <c r="E494" t="str">
        <f t="shared" si="137"/>
        <v>162.466614685559-0.0522967144301248i</v>
      </c>
      <c r="F494" t="str">
        <f t="shared" si="138"/>
        <v>2.90990990987776-27101.2806902656i</v>
      </c>
      <c r="G494" t="str">
        <f t="shared" si="139"/>
        <v>0.99999999998895-3.32420047417203E-06i</v>
      </c>
      <c r="H494" t="str">
        <f t="shared" si="140"/>
        <v>15.1518686880343+0.753245852905287i</v>
      </c>
      <c r="I494" t="str">
        <f t="shared" si="141"/>
        <v>138.511009929344-2780.18974084311i</v>
      </c>
      <c r="K494" t="str">
        <f t="shared" si="142"/>
        <v>0.329178771371994-0.01638332322718i</v>
      </c>
      <c r="L494" t="str">
        <f t="shared" si="143"/>
        <v>0.000714285714285714-219.446236270815i</v>
      </c>
      <c r="M494" t="str">
        <f t="shared" si="144"/>
        <v>0.0025-6.83691398987675i</v>
      </c>
      <c r="N494">
        <f t="shared" si="145"/>
        <v>87.201285884876498</v>
      </c>
      <c r="O494">
        <f t="shared" si="146"/>
        <v>85.724551157483518</v>
      </c>
      <c r="P494" s="3">
        <f t="shared" si="147"/>
        <v>85.724551157483518</v>
      </c>
      <c r="Q494" s="3">
        <f t="shared" si="148"/>
        <v>-92.798714115123502</v>
      </c>
      <c r="R494">
        <f t="shared" si="149"/>
        <v>87.201285884876498</v>
      </c>
      <c r="S494">
        <f t="shared" si="150"/>
        <v>5.5110722635286109E-3</v>
      </c>
      <c r="T494">
        <f t="shared" si="133"/>
        <v>85.724551157483518</v>
      </c>
    </row>
    <row r="495" spans="1:20" x14ac:dyDescent="0.25">
      <c r="A495">
        <f t="shared" si="134"/>
        <v>34.75867120844535</v>
      </c>
      <c r="B495">
        <f t="shared" si="151"/>
        <v>5.5320143381300202</v>
      </c>
      <c r="C495" t="str">
        <f t="shared" si="135"/>
        <v>-943.805136958171-19233.3043292487i</v>
      </c>
      <c r="D495" t="str">
        <f t="shared" si="136"/>
        <v>3.47812499979893-2876.9799719767i</v>
      </c>
      <c r="E495" t="str">
        <f t="shared" si="137"/>
        <v>162.466592491134-0.0524943157149915i</v>
      </c>
      <c r="F495" t="str">
        <f t="shared" si="138"/>
        <v>2.90990990987751-26998.6856847372i</v>
      </c>
      <c r="G495" t="str">
        <f t="shared" si="139"/>
        <v>0.999999999988866-0.0000033368324359736i</v>
      </c>
      <c r="H495" t="str">
        <f t="shared" si="140"/>
        <v>15.151871380031+0.756108202484886i</v>
      </c>
      <c r="I495" t="str">
        <f t="shared" si="141"/>
        <v>138.511012786561-2769.66539330905i</v>
      </c>
      <c r="K495" t="str">
        <f t="shared" si="142"/>
        <v>0.329172533967395-0.0164452660114252i</v>
      </c>
      <c r="L495" t="str">
        <f t="shared" si="143"/>
        <v>0.000714285714285714-218.615497380768i</v>
      </c>
      <c r="M495" t="str">
        <f t="shared" si="144"/>
        <v>0.0025-6.81103206801827i</v>
      </c>
      <c r="N495">
        <f t="shared" si="145"/>
        <v>87.190669495602378</v>
      </c>
      <c r="O495">
        <f t="shared" si="146"/>
        <v>85.691523319611861</v>
      </c>
      <c r="P495" s="3">
        <f t="shared" si="147"/>
        <v>85.691523319611861</v>
      </c>
      <c r="Q495" s="3">
        <f t="shared" si="148"/>
        <v>-92.809330504397622</v>
      </c>
      <c r="R495">
        <f t="shared" si="149"/>
        <v>87.190669495602378</v>
      </c>
      <c r="S495">
        <f t="shared" si="150"/>
        <v>5.5320143381300205E-3</v>
      </c>
      <c r="T495">
        <f t="shared" si="133"/>
        <v>85.691523319611861</v>
      </c>
    </row>
    <row r="496" spans="1:20" x14ac:dyDescent="0.25">
      <c r="A496">
        <f t="shared" si="134"/>
        <v>34.890754159037435</v>
      </c>
      <c r="B496">
        <f t="shared" si="151"/>
        <v>5.5530359926149142</v>
      </c>
      <c r="C496" t="str">
        <f t="shared" si="135"/>
        <v>-943.786725993574-19160.1325164463i</v>
      </c>
      <c r="D496" t="str">
        <f t="shared" si="136"/>
        <v>3.47812499979739-2866.08883460656i</v>
      </c>
      <c r="E496" t="str">
        <f t="shared" si="137"/>
        <v>162.466570128582-0.0526926550411304i</v>
      </c>
      <c r="F496" t="str">
        <f t="shared" si="138"/>
        <v>2.90990990987726-26896.4790643666i</v>
      </c>
      <c r="G496" t="str">
        <f t="shared" si="139"/>
        <v>0.999999999988781-3.34951239923001E-06i</v>
      </c>
      <c r="H496" t="str">
        <f t="shared" si="140"/>
        <v>15.1518740925259+0.75898142916842i</v>
      </c>
      <c r="I496" t="str">
        <f t="shared" si="141"/>
        <v>138.511015665537-2759.18088834156i</v>
      </c>
      <c r="K496" t="str">
        <f t="shared" si="142"/>
        <v>0.329166249309241-0.0165074405989775i</v>
      </c>
      <c r="L496" t="str">
        <f t="shared" si="143"/>
        <v>0.000714285714285714-217.787903348046i</v>
      </c>
      <c r="M496" t="str">
        <f t="shared" si="144"/>
        <v>0.0025-6.78524812514272i</v>
      </c>
      <c r="N496">
        <f t="shared" si="145"/>
        <v>87.180012977877297</v>
      </c>
      <c r="O496">
        <f t="shared" si="146"/>
        <v>85.658494843689795</v>
      </c>
      <c r="P496" s="3">
        <f t="shared" si="147"/>
        <v>85.658494843689795</v>
      </c>
      <c r="Q496" s="3">
        <f t="shared" si="148"/>
        <v>-92.819987022122703</v>
      </c>
      <c r="R496">
        <f t="shared" si="149"/>
        <v>87.180012977877297</v>
      </c>
      <c r="S496">
        <f t="shared" si="150"/>
        <v>5.5530359926149143E-3</v>
      </c>
      <c r="T496">
        <f t="shared" si="133"/>
        <v>85.658494843689795</v>
      </c>
    </row>
    <row r="497" spans="1:20" x14ac:dyDescent="0.25">
      <c r="A497">
        <f t="shared" si="134"/>
        <v>35.023339024841782</v>
      </c>
      <c r="B497">
        <f t="shared" si="151"/>
        <v>5.5741375293868511</v>
      </c>
      <c r="C497" t="str">
        <f t="shared" si="135"/>
        <v>-943.768175566159-19087.2363428078i</v>
      </c>
      <c r="D497" t="str">
        <f t="shared" si="136"/>
        <v>3.47812499979584-2855.23892688652i</v>
      </c>
      <c r="E497" t="str">
        <f t="shared" si="137"/>
        <v>162.466547596634-0.0528917350669857i</v>
      </c>
      <c r="F497" t="str">
        <f t="shared" si="138"/>
        <v>2.909909909877-26794.659358877i</v>
      </c>
      <c r="G497" t="str">
        <f t="shared" si="139"/>
        <v>0.999999999988695-0.0000033622405463468i</v>
      </c>
      <c r="H497" t="str">
        <f t="shared" si="140"/>
        <v>15.1518768256752+0.761865574290885i</v>
      </c>
      <c r="I497" t="str">
        <f t="shared" si="141"/>
        <v>138.511018566434-2748.7360751175i</v>
      </c>
      <c r="K497" t="str">
        <f t="shared" si="142"/>
        <v>0.32915991704139-0.0165698478299626i</v>
      </c>
      <c r="L497" t="str">
        <f t="shared" si="143"/>
        <v>0.000714285714285714-216.96344226743i</v>
      </c>
      <c r="M497" t="str">
        <f t="shared" si="144"/>
        <v>0.0025-6.75956179033941i</v>
      </c>
      <c r="N497">
        <f t="shared" si="145"/>
        <v>87.169316181651567</v>
      </c>
      <c r="O497">
        <f t="shared" si="146"/>
        <v>85.625465724883796</v>
      </c>
      <c r="P497" s="3">
        <f t="shared" si="147"/>
        <v>85.625465724883796</v>
      </c>
      <c r="Q497" s="3">
        <f t="shared" si="148"/>
        <v>-92.830683818348433</v>
      </c>
      <c r="R497">
        <f t="shared" si="149"/>
        <v>87.169316181651567</v>
      </c>
      <c r="S497">
        <f t="shared" si="150"/>
        <v>5.574137529386851E-3</v>
      </c>
      <c r="T497">
        <f t="shared" si="133"/>
        <v>85.625465724883796</v>
      </c>
    </row>
    <row r="498" spans="1:20" x14ac:dyDescent="0.25">
      <c r="A498">
        <f t="shared" si="134"/>
        <v>35.156427713136182</v>
      </c>
      <c r="B498">
        <f t="shared" si="151"/>
        <v>5.5953192519985215</v>
      </c>
      <c r="C498" t="str">
        <f t="shared" si="135"/>
        <v>-943.749484625065-19014.6147598597i</v>
      </c>
      <c r="D498" t="str">
        <f t="shared" si="136"/>
        <v>3.4781249997943-2844.43009273703i</v>
      </c>
      <c r="E498" t="str">
        <f t="shared" si="137"/>
        <v>162.466524894016-0.0530915584594387i</v>
      </c>
      <c r="F498" t="str">
        <f t="shared" si="138"/>
        <v>2.90990990987678-26693.225103558i</v>
      </c>
      <c r="G498" t="str">
        <f t="shared" si="139"/>
        <v>0.999999999988609-3.37501706042263E-06i</v>
      </c>
      <c r="H498" t="str">
        <f t="shared" si="140"/>
        <v>15.1518795796362+0.764760679344382i</v>
      </c>
      <c r="I498" t="str">
        <f t="shared" si="141"/>
        <v>138.51102148942-2738.33080338475i</v>
      </c>
      <c r="K498" t="str">
        <f t="shared" si="142"/>
        <v>0.329153536805042-0.0166324885472369i</v>
      </c>
      <c r="L498" t="str">
        <f t="shared" si="143"/>
        <v>0.000714285714285714-216.14210227877i</v>
      </c>
      <c r="M498" t="str">
        <f t="shared" si="144"/>
        <v>0.0025-6.73397269410185i</v>
      </c>
      <c r="N498">
        <f t="shared" si="145"/>
        <v>87.158578956333159</v>
      </c>
      <c r="O498">
        <f t="shared" si="146"/>
        <v>85.592435958324387</v>
      </c>
      <c r="P498" s="3">
        <f t="shared" si="147"/>
        <v>85.592435958324387</v>
      </c>
      <c r="Q498" s="3">
        <f t="shared" si="148"/>
        <v>-92.841421043666841</v>
      </c>
      <c r="R498">
        <f t="shared" si="149"/>
        <v>87.158578956333159</v>
      </c>
      <c r="S498">
        <f t="shared" si="150"/>
        <v>5.5953192519985215E-3</v>
      </c>
      <c r="T498">
        <f t="shared" si="133"/>
        <v>85.592435958324387</v>
      </c>
    </row>
    <row r="499" spans="1:20" x14ac:dyDescent="0.25">
      <c r="A499">
        <f t="shared" si="134"/>
        <v>35.290022138446105</v>
      </c>
      <c r="B499">
        <f t="shared" si="151"/>
        <v>5.6165814651561163</v>
      </c>
      <c r="C499" t="str">
        <f t="shared" si="135"/>
        <v>-943.730652111577-18942.2667230796i</v>
      </c>
      <c r="D499" t="str">
        <f t="shared" si="136"/>
        <v>3.47812499979272-2833.66217666936i</v>
      </c>
      <c r="E499" t="str">
        <f t="shared" si="137"/>
        <v>162.46650201944-0.0532921278937991i</v>
      </c>
      <c r="F499" t="str">
        <f t="shared" si="138"/>
        <v>2.90990990987653-26592.1748392437i</v>
      </c>
      <c r="G499" t="str">
        <f t="shared" si="139"/>
        <v>0.999999999988523-3.38784212525195E-06i</v>
      </c>
      <c r="H499" t="str">
        <f t="shared" si="140"/>
        <v>15.1518823545672+0.767666785978698i</v>
      </c>
      <c r="I499" t="str">
        <f t="shared" si="141"/>
        <v>138.511024434663-2727.96492345996i</v>
      </c>
      <c r="K499" t="str">
        <f t="shared" si="142"/>
        <v>0.329147108238725-0.0166953635963932i</v>
      </c>
      <c r="L499" t="str">
        <f t="shared" si="143"/>
        <v>0.000714285714285714-215.323871566816i</v>
      </c>
      <c r="M499" t="str">
        <f t="shared" si="144"/>
        <v>0.0025-6.70848046832223i</v>
      </c>
      <c r="N499">
        <f t="shared" si="145"/>
        <v>87.147801150785796</v>
      </c>
      <c r="O499">
        <f t="shared" si="146"/>
        <v>85.559405539104972</v>
      </c>
      <c r="P499" s="3">
        <f t="shared" si="147"/>
        <v>85.559405539104972</v>
      </c>
      <c r="Q499" s="3">
        <f t="shared" si="148"/>
        <v>-92.852198849214204</v>
      </c>
      <c r="R499">
        <f t="shared" si="149"/>
        <v>87.147801150785796</v>
      </c>
      <c r="S499">
        <f t="shared" si="150"/>
        <v>5.6165814651561166E-3</v>
      </c>
      <c r="T499">
        <f t="shared" si="133"/>
        <v>85.559405539104972</v>
      </c>
    </row>
    <row r="500" spans="1:20" x14ac:dyDescent="0.25">
      <c r="A500">
        <f t="shared" si="134"/>
        <v>35.424124222572203</v>
      </c>
      <c r="B500">
        <f t="shared" si="151"/>
        <v>5.6379244747237101</v>
      </c>
      <c r="C500" t="str">
        <f t="shared" si="135"/>
        <v>-943.71167695911-18870.1911918824i</v>
      </c>
      <c r="D500" t="str">
        <f t="shared" si="136"/>
        <v>3.47812499979115-2822.93502378343i</v>
      </c>
      <c r="E500" t="str">
        <f t="shared" si="137"/>
        <v>162.466478971612-0.0534934460538451i</v>
      </c>
      <c r="F500" t="str">
        <f t="shared" si="138"/>
        <v>2.90990990987627-26491.507112292i</v>
      </c>
      <c r="G500" t="str">
        <f t="shared" si="139"/>
        <v>0.999999999988435-0.0000034007159253276i</v>
      </c>
      <c r="H500" t="str">
        <f t="shared" si="140"/>
        <v>15.151885150628+0.770583936001927i</v>
      </c>
      <c r="I500" t="str">
        <f t="shared" si="141"/>
        <v>138.511027402332-2717.63828622647i</v>
      </c>
      <c r="K500" t="str">
        <f t="shared" si="142"/>
        <v>0.329140630978269-0.0167584738257653i</v>
      </c>
      <c r="L500" t="str">
        <f t="shared" si="143"/>
        <v>0.000714285714285714-214.508738361044i</v>
      </c>
      <c r="M500" t="str">
        <f t="shared" si="144"/>
        <v>0.0025-6.68308474628633i</v>
      </c>
      <c r="N500">
        <f t="shared" si="145"/>
        <v>87.136982613327262</v>
      </c>
      <c r="O500">
        <f t="shared" si="146"/>
        <v>85.526374462282249</v>
      </c>
      <c r="P500" s="3">
        <f t="shared" si="147"/>
        <v>85.526374462282249</v>
      </c>
      <c r="Q500" s="3">
        <f t="shared" si="148"/>
        <v>-92.863017386672738</v>
      </c>
      <c r="R500">
        <f t="shared" si="149"/>
        <v>87.136982613327262</v>
      </c>
      <c r="S500">
        <f t="shared" si="150"/>
        <v>5.6379244747237099E-3</v>
      </c>
      <c r="T500">
        <f t="shared" si="133"/>
        <v>85.526374462282249</v>
      </c>
    </row>
    <row r="501" spans="1:20" x14ac:dyDescent="0.25">
      <c r="A501">
        <f t="shared" si="134"/>
        <v>35.558735894617975</v>
      </c>
      <c r="B501">
        <f t="shared" si="151"/>
        <v>5.6593485877276599</v>
      </c>
      <c r="C501" t="str">
        <f t="shared" si="135"/>
        <v>-943.692558093092-18798.3871296048i</v>
      </c>
      <c r="D501" t="str">
        <f t="shared" si="136"/>
        <v>3.47812499978956-2812.24847976554i</v>
      </c>
      <c r="E501" t="str">
        <f t="shared" si="137"/>
        <v>162.466455749225-0.053695515631901i</v>
      </c>
      <c r="F501" t="str">
        <f t="shared" si="138"/>
        <v>2.909909909876-26391.220474564i</v>
      </c>
      <c r="G501" t="str">
        <f t="shared" si="139"/>
        <v>0.999999999988347-3.41363864584355E-06i</v>
      </c>
      <c r="H501" t="str">
        <f t="shared" si="140"/>
        <v>15.1518879679795+0.773512171381036i</v>
      </c>
      <c r="I501" t="str">
        <f t="shared" si="141"/>
        <v>138.511030392597-2707.35074313215i</v>
      </c>
      <c r="K501" t="str">
        <f t="shared" si="142"/>
        <v>0.32913410465679-0.0168218200864329i</v>
      </c>
      <c r="L501" t="str">
        <f t="shared" si="143"/>
        <v>0.000714285714285714-213.696690935489i</v>
      </c>
      <c r="M501" t="str">
        <f t="shared" si="144"/>
        <v>0.0025-6.6577851626682i</v>
      </c>
      <c r="N501">
        <f t="shared" si="145"/>
        <v>87.126123191727672</v>
      </c>
      <c r="O501">
        <f t="shared" si="146"/>
        <v>85.493342722875525</v>
      </c>
      <c r="P501" s="3">
        <f t="shared" si="147"/>
        <v>85.493342722875525</v>
      </c>
      <c r="Q501" s="3">
        <f t="shared" si="148"/>
        <v>-92.873876808272328</v>
      </c>
      <c r="R501">
        <f t="shared" si="149"/>
        <v>87.126123191727672</v>
      </c>
      <c r="S501">
        <f t="shared" si="150"/>
        <v>5.6593485877276598E-3</v>
      </c>
      <c r="T501">
        <f t="shared" si="133"/>
        <v>85.493342722875525</v>
      </c>
    </row>
    <row r="502" spans="1:20" x14ac:dyDescent="0.25">
      <c r="A502">
        <f t="shared" si="134"/>
        <v>35.693859091017522</v>
      </c>
      <c r="B502">
        <f t="shared" si="151"/>
        <v>5.6808541123610254</v>
      </c>
      <c r="C502" t="str">
        <f t="shared" si="135"/>
        <v>-943.673294431018-18726.853503491i</v>
      </c>
      <c r="D502" t="str">
        <f t="shared" si="136"/>
        <v>3.47812499978795-2801.60239088618i</v>
      </c>
      <c r="E502" t="str">
        <f t="shared" si="137"/>
        <v>162.466432350967-0.0538983393287037i</v>
      </c>
      <c r="F502" t="str">
        <f t="shared" si="138"/>
        <v>2.90990990987576-26291.3134834027i</v>
      </c>
      <c r="G502" t="str">
        <f t="shared" si="139"/>
        <v>0.999999999988258-3.42661047269745E-06i</v>
      </c>
      <c r="H502" t="str">
        <f t="shared" si="140"/>
        <v>15.1518908067838+0.776451534242532i</v>
      </c>
      <c r="I502" t="str">
        <f t="shared" si="141"/>
        <v>138.511033405634-2697.10214618723i</v>
      </c>
      <c r="K502" t="str">
        <f t="shared" si="142"/>
        <v>0.329127528904669-0.0168854032322279i</v>
      </c>
      <c r="L502" t="str">
        <f t="shared" si="143"/>
        <v>0.000714285714285714-212.887717608577i</v>
      </c>
      <c r="M502" t="str">
        <f t="shared" si="144"/>
        <v>0.0025-6.63258135352479i</v>
      </c>
      <c r="N502">
        <f t="shared" si="145"/>
        <v>87.115222733207602</v>
      </c>
      <c r="O502">
        <f t="shared" si="146"/>
        <v>85.460310315866792</v>
      </c>
      <c r="P502" s="3">
        <f t="shared" si="147"/>
        <v>85.460310315866792</v>
      </c>
      <c r="Q502" s="3">
        <f t="shared" si="148"/>
        <v>-92.884777266792398</v>
      </c>
      <c r="R502">
        <f t="shared" si="149"/>
        <v>87.115222733207602</v>
      </c>
      <c r="S502">
        <f t="shared" si="150"/>
        <v>5.6808541123610258E-3</v>
      </c>
      <c r="T502">
        <f t="shared" si="133"/>
        <v>85.460310315866792</v>
      </c>
    </row>
    <row r="503" spans="1:20" x14ac:dyDescent="0.25">
      <c r="A503">
        <f t="shared" si="134"/>
        <v>35.829495755563393</v>
      </c>
      <c r="B503">
        <f t="shared" si="151"/>
        <v>5.7024413579879978</v>
      </c>
      <c r="C503" t="str">
        <f t="shared" si="135"/>
        <v>-943.653884882263-18655.5892846769i</v>
      </c>
      <c r="D503" t="str">
        <f t="shared" si="136"/>
        <v>3.47812499978634-2790.99660399778i</v>
      </c>
      <c r="E503" t="str">
        <f t="shared" si="137"/>
        <v>162.466408775511-0.054101919853721i</v>
      </c>
      <c r="F503" t="str">
        <f t="shared" si="138"/>
        <v>2.90990990987548-26191.7847016125i</v>
      </c>
      <c r="G503" t="str">
        <f t="shared" si="139"/>
        <v>0.999999999988169-0.0000034396315924934i</v>
      </c>
      <c r="H503" t="str">
        <f t="shared" si="140"/>
        <v>15.1518936672042+0.779402066872974i</v>
      </c>
      <c r="I503" t="str">
        <f t="shared" si="141"/>
        <v>138.511036441614-2686.89234796219i</v>
      </c>
      <c r="K503" t="str">
        <f t="shared" si="142"/>
        <v>0.329120903349536-0.0169492241197378i</v>
      </c>
      <c r="L503" t="str">
        <f t="shared" si="143"/>
        <v>0.000714285714285714-212.081806742954i</v>
      </c>
      <c r="M503" t="str">
        <f t="shared" si="144"/>
        <v>0.0025-6.60747295629088i</v>
      </c>
      <c r="N503">
        <f t="shared" si="145"/>
        <v>87.104281084436494</v>
      </c>
      <c r="O503">
        <f t="shared" si="146"/>
        <v>85.427277236200041</v>
      </c>
      <c r="P503" s="3">
        <f t="shared" si="147"/>
        <v>85.427277236200041</v>
      </c>
      <c r="Q503" s="3">
        <f t="shared" si="148"/>
        <v>-92.895718915563506</v>
      </c>
      <c r="R503">
        <f t="shared" si="149"/>
        <v>87.104281084436494</v>
      </c>
      <c r="S503">
        <f t="shared" si="150"/>
        <v>5.7024413579879977E-3</v>
      </c>
      <c r="T503">
        <f t="shared" si="133"/>
        <v>85.427277236200041</v>
      </c>
    </row>
    <row r="504" spans="1:20" x14ac:dyDescent="0.25">
      <c r="A504">
        <f t="shared" si="134"/>
        <v>35.965647839434538</v>
      </c>
      <c r="B504">
        <f t="shared" si="151"/>
        <v>5.7241106351483522</v>
      </c>
      <c r="C504" t="str">
        <f t="shared" si="135"/>
        <v>-943.634328348045-18584.5934481759i</v>
      </c>
      <c r="D504" t="str">
        <f t="shared" si="136"/>
        <v>3.47812499978472-2780.43096653253i</v>
      </c>
      <c r="E504" t="str">
        <f t="shared" si="137"/>
        <v>162.466385021523-0.0543062599245938i</v>
      </c>
      <c r="F504" t="str">
        <f t="shared" si="138"/>
        <v>2.90990990987521-26092.6326974385i</v>
      </c>
      <c r="G504" t="str">
        <f t="shared" si="139"/>
        <v>0.999999999988079-3.45270219254456E-06i</v>
      </c>
      <c r="H504" t="str">
        <f t="shared" si="140"/>
        <v>15.1518965494054+0.782363811719647i</v>
      </c>
      <c r="I504" t="str">
        <f t="shared" si="141"/>
        <v>138.511039500708-2676.72120158569i</v>
      </c>
      <c r="K504" t="str">
        <f t="shared" si="142"/>
        <v>0.329114227616241-0.0170132836083112i</v>
      </c>
      <c r="L504" t="str">
        <f t="shared" si="143"/>
        <v>0.000714285714285714-211.278946745321i</v>
      </c>
      <c r="M504" t="str">
        <f t="shared" si="144"/>
        <v>0.0025-6.58245960977377i</v>
      </c>
      <c r="N504">
        <f t="shared" si="145"/>
        <v>87.093298091530926</v>
      </c>
      <c r="O504">
        <f t="shared" si="146"/>
        <v>85.394243478781178</v>
      </c>
      <c r="P504" s="3">
        <f t="shared" si="147"/>
        <v>85.394243478781178</v>
      </c>
      <c r="Q504" s="3">
        <f t="shared" si="148"/>
        <v>-92.906701908469074</v>
      </c>
      <c r="R504">
        <f t="shared" si="149"/>
        <v>87.093298091530926</v>
      </c>
      <c r="S504">
        <f t="shared" si="150"/>
        <v>5.7241106351483525E-3</v>
      </c>
      <c r="T504">
        <f t="shared" si="133"/>
        <v>85.394243478781178</v>
      </c>
    </row>
    <row r="505" spans="1:20" x14ac:dyDescent="0.25">
      <c r="A505">
        <f t="shared" si="134"/>
        <v>36.102317301224389</v>
      </c>
      <c r="B505">
        <f t="shared" si="151"/>
        <v>5.7458622555619163</v>
      </c>
      <c r="C505" t="str">
        <f t="shared" si="135"/>
        <v>-943.61462372149-18513.8649728644i</v>
      </c>
      <c r="D505" t="str">
        <f t="shared" si="136"/>
        <v>3.47812499978306-2769.90532650019i</v>
      </c>
      <c r="E505" t="str">
        <f t="shared" si="137"/>
        <v>162.466361087658-0.0545113622677322i</v>
      </c>
      <c r="F505" t="str">
        <f t="shared" si="138"/>
        <v>2.90990990987495-25993.8560445457i</v>
      </c>
      <c r="G505" t="str">
        <f t="shared" si="139"/>
        <v>0.999999999987988-3.46582246087591E-06i</v>
      </c>
      <c r="H505" t="str">
        <f t="shared" si="140"/>
        <v>15.1518994535531+0.78533681139121i</v>
      </c>
      <c r="I505" t="str">
        <f t="shared" si="141"/>
        <v>138.511042583098-2666.58856074233i</v>
      </c>
      <c r="K505" t="str">
        <f t="shared" si="142"/>
        <v>0.329107501326844-0.0170775825600642i</v>
      </c>
      <c r="L505" t="str">
        <f t="shared" si="143"/>
        <v>0.000714285714285714-210.47912606627i</v>
      </c>
      <c r="M505" t="str">
        <f t="shared" si="144"/>
        <v>0.0025-6.55754095414798i</v>
      </c>
      <c r="N505">
        <f t="shared" si="145"/>
        <v>87.08227360005246</v>
      </c>
      <c r="O505">
        <f t="shared" si="146"/>
        <v>85.361209038477867</v>
      </c>
      <c r="P505" s="3">
        <f t="shared" si="147"/>
        <v>85.361209038477867</v>
      </c>
      <c r="Q505" s="3">
        <f t="shared" si="148"/>
        <v>-92.91772639994754</v>
      </c>
      <c r="R505">
        <f t="shared" si="149"/>
        <v>87.08227360005246</v>
      </c>
      <c r="S505">
        <f t="shared" si="150"/>
        <v>5.7458622555619163E-3</v>
      </c>
      <c r="T505">
        <f t="shared" si="133"/>
        <v>85.361209038477867</v>
      </c>
    </row>
    <row r="506" spans="1:20" x14ac:dyDescent="0.25">
      <c r="A506">
        <f t="shared" si="134"/>
        <v>36.239506106969039</v>
      </c>
      <c r="B506">
        <f t="shared" si="151"/>
        <v>5.7676965321330513</v>
      </c>
      <c r="C506" t="str">
        <f t="shared" si="135"/>
        <v>-943.594769887427-18443.402841467i</v>
      </c>
      <c r="D506" t="str">
        <f t="shared" si="136"/>
        <v>3.47812499978144-2759.4195324859i</v>
      </c>
      <c r="E506" t="str">
        <f t="shared" si="137"/>
        <v>162.466336972563-0.0547172296181313i</v>
      </c>
      <c r="F506" t="str">
        <f t="shared" si="138"/>
        <v>2.90990990987469-25895.4533219989i</v>
      </c>
      <c r="G506" t="str">
        <f t="shared" si="139"/>
        <v>0.999999999987897-3.47899258622692E-06i</v>
      </c>
      <c r="H506" t="str">
        <f t="shared" si="140"/>
        <v>15.1519023798146+0.788321108658194i</v>
      </c>
      <c r="I506" t="str">
        <f t="shared" si="141"/>
        <v>138.511045688958-2656.49427967071i</v>
      </c>
      <c r="K506" t="str">
        <f t="shared" si="142"/>
        <v>0.329100724100589-0.0171421218398828i</v>
      </c>
      <c r="L506" t="str">
        <f t="shared" si="143"/>
        <v>0.000714285714285714-209.682333200109i</v>
      </c>
      <c r="M506" t="str">
        <f t="shared" si="144"/>
        <v>0.0025-6.53271663095038i</v>
      </c>
      <c r="N506">
        <f t="shared" si="145"/>
        <v>87.071207455006402</v>
      </c>
      <c r="O506">
        <f t="shared" si="146"/>
        <v>85.328173910119162</v>
      </c>
      <c r="P506" s="3">
        <f t="shared" si="147"/>
        <v>85.328173910119162</v>
      </c>
      <c r="Q506" s="3">
        <f t="shared" si="148"/>
        <v>-92.928792544993598</v>
      </c>
      <c r="R506">
        <f t="shared" si="149"/>
        <v>87.071207455006402</v>
      </c>
      <c r="S506">
        <f t="shared" si="150"/>
        <v>5.7676965321330513E-3</v>
      </c>
      <c r="T506">
        <f t="shared" si="133"/>
        <v>85.328173910119162</v>
      </c>
    </row>
    <row r="507" spans="1:20" x14ac:dyDescent="0.25">
      <c r="A507">
        <f t="shared" si="134"/>
        <v>36.377216230175527</v>
      </c>
      <c r="B507">
        <f t="shared" si="151"/>
        <v>5.7896137789551574</v>
      </c>
      <c r="C507" t="str">
        <f t="shared" si="135"/>
        <v>-943.574765722378-18373.2060405413i</v>
      </c>
      <c r="D507" t="str">
        <f t="shared" si="136"/>
        <v>3.47812499977975-2748.97343364799i</v>
      </c>
      <c r="E507" t="str">
        <f t="shared" si="137"/>
        <v>162.466312674872-0.05492386471916i</v>
      </c>
      <c r="F507" t="str">
        <f t="shared" si="138"/>
        <v>2.90990990987441-25797.4231142419i</v>
      </c>
      <c r="G507" t="str">
        <f t="shared" si="139"/>
        <v>0.999999999987804-3.49221275805426E-06i</v>
      </c>
      <c r="H507" t="str">
        <f t="shared" si="140"/>
        <v>15.1519053283582+0.791316746453719i</v>
      </c>
      <c r="I507" t="str">
        <f t="shared" si="141"/>
        <v>138.511048818467-2646.4382131612i</v>
      </c>
      <c r="K507" t="str">
        <f t="shared" si="142"/>
        <v>0.329093895553883-0.0172069023154296i</v>
      </c>
      <c r="L507" t="str">
        <f t="shared" si="143"/>
        <v>0.000714285714285714-208.888556684707i</v>
      </c>
      <c r="M507" t="str">
        <f t="shared" si="144"/>
        <v>0.0025-6.50798628307471i</v>
      </c>
      <c r="N507">
        <f t="shared" si="145"/>
        <v>87.060099500839684</v>
      </c>
      <c r="O507">
        <f t="shared" si="146"/>
        <v>85.295138088495008</v>
      </c>
      <c r="P507" s="3">
        <f t="shared" si="147"/>
        <v>85.295138088495008</v>
      </c>
      <c r="Q507" s="3">
        <f t="shared" si="148"/>
        <v>-92.939900499160316</v>
      </c>
      <c r="R507">
        <f t="shared" si="149"/>
        <v>87.060099500839684</v>
      </c>
      <c r="S507">
        <f t="shared" si="150"/>
        <v>5.7896137789551572E-3</v>
      </c>
      <c r="T507">
        <f t="shared" si="133"/>
        <v>85.295138088495008</v>
      </c>
    </row>
    <row r="508" spans="1:20" x14ac:dyDescent="0.25">
      <c r="A508">
        <f t="shared" si="134"/>
        <v>36.515449651850197</v>
      </c>
      <c r="B508">
        <f t="shared" si="151"/>
        <v>5.8116143113151875</v>
      </c>
      <c r="C508" t="str">
        <f t="shared" si="135"/>
        <v>-943.554610094542-18303.273560464i</v>
      </c>
      <c r="D508" t="str">
        <f t="shared" si="136"/>
        <v>3.47812499977809-2738.56687971581i</v>
      </c>
      <c r="E508" t="str">
        <f t="shared" si="137"/>
        <v>162.466288193212-0.0551312703229184i</v>
      </c>
      <c r="F508" t="str">
        <f t="shared" si="138"/>
        <v>2.90990990987416-25699.7640110771i</v>
      </c>
      <c r="G508" t="str">
        <f t="shared" si="139"/>
        <v>0.999999999987712-3.50548316653454E-06i</v>
      </c>
      <c r="H508" t="str">
        <f t="shared" si="140"/>
        <v>15.1519082993535+0.794323767874082i</v>
      </c>
      <c r="I508" t="str">
        <f t="shared" si="141"/>
        <v>138.511051971807-2636.42021655387i</v>
      </c>
      <c r="K508" t="str">
        <f t="shared" si="142"/>
        <v>0.329087015300278-0.0172719248571482i</v>
      </c>
      <c r="L508" t="str">
        <f t="shared" si="143"/>
        <v>0.000714285714285714-208.097785101322i</v>
      </c>
      <c r="M508" t="str">
        <f t="shared" si="144"/>
        <v>0.0025-6.48334955476659i</v>
      </c>
      <c r="N508">
        <f t="shared" si="145"/>
        <v>87.04894958143916</v>
      </c>
      <c r="O508">
        <f t="shared" si="146"/>
        <v>85.262101568356201</v>
      </c>
      <c r="P508" s="3">
        <f t="shared" si="147"/>
        <v>85.262101568356201</v>
      </c>
      <c r="Q508" s="3">
        <f t="shared" si="148"/>
        <v>-92.95105041856084</v>
      </c>
      <c r="R508">
        <f t="shared" si="149"/>
        <v>87.04894958143916</v>
      </c>
      <c r="S508">
        <f t="shared" si="150"/>
        <v>5.8116143113151877E-3</v>
      </c>
      <c r="T508">
        <f t="shared" si="133"/>
        <v>85.262101568356201</v>
      </c>
    </row>
    <row r="509" spans="1:20" x14ac:dyDescent="0.25">
      <c r="A509">
        <f t="shared" si="134"/>
        <v>36.654208360527228</v>
      </c>
      <c r="B509">
        <f t="shared" si="151"/>
        <v>5.8336984456981851</v>
      </c>
      <c r="C509" t="str">
        <f t="shared" si="135"/>
        <v>-943.534301863662-18233.6043954163i</v>
      </c>
      <c r="D509" t="str">
        <f t="shared" si="136"/>
        <v>3.47812499977639-2728.19972098761i</v>
      </c>
      <c r="E509" t="str">
        <f t="shared" si="137"/>
        <v>162.466263526196-0.0553394491900451i</v>
      </c>
      <c r="F509" t="str">
        <f t="shared" si="138"/>
        <v>2.90990990987386-25602.4746076458i</v>
      </c>
      <c r="G509" t="str">
        <f t="shared" si="139"/>
        <v>0.999999999987618-3.51880400256704E-06i</v>
      </c>
      <c r="H509" t="str">
        <f t="shared" si="140"/>
        <v>15.1519112929715+0.797342216179351i</v>
      </c>
      <c r="I509" t="str">
        <f t="shared" si="141"/>
        <v>138.511055149159-2626.44014573652i</v>
      </c>
      <c r="K509" t="str">
        <f t="shared" si="142"/>
        <v>0.32908008295045-0.0173371903382674i</v>
      </c>
      <c r="L509" t="str">
        <f t="shared" si="143"/>
        <v>0.000714285714285714-207.31000707444i</v>
      </c>
      <c r="M509" t="str">
        <f t="shared" si="144"/>
        <v>0.0025-6.45880609161842i</v>
      </c>
      <c r="N509">
        <f t="shared" si="145"/>
        <v>87.037757540129888</v>
      </c>
      <c r="O509">
        <f t="shared" si="146"/>
        <v>85.22906434441407</v>
      </c>
      <c r="P509" s="3">
        <f t="shared" si="147"/>
        <v>85.22906434441407</v>
      </c>
      <c r="Q509" s="3">
        <f t="shared" si="148"/>
        <v>-92.962242459870112</v>
      </c>
      <c r="R509">
        <f t="shared" si="149"/>
        <v>87.037757540129888</v>
      </c>
      <c r="S509">
        <f t="shared" si="150"/>
        <v>5.833698445698185E-3</v>
      </c>
      <c r="T509">
        <f t="shared" si="133"/>
        <v>85.22906434441407</v>
      </c>
    </row>
    <row r="510" spans="1:20" x14ac:dyDescent="0.25">
      <c r="A510">
        <f t="shared" si="134"/>
        <v>36.79349435229723</v>
      </c>
      <c r="B510">
        <f t="shared" si="151"/>
        <v>5.8558664997918379</v>
      </c>
      <c r="C510" t="str">
        <f t="shared" si="135"/>
        <v>-943.513839880976-18164.1975433692i</v>
      </c>
      <c r="D510" t="str">
        <f t="shared" si="136"/>
        <v>3.47812499977468-2717.87180832831i</v>
      </c>
      <c r="E510" t="str">
        <f t="shared" si="137"/>
        <v>162.46623867243-0.0555484040897227i</v>
      </c>
      <c r="F510" t="str">
        <f t="shared" si="138"/>
        <v>2.90990990987362-25505.553504407i</v>
      </c>
      <c r="G510" t="str">
        <f t="shared" si="139"/>
        <v>0.999999999987524-3.53217545777646E-06i</v>
      </c>
      <c r="H510" t="str">
        <f t="shared" si="140"/>
        <v>15.1519143093846+0.800372134793999i</v>
      </c>
      <c r="I510" t="str">
        <f t="shared" si="141"/>
        <v>138.511058350701-2616.49785714248i</v>
      </c>
      <c r="K510" t="str">
        <f t="shared" si="142"/>
        <v>0.329073098112175-0.017402699634806i</v>
      </c>
      <c r="L510" t="str">
        <f t="shared" si="143"/>
        <v>0.000714285714285714-206.525211271607i</v>
      </c>
      <c r="M510" t="str">
        <f t="shared" si="144"/>
        <v>0.0025-6.4343555405643i</v>
      </c>
      <c r="N510">
        <f t="shared" si="145"/>
        <v>87.026523219673422</v>
      </c>
      <c r="O510">
        <f t="shared" si="146"/>
        <v>85.196026411340029</v>
      </c>
      <c r="P510" s="3">
        <f t="shared" si="147"/>
        <v>85.196026411340029</v>
      </c>
      <c r="Q510" s="3">
        <f t="shared" si="148"/>
        <v>-92.973476780326578</v>
      </c>
      <c r="R510">
        <f t="shared" si="149"/>
        <v>87.026523219673422</v>
      </c>
      <c r="S510">
        <f t="shared" si="150"/>
        <v>5.8558664997918376E-3</v>
      </c>
      <c r="T510">
        <f t="shared" si="133"/>
        <v>85.196026411340029</v>
      </c>
    </row>
    <row r="511" spans="1:20" x14ac:dyDescent="0.25">
      <c r="A511">
        <f t="shared" si="134"/>
        <v>36.933309630835957</v>
      </c>
      <c r="B511">
        <f t="shared" si="151"/>
        <v>5.8781187924910467</v>
      </c>
      <c r="C511" t="str">
        <f t="shared" si="135"/>
        <v>-943.493222989232-18095.0520060692i</v>
      </c>
      <c r="D511" t="str">
        <f t="shared" si="136"/>
        <v>3.47812499977297-2707.58299316743i</v>
      </c>
      <c r="E511" t="str">
        <f t="shared" si="137"/>
        <v>162.466213630507-0.0557581377997609i</v>
      </c>
      <c r="F511" t="str">
        <f t="shared" si="138"/>
        <v>2.9099099098733-25408.9993071182i</v>
      </c>
      <c r="G511" t="str">
        <f t="shared" si="139"/>
        <v>0.999999999987429-3.54559772451568E-06i</v>
      </c>
      <c r="H511" t="str">
        <f t="shared" si="140"/>
        <v>15.1519173487662+0.803413567307592i</v>
      </c>
      <c r="I511" t="str">
        <f t="shared" si="141"/>
        <v>138.511061576624-2606.59320774856i</v>
      </c>
      <c r="K511" t="str">
        <f t="shared" si="142"/>
        <v>0.329066060390312-0.0174684536255788i</v>
      </c>
      <c r="L511" t="str">
        <f t="shared" si="143"/>
        <v>0.000714285714285714-205.743386403275i</v>
      </c>
      <c r="M511" t="str">
        <f t="shared" si="144"/>
        <v>0.0025-6.40999754987476i</v>
      </c>
      <c r="N511">
        <f t="shared" si="145"/>
        <v>87.015246462265708</v>
      </c>
      <c r="O511">
        <f t="shared" si="146"/>
        <v>85.162987763765429</v>
      </c>
      <c r="P511" s="3">
        <f t="shared" si="147"/>
        <v>85.162987763765429</v>
      </c>
      <c r="Q511" s="3">
        <f t="shared" si="148"/>
        <v>-92.984753537734292</v>
      </c>
      <c r="R511">
        <f t="shared" si="149"/>
        <v>87.015246462265708</v>
      </c>
      <c r="S511">
        <f t="shared" si="150"/>
        <v>5.8781187924910466E-3</v>
      </c>
      <c r="T511">
        <f t="shared" si="133"/>
        <v>85.162987763765429</v>
      </c>
    </row>
    <row r="512" spans="1:20" x14ac:dyDescent="0.25">
      <c r="A512">
        <f t="shared" si="134"/>
        <v>37.073656207433132</v>
      </c>
      <c r="B512">
        <f t="shared" si="151"/>
        <v>5.9004556439025126</v>
      </c>
      <c r="C512" t="str">
        <f t="shared" si="135"/>
        <v>-943.472450022564-18026.1667890247i</v>
      </c>
      <c r="D512" t="str">
        <f t="shared" si="136"/>
        <v>3.47812499977125-2697.33312749691i</v>
      </c>
      <c r="E512" t="str">
        <f t="shared" si="137"/>
        <v>162.466188399014-0.0559686531067165i</v>
      </c>
      <c r="F512" t="str">
        <f t="shared" si="138"/>
        <v>2.90990990987304-25312.8106268149i</v>
      </c>
      <c r="G512" t="str">
        <f t="shared" si="139"/>
        <v>0.999999999987333-0.0000035590709958685i</v>
      </c>
      <c r="H512" t="str">
        <f t="shared" si="140"/>
        <v>15.1519204112913+0.806466557475312i</v>
      </c>
      <c r="I512" t="str">
        <f t="shared" si="141"/>
        <v>138.511064827111-2596.72605507308i</v>
      </c>
      <c r="K512" t="str">
        <f t="shared" si="142"/>
        <v>0.329058969386781-0.0175344531921994i</v>
      </c>
      <c r="L512" t="str">
        <f t="shared" si="143"/>
        <v>0.000714285714285714-204.964521222629i</v>
      </c>
      <c r="M512" t="str">
        <f t="shared" si="144"/>
        <v>0.0025-6.38573176915196i</v>
      </c>
      <c r="N512">
        <f t="shared" si="145"/>
        <v>87.003927109535695</v>
      </c>
      <c r="O512">
        <f t="shared" si="146"/>
        <v>85.129948396281421</v>
      </c>
      <c r="P512" s="3">
        <f t="shared" si="147"/>
        <v>85.129948396281421</v>
      </c>
      <c r="Q512" s="3">
        <f t="shared" si="148"/>
        <v>-92.996072890464305</v>
      </c>
      <c r="R512">
        <f t="shared" si="149"/>
        <v>87.003927109535695</v>
      </c>
      <c r="S512">
        <f t="shared" si="150"/>
        <v>5.9004556439025127E-3</v>
      </c>
      <c r="T512">
        <f t="shared" si="133"/>
        <v>85.129948396281421</v>
      </c>
    </row>
    <row r="513" spans="1:20" x14ac:dyDescent="0.25">
      <c r="A513">
        <f t="shared" si="134"/>
        <v>37.21453610102138</v>
      </c>
      <c r="B513">
        <f t="shared" si="151"/>
        <v>5.9228773753493424</v>
      </c>
      <c r="C513" t="str">
        <f t="shared" si="135"/>
        <v>-943.451519806378-17957.5409014899i</v>
      </c>
      <c r="D513" t="str">
        <f t="shared" si="136"/>
        <v>3.4781249997695-2687.12206386899i</v>
      </c>
      <c r="E513" t="str">
        <f t="shared" si="137"/>
        <v>162.466162976521-0.0561799528056025i</v>
      </c>
      <c r="F513" t="str">
        <f t="shared" si="138"/>
        <v>2.90990990987276-25216.9860797905i</v>
      </c>
      <c r="G513" t="str">
        <f t="shared" si="139"/>
        <v>0.999999999987237-3.57259546565245E-06i</v>
      </c>
      <c r="H513" t="str">
        <f t="shared" si="140"/>
        <v>15.1519234971361+0.809531149218645i</v>
      </c>
      <c r="I513" t="str">
        <f t="shared" si="141"/>
        <v>138.511068102347-2586.89625717373i</v>
      </c>
      <c r="K513" t="str">
        <f t="shared" si="142"/>
        <v>0.329051824700537-0.0176006992190855i</v>
      </c>
      <c r="L513" t="str">
        <f t="shared" si="143"/>
        <v>0.000714285714285714-204.188604525432i</v>
      </c>
      <c r="M513" t="str">
        <f t="shared" si="144"/>
        <v>0.0025-6.36155784932456i</v>
      </c>
      <c r="N513">
        <f t="shared" si="145"/>
        <v>86.992565002543344</v>
      </c>
      <c r="O513">
        <f t="shared" si="146"/>
        <v>85.096908303437999</v>
      </c>
      <c r="P513" s="3">
        <f t="shared" si="147"/>
        <v>85.096908303437999</v>
      </c>
      <c r="Q513" s="3">
        <f t="shared" si="148"/>
        <v>-93.007434997456656</v>
      </c>
      <c r="R513">
        <f t="shared" si="149"/>
        <v>86.992565002543344</v>
      </c>
      <c r="S513">
        <f t="shared" si="150"/>
        <v>5.9228773753493428E-3</v>
      </c>
      <c r="T513">
        <f t="shared" si="133"/>
        <v>85.096908303437999</v>
      </c>
    </row>
    <row r="514" spans="1:20" x14ac:dyDescent="0.25">
      <c r="A514">
        <f t="shared" si="134"/>
        <v>37.355951338205259</v>
      </c>
      <c r="B514">
        <f t="shared" si="151"/>
        <v>5.9453843093756698</v>
      </c>
      <c r="C514" t="str">
        <f t="shared" si="135"/>
        <v>-943.430431157401-17889.1733564526i</v>
      </c>
      <c r="D514" t="str">
        <f t="shared" si="136"/>
        <v>3.47812499976773-2676.94965539409i</v>
      </c>
      <c r="E514" t="str">
        <f t="shared" si="137"/>
        <v>162.466137361592-0.05639203970015i</v>
      </c>
      <c r="F514" t="str">
        <f t="shared" si="138"/>
        <v>2.90990990987249-25121.5242875769i</v>
      </c>
      <c r="G514" t="str">
        <f t="shared" si="139"/>
        <v>0.999999999987139-3.58617132842159E-06i</v>
      </c>
      <c r="H514" t="str">
        <f t="shared" si="140"/>
        <v>15.1519266064781+0.812607386626025i</v>
      </c>
      <c r="I514" t="str">
        <f t="shared" si="141"/>
        <v>138.511071402523-2577.10367264556i</v>
      </c>
      <c r="K514" t="str">
        <f t="shared" si="142"/>
        <v>0.329044625927557-0.0176671925934639i</v>
      </c>
      <c r="L514" t="str">
        <f t="shared" si="143"/>
        <v>0.000714285714285714-203.415625149863i</v>
      </c>
      <c r="M514" t="str">
        <f t="shared" si="144"/>
        <v>0.0025-6.33747544264251i</v>
      </c>
      <c r="N514">
        <f t="shared" si="145"/>
        <v>86.981159981777807</v>
      </c>
      <c r="O514">
        <f t="shared" si="146"/>
        <v>85.063867479744545</v>
      </c>
      <c r="P514" s="3">
        <f t="shared" si="147"/>
        <v>85.063867479744545</v>
      </c>
      <c r="Q514" s="3">
        <f t="shared" si="148"/>
        <v>-93.018840018222193</v>
      </c>
      <c r="R514">
        <f t="shared" si="149"/>
        <v>86.981159981777807</v>
      </c>
      <c r="S514">
        <f t="shared" si="150"/>
        <v>5.9453843093756698E-3</v>
      </c>
      <c r="T514">
        <f t="shared" si="133"/>
        <v>85.063867479744545</v>
      </c>
    </row>
    <row r="515" spans="1:20" x14ac:dyDescent="0.25">
      <c r="A515">
        <f t="shared" si="134"/>
        <v>37.497903953290439</v>
      </c>
      <c r="B515">
        <f t="shared" si="151"/>
        <v>5.9679767697512975</v>
      </c>
      <c r="C515" t="str">
        <f t="shared" si="135"/>
        <v>-943.409182883564-17821.0631706189i</v>
      </c>
      <c r="D515" t="str">
        <f t="shared" si="136"/>
        <v>3.478124999766-2666.8157557387i</v>
      </c>
      <c r="E515" t="str">
        <f t="shared" si="137"/>
        <v>162.46611155278-0.056604916602795i</v>
      </c>
      <c r="F515" t="str">
        <f t="shared" si="138"/>
        <v>2.9099099098722-25026.4238769241i</v>
      </c>
      <c r="G515" t="str">
        <f t="shared" si="139"/>
        <v>0.999999999987041-3.59979877946923E-06i</v>
      </c>
      <c r="H515" t="str">
        <f t="shared" si="140"/>
        <v>15.1519297394963+0.815695313953445i</v>
      </c>
      <c r="I515" t="str">
        <f t="shared" si="141"/>
        <v>138.51107472783-2567.34816061896i</v>
      </c>
      <c r="K515" t="str">
        <f t="shared" si="142"/>
        <v>0.329037372660809-0.0177339342053744i</v>
      </c>
      <c r="L515" t="str">
        <f t="shared" si="143"/>
        <v>0.000714285714285714-202.645571976353i</v>
      </c>
      <c r="M515" t="str">
        <f t="shared" si="144"/>
        <v>0.0025-6.31348420267234i</v>
      </c>
      <c r="N515">
        <f t="shared" si="145"/>
        <v>86.969711887155697</v>
      </c>
      <c r="O515">
        <f t="shared" si="146"/>
        <v>85.030825919668999</v>
      </c>
      <c r="P515" s="3">
        <f t="shared" si="147"/>
        <v>85.030825919668999</v>
      </c>
      <c r="Q515" s="3">
        <f t="shared" si="148"/>
        <v>-93.030288112844303</v>
      </c>
      <c r="R515">
        <f t="shared" si="149"/>
        <v>86.969711887155697</v>
      </c>
      <c r="S515">
        <f t="shared" si="150"/>
        <v>5.9679767697512973E-3</v>
      </c>
      <c r="T515">
        <f t="shared" si="133"/>
        <v>85.030825919668999</v>
      </c>
    </row>
    <row r="516" spans="1:20" x14ac:dyDescent="0.25">
      <c r="A516">
        <f t="shared" si="134"/>
        <v>37.640395988312946</v>
      </c>
      <c r="B516">
        <f t="shared" si="151"/>
        <v>5.9906550814763531</v>
      </c>
      <c r="C516" t="str">
        <f t="shared" si="135"/>
        <v>-943.3877737839-17753.2093643992i</v>
      </c>
      <c r="D516" t="str">
        <f t="shared" si="136"/>
        <v>3.47812499976419-2656.72021912327i</v>
      </c>
      <c r="E516" t="str">
        <f t="shared" si="137"/>
        <v>162.466085548626-0.0568185863344884i</v>
      </c>
      <c r="F516" t="str">
        <f t="shared" si="138"/>
        <v>2.90990990987192-24931.6834797807i</v>
      </c>
      <c r="G516" t="str">
        <f t="shared" si="139"/>
        <v>0.999999999986943-3.61347801483086E-06i</v>
      </c>
      <c r="H516" t="str">
        <f t="shared" si="140"/>
        <v>15.1519328963709+0.818794975625089i</v>
      </c>
      <c r="I516" t="str">
        <f t="shared" si="141"/>
        <v>138.511078078456-2557.6295807576i</v>
      </c>
      <c r="K516" t="str">
        <f t="shared" si="142"/>
        <v>0.329030064490237-0.0178009249476741i</v>
      </c>
      <c r="L516" t="str">
        <f t="shared" si="143"/>
        <v>0.000714285714285714-201.878433927429i</v>
      </c>
      <c r="M516" t="str">
        <f t="shared" si="144"/>
        <v>0.0025-6.28958378429204i</v>
      </c>
      <c r="N516">
        <f t="shared" si="145"/>
        <v>86.958220558019363</v>
      </c>
      <c r="O516">
        <f t="shared" si="146"/>
        <v>84.997783617637609</v>
      </c>
      <c r="P516" s="3">
        <f t="shared" si="147"/>
        <v>84.997783617637609</v>
      </c>
      <c r="Q516" s="3">
        <f t="shared" si="148"/>
        <v>-93.041779441980637</v>
      </c>
      <c r="R516">
        <f t="shared" si="149"/>
        <v>86.958220558019363</v>
      </c>
      <c r="S516">
        <f t="shared" si="150"/>
        <v>5.9906550814763527E-3</v>
      </c>
      <c r="T516">
        <f t="shared" si="133"/>
        <v>84.997783617637609</v>
      </c>
    </row>
    <row r="517" spans="1:20" x14ac:dyDescent="0.25">
      <c r="A517">
        <f t="shared" si="134"/>
        <v>37.783429493068539</v>
      </c>
      <c r="B517">
        <f t="shared" si="151"/>
        <v>6.0134195707859632</v>
      </c>
      <c r="C517" t="str">
        <f t="shared" si="135"/>
        <v>-943.366202648525-17685.6109618942i</v>
      </c>
      <c r="D517" t="str">
        <f t="shared" si="136"/>
        <v>3.47812499976241-2646.66290032012i</v>
      </c>
      <c r="E517" t="str">
        <f t="shared" si="137"/>
        <v>162.466059347658-0.0570330517249054i</v>
      </c>
      <c r="F517" t="str">
        <f t="shared" si="138"/>
        <v>2.90990990987164-24837.3017332743i</v>
      </c>
      <c r="G517" t="str">
        <f t="shared" si="139"/>
        <v>0.999999999986843-3.62720923128686E-06i</v>
      </c>
      <c r="H517" t="str">
        <f t="shared" si="140"/>
        <v>15.1519360772837+0.821906416233981i</v>
      </c>
      <c r="I517" t="str">
        <f t="shared" si="141"/>
        <v>138.511081454594-2547.94779325648i</v>
      </c>
      <c r="K517" t="str">
        <f t="shared" si="142"/>
        <v>0.329022701002737-0.0178681657160423i</v>
      </c>
      <c r="L517" t="str">
        <f t="shared" si="143"/>
        <v>0.000714285714285714-201.114199967552i</v>
      </c>
      <c r="M517" t="str">
        <f t="shared" si="144"/>
        <v>0.0025-6.26577384368601i</v>
      </c>
      <c r="N517">
        <f t="shared" si="145"/>
        <v>86.946685833134993</v>
      </c>
      <c r="O517">
        <f t="shared" si="146"/>
        <v>84.964740568034671</v>
      </c>
      <c r="P517" s="3">
        <f t="shared" si="147"/>
        <v>84.964740568034671</v>
      </c>
      <c r="Q517" s="3">
        <f t="shared" si="148"/>
        <v>-93.053314166865007</v>
      </c>
      <c r="R517">
        <f t="shared" si="149"/>
        <v>86.946685833134993</v>
      </c>
      <c r="S517">
        <f t="shared" si="150"/>
        <v>6.0134195707859635E-3</v>
      </c>
      <c r="T517">
        <f t="shared" si="133"/>
        <v>84.964740568034671</v>
      </c>
    </row>
    <row r="518" spans="1:20" x14ac:dyDescent="0.25">
      <c r="A518">
        <f t="shared" si="134"/>
        <v>37.927006525142204</v>
      </c>
      <c r="B518">
        <f t="shared" si="151"/>
        <v>6.0362705651549504</v>
      </c>
      <c r="C518" t="str">
        <f t="shared" si="135"/>
        <v>-943.344468258601-17618.2669908812i</v>
      </c>
      <c r="D518" t="str">
        <f t="shared" si="136"/>
        <v>3.4781249997606-2636.64365465134i</v>
      </c>
      <c r="E518" t="str">
        <f t="shared" si="137"/>
        <v>162.466032948399-0.0572483156125224i</v>
      </c>
      <c r="F518" t="str">
        <f t="shared" si="138"/>
        <v>2.90990990987134-24743.2772796918i</v>
      </c>
      <c r="G518" t="str">
        <f t="shared" si="139"/>
        <v>0.999999999986743-3.64099262636538E-06i</v>
      </c>
      <c r="H518" t="str">
        <f t="shared" si="140"/>
        <v>15.1519392824178+0.825029680542635i</v>
      </c>
      <c r="I518" t="str">
        <f t="shared" si="141"/>
        <v>138.511084856439-2538.30265883983i</v>
      </c>
      <c r="K518" t="str">
        <f t="shared" si="142"/>
        <v>0.329015281782133-0.0179356574089843i</v>
      </c>
      <c r="L518" t="str">
        <f t="shared" si="143"/>
        <v>0.000714285714285714-200.352859102961i</v>
      </c>
      <c r="M518" t="str">
        <f t="shared" si="144"/>
        <v>0.0025-6.24205403834033i</v>
      </c>
      <c r="N518">
        <f t="shared" si="145"/>
        <v>86.935107550690788</v>
      </c>
      <c r="O518">
        <f t="shared" si="146"/>
        <v>84.931696765202403</v>
      </c>
      <c r="P518" s="3">
        <f t="shared" si="147"/>
        <v>84.931696765202403</v>
      </c>
      <c r="Q518" s="3">
        <f t="shared" si="148"/>
        <v>-93.064892449309212</v>
      </c>
      <c r="R518">
        <f t="shared" si="149"/>
        <v>86.935107550690788</v>
      </c>
      <c r="S518">
        <f t="shared" si="150"/>
        <v>6.0362705651549504E-3</v>
      </c>
      <c r="T518">
        <f t="shared" si="133"/>
        <v>84.931696765202403</v>
      </c>
    </row>
    <row r="519" spans="1:20" x14ac:dyDescent="0.25">
      <c r="A519">
        <f t="shared" si="134"/>
        <v>38.071129149937747</v>
      </c>
      <c r="B519">
        <f t="shared" si="151"/>
        <v>6.0592083933025398</v>
      </c>
      <c r="C519" t="str">
        <f t="shared" si="135"/>
        <v>-943.322569386248-17551.1764827999i</v>
      </c>
      <c r="D519" t="str">
        <f t="shared" si="136"/>
        <v>3.47812499975877-2626.66233798672i</v>
      </c>
      <c r="E519" t="str">
        <f t="shared" si="137"/>
        <v>162.466006349356-0.0574643808445083i</v>
      </c>
      <c r="F519" t="str">
        <f t="shared" si="138"/>
        <v>2.90990990987104-24649.6087664599i</v>
      </c>
      <c r="G519" t="str">
        <f t="shared" si="139"/>
        <v>0.999999999986642-0.0000036548283983452i</v>
      </c>
      <c r="H519" t="str">
        <f t="shared" si="140"/>
        <v>15.1519425119574+0.828164813483711i</v>
      </c>
      <c r="I519" t="str">
        <f t="shared" si="141"/>
        <v>138.511088284191-2528.69403875912i</v>
      </c>
      <c r="K519" t="str">
        <f t="shared" si="142"/>
        <v>0.329007806409159-0.0180034009278366i</v>
      </c>
      <c r="L519" t="str">
        <f t="shared" si="143"/>
        <v>0.000714285714285714-199.594400381511i</v>
      </c>
      <c r="M519" t="str">
        <f t="shared" si="144"/>
        <v>0.0025-6.2184240270376i</v>
      </c>
      <c r="N519">
        <f t="shared" si="145"/>
        <v>86.923485548295176</v>
      </c>
      <c r="O519">
        <f t="shared" si="146"/>
        <v>84.898652203440449</v>
      </c>
      <c r="P519" s="3">
        <f t="shared" si="147"/>
        <v>84.898652203440449</v>
      </c>
      <c r="Q519" s="3">
        <f t="shared" si="148"/>
        <v>-93.076514451704824</v>
      </c>
      <c r="R519">
        <f t="shared" si="149"/>
        <v>86.923485548295176</v>
      </c>
      <c r="S519">
        <f t="shared" si="150"/>
        <v>6.0592083933025398E-3</v>
      </c>
      <c r="T519">
        <f t="shared" si="133"/>
        <v>84.898652203440449</v>
      </c>
    </row>
    <row r="520" spans="1:20" x14ac:dyDescent="0.25">
      <c r="A520">
        <f t="shared" si="134"/>
        <v>38.215799440707514</v>
      </c>
      <c r="B520">
        <f t="shared" si="151"/>
        <v>6.0822333851970898</v>
      </c>
      <c r="C520" t="str">
        <f t="shared" si="135"/>
        <v>-943.300504794372-17484.3384727381i</v>
      </c>
      <c r="D520" t="str">
        <f t="shared" si="136"/>
        <v>3.47812499975693-2616.71880674165i</v>
      </c>
      <c r="E520" t="str">
        <f t="shared" si="137"/>
        <v>162.465979549027-0.0576812502764261i</v>
      </c>
      <c r="F520" t="str">
        <f t="shared" si="138"/>
        <v>2.90990990987076-24556.2948461256i</v>
      </c>
      <c r="G520" t="str">
        <f t="shared" si="139"/>
        <v>0.999999999986541-3.66871674625854E-06i</v>
      </c>
      <c r="H520" t="str">
        <f t="shared" si="140"/>
        <v>15.1519457660884+0.831311860160595i</v>
      </c>
      <c r="I520" t="str">
        <f t="shared" si="141"/>
        <v>138.511091738041-2519.12179479115i</v>
      </c>
      <c r="K520" t="str">
        <f t="shared" si="142"/>
        <v>0.329000274461433-0.0180713971767692i</v>
      </c>
      <c r="L520" t="str">
        <f t="shared" si="143"/>
        <v>0.000714285714285714-198.838812892519i</v>
      </c>
      <c r="M520" t="str">
        <f t="shared" si="144"/>
        <v>0.0025-6.19488346985214i</v>
      </c>
      <c r="N520">
        <f t="shared" si="145"/>
        <v>86.911819662975205</v>
      </c>
      <c r="O520">
        <f t="shared" si="146"/>
        <v>84.865606877005348</v>
      </c>
      <c r="P520" s="3">
        <f t="shared" si="147"/>
        <v>84.865606877005348</v>
      </c>
      <c r="Q520" s="3">
        <f t="shared" si="148"/>
        <v>-93.088180337024795</v>
      </c>
      <c r="R520">
        <f t="shared" si="149"/>
        <v>86.911819662975205</v>
      </c>
      <c r="S520">
        <f t="shared" si="150"/>
        <v>6.0822333851970898E-3</v>
      </c>
      <c r="T520">
        <f t="shared" si="133"/>
        <v>84.865606877005348</v>
      </c>
    </row>
    <row r="521" spans="1:20" x14ac:dyDescent="0.25">
      <c r="A521">
        <f t="shared" si="134"/>
        <v>38.3610194785822</v>
      </c>
      <c r="B521">
        <f t="shared" si="151"/>
        <v>6.1053458720608385</v>
      </c>
      <c r="C521" t="str">
        <f t="shared" si="135"/>
        <v>-943.2782732368-17417.7519994187i</v>
      </c>
      <c r="D521" t="str">
        <f t="shared" si="136"/>
        <v>3.47812499975509-2606.81291787513i</v>
      </c>
      <c r="E521" t="str">
        <f t="shared" si="137"/>
        <v>162.465952545899-0.0578989267729152i</v>
      </c>
      <c r="F521" t="str">
        <f t="shared" si="138"/>
        <v>2.90990990987046-24463.3341763368i</v>
      </c>
      <c r="G521" t="str">
        <f t="shared" si="139"/>
        <v>0.999999999986438-3.68265786989395E-06i</v>
      </c>
      <c r="H521" t="str">
        <f t="shared" si="140"/>
        <v>15.1519490449981+0.83447086584813i</v>
      </c>
      <c r="I521" t="str">
        <f t="shared" si="141"/>
        <v>138.51109521819-2509.58578923597i</v>
      </c>
      <c r="K521" t="str">
        <f t="shared" si="142"/>
        <v>0.328992685513434-0.0181396470627918i</v>
      </c>
      <c r="L521" t="str">
        <f t="shared" si="143"/>
        <v>0.000714285714285714-198.086085766606i</v>
      </c>
      <c r="M521" t="str">
        <f t="shared" si="144"/>
        <v>0.0025-6.17143202814521i</v>
      </c>
      <c r="N521">
        <f t="shared" si="145"/>
        <v>86.900109731174382</v>
      </c>
      <c r="O521">
        <f t="shared" si="146"/>
        <v>84.832560780110754</v>
      </c>
      <c r="P521" s="3">
        <f t="shared" si="147"/>
        <v>84.832560780110754</v>
      </c>
      <c r="Q521" s="3">
        <f t="shared" si="148"/>
        <v>-93.099890268825618</v>
      </c>
      <c r="R521">
        <f t="shared" si="149"/>
        <v>86.900109731174382</v>
      </c>
      <c r="S521">
        <f t="shared" si="150"/>
        <v>6.1053458720608383E-3</v>
      </c>
      <c r="T521">
        <f t="shared" si="133"/>
        <v>84.832560780110754</v>
      </c>
    </row>
    <row r="522" spans="1:20" x14ac:dyDescent="0.25">
      <c r="A522">
        <f t="shared" si="134"/>
        <v>38.506791352600807</v>
      </c>
      <c r="B522">
        <f t="shared" si="151"/>
        <v>6.1285461863746695</v>
      </c>
      <c r="C522" t="str">
        <f t="shared" si="135"/>
        <v>-943.255873458049-17351.4161051848i</v>
      </c>
      <c r="D522" t="str">
        <f t="shared" si="136"/>
        <v>3.47812499975322-2596.94452888759i</v>
      </c>
      <c r="E522" t="str">
        <f t="shared" si="137"/>
        <v>162.465925338445-0.058117413207157i</v>
      </c>
      <c r="F522" t="str">
        <f t="shared" si="138"/>
        <v>2.90990990987014-24370.7254198231i</v>
      </c>
      <c r="G522" t="str">
        <f t="shared" si="139"/>
        <v>0.999999999986335-3.69665196979916E-06i</v>
      </c>
      <c r="H522" t="str">
        <f t="shared" si="140"/>
        <v>15.1519523488752+0.837641875993236i</v>
      </c>
      <c r="I522" t="str">
        <f t="shared" si="141"/>
        <v>138.51109872484-2500.08588491495i</v>
      </c>
      <c r="K522" t="str">
        <f t="shared" si="142"/>
        <v>0.328985039136483-0.018208151495757i</v>
      </c>
      <c r="L522" t="str">
        <f t="shared" si="143"/>
        <v>0.000714285714285714-197.336208175539i</v>
      </c>
      <c r="M522" t="str">
        <f t="shared" si="144"/>
        <v>0.0025-6.14806936455987i</v>
      </c>
      <c r="N522">
        <f t="shared" si="145"/>
        <v>86.888355588751153</v>
      </c>
      <c r="O522">
        <f t="shared" si="146"/>
        <v>84.799513906926492</v>
      </c>
      <c r="P522" s="3">
        <f t="shared" si="147"/>
        <v>84.799513906926492</v>
      </c>
      <c r="Q522" s="3">
        <f t="shared" si="148"/>
        <v>-93.111644411248847</v>
      </c>
      <c r="R522">
        <f t="shared" si="149"/>
        <v>86.888355588751153</v>
      </c>
      <c r="S522">
        <f t="shared" si="150"/>
        <v>6.1285461863746695E-3</v>
      </c>
      <c r="T522">
        <f t="shared" si="133"/>
        <v>84.799513906926492</v>
      </c>
    </row>
    <row r="523" spans="1:20" x14ac:dyDescent="0.25">
      <c r="A523">
        <f t="shared" si="134"/>
        <v>38.653117159740695</v>
      </c>
      <c r="B523">
        <f t="shared" si="151"/>
        <v>6.1518346618828934</v>
      </c>
      <c r="C523" t="str">
        <f t="shared" si="135"/>
        <v>-943.233304193315-17285.3298359871i</v>
      </c>
      <c r="D523" t="str">
        <f t="shared" si="136"/>
        <v>3.47812499975133-2587.11349781896i</v>
      </c>
      <c r="E523" t="str">
        <f t="shared" si="137"/>
        <v>162.46589792513-0.0583367124610198i</v>
      </c>
      <c r="F523" t="str">
        <f t="shared" si="138"/>
        <v>2.90990990986984-24278.4672443764i</v>
      </c>
      <c r="G523" t="str">
        <f t="shared" si="139"/>
        <v>0.999999999986231-3.71069924728402E-06i</v>
      </c>
      <c r="H523" t="str">
        <f t="shared" si="140"/>
        <v>15.1519556779099+0.840824936215541i</v>
      </c>
      <c r="I523" t="str">
        <f t="shared" si="141"/>
        <v>138.51110225819-2490.62194516879i</v>
      </c>
      <c r="K523" t="str">
        <f t="shared" si="142"/>
        <v>0.328977334898716-0.0182769113883637i</v>
      </c>
      <c r="L523" t="str">
        <f t="shared" si="143"/>
        <v>0.000714285714285714-196.589169332077i</v>
      </c>
      <c r="M523" t="str">
        <f t="shared" si="144"/>
        <v>0.0025-6.1247951430164i</v>
      </c>
      <c r="N523">
        <f t="shared" si="145"/>
        <v>86.876557070977</v>
      </c>
      <c r="O523">
        <f t="shared" si="146"/>
        <v>84.766466251578777</v>
      </c>
      <c r="P523" s="3">
        <f t="shared" si="147"/>
        <v>84.766466251578777</v>
      </c>
      <c r="Q523" s="3">
        <f t="shared" si="148"/>
        <v>-93.123442929023</v>
      </c>
      <c r="R523">
        <f t="shared" si="149"/>
        <v>86.876557070977</v>
      </c>
      <c r="S523">
        <f t="shared" si="150"/>
        <v>6.1518346618828932E-3</v>
      </c>
      <c r="T523">
        <f t="shared" si="133"/>
        <v>84.766466251578777</v>
      </c>
    </row>
    <row r="524" spans="1:20" x14ac:dyDescent="0.25">
      <c r="A524">
        <f t="shared" si="134"/>
        <v>38.799999004947708</v>
      </c>
      <c r="B524">
        <f t="shared" si="151"/>
        <v>6.1752116335980487</v>
      </c>
      <c r="C524" t="str">
        <f t="shared" si="135"/>
        <v>-943.210564168446-17219.4922413696i</v>
      </c>
      <c r="D524" t="str">
        <f t="shared" si="136"/>
        <v>3.47812499974945-2577.31968324656i</v>
      </c>
      <c r="E524" t="str">
        <f t="shared" si="137"/>
        <v>162.465870304405-0.0585568274253326i</v>
      </c>
      <c r="F524" t="str">
        <f t="shared" si="138"/>
        <v>2.90990990986953-24186.5583228318i</v>
      </c>
      <c r="G524" t="str">
        <f t="shared" si="139"/>
        <v>0.999999999986126-0.0000037247999044233i</v>
      </c>
      <c r="H524" t="str">
        <f t="shared" si="140"/>
        <v>15.1519590322935+0.844020092308069i</v>
      </c>
      <c r="I524" t="str">
        <f t="shared" si="141"/>
        <v>138.511105818445-2481.19383385549i</v>
      </c>
      <c r="K524" t="str">
        <f t="shared" si="142"/>
        <v>0.328969572365066-0.0183459276561624i</v>
      </c>
      <c r="L524" t="str">
        <f t="shared" si="143"/>
        <v>0.000714285714285714-195.844958489816i</v>
      </c>
      <c r="M524" t="str">
        <f t="shared" si="144"/>
        <v>0.0025-6.10160902870733i</v>
      </c>
      <c r="N524">
        <f t="shared" si="145"/>
        <v>86.864714012534563</v>
      </c>
      <c r="O524">
        <f t="shared" si="146"/>
        <v>84.733417808149682</v>
      </c>
      <c r="P524" s="3">
        <f t="shared" si="147"/>
        <v>84.733417808149682</v>
      </c>
      <c r="Q524" s="3">
        <f t="shared" si="148"/>
        <v>-93.135285987465437</v>
      </c>
      <c r="R524">
        <f t="shared" si="149"/>
        <v>86.864714012534563</v>
      </c>
      <c r="S524">
        <f t="shared" si="150"/>
        <v>6.1752116335980489E-3</v>
      </c>
      <c r="T524">
        <f t="shared" si="133"/>
        <v>84.733417808149682</v>
      </c>
    </row>
    <row r="525" spans="1:20" x14ac:dyDescent="0.25">
      <c r="A525">
        <f t="shared" si="134"/>
        <v>38.947439001166515</v>
      </c>
      <c r="B525">
        <f t="shared" si="151"/>
        <v>6.1986774378057214</v>
      </c>
      <c r="C525" t="str">
        <f t="shared" si="135"/>
        <v>-943.187652099812-17153.9023744559i</v>
      </c>
      <c r="D525" t="str">
        <f t="shared" si="136"/>
        <v>3.47812499974754-2567.56294428307i</v>
      </c>
      <c r="E525" t="str">
        <f t="shared" si="137"/>
        <v>162.465842474714-0.0587777609993596i</v>
      </c>
      <c r="F525" t="str">
        <f t="shared" si="138"/>
        <v>2.90990990986922-24094.9973330488i</v>
      </c>
      <c r="G525" t="str">
        <f t="shared" si="139"/>
        <v>0.99999999998602-3.73895414405972E-06i</v>
      </c>
      <c r="H525" t="str">
        <f t="shared" si="140"/>
        <v>15.1519624122193+0.8472273902379i</v>
      </c>
      <c r="I525" t="str">
        <f t="shared" si="141"/>
        <v>138.51110940581-2471.80141534856i</v>
      </c>
      <c r="K525" t="str">
        <f t="shared" si="142"/>
        <v>0.328961751097233-0.0184152012175581i</v>
      </c>
      <c r="L525" t="str">
        <f t="shared" si="143"/>
        <v>0.000714285714285714-195.103564943032i</v>
      </c>
      <c r="M525" t="str">
        <f t="shared" si="144"/>
        <v>0.0025-6.07851068809259i</v>
      </c>
      <c r="N525">
        <f t="shared" si="145"/>
        <v>86.852826247515878</v>
      </c>
      <c r="O525">
        <f t="shared" si="146"/>
        <v>84.700368570676687</v>
      </c>
      <c r="P525" s="3">
        <f t="shared" si="147"/>
        <v>84.700368570676687</v>
      </c>
      <c r="Q525" s="3">
        <f t="shared" si="148"/>
        <v>-93.147173752484122</v>
      </c>
      <c r="R525">
        <f t="shared" si="149"/>
        <v>86.852826247515878</v>
      </c>
      <c r="S525">
        <f t="shared" si="150"/>
        <v>6.198677437805721E-3</v>
      </c>
      <c r="T525">
        <f t="shared" si="133"/>
        <v>84.700368570676687</v>
      </c>
    </row>
    <row r="526" spans="1:20" x14ac:dyDescent="0.25">
      <c r="A526">
        <f t="shared" si="134"/>
        <v>39.095439269370942</v>
      </c>
      <c r="B526">
        <f t="shared" si="151"/>
        <v>6.222232412069383</v>
      </c>
      <c r="C526" t="str">
        <f t="shared" si="135"/>
        <v>-943.164566694277-17088.5592919357i</v>
      </c>
      <c r="D526" t="str">
        <f t="shared" si="136"/>
        <v>3.47812499974561-2557.84314057452i</v>
      </c>
      <c r="E526" t="str">
        <f t="shared" si="137"/>
        <v>162.465814434485-0.0589995160914105i</v>
      </c>
      <c r="F526" t="str">
        <f t="shared" si="138"/>
        <v>2.90990990986893-24003.7829578917i</v>
      </c>
      <c r="G526" t="str">
        <f t="shared" si="139"/>
        <v>0.999999999985914-3.75316216980674E-06i</v>
      </c>
      <c r="H526" t="str">
        <f t="shared" si="140"/>
        <v>15.1519658178817+0.850446876146806i</v>
      </c>
      <c r="I526" t="str">
        <f t="shared" si="141"/>
        <v>138.511113020492-2462.44455453488i</v>
      </c>
      <c r="K526" t="str">
        <f t="shared" si="142"/>
        <v>0.328953870653668-0.0184847329938147i</v>
      </c>
      <c r="L526" t="str">
        <f t="shared" si="143"/>
        <v>0.000714285714285714-194.364978026531i</v>
      </c>
      <c r="M526" t="str">
        <f t="shared" si="144"/>
        <v>0.0025-6.05549978889477i</v>
      </c>
      <c r="N526">
        <f t="shared" si="145"/>
        <v>86.840893609420547</v>
      </c>
      <c r="O526">
        <f t="shared" si="146"/>
        <v>84.667318533152439</v>
      </c>
      <c r="P526" s="3">
        <f t="shared" si="147"/>
        <v>84.667318533152439</v>
      </c>
      <c r="Q526" s="3">
        <f t="shared" si="148"/>
        <v>-93.159106390579453</v>
      </c>
      <c r="R526">
        <f t="shared" si="149"/>
        <v>86.840893609420547</v>
      </c>
      <c r="S526">
        <f t="shared" si="150"/>
        <v>6.2222324120693832E-3</v>
      </c>
      <c r="T526">
        <f t="shared" si="133"/>
        <v>84.667318533152439</v>
      </c>
    </row>
    <row r="527" spans="1:20" x14ac:dyDescent="0.25">
      <c r="A527">
        <f t="shared" si="134"/>
        <v>39.244001938594558</v>
      </c>
      <c r="B527">
        <f t="shared" si="151"/>
        <v>6.2458768952352468</v>
      </c>
      <c r="C527" t="str">
        <f t="shared" si="135"/>
        <v>-943.141306649066-17023.4620540513i</v>
      </c>
      <c r="D527" t="str">
        <f t="shared" si="136"/>
        <v>3.47812499974367-2548.16013229828i</v>
      </c>
      <c r="E527" t="str">
        <f t="shared" si="137"/>
        <v>162.465786182133-0.0592220956183603i</v>
      </c>
      <c r="F527" t="str">
        <f t="shared" si="138"/>
        <v>2.90990990986861-23912.913885211i</v>
      </c>
      <c r="G527" t="str">
        <f t="shared" si="139"/>
        <v>0.999999999985806-3.76742418605161E-06i</v>
      </c>
      <c r="H527" t="str">
        <f t="shared" si="140"/>
        <v>15.1519692494766+0.85367859635192i</v>
      </c>
      <c r="I527" t="str">
        <f t="shared" si="141"/>
        <v>138.511116662696-2453.12311681286i</v>
      </c>
      <c r="K527" t="str">
        <f t="shared" si="142"/>
        <v>0.328945930589544-0.018554523909058i</v>
      </c>
      <c r="L527" t="str">
        <f t="shared" si="143"/>
        <v>0.000714285714285714-193.629187115493i</v>
      </c>
      <c r="M527" t="str">
        <f t="shared" si="144"/>
        <v>0.0025-6.03257600009443i</v>
      </c>
      <c r="N527">
        <f t="shared" si="145"/>
        <v>86.828915931154</v>
      </c>
      <c r="O527">
        <f t="shared" si="146"/>
        <v>84.634267689524449</v>
      </c>
      <c r="P527" s="3">
        <f t="shared" si="147"/>
        <v>84.634267689524449</v>
      </c>
      <c r="Q527" s="3">
        <f t="shared" si="148"/>
        <v>-93.171084068846</v>
      </c>
      <c r="R527">
        <f t="shared" si="149"/>
        <v>86.828915931154</v>
      </c>
      <c r="S527">
        <f t="shared" si="150"/>
        <v>6.2458768952352471E-3</v>
      </c>
      <c r="T527">
        <f t="shared" si="133"/>
        <v>84.634267689524449</v>
      </c>
    </row>
    <row r="528" spans="1:20" x14ac:dyDescent="0.25">
      <c r="A528">
        <f t="shared" si="134"/>
        <v>39.393129145961211</v>
      </c>
      <c r="B528">
        <f t="shared" si="151"/>
        <v>6.2696112274371405</v>
      </c>
      <c r="C528" t="str">
        <f t="shared" si="135"/>
        <v>-943.117870651797-16958.6097245843i</v>
      </c>
      <c r="D528" t="str">
        <f t="shared" si="136"/>
        <v>3.47812499974172-2538.51378016103i</v>
      </c>
      <c r="E528" t="str">
        <f t="shared" si="137"/>
        <v>162.465757716068-0.0594455025058612i</v>
      </c>
      <c r="F528" t="str">
        <f t="shared" si="138"/>
        <v>2.9099099098683-23822.3888078247i</v>
      </c>
      <c r="G528" t="str">
        <f t="shared" si="139"/>
        <v>0.999999999985698-3.78174039795819E-06i</v>
      </c>
      <c r="H528" t="str">
        <f t="shared" si="140"/>
        <v>15.1519727072015+0.856922597346431i</v>
      </c>
      <c r="I528" t="str">
        <f t="shared" si="141"/>
        <v>138.511120332632-2443.83696809049i</v>
      </c>
      <c r="K528" t="str">
        <f t="shared" si="142"/>
        <v>0.328937930456734-0.0186245748902803i</v>
      </c>
      <c r="L528" t="str">
        <f t="shared" si="143"/>
        <v>0.000714285714285714-192.896181625316i</v>
      </c>
      <c r="M528" t="str">
        <f t="shared" si="144"/>
        <v>0.0025-6.00973899192511i</v>
      </c>
      <c r="N528">
        <f t="shared" si="145"/>
        <v>86.816893045025523</v>
      </c>
      <c r="O528">
        <f t="shared" si="146"/>
        <v>84.601216033694882</v>
      </c>
      <c r="P528" s="3">
        <f t="shared" si="147"/>
        <v>84.601216033694882</v>
      </c>
      <c r="Q528" s="3">
        <f t="shared" si="148"/>
        <v>-93.183106954974477</v>
      </c>
      <c r="R528">
        <f t="shared" si="149"/>
        <v>86.816893045025523</v>
      </c>
      <c r="S528">
        <f t="shared" si="150"/>
        <v>6.2696112274371408E-3</v>
      </c>
      <c r="T528">
        <f t="shared" si="133"/>
        <v>84.601216033694882</v>
      </c>
    </row>
    <row r="529" spans="1:20" x14ac:dyDescent="0.25">
      <c r="A529">
        <f t="shared" si="134"/>
        <v>39.542823036715866</v>
      </c>
      <c r="B529">
        <f t="shared" si="151"/>
        <v>6.293435750101402</v>
      </c>
      <c r="C529" t="str">
        <f t="shared" si="135"/>
        <v>-943.094257380363-16894.0013708416i</v>
      </c>
      <c r="D529" t="str">
        <f t="shared" si="136"/>
        <v>3.47812499973977-2528.90394539673i</v>
      </c>
      <c r="E529" t="str">
        <f t="shared" si="137"/>
        <v>162.465729034682-0.0596697396885135i</v>
      </c>
      <c r="F529" t="str">
        <f t="shared" si="138"/>
        <v>2.90990990986796-23732.2064234992i</v>
      </c>
      <c r="G529" t="str">
        <f t="shared" si="139"/>
        <v>0.99999999998559-3.79611101147002E-06i</v>
      </c>
      <c r="H529" t="str">
        <f t="shared" si="140"/>
        <v>15.1519761912554+0.860178925800256i</v>
      </c>
      <c r="I529" t="str">
        <f t="shared" si="141"/>
        <v>138.511124030517-2434.58597478341i</v>
      </c>
      <c r="K529" t="str">
        <f t="shared" si="142"/>
        <v>0.328929869803788-0.0186948868673443i</v>
      </c>
      <c r="L529" t="str">
        <f t="shared" si="143"/>
        <v>0.000714285714285714-192.165951011473i</v>
      </c>
      <c r="M529" t="str">
        <f t="shared" si="144"/>
        <v>0.0025-5.98698843586879i</v>
      </c>
      <c r="N529">
        <f t="shared" si="145"/>
        <v>86.804824782746465</v>
      </c>
      <c r="O529">
        <f t="shared" si="146"/>
        <v>84.568163559519832</v>
      </c>
      <c r="P529" s="3">
        <f t="shared" si="147"/>
        <v>84.568163559519832</v>
      </c>
      <c r="Q529" s="3">
        <f t="shared" si="148"/>
        <v>-93.195175217253535</v>
      </c>
      <c r="R529">
        <f t="shared" si="149"/>
        <v>86.804824782746465</v>
      </c>
      <c r="S529">
        <f t="shared" si="150"/>
        <v>6.293435750101402E-3</v>
      </c>
      <c r="T529">
        <f t="shared" si="133"/>
        <v>84.568163559519832</v>
      </c>
    </row>
    <row r="530" spans="1:20" x14ac:dyDescent="0.25">
      <c r="A530">
        <f t="shared" si="134"/>
        <v>39.693085764255386</v>
      </c>
      <c r="B530">
        <f t="shared" si="151"/>
        <v>6.3173508059517873</v>
      </c>
      <c r="C530" t="str">
        <f t="shared" si="135"/>
        <v>-943.070465502809-16829.6360636429i</v>
      </c>
      <c r="D530" t="str">
        <f t="shared" si="136"/>
        <v>3.47812499973778-2519.33048976472i</v>
      </c>
      <c r="E530" t="str">
        <f t="shared" si="137"/>
        <v>162.465700136358-0.0598948101094655i</v>
      </c>
      <c r="F530" t="str">
        <f t="shared" si="138"/>
        <v>2.90990990986765-23642.3654349306i</v>
      </c>
      <c r="G530" t="str">
        <f t="shared" si="139"/>
        <v>0.99999999998548-3.81053623331319E-06i</v>
      </c>
      <c r="H530" t="str">
        <f t="shared" si="140"/>
        <v>15.1519797018388+0.863447628560626i</v>
      </c>
      <c r="I530" t="str">
        <f t="shared" si="141"/>
        <v>138.511127756557-2425.37000381299i</v>
      </c>
      <c r="K530" t="str">
        <f t="shared" si="142"/>
        <v>0.328921748175911-0.0187654607729849i</v>
      </c>
      <c r="L530" t="str">
        <f t="shared" si="143"/>
        <v>0.000714285714285714-191.438484769349i</v>
      </c>
      <c r="M530" t="str">
        <f t="shared" si="144"/>
        <v>0.0025-5.96432400465112i</v>
      </c>
      <c r="N530">
        <f t="shared" si="145"/>
        <v>86.792710975428577</v>
      </c>
      <c r="O530">
        <f t="shared" si="146"/>
        <v>84.535110260809546</v>
      </c>
      <c r="P530" s="3">
        <f t="shared" si="147"/>
        <v>84.535110260809546</v>
      </c>
      <c r="Q530" s="3">
        <f t="shared" si="148"/>
        <v>-93.207289024571423</v>
      </c>
      <c r="R530">
        <f t="shared" si="149"/>
        <v>86.792710975428577</v>
      </c>
      <c r="S530">
        <f t="shared" si="150"/>
        <v>6.3173508059517873E-3</v>
      </c>
      <c r="T530">
        <f t="shared" si="133"/>
        <v>84.535110260809546</v>
      </c>
    </row>
    <row r="531" spans="1:20" x14ac:dyDescent="0.25">
      <c r="A531">
        <f t="shared" si="134"/>
        <v>39.843919490159564</v>
      </c>
      <c r="B531">
        <f t="shared" si="151"/>
        <v>6.3413567390144046</v>
      </c>
      <c r="C531" t="str">
        <f t="shared" si="135"/>
        <v>-943.046493677328-16765.5128773061i</v>
      </c>
      <c r="D531" t="str">
        <f t="shared" si="136"/>
        <v>3.47812499973577-2509.79327554759i</v>
      </c>
      <c r="E531" t="str">
        <f t="shared" si="137"/>
        <v>162.465671019465-0.0601207167208471i</v>
      </c>
      <c r="F531" t="str">
        <f t="shared" si="138"/>
        <v>2.90990990986734-23552.8645497261i</v>
      </c>
      <c r="G531" t="str">
        <f t="shared" si="139"/>
        <v>0.999999999985369-3.82501627099936E-06i</v>
      </c>
      <c r="H531" t="str">
        <f t="shared" si="140"/>
        <v>15.1519832391537+0.866728752652884i</v>
      </c>
      <c r="I531" t="str">
        <f t="shared" si="141"/>
        <v>138.51113151097-2416.18892260439i</v>
      </c>
      <c r="K531" t="str">
        <f t="shared" si="142"/>
        <v>0.328913565114932-0.0188362975428146i</v>
      </c>
      <c r="L531" t="str">
        <f t="shared" si="143"/>
        <v>0.000714285714285714-190.713772434099i</v>
      </c>
      <c r="M531" t="str">
        <f t="shared" si="144"/>
        <v>0.0025-5.94174537223662i</v>
      </c>
      <c r="N531">
        <f t="shared" si="145"/>
        <v>86.780551453581978</v>
      </c>
      <c r="O531">
        <f t="shared" si="146"/>
        <v>84.502056131327379</v>
      </c>
      <c r="P531" s="3">
        <f t="shared" si="147"/>
        <v>84.502056131327379</v>
      </c>
      <c r="Q531" s="3">
        <f t="shared" si="148"/>
        <v>-93.219448546418022</v>
      </c>
      <c r="R531">
        <f t="shared" si="149"/>
        <v>86.780551453581978</v>
      </c>
      <c r="S531">
        <f t="shared" si="150"/>
        <v>6.3413567390144046E-3</v>
      </c>
      <c r="T531">
        <f t="shared" si="133"/>
        <v>84.502056131327379</v>
      </c>
    </row>
    <row r="532" spans="1:20" x14ac:dyDescent="0.25">
      <c r="A532">
        <f t="shared" si="134"/>
        <v>39.995326384222167</v>
      </c>
      <c r="B532">
        <f t="shared" si="151"/>
        <v>6.3654538946226591</v>
      </c>
      <c r="C532" t="str">
        <f t="shared" si="135"/>
        <v>-943.022340552189-16701.6308896354i</v>
      </c>
      <c r="D532" t="str">
        <f t="shared" si="136"/>
        <v>3.47812499973378-2500.29216554933i</v>
      </c>
      <c r="E532" t="str">
        <f t="shared" si="137"/>
        <v>162.465641682362-0.0603474624834391i</v>
      </c>
      <c r="F532" t="str">
        <f t="shared" si="138"/>
        <v>2.909909909867-23463.7024803853i</v>
      </c>
      <c r="G532" t="str">
        <f t="shared" si="139"/>
        <v>0.999999999985258-3.83955133282873E-06i</v>
      </c>
      <c r="H532" t="str">
        <f t="shared" si="140"/>
        <v>15.1519868034037+0.870022345281069i</v>
      </c>
      <c r="I532" t="str">
        <f t="shared" si="141"/>
        <v>138.511135293968-2407.04259908466i</v>
      </c>
      <c r="K532" t="str">
        <f t="shared" si="142"/>
        <v>0.328905320159288-0.0189073981153263i</v>
      </c>
      <c r="L532" t="str">
        <f t="shared" si="143"/>
        <v>0.000714285714285714-189.991803580494i</v>
      </c>
      <c r="M532" t="str">
        <f t="shared" si="144"/>
        <v>0.0025-5.91925221382411i</v>
      </c>
      <c r="N532">
        <f t="shared" si="145"/>
        <v>86.76834604711344</v>
      </c>
      <c r="O532">
        <f t="shared" si="146"/>
        <v>84.469001164790157</v>
      </c>
      <c r="P532" s="3">
        <f t="shared" si="147"/>
        <v>84.469001164790157</v>
      </c>
      <c r="Q532" s="3">
        <f t="shared" si="148"/>
        <v>-93.23165395288656</v>
      </c>
      <c r="R532">
        <f t="shared" si="149"/>
        <v>86.76834604711344</v>
      </c>
      <c r="S532">
        <f t="shared" si="150"/>
        <v>6.365453894622659E-3</v>
      </c>
      <c r="T532">
        <f t="shared" si="133"/>
        <v>84.469001164790157</v>
      </c>
    </row>
    <row r="533" spans="1:20" x14ac:dyDescent="0.25">
      <c r="A533">
        <f t="shared" si="134"/>
        <v>40.147308624482214</v>
      </c>
      <c r="B533">
        <f t="shared" si="151"/>
        <v>6.3896426194222258</v>
      </c>
      <c r="C533" t="str">
        <f t="shared" si="135"/>
        <v>-942.99800476569-16637.9891819073i</v>
      </c>
      <c r="D533" t="str">
        <f t="shared" si="136"/>
        <v>3.47812499973175-2490.82702309329i</v>
      </c>
      <c r="E533" t="str">
        <f t="shared" si="137"/>
        <v>162.465612123396-0.0605750503670878i</v>
      </c>
      <c r="F533" t="str">
        <f t="shared" si="138"/>
        <v>2.90990990986669-23374.8779442822i</v>
      </c>
      <c r="G533" t="str">
        <f t="shared" si="139"/>
        <v>0.999999999985146-3.85414162789304E-06i</v>
      </c>
      <c r="H533" t="str">
        <f t="shared" si="140"/>
        <v>15.1519903947937+0.873328453828672i</v>
      </c>
      <c r="I533" t="str">
        <f t="shared" si="141"/>
        <v>138.511139105777-2397.93090168086i</v>
      </c>
      <c r="K533" t="str">
        <f t="shared" si="142"/>
        <v>0.328897012843994-0.018978763431897i</v>
      </c>
      <c r="L533" t="str">
        <f t="shared" si="143"/>
        <v>0.000714285714285714-189.272567822767i</v>
      </c>
      <c r="M533" t="str">
        <f t="shared" si="144"/>
        <v>0.0025-5.89684420584189i</v>
      </c>
      <c r="N533">
        <f t="shared" si="145"/>
        <v>86.756094585324306</v>
      </c>
      <c r="O533">
        <f t="shared" si="146"/>
        <v>84.435945354867471</v>
      </c>
      <c r="P533" s="3">
        <f t="shared" si="147"/>
        <v>84.435945354867471</v>
      </c>
      <c r="Q533" s="3">
        <f t="shared" si="148"/>
        <v>-93.243905414675694</v>
      </c>
      <c r="R533">
        <f t="shared" si="149"/>
        <v>86.756094585324306</v>
      </c>
      <c r="S533">
        <f t="shared" si="150"/>
        <v>6.3896426194222254E-3</v>
      </c>
      <c r="T533">
        <f t="shared" si="133"/>
        <v>84.435945354867471</v>
      </c>
    </row>
    <row r="534" spans="1:20" x14ac:dyDescent="0.25">
      <c r="A534">
        <f t="shared" si="134"/>
        <v>40.299868397255246</v>
      </c>
      <c r="B534">
        <f t="shared" si="151"/>
        <v>6.4139232613760306</v>
      </c>
      <c r="C534" t="str">
        <f t="shared" si="135"/>
        <v>-942.973484945916-16574.5868388571i</v>
      </c>
      <c r="D534" t="str">
        <f t="shared" si="136"/>
        <v>3.47812499972969-2481.3977120202i</v>
      </c>
      <c r="E534" t="str">
        <f t="shared" si="137"/>
        <v>162.4655823409-0.0608034833499477i</v>
      </c>
      <c r="F534" t="str">
        <f t="shared" si="138"/>
        <v>2.90990990986637-23286.3896636457i</v>
      </c>
      <c r="G534" t="str">
        <f t="shared" si="139"/>
        <v>0.999999999985032-3.86878736607859E-06i</v>
      </c>
      <c r="H534" t="str">
        <f t="shared" si="140"/>
        <v>15.1519940135307+0.876647125859218i</v>
      </c>
      <c r="I534" t="str">
        <f t="shared" si="141"/>
        <v>138.511142946607-2388.8536993182i</v>
      </c>
      <c r="K534" t="str">
        <f t="shared" si="142"/>
        <v>0.328888642700619-0.0190503944367896i</v>
      </c>
      <c r="L534" t="str">
        <f t="shared" si="143"/>
        <v>0.000714285714285714-188.556054814472i</v>
      </c>
      <c r="M534" t="str">
        <f t="shared" si="144"/>
        <v>0.0025-5.87452102594332i</v>
      </c>
      <c r="N534">
        <f t="shared" si="145"/>
        <v>86.743796896909274</v>
      </c>
      <c r="O534">
        <f t="shared" si="146"/>
        <v>84.402888695181133</v>
      </c>
      <c r="P534" s="3">
        <f t="shared" si="147"/>
        <v>84.402888695181133</v>
      </c>
      <c r="Q534" s="3">
        <f t="shared" si="148"/>
        <v>-93.256203103090726</v>
      </c>
      <c r="R534">
        <f t="shared" si="149"/>
        <v>86.743796896909274</v>
      </c>
      <c r="S534">
        <f t="shared" si="150"/>
        <v>6.4139232613760304E-3</v>
      </c>
      <c r="T534">
        <f t="shared" si="133"/>
        <v>84.402888695181133</v>
      </c>
    </row>
    <row r="535" spans="1:20" x14ac:dyDescent="0.25">
      <c r="A535">
        <f t="shared" si="134"/>
        <v>40.453007897164817</v>
      </c>
      <c r="B535">
        <f t="shared" si="151"/>
        <v>6.4382961697692593</v>
      </c>
      <c r="C535" t="str">
        <f t="shared" si="135"/>
        <v>-942.948779710923-16511.4229486667i</v>
      </c>
      <c r="D535" t="str">
        <f t="shared" si="136"/>
        <v>3.47812499972764-2472.00409668626i</v>
      </c>
      <c r="E535" t="str">
        <f t="shared" si="137"/>
        <v>162.465552333195-0.0610327644195542i</v>
      </c>
      <c r="F535" t="str">
        <f t="shared" si="138"/>
        <v>2.90990990986601-23198.2363655424i</v>
      </c>
      <c r="G535" t="str">
        <f t="shared" si="139"/>
        <v>0.999999999984919-3.88348875806925E-06i</v>
      </c>
      <c r="H535" t="str">
        <f t="shared" si="140"/>
        <v>15.1519976598226+0.879978409117043i</v>
      </c>
      <c r="I535" t="str">
        <f t="shared" si="141"/>
        <v>138.511146816684-2379.81086141804i</v>
      </c>
      <c r="K535" t="str">
        <f t="shared" si="142"/>
        <v>0.328880209257267-0.0191222920771585i</v>
      </c>
      <c r="L535" t="str">
        <f t="shared" si="143"/>
        <v>0.000714285714285714-187.842254248329i</v>
      </c>
      <c r="M535" t="str">
        <f t="shared" si="144"/>
        <v>0.0025-5.85228235300191i</v>
      </c>
      <c r="N535">
        <f t="shared" si="145"/>
        <v>86.731452809953794</v>
      </c>
      <c r="O535">
        <f t="shared" si="146"/>
        <v>84.369831179305351</v>
      </c>
      <c r="P535" s="3">
        <f t="shared" si="147"/>
        <v>84.369831179305351</v>
      </c>
      <c r="Q535" s="3">
        <f t="shared" si="148"/>
        <v>-93.268547190046206</v>
      </c>
      <c r="R535">
        <f t="shared" si="149"/>
        <v>86.731452809953794</v>
      </c>
      <c r="S535">
        <f t="shared" si="150"/>
        <v>6.438296169769259E-3</v>
      </c>
      <c r="T535">
        <f t="shared" si="133"/>
        <v>84.369831179305351</v>
      </c>
    </row>
    <row r="536" spans="1:20" x14ac:dyDescent="0.25">
      <c r="A536">
        <f t="shared" si="134"/>
        <v>40.606729327174044</v>
      </c>
      <c r="B536">
        <f t="shared" si="151"/>
        <v>6.4627616952143825</v>
      </c>
      <c r="C536" t="str">
        <f t="shared" si="135"/>
        <v>-942.923887668455-16448.4966029506i</v>
      </c>
      <c r="D536" t="str">
        <f t="shared" si="136"/>
        <v>3.47812499972557-2462.64604196117i</v>
      </c>
      <c r="E536" t="str">
        <f t="shared" si="137"/>
        <v>162.465522098589-0.061262896571896i</v>
      </c>
      <c r="F536" t="str">
        <f t="shared" si="138"/>
        <v>2.90990990986569-23110.4167818574i</v>
      </c>
      <c r="G536" t="str">
        <f t="shared" si="139"/>
        <v>0.999999999984804-3.89824601534947E-06i</v>
      </c>
      <c r="H536" t="str">
        <f t="shared" si="140"/>
        <v>15.1520013338794+0.883322351527946i</v>
      </c>
      <c r="I536" t="str">
        <f t="shared" si="141"/>
        <v>138.51115071623-2370.80225789614i</v>
      </c>
      <c r="K536" t="str">
        <f t="shared" si="142"/>
        <v>0.328871712038541-0.0191944573030507i</v>
      </c>
      <c r="L536" t="str">
        <f t="shared" si="143"/>
        <v>0.000714285714285714-187.131155856076i</v>
      </c>
      <c r="M536" t="str">
        <f t="shared" si="144"/>
        <v>0.0025-5.8301278671069i</v>
      </c>
      <c r="N536">
        <f t="shared" si="145"/>
        <v>86.719062151932761</v>
      </c>
      <c r="O536">
        <f t="shared" si="146"/>
        <v>84.336772800765814</v>
      </c>
      <c r="P536" s="3">
        <f t="shared" si="147"/>
        <v>84.336772800765814</v>
      </c>
      <c r="Q536" s="3">
        <f t="shared" si="148"/>
        <v>-93.280937848067239</v>
      </c>
      <c r="R536">
        <f t="shared" si="149"/>
        <v>86.719062151932761</v>
      </c>
      <c r="S536">
        <f t="shared" si="150"/>
        <v>6.4627616952143826E-3</v>
      </c>
      <c r="T536">
        <f t="shared" si="133"/>
        <v>84.336772800765814</v>
      </c>
    </row>
    <row r="537" spans="1:20" x14ac:dyDescent="0.25">
      <c r="A537">
        <f t="shared" si="134"/>
        <v>40.761034898617304</v>
      </c>
      <c r="B537">
        <f t="shared" si="151"/>
        <v>6.4873201896561969</v>
      </c>
      <c r="C537" t="str">
        <f t="shared" si="135"/>
        <v>-942.898807416007-16385.8068967437i</v>
      </c>
      <c r="D537" t="str">
        <f t="shared" si="136"/>
        <v>3.47812499972349-2453.32341322616i</v>
      </c>
      <c r="E537" t="str">
        <f t="shared" si="137"/>
        <v>162.465491635382-0.0614938828118754i</v>
      </c>
      <c r="F537" t="str">
        <f t="shared" si="138"/>
        <v>2.90990990986536-23022.9296492765i</v>
      </c>
      <c r="G537" t="str">
        <f t="shared" si="139"/>
        <v>0.999999999984688-3.91305935020734E-06i</v>
      </c>
      <c r="H537" t="str">
        <f t="shared" si="140"/>
        <v>15.1520050359125+0.886679001199877i</v>
      </c>
      <c r="I537" t="str">
        <f t="shared" si="141"/>
        <v>138.511154645468-2361.82775916071i</v>
      </c>
      <c r="K537" t="str">
        <f t="shared" si="142"/>
        <v>0.328863150565528-0.0192668910674103i</v>
      </c>
      <c r="L537" t="str">
        <f t="shared" si="143"/>
        <v>0.000714285714285714-186.422749408324i</v>
      </c>
      <c r="M537" t="str">
        <f t="shared" si="144"/>
        <v>0.0025-5.80805724955859i</v>
      </c>
      <c r="N537">
        <f t="shared" si="145"/>
        <v>86.706624749708467</v>
      </c>
      <c r="O537">
        <f t="shared" si="146"/>
        <v>84.303713553039898</v>
      </c>
      <c r="P537" s="3">
        <f t="shared" si="147"/>
        <v>84.303713553039898</v>
      </c>
      <c r="Q537" s="3">
        <f t="shared" si="148"/>
        <v>-93.293375250291533</v>
      </c>
      <c r="R537">
        <f t="shared" si="149"/>
        <v>86.706624749708467</v>
      </c>
      <c r="S537">
        <f t="shared" si="150"/>
        <v>6.4873201896561965E-3</v>
      </c>
      <c r="T537">
        <f t="shared" si="133"/>
        <v>84.303713553039898</v>
      </c>
    </row>
    <row r="538" spans="1:20" x14ac:dyDescent="0.25">
      <c r="A538">
        <f t="shared" si="134"/>
        <v>40.915926831232049</v>
      </c>
      <c r="B538">
        <f t="shared" si="151"/>
        <v>6.5119720063768902</v>
      </c>
      <c r="C538" t="str">
        <f t="shared" si="135"/>
        <v>-942.873537540668-16323.3529284874i</v>
      </c>
      <c r="D538" t="str">
        <f t="shared" si="136"/>
        <v>3.47812499972137-2444.03607637209i</v>
      </c>
      <c r="E538" t="str">
        <f t="shared" si="137"/>
        <v>162.465460941854-0.0617257261533441i</v>
      </c>
      <c r="F538" t="str">
        <f t="shared" si="138"/>
        <v>2.90990990986501-22935.773709268i</v>
      </c>
      <c r="G538" t="str">
        <f t="shared" si="139"/>
        <v>0.999999999984571-3.92792897573768E-06i</v>
      </c>
      <c r="H538" t="str">
        <f t="shared" si="140"/>
        <v>15.1520087661349+0.890048406423619i</v>
      </c>
      <c r="I538" t="str">
        <f t="shared" si="141"/>
        <v>138.511158604625-2352.88723611057i</v>
      </c>
      <c r="K538" t="str">
        <f t="shared" si="142"/>
        <v>0.328854524355771-0.0193395943260809i</v>
      </c>
      <c r="L538" t="str">
        <f t="shared" si="143"/>
        <v>0.000714285714285714-185.717024714409i</v>
      </c>
      <c r="M538" t="str">
        <f t="shared" si="144"/>
        <v>0.0025-5.7860701828637i</v>
      </c>
      <c r="N538">
        <f t="shared" si="145"/>
        <v>86.69414042952873</v>
      </c>
      <c r="O538">
        <f t="shared" si="146"/>
        <v>84.270653429555708</v>
      </c>
      <c r="P538" s="3">
        <f t="shared" si="147"/>
        <v>84.270653429555708</v>
      </c>
      <c r="Q538" s="3">
        <f t="shared" si="148"/>
        <v>-93.30585957047127</v>
      </c>
      <c r="R538">
        <f t="shared" si="149"/>
        <v>86.69414042952873</v>
      </c>
      <c r="S538">
        <f t="shared" si="150"/>
        <v>6.5119720063768899E-3</v>
      </c>
      <c r="T538">
        <f t="shared" si="133"/>
        <v>84.270653429555708</v>
      </c>
    </row>
    <row r="539" spans="1:20" x14ac:dyDescent="0.25">
      <c r="A539">
        <f t="shared" si="134"/>
        <v>41.071407353190729</v>
      </c>
      <c r="B539">
        <f t="shared" si="151"/>
        <v>6.5367175000011226</v>
      </c>
      <c r="C539" t="str">
        <f t="shared" si="135"/>
        <v>-942.848076619087-16261.1338000176i</v>
      </c>
      <c r="D539" t="str">
        <f t="shared" si="136"/>
        <v>3.47812499971926-2434.7838977975i</v>
      </c>
      <c r="E539" t="str">
        <f t="shared" si="137"/>
        <v>162.465430016279-0.0619584296188005i</v>
      </c>
      <c r="F539" t="str">
        <f t="shared" si="138"/>
        <v>2.90990990986467-22848.9477080644i</v>
      </c>
      <c r="G539" t="str">
        <f t="shared" si="139"/>
        <v>0.999999999984454-3.94285510584501E-06i</v>
      </c>
      <c r="H539" t="str">
        <f t="shared" si="140"/>
        <v>15.1520125247613+0.893430615673528i</v>
      </c>
      <c r="I539" t="str">
        <f t="shared" si="141"/>
        <v>138.511162593931-2343.98056013331i</v>
      </c>
      <c r="K539" t="str">
        <f t="shared" si="142"/>
        <v>0.328845832923239-0.0194125680378085i</v>
      </c>
      <c r="L539" t="str">
        <f t="shared" si="143"/>
        <v>0.000714285714285714-185.013971622245i</v>
      </c>
      <c r="M539" t="str">
        <f t="shared" si="144"/>
        <v>0.0025-5.7641663507309i</v>
      </c>
      <c r="N539">
        <f t="shared" si="145"/>
        <v>86.681609017025153</v>
      </c>
      <c r="O539">
        <f t="shared" si="146"/>
        <v>84.237592423692263</v>
      </c>
      <c r="P539" s="3">
        <f t="shared" si="147"/>
        <v>84.237592423692263</v>
      </c>
      <c r="Q539" s="3">
        <f t="shared" si="148"/>
        <v>-93.318390982974847</v>
      </c>
      <c r="R539">
        <f t="shared" si="149"/>
        <v>86.681609017025153</v>
      </c>
      <c r="S539">
        <f t="shared" si="150"/>
        <v>6.536717500001123E-3</v>
      </c>
      <c r="T539">
        <f t="shared" si="133"/>
        <v>84.237592423692263</v>
      </c>
    </row>
    <row r="540" spans="1:20" x14ac:dyDescent="0.25">
      <c r="A540">
        <f t="shared" si="134"/>
        <v>41.22747870113286</v>
      </c>
      <c r="B540">
        <f t="shared" si="151"/>
        <v>6.5615570265011272</v>
      </c>
      <c r="C540" t="str">
        <f t="shared" si="135"/>
        <v>-942.822423217352-16199.1486165509i</v>
      </c>
      <c r="D540" t="str">
        <f t="shared" si="136"/>
        <v>3.47812499971711-2425.56674440669i</v>
      </c>
      <c r="E540" t="str">
        <f t="shared" si="137"/>
        <v>162.465398856913-0.0621919962395934i</v>
      </c>
      <c r="F540" t="str">
        <f t="shared" si="138"/>
        <v>2.90990990986434-22762.4503966444i</v>
      </c>
      <c r="G540" t="str">
        <f t="shared" si="139"/>
        <v>0.999999999984335-3.95783795524675E-06i</v>
      </c>
      <c r="H540" t="str">
        <f t="shared" si="140"/>
        <v>15.1520163120079+0.896825677608163i</v>
      </c>
      <c r="I540" t="str">
        <f t="shared" si="141"/>
        <v>138.511166613611-2335.10760310338i</v>
      </c>
      <c r="K540" t="str">
        <f t="shared" si="142"/>
        <v>0.328837075778308-0.0194858131642444i</v>
      </c>
      <c r="L540" t="str">
        <f t="shared" si="143"/>
        <v>0.000714285714285714-184.313580018176i</v>
      </c>
      <c r="M540" t="str">
        <f t="shared" si="144"/>
        <v>0.0025-5.74234543806627i</v>
      </c>
      <c r="N540">
        <f t="shared" si="145"/>
        <v>86.669030337211368</v>
      </c>
      <c r="O540">
        <f t="shared" si="146"/>
        <v>84.204530528778662</v>
      </c>
      <c r="P540" s="3">
        <f t="shared" si="147"/>
        <v>84.204530528778662</v>
      </c>
      <c r="Q540" s="3">
        <f t="shared" si="148"/>
        <v>-93.330969662788632</v>
      </c>
      <c r="R540">
        <f t="shared" si="149"/>
        <v>86.669030337211368</v>
      </c>
      <c r="S540">
        <f t="shared" si="150"/>
        <v>6.5615570265011268E-3</v>
      </c>
      <c r="T540">
        <f t="shared" si="133"/>
        <v>84.204530528778662</v>
      </c>
    </row>
    <row r="541" spans="1:20" x14ac:dyDescent="0.25">
      <c r="A541">
        <f t="shared" si="134"/>
        <v>41.384143120197166</v>
      </c>
      <c r="B541">
        <f t="shared" si="151"/>
        <v>6.5864909432018317</v>
      </c>
      <c r="C541" t="str">
        <f t="shared" si="135"/>
        <v>-942.796575891034-16137.3964866728i</v>
      </c>
      <c r="D541" t="str">
        <f t="shared" si="136"/>
        <v>3.47812499971495-2416.38448360783i</v>
      </c>
      <c r="E541" t="str">
        <f t="shared" si="137"/>
        <v>162.465367462005-0.0624264290563262i</v>
      </c>
      <c r="F541" t="str">
        <f t="shared" si="138"/>
        <v>2.90990990986397-22676.2805307154i</v>
      </c>
      <c r="G541" t="str">
        <f t="shared" si="139"/>
        <v>0.999999999984216-3.97287773947622E-06i</v>
      </c>
      <c r="H541" t="str">
        <f t="shared" si="140"/>
        <v>15.1520201280927+0.900233641071044i</v>
      </c>
      <c r="I541" t="str">
        <f t="shared" si="141"/>
        <v>138.511170663901-2326.26823738033i</v>
      </c>
      <c r="K541" t="str">
        <f t="shared" si="142"/>
        <v>0.32882825242773-0.0195593306699481i</v>
      </c>
      <c r="L541" t="str">
        <f t="shared" si="143"/>
        <v>0.000714285714285714-183.615839826833i</v>
      </c>
      <c r="M541" t="str">
        <f t="shared" si="144"/>
        <v>0.0025-5.72060713096858i</v>
      </c>
      <c r="N541">
        <f t="shared" si="145"/>
        <v>86.656404214480773</v>
      </c>
      <c r="O541">
        <f t="shared" si="146"/>
        <v>84.171467738094265</v>
      </c>
      <c r="P541" s="3">
        <f t="shared" si="147"/>
        <v>84.171467738094265</v>
      </c>
      <c r="Q541" s="3">
        <f t="shared" si="148"/>
        <v>-93.343595785519227</v>
      </c>
      <c r="R541">
        <f t="shared" si="149"/>
        <v>86.656404214480773</v>
      </c>
      <c r="S541">
        <f t="shared" si="150"/>
        <v>6.5864909432018313E-3</v>
      </c>
      <c r="T541">
        <f t="shared" si="133"/>
        <v>84.171467738094265</v>
      </c>
    </row>
    <row r="542" spans="1:20" x14ac:dyDescent="0.25">
      <c r="A542">
        <f t="shared" si="134"/>
        <v>41.541402864053914</v>
      </c>
      <c r="B542">
        <f t="shared" si="151"/>
        <v>6.6115196087859989</v>
      </c>
      <c r="C542" t="str">
        <f t="shared" si="135"/>
        <v>-942.770533184896-16075.8765223236i</v>
      </c>
      <c r="D542" t="str">
        <f t="shared" si="136"/>
        <v>3.4781249997128-2407.23698331101i</v>
      </c>
      <c r="E542" t="str">
        <f t="shared" si="137"/>
        <v>162.465335829784-0.0626617311176974i</v>
      </c>
      <c r="F542" t="str">
        <f t="shared" si="138"/>
        <v>2.90990990986364-22590.4368706948i</v>
      </c>
      <c r="G542" t="str">
        <f t="shared" si="139"/>
        <v>0.999999999984096-3.98797467488576E-06i</v>
      </c>
      <c r="H542" t="str">
        <f t="shared" si="140"/>
        <v>15.1520239732353+0.903654555091336i</v>
      </c>
      <c r="I542" t="str">
        <f t="shared" si="141"/>
        <v>138.511174745031-2317.46233580693i</v>
      </c>
      <c r="K542" t="str">
        <f t="shared" si="142"/>
        <v>0.328819362374608-0.0196331215223898i</v>
      </c>
      <c r="L542" t="str">
        <f t="shared" si="143"/>
        <v>0.000714285714285714-182.920741010992i</v>
      </c>
      <c r="M542" t="str">
        <f t="shared" si="144"/>
        <v>0.0025-5.69895111672502i</v>
      </c>
      <c r="N542">
        <f t="shared" si="145"/>
        <v>86.643730472605313</v>
      </c>
      <c r="O542">
        <f t="shared" si="146"/>
        <v>84.138404044867542</v>
      </c>
      <c r="P542" s="3">
        <f t="shared" si="147"/>
        <v>84.138404044867542</v>
      </c>
      <c r="Q542" s="3">
        <f t="shared" si="148"/>
        <v>-93.356269527394687</v>
      </c>
      <c r="R542">
        <f t="shared" si="149"/>
        <v>86.643730472605313</v>
      </c>
      <c r="S542">
        <f t="shared" si="150"/>
        <v>6.6115196087859988E-3</v>
      </c>
      <c r="T542">
        <f t="shared" si="133"/>
        <v>84.138404044867542</v>
      </c>
    </row>
    <row r="543" spans="1:20" x14ac:dyDescent="0.25">
      <c r="A543">
        <f t="shared" si="134"/>
        <v>41.699260194937317</v>
      </c>
      <c r="B543">
        <f t="shared" si="151"/>
        <v>6.6366433832993854</v>
      </c>
      <c r="C543" t="str">
        <f t="shared" si="135"/>
        <v>-942.744293633049-16014.5878387868i</v>
      </c>
      <c r="D543" t="str">
        <f t="shared" si="136"/>
        <v>3.47812499971061-2398.12411192635i</v>
      </c>
      <c r="E543" t="str">
        <f t="shared" si="137"/>
        <v>162.46530395847-0.0628979054819208i</v>
      </c>
      <c r="F543" t="str">
        <f t="shared" si="138"/>
        <v>2.90990990986328-22504.9181816928i</v>
      </c>
      <c r="G543" t="str">
        <f t="shared" si="139"/>
        <v>0.999999999983975-4.00312897864983E-06i</v>
      </c>
      <c r="H543" t="str">
        <f t="shared" si="140"/>
        <v>15.1520278476569+0.907088468884531i</v>
      </c>
      <c r="I543" t="str">
        <f t="shared" si="141"/>
        <v>138.511178857236-2308.68977170732i</v>
      </c>
      <c r="K543" t="str">
        <f t="shared" si="142"/>
        <v>0.328810405118377-0.0197071866919536i</v>
      </c>
      <c r="L543" t="str">
        <f t="shared" si="143"/>
        <v>0.000714285714285714-182.22827357142i</v>
      </c>
      <c r="M543" t="str">
        <f t="shared" si="144"/>
        <v>0.0025-5.67737708380657i</v>
      </c>
      <c r="N543">
        <f t="shared" si="145"/>
        <v>86.631008934733046</v>
      </c>
      <c r="O543">
        <f t="shared" si="146"/>
        <v>84.10533944227646</v>
      </c>
      <c r="P543" s="3">
        <f t="shared" si="147"/>
        <v>84.10533944227646</v>
      </c>
      <c r="Q543" s="3">
        <f t="shared" si="148"/>
        <v>-93.368991065266954</v>
      </c>
      <c r="R543">
        <f t="shared" si="149"/>
        <v>86.631008934733046</v>
      </c>
      <c r="S543">
        <f t="shared" si="150"/>
        <v>6.6366433832993855E-3</v>
      </c>
      <c r="T543">
        <f t="shared" si="133"/>
        <v>84.10533944227646</v>
      </c>
    </row>
    <row r="544" spans="1:20" x14ac:dyDescent="0.25">
      <c r="A544">
        <f t="shared" si="134"/>
        <v>41.857717383678079</v>
      </c>
      <c r="B544">
        <f t="shared" si="151"/>
        <v>6.661862628155923</v>
      </c>
      <c r="C544" t="str">
        <f t="shared" si="135"/>
        <v>-942.717855758766-15953.5295546761i</v>
      </c>
      <c r="D544" t="str">
        <f t="shared" si="136"/>
        <v>3.47812499970839-2389.04573836215i</v>
      </c>
      <c r="E544" t="str">
        <f t="shared" si="137"/>
        <v>162.465271846272-0.0631349552158383i</v>
      </c>
      <c r="F544" t="str">
        <f t="shared" si="138"/>
        <v>2.90990990986292-22419.7232334942i</v>
      </c>
      <c r="G544" t="str">
        <f t="shared" si="139"/>
        <v>0.999999999983853-4.01834086876822E-06i</v>
      </c>
      <c r="H544" t="str">
        <f t="shared" si="140"/>
        <v>15.1520317515807+0.910535431853222i</v>
      </c>
      <c r="I544" t="str">
        <f t="shared" si="141"/>
        <v>138.511183000756-2299.95041888523i</v>
      </c>
      <c r="K544" t="str">
        <f t="shared" si="142"/>
        <v>0.328801380154763-0.0197815271519394i</v>
      </c>
      <c r="L544" t="str">
        <f t="shared" si="143"/>
        <v>0.000714285714285714-181.538427546743i</v>
      </c>
      <c r="M544" t="str">
        <f t="shared" si="144"/>
        <v>0.0025-5.65588472186349i</v>
      </c>
      <c r="N544">
        <f t="shared" si="145"/>
        <v>86.618239423386527</v>
      </c>
      <c r="O544">
        <f t="shared" si="146"/>
        <v>84.072273923447824</v>
      </c>
      <c r="P544" s="3">
        <f t="shared" si="147"/>
        <v>84.072273923447824</v>
      </c>
      <c r="Q544" s="3">
        <f t="shared" si="148"/>
        <v>-93.381760576613473</v>
      </c>
      <c r="R544">
        <f t="shared" si="149"/>
        <v>86.618239423386527</v>
      </c>
      <c r="S544">
        <f t="shared" si="150"/>
        <v>6.6618626281559233E-3</v>
      </c>
      <c r="T544">
        <f t="shared" si="133"/>
        <v>84.072273923447824</v>
      </c>
    </row>
    <row r="545" spans="1:20" x14ac:dyDescent="0.25">
      <c r="A545">
        <f t="shared" si="134"/>
        <v>42.016776709736057</v>
      </c>
      <c r="B545">
        <f t="shared" si="151"/>
        <v>6.6871777061429158</v>
      </c>
      <c r="C545" t="str">
        <f t="shared" si="135"/>
        <v>-942.691218074348-15892.7007919224i</v>
      </c>
      <c r="D545" t="str">
        <f t="shared" si="136"/>
        <v>3.47812499970617-2380.00173202296i</v>
      </c>
      <c r="E545" t="str">
        <f t="shared" si="137"/>
        <v>162.46523949138-0.0633728833949725i</v>
      </c>
      <c r="F545" t="str">
        <f t="shared" si="138"/>
        <v>2.90990990986256-22334.8508005411i</v>
      </c>
      <c r="G545" t="str">
        <f t="shared" si="139"/>
        <v>0.99999999998373-4.03361056406903E-06i</v>
      </c>
      <c r="H545" t="str">
        <f t="shared" si="140"/>
        <v>15.1520356852309+0.91399549358772i</v>
      </c>
      <c r="I545" t="str">
        <f t="shared" si="141"/>
        <v>138.511187175824-2291.24415162209i</v>
      </c>
      <c r="K545" t="str">
        <f t="shared" si="142"/>
        <v>0.328792286975773-0.0198561438785654i</v>
      </c>
      <c r="L545" t="str">
        <f t="shared" si="143"/>
        <v>0.000714285714285714-180.851193013292i</v>
      </c>
      <c r="M545" t="str">
        <f t="shared" si="144"/>
        <v>0.0025-5.63447372172094i</v>
      </c>
      <c r="N545">
        <f t="shared" si="145"/>
        <v>86.605421760461212</v>
      </c>
      <c r="O545">
        <f t="shared" si="146"/>
        <v>84.039207481456771</v>
      </c>
      <c r="P545" s="3">
        <f t="shared" si="147"/>
        <v>84.039207481456771</v>
      </c>
      <c r="Q545" s="3">
        <f t="shared" si="148"/>
        <v>-93.394578239538788</v>
      </c>
      <c r="R545">
        <f t="shared" si="149"/>
        <v>86.605421760461212</v>
      </c>
      <c r="S545">
        <f t="shared" si="150"/>
        <v>6.6871777061429157E-3</v>
      </c>
      <c r="T545">
        <f t="shared" si="133"/>
        <v>84.039207481456771</v>
      </c>
    </row>
    <row r="546" spans="1:20" x14ac:dyDescent="0.25">
      <c r="A546">
        <f t="shared" si="134"/>
        <v>42.176440461233057</v>
      </c>
      <c r="B546">
        <f t="shared" si="151"/>
        <v>6.7125889814262587</v>
      </c>
      <c r="C546" t="str">
        <f t="shared" si="135"/>
        <v>-942.664379081165-15832.1006757617i</v>
      </c>
      <c r="D546" t="str">
        <f t="shared" si="136"/>
        <v>3.47812499970394-2370.99196280771i</v>
      </c>
      <c r="E546" t="str">
        <f t="shared" si="137"/>
        <v>162.465206891976-0.0636116931039545i</v>
      </c>
      <c r="F546" t="str">
        <f t="shared" si="138"/>
        <v>2.9099099098622-22250.2996619152i</v>
      </c>
      <c r="G546" t="str">
        <f t="shared" si="139"/>
        <v>0.999999999983606-4.04893828421199E-06i</v>
      </c>
      <c r="H546" t="str">
        <f t="shared" si="140"/>
        <v>15.1520396488342+0.917468703866849i</v>
      </c>
      <c r="I546" t="str">
        <f t="shared" si="141"/>
        <v>138.511191382684-2282.57084467538i</v>
      </c>
      <c r="K546" t="str">
        <f t="shared" si="142"/>
        <v>0.328783125069656-0.0199310378509707i</v>
      </c>
      <c r="L546" t="str">
        <f t="shared" si="143"/>
        <v>0.000714285714285714-180.166560084969i</v>
      </c>
      <c r="M546" t="str">
        <f t="shared" si="144"/>
        <v>0.0025-5.61314377537453i</v>
      </c>
      <c r="N546">
        <f t="shared" si="145"/>
        <v>86.592555767223118</v>
      </c>
      <c r="O546">
        <f t="shared" si="146"/>
        <v>84.006140109326566</v>
      </c>
      <c r="P546" s="3">
        <f t="shared" si="147"/>
        <v>84.006140109326566</v>
      </c>
      <c r="Q546" s="3">
        <f t="shared" si="148"/>
        <v>-93.407444232776882</v>
      </c>
      <c r="R546">
        <f t="shared" si="149"/>
        <v>86.592555767223118</v>
      </c>
      <c r="S546">
        <f t="shared" si="150"/>
        <v>6.7125889814262591E-3</v>
      </c>
      <c r="T546">
        <f t="shared" si="133"/>
        <v>84.006140109326566</v>
      </c>
    </row>
    <row r="547" spans="1:20" x14ac:dyDescent="0.25">
      <c r="A547">
        <f t="shared" si="134"/>
        <v>42.336710934985739</v>
      </c>
      <c r="B547">
        <f t="shared" si="151"/>
        <v>6.738096819555679</v>
      </c>
      <c r="C547" t="str">
        <f t="shared" si="135"/>
        <v>-942.637337269504-15771.7283347221i</v>
      </c>
      <c r="D547" t="str">
        <f t="shared" si="136"/>
        <v>3.47812499970169-2362.01630110785i</v>
      </c>
      <c r="E547" t="str">
        <f t="shared" si="137"/>
        <v>162.465174046225-0.063851387436142i</v>
      </c>
      <c r="F547" t="str">
        <f t="shared" si="138"/>
        <v>2.90990990986184-22166.06860132i</v>
      </c>
      <c r="G547" t="str">
        <f t="shared" si="139"/>
        <v>0.999999999983481-4.06432424969149E-06i</v>
      </c>
      <c r="H547" t="str">
        <f t="shared" si="140"/>
        <v>15.1520436426186+0.920955112658633i</v>
      </c>
      <c r="I547" t="str">
        <f t="shared" si="141"/>
        <v>138.511195621578-2273.93037327666i</v>
      </c>
      <c r="K547" t="str">
        <f t="shared" si="142"/>
        <v>0.328773893920882-0.0200062100512178i</v>
      </c>
      <c r="L547" t="str">
        <f t="shared" si="143"/>
        <v>0.000714285714285714-179.4845189131i</v>
      </c>
      <c r="M547" t="str">
        <f t="shared" si="144"/>
        <v>0.0025-5.59189457598576i</v>
      </c>
      <c r="N547">
        <f t="shared" si="145"/>
        <v>86.579641264307298</v>
      </c>
      <c r="O547">
        <f t="shared" si="146"/>
        <v>83.973071800028123</v>
      </c>
      <c r="P547" s="3">
        <f t="shared" si="147"/>
        <v>83.973071800028123</v>
      </c>
      <c r="Q547" s="3">
        <f t="shared" si="148"/>
        <v>-93.420358735692702</v>
      </c>
      <c r="R547">
        <f t="shared" si="149"/>
        <v>86.579641264307298</v>
      </c>
      <c r="S547">
        <f t="shared" si="150"/>
        <v>6.7380968195556792E-3</v>
      </c>
      <c r="T547">
        <f t="shared" si="133"/>
        <v>83.973071800028123</v>
      </c>
    </row>
    <row r="548" spans="1:20" x14ac:dyDescent="0.25">
      <c r="A548">
        <f t="shared" si="134"/>
        <v>42.497590436538694</v>
      </c>
      <c r="B548">
        <f t="shared" si="151"/>
        <v>6.7637015874699911</v>
      </c>
      <c r="C548" t="str">
        <f t="shared" si="135"/>
        <v>-942.610091118486-15711.5829006114i</v>
      </c>
      <c r="D548" t="str">
        <f t="shared" si="136"/>
        <v>3.4781249996994-2353.07461780546i</v>
      </c>
      <c r="E548" t="str">
        <f t="shared" si="137"/>
        <v>162.465140952281-0.0640919694937893i</v>
      </c>
      <c r="F548" t="str">
        <f t="shared" si="138"/>
        <v>2.90990990986147-22082.1564070632i</v>
      </c>
      <c r="G548" t="str">
        <f t="shared" si="139"/>
        <v>0.999999999983356-0.0000040797686818398i</v>
      </c>
      <c r="H548" t="str">
        <f t="shared" si="140"/>
        <v>15.1520476668139+0.924454770120992i</v>
      </c>
      <c r="I548" t="str">
        <f t="shared" si="141"/>
        <v>138.511199892746-2265.32261312982i</v>
      </c>
      <c r="K548" t="str">
        <f t="shared" si="142"/>
        <v>0.328764593010112-0.0200816614642938i</v>
      </c>
      <c r="L548" t="str">
        <f t="shared" si="143"/>
        <v>0.000714285714285714-178.805059686292i</v>
      </c>
      <c r="M548" t="str">
        <f t="shared" si="144"/>
        <v>0.0025-5.57072581787785i</v>
      </c>
      <c r="N548">
        <f t="shared" si="145"/>
        <v>86.566678071715955</v>
      </c>
      <c r="O548">
        <f t="shared" si="146"/>
        <v>83.940002546479548</v>
      </c>
      <c r="P548" s="3">
        <f t="shared" si="147"/>
        <v>83.940002546479548</v>
      </c>
      <c r="Q548" s="3">
        <f t="shared" si="148"/>
        <v>-93.433321928284045</v>
      </c>
      <c r="R548">
        <f t="shared" si="149"/>
        <v>86.566678071715955</v>
      </c>
      <c r="S548">
        <f t="shared" si="150"/>
        <v>6.7637015874699915E-3</v>
      </c>
      <c r="T548">
        <f t="shared" si="133"/>
        <v>83.940002546479548</v>
      </c>
    </row>
    <row r="549" spans="1:20" x14ac:dyDescent="0.25">
      <c r="A549">
        <f t="shared" si="134"/>
        <v>42.65908128019754</v>
      </c>
      <c r="B549">
        <f t="shared" si="151"/>
        <v>6.7894036535023776</v>
      </c>
      <c r="C549" t="str">
        <f t="shared" si="135"/>
        <v>-942.582639096053-15651.6635085049i</v>
      </c>
      <c r="D549" t="str">
        <f t="shared" si="136"/>
        <v>3.47812499969712-2344.16678427143i</v>
      </c>
      <c r="E549" t="str">
        <f t="shared" si="137"/>
        <v>162.465107608281-0.0643334423880355i</v>
      </c>
      <c r="F549" t="str">
        <f t="shared" si="138"/>
        <v>2.9099099098611-21998.5618720398i</v>
      </c>
      <c r="G549" t="str">
        <f t="shared" si="139"/>
        <v>0.999999999983229-4.09527180283028E-06i</v>
      </c>
      <c r="H549" t="str">
        <f t="shared" si="140"/>
        <v>15.1520517216516+0.927967726602536i</v>
      </c>
      <c r="I549" t="str">
        <f t="shared" si="141"/>
        <v>138.51120419644-2256.74744040935i</v>
      </c>
      <c r="K549" t="str">
        <f t="shared" si="142"/>
        <v>0.328755221814175-0.0201573930781144i</v>
      </c>
      <c r="L549" t="str">
        <f t="shared" si="143"/>
        <v>0.000714285714285714-178.128172630296i</v>
      </c>
      <c r="M549" t="str">
        <f t="shared" si="144"/>
        <v>0.0025-5.54963719653103i</v>
      </c>
      <c r="N549">
        <f t="shared" si="145"/>
        <v>86.55366600881635</v>
      </c>
      <c r="O549">
        <f t="shared" si="146"/>
        <v>83.906932341545954</v>
      </c>
      <c r="P549" s="3">
        <f t="shared" si="147"/>
        <v>83.906932341545954</v>
      </c>
      <c r="Q549" s="3">
        <f t="shared" si="148"/>
        <v>-93.44633399118365</v>
      </c>
      <c r="R549">
        <f t="shared" si="149"/>
        <v>86.55366600881635</v>
      </c>
      <c r="S549">
        <f t="shared" si="150"/>
        <v>6.7894036535023775E-3</v>
      </c>
      <c r="T549">
        <f t="shared" si="133"/>
        <v>83.906932341545954</v>
      </c>
    </row>
    <row r="550" spans="1:20" x14ac:dyDescent="0.25">
      <c r="A550">
        <f t="shared" si="134"/>
        <v>42.821185789062291</v>
      </c>
      <c r="B550">
        <f t="shared" si="151"/>
        <v>6.8152033873856865</v>
      </c>
      <c r="C550" t="str">
        <f t="shared" si="135"/>
        <v>-942.554979658811-15591.969296733i</v>
      </c>
      <c r="D550" t="str">
        <f t="shared" si="136"/>
        <v>3.47812499969482-2335.29267236359i</v>
      </c>
      <c r="E550" t="str">
        <f t="shared" si="137"/>
        <v>162.465074012353-0.0645758092389703i</v>
      </c>
      <c r="F550" t="str">
        <f t="shared" si="138"/>
        <v>2.90990990986074-21915.2837937144i</v>
      </c>
      <c r="G550" t="str">
        <f t="shared" si="139"/>
        <v>0.999999999983101-4.11083383568051E-06i</v>
      </c>
      <c r="H550" t="str">
        <f t="shared" si="140"/>
        <v>15.1520558073652+0.931494032643173i</v>
      </c>
      <c r="I550" t="str">
        <f t="shared" si="141"/>
        <v>138.511208532903-2248.20473175852i</v>
      </c>
      <c r="K550" t="str">
        <f t="shared" si="142"/>
        <v>0.328745779806036-0.0202334058835233i</v>
      </c>
      <c r="L550" t="str">
        <f t="shared" si="143"/>
        <v>0.000714285714285714-177.453848007866i</v>
      </c>
      <c r="M550" t="str">
        <f t="shared" si="144"/>
        <v>0.0025-5.52862840857842i</v>
      </c>
      <c r="N550">
        <f t="shared" si="145"/>
        <v>86.540604894339353</v>
      </c>
      <c r="O550">
        <f t="shared" si="146"/>
        <v>83.873861178038993</v>
      </c>
      <c r="P550" s="3">
        <f t="shared" si="147"/>
        <v>83.873861178038993</v>
      </c>
      <c r="Q550" s="3">
        <f t="shared" si="148"/>
        <v>-93.459395105660647</v>
      </c>
      <c r="R550">
        <f t="shared" si="149"/>
        <v>86.540604894339353</v>
      </c>
      <c r="S550">
        <f t="shared" si="150"/>
        <v>6.8152033873856866E-3</v>
      </c>
      <c r="T550">
        <f t="shared" si="133"/>
        <v>83.873861178038993</v>
      </c>
    </row>
    <row r="551" spans="1:20" x14ac:dyDescent="0.25">
      <c r="A551">
        <f t="shared" si="134"/>
        <v>42.983906295060727</v>
      </c>
      <c r="B551">
        <f t="shared" si="151"/>
        <v>6.8411011602577521</v>
      </c>
      <c r="C551" t="str">
        <f t="shared" si="135"/>
        <v>-942.527111251977-15532.4994068683i</v>
      </c>
      <c r="D551" t="str">
        <f t="shared" si="136"/>
        <v>3.47812499969251-2326.45215442485i</v>
      </c>
      <c r="E551" t="str">
        <f t="shared" si="137"/>
        <v>162.465040162607-0.0648190731752911i</v>
      </c>
      <c r="F551" t="str">
        <f t="shared" si="138"/>
        <v>2.90990990986036-21832.3209741039i</v>
      </c>
      <c r="G551" t="str">
        <f t="shared" si="139"/>
        <v>0.999999999982972-4.12645500425557E-06i</v>
      </c>
      <c r="H551" t="str">
        <f t="shared" si="140"/>
        <v>15.1520599241897+0.935033738974974i</v>
      </c>
      <c r="I551" t="str">
        <f t="shared" si="141"/>
        <v>138.511212902388-2239.69436428761i</v>
      </c>
      <c r="K551" t="str">
        <f t="shared" si="142"/>
        <v>0.32873626645477-0.0203097008742966i</v>
      </c>
      <c r="L551" t="str">
        <f t="shared" si="143"/>
        <v>0.000714285714285714-176.782076118616i</v>
      </c>
      <c r="M551" t="str">
        <f t="shared" si="144"/>
        <v>0.0025-5.50769915180159i</v>
      </c>
      <c r="N551">
        <f t="shared" si="145"/>
        <v>86.527494546377184</v>
      </c>
      <c r="O551">
        <f t="shared" si="146"/>
        <v>83.840789048716317</v>
      </c>
      <c r="P551" s="3">
        <f t="shared" si="147"/>
        <v>83.840789048716317</v>
      </c>
      <c r="Q551" s="3">
        <f t="shared" si="148"/>
        <v>-93.472505453622816</v>
      </c>
      <c r="R551">
        <f t="shared" si="149"/>
        <v>86.527494546377184</v>
      </c>
      <c r="S551">
        <f t="shared" si="150"/>
        <v>6.841101160257752E-3</v>
      </c>
      <c r="T551">
        <f t="shared" si="133"/>
        <v>83.840789048716317</v>
      </c>
    </row>
    <row r="552" spans="1:20" x14ac:dyDescent="0.25">
      <c r="A552">
        <f t="shared" si="134"/>
        <v>43.147245138981958</v>
      </c>
      <c r="B552">
        <f t="shared" si="151"/>
        <v>6.8670973446667318</v>
      </c>
      <c r="C552" t="str">
        <f t="shared" si="135"/>
        <v>-942.499032309298-15473.2529837139i</v>
      </c>
      <c r="D552" t="str">
        <f t="shared" si="136"/>
        <v>3.47812499969015-2317.6451032814i</v>
      </c>
      <c r="E552" t="str">
        <f t="shared" si="137"/>
        <v>162.46500605714-0.065063237334665i</v>
      </c>
      <c r="F552" t="str">
        <f t="shared" si="138"/>
        <v>2.90990990985998-21749.6722197602i</v>
      </c>
      <c r="G552" t="str">
        <f t="shared" si="139"/>
        <v>0.999999999982843-0.0000041421355332712i</v>
      </c>
      <c r="H552" t="str">
        <f t="shared" si="140"/>
        <v>15.152064072362+0.938586896522771i</v>
      </c>
      <c r="I552" t="str">
        <f t="shared" si="141"/>
        <v>138.511217305142-2231.21621557211i</v>
      </c>
      <c r="K552" t="str">
        <f t="shared" si="142"/>
        <v>0.328726681225538-0.020386279047143i</v>
      </c>
      <c r="L552" t="str">
        <f t="shared" si="143"/>
        <v>0.000714285714285714-176.11284729888i</v>
      </c>
      <c r="M552" t="str">
        <f t="shared" si="144"/>
        <v>0.0025-5.48684912512609i</v>
      </c>
      <c r="N552">
        <f t="shared" si="145"/>
        <v>86.514334782381894</v>
      </c>
      <c r="O552">
        <f t="shared" si="146"/>
        <v>83.807715946281348</v>
      </c>
      <c r="P552" s="3">
        <f t="shared" si="147"/>
        <v>83.807715946281348</v>
      </c>
      <c r="Q552" s="3">
        <f t="shared" si="148"/>
        <v>-93.485665217618106</v>
      </c>
      <c r="R552">
        <f t="shared" si="149"/>
        <v>86.514334782381894</v>
      </c>
      <c r="S552">
        <f t="shared" si="150"/>
        <v>6.8670973446667317E-3</v>
      </c>
      <c r="T552">
        <f t="shared" si="133"/>
        <v>83.807715946281348</v>
      </c>
    </row>
    <row r="553" spans="1:20" x14ac:dyDescent="0.25">
      <c r="A553">
        <f t="shared" si="134"/>
        <v>43.311204670510094</v>
      </c>
      <c r="B553">
        <f t="shared" si="151"/>
        <v>6.8931923145764653</v>
      </c>
      <c r="C553" t="str">
        <f t="shared" si="135"/>
        <v>-942.470741253023-15414.2291752912i</v>
      </c>
      <c r="D553" t="str">
        <f t="shared" si="136"/>
        <v>3.47812499968779-2308.87139224086i</v>
      </c>
      <c r="E553" t="str">
        <f t="shared" si="137"/>
        <v>162.464971694039-0.0653083048638574i</v>
      </c>
      <c r="F553" t="str">
        <f t="shared" si="138"/>
        <v>2.90990990985962-21667.3363417534i</v>
      </c>
      <c r="G553" t="str">
        <f t="shared" si="139"/>
        <v>0.999999999982712-4.15787564829709E-06i</v>
      </c>
      <c r="H553" t="str">
        <f t="shared" si="140"/>
        <v>15.1520682521208+0.942153556404997i</v>
      </c>
      <c r="I553" t="str">
        <f t="shared" si="141"/>
        <v>138.511221741422-2222.77016365101i</v>
      </c>
      <c r="K553" t="str">
        <f t="shared" si="142"/>
        <v>0.328717023579551-0.0204631414017062i</v>
      </c>
      <c r="L553" t="str">
        <f t="shared" si="143"/>
        <v>0.000714285714285714-175.446151921578i</v>
      </c>
      <c r="M553" t="str">
        <f t="shared" si="144"/>
        <v>0.0025-5.46607802861734i</v>
      </c>
      <c r="N553">
        <f t="shared" si="145"/>
        <v>86.501125419163174</v>
      </c>
      <c r="O553">
        <f t="shared" si="146"/>
        <v>83.77464186338301</v>
      </c>
      <c r="P553" s="3">
        <f t="shared" si="147"/>
        <v>83.77464186338301</v>
      </c>
      <c r="Q553" s="3">
        <f t="shared" si="148"/>
        <v>-93.498874580836826</v>
      </c>
      <c r="R553">
        <f t="shared" si="149"/>
        <v>86.501125419163174</v>
      </c>
      <c r="S553">
        <f t="shared" si="150"/>
        <v>6.8931923145764649E-3</v>
      </c>
      <c r="T553">
        <f t="shared" si="133"/>
        <v>83.77464186338301</v>
      </c>
    </row>
    <row r="554" spans="1:20" x14ac:dyDescent="0.25">
      <c r="A554">
        <f t="shared" si="134"/>
        <v>43.47578724825803</v>
      </c>
      <c r="B554">
        <f t="shared" si="151"/>
        <v>6.9193864453718561</v>
      </c>
      <c r="C554" t="str">
        <f t="shared" si="135"/>
        <v>-942.442236493694-15355.4271328266i</v>
      </c>
      <c r="D554" t="str">
        <f t="shared" si="136"/>
        <v>3.47812499968542-2300.13089509043i</v>
      </c>
      <c r="E554" t="str">
        <f t="shared" si="137"/>
        <v>162.46493707137-0.0655542789181795i</v>
      </c>
      <c r="F554" t="str">
        <f t="shared" si="138"/>
        <v>2.90990990985922-21585.312155654i</v>
      </c>
      <c r="G554" t="str">
        <f t="shared" si="139"/>
        <v>0.99999999998258-4.17367557576007E-06i</v>
      </c>
      <c r="H554" t="str">
        <f t="shared" si="140"/>
        <v>15.1520724637067+0.945733769934364i</v>
      </c>
      <c r="I554" t="str">
        <f t="shared" si="141"/>
        <v>138.511226211481-2214.35608702502i</v>
      </c>
      <c r="K554" t="str">
        <f t="shared" si="142"/>
        <v>0.32870729297405-0.0205402889405665i</v>
      </c>
      <c r="L554" t="str">
        <f t="shared" si="143"/>
        <v>0.000714285714285714-174.781980396073i</v>
      </c>
      <c r="M554" t="str">
        <f t="shared" si="144"/>
        <v>0.0025-5.44538556347614i</v>
      </c>
      <c r="N554">
        <f t="shared" si="145"/>
        <v>86.487866272886734</v>
      </c>
      <c r="O554">
        <f t="shared" si="146"/>
        <v>83.741566792614719</v>
      </c>
      <c r="P554" s="3">
        <f t="shared" si="147"/>
        <v>83.741566792614719</v>
      </c>
      <c r="Q554" s="3">
        <f t="shared" si="148"/>
        <v>-93.512133727113266</v>
      </c>
      <c r="R554">
        <f t="shared" si="149"/>
        <v>86.487866272886734</v>
      </c>
      <c r="S554">
        <f t="shared" si="150"/>
        <v>6.9193864453718562E-3</v>
      </c>
      <c r="T554">
        <f t="shared" si="133"/>
        <v>83.741566792614719</v>
      </c>
    </row>
    <row r="555" spans="1:20" x14ac:dyDescent="0.25">
      <c r="A555">
        <f t="shared" si="134"/>
        <v>43.640995239801413</v>
      </c>
      <c r="B555">
        <f t="shared" si="151"/>
        <v>6.9456801138642694</v>
      </c>
      <c r="C555" t="str">
        <f t="shared" si="135"/>
        <v>-942.413516430191-15296.8460107407i</v>
      </c>
      <c r="D555" t="str">
        <f t="shared" si="136"/>
        <v>3.47812499968302-2291.42348609514i</v>
      </c>
      <c r="E555" t="str">
        <f t="shared" si="137"/>
        <v>162.464902187188-0.0658011626619348i</v>
      </c>
      <c r="F555" t="str">
        <f t="shared" si="138"/>
        <v>2.90990990985883-21503.5984815167i</v>
      </c>
      <c r="G555" t="str">
        <f t="shared" si="139"/>
        <v>0.999999999982448-0.0000041895355429474i</v>
      </c>
      <c r="H555" t="str">
        <f t="shared" si="140"/>
        <v>15.152076707362+0.949327588618624i</v>
      </c>
      <c r="I555" t="str">
        <f t="shared" si="141"/>
        <v>138.511230715578-2205.97386465483i</v>
      </c>
      <c r="K555" t="str">
        <f t="shared" si="142"/>
        <v>0.328697488862273-0.0206177226692424i</v>
      </c>
      <c r="L555" t="str">
        <f t="shared" si="143"/>
        <v>0.000714285714285714-174.120323168034i</v>
      </c>
      <c r="M555" t="str">
        <f t="shared" si="144"/>
        <v>0.0025-5.42477143203441i</v>
      </c>
      <c r="N555">
        <f t="shared" si="145"/>
        <v>86.474557159072404</v>
      </c>
      <c r="O555">
        <f t="shared" si="146"/>
        <v>83.708490726514668</v>
      </c>
      <c r="P555" s="3">
        <f t="shared" si="147"/>
        <v>83.708490726514668</v>
      </c>
      <c r="Q555" s="3">
        <f t="shared" si="148"/>
        <v>-93.525442840927596</v>
      </c>
      <c r="R555">
        <f t="shared" si="149"/>
        <v>86.474557159072404</v>
      </c>
      <c r="S555">
        <f t="shared" si="150"/>
        <v>6.9456801138642697E-3</v>
      </c>
      <c r="T555">
        <f t="shared" si="133"/>
        <v>83.708490726514668</v>
      </c>
    </row>
    <row r="556" spans="1:20" x14ac:dyDescent="0.25">
      <c r="A556">
        <f t="shared" si="134"/>
        <v>43.806831021712661</v>
      </c>
      <c r="B556">
        <f t="shared" si="151"/>
        <v>6.9720736982969536</v>
      </c>
      <c r="C556" t="str">
        <f t="shared" si="135"/>
        <v>-942.384579449607-15238.4849666356i</v>
      </c>
      <c r="D556" t="str">
        <f t="shared" si="136"/>
        <v>3.4781249996806-2282.74903999598i</v>
      </c>
      <c r="E556" t="str">
        <f t="shared" si="137"/>
        <v>162.464867039537-0.0660489592683731i</v>
      </c>
      <c r="F556" t="str">
        <f t="shared" si="138"/>
        <v>2.90990990985844-21422.1941438629i</v>
      </c>
      <c r="G556" t="str">
        <f t="shared" si="139"/>
        <v>0.999999999982314-4.20545577801004E-06i</v>
      </c>
      <c r="H556" t="str">
        <f t="shared" si="140"/>
        <v>15.1520809833308+0.952935064161287i</v>
      </c>
      <c r="I556" t="str">
        <f t="shared" si="141"/>
        <v>138.511235253972-2197.62337595934i</v>
      </c>
      <c r="K556" t="str">
        <f t="shared" si="142"/>
        <v>0.32868761069343-0.0206954435961917i</v>
      </c>
      <c r="L556" t="str">
        <f t="shared" si="143"/>
        <v>0.000714285714285714-173.461170719301i</v>
      </c>
      <c r="M556" t="str">
        <f t="shared" si="144"/>
        <v>0.0025-5.40423533775096i</v>
      </c>
      <c r="N556">
        <f t="shared" si="145"/>
        <v>86.461197892592139</v>
      </c>
      <c r="O556">
        <f t="shared" si="146"/>
        <v>83.675413657565258</v>
      </c>
      <c r="P556" s="3">
        <f t="shared" si="147"/>
        <v>83.675413657565258</v>
      </c>
      <c r="Q556" s="3">
        <f t="shared" si="148"/>
        <v>-93.538802107407861</v>
      </c>
      <c r="R556">
        <f t="shared" si="149"/>
        <v>86.461197892592139</v>
      </c>
      <c r="S556">
        <f t="shared" si="150"/>
        <v>6.9720736982969538E-3</v>
      </c>
      <c r="T556">
        <f t="shared" ref="T556:T619" si="152">P556</f>
        <v>83.675413657565258</v>
      </c>
    </row>
    <row r="557" spans="1:20" x14ac:dyDescent="0.25">
      <c r="A557">
        <f t="shared" ref="A557:A620" si="153">2*PI()*B557</f>
        <v>43.973296979595169</v>
      </c>
      <c r="B557">
        <f t="shared" si="151"/>
        <v>6.9985675783504826</v>
      </c>
      <c r="C557" t="str">
        <f t="shared" ref="C557:C620" si="154">IMPRODUCT(D557,E557,$C$40,,K557,$C$41)</f>
        <v>-942.355423927123-15180.3431612826i</v>
      </c>
      <c r="D557" t="str">
        <f t="shared" ref="D557:D620" si="155">IMDIV(IMPRODUCT($C$37,$C$38,COMPLEX(1,A557/$C$38)),IMSUM(-1*A557*A557/$C$39,COMPLEX(0,1*A557)))</f>
        <v>3.47812499967817-2274.10743200814i</v>
      </c>
      <c r="E557" t="str">
        <f t="shared" ref="E557:E620" si="156">IMDIV(IMPRODUCT(IMSUM(F557,G557),$C$29,H557),IMSUM(1,I557))</f>
        <v>162.464831626442-0.0662976719195622i</v>
      </c>
      <c r="F557" t="str">
        <f t="shared" ref="F557:F620" si="157">IMDIV(IMPRODUCT($C$14,$C$15,COMPLEX(1,A557/$C$15)),IMSUM(-1*A557*A557/$C$16,COMPLEX(0,A557)))</f>
        <v>2.90990990985806-21341.0979716637i</v>
      </c>
      <c r="G557" t="str">
        <f t="shared" ref="G557:G620" si="158">IMDIV(1,COMPLEX(1,A557*$C$9*$C$10))</f>
        <v>0.999999999982179-4.22143650996591E-06i</v>
      </c>
      <c r="H557" t="str">
        <f t="shared" ref="H557:H620" si="159">IMDIV($C$3,IMSUM(K557,COMPLEX(0,$C$28*A557)))</f>
        <v>15.1520852918593+0.956556248462393i</v>
      </c>
      <c r="I557" t="str">
        <f t="shared" ref="I557:I620" si="160">IMPRODUCT(F557,$C$29,H557,$C$31)</f>
        <v>138.511239826923-2189.30450081397i</v>
      </c>
      <c r="K557" t="str">
        <f t="shared" ref="K557:K620" si="161">IF($C$26&lt;=0,IMDIV(1,IMSUM(IMDIV(1,L557),1/$C$18)),IMDIV(1,IMSUM(IMDIV(1,L557),1/$C$18,IMDIV(1,M557))))</f>
        <v>0.328677657912667-0.0207734527328128i</v>
      </c>
      <c r="L557" t="str">
        <f t="shared" ref="L557:L620" si="162">IMSUM($C$21/$C$22,IMDIV(1,COMPLEX(0,$C$20*$C$22*A557)))</f>
        <v>0.000714285714285714-172.804513567744i</v>
      </c>
      <c r="M557" t="str">
        <f t="shared" ref="M557:M620" si="163">IMSUM($C$25/$C$26,IMDIV(1,COMPLEX(0,$C$24*$C$26*A557)))</f>
        <v>0.0025-5.38377698520717i</v>
      </c>
      <c r="N557">
        <f t="shared" ref="N557:N620" si="164">ABS(R557)</f>
        <v>86.447788287668374</v>
      </c>
      <c r="O557">
        <f t="shared" ref="O557:O620" si="165">ABS(P557)</f>
        <v>83.642335578192359</v>
      </c>
      <c r="P557" s="3">
        <f t="shared" ref="P557:P620" si="166">20*LOG10(IMABS(C557))</f>
        <v>83.642335578192359</v>
      </c>
      <c r="Q557" s="3">
        <f t="shared" ref="Q557:Q620" si="167">IMARGUMENT(C557)*180/PI()</f>
        <v>-93.552211712331626</v>
      </c>
      <c r="R557">
        <f t="shared" ref="R557:R620" si="168">IF(Q557&lt;0,Q557+180,Q557-180)</f>
        <v>86.447788287668374</v>
      </c>
      <c r="S557">
        <f t="shared" ref="S557:S620" si="169">B557/1000</f>
        <v>6.9985675783504828E-3</v>
      </c>
      <c r="T557">
        <f t="shared" si="152"/>
        <v>83.642335578192359</v>
      </c>
    </row>
    <row r="558" spans="1:20" x14ac:dyDescent="0.25">
      <c r="A558">
        <f t="shared" si="153"/>
        <v>44.140395508117628</v>
      </c>
      <c r="B558">
        <f t="shared" ref="B558:B621" si="170">B557*(1+B$42)</f>
        <v>7.0251621351482143</v>
      </c>
      <c r="C558" t="str">
        <f t="shared" si="154"/>
        <v>-942.326048225953-15122.4197586105i</v>
      </c>
      <c r="D558" t="str">
        <f t="shared" si="155"/>
        <v>3.47812499967573-2265.49853781919i</v>
      </c>
      <c r="E558" t="str">
        <f t="shared" si="156"/>
        <v>162.464795945915-0.0665473038061544i</v>
      </c>
      <c r="F558" t="str">
        <f t="shared" si="157"/>
        <v>2.90990990985764-21260.3087983237i</v>
      </c>
      <c r="G558" t="str">
        <f t="shared" si="158"/>
        <v>0.999999999982044-0.0000042374779687032i</v>
      </c>
      <c r="H558" t="str">
        <f t="shared" si="159"/>
        <v>15.1520896331954+0.960191193619246i</v>
      </c>
      <c r="I558" t="str">
        <f t="shared" si="160"/>
        <v>138.511244434695-2181.01711954894i</v>
      </c>
      <c r="K558" t="str">
        <f t="shared" si="161"/>
        <v>0.328667629961048-0.0208517510934466i</v>
      </c>
      <c r="L558" t="str">
        <f t="shared" si="162"/>
        <v>0.000714285714285714-172.150342267129i</v>
      </c>
      <c r="M558" t="str">
        <f t="shared" si="163"/>
        <v>0.0025-5.36339608010277i</v>
      </c>
      <c r="N558">
        <f t="shared" si="164"/>
        <v>86.434328157872031</v>
      </c>
      <c r="O558">
        <f t="shared" si="165"/>
        <v>83.609256480765282</v>
      </c>
      <c r="P558" s="3">
        <f t="shared" si="166"/>
        <v>83.609256480765282</v>
      </c>
      <c r="Q558" s="3">
        <f t="shared" si="167"/>
        <v>-93.565671842127969</v>
      </c>
      <c r="R558">
        <f t="shared" si="168"/>
        <v>86.434328157872031</v>
      </c>
      <c r="S558">
        <f t="shared" si="169"/>
        <v>7.0251621351482144E-3</v>
      </c>
      <c r="T558">
        <f t="shared" si="152"/>
        <v>83.609256480765282</v>
      </c>
    </row>
    <row r="559" spans="1:20" x14ac:dyDescent="0.25">
      <c r="A559">
        <f t="shared" si="153"/>
        <v>44.308129011048479</v>
      </c>
      <c r="B559">
        <f t="shared" si="170"/>
        <v>7.0518577512617773</v>
      </c>
      <c r="C559" t="str">
        <f t="shared" si="154"/>
        <v>-942.29645069728-15064.7139256931i</v>
      </c>
      <c r="D559" t="str">
        <f t="shared" si="155"/>
        <v>3.47812499967326-2256.92223358727i</v>
      </c>
      <c r="E559" t="str">
        <f t="shared" si="156"/>
        <v>162.464759995952-0.0667978581282239i</v>
      </c>
      <c r="F559" t="str">
        <f t="shared" si="157"/>
        <v>2.90990990985727-21179.8254616632i</v>
      </c>
      <c r="G559" t="str">
        <f t="shared" si="158"/>
        <v>0.999999999981907-4.25358038498369E-06i</v>
      </c>
      <c r="H559" t="str">
        <f t="shared" si="159"/>
        <v>15.1520940075889+0.963839951927163i</v>
      </c>
      <c r="I559" t="str">
        <f t="shared" si="160"/>
        <v>138.511249077553-2172.76111294745i</v>
      </c>
      <c r="K559" t="str">
        <f t="shared" si="161"/>
        <v>0.328657526275516-0.0209303396953768i</v>
      </c>
      <c r="L559" t="str">
        <f t="shared" si="162"/>
        <v>0.000714285714285714-171.498647406982i</v>
      </c>
      <c r="M559" t="str">
        <f t="shared" si="163"/>
        <v>0.0025-5.34309232925161i</v>
      </c>
      <c r="N559">
        <f t="shared" si="164"/>
        <v>86.420817316120562</v>
      </c>
      <c r="O559">
        <f t="shared" si="165"/>
        <v>83.576176357595827</v>
      </c>
      <c r="P559" s="3">
        <f t="shared" si="166"/>
        <v>83.576176357595827</v>
      </c>
      <c r="Q559" s="3">
        <f t="shared" si="167"/>
        <v>-93.579182683879438</v>
      </c>
      <c r="R559">
        <f t="shared" si="168"/>
        <v>86.420817316120562</v>
      </c>
      <c r="S559">
        <f t="shared" si="169"/>
        <v>7.0518577512617775E-3</v>
      </c>
      <c r="T559">
        <f t="shared" si="152"/>
        <v>83.576176357595827</v>
      </c>
    </row>
    <row r="560" spans="1:20" x14ac:dyDescent="0.25">
      <c r="A560">
        <f t="shared" si="153"/>
        <v>44.47649990129046</v>
      </c>
      <c r="B560">
        <f t="shared" si="170"/>
        <v>7.0786548107165723</v>
      </c>
      <c r="C560" t="str">
        <f t="shared" si="154"/>
        <v>-942.266629680144-15007.2248327384i</v>
      </c>
      <c r="D560" t="str">
        <f t="shared" si="155"/>
        <v>3.47812499967077-2248.3783959394i</v>
      </c>
      <c r="E560" t="str">
        <f t="shared" si="156"/>
        <v>162.464723774538-0.0670493380941139i</v>
      </c>
      <c r="F560" t="str">
        <f t="shared" si="157"/>
        <v>2.90990990985685-21099.6468039026i</v>
      </c>
      <c r="G560" t="str">
        <f t="shared" si="158"/>
        <v>0.999999999981769-4.26974399044604E-06i</v>
      </c>
      <c r="H560" t="str">
        <f t="shared" si="159"/>
        <v>15.1520984152916+0.96750257588023i</v>
      </c>
      <c r="I560" t="str">
        <f t="shared" si="160"/>
        <v>138.511253755763-2164.5363622441i</v>
      </c>
      <c r="K560" t="str">
        <f t="shared" si="161"/>
        <v>0.328647346288869-0.0210092195588313i</v>
      </c>
      <c r="L560" t="str">
        <f t="shared" si="162"/>
        <v>0.000714285714285714-170.849419612455i</v>
      </c>
      <c r="M560" t="str">
        <f t="shared" si="163"/>
        <v>0.0025-5.32286544057742i</v>
      </c>
      <c r="N560">
        <f t="shared" si="164"/>
        <v>86.407255574676384</v>
      </c>
      <c r="O560">
        <f t="shared" si="165"/>
        <v>83.543095200938808</v>
      </c>
      <c r="P560" s="3">
        <f t="shared" si="166"/>
        <v>83.543095200938808</v>
      </c>
      <c r="Q560" s="3">
        <f t="shared" si="167"/>
        <v>-93.592744425323616</v>
      </c>
      <c r="R560">
        <f t="shared" si="168"/>
        <v>86.407255574676384</v>
      </c>
      <c r="S560">
        <f t="shared" si="169"/>
        <v>7.0786548107165722E-3</v>
      </c>
      <c r="T560">
        <f t="shared" si="152"/>
        <v>83.543095200938808</v>
      </c>
    </row>
    <row r="561" spans="1:20" x14ac:dyDescent="0.25">
      <c r="A561">
        <f t="shared" si="153"/>
        <v>44.645510600915365</v>
      </c>
      <c r="B561">
        <f t="shared" si="170"/>
        <v>7.1055536989972952</v>
      </c>
      <c r="C561" t="str">
        <f t="shared" si="154"/>
        <v>-942.236583501376-14949.9516530753i</v>
      </c>
      <c r="D561" t="str">
        <f t="shared" si="155"/>
        <v>3.47812499966826-2239.86690196958i</v>
      </c>
      <c r="E561" t="str">
        <f t="shared" si="156"/>
        <v>162.46468727964-0.0673017469212907i</v>
      </c>
      <c r="F561" t="str">
        <f t="shared" si="157"/>
        <v>2.90990990985645-21019.771671645i</v>
      </c>
      <c r="G561" t="str">
        <f t="shared" si="158"/>
        <v>0.99999999998163-4.28596901760915E-06i</v>
      </c>
      <c r="H561" t="str">
        <f t="shared" si="159"/>
        <v>15.1521028565569+0.971179118172067i</v>
      </c>
      <c r="I561" t="str">
        <f t="shared" si="160"/>
        <v>138.511258469596-2156.34274912307i</v>
      </c>
      <c r="K561" t="str">
        <f t="shared" si="161"/>
        <v>0.328637089429733-0.0210883917069838i</v>
      </c>
      <c r="L561" t="str">
        <f t="shared" si="162"/>
        <v>0.000714285714285714-170.202649544187i</v>
      </c>
      <c r="M561" t="str">
        <f t="shared" si="163"/>
        <v>0.0025-5.30271512310962i</v>
      </c>
      <c r="N561">
        <f t="shared" si="164"/>
        <v>86.393642745144618</v>
      </c>
      <c r="O561">
        <f t="shared" si="165"/>
        <v>83.510013002990604</v>
      </c>
      <c r="P561" s="3">
        <f t="shared" si="166"/>
        <v>83.510013002990604</v>
      </c>
      <c r="Q561" s="3">
        <f t="shared" si="167"/>
        <v>-93.606357254855382</v>
      </c>
      <c r="R561">
        <f t="shared" si="168"/>
        <v>86.393642745144618</v>
      </c>
      <c r="S561">
        <f t="shared" si="169"/>
        <v>7.1055536989972955E-3</v>
      </c>
      <c r="T561">
        <f t="shared" si="152"/>
        <v>83.510013002990604</v>
      </c>
    </row>
    <row r="562" spans="1:20" x14ac:dyDescent="0.25">
      <c r="A562">
        <f t="shared" si="153"/>
        <v>44.815163541198842</v>
      </c>
      <c r="B562">
        <f t="shared" si="170"/>
        <v>7.1325548030534849</v>
      </c>
      <c r="C562" t="str">
        <f t="shared" si="154"/>
        <v>-942.206310475484-14892.8935631426i</v>
      </c>
      <c r="D562" t="str">
        <f t="shared" si="155"/>
        <v>3.47812499966574-2231.38762923713i</v>
      </c>
      <c r="E562" t="str">
        <f t="shared" si="156"/>
        <v>162.46465050921-0.0675550878362387i</v>
      </c>
      <c r="F562" t="str">
        <f t="shared" si="157"/>
        <v>2.90990990985604-20940.1989158597i</v>
      </c>
      <c r="G562" t="str">
        <f t="shared" si="158"/>
        <v>0.999999999981491-4.30225569987546E-06i</v>
      </c>
      <c r="H562" t="str">
        <f t="shared" si="159"/>
        <v>15.1521073316406+0.974869631696562i</v>
      </c>
      <c r="I562" t="str">
        <f t="shared" si="160"/>
        <v>138.511263219323-2148.1801557165i</v>
      </c>
      <c r="K562" t="str">
        <f t="shared" si="161"/>
        <v>0.328626755122523-0.0211678571659528i</v>
      </c>
      <c r="L562" t="str">
        <f t="shared" si="162"/>
        <v>0.000714285714285714-169.558327898174i</v>
      </c>
      <c r="M562" t="str">
        <f t="shared" si="163"/>
        <v>0.0025-5.28264108697909i</v>
      </c>
      <c r="N562">
        <f t="shared" si="164"/>
        <v>86.379978638471556</v>
      </c>
      <c r="O562">
        <f t="shared" si="165"/>
        <v>83.476929755889273</v>
      </c>
      <c r="P562" s="3">
        <f t="shared" si="166"/>
        <v>83.476929755889273</v>
      </c>
      <c r="Q562" s="3">
        <f t="shared" si="167"/>
        <v>-93.620021361528444</v>
      </c>
      <c r="R562">
        <f t="shared" si="168"/>
        <v>86.379978638471556</v>
      </c>
      <c r="S562">
        <f t="shared" si="169"/>
        <v>7.132554803053485E-3</v>
      </c>
      <c r="T562">
        <f t="shared" si="152"/>
        <v>83.476929755889273</v>
      </c>
    </row>
    <row r="563" spans="1:20" x14ac:dyDescent="0.25">
      <c r="A563">
        <f t="shared" si="153"/>
        <v>44.985461162655398</v>
      </c>
      <c r="B563">
        <f t="shared" si="170"/>
        <v>7.1596585113050883</v>
      </c>
      <c r="C563" t="str">
        <f t="shared" si="154"/>
        <v>-942.175808904586-14836.049742477i</v>
      </c>
      <c r="D563" t="str">
        <f t="shared" si="155"/>
        <v>3.47812499966319-2222.94045576485i</v>
      </c>
      <c r="E563" t="str">
        <f t="shared" si="156"/>
        <v>162.464613461186-0.0678093640739427i</v>
      </c>
      <c r="F563" t="str">
        <f t="shared" si="157"/>
        <v>2.90990990985563-20860.9273918659i</v>
      </c>
      <c r="G563" t="str">
        <f t="shared" si="158"/>
        <v>0.99999999998135-4.31860427153438E-06i</v>
      </c>
      <c r="H563" t="str">
        <f t="shared" si="159"/>
        <v>15.1521118408002+0.97857416954866i</v>
      </c>
      <c r="I563" t="str">
        <f t="shared" si="160"/>
        <v>138.511268005216-2140.04846460274i</v>
      </c>
      <c r="K563" t="str">
        <f t="shared" si="161"/>
        <v>0.328616342787424-0.0212476169648044i</v>
      </c>
      <c r="L563" t="str">
        <f t="shared" si="162"/>
        <v>0.000714285714285714-168.916445405632i</v>
      </c>
      <c r="M563" t="str">
        <f t="shared" si="163"/>
        <v>0.0025-5.26264304341413i</v>
      </c>
      <c r="N563">
        <f t="shared" si="164"/>
        <v>86.366263064942714</v>
      </c>
      <c r="O563">
        <f t="shared" si="165"/>
        <v>83.443845451714111</v>
      </c>
      <c r="P563" s="3">
        <f t="shared" si="166"/>
        <v>83.443845451714111</v>
      </c>
      <c r="Q563" s="3">
        <f t="shared" si="167"/>
        <v>-93.633736935057286</v>
      </c>
      <c r="R563">
        <f t="shared" si="168"/>
        <v>86.366263064942714</v>
      </c>
      <c r="S563">
        <f t="shared" si="169"/>
        <v>7.1596585113050887E-3</v>
      </c>
      <c r="T563">
        <f t="shared" si="152"/>
        <v>83.443845451714111</v>
      </c>
    </row>
    <row r="564" spans="1:20" x14ac:dyDescent="0.25">
      <c r="A564">
        <f t="shared" si="153"/>
        <v>45.156405915073492</v>
      </c>
      <c r="B564">
        <f t="shared" si="170"/>
        <v>7.1868652136480478</v>
      </c>
      <c r="C564" t="str">
        <f t="shared" si="154"/>
        <v>-942.14507707831-14779.4193737014i</v>
      </c>
      <c r="D564" t="str">
        <f t="shared" si="155"/>
        <v>3.47812499966062-2214.52526003733i</v>
      </c>
      <c r="E564" t="str">
        <f t="shared" si="156"/>
        <v>162.464576133491-0.0680645788784129i</v>
      </c>
      <c r="F564" t="str">
        <f t="shared" si="157"/>
        <v>2.90990990985524-20781.9559593162i</v>
      </c>
      <c r="G564" t="str">
        <f t="shared" si="158"/>
        <v>0.999999999981208-4.33501496776559E-06i</v>
      </c>
      <c r="H564" t="str">
        <f t="shared" si="159"/>
        <v>15.1521163842952+0.982292785025113i</v>
      </c>
      <c r="I564" t="str">
        <f t="shared" si="160"/>
        <v>138.511272827552-2131.9475588047i</v>
      </c>
      <c r="K564" t="str">
        <f t="shared" si="161"/>
        <v>0.328605851840351-0.021327672135551i</v>
      </c>
      <c r="L564" t="str">
        <f t="shared" si="162"/>
        <v>0.000714285714285714-168.276992832867i</v>
      </c>
      <c r="M564" t="str">
        <f t="shared" si="163"/>
        <v>0.0025-5.24272070473613i</v>
      </c>
      <c r="N564">
        <f t="shared" si="164"/>
        <v>86.352495834180871</v>
      </c>
      <c r="O564">
        <f t="shared" si="165"/>
        <v>83.410760082485083</v>
      </c>
      <c r="P564" s="3">
        <f t="shared" si="166"/>
        <v>83.410760082485083</v>
      </c>
      <c r="Q564" s="3">
        <f t="shared" si="167"/>
        <v>-93.647504165819129</v>
      </c>
      <c r="R564">
        <f t="shared" si="168"/>
        <v>86.352495834180871</v>
      </c>
      <c r="S564">
        <f t="shared" si="169"/>
        <v>7.1868652136480478E-3</v>
      </c>
      <c r="T564">
        <f t="shared" si="152"/>
        <v>83.410760082485083</v>
      </c>
    </row>
    <row r="565" spans="1:20" x14ac:dyDescent="0.25">
      <c r="A565">
        <f t="shared" si="153"/>
        <v>45.328000257550769</v>
      </c>
      <c r="B565">
        <f t="shared" si="170"/>
        <v>7.2141753014599104</v>
      </c>
      <c r="C565" t="str">
        <f t="shared" si="154"/>
        <v>-942.11411327373-14723.0016425131i</v>
      </c>
      <c r="D565" t="str">
        <f t="shared" si="155"/>
        <v>3.47812499965805-2206.14192099914i</v>
      </c>
      <c r="E565" t="str">
        <f t="shared" si="156"/>
        <v>162.464538524033-0.0683207355025238i</v>
      </c>
      <c r="F565" t="str">
        <f t="shared" si="157"/>
        <v>2.9099099098548-20703.28348218i</v>
      </c>
      <c r="G565" t="str">
        <f t="shared" si="158"/>
        <v>0.999999999981064-4.35148802464247E-06i</v>
      </c>
      <c r="H565" t="str">
        <f t="shared" si="159"/>
        <v>15.1521209623868+0.986025531625228i</v>
      </c>
      <c r="I565" t="str">
        <f t="shared" si="160"/>
        <v>138.511277686606-2123.87732178809i</v>
      </c>
      <c r="K565" t="str">
        <f t="shared" si="161"/>
        <v>0.328595281692931-0.0214080237131533i</v>
      </c>
      <c r="L565" t="str">
        <f t="shared" si="162"/>
        <v>0.000714285714285714-167.639960981139i</v>
      </c>
      <c r="M565" t="str">
        <f t="shared" si="163"/>
        <v>0.0025-5.22287378435558i</v>
      </c>
      <c r="N565">
        <f t="shared" si="164"/>
        <v>86.338676755144306</v>
      </c>
      <c r="O565">
        <f t="shared" si="165"/>
        <v>83.377673640162499</v>
      </c>
      <c r="P565" s="3">
        <f t="shared" si="166"/>
        <v>83.377673640162499</v>
      </c>
      <c r="Q565" s="3">
        <f t="shared" si="167"/>
        <v>-93.661323244855694</v>
      </c>
      <c r="R565">
        <f t="shared" si="168"/>
        <v>86.338676755144306</v>
      </c>
      <c r="S565">
        <f t="shared" si="169"/>
        <v>7.2141753014599106E-3</v>
      </c>
      <c r="T565">
        <f t="shared" si="152"/>
        <v>83.377673640162499</v>
      </c>
    </row>
    <row r="566" spans="1:20" x14ac:dyDescent="0.25">
      <c r="A566">
        <f t="shared" si="153"/>
        <v>45.500246658529463</v>
      </c>
      <c r="B566">
        <f t="shared" si="170"/>
        <v>7.2415891676054578</v>
      </c>
      <c r="C566" t="str">
        <f t="shared" si="154"/>
        <v>-942.082915755244-14666.7957376718i</v>
      </c>
      <c r="D566" t="str">
        <f t="shared" si="155"/>
        <v>3.47812499965543-2197.79031805314i</v>
      </c>
      <c r="E566" t="str">
        <f t="shared" si="156"/>
        <v>162.464500630702-0.0685778372078292i</v>
      </c>
      <c r="F566" t="str">
        <f t="shared" si="157"/>
        <v>2.90990990985438-20624.9088287272i</v>
      </c>
      <c r="G566" t="str">
        <f t="shared" si="158"/>
        <v>0.99999999998092-4.36802367913549E-06i</v>
      </c>
      <c r="H566" t="str">
        <f t="shared" si="159"/>
        <v>15.1521255753387+0.989772463051711i</v>
      </c>
      <c r="I566" t="str">
        <f t="shared" si="160"/>
        <v>138.511282582661-2115.83763745988i</v>
      </c>
      <c r="K566" t="str">
        <f t="shared" si="161"/>
        <v>0.328584631752458-0.02148867273552i</v>
      </c>
      <c r="L566" t="str">
        <f t="shared" si="162"/>
        <v>0.000714285714285714-167.00534068653i</v>
      </c>
      <c r="M566" t="str">
        <f t="shared" si="163"/>
        <v>0.0025-5.20310199676786i</v>
      </c>
      <c r="N566">
        <f t="shared" si="164"/>
        <v>86.324805636124822</v>
      </c>
      <c r="O566">
        <f t="shared" si="165"/>
        <v>83.344586116646269</v>
      </c>
      <c r="P566" s="3">
        <f t="shared" si="166"/>
        <v>83.344586116646269</v>
      </c>
      <c r="Q566" s="3">
        <f t="shared" si="167"/>
        <v>-93.675194363875178</v>
      </c>
      <c r="R566">
        <f t="shared" si="168"/>
        <v>86.324805636124822</v>
      </c>
      <c r="S566">
        <f t="shared" si="169"/>
        <v>7.2415891676054578E-3</v>
      </c>
      <c r="T566">
        <f t="shared" si="152"/>
        <v>83.344586116646269</v>
      </c>
    </row>
    <row r="567" spans="1:20" x14ac:dyDescent="0.25">
      <c r="A567">
        <f t="shared" si="153"/>
        <v>45.673147595831871</v>
      </c>
      <c r="B567">
        <f t="shared" si="170"/>
        <v>7.2691072064423583</v>
      </c>
      <c r="C567" t="str">
        <f t="shared" si="154"/>
        <v>-942.051482774538-14610.8008509892i</v>
      </c>
      <c r="D567" t="str">
        <f t="shared" si="155"/>
        <v>3.47812499965282-2189.47033105872i</v>
      </c>
      <c r="E567" t="str">
        <f t="shared" si="156"/>
        <v>162.464462451378-0.0688358872649315i</v>
      </c>
      <c r="F567" t="str">
        <f t="shared" si="157"/>
        <v>2.90990990985395-20546.8308715123i</v>
      </c>
      <c r="G567" t="str">
        <f t="shared" si="158"/>
        <v>0.999999999980775-4.38462216911557E-06i</v>
      </c>
      <c r="H567" t="str">
        <f t="shared" si="159"/>
        <v>15.1521302234163+0.993533633211343i</v>
      </c>
      <c r="I567" t="str">
        <f t="shared" si="160"/>
        <v>138.511287515998-2107.8283901665i</v>
      </c>
      <c r="K567" t="str">
        <f t="shared" si="161"/>
        <v>0.328573901421874-0.0215696202435078i</v>
      </c>
      <c r="L567" t="str">
        <f t="shared" si="162"/>
        <v>0.000714285714285714-166.373122819815i</v>
      </c>
      <c r="M567" t="str">
        <f t="shared" si="163"/>
        <v>0.0025-5.18340505754916i</v>
      </c>
      <c r="N567">
        <f t="shared" si="164"/>
        <v>86.310882284746071</v>
      </c>
      <c r="O567">
        <f t="shared" si="165"/>
        <v>83.311497503776224</v>
      </c>
      <c r="P567" s="3">
        <f t="shared" si="166"/>
        <v>83.311497503776224</v>
      </c>
      <c r="Q567" s="3">
        <f t="shared" si="167"/>
        <v>-93.689117715253929</v>
      </c>
      <c r="R567">
        <f t="shared" si="168"/>
        <v>86.310882284746071</v>
      </c>
      <c r="S567">
        <f t="shared" si="169"/>
        <v>7.2691072064423583E-3</v>
      </c>
      <c r="T567">
        <f t="shared" si="152"/>
        <v>83.311497503776224</v>
      </c>
    </row>
    <row r="568" spans="1:20" x14ac:dyDescent="0.25">
      <c r="A568">
        <f t="shared" si="153"/>
        <v>45.846705556696037</v>
      </c>
      <c r="B568">
        <f t="shared" si="170"/>
        <v>7.2967298138268397</v>
      </c>
      <c r="C568" t="str">
        <f t="shared" si="154"/>
        <v>-942.019812570355-14555.0161773152i</v>
      </c>
      <c r="D568" t="str">
        <f t="shared" si="155"/>
        <v>3.47812499965017-2181.18184033006i</v>
      </c>
      <c r="E568" t="str">
        <f t="shared" si="156"/>
        <v>162.464423983918-0.0690948889528734i</v>
      </c>
      <c r="F568" t="str">
        <f t="shared" si="157"/>
        <v>2.90990990985354-20469.0484873575i</v>
      </c>
      <c r="G568" t="str">
        <f t="shared" si="158"/>
        <v>0.999999999980629-4.40128373335756E-06i</v>
      </c>
      <c r="H568" t="str">
        <f t="shared" si="159"/>
        <v>15.152134906887+0.997309096215804i</v>
      </c>
      <c r="I568" t="str">
        <f t="shared" si="160"/>
        <v>138.511292486898-2099.84946469224i</v>
      </c>
      <c r="K568" t="str">
        <f t="shared" si="161"/>
        <v>0.328563090099732-0.0216508672809213i</v>
      </c>
      <c r="L568" t="str">
        <f t="shared" si="162"/>
        <v>0.000714285714285714-165.743298286327i</v>
      </c>
      <c r="M568" t="str">
        <f t="shared" si="163"/>
        <v>0.0025-5.16378268335242i</v>
      </c>
      <c r="N568">
        <f t="shared" si="164"/>
        <v>86.296906507961609</v>
      </c>
      <c r="O568">
        <f t="shared" si="165"/>
        <v>83.27840779333043</v>
      </c>
      <c r="P568" s="3">
        <f t="shared" si="166"/>
        <v>83.27840779333043</v>
      </c>
      <c r="Q568" s="3">
        <f t="shared" si="167"/>
        <v>-93.703093492038391</v>
      </c>
      <c r="R568">
        <f t="shared" si="168"/>
        <v>86.296906507961609</v>
      </c>
      <c r="S568">
        <f t="shared" si="169"/>
        <v>7.2967298138268393E-3</v>
      </c>
      <c r="T568">
        <f t="shared" si="152"/>
        <v>83.27840779333043</v>
      </c>
    </row>
    <row r="569" spans="1:20" x14ac:dyDescent="0.25">
      <c r="A569">
        <f t="shared" si="153"/>
        <v>46.020923037811478</v>
      </c>
      <c r="B569">
        <f t="shared" si="170"/>
        <v>7.3244573871193817</v>
      </c>
      <c r="C569" t="str">
        <f t="shared" si="154"/>
        <v>-941.987903368646-14499.440914529i</v>
      </c>
      <c r="D569" t="str">
        <f t="shared" si="155"/>
        <v>3.4781249996475-2172.92472663446i</v>
      </c>
      <c r="E569" t="str">
        <f t="shared" si="156"/>
        <v>162.464385226169-0.0693548455599486i</v>
      </c>
      <c r="F569" t="str">
        <f t="shared" si="157"/>
        <v>2.90990990985312-20391.5605573371i</v>
      </c>
      <c r="G569" t="str">
        <f t="shared" si="158"/>
        <v>0.999999999980481-4.41800861154367E-06i</v>
      </c>
      <c r="H569" t="str">
        <f t="shared" si="159"/>
        <v>15.1521396260205+1.00109890638248i</v>
      </c>
      <c r="I569" t="str">
        <f t="shared" si="160"/>
        <v>138.51129749565-2091.90074625759i</v>
      </c>
      <c r="K569" t="str">
        <f t="shared" si="161"/>
        <v>0.328552197180169-0.0217324148945146i</v>
      </c>
      <c r="L569" t="str">
        <f t="shared" si="162"/>
        <v>0.000714285714285714-165.115858025829i</v>
      </c>
      <c r="M569" t="str">
        <f t="shared" si="163"/>
        <v>0.0025-5.14423459190318i</v>
      </c>
      <c r="N569">
        <f t="shared" si="164"/>
        <v>86.28287811205287</v>
      </c>
      <c r="O569">
        <f t="shared" si="165"/>
        <v>83.245316977026164</v>
      </c>
      <c r="P569" s="3">
        <f t="shared" si="166"/>
        <v>83.245316977026164</v>
      </c>
      <c r="Q569" s="3">
        <f t="shared" si="167"/>
        <v>-93.71712188794713</v>
      </c>
      <c r="R569">
        <f t="shared" si="168"/>
        <v>86.28287811205287</v>
      </c>
      <c r="S569">
        <f t="shared" si="169"/>
        <v>7.3244573871193821E-3</v>
      </c>
      <c r="T569">
        <f t="shared" si="152"/>
        <v>83.245316977026164</v>
      </c>
    </row>
    <row r="570" spans="1:20" x14ac:dyDescent="0.25">
      <c r="A570">
        <f t="shared" si="153"/>
        <v>46.195802545355164</v>
      </c>
      <c r="B570">
        <f t="shared" si="170"/>
        <v>7.3522903251904355</v>
      </c>
      <c r="C570" t="str">
        <f t="shared" si="154"/>
        <v>-941.955753382236-14444.0742635255i</v>
      </c>
      <c r="D570" t="str">
        <f t="shared" si="155"/>
        <v>3.47812499964482-2164.69887119055i</v>
      </c>
      <c r="E570" t="str">
        <f t="shared" si="156"/>
        <v>162.464346175961-0.0696157603829608i</v>
      </c>
      <c r="F570" t="str">
        <f t="shared" si="157"/>
        <v>2.90990990985267-20314.3659667613i</v>
      </c>
      <c r="G570" t="str">
        <f t="shared" si="158"/>
        <v>0.999999999980333-4.43479704426688E-06i</v>
      </c>
      <c r="H570" t="str">
        <f t="shared" si="159"/>
        <v>15.1521443810881+1.00490311823518i</v>
      </c>
      <c r="I570" t="str">
        <f t="shared" si="160"/>
        <v>138.51130254254-2083.98212051754i</v>
      </c>
      <c r="K570" t="str">
        <f t="shared" si="161"/>
        <v>0.328541222052871-0.0218142641339887i</v>
      </c>
      <c r="L570" t="str">
        <f t="shared" si="162"/>
        <v>0.000714285714285714-164.490793012382i</v>
      </c>
      <c r="M570" t="str">
        <f t="shared" si="163"/>
        <v>0.0025-5.12476050199561i</v>
      </c>
      <c r="N570">
        <f t="shared" si="164"/>
        <v>86.268796902627557</v>
      </c>
      <c r="O570">
        <f t="shared" si="165"/>
        <v>83.212225046518299</v>
      </c>
      <c r="P570" s="3">
        <f t="shared" si="166"/>
        <v>83.212225046518299</v>
      </c>
      <c r="Q570" s="3">
        <f t="shared" si="167"/>
        <v>-93.731203097372443</v>
      </c>
      <c r="R570">
        <f t="shared" si="168"/>
        <v>86.268796902627557</v>
      </c>
      <c r="S570">
        <f t="shared" si="169"/>
        <v>7.3522903251904354E-3</v>
      </c>
      <c r="T570">
        <f t="shared" si="152"/>
        <v>83.212225046518299</v>
      </c>
    </row>
    <row r="571" spans="1:20" x14ac:dyDescent="0.25">
      <c r="A571">
        <f t="shared" si="153"/>
        <v>46.371346595027518</v>
      </c>
      <c r="B571">
        <f t="shared" si="170"/>
        <v>7.3802290284261591</v>
      </c>
      <c r="C571" t="str">
        <f t="shared" si="154"/>
        <v>-941.923360810892-14388.915428205i</v>
      </c>
      <c r="D571" t="str">
        <f t="shared" si="155"/>
        <v>3.47812499964211-2156.50415566665i</v>
      </c>
      <c r="E571" t="str">
        <f t="shared" si="156"/>
        <v>162.464306831105-0.0698776367276188i</v>
      </c>
      <c r="F571" t="str">
        <f t="shared" si="157"/>
        <v>2.90990990985225-20237.46360516i</v>
      </c>
      <c r="G571" t="str">
        <f t="shared" si="158"/>
        <v>0.999999999980183-4.45164927303442E-06i</v>
      </c>
      <c r="H571" t="str">
        <f t="shared" si="159"/>
        <v>15.1521491723636+1.00872178650499i</v>
      </c>
      <c r="I571" t="str">
        <f t="shared" si="160"/>
        <v>138.511307627862-2076.09347356004i</v>
      </c>
      <c r="K571" t="str">
        <f t="shared" si="161"/>
        <v>0.328530164103045-0.0218964160519938i</v>
      </c>
      <c r="L571" t="str">
        <f t="shared" si="162"/>
        <v>0.000714285714285714-163.868094254216i</v>
      </c>
      <c r="M571" t="str">
        <f t="shared" si="163"/>
        <v>0.0025-5.10536013348836i</v>
      </c>
      <c r="N571">
        <f t="shared" si="164"/>
        <v>86.254662684617671</v>
      </c>
      <c r="O571">
        <f t="shared" si="165"/>
        <v>83.179131993399537</v>
      </c>
      <c r="P571" s="3">
        <f t="shared" si="166"/>
        <v>83.179131993399537</v>
      </c>
      <c r="Q571" s="3">
        <f t="shared" si="167"/>
        <v>-93.745337315382329</v>
      </c>
      <c r="R571">
        <f t="shared" si="168"/>
        <v>86.254662684617671</v>
      </c>
      <c r="S571">
        <f t="shared" si="169"/>
        <v>7.3802290284261593E-3</v>
      </c>
      <c r="T571">
        <f t="shared" si="152"/>
        <v>83.179131993399537</v>
      </c>
    </row>
    <row r="572" spans="1:20" x14ac:dyDescent="0.25">
      <c r="A572">
        <f t="shared" si="153"/>
        <v>46.547557712088626</v>
      </c>
      <c r="B572">
        <f t="shared" si="170"/>
        <v>7.408273898734179</v>
      </c>
      <c r="C572" t="str">
        <f t="shared" si="154"/>
        <v>-941.890723841155-14333.9636154613i</v>
      </c>
      <c r="D572" t="str">
        <f t="shared" si="155"/>
        <v>3.47812499963939-2148.34046217901i</v>
      </c>
      <c r="E572" t="str">
        <f t="shared" si="156"/>
        <v>162.464267189402-0.0701404779084145i</v>
      </c>
      <c r="F572" t="str">
        <f t="shared" si="157"/>
        <v>2.90990990985181-20160.8523662668i</v>
      </c>
      <c r="G572" t="str">
        <f t="shared" si="158"/>
        <v>0.999999999980032-4.46856554027128E-06i</v>
      </c>
      <c r="H572" t="str">
        <f t="shared" si="159"/>
        <v>15.1521540001226+1.01255496613098i</v>
      </c>
      <c r="I572" t="str">
        <f t="shared" si="160"/>
        <v>138.511312751902-2068.23469190421i</v>
      </c>
      <c r="K572" t="str">
        <f t="shared" si="161"/>
        <v>0.328519022711385-0.0219788717041267i</v>
      </c>
      <c r="L572" t="str">
        <f t="shared" si="162"/>
        <v>0.000714285714285714-163.2477527936i</v>
      </c>
      <c r="M572" t="str">
        <f t="shared" si="163"/>
        <v>0.0025-5.08603320730062i</v>
      </c>
      <c r="N572">
        <f t="shared" si="164"/>
        <v>86.240475262277599</v>
      </c>
      <c r="O572">
        <f t="shared" si="165"/>
        <v>83.14603780919964</v>
      </c>
      <c r="P572" s="3">
        <f t="shared" si="166"/>
        <v>83.14603780919964</v>
      </c>
      <c r="Q572" s="3">
        <f t="shared" si="167"/>
        <v>-93.759524737722401</v>
      </c>
      <c r="R572">
        <f t="shared" si="168"/>
        <v>86.240475262277599</v>
      </c>
      <c r="S572">
        <f t="shared" si="169"/>
        <v>7.408273898734179E-3</v>
      </c>
      <c r="T572">
        <f t="shared" si="152"/>
        <v>83.14603780919964</v>
      </c>
    </row>
    <row r="573" spans="1:20" x14ac:dyDescent="0.25">
      <c r="A573">
        <f t="shared" si="153"/>
        <v>46.72443843139456</v>
      </c>
      <c r="B573">
        <f t="shared" si="170"/>
        <v>7.4364253395493689</v>
      </c>
      <c r="C573" t="str">
        <f t="shared" si="154"/>
        <v>-941.857840646275-14279.2180351706i</v>
      </c>
      <c r="D573" t="str">
        <f t="shared" si="155"/>
        <v>3.47812499963664-2140.20767329018i</v>
      </c>
      <c r="E573" t="str">
        <f t="shared" si="156"/>
        <v>162.46422724863-0.0704042872485798i</v>
      </c>
      <c r="F573" t="str">
        <f t="shared" si="157"/>
        <v>2.90990990985137-20084.5311480034i</v>
      </c>
      <c r="G573" t="str">
        <f t="shared" si="158"/>
        <v>0.99999999997988-4.48554608932363E-06i</v>
      </c>
      <c r="H573" t="str">
        <f t="shared" si="159"/>
        <v>15.1521588646429+1.01640271226112i</v>
      </c>
      <c r="I573" t="str">
        <f t="shared" si="160"/>
        <v>138.511317914963-2060.40566249886i</v>
      </c>
      <c r="K573" t="str">
        <f t="shared" si="161"/>
        <v>0.328507797254039-0.022061632148932i</v>
      </c>
      <c r="L573" t="str">
        <f t="shared" si="162"/>
        <v>0.000714285714285714-162.629759706715i</v>
      </c>
      <c r="M573" t="str">
        <f t="shared" si="163"/>
        <v>0.0025-5.06677944540805i</v>
      </c>
      <c r="N573">
        <f t="shared" si="164"/>
        <v>86.226234439182335</v>
      </c>
      <c r="O573">
        <f t="shared" si="165"/>
        <v>83.112942485385105</v>
      </c>
      <c r="P573" s="3">
        <f t="shared" si="166"/>
        <v>83.112942485385105</v>
      </c>
      <c r="Q573" s="3">
        <f t="shared" si="167"/>
        <v>-93.773765560817665</v>
      </c>
      <c r="R573">
        <f t="shared" si="168"/>
        <v>86.226234439182335</v>
      </c>
      <c r="S573">
        <f t="shared" si="169"/>
        <v>7.4364253395493686E-3</v>
      </c>
      <c r="T573">
        <f t="shared" si="152"/>
        <v>83.112942485385105</v>
      </c>
    </row>
    <row r="574" spans="1:20" x14ac:dyDescent="0.25">
      <c r="A574">
        <f t="shared" si="153"/>
        <v>46.90199129743386</v>
      </c>
      <c r="B574">
        <f t="shared" si="170"/>
        <v>7.4646837558396566</v>
      </c>
      <c r="C574" t="str">
        <f t="shared" si="154"/>
        <v>-941.824709386087-14224.6779001798i</v>
      </c>
      <c r="D574" t="str">
        <f t="shared" si="155"/>
        <v>3.47812499963389-2132.10567200724i</v>
      </c>
      <c r="E574" t="str">
        <f t="shared" si="156"/>
        <v>162.464187006556-0.0706690680801327i</v>
      </c>
      <c r="F574" t="str">
        <f t="shared" si="157"/>
        <v>2.90990990985092-20008.4988524634i</v>
      </c>
      <c r="G574" t="str">
        <f t="shared" si="158"/>
        <v>0.999999999979727-4.50259116446237E-06i</v>
      </c>
      <c r="H574" t="str">
        <f t="shared" si="159"/>
        <v>15.1521637662047+1.02026508025291i</v>
      </c>
      <c r="I574" t="str">
        <f t="shared" si="160"/>
        <v>138.511323117336-2052.6062727208i</v>
      </c>
      <c r="K574" t="str">
        <f t="shared" si="161"/>
        <v>0.328496487102581-0.0221446984479i</v>
      </c>
      <c r="L574" t="str">
        <f t="shared" si="162"/>
        <v>0.000714285714285714-162.014106103521i</v>
      </c>
      <c r="M574" t="str">
        <f t="shared" si="163"/>
        <v>0.0025-5.04759857083886i</v>
      </c>
      <c r="N574">
        <f t="shared" si="164"/>
        <v>86.211940018225633</v>
      </c>
      <c r="O574">
        <f t="shared" si="165"/>
        <v>83.079846013358519</v>
      </c>
      <c r="P574" s="3">
        <f t="shared" si="166"/>
        <v>83.079846013358519</v>
      </c>
      <c r="Q574" s="3">
        <f t="shared" si="167"/>
        <v>-93.788059981774367</v>
      </c>
      <c r="R574">
        <f t="shared" si="168"/>
        <v>86.211940018225633</v>
      </c>
      <c r="S574">
        <f t="shared" si="169"/>
        <v>7.4646837558396562E-3</v>
      </c>
      <c r="T574">
        <f t="shared" si="152"/>
        <v>83.079846013358519</v>
      </c>
    </row>
    <row r="575" spans="1:20" x14ac:dyDescent="0.25">
      <c r="A575">
        <f t="shared" si="153"/>
        <v>47.080218864364106</v>
      </c>
      <c r="B575">
        <f t="shared" si="170"/>
        <v>7.4930495541118471</v>
      </c>
      <c r="C575" t="str">
        <f t="shared" si="154"/>
        <v>-941.791328206969-14170.3424262959i</v>
      </c>
      <c r="D575" t="str">
        <f t="shared" si="155"/>
        <v>3.47812499963108-2124.0343417802i</v>
      </c>
      <c r="E575" t="str">
        <f t="shared" si="156"/>
        <v>162.464146460927-0.0709348237438294i</v>
      </c>
      <c r="F575" t="str">
        <f t="shared" si="157"/>
        <v>2.90990990985046-19932.7543858968i</v>
      </c>
      <c r="G575" t="str">
        <f t="shared" si="158"/>
        <v>0.999999999979572-4.51970101088662E-06i</v>
      </c>
      <c r="H575" t="str">
        <f t="shared" si="159"/>
        <v>15.1521687050897+1.02414212567432i</v>
      </c>
      <c r="I575" t="str">
        <f t="shared" si="160"/>
        <v>138.511328359323-2044.83641037315i</v>
      </c>
      <c r="K575" t="str">
        <f t="shared" si="161"/>
        <v>0.328485091623977-0.0222280716654674i</v>
      </c>
      <c r="L575" t="str">
        <f t="shared" si="162"/>
        <v>0.000714285714285714-161.400783127636i</v>
      </c>
      <c r="M575" t="str">
        <f t="shared" si="163"/>
        <v>0.0025-5.02849030766972i</v>
      </c>
      <c r="N575">
        <f t="shared" si="164"/>
        <v>86.197591801618088</v>
      </c>
      <c r="O575">
        <f t="shared" si="165"/>
        <v>83.046748384458454</v>
      </c>
      <c r="P575" s="3">
        <f t="shared" si="166"/>
        <v>83.046748384458454</v>
      </c>
      <c r="Q575" s="3">
        <f t="shared" si="167"/>
        <v>-93.802408198381912</v>
      </c>
      <c r="R575">
        <f t="shared" si="168"/>
        <v>86.197591801618088</v>
      </c>
      <c r="S575">
        <f t="shared" si="169"/>
        <v>7.4930495541118474E-3</v>
      </c>
      <c r="T575">
        <f t="shared" si="152"/>
        <v>83.046748384458454</v>
      </c>
    </row>
    <row r="576" spans="1:20" x14ac:dyDescent="0.25">
      <c r="A576">
        <f t="shared" si="153"/>
        <v>47.259123696048697</v>
      </c>
      <c r="B576">
        <f t="shared" si="170"/>
        <v>7.5215231424174727</v>
      </c>
      <c r="C576" t="str">
        <f t="shared" si="154"/>
        <v>-941.757695241722-14116.2108322741i</v>
      </c>
      <c r="D576" t="str">
        <f t="shared" si="155"/>
        <v>3.47812499962827-2115.99356650025i</v>
      </c>
      <c r="E576" t="str">
        <f t="shared" si="156"/>
        <v>162.464105609478-0.071201557589331i</v>
      </c>
      <c r="F576" t="str">
        <f t="shared" si="157"/>
        <v>2.90990990985001-19857.2966586939i</v>
      </c>
      <c r="G576" t="str">
        <f t="shared" si="158"/>
        <v>0.999999999979417-0.0000045368758747273i</v>
      </c>
      <c r="H576" t="str">
        <f t="shared" si="159"/>
        <v>15.1521736815824+1.02803390430451i</v>
      </c>
      <c r="I576" t="str">
        <f t="shared" si="160"/>
        <v>138.511333641225-2037.09596368386i</v>
      </c>
      <c r="K576" t="str">
        <f t="shared" si="161"/>
        <v>0.328473610180551-0.0223117528690153i</v>
      </c>
      <c r="L576" t="str">
        <f t="shared" si="162"/>
        <v>0.000714285714285714-160.789781956203i</v>
      </c>
      <c r="M576" t="str">
        <f t="shared" si="163"/>
        <v>0.0025-5.00945438102183i</v>
      </c>
      <c r="N576">
        <f t="shared" si="164"/>
        <v>86.183189590885263</v>
      </c>
      <c r="O576">
        <f t="shared" si="165"/>
        <v>83.01364958995859</v>
      </c>
      <c r="P576" s="3">
        <f t="shared" si="166"/>
        <v>83.01364958995859</v>
      </c>
      <c r="Q576" s="3">
        <f t="shared" si="167"/>
        <v>-93.816810409114737</v>
      </c>
      <c r="R576">
        <f t="shared" si="168"/>
        <v>86.183189590885263</v>
      </c>
      <c r="S576">
        <f t="shared" si="169"/>
        <v>7.5215231424174724E-3</v>
      </c>
      <c r="T576">
        <f t="shared" si="152"/>
        <v>83.01364958995859</v>
      </c>
    </row>
    <row r="577" spans="1:20" x14ac:dyDescent="0.25">
      <c r="A577">
        <f t="shared" si="153"/>
        <v>47.438708366093685</v>
      </c>
      <c r="B577">
        <f t="shared" si="170"/>
        <v>7.5501049303586596</v>
      </c>
      <c r="C577" t="str">
        <f t="shared" si="154"/>
        <v>-941.723808609418-14062.2823398066i</v>
      </c>
      <c r="D577" t="str">
        <f t="shared" si="155"/>
        <v>3.47812499962545-2107.98323049815i</v>
      </c>
      <c r="E577" t="str">
        <f t="shared" si="156"/>
        <v>162.46406444992-0.0714692729747189i</v>
      </c>
      <c r="F577" t="str">
        <f t="shared" si="157"/>
        <v>2.90990990984956-19782.12458537i</v>
      </c>
      <c r="G577" t="str">
        <f t="shared" si="158"/>
        <v>0.99999999997926-4.55411600305054E-06i</v>
      </c>
      <c r="H577" t="str">
        <f t="shared" si="159"/>
        <v>15.1521786959689+1.03194047213467i</v>
      </c>
      <c r="I577" t="str">
        <f t="shared" si="160"/>
        <v>138.511338963346-2029.38482130399i</v>
      </c>
      <c r="K577" t="str">
        <f t="shared" si="161"/>
        <v>0.328462042129955-0.0223957431288686i</v>
      </c>
      <c r="L577" t="str">
        <f t="shared" si="162"/>
        <v>0.000714285714285714-160.181093799763i</v>
      </c>
      <c r="M577" t="str">
        <f t="shared" si="163"/>
        <v>0.0025-4.99049051705702i</v>
      </c>
      <c r="N577">
        <f t="shared" si="164"/>
        <v>86.168733186865964</v>
      </c>
      <c r="O577">
        <f t="shared" si="165"/>
        <v>82.980549621067311</v>
      </c>
      <c r="P577" s="3">
        <f t="shared" si="166"/>
        <v>82.980549621067311</v>
      </c>
      <c r="Q577" s="3">
        <f t="shared" si="167"/>
        <v>-93.831266813134036</v>
      </c>
      <c r="R577">
        <f t="shared" si="168"/>
        <v>86.168733186865964</v>
      </c>
      <c r="S577">
        <f t="shared" si="169"/>
        <v>7.5501049303586592E-3</v>
      </c>
      <c r="T577">
        <f t="shared" si="152"/>
        <v>82.980549621067311</v>
      </c>
    </row>
    <row r="578" spans="1:20" x14ac:dyDescent="0.25">
      <c r="A578">
        <f t="shared" si="153"/>
        <v>47.618975457884837</v>
      </c>
      <c r="B578">
        <f t="shared" si="170"/>
        <v>7.5787953290940226</v>
      </c>
      <c r="C578" t="str">
        <f t="shared" si="154"/>
        <v>-941.689666415427-14008.5561735125i</v>
      </c>
      <c r="D578" t="str">
        <f t="shared" si="155"/>
        <v>3.4781249996226-2100.00321854252i</v>
      </c>
      <c r="E578" t="str">
        <f t="shared" si="156"/>
        <v>162.464022979956-0.0717379732671464i</v>
      </c>
      <c r="F578" t="str">
        <f t="shared" si="157"/>
        <v>2.90990990984909-19707.2370845496i</v>
      </c>
      <c r="G578" t="str">
        <f t="shared" si="158"/>
        <v>0.999999999979102-4.57142164386141E-06i</v>
      </c>
      <c r="H578" t="str">
        <f t="shared" si="159"/>
        <v>15.152183748538+1.03586188536882i</v>
      </c>
      <c r="I578" t="str">
        <f t="shared" si="160"/>
        <v>138.511344325994-2021.70287230618i</v>
      </c>
      <c r="K578" t="str">
        <f t="shared" si="161"/>
        <v>0.328450386825133-0.0224800435182948i</v>
      </c>
      <c r="L578" t="str">
        <f t="shared" si="162"/>
        <v>0.000714285714285714-159.574709902135i</v>
      </c>
      <c r="M578" t="str">
        <f t="shared" si="163"/>
        <v>0.0025-4.97159844297371i</v>
      </c>
      <c r="N578">
        <f t="shared" si="164"/>
        <v>86.154222389710299</v>
      </c>
      <c r="O578">
        <f t="shared" si="165"/>
        <v>82.947448468927746</v>
      </c>
      <c r="P578" s="3">
        <f t="shared" si="166"/>
        <v>82.947448468927746</v>
      </c>
      <c r="Q578" s="3">
        <f t="shared" si="167"/>
        <v>-93.845777610289701</v>
      </c>
      <c r="R578">
        <f t="shared" si="168"/>
        <v>86.154222389710299</v>
      </c>
      <c r="S578">
        <f t="shared" si="169"/>
        <v>7.578795329094023E-3</v>
      </c>
      <c r="T578">
        <f t="shared" si="152"/>
        <v>82.947448468927746</v>
      </c>
    </row>
    <row r="579" spans="1:20" x14ac:dyDescent="0.25">
      <c r="A579">
        <f t="shared" si="153"/>
        <v>47.799927564624802</v>
      </c>
      <c r="B579">
        <f t="shared" si="170"/>
        <v>7.6075947513445801</v>
      </c>
      <c r="C579" t="str">
        <f t="shared" si="154"/>
        <v>-941.655266751191-13955.0315609251i</v>
      </c>
      <c r="D579" t="str">
        <f t="shared" si="155"/>
        <v>3.47812499961973-2092.0534158382i</v>
      </c>
      <c r="E579" t="str">
        <f t="shared" si="156"/>
        <v>162.463981197267-0.0720076618421718i</v>
      </c>
      <c r="F579" t="str">
        <f t="shared" si="157"/>
        <v>2.90990990984865-19632.6330789509i</v>
      </c>
      <c r="G579" t="str">
        <f t="shared" si="158"/>
        <v>0.999999999978943-4.58879304610735E-06i</v>
      </c>
      <c r="H579" t="str">
        <f t="shared" si="159"/>
        <v>15.1521888395804+1.03979820042458i</v>
      </c>
      <c r="I579" t="str">
        <f t="shared" si="160"/>
        <v>138.511349729474-2014.05000618303i</v>
      </c>
      <c r="K579" t="str">
        <f t="shared" si="161"/>
        <v>0.328438643614291-0.0225646551135026i</v>
      </c>
      <c r="L579" t="str">
        <f t="shared" si="162"/>
        <v>0.000714285714285714-158.970621540282i</v>
      </c>
      <c r="M579" t="str">
        <f t="shared" si="163"/>
        <v>0.0025-4.95277788700312i</v>
      </c>
      <c r="N579">
        <f t="shared" si="164"/>
        <v>86.139656998877797</v>
      </c>
      <c r="O579">
        <f t="shared" si="165"/>
        <v>82.914346124616443</v>
      </c>
      <c r="P579" s="3">
        <f t="shared" si="166"/>
        <v>82.914346124616443</v>
      </c>
      <c r="Q579" s="3">
        <f t="shared" si="167"/>
        <v>-93.860343001122203</v>
      </c>
      <c r="R579">
        <f t="shared" si="168"/>
        <v>86.139656998877797</v>
      </c>
      <c r="S579">
        <f t="shared" si="169"/>
        <v>7.6075947513445799E-3</v>
      </c>
      <c r="T579">
        <f t="shared" si="152"/>
        <v>82.914346124616443</v>
      </c>
    </row>
    <row r="580" spans="1:20" x14ac:dyDescent="0.25">
      <c r="A580">
        <f t="shared" si="153"/>
        <v>47.981567289370375</v>
      </c>
      <c r="B580">
        <f t="shared" si="170"/>
        <v>7.6365036113996894</v>
      </c>
      <c r="C580" t="str">
        <f t="shared" si="154"/>
        <v>-941.620607694229-13901.7077324821i</v>
      </c>
      <c r="D580" t="str">
        <f t="shared" si="155"/>
        <v>3.47812499961682-2084.13370802463i</v>
      </c>
      <c r="E580" t="str">
        <f t="shared" si="156"/>
        <v>162.463939099516-0.0722783420844366i</v>
      </c>
      <c r="F580" t="str">
        <f t="shared" si="157"/>
        <v>2.90990990984817-19558.3114953701i</v>
      </c>
      <c r="G580" t="str">
        <f t="shared" si="158"/>
        <v>0.999999999978783-4.60623045968183E-06i</v>
      </c>
      <c r="H580" t="str">
        <f t="shared" si="159"/>
        <v>15.1521939693889+1.04374947393405i</v>
      </c>
      <c r="I580" t="str">
        <f t="shared" si="160"/>
        <v>138.5113551741-2006.42611284544i</v>
      </c>
      <c r="K580" t="str">
        <f t="shared" si="161"/>
        <v>0.328426811840862-0.0226495789936406i</v>
      </c>
      <c r="L580" t="str">
        <f t="shared" si="162"/>
        <v>0.000714285714285714-158.36882002419i</v>
      </c>
      <c r="M580" t="str">
        <f t="shared" si="163"/>
        <v>0.0025-4.93402857840518i</v>
      </c>
      <c r="N580">
        <f t="shared" si="164"/>
        <v>86.125036813135566</v>
      </c>
      <c r="O580">
        <f t="shared" si="165"/>
        <v>82.881242579143546</v>
      </c>
      <c r="P580" s="3">
        <f t="shared" si="166"/>
        <v>82.881242579143546</v>
      </c>
      <c r="Q580" s="3">
        <f t="shared" si="167"/>
        <v>-93.874963186864434</v>
      </c>
      <c r="R580">
        <f t="shared" si="168"/>
        <v>86.125036813135566</v>
      </c>
      <c r="S580">
        <f t="shared" si="169"/>
        <v>7.6365036113996898E-3</v>
      </c>
      <c r="T580">
        <f t="shared" si="152"/>
        <v>82.881242579143546</v>
      </c>
    </row>
    <row r="581" spans="1:20" x14ac:dyDescent="0.25">
      <c r="A581">
        <f t="shared" si="153"/>
        <v>48.16389724506999</v>
      </c>
      <c r="B581">
        <f t="shared" si="170"/>
        <v>7.6655223251230087</v>
      </c>
      <c r="C581" t="str">
        <f t="shared" si="154"/>
        <v>-941.585687307975-13848.583921514i</v>
      </c>
      <c r="D581" t="str">
        <f t="shared" si="155"/>
        <v>3.47812499961391-2076.24398117415i</v>
      </c>
      <c r="E581" t="str">
        <f t="shared" si="156"/>
        <v>162.463896684353-0.0725500173868455i</v>
      </c>
      <c r="F581" t="str">
        <f t="shared" si="157"/>
        <v>2.9099099098477-19484.2712646665i</v>
      </c>
      <c r="G581" t="str">
        <f t="shared" si="158"/>
        <v>0.999999999978621-4.62373413542787E-06i</v>
      </c>
      <c r="H581" t="str">
        <f t="shared" si="159"/>
        <v>15.1521991382588+1.04771576274458i</v>
      </c>
      <c r="I581" t="str">
        <f t="shared" si="160"/>
        <v>138.511360660185-1998.8310826212i</v>
      </c>
      <c r="K581" t="str">
        <f t="shared" si="161"/>
        <v>0.328414890843474-0.0227348162407957i</v>
      </c>
      <c r="L581" t="str">
        <f t="shared" si="162"/>
        <v>0.000714285714285714-157.769296696743i</v>
      </c>
      <c r="M581" t="str">
        <f t="shared" si="163"/>
        <v>0.0025-4.9153502474648i</v>
      </c>
      <c r="N581">
        <f t="shared" si="164"/>
        <v>86.110361630556497</v>
      </c>
      <c r="O581">
        <f t="shared" si="165"/>
        <v>82.848137823452021</v>
      </c>
      <c r="P581" s="3">
        <f t="shared" si="166"/>
        <v>82.848137823452021</v>
      </c>
      <c r="Q581" s="3">
        <f t="shared" si="167"/>
        <v>-93.889638369443503</v>
      </c>
      <c r="R581">
        <f t="shared" si="168"/>
        <v>86.110361630556497</v>
      </c>
      <c r="S581">
        <f t="shared" si="169"/>
        <v>7.6655223251230085E-3</v>
      </c>
      <c r="T581">
        <f t="shared" si="152"/>
        <v>82.848137823452021</v>
      </c>
    </row>
    <row r="582" spans="1:20" x14ac:dyDescent="0.25">
      <c r="A582">
        <f t="shared" si="153"/>
        <v>48.346920054601256</v>
      </c>
      <c r="B582">
        <f t="shared" si="170"/>
        <v>7.6946513099584761</v>
      </c>
      <c r="C582" t="str">
        <f t="shared" si="154"/>
        <v>-941.550503641667-13795.6593642332i</v>
      </c>
      <c r="D582" t="str">
        <f t="shared" si="155"/>
        <v>3.47812499961096-2068.38412179037i</v>
      </c>
      <c r="E582" t="str">
        <f t="shared" si="156"/>
        <v>162.463853949407-0.0728226911511245i</v>
      </c>
      <c r="F582" t="str">
        <f t="shared" si="157"/>
        <v>2.90990990984721-19410.5113217463i</v>
      </c>
      <c r="G582" t="str">
        <f t="shared" si="158"/>
        <v>0.999999999978458-4.64130432514174E-06i</v>
      </c>
      <c r="H582" t="str">
        <f t="shared" si="159"/>
        <v>15.1522043464876+1.05169712391959i</v>
      </c>
      <c r="I582" t="str">
        <f t="shared" si="160"/>
        <v>138.511366188043-1991.26480625324i</v>
      </c>
      <c r="K582" t="str">
        <f t="shared" si="161"/>
        <v>0.328402879955914-0.0228203679399909i</v>
      </c>
      <c r="L582" t="str">
        <f t="shared" si="162"/>
        <v>0.000714285714285714-157.172042933595i</v>
      </c>
      <c r="M582" t="str">
        <f t="shared" si="163"/>
        <v>0.0025-4.89674262548794i</v>
      </c>
      <c r="N582">
        <f t="shared" si="164"/>
        <v>86.095631248517563</v>
      </c>
      <c r="O582">
        <f t="shared" si="165"/>
        <v>82.815031848417135</v>
      </c>
      <c r="P582" s="3">
        <f t="shared" si="166"/>
        <v>82.815031848417135</v>
      </c>
      <c r="Q582" s="3">
        <f t="shared" si="167"/>
        <v>-93.904368751482437</v>
      </c>
      <c r="R582">
        <f t="shared" si="168"/>
        <v>86.095631248517563</v>
      </c>
      <c r="S582">
        <f t="shared" si="169"/>
        <v>7.6946513099584758E-3</v>
      </c>
      <c r="T582">
        <f t="shared" si="152"/>
        <v>82.815031848417135</v>
      </c>
    </row>
    <row r="583" spans="1:20" x14ac:dyDescent="0.25">
      <c r="A583">
        <f t="shared" si="153"/>
        <v>48.530638350808736</v>
      </c>
      <c r="B583">
        <f t="shared" si="170"/>
        <v>7.7238909849363182</v>
      </c>
      <c r="C583" t="str">
        <f t="shared" si="154"/>
        <v>-941.515054730367-13742.9332997233i</v>
      </c>
      <c r="D583" t="str">
        <f t="shared" si="155"/>
        <v>3.47812499960802-2060.5540168066i</v>
      </c>
      <c r="E583" t="str">
        <f t="shared" si="156"/>
        <v>162.463810892293-0.0730963667880376i</v>
      </c>
      <c r="F583" t="str">
        <f t="shared" si="157"/>
        <v>2.90990990984675-19337.0306055481i</v>
      </c>
      <c r="G583" t="str">
        <f t="shared" si="158"/>
        <v>0.999999999978294-4.65894128157651E-06i</v>
      </c>
      <c r="H583" t="str">
        <f t="shared" si="159"/>
        <v>15.1522095943749+1.0556936147394i</v>
      </c>
      <c r="I583" t="str">
        <f t="shared" si="160"/>
        <v>138.511371757992-1983.72717489811i</v>
      </c>
      <c r="K583" t="str">
        <f t="shared" si="161"/>
        <v>0.328390778507097-0.0229062351791841i</v>
      </c>
      <c r="L583" t="str">
        <f t="shared" si="162"/>
        <v>0.000714285714285714-156.577050143051i</v>
      </c>
      <c r="M583" t="str">
        <f t="shared" si="163"/>
        <v>0.0025-4.87820544479772i</v>
      </c>
      <c r="N583">
        <f t="shared" si="164"/>
        <v>86.080845463697415</v>
      </c>
      <c r="O583">
        <f t="shared" si="165"/>
        <v>82.781924644846271</v>
      </c>
      <c r="P583" s="3">
        <f t="shared" si="166"/>
        <v>82.781924644846271</v>
      </c>
      <c r="Q583" s="3">
        <f t="shared" si="167"/>
        <v>-93.919154536302585</v>
      </c>
      <c r="R583">
        <f t="shared" si="168"/>
        <v>86.080845463697415</v>
      </c>
      <c r="S583">
        <f t="shared" si="169"/>
        <v>7.723890984936318E-3</v>
      </c>
      <c r="T583">
        <f t="shared" si="152"/>
        <v>82.781924644846271</v>
      </c>
    </row>
    <row r="584" spans="1:20" x14ac:dyDescent="0.25">
      <c r="A584">
        <f t="shared" si="153"/>
        <v>48.715054776541812</v>
      </c>
      <c r="B584">
        <f t="shared" si="170"/>
        <v>7.7532417706790762</v>
      </c>
      <c r="C584" t="str">
        <f t="shared" si="154"/>
        <v>-941.479338594694-13690.4049699278i</v>
      </c>
      <c r="D584" t="str">
        <f t="shared" si="155"/>
        <v>3.47812499960502-2052.75355358414i</v>
      </c>
      <c r="E584" t="str">
        <f t="shared" si="156"/>
        <v>162.463767510606-0.0733710477164238i</v>
      </c>
      <c r="F584" t="str">
        <f t="shared" si="157"/>
        <v>2.90990990984628-19263.828059027i</v>
      </c>
      <c r="G584" t="str">
        <f t="shared" si="158"/>
        <v>0.999999999978129-4.67664525844573E-06i</v>
      </c>
      <c r="H584" t="str">
        <f t="shared" si="159"/>
        <v>15.1522148822227+1.05970529270209i</v>
      </c>
      <c r="I584" t="str">
        <f t="shared" si="160"/>
        <v>138.511377370355-1976.21808012447i</v>
      </c>
      <c r="K584" t="str">
        <f t="shared" si="161"/>
        <v>0.328378585821027-0.0229924190492657i</v>
      </c>
      <c r="L584" t="str">
        <f t="shared" si="162"/>
        <v>0.000714285714285714-155.984309765941i</v>
      </c>
      <c r="M584" t="str">
        <f t="shared" si="163"/>
        <v>0.0025-4.85973843873053i</v>
      </c>
      <c r="N584">
        <f t="shared" si="164"/>
        <v>86.06600407207533</v>
      </c>
      <c r="O584">
        <f t="shared" si="165"/>
        <v>82.748816203477986</v>
      </c>
      <c r="P584" s="3">
        <f t="shared" si="166"/>
        <v>82.748816203477986</v>
      </c>
      <c r="Q584" s="3">
        <f t="shared" si="167"/>
        <v>-93.93399592792467</v>
      </c>
      <c r="R584">
        <f t="shared" si="168"/>
        <v>86.06600407207533</v>
      </c>
      <c r="S584">
        <f t="shared" si="169"/>
        <v>7.7532417706790762E-3</v>
      </c>
      <c r="T584">
        <f t="shared" si="152"/>
        <v>82.748816203477986</v>
      </c>
    </row>
    <row r="585" spans="1:20" x14ac:dyDescent="0.25">
      <c r="A585">
        <f t="shared" si="153"/>
        <v>48.900171984692669</v>
      </c>
      <c r="B585">
        <f t="shared" si="170"/>
        <v>7.7827040894076571</v>
      </c>
      <c r="C585" t="str">
        <f t="shared" si="154"/>
        <v>-941.443353240837-13638.0736196397i</v>
      </c>
      <c r="D585" t="str">
        <f t="shared" si="155"/>
        <v>3.47812499960201-2044.9826199107i</v>
      </c>
      <c r="E585" t="str">
        <f t="shared" si="156"/>
        <v>162.463723801925-0.0736467373640882i</v>
      </c>
      <c r="F585" t="str">
        <f t="shared" si="157"/>
        <v>2.90990990984578-19190.9026291399i</v>
      </c>
      <c r="G585" t="str">
        <f t="shared" si="158"/>
        <v>0.999999999977963-4.69441651042705E-06i</v>
      </c>
      <c r="H585" t="str">
        <f t="shared" si="159"/>
        <v>15.1522202103354+1.06373221552424i</v>
      </c>
      <c r="I585" t="str">
        <f t="shared" si="160"/>
        <v>138.511383025451-1968.73741391148i</v>
      </c>
      <c r="K585" t="str">
        <f t="shared" si="161"/>
        <v>0.328366301216769-0.0230789206440564i</v>
      </c>
      <c r="L585" t="str">
        <f t="shared" si="162"/>
        <v>0.000714285714285714-155.393813275494i</v>
      </c>
      <c r="M585" t="str">
        <f t="shared" si="163"/>
        <v>0.0025-4.84134134163234i</v>
      </c>
      <c r="N585">
        <f t="shared" si="164"/>
        <v>86.051106868928798</v>
      </c>
      <c r="O585">
        <f t="shared" si="165"/>
        <v>82.715706514981875</v>
      </c>
      <c r="P585" s="3">
        <f t="shared" si="166"/>
        <v>82.715706514981875</v>
      </c>
      <c r="Q585" s="3">
        <f t="shared" si="167"/>
        <v>-93.948893131071202</v>
      </c>
      <c r="R585">
        <f t="shared" si="168"/>
        <v>86.051106868928798</v>
      </c>
      <c r="S585">
        <f t="shared" si="169"/>
        <v>7.7827040894076572E-3</v>
      </c>
      <c r="T585">
        <f t="shared" si="152"/>
        <v>82.715706514981875</v>
      </c>
    </row>
    <row r="586" spans="1:20" x14ac:dyDescent="0.25">
      <c r="A586">
        <f t="shared" si="153"/>
        <v>49.085992638234508</v>
      </c>
      <c r="B586">
        <f t="shared" si="170"/>
        <v>7.8122783649474066</v>
      </c>
      <c r="C586" t="str">
        <f t="shared" si="154"/>
        <v>-941.407096660422-13585.9384964901i</v>
      </c>
      <c r="D586" t="str">
        <f t="shared" si="155"/>
        <v>3.47812499959899-2037.2411039988i</v>
      </c>
      <c r="E586" t="str">
        <f t="shared" si="156"/>
        <v>162.46367976381-0.0739234391674137i</v>
      </c>
      <c r="F586" t="str">
        <f t="shared" si="157"/>
        <v>2.90990990984528-19118.2532668299i</v>
      </c>
      <c r="G586" t="str">
        <f t="shared" si="158"/>
        <v>0.999999999977795-4.71225529316587E-06i</v>
      </c>
      <c r="H586" t="str">
        <f t="shared" si="159"/>
        <v>15.1522255790196+1.06777444114188i</v>
      </c>
      <c r="I586" t="str">
        <f t="shared" si="160"/>
        <v>138.51138872361-1961.28506864724i</v>
      </c>
      <c r="K586" t="str">
        <f t="shared" si="161"/>
        <v>0.32835392400841-0.0231657410603049i</v>
      </c>
      <c r="L586" t="str">
        <f t="shared" si="162"/>
        <v>0.000714285714285714-154.805552177221i</v>
      </c>
      <c r="M586" t="str">
        <f t="shared" si="163"/>
        <v>0.0025-4.82301388885468i</v>
      </c>
      <c r="N586">
        <f t="shared" si="164"/>
        <v>86.036153648831771</v>
      </c>
      <c r="O586">
        <f t="shared" si="165"/>
        <v>82.682595569957726</v>
      </c>
      <c r="P586" s="3">
        <f t="shared" si="166"/>
        <v>82.682595569957726</v>
      </c>
      <c r="Q586" s="3">
        <f t="shared" si="167"/>
        <v>-93.963846351168229</v>
      </c>
      <c r="R586">
        <f t="shared" si="168"/>
        <v>86.036153648831771</v>
      </c>
      <c r="S586">
        <f t="shared" si="169"/>
        <v>7.8122783649474063E-3</v>
      </c>
      <c r="T586">
        <f t="shared" si="152"/>
        <v>82.682595569957726</v>
      </c>
    </row>
    <row r="587" spans="1:20" x14ac:dyDescent="0.25">
      <c r="A587">
        <f t="shared" si="153"/>
        <v>49.272519410259797</v>
      </c>
      <c r="B587">
        <f t="shared" si="170"/>
        <v>7.8419650227342066</v>
      </c>
      <c r="C587" t="str">
        <f t="shared" si="154"/>
        <v>-941.370566830413-13533.9988509381i</v>
      </c>
      <c r="D587" t="str">
        <f t="shared" si="155"/>
        <v>3.47812499959593-2029.52889448413i</v>
      </c>
      <c r="E587" t="str">
        <f t="shared" si="156"/>
        <v>162.463635393804-0.0742011565713336i</v>
      </c>
      <c r="F587" t="str">
        <f t="shared" si="157"/>
        <v>2.90990990984481-19045.8789270117i</v>
      </c>
      <c r="G587" t="str">
        <f t="shared" si="158"/>
        <v>0.999999999977626-4.73016186327911E-06i</v>
      </c>
      <c r="H587" t="str">
        <f t="shared" si="159"/>
        <v>15.1522309885841+1.0718320277112i</v>
      </c>
      <c r="I587" t="str">
        <f t="shared" si="160"/>
        <v>138.511394465157-1953.86093712726i</v>
      </c>
      <c r="K587" t="str">
        <f t="shared" si="161"/>
        <v>0.328341453505027-0.0232528813976857i</v>
      </c>
      <c r="L587" t="str">
        <f t="shared" si="162"/>
        <v>0.000714285714285714-154.219518008787i</v>
      </c>
      <c r="M587" t="str">
        <f t="shared" si="163"/>
        <v>0.0025-4.80475581675105i</v>
      </c>
      <c r="N587">
        <f t="shared" si="164"/>
        <v>86.021144205652973</v>
      </c>
      <c r="O587">
        <f t="shared" si="165"/>
        <v>82.649483358935413</v>
      </c>
      <c r="P587" s="3">
        <f t="shared" si="166"/>
        <v>82.649483358935413</v>
      </c>
      <c r="Q587" s="3">
        <f t="shared" si="167"/>
        <v>-93.978855794347027</v>
      </c>
      <c r="R587">
        <f t="shared" si="168"/>
        <v>86.021144205652973</v>
      </c>
      <c r="S587">
        <f t="shared" si="169"/>
        <v>7.8419650227342062E-3</v>
      </c>
      <c r="T587">
        <f t="shared" si="152"/>
        <v>82.649483358935413</v>
      </c>
    </row>
    <row r="588" spans="1:20" x14ac:dyDescent="0.25">
      <c r="A588">
        <f t="shared" si="153"/>
        <v>49.459754984018787</v>
      </c>
      <c r="B588">
        <f t="shared" si="170"/>
        <v>7.8717644898205972</v>
      </c>
      <c r="C588" t="str">
        <f t="shared" si="154"/>
        <v>-941.333761713001-13482.2539362599i</v>
      </c>
      <c r="D588" t="str">
        <f t="shared" si="155"/>
        <v>3.47812499959286-2021.84588042398i</v>
      </c>
      <c r="E588" t="str">
        <f t="shared" si="156"/>
        <v>162.463590689431-0.0744798930294022i</v>
      </c>
      <c r="F588" t="str">
        <f t="shared" si="157"/>
        <v>2.9099099098443-18973.778568556i</v>
      </c>
      <c r="G588" t="str">
        <f t="shared" si="158"/>
        <v>0.999999999977455-4.74813647835875E-06i</v>
      </c>
      <c r="H588" t="str">
        <f t="shared" si="159"/>
        <v>15.1522364393403+1.07590503360948i</v>
      </c>
      <c r="I588" t="str">
        <f t="shared" si="160"/>
        <v>138.511400250423-1946.46491255292i</v>
      </c>
      <c r="K588" t="str">
        <f t="shared" si="161"/>
        <v>0.32832888901065-0.0233403427587959i</v>
      </c>
      <c r="L588" t="str">
        <f t="shared" si="162"/>
        <v>0.000714285714285714-153.635702339896i</v>
      </c>
      <c r="M588" t="str">
        <f t="shared" si="163"/>
        <v>0.0025-4.78656686267289i</v>
      </c>
      <c r="N588">
        <f t="shared" si="164"/>
        <v>86.006078332554182</v>
      </c>
      <c r="O588">
        <f t="shared" si="165"/>
        <v>82.616369872374221</v>
      </c>
      <c r="P588" s="3">
        <f t="shared" si="166"/>
        <v>82.616369872374221</v>
      </c>
      <c r="Q588" s="3">
        <f t="shared" si="167"/>
        <v>-93.993921667445818</v>
      </c>
      <c r="R588">
        <f t="shared" si="168"/>
        <v>86.006078332554182</v>
      </c>
      <c r="S588">
        <f t="shared" si="169"/>
        <v>7.8717644898205971E-3</v>
      </c>
      <c r="T588">
        <f t="shared" si="152"/>
        <v>82.616369872374221</v>
      </c>
    </row>
    <row r="589" spans="1:20" x14ac:dyDescent="0.25">
      <c r="A589">
        <f t="shared" si="153"/>
        <v>49.64770205295806</v>
      </c>
      <c r="B589">
        <f t="shared" si="170"/>
        <v>7.9016771948819153</v>
      </c>
      <c r="C589" t="str">
        <f t="shared" si="154"/>
        <v>-941.296679255511-13430.7030085375i</v>
      </c>
      <c r="D589" t="str">
        <f t="shared" si="155"/>
        <v>3.47812499958975-2014.19195129559i</v>
      </c>
      <c r="E589" t="str">
        <f t="shared" si="156"/>
        <v>162.4635456482-0.0747596520037204i</v>
      </c>
      <c r="F589" t="str">
        <f t="shared" si="157"/>
        <v>2.9099099098438-18901.9511542749i</v>
      </c>
      <c r="G589" t="str">
        <f t="shared" si="158"/>
        <v>0.999999999977284-0.0000047661793969757i</v>
      </c>
      <c r="H589" t="str">
        <f t="shared" si="159"/>
        <v>15.1522419316018+1.0799935174359i</v>
      </c>
      <c r="I589" t="str">
        <f t="shared" si="160"/>
        <v>138.511406079741-1939.09688852991i</v>
      </c>
      <c r="K589" t="str">
        <f t="shared" si="161"/>
        <v>0.328316229824227-0.0234281262491528i</v>
      </c>
      <c r="L589" t="str">
        <f t="shared" si="162"/>
        <v>0.000714285714285714-153.054096772161i</v>
      </c>
      <c r="M589" t="str">
        <f t="shared" si="163"/>
        <v>0.0025-4.76844676496601i</v>
      </c>
      <c r="N589">
        <f t="shared" si="164"/>
        <v>85.990955821987882</v>
      </c>
      <c r="O589">
        <f t="shared" si="165"/>
        <v>82.583255100662029</v>
      </c>
      <c r="P589" s="3">
        <f t="shared" si="166"/>
        <v>82.583255100662029</v>
      </c>
      <c r="Q589" s="3">
        <f t="shared" si="167"/>
        <v>-94.009044178012118</v>
      </c>
      <c r="R589">
        <f t="shared" si="168"/>
        <v>85.990955821987882</v>
      </c>
      <c r="S589">
        <f t="shared" si="169"/>
        <v>7.9016771948819155E-3</v>
      </c>
      <c r="T589">
        <f t="shared" si="152"/>
        <v>82.583255100662029</v>
      </c>
    </row>
    <row r="590" spans="1:20" x14ac:dyDescent="0.25">
      <c r="A590">
        <f t="shared" si="153"/>
        <v>49.836363320759304</v>
      </c>
      <c r="B590">
        <f t="shared" si="170"/>
        <v>7.931703568222467</v>
      </c>
      <c r="C590" t="str">
        <f t="shared" si="154"/>
        <v>-941.259317390301-13379.345326649i</v>
      </c>
      <c r="D590" t="str">
        <f t="shared" si="155"/>
        <v>3.47812499958664-2006.56699699464i</v>
      </c>
      <c r="E590" t="str">
        <f t="shared" si="156"/>
        <v>162.463500267599-0.0750404369649544i</v>
      </c>
      <c r="F590" t="str">
        <f t="shared" si="157"/>
        <v>2.90990990984331-18830.3956509071i</v>
      </c>
      <c r="G590" t="str">
        <f t="shared" si="158"/>
        <v>0.999999999977111-4.78429087868338E-06i</v>
      </c>
      <c r="H590" t="str">
        <f t="shared" si="159"/>
        <v>15.1522474656847+1.08409753801237i</v>
      </c>
      <c r="I590" t="str">
        <f t="shared" si="160"/>
        <v>138.511411953447-1931.75675906675i</v>
      </c>
      <c r="K590" t="str">
        <f t="shared" si="161"/>
        <v>0.32830347523959-0.0235162329771908i</v>
      </c>
      <c r="L590" t="str">
        <f t="shared" si="162"/>
        <v>0.000714285714285714-152.474692938993i</v>
      </c>
      <c r="M590" t="str">
        <f t="shared" si="163"/>
        <v>0.0025-4.75039526296674i</v>
      </c>
      <c r="N590">
        <f t="shared" si="164"/>
        <v>85.975776465696015</v>
      </c>
      <c r="O590">
        <f t="shared" si="165"/>
        <v>82.550139034115361</v>
      </c>
      <c r="P590" s="3">
        <f t="shared" si="166"/>
        <v>82.550139034115361</v>
      </c>
      <c r="Q590" s="3">
        <f t="shared" si="167"/>
        <v>-94.024223534303985</v>
      </c>
      <c r="R590">
        <f t="shared" si="168"/>
        <v>85.975776465696015</v>
      </c>
      <c r="S590">
        <f t="shared" si="169"/>
        <v>7.9317035682224674E-3</v>
      </c>
      <c r="T590">
        <f t="shared" si="152"/>
        <v>82.550139034115361</v>
      </c>
    </row>
    <row r="591" spans="1:20" x14ac:dyDescent="0.25">
      <c r="A591">
        <f t="shared" si="153"/>
        <v>50.025741501378185</v>
      </c>
      <c r="B591">
        <f t="shared" si="170"/>
        <v>7.9618440417817125</v>
      </c>
      <c r="C591" t="str">
        <f t="shared" si="154"/>
        <v>-941.221674034614-13328.1801522572i</v>
      </c>
      <c r="D591" t="str">
        <f t="shared" si="155"/>
        <v>3.47812499958349-1998.97090783359i</v>
      </c>
      <c r="E591" t="str">
        <f t="shared" si="156"/>
        <v>162.463454545097-0.0753222513922708i</v>
      </c>
      <c r="F591" t="str">
        <f t="shared" si="157"/>
        <v>2.9099099098428-18759.1110291025i</v>
      </c>
      <c r="G591" t="str">
        <f t="shared" si="158"/>
        <v>0.999999999976936-4.80247118402155E-06i</v>
      </c>
      <c r="H591" t="str">
        <f t="shared" si="159"/>
        <v>15.1522530419075+1.08821715438438i</v>
      </c>
      <c r="I591" t="str">
        <f t="shared" si="160"/>
        <v>138.511417871877-1924.44441857322i</v>
      </c>
      <c r="K591" t="str">
        <f t="shared" si="161"/>
        <v>0.328290624545416-0.0236046640542579i</v>
      </c>
      <c r="L591" t="str">
        <f t="shared" si="162"/>
        <v>0.000714285714285714-151.897482505472i</v>
      </c>
      <c r="M591" t="str">
        <f t="shared" si="163"/>
        <v>0.0025-4.73241209699815i</v>
      </c>
      <c r="N591">
        <f t="shared" si="164"/>
        <v>85.96054005470792</v>
      </c>
      <c r="O591">
        <f t="shared" si="165"/>
        <v>82.517021662978266</v>
      </c>
      <c r="P591" s="3">
        <f t="shared" si="166"/>
        <v>82.517021662978266</v>
      </c>
      <c r="Q591" s="3">
        <f t="shared" si="167"/>
        <v>-94.03945994529208</v>
      </c>
      <c r="R591">
        <f t="shared" si="168"/>
        <v>85.96054005470792</v>
      </c>
      <c r="S591">
        <f t="shared" si="169"/>
        <v>7.9618440417817127E-3</v>
      </c>
      <c r="T591">
        <f t="shared" si="152"/>
        <v>82.517021662978266</v>
      </c>
    </row>
    <row r="592" spans="1:20" x14ac:dyDescent="0.25">
      <c r="A592">
        <f t="shared" si="153"/>
        <v>50.215839319083429</v>
      </c>
      <c r="B592">
        <f t="shared" si="170"/>
        <v>7.9920990491404833</v>
      </c>
      <c r="C592" t="str">
        <f t="shared" si="154"/>
        <v>-941.183747090579-13277.2067497995i</v>
      </c>
      <c r="D592" t="str">
        <f t="shared" si="155"/>
        <v>3.47812499958032-1991.40357454016i</v>
      </c>
      <c r="E592" t="str">
        <f t="shared" si="156"/>
        <v>162.463408478147-0.0756050987735266i</v>
      </c>
      <c r="F592" t="str">
        <f t="shared" si="157"/>
        <v>2.90990990984228-18688.096263408i</v>
      </c>
      <c r="G592" t="str">
        <f t="shared" si="158"/>
        <v>0.999999999976761-4.82072057451998E-06i</v>
      </c>
      <c r="H592" t="str">
        <f t="shared" si="159"/>
        <v>15.152258660591+1.0923524258219i</v>
      </c>
      <c r="I592" t="str">
        <f t="shared" si="160"/>
        <v>138.511423835376-1917.15976185883i</v>
      </c>
      <c r="K592" t="str">
        <f t="shared" si="161"/>
        <v>0.328277677025197-0.0236934205946134i</v>
      </c>
      <c r="L592" t="str">
        <f t="shared" si="162"/>
        <v>0.000714285714285714-151.322457168233i</v>
      </c>
      <c r="M592" t="str">
        <f t="shared" si="163"/>
        <v>0.0025-4.71449700836636i</v>
      </c>
      <c r="N592">
        <f t="shared" si="164"/>
        <v>85.945246379338258</v>
      </c>
      <c r="O592">
        <f t="shared" si="165"/>
        <v>82.483902977422261</v>
      </c>
      <c r="P592" s="3">
        <f t="shared" si="166"/>
        <v>82.483902977422261</v>
      </c>
      <c r="Q592" s="3">
        <f t="shared" si="167"/>
        <v>-94.054753620661742</v>
      </c>
      <c r="R592">
        <f t="shared" si="168"/>
        <v>85.945246379338258</v>
      </c>
      <c r="S592">
        <f t="shared" si="169"/>
        <v>7.9920990491404841E-3</v>
      </c>
      <c r="T592">
        <f t="shared" si="152"/>
        <v>82.483902977422261</v>
      </c>
    </row>
    <row r="593" spans="1:20" x14ac:dyDescent="0.25">
      <c r="A593">
        <f t="shared" si="153"/>
        <v>50.406659508495942</v>
      </c>
      <c r="B593">
        <f t="shared" si="170"/>
        <v>8.0224690255272169</v>
      </c>
      <c r="C593" t="str">
        <f t="shared" si="154"/>
        <v>-941.145534444984-13226.4243864772i</v>
      </c>
      <c r="D593" t="str">
        <f t="shared" si="155"/>
        <v>3.47812499957713-1983.86488825571i</v>
      </c>
      <c r="E593" t="str">
        <f t="shared" si="156"/>
        <v>162.463362064183-0.0758889826047783i</v>
      </c>
      <c r="F593" t="str">
        <f t="shared" si="157"/>
        <v>2.90990990984178-18617.3503322523i</v>
      </c>
      <c r="G593" t="str">
        <f t="shared" si="158"/>
        <v>0.999999999976584-0.0000048390393127023i</v>
      </c>
      <c r="H593" t="str">
        <f t="shared" si="159"/>
        <v>15.1522643220586+1.09650341182015i</v>
      </c>
      <c r="I593" t="str">
        <f t="shared" si="160"/>
        <v>138.511429844283-1909.90268413136i</v>
      </c>
      <c r="K593" t="str">
        <f t="shared" si="161"/>
        <v>0.328264631957198-0.0237825037154235i</v>
      </c>
      <c r="L593" t="str">
        <f t="shared" si="162"/>
        <v>0.000714285714285714-150.749608655343i</v>
      </c>
      <c r="M593" t="str">
        <f t="shared" si="163"/>
        <v>0.0025-4.69664973935679i</v>
      </c>
      <c r="N593">
        <f t="shared" si="164"/>
        <v>85.929895229185675</v>
      </c>
      <c r="O593">
        <f t="shared" si="165"/>
        <v>82.450782967545564</v>
      </c>
      <c r="P593" s="3">
        <f t="shared" si="166"/>
        <v>82.450782967545564</v>
      </c>
      <c r="Q593" s="3">
        <f t="shared" si="167"/>
        <v>-94.070104770814325</v>
      </c>
      <c r="R593">
        <f t="shared" si="168"/>
        <v>85.929895229185675</v>
      </c>
      <c r="S593">
        <f t="shared" si="169"/>
        <v>8.0224690255272166E-3</v>
      </c>
      <c r="T593">
        <f t="shared" si="152"/>
        <v>82.450782967545564</v>
      </c>
    </row>
    <row r="594" spans="1:20" x14ac:dyDescent="0.25">
      <c r="A594">
        <f t="shared" si="153"/>
        <v>50.598204814628225</v>
      </c>
      <c r="B594">
        <f t="shared" si="170"/>
        <v>8.0529544078242203</v>
      </c>
      <c r="C594" t="str">
        <f t="shared" si="154"/>
        <v>-941.107033969225-13175.832332245i</v>
      </c>
      <c r="D594" t="str">
        <f t="shared" si="155"/>
        <v>3.47812499957391-1976.3547405337i</v>
      </c>
      <c r="E594" t="str">
        <f t="shared" si="156"/>
        <v>162.463315300618-0.0761739063907782i</v>
      </c>
      <c r="F594" t="str">
        <f t="shared" si="157"/>
        <v>2.90990990984126-18546.8722179313i</v>
      </c>
      <c r="G594" t="str">
        <f t="shared" si="158"/>
        <v>0.999999999976405-0.0000048574276620897i</v>
      </c>
      <c r="H594" t="str">
        <f t="shared" si="159"/>
        <v>15.152270026636+1.1006701721005i</v>
      </c>
      <c r="I594" t="str">
        <f t="shared" si="160"/>
        <v>138.511435898942-1902.67308099529i</v>
      </c>
      <c r="K594" t="str">
        <f t="shared" si="161"/>
        <v>0.328251488614424-0.0238719145367577i</v>
      </c>
      <c r="L594" t="str">
        <f t="shared" si="162"/>
        <v>0.000714285714285714-150.178928726183i</v>
      </c>
      <c r="M594" t="str">
        <f t="shared" si="163"/>
        <v>0.0025-4.67887003323051i</v>
      </c>
      <c r="N594">
        <f t="shared" si="164"/>
        <v>85.914486393130645</v>
      </c>
      <c r="O594">
        <f t="shared" si="165"/>
        <v>82.417661623372553</v>
      </c>
      <c r="P594" s="3">
        <f t="shared" si="166"/>
        <v>82.417661623372553</v>
      </c>
      <c r="Q594" s="3">
        <f t="shared" si="167"/>
        <v>-94.085513606869355</v>
      </c>
      <c r="R594">
        <f t="shared" si="168"/>
        <v>85.914486393130645</v>
      </c>
      <c r="S594">
        <f t="shared" si="169"/>
        <v>8.0529544078242199E-3</v>
      </c>
      <c r="T594">
        <f t="shared" si="152"/>
        <v>82.417661623372553</v>
      </c>
    </row>
    <row r="595" spans="1:20" x14ac:dyDescent="0.25">
      <c r="A595">
        <f t="shared" si="153"/>
        <v>50.790477992923819</v>
      </c>
      <c r="B595">
        <f t="shared" si="170"/>
        <v>8.083555634573953</v>
      </c>
      <c r="C595" t="str">
        <f t="shared" si="154"/>
        <v>-941.06824351924-13125.4298598009i</v>
      </c>
      <c r="D595" t="str">
        <f t="shared" si="155"/>
        <v>3.47812499957065-1968.87302333815i</v>
      </c>
      <c r="E595" t="str">
        <f t="shared" si="156"/>
        <v>162.46326818485-0.076459873644631i</v>
      </c>
      <c r="F595" t="str">
        <f t="shared" si="157"/>
        <v>2.90990990984074-18476.6609065939i</v>
      </c>
      <c r="G595" t="str">
        <f t="shared" si="158"/>
        <v>0.999999999976226-4.87588588720477E-06i</v>
      </c>
      <c r="H595" t="str">
        <f t="shared" si="159"/>
        <v>15.1522757746516+1.10485276661139i</v>
      </c>
      <c r="I595" t="str">
        <f t="shared" si="160"/>
        <v>138.511441999708-1895.47084845039i</v>
      </c>
      <c r="K595" t="str">
        <f t="shared" si="161"/>
        <v>0.328238246264583-0.0239616541815858i</v>
      </c>
      <c r="L595" t="str">
        <f t="shared" si="162"/>
        <v>0.000714285714285714-149.610409171332i</v>
      </c>
      <c r="M595" t="str">
        <f t="shared" si="163"/>
        <v>0.0025-4.66115763422049i</v>
      </c>
      <c r="N595">
        <f t="shared" si="164"/>
        <v>85.899019659333732</v>
      </c>
      <c r="O595">
        <f t="shared" si="165"/>
        <v>82.384538934853509</v>
      </c>
      <c r="P595" s="3">
        <f t="shared" si="166"/>
        <v>82.384538934853509</v>
      </c>
      <c r="Q595" s="3">
        <f t="shared" si="167"/>
        <v>-94.100980340666268</v>
      </c>
      <c r="R595">
        <f t="shared" si="168"/>
        <v>85.899019659333732</v>
      </c>
      <c r="S595">
        <f t="shared" si="169"/>
        <v>8.0835556345739534E-3</v>
      </c>
      <c r="T595">
        <f t="shared" si="152"/>
        <v>82.384538934853509</v>
      </c>
    </row>
    <row r="596" spans="1:20" x14ac:dyDescent="0.25">
      <c r="A596">
        <f t="shared" si="153"/>
        <v>50.983481809296933</v>
      </c>
      <c r="B596">
        <f t="shared" si="170"/>
        <v>8.1142731459853348</v>
      </c>
      <c r="C596" t="str">
        <f t="shared" si="154"/>
        <v>-941.029160935311-13075.2162445751i</v>
      </c>
      <c r="D596" t="str">
        <f t="shared" si="155"/>
        <v>3.47812499956738-1961.41962904204i</v>
      </c>
      <c r="E596" t="str">
        <f t="shared" si="156"/>
        <v>162.463220714254-0.0767468878879103i</v>
      </c>
      <c r="F596" t="str">
        <f t="shared" si="157"/>
        <v>2.90990990984019-18406.7153882267i</v>
      </c>
      <c r="G596" t="str">
        <f t="shared" si="158"/>
        <v>0.999999999976045-4.89441425357526E-06i</v>
      </c>
      <c r="H596" t="str">
        <f t="shared" si="159"/>
        <v>15.152281566436+1.10905125552906i</v>
      </c>
      <c r="I596" t="str">
        <f t="shared" si="160"/>
        <v>138.511448146927-1888.2958828901i</v>
      </c>
      <c r="K596" t="str">
        <f t="shared" si="161"/>
        <v>0.328224904170048-0.0240517237757729i</v>
      </c>
      <c r="L596" t="str">
        <f t="shared" si="162"/>
        <v>0.000714285714285714-149.044041812445i</v>
      </c>
      <c r="M596" t="str">
        <f t="shared" si="163"/>
        <v>0.0025-4.64351228752788i</v>
      </c>
      <c r="N596">
        <f t="shared" si="164"/>
        <v>85.883494815233803</v>
      </c>
      <c r="O596">
        <f t="shared" si="165"/>
        <v>82.351414891863598</v>
      </c>
      <c r="P596" s="3">
        <f t="shared" si="166"/>
        <v>82.351414891863598</v>
      </c>
      <c r="Q596" s="3">
        <f t="shared" si="167"/>
        <v>-94.116505184766197</v>
      </c>
      <c r="R596">
        <f t="shared" si="168"/>
        <v>85.883494815233803</v>
      </c>
      <c r="S596">
        <f t="shared" si="169"/>
        <v>8.1142731459853349E-3</v>
      </c>
      <c r="T596">
        <f t="shared" si="152"/>
        <v>82.351414891863598</v>
      </c>
    </row>
    <row r="597" spans="1:20" x14ac:dyDescent="0.25">
      <c r="A597">
        <f t="shared" si="153"/>
        <v>51.177219040172261</v>
      </c>
      <c r="B597">
        <f t="shared" si="170"/>
        <v>8.1451073839400792</v>
      </c>
      <c r="C597" t="str">
        <f t="shared" si="154"/>
        <v>-940.989784042047-13025.1907647203i</v>
      </c>
      <c r="D597" t="str">
        <f t="shared" si="155"/>
        <v>3.47812499956409-1953.99445042579i</v>
      </c>
      <c r="E597" t="str">
        <f t="shared" si="156"/>
        <v>162.463172886189-0.0770349526506922i</v>
      </c>
      <c r="F597" t="str">
        <f t="shared" si="157"/>
        <v>2.90990990983967-18337.0346566399i</v>
      </c>
      <c r="G597" t="str">
        <f t="shared" si="158"/>
        <v>0.999999999975862-4.91301302773795E-06i</v>
      </c>
      <c r="H597" t="str">
        <f t="shared" si="159"/>
        <v>15.1522874023227+1.11326569925855i</v>
      </c>
      <c r="I597" t="str">
        <f t="shared" si="160"/>
        <v>138.511454340956-1881.14808110014i</v>
      </c>
      <c r="K597" t="str">
        <f t="shared" si="161"/>
        <v>0.328211461587821-0.024142124448076i</v>
      </c>
      <c r="L597" t="str">
        <f t="shared" si="162"/>
        <v>0.000714285714285714-148.479818502137i</v>
      </c>
      <c r="M597" t="str">
        <f t="shared" si="163"/>
        <v>0.0025-4.62593373931846i</v>
      </c>
      <c r="N597">
        <f t="shared" si="164"/>
        <v>85.86791164754618</v>
      </c>
      <c r="O597">
        <f t="shared" si="165"/>
        <v>82.318289484202722</v>
      </c>
      <c r="P597" s="3">
        <f t="shared" si="166"/>
        <v>82.318289484202722</v>
      </c>
      <c r="Q597" s="3">
        <f t="shared" si="167"/>
        <v>-94.13208835245382</v>
      </c>
      <c r="R597">
        <f t="shared" si="168"/>
        <v>85.86791164754618</v>
      </c>
      <c r="S597">
        <f t="shared" si="169"/>
        <v>8.1451073839400798E-3</v>
      </c>
      <c r="T597">
        <f t="shared" si="152"/>
        <v>82.318289484202722</v>
      </c>
    </row>
    <row r="598" spans="1:20" x14ac:dyDescent="0.25">
      <c r="A598">
        <f t="shared" si="153"/>
        <v>51.37169247252492</v>
      </c>
      <c r="B598">
        <f t="shared" si="170"/>
        <v>8.1760587919990524</v>
      </c>
      <c r="C598" t="str">
        <f t="shared" si="154"/>
        <v>-940.950110648165-12975.352701101i</v>
      </c>
      <c r="D598" t="str">
        <f t="shared" si="155"/>
        <v>3.47812499956077-1946.59738067571i</v>
      </c>
      <c r="E598" t="str">
        <f t="shared" si="156"/>
        <v>162.463124697992-0.0773240714711311i</v>
      </c>
      <c r="F598" t="str">
        <f t="shared" si="157"/>
        <v>2.90990990983914-18267.6177094528i</v>
      </c>
      <c r="G598" t="str">
        <f t="shared" si="158"/>
        <v>0.999999999975679-4.93168247724244E-06i</v>
      </c>
      <c r="H598" t="str">
        <f t="shared" si="159"/>
        <v>15.1522932826473+1.11749615843443i</v>
      </c>
      <c r="I598" t="str">
        <f t="shared" si="160"/>
        <v>138.511460582145-1874.02734025698i</v>
      </c>
      <c r="K598" t="str">
        <f t="shared" si="161"/>
        <v>0.328197917769498-0.0242328573301388i</v>
      </c>
      <c r="L598" t="str">
        <f t="shared" si="162"/>
        <v>0.000714285714285714-147.917731123866i</v>
      </c>
      <c r="M598" t="str">
        <f t="shared" si="163"/>
        <v>0.0025-4.60842173671894i</v>
      </c>
      <c r="N598">
        <f t="shared" si="164"/>
        <v>85.852269942261046</v>
      </c>
      <c r="O598">
        <f t="shared" si="165"/>
        <v>82.2851627015948</v>
      </c>
      <c r="P598" s="3">
        <f t="shared" si="166"/>
        <v>82.2851627015948</v>
      </c>
      <c r="Q598" s="3">
        <f t="shared" si="167"/>
        <v>-94.147730057738954</v>
      </c>
      <c r="R598">
        <f t="shared" si="168"/>
        <v>85.852269942261046</v>
      </c>
      <c r="S598">
        <f t="shared" si="169"/>
        <v>8.1760587919990531E-3</v>
      </c>
      <c r="T598">
        <f t="shared" si="152"/>
        <v>82.2851627015948</v>
      </c>
    </row>
    <row r="599" spans="1:20" x14ac:dyDescent="0.25">
      <c r="A599">
        <f t="shared" si="153"/>
        <v>51.566904903920516</v>
      </c>
      <c r="B599">
        <f t="shared" si="170"/>
        <v>8.2071278154086489</v>
      </c>
      <c r="C599" t="str">
        <f t="shared" si="154"/>
        <v>-940.910138546542-12925.7013372835i</v>
      </c>
      <c r="D599" t="str">
        <f t="shared" si="155"/>
        <v>3.47812499955743-1939.22831338247i</v>
      </c>
      <c r="E599" t="str">
        <f t="shared" si="156"/>
        <v>162.463076146985-0.0776142478961591i</v>
      </c>
      <c r="F599" t="str">
        <f t="shared" si="157"/>
        <v>2.90990990983859-18198.4635480794i</v>
      </c>
      <c r="G599" t="str">
        <f t="shared" si="158"/>
        <v>0.999999999975493-4.95042287065505E-06i</v>
      </c>
      <c r="H599" t="str">
        <f t="shared" si="159"/>
        <v>15.1522992077485+1.12174269392188i</v>
      </c>
      <c r="I599" t="str">
        <f t="shared" si="160"/>
        <v>138.511466870863-1866.9335579264i</v>
      </c>
      <c r="K599" t="str">
        <f t="shared" si="161"/>
        <v>0.328184271961223-0.0243239235564885i</v>
      </c>
      <c r="L599" t="str">
        <f t="shared" si="162"/>
        <v>0.000714285714285714-147.357771591817i</v>
      </c>
      <c r="M599" t="str">
        <f t="shared" si="163"/>
        <v>0.0025-4.59097602781325i</v>
      </c>
      <c r="N599">
        <f t="shared" si="164"/>
        <v>85.83656948464116</v>
      </c>
      <c r="O599">
        <f t="shared" si="165"/>
        <v>82.252034533687294</v>
      </c>
      <c r="P599" s="3">
        <f t="shared" si="166"/>
        <v>82.252034533687294</v>
      </c>
      <c r="Q599" s="3">
        <f t="shared" si="167"/>
        <v>-94.16343051535884</v>
      </c>
      <c r="R599">
        <f t="shared" si="168"/>
        <v>85.83656948464116</v>
      </c>
      <c r="S599">
        <f t="shared" si="169"/>
        <v>8.2071278154086484E-3</v>
      </c>
      <c r="T599">
        <f t="shared" si="152"/>
        <v>82.252034533687294</v>
      </c>
    </row>
    <row r="600" spans="1:20" x14ac:dyDescent="0.25">
      <c r="A600">
        <f t="shared" si="153"/>
        <v>51.762859142555421</v>
      </c>
      <c r="B600">
        <f t="shared" si="170"/>
        <v>8.2383149011072021</v>
      </c>
      <c r="C600" t="str">
        <f t="shared" si="154"/>
        <v>-940.869865513928-12876.2359595252i</v>
      </c>
      <c r="D600" t="str">
        <f t="shared" si="155"/>
        <v>3.47812499955406-1931.88714253957i</v>
      </c>
      <c r="E600" t="str">
        <f t="shared" si="156"/>
        <v>162.463027230465-0.077905485480659i</v>
      </c>
      <c r="F600" t="str">
        <f t="shared" si="157"/>
        <v>2.90990990983805-18129.5711777138i</v>
      </c>
      <c r="G600" t="str">
        <f t="shared" si="158"/>
        <v>0.999999999975307-4.96923447756261E-06i</v>
      </c>
      <c r="H600" t="str">
        <f t="shared" si="159"/>
        <v>15.1523051779669+1.1260053668173i</v>
      </c>
      <c r="I600" t="str">
        <f t="shared" si="160"/>
        <v>138.511473207462-1859.86663206192i</v>
      </c>
      <c r="K600" t="str">
        <f t="shared" si="161"/>
        <v>0.328170523403665-0.0244153242645298i</v>
      </c>
      <c r="L600" t="str">
        <f t="shared" si="162"/>
        <v>0.000714285714285714-146.799931850784i</v>
      </c>
      <c r="M600" t="str">
        <f t="shared" si="163"/>
        <v>0.0025-4.57359636163902i</v>
      </c>
      <c r="N600">
        <f t="shared" si="164"/>
        <v>85.820810059220634</v>
      </c>
      <c r="O600">
        <f t="shared" si="165"/>
        <v>82.218904970050474</v>
      </c>
      <c r="P600" s="3">
        <f t="shared" si="166"/>
        <v>82.218904970050474</v>
      </c>
      <c r="Q600" s="3">
        <f t="shared" si="167"/>
        <v>-94.179189940779366</v>
      </c>
      <c r="R600">
        <f t="shared" si="168"/>
        <v>85.820810059220634</v>
      </c>
      <c r="S600">
        <f t="shared" si="169"/>
        <v>8.2383149011072028E-3</v>
      </c>
      <c r="T600">
        <f t="shared" si="152"/>
        <v>82.218904970050474</v>
      </c>
    </row>
    <row r="601" spans="1:20" x14ac:dyDescent="0.25">
      <c r="A601">
        <f t="shared" si="153"/>
        <v>51.959558007297133</v>
      </c>
      <c r="B601">
        <f t="shared" si="170"/>
        <v>8.2696204977314096</v>
      </c>
      <c r="C601" t="str">
        <f t="shared" si="154"/>
        <v>-940.82928931099-12826.9558567651i</v>
      </c>
      <c r="D601" t="str">
        <f t="shared" si="155"/>
        <v>3.47812499955067-1924.57376254179i</v>
      </c>
      <c r="E601" t="str">
        <f t="shared" si="156"/>
        <v>162.462977945714-0.0781977877882094i</v>
      </c>
      <c r="F601" t="str">
        <f t="shared" si="157"/>
        <v>2.9099099098375-18060.9396073161i</v>
      </c>
      <c r="G601" t="str">
        <f t="shared" si="158"/>
        <v>0.999999999975119-4.98811756857641E-06i</v>
      </c>
      <c r="H601" t="str">
        <f t="shared" si="159"/>
        <v>15.1523111936463+1.13028423844946i</v>
      </c>
      <c r="I601" t="str">
        <f t="shared" si="160"/>
        <v>138.511479592315-1852.82646100346i</v>
      </c>
      <c r="K601" t="str">
        <f t="shared" si="161"/>
        <v>0.328156671331966-0.0245070605945411i</v>
      </c>
      <c r="L601" t="str">
        <f t="shared" si="162"/>
        <v>0.000714285714285714-146.244203876055i</v>
      </c>
      <c r="M601" t="str">
        <f t="shared" si="163"/>
        <v>0.0025-4.55628248818392i</v>
      </c>
      <c r="N601">
        <f t="shared" si="164"/>
        <v>85.804991449802586</v>
      </c>
      <c r="O601">
        <f t="shared" si="165"/>
        <v>82.185774000177247</v>
      </c>
      <c r="P601" s="3">
        <f t="shared" si="166"/>
        <v>82.185774000177247</v>
      </c>
      <c r="Q601" s="3">
        <f t="shared" si="167"/>
        <v>-94.195008550197414</v>
      </c>
      <c r="R601">
        <f t="shared" si="168"/>
        <v>85.804991449802586</v>
      </c>
      <c r="S601">
        <f t="shared" si="169"/>
        <v>8.26962049773141E-3</v>
      </c>
      <c r="T601">
        <f t="shared" si="152"/>
        <v>82.185774000177247</v>
      </c>
    </row>
    <row r="602" spans="1:20" x14ac:dyDescent="0.25">
      <c r="A602">
        <f t="shared" si="153"/>
        <v>52.157004327724856</v>
      </c>
      <c r="B602">
        <f t="shared" si="170"/>
        <v>8.3010450556227884</v>
      </c>
      <c r="C602" t="str">
        <f t="shared" si="154"/>
        <v>-940.788407682055-12777.8603206128i</v>
      </c>
      <c r="D602" t="str">
        <f t="shared" si="155"/>
        <v>3.47812499954724-1917.28806818371i</v>
      </c>
      <c r="E602" t="str">
        <f t="shared" si="156"/>
        <v>162.462928289992-0.0784911583902988i</v>
      </c>
      <c r="F602" t="str">
        <f t="shared" si="157"/>
        <v>2.90990990983696-17992.5678495981i</v>
      </c>
      <c r="G602" t="str">
        <f t="shared" si="158"/>
        <v>0.999999999974929-5.00707241533606E-06i</v>
      </c>
      <c r="H602" t="str">
        <f t="shared" si="159"/>
        <v>15.1523172551328+1.13457937038016i</v>
      </c>
      <c r="I602" t="str">
        <f t="shared" si="160"/>
        <v>138.511486025784-1845.81294347579i</v>
      </c>
      <c r="K602" t="str">
        <f t="shared" si="161"/>
        <v>0.328142714975707-0.0245991336896678i</v>
      </c>
      <c r="L602" t="str">
        <f t="shared" si="162"/>
        <v>0.000714285714285714-145.690579673297i</v>
      </c>
      <c r="M602" t="str">
        <f t="shared" si="163"/>
        <v>0.0025-4.53903415838206i</v>
      </c>
      <c r="N602">
        <f t="shared" si="164"/>
        <v>85.78911343945795</v>
      </c>
      <c r="O602">
        <f t="shared" si="165"/>
        <v>82.152641613482047</v>
      </c>
      <c r="P602" s="3">
        <f t="shared" si="166"/>
        <v>82.152641613482047</v>
      </c>
      <c r="Q602" s="3">
        <f t="shared" si="167"/>
        <v>-94.21088656054205</v>
      </c>
      <c r="R602">
        <f t="shared" si="168"/>
        <v>85.78911343945795</v>
      </c>
      <c r="S602">
        <f t="shared" si="169"/>
        <v>8.3010450556227876E-3</v>
      </c>
      <c r="T602">
        <f t="shared" si="152"/>
        <v>82.152641613482047</v>
      </c>
    </row>
    <row r="603" spans="1:20" x14ac:dyDescent="0.25">
      <c r="A603">
        <f t="shared" si="153"/>
        <v>52.355200944170207</v>
      </c>
      <c r="B603">
        <f t="shared" si="170"/>
        <v>8.3325890268341549</v>
      </c>
      <c r="C603" t="str">
        <f t="shared" si="154"/>
        <v>-940.747218355124-12728.948645339i</v>
      </c>
      <c r="D603" t="str">
        <f t="shared" si="155"/>
        <v>3.4781249995438-1910.02995465817i</v>
      </c>
      <c r="E603" t="str">
        <f t="shared" si="156"/>
        <v>162.462878260539-0.0787856008669599i</v>
      </c>
      <c r="F603" t="str">
        <f t="shared" si="157"/>
        <v>2.90990990983639-17924.4549210092i</v>
      </c>
      <c r="G603" t="str">
        <f t="shared" si="158"/>
        <v>0.999999999974738-5.02609929051337E-06i</v>
      </c>
      <c r="H603" t="str">
        <f t="shared" si="159"/>
        <v>15.1523233627752+1.13889082440524i</v>
      </c>
      <c r="I603" t="str">
        <f t="shared" si="160"/>
        <v>138.511492508241-1838.82597858712i</v>
      </c>
      <c r="K603" t="str">
        <f t="shared" si="161"/>
        <v>0.328128653558878-0.024691544695919i</v>
      </c>
      <c r="L603" t="str">
        <f t="shared" si="162"/>
        <v>0.000714285714285714-145.139051278439i</v>
      </c>
      <c r="M603" t="str">
        <f t="shared" si="163"/>
        <v>0.0025-4.52185112411044i</v>
      </c>
      <c r="N603">
        <f t="shared" si="164"/>
        <v>85.773175810523114</v>
      </c>
      <c r="O603">
        <f t="shared" si="165"/>
        <v>82.119507799300706</v>
      </c>
      <c r="P603" s="3">
        <f t="shared" si="166"/>
        <v>82.119507799300706</v>
      </c>
      <c r="Q603" s="3">
        <f t="shared" si="167"/>
        <v>-94.226824189476886</v>
      </c>
      <c r="R603">
        <f t="shared" si="168"/>
        <v>85.773175810523114</v>
      </c>
      <c r="S603">
        <f t="shared" si="169"/>
        <v>8.3325890268341543E-3</v>
      </c>
      <c r="T603">
        <f t="shared" si="152"/>
        <v>82.119507799300706</v>
      </c>
    </row>
    <row r="604" spans="1:20" x14ac:dyDescent="0.25">
      <c r="A604">
        <f t="shared" si="153"/>
        <v>52.554150707758055</v>
      </c>
      <c r="B604">
        <f t="shared" si="170"/>
        <v>8.364252865136125</v>
      </c>
      <c r="C604" t="str">
        <f t="shared" si="154"/>
        <v>-940.70571904168-12680.2201278653i</v>
      </c>
      <c r="D604" t="str">
        <f t="shared" si="155"/>
        <v>3.47812499954031-1902.79931755478i</v>
      </c>
      <c r="E604" t="str">
        <f t="shared" si="156"/>
        <v>162.462827854575-0.0790811188062554i</v>
      </c>
      <c r="F604" t="str">
        <f t="shared" si="157"/>
        <v>2.90990990983584-17856.599841722i</v>
      </c>
      <c r="G604" t="str">
        <f t="shared" si="158"/>
        <v>0.999999999974546-5.04519846781635E-06i</v>
      </c>
      <c r="H604" t="str">
        <f t="shared" si="159"/>
        <v>15.152329516925+1.14321866255546i</v>
      </c>
      <c r="I604" t="str">
        <f t="shared" si="160"/>
        <v>138.511499040059-1831.86546582761i</v>
      </c>
      <c r="K604" t="str">
        <f t="shared" si="161"/>
        <v>0.328114486299826-0.0247842947621606i</v>
      </c>
      <c r="L604" t="str">
        <f t="shared" si="162"/>
        <v>0.000714285714285714-144.58961075756i</v>
      </c>
      <c r="M604" t="str">
        <f t="shared" si="163"/>
        <v>0.0025-4.50473313818534i</v>
      </c>
      <c r="N604">
        <f t="shared" si="164"/>
        <v>85.757178344598586</v>
      </c>
      <c r="O604">
        <f t="shared" si="165"/>
        <v>82.086372546889791</v>
      </c>
      <c r="P604" s="3">
        <f t="shared" si="166"/>
        <v>82.086372546889791</v>
      </c>
      <c r="Q604" s="3">
        <f t="shared" si="167"/>
        <v>-94.242821655401414</v>
      </c>
      <c r="R604">
        <f t="shared" si="168"/>
        <v>85.757178344598586</v>
      </c>
      <c r="S604">
        <f t="shared" si="169"/>
        <v>8.364252865136125E-3</v>
      </c>
      <c r="T604">
        <f t="shared" si="152"/>
        <v>82.086372546889791</v>
      </c>
    </row>
    <row r="605" spans="1:20" x14ac:dyDescent="0.25">
      <c r="A605">
        <f t="shared" si="153"/>
        <v>52.753856480447531</v>
      </c>
      <c r="B605">
        <f t="shared" si="170"/>
        <v>8.3960370260236417</v>
      </c>
      <c r="C605" t="str">
        <f t="shared" si="154"/>
        <v>-940.663907436629-12631.674067754i</v>
      </c>
      <c r="D605" t="str">
        <f t="shared" si="155"/>
        <v>3.47812499953682-1895.59605285838i</v>
      </c>
      <c r="E605" t="str">
        <f t="shared" si="156"/>
        <v>162.462777069302-0.0793777158045884i</v>
      </c>
      <c r="F605" t="str">
        <f t="shared" si="157"/>
        <v>2.90990990983529-17789.0016356185i</v>
      </c>
      <c r="G605" t="str">
        <f t="shared" si="158"/>
        <v>0.999999999974352-5.06437022199307E-06i</v>
      </c>
      <c r="H605" t="str">
        <f t="shared" si="159"/>
        <v>15.1523357179364+1.14756294709735i</v>
      </c>
      <c r="I605" t="str">
        <f t="shared" si="160"/>
        <v>138.511505621613-1824.93130506796i</v>
      </c>
      <c r="K605" t="str">
        <f t="shared" si="161"/>
        <v>0.328100212411226-0.0248773850401106i</v>
      </c>
      <c r="L605" t="str">
        <f t="shared" si="162"/>
        <v>0.000714285714285714-144.042250206774i</v>
      </c>
      <c r="M605" t="str">
        <f t="shared" si="163"/>
        <v>0.0025-4.48767995435878i</v>
      </c>
      <c r="N605">
        <f t="shared" si="164"/>
        <v>85.741120822546876</v>
      </c>
      <c r="O605">
        <f t="shared" si="165"/>
        <v>82.053235845425945</v>
      </c>
      <c r="P605" s="3">
        <f t="shared" si="166"/>
        <v>82.053235845425945</v>
      </c>
      <c r="Q605" s="3">
        <f t="shared" si="167"/>
        <v>-94.258879177453124</v>
      </c>
      <c r="R605">
        <f t="shared" si="168"/>
        <v>85.741120822546876</v>
      </c>
      <c r="S605">
        <f t="shared" si="169"/>
        <v>8.3960370260236419E-3</v>
      </c>
      <c r="T605">
        <f t="shared" si="152"/>
        <v>82.053235845425945</v>
      </c>
    </row>
    <row r="606" spans="1:20" x14ac:dyDescent="0.25">
      <c r="A606">
        <f t="shared" si="153"/>
        <v>52.954321135073236</v>
      </c>
      <c r="B606">
        <f t="shared" si="170"/>
        <v>8.4279419667225319</v>
      </c>
      <c r="C606" t="str">
        <f t="shared" si="154"/>
        <v>-940.621781218135-12583.3097671979i</v>
      </c>
      <c r="D606" t="str">
        <f t="shared" si="155"/>
        <v>3.47812499953329-1888.42005694761i</v>
      </c>
      <c r="E606" t="str">
        <f t="shared" si="156"/>
        <v>162.462725901897-0.0796753954665553i</v>
      </c>
      <c r="F606" t="str">
        <f t="shared" si="157"/>
        <v>2.90990990983472-17721.6593302757i</v>
      </c>
      <c r="G606" t="str">
        <f t="shared" si="158"/>
        <v>0.999999999974157-5.08361482883565E-06i</v>
      </c>
      <c r="H606" t="str">
        <f t="shared" si="159"/>
        <v>15.152341966166+1.15192374053414i</v>
      </c>
      <c r="I606" t="str">
        <f t="shared" si="160"/>
        <v>138.511512253283-1818.02339655791i</v>
      </c>
      <c r="K606" t="str">
        <f t="shared" si="161"/>
        <v>0.328085831100039-0.0249708166843324i</v>
      </c>
      <c r="L606" t="str">
        <f t="shared" si="162"/>
        <v>0.000714285714285714-143.496961752116i</v>
      </c>
      <c r="M606" t="str">
        <f t="shared" si="163"/>
        <v>0.0025-4.47069132731499i</v>
      </c>
      <c r="N606">
        <f t="shared" si="164"/>
        <v>85.725003024490832</v>
      </c>
      <c r="O606">
        <f t="shared" si="165"/>
        <v>82.020097684005137</v>
      </c>
      <c r="P606" s="3">
        <f t="shared" si="166"/>
        <v>82.020097684005137</v>
      </c>
      <c r="Q606" s="3">
        <f t="shared" si="167"/>
        <v>-94.274996975509168</v>
      </c>
      <c r="R606">
        <f t="shared" si="168"/>
        <v>85.725003024490832</v>
      </c>
      <c r="S606">
        <f t="shared" si="169"/>
        <v>8.4279419667225314E-3</v>
      </c>
      <c r="T606">
        <f t="shared" si="152"/>
        <v>82.020097684005137</v>
      </c>
    </row>
    <row r="607" spans="1:20" x14ac:dyDescent="0.25">
      <c r="A607">
        <f t="shared" si="153"/>
        <v>53.155547555386512</v>
      </c>
      <c r="B607">
        <f t="shared" si="170"/>
        <v>8.4599681461960774</v>
      </c>
      <c r="C607" t="str">
        <f t="shared" si="154"/>
        <v>-940.57933804753-12535.1265310108i</v>
      </c>
      <c r="D607" t="str">
        <f t="shared" si="155"/>
        <v>3.47812499952974-1881.27122659333i</v>
      </c>
      <c r="E607" t="str">
        <f t="shared" si="156"/>
        <v>162.462674349522-0.0799741614047282i</v>
      </c>
      <c r="F607" t="str">
        <f t="shared" si="157"/>
        <v>2.90990990983415-17654.5719569519i</v>
      </c>
      <c r="G607" t="str">
        <f t="shared" si="158"/>
        <v>0.99999999997396-5.10293256518423E-06i</v>
      </c>
      <c r="H607" t="str">
        <f t="shared" si="159"/>
        <v>15.1523482619736+1.15630110560667i</v>
      </c>
      <c r="I607" t="str">
        <f t="shared" si="160"/>
        <v>138.51151893545-1811.1416409249i</v>
      </c>
      <c r="K607" t="str">
        <f t="shared" si="161"/>
        <v>0.32807134156747-0.0250645908522292i</v>
      </c>
      <c r="L607" t="str">
        <f t="shared" si="162"/>
        <v>0.000714285714285714-142.953737549428i</v>
      </c>
      <c r="M607" t="str">
        <f t="shared" si="163"/>
        <v>0.0025-4.45376701266684i</v>
      </c>
      <c r="N607">
        <f t="shared" si="164"/>
        <v>85.708824729812093</v>
      </c>
      <c r="O607">
        <f t="shared" si="165"/>
        <v>81.986958051642432</v>
      </c>
      <c r="P607" s="3">
        <f t="shared" si="166"/>
        <v>81.986958051642432</v>
      </c>
      <c r="Q607" s="3">
        <f t="shared" si="167"/>
        <v>-94.291175270187907</v>
      </c>
      <c r="R607">
        <f t="shared" si="168"/>
        <v>85.708824729812093</v>
      </c>
      <c r="S607">
        <f t="shared" si="169"/>
        <v>8.4599681461960778E-3</v>
      </c>
      <c r="T607">
        <f t="shared" si="152"/>
        <v>81.986958051642432</v>
      </c>
    </row>
    <row r="608" spans="1:20" x14ac:dyDescent="0.25">
      <c r="A608">
        <f t="shared" si="153"/>
        <v>53.357538636096983</v>
      </c>
      <c r="B608">
        <f t="shared" si="170"/>
        <v>8.4921160251516223</v>
      </c>
      <c r="C608" t="str">
        <f t="shared" si="154"/>
        <v>-940.536575569221-12487.1236666176i</v>
      </c>
      <c r="D608" t="str">
        <f t="shared" si="155"/>
        <v>3.47812499952615-1874.14945895725i</v>
      </c>
      <c r="E608" t="str">
        <f t="shared" si="156"/>
        <v>162.462622409317-0.0802740172399861i</v>
      </c>
      <c r="F608" t="str">
        <f t="shared" si="157"/>
        <v>2.90990990983356-17587.7385505728i</v>
      </c>
      <c r="G608" t="str">
        <f t="shared" si="158"/>
        <v>0.999999999973762-5.12232370893091E-06i</v>
      </c>
      <c r="H608" t="str">
        <f t="shared" si="159"/>
        <v>15.1523546057215+1.16069510529425i</v>
      </c>
      <c r="I608" t="str">
        <f t="shared" si="160"/>
        <v>138.511525668499-1804.28593917257i</v>
      </c>
      <c r="K608" t="str">
        <f t="shared" si="161"/>
        <v>0.32805674300893-0.0251587087040373i</v>
      </c>
      <c r="L608" t="str">
        <f t="shared" si="162"/>
        <v>0.000714285714285714-142.412569784248i</v>
      </c>
      <c r="M608" t="str">
        <f t="shared" si="163"/>
        <v>0.0025-4.43690676695242i</v>
      </c>
      <c r="N608">
        <f t="shared" si="164"/>
        <v>85.692585717149001</v>
      </c>
      <c r="O608">
        <f t="shared" si="165"/>
        <v>81.953816937271483</v>
      </c>
      <c r="P608" s="3">
        <f t="shared" si="166"/>
        <v>81.953816937271483</v>
      </c>
      <c r="Q608" s="3">
        <f t="shared" si="167"/>
        <v>-94.307414282850999</v>
      </c>
      <c r="R608">
        <f t="shared" si="168"/>
        <v>85.692585717149001</v>
      </c>
      <c r="S608">
        <f t="shared" si="169"/>
        <v>8.492116025151623E-3</v>
      </c>
      <c r="T608">
        <f t="shared" si="152"/>
        <v>81.953816937271483</v>
      </c>
    </row>
    <row r="609" spans="1:20" x14ac:dyDescent="0.25">
      <c r="A609">
        <f t="shared" si="153"/>
        <v>53.560297282914156</v>
      </c>
      <c r="B609">
        <f t="shared" si="170"/>
        <v>8.5243860660471995</v>
      </c>
      <c r="C609" t="str">
        <f t="shared" si="154"/>
        <v>-940.493491410513-12439.3004840436i</v>
      </c>
      <c r="D609" t="str">
        <f t="shared" si="155"/>
        <v>3.47812499952256-1867.05465159032i</v>
      </c>
      <c r="E609" t="str">
        <f t="shared" si="156"/>
        <v>162.462570078398-0.0805749666012811i</v>
      </c>
      <c r="F609" t="str">
        <f t="shared" si="157"/>
        <v>2.90990990983297-17521.1581497173i</v>
      </c>
      <c r="G609" t="str">
        <f t="shared" si="158"/>
        <v>0.999999999973562-5.14178853902382E-06i</v>
      </c>
      <c r="H609" t="str">
        <f t="shared" si="159"/>
        <v>15.1523609977746+1.16510580281558i</v>
      </c>
      <c r="I609" t="str">
        <f t="shared" si="160"/>
        <v>138.511532452815-1797.45619267932i</v>
      </c>
      <c r="K609" t="str">
        <f t="shared" si="161"/>
        <v>0.328042034614002-0.0252531714028204i</v>
      </c>
      <c r="L609" t="str">
        <f t="shared" si="162"/>
        <v>0.000714285714285714-141.873450671696i</v>
      </c>
      <c r="M609" t="str">
        <f t="shared" si="163"/>
        <v>0.0025-4.42011034763143i</v>
      </c>
      <c r="N609">
        <f t="shared" si="164"/>
        <v>85.676285764395047</v>
      </c>
      <c r="O609">
        <f t="shared" si="165"/>
        <v>81.920674329743235</v>
      </c>
      <c r="P609" s="3">
        <f t="shared" si="166"/>
        <v>81.920674329743235</v>
      </c>
      <c r="Q609" s="3">
        <f t="shared" si="167"/>
        <v>-94.323714235604953</v>
      </c>
      <c r="R609">
        <f t="shared" si="168"/>
        <v>85.676285764395047</v>
      </c>
      <c r="S609">
        <f t="shared" si="169"/>
        <v>8.5243860660471991E-3</v>
      </c>
      <c r="T609">
        <f t="shared" si="152"/>
        <v>81.920674329743235</v>
      </c>
    </row>
    <row r="610" spans="1:20" x14ac:dyDescent="0.25">
      <c r="A610">
        <f t="shared" si="153"/>
        <v>53.763826412589232</v>
      </c>
      <c r="B610">
        <f t="shared" si="170"/>
        <v>8.556778733098179</v>
      </c>
      <c r="C610" t="str">
        <f t="shared" si="154"/>
        <v>-940.450083181558-12391.6562959056i</v>
      </c>
      <c r="D610" t="str">
        <f t="shared" si="155"/>
        <v>3.47812499951891-1859.98670243138i</v>
      </c>
      <c r="E610" t="str">
        <f t="shared" si="156"/>
        <v>162.462517353863-0.0808770131253757i</v>
      </c>
      <c r="F610" t="str">
        <f t="shared" si="157"/>
        <v>2.90990990983238-17454.8297966042i</v>
      </c>
      <c r="G610" t="str">
        <f t="shared" si="158"/>
        <v>0.999999999973361-5.16132733547108E-06i</v>
      </c>
      <c r="H610" t="str">
        <f t="shared" si="159"/>
        <v>15.1523674385009+1.16953326162973i</v>
      </c>
      <c r="I610" t="str">
        <f t="shared" si="160"/>
        <v>138.511539288793-1790.65230319701i</v>
      </c>
      <c r="K610" t="str">
        <f t="shared" si="161"/>
        <v>0.328027215566391-0.0253479801144624i</v>
      </c>
      <c r="L610" t="str">
        <f t="shared" si="162"/>
        <v>0.000714285714285714-141.336372456362i</v>
      </c>
      <c r="M610" t="str">
        <f t="shared" si="163"/>
        <v>0.0025-4.40337751308171i</v>
      </c>
      <c r="N610">
        <f t="shared" si="164"/>
        <v>85.659924648697029</v>
      </c>
      <c r="O610">
        <f t="shared" si="165"/>
        <v>81.887530217826139</v>
      </c>
      <c r="P610" s="3">
        <f t="shared" si="166"/>
        <v>81.887530217826139</v>
      </c>
      <c r="Q610" s="3">
        <f t="shared" si="167"/>
        <v>-94.340075351302971</v>
      </c>
      <c r="R610">
        <f t="shared" si="168"/>
        <v>85.659924648697029</v>
      </c>
      <c r="S610">
        <f t="shared" si="169"/>
        <v>8.5567787330981786E-3</v>
      </c>
      <c r="T610">
        <f t="shared" si="152"/>
        <v>81.887530217826139</v>
      </c>
    </row>
    <row r="611" spans="1:20" x14ac:dyDescent="0.25">
      <c r="A611">
        <f t="shared" si="153"/>
        <v>53.968128952957073</v>
      </c>
      <c r="B611">
        <f t="shared" si="170"/>
        <v>8.5892944922839529</v>
      </c>
      <c r="C611" t="str">
        <f t="shared" si="154"/>
        <v>-940.406348475205-12344.1904174016i</v>
      </c>
      <c r="D611" t="str">
        <f t="shared" si="155"/>
        <v>3.47812499951525-1852.94550980559i</v>
      </c>
      <c r="E611" t="str">
        <f t="shared" si="156"/>
        <v>162.462464232789-0.0811801604574467i</v>
      </c>
      <c r="F611" t="str">
        <f t="shared" si="157"/>
        <v>2.9099099098318-17388.7525370776i</v>
      </c>
      <c r="G611" t="str">
        <f t="shared" si="158"/>
        <v>0.999999999973158-5.18094037934481E-06i</v>
      </c>
      <c r="H611" t="str">
        <f t="shared" si="159"/>
        <v>15.1523739282709+1.17397754543693i</v>
      </c>
      <c r="I611" t="str">
        <f t="shared" si="160"/>
        <v>138.511546176821-1783.87417284935i</v>
      </c>
      <c r="K611" t="str">
        <f t="shared" si="161"/>
        <v>0.328012285043892-0.0254431360076604i</v>
      </c>
      <c r="L611" t="str">
        <f t="shared" si="162"/>
        <v>0.000714285714285714-140.801327412195i</v>
      </c>
      <c r="M611" t="str">
        <f t="shared" si="163"/>
        <v>0.0025-4.38670802259585i</v>
      </c>
      <c r="N611">
        <f t="shared" si="164"/>
        <v>85.643502146453272</v>
      </c>
      <c r="O611">
        <f t="shared" si="165"/>
        <v>81.854384590205143</v>
      </c>
      <c r="P611" s="3">
        <f t="shared" si="166"/>
        <v>81.854384590205143</v>
      </c>
      <c r="Q611" s="3">
        <f t="shared" si="167"/>
        <v>-94.356497853546728</v>
      </c>
      <c r="R611">
        <f t="shared" si="168"/>
        <v>85.643502146453272</v>
      </c>
      <c r="S611">
        <f t="shared" si="169"/>
        <v>8.5892944922839522E-3</v>
      </c>
      <c r="T611">
        <f t="shared" si="152"/>
        <v>81.854384590205143</v>
      </c>
    </row>
    <row r="612" spans="1:20" x14ac:dyDescent="0.25">
      <c r="A612">
        <f t="shared" si="153"/>
        <v>54.173207842978314</v>
      </c>
      <c r="B612">
        <f t="shared" si="170"/>
        <v>8.6219338113546318</v>
      </c>
      <c r="C612" t="str">
        <f t="shared" si="154"/>
        <v>-940.362284866867-12296.9021663009i</v>
      </c>
      <c r="D612" t="str">
        <f t="shared" si="155"/>
        <v>3.47812499951156-1845.93097242304i</v>
      </c>
      <c r="E612" t="str">
        <f t="shared" si="156"/>
        <v>162.46241071223-0.081484412250347i</v>
      </c>
      <c r="F612" t="str">
        <f t="shared" si="157"/>
        <v>2.90990990983121-17322.9254205942i</v>
      </c>
      <c r="G612" t="str">
        <f t="shared" si="158"/>
        <v>0.999999999972953-5.20062795278526E-06i</v>
      </c>
      <c r="H612" t="str">
        <f t="shared" si="159"/>
        <v>15.1523804674581+1.1784387181796i</v>
      </c>
      <c r="I612" t="str">
        <f t="shared" si="160"/>
        <v>138.5115531173-1777.1217041307i</v>
      </c>
      <c r="K612" t="str">
        <f t="shared" si="161"/>
        <v>0.327997242218345-0.0255386402539177i</v>
      </c>
      <c r="L612" t="str">
        <f t="shared" si="162"/>
        <v>0.000714285714285714-140.268307842394i</v>
      </c>
      <c r="M612" t="str">
        <f t="shared" si="163"/>
        <v>0.0025-4.37010163637762i</v>
      </c>
      <c r="N612">
        <f t="shared" si="164"/>
        <v>85.627018033312055</v>
      </c>
      <c r="O612">
        <f t="shared" si="165"/>
        <v>81.821237435481009</v>
      </c>
      <c r="P612" s="3">
        <f t="shared" si="166"/>
        <v>81.821237435481009</v>
      </c>
      <c r="Q612" s="3">
        <f t="shared" si="167"/>
        <v>-94.372981966687945</v>
      </c>
      <c r="R612">
        <f t="shared" si="168"/>
        <v>85.627018033312055</v>
      </c>
      <c r="S612">
        <f t="shared" si="169"/>
        <v>8.6219338113546311E-3</v>
      </c>
      <c r="T612">
        <f t="shared" si="152"/>
        <v>81.821237435481009</v>
      </c>
    </row>
    <row r="613" spans="1:20" x14ac:dyDescent="0.25">
      <c r="A613">
        <f t="shared" si="153"/>
        <v>54.37906603278163</v>
      </c>
      <c r="B613">
        <f t="shared" si="170"/>
        <v>8.6546971598377791</v>
      </c>
      <c r="C613" t="str">
        <f t="shared" si="154"/>
        <v>-940.317889914427-12249.7908629347i</v>
      </c>
      <c r="D613" t="str">
        <f t="shared" si="155"/>
        <v>3.47812499950785-1838.94298937725i</v>
      </c>
      <c r="E613" t="str">
        <f t="shared" si="156"/>
        <v>162.46235678922-0.0817897721648744i</v>
      </c>
      <c r="F613" t="str">
        <f t="shared" si="157"/>
        <v>2.90990990983061-17257.3475002086i</v>
      </c>
      <c r="G613" t="str">
        <f t="shared" si="158"/>
        <v>0.999999999972748-5.22039033900477E-06i</v>
      </c>
      <c r="H613" t="str">
        <f t="shared" si="159"/>
        <v>15.1523870564389+1.18291684404324i</v>
      </c>
      <c r="I613" t="str">
        <f t="shared" si="160"/>
        <v>138.511560110629-1770.39479990452i</v>
      </c>
      <c r="K613" t="str">
        <f t="shared" si="161"/>
        <v>0.327982086255593-0.0256344940275367i</v>
      </c>
      <c r="L613" t="str">
        <f t="shared" si="162"/>
        <v>0.000714285714285714-139.737306079293i</v>
      </c>
      <c r="M613" t="str">
        <f t="shared" si="163"/>
        <v>0.0025-4.35355811553856i</v>
      </c>
      <c r="N613">
        <f t="shared" si="164"/>
        <v>85.610472084169686</v>
      </c>
      <c r="O613">
        <f t="shared" si="165"/>
        <v>81.788088742169975</v>
      </c>
      <c r="P613" s="3">
        <f t="shared" si="166"/>
        <v>81.788088742169975</v>
      </c>
      <c r="Q613" s="3">
        <f t="shared" si="167"/>
        <v>-94.389527915830314</v>
      </c>
      <c r="R613">
        <f t="shared" si="168"/>
        <v>85.610472084169686</v>
      </c>
      <c r="S613">
        <f t="shared" si="169"/>
        <v>8.6546971598377796E-3</v>
      </c>
      <c r="T613">
        <f t="shared" si="152"/>
        <v>81.788088742169975</v>
      </c>
    </row>
    <row r="614" spans="1:20" x14ac:dyDescent="0.25">
      <c r="A614">
        <f t="shared" si="153"/>
        <v>54.585706483706204</v>
      </c>
      <c r="B614">
        <f t="shared" si="170"/>
        <v>8.6875850090451632</v>
      </c>
      <c r="C614" t="str">
        <f t="shared" si="154"/>
        <v>-940.273161158127-12202.8558301864i</v>
      </c>
      <c r="D614" t="str">
        <f t="shared" si="155"/>
        <v>3.4781249995041-1831.98146014374i</v>
      </c>
      <c r="E614" t="str">
        <f t="shared" si="156"/>
        <v>162.462302460772-0.0820962438700134i</v>
      </c>
      <c r="F614" t="str">
        <f t="shared" si="157"/>
        <v>2.90990990983001-17192.0178325606i</v>
      </c>
      <c r="G614" t="str">
        <f t="shared" si="158"/>
        <v>0.99999999997254-0.0000052402278222919i</v>
      </c>
      <c r="H614" t="str">
        <f t="shared" si="159"/>
        <v>15.1523936955923+1.18741198745727i</v>
      </c>
      <c r="I614" t="str">
        <f t="shared" si="160"/>
        <v>138.511567157207-1763.69336340203i</v>
      </c>
      <c r="K614" t="str">
        <f t="shared" si="161"/>
        <v>0.327966816315448-0.0257306985056109i</v>
      </c>
      <c r="L614" t="str">
        <f t="shared" si="162"/>
        <v>0.000714285714285714-139.208314484252i</v>
      </c>
      <c r="M614" t="str">
        <f t="shared" si="163"/>
        <v>0.0025-4.33707722209461i</v>
      </c>
      <c r="N614">
        <f t="shared" si="164"/>
        <v>85.593864073168859</v>
      </c>
      <c r="O614">
        <f t="shared" si="165"/>
        <v>81.754938498703126</v>
      </c>
      <c r="P614" s="3">
        <f t="shared" si="166"/>
        <v>81.754938498703126</v>
      </c>
      <c r="Q614" s="3">
        <f t="shared" si="167"/>
        <v>-94.406135926831141</v>
      </c>
      <c r="R614">
        <f t="shared" si="168"/>
        <v>85.593864073168859</v>
      </c>
      <c r="S614">
        <f t="shared" si="169"/>
        <v>8.6875850090451633E-3</v>
      </c>
      <c r="T614">
        <f t="shared" si="152"/>
        <v>81.754938498703126</v>
      </c>
    </row>
    <row r="615" spans="1:20" x14ac:dyDescent="0.25">
      <c r="A615">
        <f t="shared" si="153"/>
        <v>54.793132168344293</v>
      </c>
      <c r="B615">
        <f t="shared" si="170"/>
        <v>8.7205978320795356</v>
      </c>
      <c r="C615" t="str">
        <f t="shared" si="154"/>
        <v>-940.228096120435-12156.0963934816i</v>
      </c>
      <c r="D615" t="str">
        <f t="shared" si="155"/>
        <v>3.47812499950032-1825.04628457858i</v>
      </c>
      <c r="E615" t="str">
        <f t="shared" si="156"/>
        <v>162.462247723878-0.0824038310425405i</v>
      </c>
      <c r="F615" t="str">
        <f t="shared" si="157"/>
        <v>2.9099099098294-17126.9354778608i</v>
      </c>
      <c r="G615" t="str">
        <f t="shared" si="158"/>
        <v>0.999999999972331-5.26014068801551E-06i</v>
      </c>
      <c r="H615" t="str">
        <f t="shared" si="159"/>
        <v>15.1524003853005+1.19192421309609i</v>
      </c>
      <c r="I615" t="str">
        <f t="shared" si="160"/>
        <v>138.511574257441-1757.01729822081i</v>
      </c>
      <c r="K615" t="str">
        <f t="shared" si="161"/>
        <v>0.327951431551642-0.0258272548680175i</v>
      </c>
      <c r="L615" t="str">
        <f t="shared" si="162"/>
        <v>0.000714285714285714-138.681325447552i</v>
      </c>
      <c r="M615" t="str">
        <f t="shared" si="163"/>
        <v>0.0025-4.32065871896256i</v>
      </c>
      <c r="N615">
        <f t="shared" si="164"/>
        <v>85.577193773696848</v>
      </c>
      <c r="O615">
        <f t="shared" si="165"/>
        <v>81.721786693425514</v>
      </c>
      <c r="P615" s="3">
        <f t="shared" si="166"/>
        <v>81.721786693425514</v>
      </c>
      <c r="Q615" s="3">
        <f t="shared" si="167"/>
        <v>-94.422806226303152</v>
      </c>
      <c r="R615">
        <f t="shared" si="168"/>
        <v>85.577193773696848</v>
      </c>
      <c r="S615">
        <f t="shared" si="169"/>
        <v>8.7205978320795356E-3</v>
      </c>
      <c r="T615">
        <f t="shared" si="152"/>
        <v>81.721786693425514</v>
      </c>
    </row>
    <row r="616" spans="1:20" x14ac:dyDescent="0.25">
      <c r="A616">
        <f t="shared" si="153"/>
        <v>55.001346070584006</v>
      </c>
      <c r="B616">
        <f t="shared" si="170"/>
        <v>8.7537361038414385</v>
      </c>
      <c r="C616" t="str">
        <f t="shared" si="154"/>
        <v>-940.182692305898-12109.5118807786i</v>
      </c>
      <c r="D616" t="str">
        <f t="shared" si="155"/>
        <v>3.47812499949651-1818.13736291693i</v>
      </c>
      <c r="E616" t="str">
        <f t="shared" si="156"/>
        <v>162.462192575506-0.0827125373669157i</v>
      </c>
      <c r="F616" t="str">
        <f t="shared" si="157"/>
        <v>2.90990990982878-17062.0994998778i</v>
      </c>
      <c r="G616" t="str">
        <f t="shared" si="158"/>
        <v>0.99999999997212-5.28012922262885E-06i</v>
      </c>
      <c r="H616" t="str">
        <f t="shared" si="159"/>
        <v>15.1524071259484+1.19645358587994i</v>
      </c>
      <c r="I616" t="str">
        <f t="shared" si="160"/>
        <v>138.511581411741-1750.36650832344i</v>
      </c>
      <c r="K616" t="str">
        <f t="shared" si="161"/>
        <v>0.327935931111791-0.0259241642974095i</v>
      </c>
      <c r="L616" t="str">
        <f t="shared" si="162"/>
        <v>0.000714285714285714-138.156331388276i</v>
      </c>
      <c r="M616" t="str">
        <f t="shared" si="163"/>
        <v>0.0025-4.30430236995671i</v>
      </c>
      <c r="N616">
        <f t="shared" si="164"/>
        <v>85.560460958383914</v>
      </c>
      <c r="O616">
        <f t="shared" si="165"/>
        <v>81.688633314595734</v>
      </c>
      <c r="P616" s="3">
        <f t="shared" si="166"/>
        <v>81.688633314595734</v>
      </c>
      <c r="Q616" s="3">
        <f t="shared" si="167"/>
        <v>-94.439539041616086</v>
      </c>
      <c r="R616">
        <f t="shared" si="168"/>
        <v>85.560460958383914</v>
      </c>
      <c r="S616">
        <f t="shared" si="169"/>
        <v>8.7537361038414387E-3</v>
      </c>
      <c r="T616">
        <f t="shared" si="152"/>
        <v>81.688633314595734</v>
      </c>
    </row>
    <row r="617" spans="1:20" x14ac:dyDescent="0.25">
      <c r="A617">
        <f t="shared" si="153"/>
        <v>55.210351185652222</v>
      </c>
      <c r="B617">
        <f t="shared" si="170"/>
        <v>8.787000301036036</v>
      </c>
      <c r="C617" t="str">
        <f t="shared" si="154"/>
        <v>-940.136947201036-12063.101622559i</v>
      </c>
      <c r="D617" t="str">
        <f t="shared" si="155"/>
        <v>3.47812499949268-1811.25459577164i</v>
      </c>
      <c r="E617" t="str">
        <f t="shared" si="156"/>
        <v>162.462137012603-0.0830223665353904i</v>
      </c>
      <c r="F617" t="str">
        <f t="shared" si="157"/>
        <v>2.90990990982817-16997.5089659243i</v>
      </c>
      <c r="G617" t="str">
        <f t="shared" si="158"/>
        <v>0.999999999971908-5.30019371367372E-06i</v>
      </c>
      <c r="H617" t="str">
        <f t="shared" si="159"/>
        <v>15.1524139179239+1.20100017097583i</v>
      </c>
      <c r="I617" t="str">
        <f t="shared" si="160"/>
        <v>138.511588620517-1743.74089803608i</v>
      </c>
      <c r="K617" t="str">
        <f t="shared" si="161"/>
        <v>0.32792031413735-0.0260214279792068i</v>
      </c>
      <c r="L617" t="str">
        <f t="shared" si="162"/>
        <v>0.000714285714285714-137.63332475421i</v>
      </c>
      <c r="M617" t="str">
        <f t="shared" si="163"/>
        <v>0.0025-4.28800793978553i</v>
      </c>
      <c r="N617">
        <f t="shared" si="164"/>
        <v>85.543665399101613</v>
      </c>
      <c r="O617">
        <f t="shared" si="165"/>
        <v>81.655478350385266</v>
      </c>
      <c r="P617" s="3">
        <f t="shared" si="166"/>
        <v>81.655478350385266</v>
      </c>
      <c r="Q617" s="3">
        <f t="shared" si="167"/>
        <v>-94.456334600898387</v>
      </c>
      <c r="R617">
        <f t="shared" si="168"/>
        <v>85.543665399101613</v>
      </c>
      <c r="S617">
        <f t="shared" si="169"/>
        <v>8.787000301036036E-3</v>
      </c>
      <c r="T617">
        <f t="shared" si="152"/>
        <v>81.655478350385266</v>
      </c>
    </row>
    <row r="618" spans="1:20" x14ac:dyDescent="0.25">
      <c r="A618">
        <f t="shared" si="153"/>
        <v>55.420150520157705</v>
      </c>
      <c r="B618">
        <f t="shared" si="170"/>
        <v>8.8203909021799731</v>
      </c>
      <c r="C618" t="str">
        <f t="shared" si="154"/>
        <v>-940.090858274261-12016.8649518178i</v>
      </c>
      <c r="D618" t="str">
        <f t="shared" si="155"/>
        <v>3.47812499948882-1804.3978841318i</v>
      </c>
      <c r="E618" t="str">
        <f t="shared" si="156"/>
        <v>162.462081032094-0.0833333222482116i</v>
      </c>
      <c r="F618" t="str">
        <f t="shared" si="157"/>
        <v>2.90990990982754-16933.1629468437i</v>
      </c>
      <c r="G618" t="str">
        <f t="shared" si="158"/>
        <v>0.999999999971694-5.32033444978454E-06i</v>
      </c>
      <c r="H618" t="str">
        <f t="shared" si="159"/>
        <v>15.1524207616179+1.20556403379852i</v>
      </c>
      <c r="I618" t="str">
        <f t="shared" si="160"/>
        <v>138.511595884185-1737.14037204709i</v>
      </c>
      <c r="K618" t="str">
        <f t="shared" si="161"/>
        <v>0.32790457976357-0.0261190471015885i</v>
      </c>
      <c r="L618" t="str">
        <f t="shared" si="162"/>
        <v>0.000714285714285714-137.112298021728i</v>
      </c>
      <c r="M618" t="str">
        <f t="shared" si="163"/>
        <v>0.0025-4.27177519404815i</v>
      </c>
      <c r="N618">
        <f t="shared" si="164"/>
        <v>85.526806866960783</v>
      </c>
      <c r="O618">
        <f t="shared" si="165"/>
        <v>81.622321788877784</v>
      </c>
      <c r="P618" s="3">
        <f t="shared" si="166"/>
        <v>81.622321788877784</v>
      </c>
      <c r="Q618" s="3">
        <f t="shared" si="167"/>
        <v>-94.473193133039217</v>
      </c>
      <c r="R618">
        <f t="shared" si="168"/>
        <v>85.526806866960783</v>
      </c>
      <c r="S618">
        <f t="shared" si="169"/>
        <v>8.820390902179974E-3</v>
      </c>
      <c r="T618">
        <f t="shared" si="152"/>
        <v>81.622321788877784</v>
      </c>
    </row>
    <row r="619" spans="1:20" x14ac:dyDescent="0.25">
      <c r="A619">
        <f t="shared" si="153"/>
        <v>55.6307470921343</v>
      </c>
      <c r="B619">
        <f t="shared" si="170"/>
        <v>8.8539083876082572</v>
      </c>
      <c r="C619" t="str">
        <f t="shared" si="154"/>
        <v>-940.044422975704-11970.8012040544i</v>
      </c>
      <c r="D619" t="str">
        <f t="shared" si="155"/>
        <v>3.47812499948492-1797.56712936129i</v>
      </c>
      <c r="E619" t="str">
        <f t="shared" si="156"/>
        <v>162.462024630884-0.0836454082133392i</v>
      </c>
      <c r="F619" t="str">
        <f t="shared" si="157"/>
        <v>2.90990990982692-16869.060516997i</v>
      </c>
      <c r="G619" t="str">
        <f t="shared" si="158"/>
        <v>0.999999999971479-5.34055172069257E-06i</v>
      </c>
      <c r="H619" t="str">
        <f t="shared" si="159"/>
        <v>15.1524276574241+1.2101452400114i</v>
      </c>
      <c r="I619" t="str">
        <f t="shared" si="160"/>
        <v>138.511603203162-1730.56483540568i</v>
      </c>
      <c r="K619" t="str">
        <f t="shared" si="161"/>
        <v>0.327888727119463-0.0262170228554837i</v>
      </c>
      <c r="L619" t="str">
        <f t="shared" si="162"/>
        <v>0.000714285714285714-136.593243695684i</v>
      </c>
      <c r="M619" t="str">
        <f t="shared" si="163"/>
        <v>0.0025-4.25560389923108i</v>
      </c>
      <c r="N619">
        <f t="shared" si="164"/>
        <v>85.509885132310259</v>
      </c>
      <c r="O619">
        <f t="shared" si="165"/>
        <v>81.589163618068795</v>
      </c>
      <c r="P619" s="3">
        <f t="shared" si="166"/>
        <v>81.589163618068795</v>
      </c>
      <c r="Q619" s="3">
        <f t="shared" si="167"/>
        <v>-94.490114867689741</v>
      </c>
      <c r="R619">
        <f t="shared" si="168"/>
        <v>85.509885132310259</v>
      </c>
      <c r="S619">
        <f t="shared" si="169"/>
        <v>8.8539083876082569E-3</v>
      </c>
      <c r="T619">
        <f t="shared" si="152"/>
        <v>81.589163618068795</v>
      </c>
    </row>
    <row r="620" spans="1:20" x14ac:dyDescent="0.25">
      <c r="A620">
        <f t="shared" si="153"/>
        <v>55.842143931084422</v>
      </c>
      <c r="B620">
        <f t="shared" si="170"/>
        <v>8.8875532394811696</v>
      </c>
      <c r="C620" t="str">
        <f t="shared" si="154"/>
        <v>-939.997638737102-11924.9097172624i</v>
      </c>
      <c r="D620" t="str">
        <f t="shared" si="155"/>
        <v>3.47812499948101-1790.76223319743i</v>
      </c>
      <c r="E620" t="str">
        <f t="shared" si="156"/>
        <v>162.461967805851-0.0839586281463443i</v>
      </c>
      <c r="F620" t="str">
        <f t="shared" si="157"/>
        <v>2.9099099098263-16805.2007542492i</v>
      </c>
      <c r="G620" t="str">
        <f t="shared" si="158"/>
        <v>0.999999999971261-5.36084581723004E-06i</v>
      </c>
      <c r="H620" t="str">
        <f t="shared" si="159"/>
        <v>15.1524346057396+1.21474385552751i</v>
      </c>
      <c r="I620" t="str">
        <f t="shared" si="160"/>
        <v>138.51161057787-1724.01419352058i</v>
      </c>
      <c r="K620" t="str">
        <f t="shared" si="161"/>
        <v>0.327872755327749-0.0263153564345628i</v>
      </c>
      <c r="L620" t="str">
        <f t="shared" si="162"/>
        <v>0.000714285714285714-136.076154309309i</v>
      </c>
      <c r="M620" t="str">
        <f t="shared" si="163"/>
        <v>0.0025-4.23949382270478i</v>
      </c>
      <c r="N620">
        <f t="shared" si="164"/>
        <v>85.492899964734789</v>
      </c>
      <c r="O620">
        <f t="shared" si="165"/>
        <v>81.556003825864423</v>
      </c>
      <c r="P620" s="3">
        <f t="shared" si="166"/>
        <v>81.556003825864423</v>
      </c>
      <c r="Q620" s="3">
        <f t="shared" si="167"/>
        <v>-94.507100035265211</v>
      </c>
      <c r="R620">
        <f t="shared" si="168"/>
        <v>85.492899964734789</v>
      </c>
      <c r="S620">
        <f t="shared" si="169"/>
        <v>8.8875532394811704E-3</v>
      </c>
      <c r="T620">
        <f t="shared" ref="T620:T683" si="171">P620</f>
        <v>81.556003825864423</v>
      </c>
    </row>
    <row r="621" spans="1:20" x14ac:dyDescent="0.25">
      <c r="A621">
        <f t="shared" ref="A621:A684" si="172">2*PI()*B621</f>
        <v>56.054344078022538</v>
      </c>
      <c r="B621">
        <f t="shared" si="170"/>
        <v>8.9213259417911974</v>
      </c>
      <c r="C621" t="str">
        <f t="shared" ref="C621:C684" si="173">IMPRODUCT(D621,E621,$C$40,,K621,$C$41)</f>
        <v>-939.950502971685-11879.189831921i</v>
      </c>
      <c r="D621" t="str">
        <f t="shared" ref="D621:D684" si="174">IMDIV(IMPRODUCT($C$37,$C$38,COMPLEX(1,A621/$C$38)),IMSUM(-1*A621*A621/$C$39,COMPLEX(0,1*A621)))</f>
        <v>3.47812499947705-1783.9830977495i</v>
      </c>
      <c r="E621" t="str">
        <f t="shared" ref="E621:E684" si="175">IMDIV(IMPRODUCT(IMSUM(F621,G621),$C$29,H621),IMSUM(1,I621))</f>
        <v>162.461910553855-0.0842729857703396i</v>
      </c>
      <c r="F621" t="str">
        <f t="shared" ref="F621:F684" si="176">IMDIV(IMPRODUCT($C$14,$C$15,COMPLEX(1,A621/$C$15)),IMSUM(-1*A621*A621/$C$16,COMPLEX(0,A621)))</f>
        <v>2.90990990982564-16741.5827399562i</v>
      </c>
      <c r="G621" t="str">
        <f t="shared" ref="G621:G684" si="177">IMDIV(1,COMPLEX(1,A621*$C$9*$C$10))</f>
        <v>0.999999999971042-5.38121703133433E-06i</v>
      </c>
      <c r="H621" t="str">
        <f t="shared" ref="H621:H684" si="178">IMDIV($C$3,IMSUM(K621,COMPLEX(0,$C$28*A621)))</f>
        <v>15.1524416069639+1.21935994651043i</v>
      </c>
      <c r="I621" t="str">
        <f t="shared" ref="I621:I684" si="179">IMPRODUCT(F621,$C$29,H621,$C$31)</f>
        <v>138.511618008734-1717.48835215858i</v>
      </c>
      <c r="K621" t="str">
        <f t="shared" ref="K621:K684" si="180">IF($C$26&lt;=0,IMDIV(1,IMSUM(IMDIV(1,L621),1/$C$18)),IMDIV(1,IMSUM(IMDIV(1,L621),1/$C$18,IMDIV(1,M621))))</f>
        <v>0.327856663504824-0.0264140490352284i</v>
      </c>
      <c r="L621" t="str">
        <f t="shared" ref="L621:L684" si="181">IMSUM($C$21/$C$22,IMDIV(1,COMPLEX(0,$C$20*$C$22*A621)))</f>
        <v>0.000714285714285714-135.561022424097i</v>
      </c>
      <c r="M621" t="str">
        <f t="shared" ref="M621:M684" si="182">IMSUM($C$25/$C$26,IMDIV(1,COMPLEX(0,$C$24*$C$26*A621)))</f>
        <v>0.0025-4.22344473272046i</v>
      </c>
      <c r="N621">
        <f t="shared" ref="N621:N684" si="183">ABS(R621)</f>
        <v>85.475851133053737</v>
      </c>
      <c r="O621">
        <f t="shared" ref="O621:O684" si="184">ABS(P621)</f>
        <v>81.522842400081572</v>
      </c>
      <c r="P621" s="3">
        <f t="shared" ref="P621:P684" si="185">20*LOG10(IMABS(C621))</f>
        <v>81.522842400081572</v>
      </c>
      <c r="Q621" s="3">
        <f t="shared" ref="Q621:Q684" si="186">IMARGUMENT(C621)*180/PI()</f>
        <v>-94.524148866946263</v>
      </c>
      <c r="R621">
        <f t="shared" ref="R621:R684" si="187">IF(Q621&lt;0,Q621+180,Q621-180)</f>
        <v>85.475851133053737</v>
      </c>
      <c r="S621">
        <f t="shared" ref="S621:S684" si="188">B621/1000</f>
        <v>8.9213259417911979E-3</v>
      </c>
      <c r="T621">
        <f t="shared" si="171"/>
        <v>81.522842400081572</v>
      </c>
    </row>
    <row r="622" spans="1:20" x14ac:dyDescent="0.25">
      <c r="A622">
        <f t="shared" si="172"/>
        <v>56.267350585519019</v>
      </c>
      <c r="B622">
        <f t="shared" ref="B622:B685" si="189">B621*(1+B$42)</f>
        <v>8.9552269803700035</v>
      </c>
      <c r="C622" t="str">
        <f t="shared" si="173"/>
        <v>-939.903013074018-11833.6408909847i</v>
      </c>
      <c r="D622" t="str">
        <f t="shared" si="174"/>
        <v>3.47812499947308-1777.22962549735i</v>
      </c>
      <c r="E622" t="str">
        <f t="shared" si="175"/>
        <v>162.461852871731-0.0845884848160416i</v>
      </c>
      <c r="F622" t="str">
        <f t="shared" si="176"/>
        <v>2.909909909825-16678.2055589514i</v>
      </c>
      <c r="G622" t="str">
        <f t="shared" si="177"/>
        <v>0.999999999970822-5.40166565605222E-06i</v>
      </c>
      <c r="H622" t="str">
        <f t="shared" si="178"/>
        <v>15.1524486615001+1.22399357937526i</v>
      </c>
      <c r="I622" t="str">
        <f t="shared" si="179"/>
        <v>138.511625496178-1710.98721744328i</v>
      </c>
      <c r="K622" t="str">
        <f t="shared" si="180"/>
        <v>0.327840450760707-0.0265131018566055i</v>
      </c>
      <c r="L622" t="str">
        <f t="shared" si="181"/>
        <v>0.000714285714285714-135.047840629704i</v>
      </c>
      <c r="M622" t="str">
        <f t="shared" si="182"/>
        <v>0.0025-4.20745639840652i</v>
      </c>
      <c r="N622">
        <f t="shared" si="183"/>
        <v>85.458738405319139</v>
      </c>
      <c r="O622">
        <f t="shared" si="184"/>
        <v>81.489679328446414</v>
      </c>
      <c r="P622" s="3">
        <f t="shared" si="185"/>
        <v>81.489679328446414</v>
      </c>
      <c r="Q622" s="3">
        <f t="shared" si="186"/>
        <v>-94.541261594680861</v>
      </c>
      <c r="R622">
        <f t="shared" si="187"/>
        <v>85.458738405319139</v>
      </c>
      <c r="S622">
        <f t="shared" si="188"/>
        <v>8.9552269803700041E-3</v>
      </c>
      <c r="T622">
        <f t="shared" si="171"/>
        <v>81.489679328446414</v>
      </c>
    </row>
    <row r="623" spans="1:20" x14ac:dyDescent="0.25">
      <c r="A623">
        <f t="shared" si="172"/>
        <v>56.481166517743993</v>
      </c>
      <c r="B623">
        <f t="shared" si="189"/>
        <v>8.9892568428954096</v>
      </c>
      <c r="C623" t="str">
        <f t="shared" si="173"/>
        <v>-939.855166419967-11788.2622398748i</v>
      </c>
      <c r="D623" t="str">
        <f t="shared" si="174"/>
        <v>3.47812499946906-1770.50171929003i</v>
      </c>
      <c r="E623" t="str">
        <f t="shared" si="175"/>
        <v>162.461794756293-0.0849051290221406i</v>
      </c>
      <c r="F623" t="str">
        <f t="shared" si="176"/>
        <v>2.90990990982436-16615.0682995328i</v>
      </c>
      <c r="G623" t="str">
        <f t="shared" si="177"/>
        <v>0.9999999999706-5.42219198554401E-06i</v>
      </c>
      <c r="H623" t="str">
        <f t="shared" si="178"/>
        <v>15.1524557697541+1.2286448207896i</v>
      </c>
      <c r="I623" t="str">
        <f t="shared" si="179"/>
        <v>138.511633040638-1704.51069585365i</v>
      </c>
      <c r="K623" t="str">
        <f t="shared" si="180"/>
        <v>0.327824116199004-0.0266125161005324i</v>
      </c>
      <c r="L623" t="str">
        <f t="shared" si="181"/>
        <v>0.000714285714285714-134.536601543838i</v>
      </c>
      <c r="M623" t="str">
        <f t="shared" si="182"/>
        <v>0.0025-4.19152858976539i</v>
      </c>
      <c r="N623">
        <f t="shared" si="183"/>
        <v>85.441561548813908</v>
      </c>
      <c r="O623">
        <f t="shared" si="184"/>
        <v>81.456514598594538</v>
      </c>
      <c r="P623" s="3">
        <f t="shared" si="185"/>
        <v>81.456514598594538</v>
      </c>
      <c r="Q623" s="3">
        <f t="shared" si="186"/>
        <v>-94.558438451186092</v>
      </c>
      <c r="R623">
        <f t="shared" si="187"/>
        <v>85.441561548813908</v>
      </c>
      <c r="S623">
        <f t="shared" si="188"/>
        <v>8.989256842895409E-3</v>
      </c>
      <c r="T623">
        <f t="shared" si="171"/>
        <v>81.456514598594538</v>
      </c>
    </row>
    <row r="624" spans="1:20" x14ac:dyDescent="0.25">
      <c r="A624">
        <f t="shared" si="172"/>
        <v>56.69579495051142</v>
      </c>
      <c r="B624">
        <f t="shared" si="189"/>
        <v>9.0234160188984127</v>
      </c>
      <c r="C624" t="str">
        <f t="shared" si="173"/>
        <v>-939.806960366398-11743.0532264692i</v>
      </c>
      <c r="D624" t="str">
        <f t="shared" si="174"/>
        <v>3.47812499946501-1763.79928234434i</v>
      </c>
      <c r="E624" t="str">
        <f t="shared" si="175"/>
        <v>162.461736204328-0.0852229221342251i</v>
      </c>
      <c r="F624" t="str">
        <f t="shared" si="176"/>
        <v>2.9099099098237-16552.1700534499i</v>
      </c>
      <c r="G624" t="str">
        <f t="shared" si="177"/>
        <v>0.999999999970376-5.44279631508786E-06i</v>
      </c>
      <c r="H624" t="str">
        <f t="shared" si="178"/>
        <v>15.1524629321349+1.23331373767442i</v>
      </c>
      <c r="I624" t="str">
        <f t="shared" si="179"/>
        <v>138.511640642544-1698.05869422279i</v>
      </c>
      <c r="K624" t="str">
        <f t="shared" si="180"/>
        <v>0.327807658916864-0.0267122929715498i</v>
      </c>
      <c r="L624" t="str">
        <f t="shared" si="181"/>
        <v>0.000714285714285714-134.027297812152i</v>
      </c>
      <c r="M624" t="str">
        <f t="shared" si="182"/>
        <v>0.0025-4.17566107767026i</v>
      </c>
      <c r="N624">
        <f t="shared" si="183"/>
        <v>85.424320330050691</v>
      </c>
      <c r="O624">
        <f t="shared" si="184"/>
        <v>81.42334819806959</v>
      </c>
      <c r="P624" s="3">
        <f t="shared" si="185"/>
        <v>81.42334819806959</v>
      </c>
      <c r="Q624" s="3">
        <f t="shared" si="186"/>
        <v>-94.575679669949309</v>
      </c>
      <c r="R624">
        <f t="shared" si="187"/>
        <v>85.424320330050691</v>
      </c>
      <c r="S624">
        <f t="shared" si="188"/>
        <v>9.0234160188984135E-3</v>
      </c>
      <c r="T624">
        <f t="shared" si="171"/>
        <v>81.42334819806959</v>
      </c>
    </row>
    <row r="625" spans="1:20" x14ac:dyDescent="0.25">
      <c r="A625">
        <f t="shared" si="172"/>
        <v>56.911238971323364</v>
      </c>
      <c r="B625">
        <f t="shared" si="189"/>
        <v>9.0577049997702268</v>
      </c>
      <c r="C625" t="str">
        <f t="shared" si="173"/>
        <v>-939.758392251266-11698.0132010939i</v>
      </c>
      <c r="D625" t="str">
        <f t="shared" si="174"/>
        <v>3.47812499946094-1757.12221824347i</v>
      </c>
      <c r="E625" t="str">
        <f t="shared" si="175"/>
        <v>162.461677212606-0.0855418679059369i</v>
      </c>
      <c r="F625" t="str">
        <f t="shared" si="176"/>
        <v>2.90990990982305-16489.5099158901i</v>
      </c>
      <c r="G625" t="str">
        <f t="shared" si="177"/>
        <v>0.99999999997015-5.46347894108396E-06i</v>
      </c>
      <c r="H625" t="str">
        <f t="shared" si="178"/>
        <v>15.1524701490549+1.23800039720516i</v>
      </c>
      <c r="I625" t="str">
        <f t="shared" si="179"/>
        <v>138.511648302336-1691.63111973648i</v>
      </c>
      <c r="K625" t="str">
        <f t="shared" si="180"/>
        <v>0.327791078004928-0.0268124336768921i</v>
      </c>
      <c r="L625" t="str">
        <f t="shared" si="181"/>
        <v>0.000714285714285714-133.519922108141i</v>
      </c>
      <c r="M625" t="str">
        <f t="shared" si="182"/>
        <v>0.0025-4.15985363386158i</v>
      </c>
      <c r="N625">
        <f t="shared" si="183"/>
        <v>85.407014514769529</v>
      </c>
      <c r="O625">
        <f t="shared" si="184"/>
        <v>81.390180114323186</v>
      </c>
      <c r="P625" s="3">
        <f t="shared" si="185"/>
        <v>81.390180114323186</v>
      </c>
      <c r="Q625" s="3">
        <f t="shared" si="186"/>
        <v>-94.592985485230471</v>
      </c>
      <c r="R625">
        <f t="shared" si="187"/>
        <v>85.407014514769529</v>
      </c>
      <c r="S625">
        <f t="shared" si="188"/>
        <v>9.0577049997702264E-3</v>
      </c>
      <c r="T625">
        <f t="shared" si="171"/>
        <v>81.390180114323186</v>
      </c>
    </row>
    <row r="626" spans="1:20" x14ac:dyDescent="0.25">
      <c r="A626">
        <f t="shared" si="172"/>
        <v>57.127501679414401</v>
      </c>
      <c r="B626">
        <f t="shared" si="189"/>
        <v>9.0921242787693544</v>
      </c>
      <c r="C626" t="str">
        <f t="shared" si="173"/>
        <v>-939.709459393317-11653.1415165131i</v>
      </c>
      <c r="D626" t="str">
        <f t="shared" si="174"/>
        <v>3.47812499945683-1750.47043093562i</v>
      </c>
      <c r="E626" t="str">
        <f t="shared" si="175"/>
        <v>162.461617777869-0.085861970098106i</v>
      </c>
      <c r="F626" t="str">
        <f t="shared" si="176"/>
        <v>2.90990990982239-16427.0869854664i</v>
      </c>
      <c r="G626" t="str">
        <f t="shared" si="177"/>
        <v>0.999999999969923-5.48424016105883E-06i</v>
      </c>
      <c r="H626" t="str">
        <f t="shared" si="178"/>
        <v>15.1524774209292+1.24270486681257i</v>
      </c>
      <c r="I626" t="str">
        <f t="shared" si="179"/>
        <v>138.511656020453-1685.22787993189i</v>
      </c>
      <c r="K626" t="str">
        <f t="shared" si="180"/>
        <v>0.327774372547296-0.0269129394264755i</v>
      </c>
      <c r="L626" t="str">
        <f t="shared" si="181"/>
        <v>0.000714285714285714-133.014467133035i</v>
      </c>
      <c r="M626" t="str">
        <f t="shared" si="182"/>
        <v>0.0025-4.144106030944i</v>
      </c>
      <c r="N626">
        <f t="shared" si="183"/>
        <v>85.389643867936684</v>
      </c>
      <c r="O626">
        <f t="shared" si="184"/>
        <v>81.357010334713834</v>
      </c>
      <c r="P626" s="3">
        <f t="shared" si="185"/>
        <v>81.357010334713834</v>
      </c>
      <c r="Q626" s="3">
        <f t="shared" si="186"/>
        <v>-94.610356132063316</v>
      </c>
      <c r="R626">
        <f t="shared" si="187"/>
        <v>85.389643867936684</v>
      </c>
      <c r="S626">
        <f t="shared" si="188"/>
        <v>9.0921242787693549E-3</v>
      </c>
      <c r="T626">
        <f t="shared" si="171"/>
        <v>81.357010334713834</v>
      </c>
    </row>
    <row r="627" spans="1:20" x14ac:dyDescent="0.25">
      <c r="A627">
        <f t="shared" si="172"/>
        <v>57.344586185796175</v>
      </c>
      <c r="B627">
        <f t="shared" si="189"/>
        <v>9.1266743510286776</v>
      </c>
      <c r="C627" t="str">
        <f t="shared" si="173"/>
        <v>-939.66015909203-11608.4375279205i</v>
      </c>
      <c r="D627" t="str">
        <f t="shared" si="174"/>
        <v>3.4781249994527-1743.8438247326i</v>
      </c>
      <c r="E627" t="str">
        <f t="shared" si="175"/>
        <v>162.461557896836-0.0861832324786632i</v>
      </c>
      <c r="F627" t="str">
        <f t="shared" si="176"/>
        <v>2.90990990982171-16364.9003642039i</v>
      </c>
      <c r="G627" t="str">
        <f t="shared" si="177"/>
        <v>0.999999999969694-5.50508027366959E-06i</v>
      </c>
      <c r="H627" t="str">
        <f t="shared" si="178"/>
        <v>15.1524847481763+1.24742721418378i</v>
      </c>
      <c r="I627" t="str">
        <f t="shared" si="179"/>
        <v>138.511663797341-1678.84888269628i</v>
      </c>
      <c r="K627" t="str">
        <f t="shared" si="180"/>
        <v>0.327757541621475-0.0270138114328889i</v>
      </c>
      <c r="L627" t="str">
        <f t="shared" si="181"/>
        <v>0.000714285714285714-132.510925615695i</v>
      </c>
      <c r="M627" t="str">
        <f t="shared" si="182"/>
        <v>0.0025-4.12841804238294i</v>
      </c>
      <c r="N627">
        <f t="shared" si="183"/>
        <v>85.372208153742918</v>
      </c>
      <c r="O627">
        <f t="shared" si="184"/>
        <v>81.323838846506618</v>
      </c>
      <c r="P627" s="3">
        <f t="shared" si="185"/>
        <v>81.323838846506618</v>
      </c>
      <c r="Q627" s="3">
        <f t="shared" si="186"/>
        <v>-94.627791846257082</v>
      </c>
      <c r="R627">
        <f t="shared" si="187"/>
        <v>85.372208153742918</v>
      </c>
      <c r="S627">
        <f t="shared" si="188"/>
        <v>9.1266743510286779E-3</v>
      </c>
      <c r="T627">
        <f t="shared" si="171"/>
        <v>81.323838846506618</v>
      </c>
    </row>
    <row r="628" spans="1:20" x14ac:dyDescent="0.25">
      <c r="A628">
        <f t="shared" si="172"/>
        <v>57.562495613302204</v>
      </c>
      <c r="B628">
        <f t="shared" si="189"/>
        <v>9.1613557135625872</v>
      </c>
      <c r="C628" t="str">
        <f t="shared" si="173"/>
        <v>-939.610488627486-11563.9005929297i</v>
      </c>
      <c r="D628" t="str">
        <f t="shared" si="174"/>
        <v>3.47812499944854-1737.24230430845i</v>
      </c>
      <c r="E628" t="str">
        <f t="shared" si="175"/>
        <v>162.461497566206-0.0865056588234653i</v>
      </c>
      <c r="F628" t="str">
        <f t="shared" si="176"/>
        <v>2.90990990982104-16302.9491575273i</v>
      </c>
      <c r="G628" t="str">
        <f t="shared" si="177"/>
        <v>0.999999999969463-5.52599957870826E-06i</v>
      </c>
      <c r="H628" t="str">
        <f t="shared" si="178"/>
        <v>15.1524921312179+1.25216750726319i</v>
      </c>
      <c r="I628" t="str">
        <f t="shared" si="179"/>
        <v>138.511671633446-1672.49403626564i</v>
      </c>
      <c r="K628" t="str">
        <f t="shared" si="180"/>
        <v>0.327740584298337-0.0271150509113806i</v>
      </c>
      <c r="L628" t="str">
        <f t="shared" si="181"/>
        <v>0.000714285714285714-132.009290312508i</v>
      </c>
      <c r="M628" t="str">
        <f t="shared" si="182"/>
        <v>0.0025-4.11278944250144i</v>
      </c>
      <c r="N628">
        <f t="shared" si="183"/>
        <v>85.3547071356017</v>
      </c>
      <c r="O628">
        <f t="shared" si="184"/>
        <v>81.290665636872205</v>
      </c>
      <c r="P628" s="3">
        <f t="shared" si="185"/>
        <v>81.290665636872205</v>
      </c>
      <c r="Q628" s="3">
        <f t="shared" si="186"/>
        <v>-94.6452928643983</v>
      </c>
      <c r="R628">
        <f t="shared" si="187"/>
        <v>85.3547071356017</v>
      </c>
      <c r="S628">
        <f t="shared" si="188"/>
        <v>9.161355713562587E-3</v>
      </c>
      <c r="T628">
        <f t="shared" si="171"/>
        <v>81.290665636872205</v>
      </c>
    </row>
    <row r="629" spans="1:20" x14ac:dyDescent="0.25">
      <c r="A629">
        <f t="shared" si="172"/>
        <v>57.781233096632747</v>
      </c>
      <c r="B629">
        <f t="shared" si="189"/>
        <v>9.1961688652741245</v>
      </c>
      <c r="C629" t="str">
        <f t="shared" si="173"/>
        <v>-939.560445260204-11519.5300715651i</v>
      </c>
      <c r="D629" t="str">
        <f t="shared" si="174"/>
        <v>3.47812499944434-1730.66577469807i</v>
      </c>
      <c r="E629" t="str">
        <f t="shared" si="175"/>
        <v>162.46143678265-0.0868292529152056i</v>
      </c>
      <c r="F629" t="str">
        <f t="shared" si="176"/>
        <v>2.90990990982039-16241.2324742476i</v>
      </c>
      <c r="G629" t="str">
        <f t="shared" si="177"/>
        <v>0.999999999969231-5.54699837710606E-06i</v>
      </c>
      <c r="H629" t="str">
        <f t="shared" si="178"/>
        <v>15.1524995704789+1.25692581425352i</v>
      </c>
      <c r="I629" t="str">
        <f t="shared" si="179"/>
        <v>138.51167952922-1666.16324922337i</v>
      </c>
      <c r="K629" t="str">
        <f t="shared" si="180"/>
        <v>0.327723499642074-0.0272166590798496i</v>
      </c>
      <c r="L629" t="str">
        <f t="shared" si="181"/>
        <v>0.000714285714285714-131.50955400728i</v>
      </c>
      <c r="M629" t="str">
        <f t="shared" si="182"/>
        <v>0.0025-4.09722000647681i</v>
      </c>
      <c r="N629">
        <f t="shared" si="183"/>
        <v>85.337140576147718</v>
      </c>
      <c r="O629">
        <f t="shared" si="184"/>
        <v>81.257490692886321</v>
      </c>
      <c r="P629" s="3">
        <f t="shared" si="185"/>
        <v>81.257490692886321</v>
      </c>
      <c r="Q629" s="3">
        <f t="shared" si="186"/>
        <v>-94.662859423852282</v>
      </c>
      <c r="R629">
        <f t="shared" si="187"/>
        <v>85.337140576147718</v>
      </c>
      <c r="S629">
        <f t="shared" si="188"/>
        <v>9.1961688652741243E-3</v>
      </c>
      <c r="T629">
        <f t="shared" si="171"/>
        <v>81.257490692886321</v>
      </c>
    </row>
    <row r="630" spans="1:20" x14ac:dyDescent="0.25">
      <c r="A630">
        <f t="shared" si="172"/>
        <v>58.000801782399947</v>
      </c>
      <c r="B630">
        <f t="shared" si="189"/>
        <v>9.2311143069621657</v>
      </c>
      <c r="C630" t="str">
        <f t="shared" si="173"/>
        <v>-939.510026231065-11475.3253262531i</v>
      </c>
      <c r="D630" t="str">
        <f t="shared" si="174"/>
        <v>3.47812499944011-1724.1141412959i</v>
      </c>
      <c r="E630" t="str">
        <f t="shared" si="175"/>
        <v>162.461375542817-0.0871540185439804i</v>
      </c>
      <c r="F630" t="str">
        <f t="shared" si="176"/>
        <v>2.9099099098197-16179.7494265496i</v>
      </c>
      <c r="G630" t="str">
        <f t="shared" si="177"/>
        <v>0.999999999968997-5.56807697093777E-06i</v>
      </c>
      <c r="H630" t="str">
        <f t="shared" si="178"/>
        <v>15.1525070663873+1.26170220361674i</v>
      </c>
      <c r="I630" t="str">
        <f t="shared" si="179"/>
        <v>138.511687485115-1659.85643049896i</v>
      </c>
      <c r="K630" t="str">
        <f t="shared" si="180"/>
        <v>0.327706286710154-0.0273186371588327i</v>
      </c>
      <c r="L630" t="str">
        <f t="shared" si="181"/>
        <v>0.000714285714285714-131.011709511138i</v>
      </c>
      <c r="M630" t="str">
        <f t="shared" si="182"/>
        <v>0.0025-4.08170951033754i</v>
      </c>
      <c r="N630">
        <f t="shared" si="183"/>
        <v>85.319508237235183</v>
      </c>
      <c r="O630">
        <f t="shared" si="184"/>
        <v>81.224314001529137</v>
      </c>
      <c r="P630" s="3">
        <f t="shared" si="185"/>
        <v>81.224314001529137</v>
      </c>
      <c r="Q630" s="3">
        <f t="shared" si="186"/>
        <v>-94.680491762764817</v>
      </c>
      <c r="R630">
        <f t="shared" si="187"/>
        <v>85.319508237235183</v>
      </c>
      <c r="S630">
        <f t="shared" si="188"/>
        <v>9.2311143069621661E-3</v>
      </c>
      <c r="T630">
        <f t="shared" si="171"/>
        <v>81.224314001529137</v>
      </c>
    </row>
    <row r="631" spans="1:20" x14ac:dyDescent="0.25">
      <c r="A631">
        <f t="shared" si="172"/>
        <v>58.221204829173075</v>
      </c>
      <c r="B631">
        <f t="shared" si="189"/>
        <v>9.266192541328623</v>
      </c>
      <c r="C631" t="str">
        <f t="shared" si="173"/>
        <v>-939.459228761129-11431.2857218126i</v>
      </c>
      <c r="D631" t="str">
        <f t="shared" si="174"/>
        <v>3.47812499943584-1717.58730985447i</v>
      </c>
      <c r="E631" t="str">
        <f t="shared" si="175"/>
        <v>162.461313843331-0.0874799595070993i</v>
      </c>
      <c r="F631" t="str">
        <f t="shared" si="176"/>
        <v>2.909909909819-16118.499129979i</v>
      </c>
      <c r="G631" t="str">
        <f t="shared" si="177"/>
        <v>0.999999999968761-5.58923566342602E-06i</v>
      </c>
      <c r="H631" t="str">
        <f t="shared" si="178"/>
        <v>15.1525146193745+1.26649674407511i</v>
      </c>
      <c r="I631" t="str">
        <f t="shared" si="179"/>
        <v>138.511695501591-1653.57348936672i</v>
      </c>
      <c r="K631" t="str">
        <f t="shared" si="180"/>
        <v>0.327688944553274-0.0274209863714933i</v>
      </c>
      <c r="L631" t="str">
        <f t="shared" si="181"/>
        <v>0.000714285714285714-130.515749662421i</v>
      </c>
      <c r="M631" t="str">
        <f t="shared" si="182"/>
        <v>0.0025-4.06625773095989i</v>
      </c>
      <c r="N631">
        <f t="shared" si="183"/>
        <v>85.301809879936229</v>
      </c>
      <c r="O631">
        <f t="shared" si="184"/>
        <v>81.191135549684375</v>
      </c>
      <c r="P631" s="3">
        <f t="shared" si="185"/>
        <v>81.191135549684375</v>
      </c>
      <c r="Q631" s="3">
        <f t="shared" si="186"/>
        <v>-94.698190120063771</v>
      </c>
      <c r="R631">
        <f t="shared" si="187"/>
        <v>85.301809879936229</v>
      </c>
      <c r="S631">
        <f t="shared" si="188"/>
        <v>9.2661925413286238E-3</v>
      </c>
      <c r="T631">
        <f t="shared" si="171"/>
        <v>81.191135549684375</v>
      </c>
    </row>
    <row r="632" spans="1:20" x14ac:dyDescent="0.25">
      <c r="A632">
        <f t="shared" si="172"/>
        <v>58.442445407523934</v>
      </c>
      <c r="B632">
        <f t="shared" si="189"/>
        <v>9.3014040729856724</v>
      </c>
      <c r="C632" t="str">
        <f t="shared" si="173"/>
        <v>-939.408050051555-11387.4106254464i</v>
      </c>
      <c r="D632" t="str">
        <f t="shared" si="174"/>
        <v>3.47812499943155-1711.08518648313i</v>
      </c>
      <c r="E632" t="str">
        <f t="shared" si="175"/>
        <v>162.461251680797-0.0878070796090197i</v>
      </c>
      <c r="F632" t="str">
        <f t="shared" si="176"/>
        <v>2.90990990981832-16057.4807034299i</v>
      </c>
      <c r="G632" t="str">
        <f t="shared" si="177"/>
        <v>0.999999999968523-0.0000056104747589457i</v>
      </c>
      <c r="H632" t="str">
        <f t="shared" si="178"/>
        <v>15.1525222298752+1.27130950461213i</v>
      </c>
      <c r="I632" t="str">
        <f t="shared" si="179"/>
        <v>138.511703579111-1647.31433544444i</v>
      </c>
      <c r="K632" t="str">
        <f t="shared" si="180"/>
        <v>0.327671472215315-0.0275237079436088i</v>
      </c>
      <c r="L632" t="str">
        <f t="shared" si="181"/>
        <v>0.000714285714285714-130.02166732658i</v>
      </c>
      <c r="M632" t="str">
        <f t="shared" si="182"/>
        <v>0.0025-4.05086444606484i</v>
      </c>
      <c r="N632">
        <f t="shared" si="183"/>
        <v>85.284045264539301</v>
      </c>
      <c r="O632">
        <f t="shared" si="184"/>
        <v>81.157955324138996</v>
      </c>
      <c r="P632" s="3">
        <f t="shared" si="185"/>
        <v>81.157955324138996</v>
      </c>
      <c r="Q632" s="3">
        <f t="shared" si="186"/>
        <v>-94.715954735460699</v>
      </c>
      <c r="R632">
        <f t="shared" si="187"/>
        <v>85.284045264539301</v>
      </c>
      <c r="S632">
        <f t="shared" si="188"/>
        <v>9.3014040729856723E-3</v>
      </c>
      <c r="T632">
        <f t="shared" si="171"/>
        <v>81.157955324138996</v>
      </c>
    </row>
    <row r="633" spans="1:20" x14ac:dyDescent="0.25">
      <c r="A633">
        <f t="shared" si="172"/>
        <v>58.664526700072521</v>
      </c>
      <c r="B633">
        <f t="shared" si="189"/>
        <v>9.3367494084630174</v>
      </c>
      <c r="C633" t="str">
        <f t="shared" si="173"/>
        <v>-939.356487283355-11343.6994067314i</v>
      </c>
      <c r="D633" t="str">
        <f t="shared" si="174"/>
        <v>3.47812499942722-1704.60767764665i</v>
      </c>
      <c r="E633" t="str">
        <f t="shared" si="175"/>
        <v>162.461189051785-0.0881353826609613i</v>
      </c>
      <c r="F633" t="str">
        <f t="shared" si="176"/>
        <v>2.90990990981762-15996.6932691315i</v>
      </c>
      <c r="G633" t="str">
        <f t="shared" si="177"/>
        <v>0.999999999968283-5.63179456302834E-06i</v>
      </c>
      <c r="H633" t="str">
        <f t="shared" si="178"/>
        <v>15.1525298983272+1.27614055447353i</v>
      </c>
      <c r="I633" t="str">
        <f t="shared" si="179"/>
        <v>138.511711718136-1641.07887869207i</v>
      </c>
      <c r="K633" t="str">
        <f t="shared" si="180"/>
        <v>0.327653868733299-0.0276268031035589i</v>
      </c>
      <c r="L633" t="str">
        <f t="shared" si="181"/>
        <v>0.000714285714285714-129.529455396075i</v>
      </c>
      <c r="M633" t="str">
        <f t="shared" si="182"/>
        <v>0.0025-4.03552943421483i</v>
      </c>
      <c r="N633">
        <f t="shared" si="183"/>
        <v>85.266214150547754</v>
      </c>
      <c r="O633">
        <f t="shared" si="184"/>
        <v>81.124773311581762</v>
      </c>
      <c r="P633" s="3">
        <f t="shared" si="185"/>
        <v>81.124773311581762</v>
      </c>
      <c r="Q633" s="3">
        <f t="shared" si="186"/>
        <v>-94.733785849452246</v>
      </c>
      <c r="R633">
        <f t="shared" si="187"/>
        <v>85.266214150547754</v>
      </c>
      <c r="S633">
        <f t="shared" si="188"/>
        <v>9.336749408463017E-3</v>
      </c>
      <c r="T633">
        <f t="shared" si="171"/>
        <v>81.124773311581762</v>
      </c>
    </row>
    <row r="634" spans="1:20" x14ac:dyDescent="0.25">
      <c r="A634">
        <f t="shared" si="172"/>
        <v>58.887451901532799</v>
      </c>
      <c r="B634">
        <f t="shared" si="189"/>
        <v>9.3722290562151773</v>
      </c>
      <c r="C634" t="str">
        <f t="shared" si="173"/>
        <v>-939.304537617448-11300.1514376109i</v>
      </c>
      <c r="D634" t="str">
        <f t="shared" si="174"/>
        <v>3.47812499942286-1698.15469016389i</v>
      </c>
      <c r="E634" t="str">
        <f t="shared" si="175"/>
        <v>162.461125952853-0.0884648724817741i</v>
      </c>
      <c r="F634" t="str">
        <f t="shared" si="176"/>
        <v>2.90990990981691-15936.1359526362i</v>
      </c>
      <c r="G634" t="str">
        <f t="shared" si="177"/>
        <v>0.999999999968041-5.65319538236648E-06i</v>
      </c>
      <c r="H634" t="str">
        <f t="shared" si="178"/>
        <v>15.1525376251721+1.28098996316829i</v>
      </c>
      <c r="I634" t="str">
        <f t="shared" si="179"/>
        <v>138.511719919136-1634.86702941049i</v>
      </c>
      <c r="K634" t="str">
        <f t="shared" si="180"/>
        <v>0.327636133137338-0.0277302730823126i</v>
      </c>
      <c r="L634" t="str">
        <f t="shared" si="181"/>
        <v>0.000714285714285714-129.039106790272i</v>
      </c>
      <c r="M634" t="str">
        <f t="shared" si="182"/>
        <v>0.0025-4.02025247481054i</v>
      </c>
      <c r="N634">
        <f t="shared" si="183"/>
        <v>85.248316296677856</v>
      </c>
      <c r="O634">
        <f t="shared" si="184"/>
        <v>81.09158949860371</v>
      </c>
      <c r="P634" s="3">
        <f t="shared" si="185"/>
        <v>81.09158949860371</v>
      </c>
      <c r="Q634" s="3">
        <f t="shared" si="186"/>
        <v>-94.751683703322144</v>
      </c>
      <c r="R634">
        <f t="shared" si="187"/>
        <v>85.248316296677856</v>
      </c>
      <c r="S634">
        <f t="shared" si="188"/>
        <v>9.3722290562151776E-3</v>
      </c>
      <c r="T634">
        <f t="shared" si="171"/>
        <v>81.09158949860371</v>
      </c>
    </row>
    <row r="635" spans="1:20" x14ac:dyDescent="0.25">
      <c r="A635">
        <f t="shared" si="172"/>
        <v>59.111224218758629</v>
      </c>
      <c r="B635">
        <f t="shared" si="189"/>
        <v>9.4078435266287954</v>
      </c>
      <c r="C635" t="str">
        <f t="shared" si="173"/>
        <v>-939.252198194321-11256.7660923842i</v>
      </c>
      <c r="D635" t="str">
        <f t="shared" si="174"/>
        <v>3.47812499941846-1691.72613120647i</v>
      </c>
      <c r="E635" t="str">
        <f t="shared" si="175"/>
        <v>162.461062380522-0.0887955528968048i</v>
      </c>
      <c r="F635" t="str">
        <f t="shared" si="176"/>
        <v>2.90990990981621-15875.8078828068i</v>
      </c>
      <c r="G635" t="str">
        <f t="shared" si="177"/>
        <v>0.999999999967798-5.67467752481809E-06i</v>
      </c>
      <c r="H635" t="str">
        <f t="shared" si="178"/>
        <v>15.1525454108542+1.28585780046962i</v>
      </c>
      <c r="I635" t="str">
        <f t="shared" si="179"/>
        <v>138.511728182583-1628.67869824016i</v>
      </c>
      <c r="K635" t="str">
        <f t="shared" si="180"/>
        <v>0.327618264450593-0.0278341191134155i</v>
      </c>
      <c r="L635" t="str">
        <f t="shared" si="181"/>
        <v>0.000714285714285714-128.550614455341i</v>
      </c>
      <c r="M635" t="str">
        <f t="shared" si="182"/>
        <v>0.0025-4.00503334808782i</v>
      </c>
      <c r="N635">
        <f t="shared" si="183"/>
        <v>85.230351460857648</v>
      </c>
      <c r="O635">
        <f t="shared" si="184"/>
        <v>81.0584038716961</v>
      </c>
      <c r="P635" s="3">
        <f t="shared" si="185"/>
        <v>81.0584038716961</v>
      </c>
      <c r="Q635" s="3">
        <f t="shared" si="186"/>
        <v>-94.769648539142352</v>
      </c>
      <c r="R635">
        <f t="shared" si="187"/>
        <v>85.230351460857648</v>
      </c>
      <c r="S635">
        <f t="shared" si="188"/>
        <v>9.4078435266287952E-3</v>
      </c>
      <c r="T635">
        <f t="shared" si="171"/>
        <v>81.0584038716961</v>
      </c>
    </row>
    <row r="636" spans="1:20" x14ac:dyDescent="0.25">
      <c r="A636">
        <f t="shared" si="172"/>
        <v>59.335846870789915</v>
      </c>
      <c r="B636">
        <f t="shared" si="189"/>
        <v>9.4435933320299856</v>
      </c>
      <c r="C636" t="str">
        <f t="shared" si="173"/>
        <v>-939.199466134048-11213.5427476988i</v>
      </c>
      <c r="D636" t="str">
        <f t="shared" si="174"/>
        <v>3.47812499941404-1685.32190829739i</v>
      </c>
      <c r="E636" t="str">
        <f t="shared" si="175"/>
        <v>162.460998331298-0.0891274277385266i</v>
      </c>
      <c r="F636" t="str">
        <f t="shared" si="176"/>
        <v>2.90990990981548-15815.7081918037i</v>
      </c>
      <c r="G636" t="str">
        <f t="shared" si="177"/>
        <v>0.999999999967553-0.000005696241299411i</v>
      </c>
      <c r="H636" t="str">
        <f t="shared" si="178"/>
        <v>15.1525532558218+1.29074413641602i</v>
      </c>
      <c r="I636" t="str">
        <f t="shared" si="179"/>
        <v>138.511736508953-1622.51379615987i</v>
      </c>
      <c r="K636" t="str">
        <f t="shared" si="180"/>
        <v>0.327600261689223-0.0279383424329769i</v>
      </c>
      <c r="L636" t="str">
        <f t="shared" si="181"/>
        <v>0.000714285714285714-128.063971364158i</v>
      </c>
      <c r="M636" t="str">
        <f t="shared" si="182"/>
        <v>0.0025-3.98987183511437i</v>
      </c>
      <c r="N636">
        <f t="shared" si="183"/>
        <v>85.212319400225141</v>
      </c>
      <c r="O636">
        <f t="shared" si="184"/>
        <v>81.025216417250832</v>
      </c>
      <c r="P636" s="3">
        <f t="shared" si="185"/>
        <v>81.025216417250832</v>
      </c>
      <c r="Q636" s="3">
        <f t="shared" si="186"/>
        <v>-94.787680599774859</v>
      </c>
      <c r="R636">
        <f t="shared" si="187"/>
        <v>85.212319400225141</v>
      </c>
      <c r="S636">
        <f t="shared" si="188"/>
        <v>9.4435933320299852E-3</v>
      </c>
      <c r="T636">
        <f t="shared" si="171"/>
        <v>81.025216417250832</v>
      </c>
    </row>
    <row r="637" spans="1:20" x14ac:dyDescent="0.25">
      <c r="A637">
        <f t="shared" si="172"/>
        <v>59.561323088898916</v>
      </c>
      <c r="B637">
        <f t="shared" si="189"/>
        <v>9.4794789866916993</v>
      </c>
      <c r="C637" t="str">
        <f t="shared" si="173"/>
        <v>-939.146338536068-11170.480782541i</v>
      </c>
      <c r="D637" t="str">
        <f t="shared" si="174"/>
        <v>3.47812499940957-1678.94192930977i</v>
      </c>
      <c r="E637" t="str">
        <f t="shared" si="175"/>
        <v>162.460933801659-0.0894605008461505i</v>
      </c>
      <c r="F637" t="str">
        <f t="shared" si="176"/>
        <v>2.90990990981478-15755.8360150726i</v>
      </c>
      <c r="G637" t="str">
        <f t="shared" si="177"/>
        <v>0.999999999967306-5.71788701634736E-06i</v>
      </c>
      <c r="H637" t="str">
        <f t="shared" si="178"/>
        <v>15.1525611605263+1.2956490413122i</v>
      </c>
      <c r="I637" t="str">
        <f t="shared" si="179"/>
        <v>138.511744898723-1616.37223448542i</v>
      </c>
      <c r="K637" t="str">
        <f t="shared" si="180"/>
        <v>0.32758212386234-0.0280429442796553i</v>
      </c>
      <c r="L637" t="str">
        <f t="shared" si="181"/>
        <v>0.000714285714285714-127.579170516196i</v>
      </c>
      <c r="M637" t="str">
        <f t="shared" si="182"/>
        <v>0.0025-3.97476771778679i</v>
      </c>
      <c r="N637">
        <f t="shared" si="183"/>
        <v>85.194219871126734</v>
      </c>
      <c r="O637">
        <f t="shared" si="184"/>
        <v>80.992027121559033</v>
      </c>
      <c r="P637" s="3">
        <f t="shared" si="185"/>
        <v>80.992027121559033</v>
      </c>
      <c r="Q637" s="3">
        <f t="shared" si="186"/>
        <v>-94.805780128873266</v>
      </c>
      <c r="R637">
        <f t="shared" si="187"/>
        <v>85.194219871126734</v>
      </c>
      <c r="S637">
        <f t="shared" si="188"/>
        <v>9.4794789866917001E-3</v>
      </c>
      <c r="T637">
        <f t="shared" si="171"/>
        <v>80.992027121559033</v>
      </c>
    </row>
    <row r="638" spans="1:20" x14ac:dyDescent="0.25">
      <c r="A638">
        <f t="shared" si="172"/>
        <v>59.787656116636732</v>
      </c>
      <c r="B638">
        <f t="shared" si="189"/>
        <v>9.5155010068411272</v>
      </c>
      <c r="C638" t="str">
        <f t="shared" si="173"/>
        <v>-939.092812479075-11127.579578227i</v>
      </c>
      <c r="D638" t="str">
        <f t="shared" si="174"/>
        <v>3.47812499940508-1672.58610246546i</v>
      </c>
      <c r="E638" t="str">
        <f t="shared" si="175"/>
        <v>162.460868788053-0.0897947760657905i</v>
      </c>
      <c r="F638" t="str">
        <f t="shared" si="176"/>
        <v>2.90990990981405-15696.1904913323i</v>
      </c>
      <c r="G638" t="str">
        <f t="shared" si="177"/>
        <v>0.999999999967057-5.73961498700805E-06i</v>
      </c>
      <c r="H638" t="str">
        <f t="shared" si="178"/>
        <v>15.1525691254225+1.30057258573017i</v>
      </c>
      <c r="I638" t="str">
        <f t="shared" si="179"/>
        <v>138.511753352379-1610.2539248684i</v>
      </c>
      <c r="K638" t="str">
        <f t="shared" si="180"/>
        <v>0.327563849971965-0.0281479258946466i</v>
      </c>
      <c r="L638" t="str">
        <f t="shared" si="181"/>
        <v>0.000714285714285714-127.096204937434i</v>
      </c>
      <c r="M638" t="str">
        <f t="shared" si="182"/>
        <v>0.0025-3.95972077882724i</v>
      </c>
      <c r="N638">
        <f t="shared" si="183"/>
        <v>85.176052629115787</v>
      </c>
      <c r="O638">
        <f t="shared" si="184"/>
        <v>80.95883597081054</v>
      </c>
      <c r="P638" s="3">
        <f t="shared" si="185"/>
        <v>80.95883597081054</v>
      </c>
      <c r="Q638" s="3">
        <f t="shared" si="186"/>
        <v>-94.823947370884213</v>
      </c>
      <c r="R638">
        <f t="shared" si="187"/>
        <v>85.176052629115787</v>
      </c>
      <c r="S638">
        <f t="shared" si="188"/>
        <v>9.5155010068411275E-3</v>
      </c>
      <c r="T638">
        <f t="shared" si="171"/>
        <v>80.95883597081054</v>
      </c>
    </row>
    <row r="639" spans="1:20" x14ac:dyDescent="0.25">
      <c r="A639">
        <f t="shared" si="172"/>
        <v>60.014849209879948</v>
      </c>
      <c r="B639">
        <f t="shared" si="189"/>
        <v>9.5516599106671229</v>
      </c>
      <c r="C639" t="str">
        <f t="shared" si="173"/>
        <v>-939.038885020886-11084.8385183946i</v>
      </c>
      <c r="D639" t="str">
        <f t="shared" si="174"/>
        <v>3.47812499940055-1666.25433633376i</v>
      </c>
      <c r="E639" t="str">
        <f t="shared" si="175"/>
        <v>162.46080328691-0.0901302572503663i</v>
      </c>
      <c r="F639" t="str">
        <f t="shared" si="176"/>
        <v>2.90990990981332-15636.7707625617i</v>
      </c>
      <c r="G639" t="str">
        <f t="shared" si="177"/>
        <v>0.999999999966806-5.76142552395722E-06i</v>
      </c>
      <c r="H639" t="str">
        <f t="shared" si="178"/>
        <v>15.1525771509688+1.30551484051023i</v>
      </c>
      <c r="I639" t="str">
        <f t="shared" si="179"/>
        <v>138.511761870406-1604.15877929486i</v>
      </c>
      <c r="K639" t="str">
        <f t="shared" si="180"/>
        <v>0.327545439012974-0.0282532885216675i</v>
      </c>
      <c r="L639" t="str">
        <f t="shared" si="181"/>
        <v>0.000714285714285714-126.615067680249i</v>
      </c>
      <c r="M639" t="str">
        <f t="shared" si="182"/>
        <v>0.0025-3.94473080178048i</v>
      </c>
      <c r="N639">
        <f t="shared" si="183"/>
        <v>85.157817428951091</v>
      </c>
      <c r="O639">
        <f t="shared" si="184"/>
        <v>80.925642951093394</v>
      </c>
      <c r="P639" s="3">
        <f t="shared" si="185"/>
        <v>80.925642951093394</v>
      </c>
      <c r="Q639" s="3">
        <f t="shared" si="186"/>
        <v>-94.842182571048909</v>
      </c>
      <c r="R639">
        <f t="shared" si="187"/>
        <v>85.157817428951091</v>
      </c>
      <c r="S639">
        <f t="shared" si="188"/>
        <v>9.5516599106671221E-3</v>
      </c>
      <c r="T639">
        <f t="shared" si="171"/>
        <v>80.925642951093394</v>
      </c>
    </row>
    <row r="640" spans="1:20" x14ac:dyDescent="0.25">
      <c r="A640">
        <f t="shared" si="172"/>
        <v>60.242905636877495</v>
      </c>
      <c r="B640">
        <f t="shared" si="189"/>
        <v>9.5879562183276583</v>
      </c>
      <c r="C640" t="str">
        <f t="shared" si="173"/>
        <v>-938.984553198299-11042.256988994i</v>
      </c>
      <c r="D640" t="str">
        <f t="shared" si="174"/>
        <v>3.47812499939597-1659.9465398301i</v>
      </c>
      <c r="E640" t="str">
        <f t="shared" si="175"/>
        <v>162.46073729463-0.0904669482593265i</v>
      </c>
      <c r="F640" t="str">
        <f t="shared" si="176"/>
        <v>2.90990990981257-15577.5759739882i</v>
      </c>
      <c r="G640" t="str">
        <f t="shared" si="177"/>
        <v>0.999999999966553-5.78331894094681E-06i</v>
      </c>
      <c r="H640" t="str">
        <f t="shared" si="178"/>
        <v>15.1525852376271+1.31047587676195i</v>
      </c>
      <c r="I640" t="str">
        <f t="shared" si="179"/>
        <v>138.511770453293-1598.0867100841i</v>
      </c>
      <c r="K640" t="str">
        <f t="shared" si="180"/>
        <v>0.327526889973058-0.0283590334069434i</v>
      </c>
      <c r="L640" t="str">
        <f t="shared" si="181"/>
        <v>0.000714285714285714-126.13575182332i</v>
      </c>
      <c r="M640" t="str">
        <f t="shared" si="182"/>
        <v>0.0025-3.92979757101065i</v>
      </c>
      <c r="N640">
        <f t="shared" si="183"/>
        <v>85.139514024595229</v>
      </c>
      <c r="O640">
        <f t="shared" si="184"/>
        <v>80.892448048392907</v>
      </c>
      <c r="P640" s="3">
        <f t="shared" si="185"/>
        <v>80.892448048392907</v>
      </c>
      <c r="Q640" s="3">
        <f t="shared" si="186"/>
        <v>-94.860485975404771</v>
      </c>
      <c r="R640">
        <f t="shared" si="187"/>
        <v>85.139514024595229</v>
      </c>
      <c r="S640">
        <f t="shared" si="188"/>
        <v>9.5879562183276579E-3</v>
      </c>
      <c r="T640">
        <f t="shared" si="171"/>
        <v>80.892448048392907</v>
      </c>
    </row>
    <row r="641" spans="1:20" x14ac:dyDescent="0.25">
      <c r="A641">
        <f t="shared" si="172"/>
        <v>60.471828678297626</v>
      </c>
      <c r="B641">
        <f t="shared" si="189"/>
        <v>9.6243904519573036</v>
      </c>
      <c r="C641" t="str">
        <f t="shared" si="173"/>
        <v>-938.929814026955-10999.8343782789i</v>
      </c>
      <c r="D641" t="str">
        <f t="shared" si="174"/>
        <v>3.47812499939138-1653.66262221469i</v>
      </c>
      <c r="E641" t="str">
        <f t="shared" si="175"/>
        <v>162.460670807588-0.0908048529589472i</v>
      </c>
      <c r="F641" t="str">
        <f t="shared" si="176"/>
        <v>2.90990990981185-15518.6052740749i</v>
      </c>
      <c r="G641" t="str">
        <f t="shared" si="177"/>
        <v>0.999999999966299-5.80529555292092E-06i</v>
      </c>
      <c r="H641" t="str">
        <f t="shared" si="178"/>
        <v>15.1525933858627+1.31545576586529i</v>
      </c>
      <c r="I641" t="str">
        <f t="shared" si="179"/>
        <v>138.511779101536-1592.03762988736i</v>
      </c>
      <c r="K641" t="str">
        <f t="shared" si="180"/>
        <v>0.327508201832671-0.0284651617991932i</v>
      </c>
      <c r="L641" t="str">
        <f t="shared" si="181"/>
        <v>0.000714285714285714-125.658250471528i</v>
      </c>
      <c r="M641" t="str">
        <f t="shared" si="182"/>
        <v>0.0025-3.91492087169819i</v>
      </c>
      <c r="N641">
        <f t="shared" si="183"/>
        <v>85.121142169212973</v>
      </c>
      <c r="O641">
        <f t="shared" si="184"/>
        <v>80.859251248590724</v>
      </c>
      <c r="P641" s="3">
        <f t="shared" si="185"/>
        <v>80.859251248590724</v>
      </c>
      <c r="Q641" s="3">
        <f t="shared" si="186"/>
        <v>-94.878857830787027</v>
      </c>
      <c r="R641">
        <f t="shared" si="187"/>
        <v>85.121142169212973</v>
      </c>
      <c r="S641">
        <f t="shared" si="188"/>
        <v>9.6243904519573032E-3</v>
      </c>
      <c r="T641">
        <f t="shared" si="171"/>
        <v>80.859251248590724</v>
      </c>
    </row>
    <row r="642" spans="1:20" x14ac:dyDescent="0.25">
      <c r="A642">
        <f t="shared" si="172"/>
        <v>60.701621627275159</v>
      </c>
      <c r="B642">
        <f t="shared" si="189"/>
        <v>9.6609631356747414</v>
      </c>
      <c r="C642" t="str">
        <f t="shared" si="173"/>
        <v>-938.874664501163-10957.5700767985i</v>
      </c>
      <c r="D642" t="str">
        <f t="shared" si="174"/>
        <v>3.47812499938674-1647.40249309128i</v>
      </c>
      <c r="E642" t="str">
        <f t="shared" si="175"/>
        <v>162.460603822136-0.091143975221921i</v>
      </c>
      <c r="F642" t="str">
        <f t="shared" si="176"/>
        <v>2.90990990981109-15459.8578145084i</v>
      </c>
      <c r="G642" t="str">
        <f t="shared" si="177"/>
        <v>0.999999999966042-5.82735567602053E-06i</v>
      </c>
      <c r="H642" t="str">
        <f t="shared" si="178"/>
        <v>15.1526015961446+1.32045457947152i</v>
      </c>
      <c r="I642" t="str">
        <f t="shared" si="179"/>
        <v>138.51178781563-1586.01145168659i</v>
      </c>
      <c r="K642" t="str">
        <f t="shared" si="180"/>
        <v>0.327489373564977-0.0285716749496122i</v>
      </c>
      <c r="L642" t="str">
        <f t="shared" si="181"/>
        <v>0.000714285714285714-125.182556755856i</v>
      </c>
      <c r="M642" t="str">
        <f t="shared" si="182"/>
        <v>0.0025-3.90010048983681i</v>
      </c>
      <c r="N642">
        <f t="shared" si="183"/>
        <v>85.10270161517029</v>
      </c>
      <c r="O642">
        <f t="shared" si="184"/>
        <v>80.826052537464633</v>
      </c>
      <c r="P642" s="3">
        <f t="shared" si="185"/>
        <v>80.826052537464633</v>
      </c>
      <c r="Q642" s="3">
        <f t="shared" si="186"/>
        <v>-94.89729838482971</v>
      </c>
      <c r="R642">
        <f t="shared" si="187"/>
        <v>85.10270161517029</v>
      </c>
      <c r="S642">
        <f t="shared" si="188"/>
        <v>9.6609631356747421E-3</v>
      </c>
      <c r="T642">
        <f t="shared" si="171"/>
        <v>80.826052537464633</v>
      </c>
    </row>
    <row r="643" spans="1:20" x14ac:dyDescent="0.25">
      <c r="A643">
        <f t="shared" si="172"/>
        <v>60.932287789458805</v>
      </c>
      <c r="B643">
        <f t="shared" si="189"/>
        <v>9.6976747955903058</v>
      </c>
      <c r="C643" t="str">
        <f t="shared" si="173"/>
        <v>-938.819101593809-10915.4634773879i</v>
      </c>
      <c r="D643" t="str">
        <f t="shared" si="174"/>
        <v>3.47812499938208-1641.1660624058i</v>
      </c>
      <c r="E643" t="str">
        <f t="shared" si="175"/>
        <v>162.460536334593-0.0914843189273i</v>
      </c>
      <c r="F643" t="str">
        <f t="shared" si="176"/>
        <v>2.90990990981034-15401.3327501868i</v>
      </c>
      <c r="G643" t="str">
        <f t="shared" si="177"/>
        <v>0.999999999965783-0.0000058494996275879i</v>
      </c>
      <c r="H643" t="str">
        <f t="shared" si="178"/>
        <v>15.152609868945+1.32547238950435i</v>
      </c>
      <c r="I643" t="str">
        <f t="shared" si="179"/>
        <v>138.511796596079-1580.00808879319i</v>
      </c>
      <c r="K643" t="str">
        <f t="shared" si="180"/>
        <v>0.327470404135816-0.0286785741118611i</v>
      </c>
      <c r="L643" t="str">
        <f t="shared" si="181"/>
        <v>0.000714285714285714-124.70866383329i</v>
      </c>
      <c r="M643" t="str">
        <f t="shared" si="182"/>
        <v>0.0025-3.88533621223033i</v>
      </c>
      <c r="N643">
        <f t="shared" si="183"/>
        <v>85.084192114032135</v>
      </c>
      <c r="O643">
        <f t="shared" si="184"/>
        <v>80.79285190068714</v>
      </c>
      <c r="P643" s="3">
        <f t="shared" si="185"/>
        <v>80.79285190068714</v>
      </c>
      <c r="Q643" s="3">
        <f t="shared" si="186"/>
        <v>-94.915807885967865</v>
      </c>
      <c r="R643">
        <f t="shared" si="187"/>
        <v>85.084192114032135</v>
      </c>
      <c r="S643">
        <f t="shared" si="188"/>
        <v>9.6976747955903053E-3</v>
      </c>
      <c r="T643">
        <f t="shared" si="171"/>
        <v>80.79285190068714</v>
      </c>
    </row>
    <row r="644" spans="1:20" x14ac:dyDescent="0.25">
      <c r="A644">
        <f t="shared" si="172"/>
        <v>61.163830483058753</v>
      </c>
      <c r="B644">
        <f t="shared" si="189"/>
        <v>9.7345259598135492</v>
      </c>
      <c r="C644" t="str">
        <f t="shared" si="173"/>
        <v>-938.763122256172-10873.5139751601i</v>
      </c>
      <c r="D644" t="str">
        <f t="shared" si="174"/>
        <v>3.47812499937737-1634.95324044511i</v>
      </c>
      <c r="E644" t="str">
        <f t="shared" si="175"/>
        <v>162.460468341258-0.0918258879608718i</v>
      </c>
      <c r="F644" t="str">
        <f t="shared" si="176"/>
        <v>2.90990990980958-15343.0292392074i</v>
      </c>
      <c r="G644" t="str">
        <f t="shared" si="177"/>
        <v>0.999999999965523-0.0000058717277261712i</v>
      </c>
      <c r="H644" t="str">
        <f t="shared" si="178"/>
        <v>15.1526182047403+1.33050926816088i</v>
      </c>
      <c r="I644" t="str">
        <f t="shared" si="179"/>
        <v>138.511805443386-1574.02745484679i</v>
      </c>
      <c r="K644" t="str">
        <f t="shared" si="180"/>
        <v>0.327451292503639-0.0287858605420453i</v>
      </c>
      <c r="L644" t="str">
        <f t="shared" si="181"/>
        <v>0.000714285714285714-124.23656488672i</v>
      </c>
      <c r="M644" t="str">
        <f t="shared" si="182"/>
        <v>0.0025-3.87062782648967i</v>
      </c>
      <c r="N644">
        <f t="shared" si="183"/>
        <v>85.065613416561504</v>
      </c>
      <c r="O644">
        <f t="shared" si="184"/>
        <v>80.759649323825158</v>
      </c>
      <c r="P644" s="3">
        <f t="shared" si="185"/>
        <v>80.759649323825158</v>
      </c>
      <c r="Q644" s="3">
        <f t="shared" si="186"/>
        <v>-94.934386583438496</v>
      </c>
      <c r="R644">
        <f t="shared" si="187"/>
        <v>85.065613416561504</v>
      </c>
      <c r="S644">
        <f t="shared" si="188"/>
        <v>9.7345259598135489E-3</v>
      </c>
      <c r="T644">
        <f t="shared" si="171"/>
        <v>80.759649323825158</v>
      </c>
    </row>
    <row r="645" spans="1:20" x14ac:dyDescent="0.25">
      <c r="A645">
        <f t="shared" si="172"/>
        <v>61.396253038894372</v>
      </c>
      <c r="B645">
        <f t="shared" si="189"/>
        <v>9.7715171584608402</v>
      </c>
      <c r="C645" t="str">
        <f t="shared" si="173"/>
        <v>-938.706723417862-10831.7209674976i</v>
      </c>
      <c r="D645" t="str">
        <f t="shared" si="174"/>
        <v>3.47812499937262-1628.76393783568i</v>
      </c>
      <c r="E645" t="str">
        <f t="shared" si="175"/>
        <v>162.460399838403-0.0921686862147037i</v>
      </c>
      <c r="F645" t="str">
        <f t="shared" si="176"/>
        <v>2.90990990980883-15284.9464428546i</v>
      </c>
      <c r="G645" t="str">
        <f t="shared" si="177"/>
        <v>0.99999999996526-0.0000058940402915291i</v>
      </c>
      <c r="H645" t="str">
        <f t="shared" si="178"/>
        <v>15.1526266040101+1.33556528791273i</v>
      </c>
      <c r="I645" t="str">
        <f t="shared" si="179"/>
        <v>138.511814358063-1568.06946381395i</v>
      </c>
      <c r="K645" t="str">
        <f t="shared" si="180"/>
        <v>0.32743203761947-0.0288935354987037i</v>
      </c>
      <c r="L645" t="str">
        <f t="shared" si="181"/>
        <v>0.000714285714285714-123.766253124846i</v>
      </c>
      <c r="M645" t="str">
        <f t="shared" si="182"/>
        <v>0.0025-3.85597512102975i</v>
      </c>
      <c r="N645">
        <f t="shared" si="183"/>
        <v>85.046965272717614</v>
      </c>
      <c r="O645">
        <f t="shared" si="184"/>
        <v>80.726444792339464</v>
      </c>
      <c r="P645" s="3">
        <f t="shared" si="185"/>
        <v>80.726444792339464</v>
      </c>
      <c r="Q645" s="3">
        <f t="shared" si="186"/>
        <v>-94.953034727282386</v>
      </c>
      <c r="R645">
        <f t="shared" si="187"/>
        <v>85.046965272717614</v>
      </c>
      <c r="S645">
        <f t="shared" si="188"/>
        <v>9.7715171584608403E-3</v>
      </c>
      <c r="T645">
        <f t="shared" si="171"/>
        <v>80.726444792339464</v>
      </c>
    </row>
    <row r="646" spans="1:20" x14ac:dyDescent="0.25">
      <c r="A646">
        <f t="shared" si="172"/>
        <v>61.629558800442169</v>
      </c>
      <c r="B646">
        <f t="shared" si="189"/>
        <v>9.8086489236629912</v>
      </c>
      <c r="C646" t="str">
        <f t="shared" si="173"/>
        <v>-938.649901986548-10790.0838540432i</v>
      </c>
      <c r="D646" t="str">
        <f t="shared" si="174"/>
        <v>3.47812499936786-1622.59806554231i</v>
      </c>
      <c r="E646" t="str">
        <f t="shared" si="175"/>
        <v>162.460330822272-0.0925127175870694i</v>
      </c>
      <c r="F646" t="str">
        <f t="shared" si="176"/>
        <v>2.90990990980806-15227.083525588i</v>
      </c>
      <c r="G646" t="str">
        <f t="shared" si="177"/>
        <v>0.999999999964996-5.91643764463535E-06i</v>
      </c>
      <c r="H646" t="str">
        <f t="shared" si="178"/>
        <v>15.1526350672378+1.34064052150698i</v>
      </c>
      <c r="I646" t="str">
        <f t="shared" si="179"/>
        <v>138.511823340622-1562.134029987i</v>
      </c>
      <c r="K646" t="str">
        <f t="shared" si="180"/>
        <v>0.327412638426854-0.0290016002427888i</v>
      </c>
      <c r="L646" t="str">
        <f t="shared" si="181"/>
        <v>0.000714285714285714-123.297721782074i</v>
      </c>
      <c r="M646" t="str">
        <f t="shared" si="182"/>
        <v>0.0025-3.8413778850665i</v>
      </c>
      <c r="N646">
        <f t="shared" si="183"/>
        <v>85.028247431654862</v>
      </c>
      <c r="O646">
        <f t="shared" si="184"/>
        <v>80.693238291583484</v>
      </c>
      <c r="P646" s="3">
        <f t="shared" si="185"/>
        <v>80.693238291583484</v>
      </c>
      <c r="Q646" s="3">
        <f t="shared" si="186"/>
        <v>-94.971752568345138</v>
      </c>
      <c r="R646">
        <f t="shared" si="187"/>
        <v>85.028247431654862</v>
      </c>
      <c r="S646">
        <f t="shared" si="188"/>
        <v>9.8086489236629913E-3</v>
      </c>
      <c r="T646">
        <f t="shared" si="171"/>
        <v>80.693238291583484</v>
      </c>
    </row>
    <row r="647" spans="1:20" x14ac:dyDescent="0.25">
      <c r="A647">
        <f t="shared" si="172"/>
        <v>61.863751123883851</v>
      </c>
      <c r="B647">
        <f t="shared" si="189"/>
        <v>9.8459217895729108</v>
      </c>
      <c r="C647" t="str">
        <f t="shared" si="173"/>
        <v>-938.592654847907-10748.6020366917i</v>
      </c>
      <c r="D647" t="str">
        <f t="shared" si="174"/>
        <v>3.47812499936304-1616.45553486686i</v>
      </c>
      <c r="E647" t="str">
        <f t="shared" si="175"/>
        <v>162.460261289082-0.092857985982422i</v>
      </c>
      <c r="F647" t="str">
        <f t="shared" si="176"/>
        <v>2.90990990980728-15169.43965503i</v>
      </c>
      <c r="G647" t="str">
        <f t="shared" si="177"/>
        <v>0.999999999964729-5.93892010768338E-06i</v>
      </c>
      <c r="H647" t="str">
        <f t="shared" si="178"/>
        <v>15.1526435949103+1.3457350419673i</v>
      </c>
      <c r="I647" t="str">
        <f t="shared" si="179"/>
        <v>138.511832391577-1556.2210679827i</v>
      </c>
      <c r="K647" t="str">
        <f t="shared" si="180"/>
        <v>0.327393093861805-0.0291100560376523i</v>
      </c>
      <c r="L647" t="str">
        <f t="shared" si="181"/>
        <v>0.000714285714285714-122.830964118424i</v>
      </c>
      <c r="M647" t="str">
        <f t="shared" si="182"/>
        <v>0.0025-3.82683590861378i</v>
      </c>
      <c r="N647">
        <f t="shared" si="183"/>
        <v>85.009459641720937</v>
      </c>
      <c r="O647">
        <f t="shared" si="184"/>
        <v>80.660029806802555</v>
      </c>
      <c r="P647" s="3">
        <f t="shared" si="185"/>
        <v>80.660029806802555</v>
      </c>
      <c r="Q647" s="3">
        <f t="shared" si="186"/>
        <v>-94.990540358279063</v>
      </c>
      <c r="R647">
        <f t="shared" si="187"/>
        <v>85.009459641720937</v>
      </c>
      <c r="S647">
        <f t="shared" si="188"/>
        <v>9.8459217895729111E-3</v>
      </c>
      <c r="T647">
        <f t="shared" si="171"/>
        <v>80.660029806802555</v>
      </c>
    </row>
    <row r="648" spans="1:20" x14ac:dyDescent="0.25">
      <c r="A648">
        <f t="shared" si="172"/>
        <v>62.098833378154609</v>
      </c>
      <c r="B648">
        <f t="shared" si="189"/>
        <v>9.8833362923732881</v>
      </c>
      <c r="C648" t="str">
        <f t="shared" si="173"/>
        <v>-938.534978865491-10707.2749195816i</v>
      </c>
      <c r="D648" t="str">
        <f t="shared" si="174"/>
        <v>3.47812499935819-1610.33625744696i</v>
      </c>
      <c r="E648" t="str">
        <f t="shared" si="175"/>
        <v>162.460191235024-0.0932044953116757i</v>
      </c>
      <c r="F648" t="str">
        <f t="shared" si="176"/>
        <v>2.9099099098065-15112.0140019542i</v>
      </c>
      <c r="G648" t="str">
        <f t="shared" si="177"/>
        <v>0.999999999964461-5.96148800409097E-06i</v>
      </c>
      <c r="H648" t="str">
        <f t="shared" si="178"/>
        <v>15.1526521875183+1.350848922595i</v>
      </c>
      <c r="I648" t="str">
        <f t="shared" si="179"/>
        <v>138.511841511453-1550.33049274111i</v>
      </c>
      <c r="K648" t="str">
        <f t="shared" si="180"/>
        <v>0.327373402852762-0.029218904149028i</v>
      </c>
      <c r="L648" t="str">
        <f t="shared" si="181"/>
        <v>0.000714285714285714-122.36597341943i</v>
      </c>
      <c r="M648" t="str">
        <f t="shared" si="182"/>
        <v>0.0025-3.81234898248035i</v>
      </c>
      <c r="N648">
        <f t="shared" si="183"/>
        <v>84.99060165045546</v>
      </c>
      <c r="O648">
        <f t="shared" si="184"/>
        <v>80.626819323133475</v>
      </c>
      <c r="P648" s="3">
        <f t="shared" si="185"/>
        <v>80.626819323133475</v>
      </c>
      <c r="Q648" s="3">
        <f t="shared" si="186"/>
        <v>-95.00939834954454</v>
      </c>
      <c r="R648">
        <f t="shared" si="187"/>
        <v>84.99060165045546</v>
      </c>
      <c r="S648">
        <f t="shared" si="188"/>
        <v>9.8833362923732883E-3</v>
      </c>
      <c r="T648">
        <f t="shared" si="171"/>
        <v>80.626819323133475</v>
      </c>
    </row>
    <row r="649" spans="1:20" x14ac:dyDescent="0.25">
      <c r="A649">
        <f t="shared" si="172"/>
        <v>62.3348089449916</v>
      </c>
      <c r="B649">
        <f t="shared" si="189"/>
        <v>9.9208929702843065</v>
      </c>
      <c r="C649" t="str">
        <f t="shared" si="173"/>
        <v>-938.476870880503-10666.1019090863i</v>
      </c>
      <c r="D649" t="str">
        <f t="shared" si="174"/>
        <v>3.47812499935331-1604.24014525476i</v>
      </c>
      <c r="E649" t="str">
        <f t="shared" si="175"/>
        <v>162.460120656262-0.0935522494917339i</v>
      </c>
      <c r="F649" t="str">
        <f t="shared" si="176"/>
        <v>2.90990990980571-15054.8057402732i</v>
      </c>
      <c r="G649" t="str">
        <f t="shared" si="177"/>
        <v>0.99999999996419-0.0000059841416585049i</v>
      </c>
      <c r="H649" t="str">
        <f t="shared" si="178"/>
        <v>15.1526608455565+1.35598223697001i</v>
      </c>
      <c r="I649" t="str">
        <f t="shared" si="179"/>
        <v>138.511850700771-1544.46221952433i</v>
      </c>
      <c r="K649" t="str">
        <f t="shared" si="180"/>
        <v>0.32735356432053-0.0293281458450127i</v>
      </c>
      <c r="L649" t="str">
        <f t="shared" si="181"/>
        <v>0.000714285714285714-121.902742996045i</v>
      </c>
      <c r="M649" t="str">
        <f t="shared" si="182"/>
        <v>0.0025-3.79791689826694i</v>
      </c>
      <c r="N649">
        <f t="shared" si="183"/>
        <v>84.971673204588825</v>
      </c>
      <c r="O649">
        <f t="shared" si="184"/>
        <v>80.593606825603388</v>
      </c>
      <c r="P649" s="3">
        <f t="shared" si="185"/>
        <v>80.593606825603388</v>
      </c>
      <c r="Q649" s="3">
        <f t="shared" si="186"/>
        <v>-95.028326795411175</v>
      </c>
      <c r="R649">
        <f t="shared" si="187"/>
        <v>84.971673204588825</v>
      </c>
      <c r="S649">
        <f t="shared" si="188"/>
        <v>9.9208929702843066E-3</v>
      </c>
      <c r="T649">
        <f t="shared" si="171"/>
        <v>80.593606825603388</v>
      </c>
    </row>
    <row r="650" spans="1:20" x14ac:dyDescent="0.25">
      <c r="A650">
        <f t="shared" si="172"/>
        <v>62.571681218982569</v>
      </c>
      <c r="B650">
        <f t="shared" si="189"/>
        <v>9.9585923635713876</v>
      </c>
      <c r="C650" t="str">
        <f t="shared" si="173"/>
        <v>-938.418327711681-10625.0824138059i</v>
      </c>
      <c r="D650" t="str">
        <f t="shared" si="174"/>
        <v>3.47812499934837-1598.16711059562i</v>
      </c>
      <c r="E650" t="str">
        <f t="shared" si="175"/>
        <v>162.460049548932-0.0939012524450399i</v>
      </c>
      <c r="F650" t="str">
        <f t="shared" si="176"/>
        <v>2.9099099098049-14997.8140470271i</v>
      </c>
      <c r="G650" t="str">
        <f t="shared" si="177"/>
        <v>0.999999999963917-6.00688139680558E-06i</v>
      </c>
      <c r="H650" t="str">
        <f t="shared" si="178"/>
        <v>15.1526695695231+1.36113505895206i</v>
      </c>
      <c r="I650" t="str">
        <f t="shared" si="179"/>
        <v>138.511859960063-1538.61616391532i</v>
      </c>
      <c r="K650" t="str">
        <f t="shared" si="180"/>
        <v>0.327333577178239-0.0294377823960512i</v>
      </c>
      <c r="L650" t="str">
        <f t="shared" si="181"/>
        <v>0.000714285714285714-121.441266184544i</v>
      </c>
      <c r="M650" t="str">
        <f t="shared" si="182"/>
        <v>0.0025-3.78353944836316i</v>
      </c>
      <c r="N650">
        <f t="shared" si="183"/>
        <v>84.952674050040699</v>
      </c>
      <c r="O650">
        <f t="shared" si="184"/>
        <v>80.560392299129205</v>
      </c>
      <c r="P650" s="3">
        <f t="shared" si="185"/>
        <v>80.560392299129205</v>
      </c>
      <c r="Q650" s="3">
        <f t="shared" si="186"/>
        <v>-95.047325949959301</v>
      </c>
      <c r="R650">
        <f t="shared" si="187"/>
        <v>84.952674050040699</v>
      </c>
      <c r="S650">
        <f t="shared" si="188"/>
        <v>9.958592363571387E-3</v>
      </c>
      <c r="T650">
        <f t="shared" si="171"/>
        <v>80.560392299129205</v>
      </c>
    </row>
    <row r="651" spans="1:20" x14ac:dyDescent="0.25">
      <c r="A651">
        <f t="shared" si="172"/>
        <v>62.809453607614707</v>
      </c>
      <c r="B651">
        <f t="shared" si="189"/>
        <v>9.9964350145529597</v>
      </c>
      <c r="C651" t="str">
        <f t="shared" si="173"/>
        <v>-938.359346155221-10584.215844559i</v>
      </c>
      <c r="D651" t="str">
        <f t="shared" si="174"/>
        <v>3.47812499934341-1592.11706610692i</v>
      </c>
      <c r="E651" t="str">
        <f t="shared" si="175"/>
        <v>162.459977909141-0.0942515081008033i</v>
      </c>
      <c r="F651" t="str">
        <f t="shared" si="176"/>
        <v>2.90990990980411-14941.0381023712i</v>
      </c>
      <c r="G651" t="str">
        <f t="shared" si="177"/>
        <v>0.999999999963643-6.02970754611179E-06i</v>
      </c>
      <c r="H651" t="str">
        <f t="shared" si="178"/>
        <v>15.15267835992+1.36630746268162i</v>
      </c>
      <c r="I651" t="str">
        <f t="shared" si="179"/>
        <v>138.511869289861-1532.79224181656i</v>
      </c>
      <c r="K651" t="str">
        <f t="shared" si="180"/>
        <v>0.327313440331291-0.0295478150749168i</v>
      </c>
      <c r="L651" t="str">
        <f t="shared" si="181"/>
        <v>0.000714285714285714-120.981536346427i</v>
      </c>
      <c r="M651" t="str">
        <f t="shared" si="182"/>
        <v>0.0025-3.76921642594457i</v>
      </c>
      <c r="N651">
        <f t="shared" si="183"/>
        <v>84.933603931918313</v>
      </c>
      <c r="O651">
        <f t="shared" si="184"/>
        <v>80.527175728517037</v>
      </c>
      <c r="P651" s="3">
        <f t="shared" si="185"/>
        <v>80.527175728517037</v>
      </c>
      <c r="Q651" s="3">
        <f t="shared" si="186"/>
        <v>-95.066396068081687</v>
      </c>
      <c r="R651">
        <f t="shared" si="187"/>
        <v>84.933603931918313</v>
      </c>
      <c r="S651">
        <f t="shared" si="188"/>
        <v>9.9964350145529592E-3</v>
      </c>
      <c r="T651">
        <f t="shared" si="171"/>
        <v>80.527175728517037</v>
      </c>
    </row>
    <row r="652" spans="1:20" x14ac:dyDescent="0.25">
      <c r="A652">
        <f t="shared" si="172"/>
        <v>63.048129531323646</v>
      </c>
      <c r="B652">
        <f t="shared" si="189"/>
        <v>10.034421467608261</v>
      </c>
      <c r="C652" t="str">
        <f t="shared" si="173"/>
        <v>-938.299922984524-10543.5016143737i</v>
      </c>
      <c r="D652" t="str">
        <f t="shared" si="174"/>
        <v>3.47812499933842-1586.08992475672i</v>
      </c>
      <c r="E652" t="str">
        <f t="shared" si="175"/>
        <v>162.459905732973-0.094603020393554i</v>
      </c>
      <c r="F652" t="str">
        <f t="shared" si="176"/>
        <v>2.9099099098033-14884.4770895645i</v>
      </c>
      <c r="G652" t="str">
        <f t="shared" si="177"/>
        <v>0.999999999963366-6.05262043478534E-06i</v>
      </c>
      <c r="H652" t="str">
        <f t="shared" si="178"/>
        <v>15.1526872172531+1.37149952258105i</v>
      </c>
      <c r="I652" t="str">
        <f t="shared" si="179"/>
        <v>138.511878690701-1526.990369449i</v>
      </c>
      <c r="K652" t="str">
        <f t="shared" si="180"/>
        <v>0.327293152677305-0.029658245156693i</v>
      </c>
      <c r="L652" t="str">
        <f t="shared" si="181"/>
        <v>0.000714285714285714-120.523546868328i</v>
      </c>
      <c r="M652" t="str">
        <f t="shared" si="182"/>
        <v>0.0025-3.75494762496968i</v>
      </c>
      <c r="N652">
        <f t="shared" si="183"/>
        <v>84.914462594515498</v>
      </c>
      <c r="O652">
        <f t="shared" si="184"/>
        <v>80.493957098460754</v>
      </c>
      <c r="P652" s="3">
        <f t="shared" si="185"/>
        <v>80.493957098460754</v>
      </c>
      <c r="Q652" s="3">
        <f t="shared" si="186"/>
        <v>-95.085537405484502</v>
      </c>
      <c r="R652">
        <f t="shared" si="187"/>
        <v>84.914462594515498</v>
      </c>
      <c r="S652">
        <f t="shared" si="188"/>
        <v>1.0034421467608261E-2</v>
      </c>
      <c r="T652">
        <f t="shared" si="171"/>
        <v>80.493957098460754</v>
      </c>
    </row>
    <row r="653" spans="1:20" x14ac:dyDescent="0.25">
      <c r="A653">
        <f t="shared" si="172"/>
        <v>63.287712423542686</v>
      </c>
      <c r="B653">
        <f t="shared" si="189"/>
        <v>10.072552269185174</v>
      </c>
      <c r="C653" t="str">
        <f t="shared" si="173"/>
        <v>-938.24005495009-10502.9391384798i</v>
      </c>
      <c r="D653" t="str">
        <f t="shared" si="174"/>
        <v>3.47812499933337-1580.08559984258i</v>
      </c>
      <c r="E653" t="str">
        <f t="shared" si="175"/>
        <v>162.459833016479-0.0949557932635559i</v>
      </c>
      <c r="F653" t="str">
        <f t="shared" si="176"/>
        <v>2.90990990980249-14828.1301949577i</v>
      </c>
      <c r="G653" t="str">
        <f t="shared" si="177"/>
        <v>0.999999999963087-6.07562039243583E-06i</v>
      </c>
      <c r="H653" t="str">
        <f t="shared" si="178"/>
        <v>15.1526961420323+1.37671131335564i</v>
      </c>
      <c r="I653" t="str">
        <f t="shared" si="179"/>
        <v>138.511888163122-1521.21046335077i</v>
      </c>
      <c r="K653" t="str">
        <f t="shared" si="180"/>
        <v>0.327272713106071-0.0297690739187555i</v>
      </c>
      <c r="L653" t="str">
        <f t="shared" si="181"/>
        <v>0.000714285714285714-120.067291161912i</v>
      </c>
      <c r="M653" t="str">
        <f t="shared" si="182"/>
        <v>0.0025-3.74073284017701i</v>
      </c>
      <c r="N653">
        <f t="shared" si="183"/>
        <v>84.895249781311108</v>
      </c>
      <c r="O653">
        <f t="shared" si="184"/>
        <v>80.460736393541779</v>
      </c>
      <c r="P653" s="3">
        <f t="shared" si="185"/>
        <v>80.460736393541779</v>
      </c>
      <c r="Q653" s="3">
        <f t="shared" si="186"/>
        <v>-95.104750218688892</v>
      </c>
      <c r="R653">
        <f t="shared" si="187"/>
        <v>84.895249781311108</v>
      </c>
      <c r="S653">
        <f t="shared" si="188"/>
        <v>1.0072552269185174E-2</v>
      </c>
      <c r="T653">
        <f t="shared" si="171"/>
        <v>80.460736393541779</v>
      </c>
    </row>
    <row r="654" spans="1:20" x14ac:dyDescent="0.25">
      <c r="A654">
        <f t="shared" si="172"/>
        <v>63.528205730752148</v>
      </c>
      <c r="B654">
        <f t="shared" si="189"/>
        <v>10.110827967808078</v>
      </c>
      <c r="C654" t="str">
        <f t="shared" si="173"/>
        <v>-938.179738779445-10462.5278343006i</v>
      </c>
      <c r="D654" t="str">
        <f t="shared" si="174"/>
        <v>3.47812499932831-1574.10400499027i</v>
      </c>
      <c r="E654" t="str">
        <f t="shared" si="175"/>
        <v>162.459759755687-0.0953098306573071i</v>
      </c>
      <c r="F654" t="str">
        <f t="shared" si="176"/>
        <v>2.90990990980167-14771.996607982i</v>
      </c>
      <c r="G654" t="str">
        <f t="shared" si="177"/>
        <v>0.999999999962806-6.09870774992537E-06i</v>
      </c>
      <c r="H654" t="str">
        <f t="shared" si="178"/>
        <v>15.1527051347709+1.38194290999473i</v>
      </c>
      <c r="I654" t="str">
        <f t="shared" si="179"/>
        <v>138.511897707674-1515.45244037595i</v>
      </c>
      <c r="K654" t="str">
        <f t="shared" si="180"/>
        <v>0.327252120499498-0.0298803026407535i</v>
      </c>
      <c r="L654" t="str">
        <f t="shared" si="181"/>
        <v>0.000714285714285714-119.61276266379i</v>
      </c>
      <c r="M654" t="str">
        <f t="shared" si="182"/>
        <v>0.0025-3.72657186708209i</v>
      </c>
      <c r="N654">
        <f t="shared" si="183"/>
        <v>84.875965234967495</v>
      </c>
      <c r="O654">
        <f t="shared" si="184"/>
        <v>80.42751359822833</v>
      </c>
      <c r="P654" s="3">
        <f t="shared" si="185"/>
        <v>80.42751359822833</v>
      </c>
      <c r="Q654" s="3">
        <f t="shared" si="186"/>
        <v>-95.124034765032505</v>
      </c>
      <c r="R654">
        <f t="shared" si="187"/>
        <v>84.875965234967495</v>
      </c>
      <c r="S654">
        <f t="shared" si="188"/>
        <v>1.0110827967808078E-2</v>
      </c>
      <c r="T654">
        <f t="shared" si="171"/>
        <v>80.42751359822833</v>
      </c>
    </row>
    <row r="655" spans="1:20" x14ac:dyDescent="0.25">
      <c r="A655">
        <f t="shared" si="172"/>
        <v>63.769612912529006</v>
      </c>
      <c r="B655">
        <f t="shared" si="189"/>
        <v>10.149249114085748</v>
      </c>
      <c r="C655" t="str">
        <f t="shared" si="173"/>
        <v>-938.118971176819-10422.2671214439i</v>
      </c>
      <c r="D655" t="str">
        <f t="shared" si="174"/>
        <v>3.4781249993232-1568.14505415253i</v>
      </c>
      <c r="E655" t="str">
        <f t="shared" si="175"/>
        <v>162.459685946593-0.0956651365265767i</v>
      </c>
      <c r="F655" t="str">
        <f t="shared" si="176"/>
        <v>2.90990990980085-14716.0755211368i</v>
      </c>
      <c r="G655" t="str">
        <f t="shared" si="177"/>
        <v>0.999999999962523-6.12188283937335E-06i</v>
      </c>
      <c r="H655" t="str">
        <f t="shared" si="178"/>
        <v>15.1527141959867+1.3871943877727i</v>
      </c>
      <c r="I655" t="str">
        <f t="shared" si="179"/>
        <v>138.511907324903-1509.71621769349i</v>
      </c>
      <c r="K655" t="str">
        <f t="shared" si="180"/>
        <v>0.327231373731557-0.0299919326045883i</v>
      </c>
      <c r="L655" t="str">
        <f t="shared" si="181"/>
        <v>0.000714285714285714-119.159954835415i</v>
      </c>
      <c r="M655" t="str">
        <f t="shared" si="182"/>
        <v>0.0025-3.71246450197459i</v>
      </c>
      <c r="N655">
        <f t="shared" si="183"/>
        <v>84.856608697329619</v>
      </c>
      <c r="O655">
        <f t="shared" si="184"/>
        <v>80.394288696873957</v>
      </c>
      <c r="P655" s="3">
        <f t="shared" si="185"/>
        <v>80.394288696873957</v>
      </c>
      <c r="Q655" s="3">
        <f t="shared" si="186"/>
        <v>-95.143391302670381</v>
      </c>
      <c r="R655">
        <f t="shared" si="187"/>
        <v>84.856608697329619</v>
      </c>
      <c r="S655">
        <f t="shared" si="188"/>
        <v>1.0149249114085749E-2</v>
      </c>
      <c r="T655">
        <f t="shared" si="171"/>
        <v>80.394288696873957</v>
      </c>
    </row>
    <row r="656" spans="1:20" x14ac:dyDescent="0.25">
      <c r="A656">
        <f t="shared" si="172"/>
        <v>64.011937441596615</v>
      </c>
      <c r="B656">
        <f t="shared" si="189"/>
        <v>10.187816260719273</v>
      </c>
      <c r="C656" t="str">
        <f t="shared" si="173"/>
        <v>-938.057748823149-10382.1564216945i</v>
      </c>
      <c r="D656" t="str">
        <f t="shared" si="174"/>
        <v>3.47812499931803-1562.20866160786i</v>
      </c>
      <c r="E656" t="str">
        <f t="shared" si="175"/>
        <v>162.459611585164-0.0960217148285473i</v>
      </c>
      <c r="F656" t="str">
        <f t="shared" si="176"/>
        <v>2.90990990980003-14660.3661299785i</v>
      </c>
      <c r="G656" t="str">
        <f t="shared" si="177"/>
        <v>0.999999999962237-6.14514599416122E-06i</v>
      </c>
      <c r="H656" t="str">
        <f t="shared" si="178"/>
        <v>15.152723326201+1.39246582225017i</v>
      </c>
      <c r="I656" t="str">
        <f t="shared" si="179"/>
        <v>138.511917015363-1504.00171278588i</v>
      </c>
      <c r="K656" t="str">
        <f t="shared" si="180"/>
        <v>0.327210471668238-0.0301039650943968i</v>
      </c>
      <c r="L656" t="str">
        <f t="shared" si="181"/>
        <v>0.000714285714285714-118.708861162996i</v>
      </c>
      <c r="M656" t="str">
        <f t="shared" si="182"/>
        <v>0.0025-3.69841054191531i</v>
      </c>
      <c r="N656">
        <f t="shared" si="183"/>
        <v>84.837179909423313</v>
      </c>
      <c r="O656">
        <f t="shared" si="184"/>
        <v>80.361061673717359</v>
      </c>
      <c r="P656" s="3">
        <f t="shared" si="185"/>
        <v>80.361061673717359</v>
      </c>
      <c r="Q656" s="3">
        <f t="shared" si="186"/>
        <v>-95.162820090576687</v>
      </c>
      <c r="R656">
        <f t="shared" si="187"/>
        <v>84.837179909423313</v>
      </c>
      <c r="S656">
        <f t="shared" si="188"/>
        <v>1.0187816260719273E-2</v>
      </c>
      <c r="T656">
        <f t="shared" si="171"/>
        <v>80.361061673717359</v>
      </c>
    </row>
    <row r="657" spans="1:20" x14ac:dyDescent="0.25">
      <c r="A657">
        <f t="shared" si="172"/>
        <v>64.255182803874675</v>
      </c>
      <c r="B657">
        <f t="shared" si="189"/>
        <v>10.226529962510007</v>
      </c>
      <c r="C657" t="str">
        <f t="shared" si="173"/>
        <v>-937.996068375894-10342.1951590059i</v>
      </c>
      <c r="D657" t="str">
        <f t="shared" si="174"/>
        <v>3.47812499931282-1556.29474195926i</v>
      </c>
      <c r="E657" t="str">
        <f t="shared" si="175"/>
        <v>162.459536667345-0.0963795695264287i</v>
      </c>
      <c r="F657" t="str">
        <f t="shared" si="176"/>
        <v>2.90990990979918-14604.8676331089i</v>
      </c>
      <c r="G657" t="str">
        <f t="shared" si="177"/>
        <v>0.99999999996195-6.16849754893726E-06i</v>
      </c>
      <c r="H657" t="str">
        <f t="shared" si="178"/>
        <v>15.1527325259392+1.39775728927497i</v>
      </c>
      <c r="I657" t="str">
        <f t="shared" si="179"/>
        <v>138.511926779612-1498.30884344805i</v>
      </c>
      <c r="K657" t="str">
        <f t="shared" si="180"/>
        <v>0.327189413167492-0.0302164013965283i</v>
      </c>
      <c r="L657" t="str">
        <f t="shared" si="181"/>
        <v>0.000714285714285714-118.259475157398i</v>
      </c>
      <c r="M657" t="str">
        <f t="shared" si="182"/>
        <v>0.0025-3.68440978473332i</v>
      </c>
      <c r="N657">
        <f t="shared" si="183"/>
        <v>84.817678611454014</v>
      </c>
      <c r="O657">
        <f t="shared" si="184"/>
        <v>80.327832512881585</v>
      </c>
      <c r="P657" s="3">
        <f t="shared" si="185"/>
        <v>80.327832512881585</v>
      </c>
      <c r="Q657" s="3">
        <f t="shared" si="186"/>
        <v>-95.182321388545986</v>
      </c>
      <c r="R657">
        <f t="shared" si="187"/>
        <v>84.817678611454014</v>
      </c>
      <c r="S657">
        <f t="shared" si="188"/>
        <v>1.0226529962510007E-2</v>
      </c>
      <c r="T657">
        <f t="shared" si="171"/>
        <v>80.327832512881585</v>
      </c>
    </row>
    <row r="658" spans="1:20" x14ac:dyDescent="0.25">
      <c r="A658">
        <f t="shared" si="172"/>
        <v>64.499352498529404</v>
      </c>
      <c r="B658">
        <f t="shared" si="189"/>
        <v>10.265390776367544</v>
      </c>
      <c r="C658" t="str">
        <f t="shared" si="173"/>
        <v>-937.933926468784-10302.3827594915i</v>
      </c>
      <c r="D658" t="str">
        <f t="shared" si="174"/>
        <v>3.47812499930761-1550.40321013301i</v>
      </c>
      <c r="E658" t="str">
        <f t="shared" si="175"/>
        <v>162.459461189043-0.0967387045880717i</v>
      </c>
      <c r="F658" t="str">
        <f t="shared" si="176"/>
        <v>2.90990990979834-14549.5792321633i</v>
      </c>
      <c r="G658" t="str">
        <f t="shared" si="177"/>
        <v>0.99999999996166-6.19193783962142E-06i</v>
      </c>
      <c r="H658" t="str">
        <f t="shared" si="178"/>
        <v>15.1527417957308+1.40306886498335i</v>
      </c>
      <c r="I658" t="str">
        <f t="shared" si="179"/>
        <v>138.51193661821-1492.63752778617i</v>
      </c>
      <c r="K658" t="str">
        <f t="shared" si="180"/>
        <v>0.327168197079179-0.0303292427995261i</v>
      </c>
      <c r="L658" t="str">
        <f t="shared" si="181"/>
        <v>0.000714285714285714-117.811790354052i</v>
      </c>
      <c r="M658" t="str">
        <f t="shared" si="182"/>
        <v>0.0025-3.67046202902304i</v>
      </c>
      <c r="N658">
        <f t="shared" si="183"/>
        <v>84.798104542805788</v>
      </c>
      <c r="O658">
        <f t="shared" si="184"/>
        <v>80.294601198372547</v>
      </c>
      <c r="P658" s="3">
        <f t="shared" si="185"/>
        <v>80.294601198372547</v>
      </c>
      <c r="Q658" s="3">
        <f t="shared" si="186"/>
        <v>-95.201895457194212</v>
      </c>
      <c r="R658">
        <f t="shared" si="187"/>
        <v>84.798104542805788</v>
      </c>
      <c r="S658">
        <f t="shared" si="188"/>
        <v>1.0265390776367544E-2</v>
      </c>
      <c r="T658">
        <f t="shared" si="171"/>
        <v>80.294601198372547</v>
      </c>
    </row>
    <row r="659" spans="1:20" x14ac:dyDescent="0.25">
      <c r="A659">
        <f t="shared" si="172"/>
        <v>64.744450038023814</v>
      </c>
      <c r="B659">
        <f t="shared" si="189"/>
        <v>10.304399261317741</v>
      </c>
      <c r="C659" t="str">
        <f t="shared" si="173"/>
        <v>-937.87131971185-10262.7186514175i</v>
      </c>
      <c r="D659" t="str">
        <f t="shared" si="174"/>
        <v>3.47812499930233-1544.53398137744i</v>
      </c>
      <c r="E659" t="str">
        <f t="shared" si="175"/>
        <v>162.459385146144-0.0970991239875662i</v>
      </c>
      <c r="F659" t="str">
        <f t="shared" si="176"/>
        <v>2.9099099097975-14494.5001317997i</v>
      </c>
      <c r="G659" t="str">
        <f t="shared" si="177"/>
        <v>0.999999999961368-6.21546720341017E-06i</v>
      </c>
      <c r="H659" t="str">
        <f t="shared" si="178"/>
        <v>15.1527511361092+1.40840062580099i</v>
      </c>
      <c r="I659" t="str">
        <f t="shared" si="179"/>
        <v>138.511946531727-1486.98768421646i</v>
      </c>
      <c r="K659" t="str">
        <f t="shared" si="180"/>
        <v>0.32714682224502-0.0304424905941062i</v>
      </c>
      <c r="L659" t="str">
        <f t="shared" si="181"/>
        <v>0.000714285714285714-117.365800312864i</v>
      </c>
      <c r="M659" t="str">
        <f t="shared" si="182"/>
        <v>0.0025-3.65656707414129i</v>
      </c>
      <c r="N659">
        <f t="shared" si="183"/>
        <v>84.778457442039453</v>
      </c>
      <c r="O659">
        <f t="shared" si="184"/>
        <v>80.261367714079171</v>
      </c>
      <c r="P659" s="3">
        <f t="shared" si="185"/>
        <v>80.261367714079171</v>
      </c>
      <c r="Q659" s="3">
        <f t="shared" si="186"/>
        <v>-95.221542557960547</v>
      </c>
      <c r="R659">
        <f t="shared" si="187"/>
        <v>84.778457442039453</v>
      </c>
      <c r="S659">
        <f t="shared" si="188"/>
        <v>1.0304399261317741E-2</v>
      </c>
      <c r="T659">
        <f t="shared" si="171"/>
        <v>80.261367714079171</v>
      </c>
    </row>
    <row r="660" spans="1:20" x14ac:dyDescent="0.25">
      <c r="A660">
        <f t="shared" si="172"/>
        <v>64.990478948168303</v>
      </c>
      <c r="B660">
        <f t="shared" si="189"/>
        <v>10.343555978510748</v>
      </c>
      <c r="C660" t="str">
        <f t="shared" si="173"/>
        <v>-937.808244691063-10223.2022651935i</v>
      </c>
      <c r="D660" t="str">
        <f t="shared" si="174"/>
        <v>3.47812499929702-1538.68697126174i</v>
      </c>
      <c r="E660" t="str">
        <f t="shared" si="175"/>
        <v>162.459308534499-0.0974608317033337i</v>
      </c>
      <c r="F660" t="str">
        <f t="shared" si="176"/>
        <v>2.90990990979663-14439.6295396866i</v>
      </c>
      <c r="G660" t="str">
        <f t="shared" si="177"/>
        <v>0.999999999961074-0.0000062390859787813i</v>
      </c>
      <c r="H660" t="str">
        <f t="shared" si="178"/>
        <v>15.152760547612+1.41375264844414i</v>
      </c>
      <c r="I660" t="str">
        <f t="shared" si="179"/>
        <v>138.51195652073-1481.35923146404i</v>
      </c>
      <c r="K660" t="str">
        <f t="shared" si="180"/>
        <v>0.327125287498536-0.0305561460731351i</v>
      </c>
      <c r="L660" t="str">
        <f t="shared" si="181"/>
        <v>0.000714285714285714-116.921498618115i</v>
      </c>
      <c r="M660" t="str">
        <f t="shared" si="182"/>
        <v>0.0025-3.64272472020452i</v>
      </c>
      <c r="N660">
        <f t="shared" si="183"/>
        <v>84.758737046891909</v>
      </c>
      <c r="O660">
        <f t="shared" si="184"/>
        <v>80.228132043771424</v>
      </c>
      <c r="P660" s="3">
        <f t="shared" si="185"/>
        <v>80.228132043771424</v>
      </c>
      <c r="Q660" s="3">
        <f t="shared" si="186"/>
        <v>-95.241262953108091</v>
      </c>
      <c r="R660">
        <f t="shared" si="187"/>
        <v>84.758737046891909</v>
      </c>
      <c r="S660">
        <f t="shared" si="188"/>
        <v>1.0343555978510749E-2</v>
      </c>
      <c r="T660">
        <f t="shared" si="171"/>
        <v>80.228132043771424</v>
      </c>
    </row>
    <row r="661" spans="1:20" x14ac:dyDescent="0.25">
      <c r="A661">
        <f t="shared" si="172"/>
        <v>65.237442768171348</v>
      </c>
      <c r="B661">
        <f t="shared" si="189"/>
        <v>10.38286149122909</v>
      </c>
      <c r="C661" t="str">
        <f t="shared" si="173"/>
        <v>-937.744697968337-10183.8330333658i</v>
      </c>
      <c r="D661" t="str">
        <f t="shared" si="174"/>
        <v>3.47812499929168-1532.86209567469i</v>
      </c>
      <c r="E661" t="str">
        <f t="shared" si="175"/>
        <v>162.459231349934-0.0978238317195663i</v>
      </c>
      <c r="F661" t="str">
        <f t="shared" si="176"/>
        <v>2.90990990979578-14384.9666664922i</v>
      </c>
      <c r="G661" t="str">
        <f t="shared" si="177"/>
        <v>0.999999999960777-6.26279450549881E-06i</v>
      </c>
      <c r="H661" t="str">
        <f t="shared" si="178"/>
        <v>15.1527700307807+1.41912500992072i</v>
      </c>
      <c r="I661" t="str">
        <f t="shared" si="179"/>
        <v>138.511966585796-1475.75208856171i</v>
      </c>
      <c r="K661" t="str">
        <f t="shared" si="180"/>
        <v>0.327103591665002-0.0306702105316094i</v>
      </c>
      <c r="L661" t="str">
        <f t="shared" si="181"/>
        <v>0.000714285714285714-116.478878878377i</v>
      </c>
      <c r="M661" t="str">
        <f t="shared" si="182"/>
        <v>0.0025-3.62893476808579i</v>
      </c>
      <c r="N661">
        <f t="shared" si="183"/>
        <v>84.738943094274561</v>
      </c>
      <c r="O661">
        <f t="shared" si="184"/>
        <v>80.194894171100671</v>
      </c>
      <c r="P661" s="3">
        <f t="shared" si="185"/>
        <v>80.194894171100671</v>
      </c>
      <c r="Q661" s="3">
        <f t="shared" si="186"/>
        <v>-95.261056905725439</v>
      </c>
      <c r="R661">
        <f t="shared" si="187"/>
        <v>84.738943094274561</v>
      </c>
      <c r="S661">
        <f t="shared" si="188"/>
        <v>1.0382861491229089E-2</v>
      </c>
      <c r="T661">
        <f t="shared" si="171"/>
        <v>80.194894171100671</v>
      </c>
    </row>
    <row r="662" spans="1:20" x14ac:dyDescent="0.25">
      <c r="A662">
        <f t="shared" si="172"/>
        <v>65.485345050690398</v>
      </c>
      <c r="B662">
        <f t="shared" si="189"/>
        <v>10.42231636489576</v>
      </c>
      <c r="C662" t="str">
        <f t="shared" si="173"/>
        <v>-937.680676081288-10144.6103906083i</v>
      </c>
      <c r="D662" t="str">
        <f t="shared" si="174"/>
        <v>3.47812499928627-1527.0592708235i</v>
      </c>
      <c r="E662" t="str">
        <f t="shared" si="175"/>
        <v>162.459153588243-0.0981881280249901i</v>
      </c>
      <c r="F662" t="str">
        <f t="shared" si="176"/>
        <v>2.9099099097949-14330.5107258726i</v>
      </c>
      <c r="G662" t="str">
        <f t="shared" si="177"/>
        <v>0.999999999960479-6.28659312461783E-06i</v>
      </c>
      <c r="H662" t="str">
        <f t="shared" si="178"/>
        <v>15.1527795861612+1.42451778753143i</v>
      </c>
      <c r="I662" t="str">
        <f t="shared" si="179"/>
        <v>138.511976727502-1470.16617484886i</v>
      </c>
      <c r="K662" t="str">
        <f t="shared" si="180"/>
        <v>0.327081733561391-0.0307846852666336i</v>
      </c>
      <c r="L662" t="str">
        <f t="shared" si="181"/>
        <v>0.000714285714285714-116.037934726416i</v>
      </c>
      <c r="M662" t="str">
        <f t="shared" si="182"/>
        <v>0.0025-3.61519701941203i</v>
      </c>
      <c r="N662">
        <f t="shared" si="183"/>
        <v>84.719075320272154</v>
      </c>
      <c r="O662">
        <f t="shared" si="184"/>
        <v>80.161654079597923</v>
      </c>
      <c r="P662" s="3">
        <f t="shared" si="185"/>
        <v>80.161654079597923</v>
      </c>
      <c r="Q662" s="3">
        <f t="shared" si="186"/>
        <v>-95.280924679727846</v>
      </c>
      <c r="R662">
        <f t="shared" si="187"/>
        <v>84.719075320272154</v>
      </c>
      <c r="S662">
        <f t="shared" si="188"/>
        <v>1.042231636489576E-2</v>
      </c>
      <c r="T662">
        <f t="shared" si="171"/>
        <v>80.161654079597923</v>
      </c>
    </row>
    <row r="663" spans="1:20" x14ac:dyDescent="0.25">
      <c r="A663">
        <f t="shared" si="172"/>
        <v>65.734189361883026</v>
      </c>
      <c r="B663">
        <f t="shared" si="189"/>
        <v>10.461921167082364</v>
      </c>
      <c r="C663" t="str">
        <f t="shared" si="173"/>
        <v>-937.616175543158-10105.5337737152i</v>
      </c>
      <c r="D663" t="str">
        <f t="shared" si="174"/>
        <v>3.47812499928085-1521.2784132326i</v>
      </c>
      <c r="E663" t="str">
        <f t="shared" si="175"/>
        <v>162.459075245193-0.0985537246139759i</v>
      </c>
      <c r="F663" t="str">
        <f t="shared" si="176"/>
        <v>2.90990990979403-14276.260934461i</v>
      </c>
      <c r="G663" t="str">
        <f t="shared" si="177"/>
        <v>0.999999999960178-6.31048217848947E-06i</v>
      </c>
      <c r="H663" t="str">
        <f t="shared" si="178"/>
        <v>15.1527892143031+1.42993105887085i</v>
      </c>
      <c r="I663" t="str">
        <f t="shared" si="179"/>
        <v>138.511986946434-1464.60140997022i</v>
      </c>
      <c r="K663" t="str">
        <f t="shared" si="180"/>
        <v>0.327059711996323-0.030899571577397i</v>
      </c>
      <c r="L663" t="str">
        <f t="shared" si="181"/>
        <v>0.000714285714285714-115.598659819104i</v>
      </c>
      <c r="M663" t="str">
        <f t="shared" si="182"/>
        <v>0.0025-3.6015112765611i</v>
      </c>
      <c r="N663">
        <f t="shared" si="183"/>
        <v>84.699133460141354</v>
      </c>
      <c r="O663">
        <f t="shared" si="184"/>
        <v>80.128411752673614</v>
      </c>
      <c r="P663" s="3">
        <f t="shared" si="185"/>
        <v>80.128411752673614</v>
      </c>
      <c r="Q663" s="3">
        <f t="shared" si="186"/>
        <v>-95.300866539858646</v>
      </c>
      <c r="R663">
        <f t="shared" si="187"/>
        <v>84.699133460141354</v>
      </c>
      <c r="S663">
        <f t="shared" si="188"/>
        <v>1.0461921167082364E-2</v>
      </c>
      <c r="T663">
        <f t="shared" si="171"/>
        <v>80.128411752673614</v>
      </c>
    </row>
    <row r="664" spans="1:20" x14ac:dyDescent="0.25">
      <c r="A664">
        <f t="shared" si="172"/>
        <v>65.983979281458176</v>
      </c>
      <c r="B664">
        <f t="shared" si="189"/>
        <v>10.501676467517278</v>
      </c>
      <c r="C664" t="str">
        <f t="shared" si="173"/>
        <v>-937.551192842507-10066.6026215923i</v>
      </c>
      <c r="D664" t="str">
        <f t="shared" si="174"/>
        <v>3.47812499927537-1515.5194397424i</v>
      </c>
      <c r="E664" t="str">
        <f t="shared" si="175"/>
        <v>162.458996316517-0.0989206254849414i</v>
      </c>
      <c r="F664" t="str">
        <f t="shared" si="176"/>
        <v>2.90990990979315-14222.2165118557i</v>
      </c>
      <c r="G664" t="str">
        <f t="shared" si="177"/>
        <v>0.999999999959875-6.33446201076581E-06i</v>
      </c>
      <c r="H664" t="str">
        <f t="shared" si="178"/>
        <v>15.1527989157608+1.43536490182858i</v>
      </c>
      <c r="I664" t="str">
        <f t="shared" si="179"/>
        <v>138.511997243176-1459.05771387481i</v>
      </c>
      <c r="K664" t="str">
        <f t="shared" si="180"/>
        <v>0.327037525770002-0.0310148707651512i</v>
      </c>
      <c r="L664" t="str">
        <f t="shared" si="181"/>
        <v>0.000714285714285714-115.161047837322i</v>
      </c>
      <c r="M664" t="str">
        <f t="shared" si="182"/>
        <v>0.0025-3.587877342659i</v>
      </c>
      <c r="N664">
        <f t="shared" si="183"/>
        <v>84.67911724831005</v>
      </c>
      <c r="O664">
        <f t="shared" si="184"/>
        <v>80.095167173616062</v>
      </c>
      <c r="P664" s="3">
        <f t="shared" si="185"/>
        <v>80.095167173616062</v>
      </c>
      <c r="Q664" s="3">
        <f t="shared" si="186"/>
        <v>-95.32088275168995</v>
      </c>
      <c r="R664">
        <f t="shared" si="187"/>
        <v>84.67911724831005</v>
      </c>
      <c r="S664">
        <f t="shared" si="188"/>
        <v>1.0501676467517278E-2</v>
      </c>
      <c r="T664">
        <f t="shared" si="171"/>
        <v>80.095167173616062</v>
      </c>
    </row>
    <row r="665" spans="1:20" x14ac:dyDescent="0.25">
      <c r="A665">
        <f t="shared" si="172"/>
        <v>66.234718402727722</v>
      </c>
      <c r="B665">
        <f t="shared" si="189"/>
        <v>10.541582838093843</v>
      </c>
      <c r="C665" t="str">
        <f t="shared" si="173"/>
        <v>-937.485724443271-10027.8163752497i</v>
      </c>
      <c r="D665" t="str">
        <f t="shared" si="174"/>
        <v>3.47812499926985-1509.78226750814i</v>
      </c>
      <c r="E665" t="str">
        <f t="shared" si="175"/>
        <v>162.458916797921-0.0992888346419575i</v>
      </c>
      <c r="F665" t="str">
        <f t="shared" si="176"/>
        <v>2.90990990979226-14168.3766806098i</v>
      </c>
      <c r="G665" t="str">
        <f t="shared" si="177"/>
        <v>0.999999999959569-6.35853296640478E-06i</v>
      </c>
      <c r="H665" t="str">
        <f t="shared" si="178"/>
        <v>15.1528086910925+1.44081939459038i</v>
      </c>
      <c r="I665" t="str">
        <f t="shared" si="179"/>
        <v>138.512007618327-1453.5350068147i</v>
      </c>
      <c r="K665" t="str">
        <f t="shared" si="180"/>
        <v>0.327015173674175-0.0311305841331882i</v>
      </c>
      <c r="L665" t="str">
        <f t="shared" si="181"/>
        <v>0.000714285714285714-114.725092485876i</v>
      </c>
      <c r="M665" t="str">
        <f t="shared" si="182"/>
        <v>0.0025-3.574295021577i</v>
      </c>
      <c r="N665">
        <f t="shared" si="183"/>
        <v>84.659026418375333</v>
      </c>
      <c r="O665">
        <f t="shared" si="184"/>
        <v>80.061920325591259</v>
      </c>
      <c r="P665" s="3">
        <f t="shared" si="185"/>
        <v>80.061920325591259</v>
      </c>
      <c r="Q665" s="3">
        <f t="shared" si="186"/>
        <v>-95.340973581624667</v>
      </c>
      <c r="R665">
        <f t="shared" si="187"/>
        <v>84.659026418375333</v>
      </c>
      <c r="S665">
        <f t="shared" si="188"/>
        <v>1.0541582838093843E-2</v>
      </c>
      <c r="T665">
        <f t="shared" si="171"/>
        <v>80.061920325591259</v>
      </c>
    </row>
    <row r="666" spans="1:20" x14ac:dyDescent="0.25">
      <c r="A666">
        <f t="shared" si="172"/>
        <v>66.486410332658082</v>
      </c>
      <c r="B666">
        <f t="shared" si="189"/>
        <v>10.5816408528786</v>
      </c>
      <c r="C666" t="str">
        <f t="shared" si="173"/>
        <v>-937.419766784397-9989.17447779376i</v>
      </c>
      <c r="D666" t="str">
        <f t="shared" si="174"/>
        <v>3.47812499926428-1504.06681399866i</v>
      </c>
      <c r="E666" t="str">
        <f t="shared" si="175"/>
        <v>162.458836685082-0.0996583560932099i</v>
      </c>
      <c r="F666" t="str">
        <f t="shared" si="176"/>
        <v>2.90990990979136-14114.740666219i</v>
      </c>
      <c r="G666" t="str">
        <f t="shared" si="177"/>
        <v>0.999999999959261-6.38269539167516E-06i</v>
      </c>
      <c r="H666" t="str">
        <f t="shared" si="178"/>
        <v>15.1528185408606+1.44629461563921i</v>
      </c>
      <c r="I666" t="str">
        <f t="shared" si="179"/>
        <v>138.512018072478-1448.03320934387i</v>
      </c>
      <c r="K666" t="str">
        <f t="shared" si="180"/>
        <v>0.326992654492067-0.031246712986814i</v>
      </c>
      <c r="L666" t="str">
        <f t="shared" si="181"/>
        <v>0.000714285714285714-114.290787493401i</v>
      </c>
      <c r="M666" t="str">
        <f t="shared" si="182"/>
        <v>0.0025-3.56076411792887i</v>
      </c>
      <c r="N666">
        <f t="shared" si="183"/>
        <v>84.638860703103305</v>
      </c>
      <c r="O666">
        <f t="shared" si="184"/>
        <v>80.028671191641877</v>
      </c>
      <c r="P666" s="3">
        <f t="shared" si="185"/>
        <v>80.028671191641877</v>
      </c>
      <c r="Q666" s="3">
        <f t="shared" si="186"/>
        <v>-95.361139296896695</v>
      </c>
      <c r="R666">
        <f t="shared" si="187"/>
        <v>84.638860703103305</v>
      </c>
      <c r="S666">
        <f t="shared" si="188"/>
        <v>1.0581640852878599E-2</v>
      </c>
      <c r="T666">
        <f t="shared" si="171"/>
        <v>80.028671191641877</v>
      </c>
    </row>
    <row r="667" spans="1:20" x14ac:dyDescent="0.25">
      <c r="A667">
        <f t="shared" si="172"/>
        <v>66.739058691922196</v>
      </c>
      <c r="B667">
        <f t="shared" si="189"/>
        <v>10.62185108811954</v>
      </c>
      <c r="C667" t="str">
        <f t="shared" si="173"/>
        <v>-937.353316279815-9950.67637441888i</v>
      </c>
      <c r="D667" t="str">
        <f t="shared" si="174"/>
        <v>3.47812499925869-1498.37299699526i</v>
      </c>
      <c r="E667" t="str">
        <f t="shared" si="175"/>
        <v>162.458755973643-0.100029193851406i</v>
      </c>
      <c r="F667" t="str">
        <f t="shared" si="176"/>
        <v>2.90990990979047-14061.3076971114i</v>
      </c>
      <c r="G667" t="str">
        <f t="shared" si="177"/>
        <v>0.999999999958951-6.40694963416153E-06i</v>
      </c>
      <c r="H667" t="str">
        <f t="shared" si="178"/>
        <v>15.1528284656321+1.4517906437565i</v>
      </c>
      <c r="I667" t="str">
        <f t="shared" si="179"/>
        <v>138.512028606234-1442.55224231715i</v>
      </c>
      <c r="K667" t="str">
        <f t="shared" si="180"/>
        <v>0.326969966998332-0.031363258633328i</v>
      </c>
      <c r="L667" t="str">
        <f t="shared" si="181"/>
        <v>0.000714285714285714-113.858126612274i</v>
      </c>
      <c r="M667" t="str">
        <f t="shared" si="182"/>
        <v>0.0025-3.54728443706802i</v>
      </c>
      <c r="N667">
        <f t="shared" si="183"/>
        <v>84.618619834427093</v>
      </c>
      <c r="O667">
        <f t="shared" si="184"/>
        <v>79.995419754686097</v>
      </c>
      <c r="P667" s="3">
        <f t="shared" si="185"/>
        <v>79.995419754686097</v>
      </c>
      <c r="Q667" s="3">
        <f t="shared" si="186"/>
        <v>-95.381380165572907</v>
      </c>
      <c r="R667">
        <f t="shared" si="187"/>
        <v>84.618619834427093</v>
      </c>
      <c r="S667">
        <f t="shared" si="188"/>
        <v>1.0621851088119539E-2</v>
      </c>
      <c r="T667">
        <f t="shared" si="171"/>
        <v>79.995419754686097</v>
      </c>
    </row>
    <row r="668" spans="1:20" x14ac:dyDescent="0.25">
      <c r="A668">
        <f t="shared" si="172"/>
        <v>66.992667114951502</v>
      </c>
      <c r="B668">
        <f t="shared" si="189"/>
        <v>10.662214122254394</v>
      </c>
      <c r="C668" t="str">
        <f t="shared" si="173"/>
        <v>-937.286369318196-9912.3215123997i</v>
      </c>
      <c r="D668" t="str">
        <f t="shared" si="174"/>
        <v>3.47812499925304-1492.70073459046i</v>
      </c>
      <c r="E668" t="str">
        <f t="shared" si="175"/>
        <v>162.458674659216-0.100401351934145i</v>
      </c>
      <c r="F668" t="str">
        <f t="shared" si="176"/>
        <v>2.90990990978956-14008.0770046358i</v>
      </c>
      <c r="G668" t="str">
        <f t="shared" si="177"/>
        <v>0.999999999958638-6.43129604276933E-06i</v>
      </c>
      <c r="H668" t="str">
        <f t="shared" si="178"/>
        <v>15.1528384659781+1.45730755802315i</v>
      </c>
      <c r="I668" t="str">
        <f t="shared" si="179"/>
        <v>138.512039220202-1437.09202688899i</v>
      </c>
      <c r="K668" t="str">
        <f t="shared" si="180"/>
        <v>0.326947109958993-0.0314802223819953i</v>
      </c>
      <c r="L668" t="str">
        <f t="shared" si="181"/>
        <v>0.000714285714285714-113.427103618524i</v>
      </c>
      <c r="M668" t="str">
        <f t="shared" si="182"/>
        <v>0.0025-3.53385578508469i</v>
      </c>
      <c r="N668">
        <f t="shared" si="183"/>
        <v>84.598303543446107</v>
      </c>
      <c r="O668">
        <f t="shared" si="184"/>
        <v>79.962165997516735</v>
      </c>
      <c r="P668" s="3">
        <f t="shared" si="185"/>
        <v>79.962165997516735</v>
      </c>
      <c r="Q668" s="3">
        <f t="shared" si="186"/>
        <v>-95.401696456553893</v>
      </c>
      <c r="R668">
        <f t="shared" si="187"/>
        <v>84.598303543446107</v>
      </c>
      <c r="S668">
        <f t="shared" si="188"/>
        <v>1.0662214122254394E-2</v>
      </c>
      <c r="T668">
        <f t="shared" si="171"/>
        <v>79.962165997516735</v>
      </c>
    </row>
    <row r="669" spans="1:20" x14ac:dyDescent="0.25">
      <c r="A669">
        <f t="shared" si="172"/>
        <v>67.247239249988311</v>
      </c>
      <c r="B669">
        <f t="shared" si="189"/>
        <v>10.702730535918962</v>
      </c>
      <c r="C669" t="str">
        <f t="shared" si="173"/>
        <v>-937.218922262903-9874.10934108406i</v>
      </c>
      <c r="D669" t="str">
        <f t="shared" si="174"/>
        <v>3.47812499924735-1487.04994518687i</v>
      </c>
      <c r="E669" t="str">
        <f t="shared" si="175"/>
        <v>162.458592737389-0.100774834363319i</v>
      </c>
      <c r="F669" t="str">
        <f t="shared" si="176"/>
        <v>2.90990990978864-13955.0478230507i</v>
      </c>
      <c r="G669" t="str">
        <f t="shared" si="177"/>
        <v>0.999999999958324-6.45573496772983E-06i</v>
      </c>
      <c r="H669" t="str">
        <f t="shared" si="178"/>
        <v>15.1528485424741+1.46284543782073i</v>
      </c>
      <c r="I669" t="str">
        <f t="shared" si="179"/>
        <v>138.512049914988-1431.65248451233i</v>
      </c>
      <c r="K669" t="str">
        <f t="shared" si="180"/>
        <v>0.326924082131394-0.0315976055440244i</v>
      </c>
      <c r="L669" t="str">
        <f t="shared" si="181"/>
        <v>0.000714285714285714-112.997712311739i</v>
      </c>
      <c r="M669" t="str">
        <f t="shared" si="182"/>
        <v>0.0025-3.52047796880323i</v>
      </c>
      <c r="N669">
        <f t="shared" si="183"/>
        <v>84.577911560424809</v>
      </c>
      <c r="O669">
        <f t="shared" si="184"/>
        <v>79.928909902801138</v>
      </c>
      <c r="P669" s="3">
        <f t="shared" si="185"/>
        <v>79.928909902801138</v>
      </c>
      <c r="Q669" s="3">
        <f t="shared" si="186"/>
        <v>-95.422088439575191</v>
      </c>
      <c r="R669">
        <f t="shared" si="187"/>
        <v>84.577911560424809</v>
      </c>
      <c r="S669">
        <f t="shared" si="188"/>
        <v>1.0702730535918961E-2</v>
      </c>
      <c r="T669">
        <f t="shared" si="171"/>
        <v>79.928909902801138</v>
      </c>
    </row>
    <row r="670" spans="1:20" x14ac:dyDescent="0.25">
      <c r="A670">
        <f t="shared" si="172"/>
        <v>67.50277875913828</v>
      </c>
      <c r="B670">
        <f t="shared" si="189"/>
        <v>10.743400911955455</v>
      </c>
      <c r="C670" t="str">
        <f t="shared" si="173"/>
        <v>-937.150971451634-9836.03931188374i</v>
      </c>
      <c r="D670" t="str">
        <f t="shared" si="174"/>
        <v>3.47812499924162-1481.42054749597i</v>
      </c>
      <c r="E670" t="str">
        <f t="shared" si="175"/>
        <v>162.458510203709-0.101149645164706i</v>
      </c>
      <c r="F670" t="str">
        <f t="shared" si="176"/>
        <v>2.90990990978771-13902.2193895136i</v>
      </c>
      <c r="G670" t="str">
        <f t="shared" si="177"/>
        <v>0.999999999958006-6.48026676060514E-06i</v>
      </c>
      <c r="H670" t="str">
        <f t="shared" si="178"/>
        <v>15.1528586957+1.46840436283265i</v>
      </c>
      <c r="I670" t="str">
        <f t="shared" si="179"/>
        <v>138.512060691211-1426.23353693757i</v>
      </c>
      <c r="K670" t="str">
        <f t="shared" si="180"/>
        <v>0.326900882264137-0.03171540943254i</v>
      </c>
      <c r="L670" t="str">
        <f t="shared" si="181"/>
        <v>0.000714285714285714-112.569946514982i</v>
      </c>
      <c r="M670" t="str">
        <f t="shared" si="182"/>
        <v>0.0025-3.50715079577928i</v>
      </c>
      <c r="N670">
        <f t="shared" si="183"/>
        <v>84.557443614791836</v>
      </c>
      <c r="O670">
        <f t="shared" si="184"/>
        <v>79.895651453078941</v>
      </c>
      <c r="P670" s="3">
        <f t="shared" si="185"/>
        <v>79.895651453078941</v>
      </c>
      <c r="Q670" s="3">
        <f t="shared" si="186"/>
        <v>-95.442556385208164</v>
      </c>
      <c r="R670">
        <f t="shared" si="187"/>
        <v>84.557443614791836</v>
      </c>
      <c r="S670">
        <f t="shared" si="188"/>
        <v>1.0743400911955454E-2</v>
      </c>
      <c r="T670">
        <f t="shared" si="171"/>
        <v>79.895651453078941</v>
      </c>
    </row>
    <row r="671" spans="1:20" x14ac:dyDescent="0.25">
      <c r="A671">
        <f t="shared" si="172"/>
        <v>67.759289318423001</v>
      </c>
      <c r="B671">
        <f t="shared" si="189"/>
        <v>10.784225835420886</v>
      </c>
      <c r="C671" t="str">
        <f t="shared" si="173"/>
        <v>-937.082513196529-9798.11087826836i</v>
      </c>
      <c r="D671" t="str">
        <f t="shared" si="174"/>
        <v>3.47812499923586-1475.812460537i</v>
      </c>
      <c r="E671" t="str">
        <f t="shared" si="175"/>
        <v>162.458427053702-0.101525788368957i</v>
      </c>
      <c r="F671" t="str">
        <f t="shared" si="176"/>
        <v>2.90990990978678-13849.5909440697i</v>
      </c>
      <c r="G671" t="str">
        <f t="shared" si="177"/>
        <v>0.999999999957686-6.50489177429336E-06i</v>
      </c>
      <c r="H671" t="str">
        <f t="shared" si="178"/>
        <v>15.1528689262402+1.4739844130453i</v>
      </c>
      <c r="I671" t="str">
        <f t="shared" si="179"/>
        <v>138.512071549492-1420.83510621131i</v>
      </c>
      <c r="K671" t="str">
        <f t="shared" si="180"/>
        <v>0.326877509097029-0.0318336353625592i</v>
      </c>
      <c r="L671" t="str">
        <f t="shared" si="181"/>
        <v>0.000714285714285714-112.143800074698i</v>
      </c>
      <c r="M671" t="str">
        <f t="shared" si="182"/>
        <v>0.0025-3.49387407429694i</v>
      </c>
      <c r="N671">
        <f t="shared" si="183"/>
        <v>84.536899435138253</v>
      </c>
      <c r="O671">
        <f t="shared" si="184"/>
        <v>79.862390630762661</v>
      </c>
      <c r="P671" s="3">
        <f t="shared" si="185"/>
        <v>79.862390630762661</v>
      </c>
      <c r="Q671" s="3">
        <f t="shared" si="186"/>
        <v>-95.463100564861747</v>
      </c>
      <c r="R671">
        <f t="shared" si="187"/>
        <v>84.536899435138253</v>
      </c>
      <c r="S671">
        <f t="shared" si="188"/>
        <v>1.0784225835420885E-2</v>
      </c>
      <c r="T671">
        <f t="shared" si="171"/>
        <v>79.862390630762661</v>
      </c>
    </row>
    <row r="672" spans="1:20" x14ac:dyDescent="0.25">
      <c r="A672">
        <f t="shared" si="172"/>
        <v>68.016774617833022</v>
      </c>
      <c r="B672">
        <f t="shared" si="189"/>
        <v>10.825205893595486</v>
      </c>
      <c r="C672" t="str">
        <f t="shared" si="173"/>
        <v>-937.013543783742-9760.32349575627i</v>
      </c>
      <c r="D672" t="str">
        <f t="shared" si="174"/>
        <v>3.47812499923004-1470.22560363574i</v>
      </c>
      <c r="E672" t="str">
        <f t="shared" si="175"/>
        <v>162.458343282854-0.101903268010403i</v>
      </c>
      <c r="F672" t="str">
        <f t="shared" si="176"/>
        <v>2.90990990978584-13797.1617296412i</v>
      </c>
      <c r="G672" t="str">
        <f t="shared" si="177"/>
        <v>0.999999999957364-6.52961036303357E-06i</v>
      </c>
      <c r="H672" t="str">
        <f t="shared" si="178"/>
        <v>15.1528792346832+1.47958566874911i</v>
      </c>
      <c r="I672" t="str">
        <f t="shared" si="179"/>
        <v>138.512082490454-1415.45711467531i</v>
      </c>
      <c r="K672" t="str">
        <f t="shared" si="180"/>
        <v>0.32685396136103-0.0319522846509633i</v>
      </c>
      <c r="L672" t="str">
        <f t="shared" si="181"/>
        <v>0.000714285714285714-111.719266860628i</v>
      </c>
      <c r="M672" t="str">
        <f t="shared" si="182"/>
        <v>0.0025-3.48064761336615i</v>
      </c>
      <c r="N672">
        <f t="shared" si="183"/>
        <v>84.516278749217335</v>
      </c>
      <c r="O672">
        <f t="shared" si="184"/>
        <v>79.829127418135556</v>
      </c>
      <c r="P672" s="3">
        <f t="shared" si="185"/>
        <v>79.829127418135556</v>
      </c>
      <c r="Q672" s="3">
        <f t="shared" si="186"/>
        <v>-95.483721250782665</v>
      </c>
      <c r="R672">
        <f t="shared" si="187"/>
        <v>84.516278749217335</v>
      </c>
      <c r="S672">
        <f t="shared" si="188"/>
        <v>1.0825205893595487E-2</v>
      </c>
      <c r="T672">
        <f t="shared" si="171"/>
        <v>79.829127418135556</v>
      </c>
    </row>
    <row r="673" spans="1:20" x14ac:dyDescent="0.25">
      <c r="A673">
        <f t="shared" si="172"/>
        <v>68.275238361380787</v>
      </c>
      <c r="B673">
        <f t="shared" si="189"/>
        <v>10.86634167599115</v>
      </c>
      <c r="C673" t="str">
        <f t="shared" si="173"/>
        <v>-936.94405947342-9722.67662190757i</v>
      </c>
      <c r="D673" t="str">
        <f t="shared" si="174"/>
        <v>3.47812499922417-1464.65989642337i</v>
      </c>
      <c r="E673" t="str">
        <f t="shared" si="175"/>
        <v>162.458258886624-0.102282088127206i</v>
      </c>
      <c r="F673" t="str">
        <f t="shared" si="176"/>
        <v>2.90990990978489-13744.9309920162i</v>
      </c>
      <c r="G673" t="str">
        <f t="shared" si="177"/>
        <v>0.999999999957039-6.55442288241098E-06i</v>
      </c>
      <c r="H673" t="str">
        <f t="shared" si="178"/>
        <v>15.1528896216225+1.48520821053985i</v>
      </c>
      <c r="I673" t="str">
        <f t="shared" si="179"/>
        <v>138.512093514726-1410.09948496537i</v>
      </c>
      <c r="K673" t="str">
        <f t="shared" si="180"/>
        <v>0.326830237778188-0.0320713586164726i</v>
      </c>
      <c r="L673" t="str">
        <f t="shared" si="181"/>
        <v>0.000714285714285714-111.296340765718i</v>
      </c>
      <c r="M673" t="str">
        <f t="shared" si="182"/>
        <v>0.0025-3.46747122271983i</v>
      </c>
      <c r="N673">
        <f t="shared" si="183"/>
        <v>84.495581283942997</v>
      </c>
      <c r="O673">
        <f t="shared" si="184"/>
        <v>79.795861797351463</v>
      </c>
      <c r="P673" s="3">
        <f t="shared" si="185"/>
        <v>79.795861797351463</v>
      </c>
      <c r="Q673" s="3">
        <f t="shared" si="186"/>
        <v>-95.504418716057003</v>
      </c>
      <c r="R673">
        <f t="shared" si="187"/>
        <v>84.495581283942997</v>
      </c>
      <c r="S673">
        <f t="shared" si="188"/>
        <v>1.086634167599115E-2</v>
      </c>
      <c r="T673">
        <f t="shared" si="171"/>
        <v>79.795861797351463</v>
      </c>
    </row>
    <row r="674" spans="1:20" x14ac:dyDescent="0.25">
      <c r="A674">
        <f t="shared" si="172"/>
        <v>68.534684267154034</v>
      </c>
      <c r="B674">
        <f t="shared" si="189"/>
        <v>10.907633774359915</v>
      </c>
      <c r="C674" t="str">
        <f t="shared" si="173"/>
        <v>-936.874056499543-9685.16971631646i</v>
      </c>
      <c r="D674" t="str">
        <f t="shared" si="174"/>
        <v>3.47812499921826-1459.11525883534i</v>
      </c>
      <c r="E674" t="str">
        <f t="shared" si="175"/>
        <v>162.458173860438-0.102662252761638i</v>
      </c>
      <c r="F674" t="str">
        <f t="shared" si="176"/>
        <v>2.90990990978395-13692.8979798381i</v>
      </c>
      <c r="G674" t="str">
        <f t="shared" si="177"/>
        <v>0.999999999956712-6.57932968936199E-06i</v>
      </c>
      <c r="H674" t="str">
        <f t="shared" si="178"/>
        <v>15.1529000876556+1.4908521193197i</v>
      </c>
      <c r="I674" t="str">
        <f t="shared" si="179"/>
        <v>138.512104622944-1404.76214001019i</v>
      </c>
      <c r="K674" t="str">
        <f t="shared" si="180"/>
        <v>0.32680633706159-0.0321908585796192i</v>
      </c>
      <c r="L674" t="str">
        <f t="shared" si="181"/>
        <v>0.000714285714285714-110.875015706035i</v>
      </c>
      <c r="M674" t="str">
        <f t="shared" si="182"/>
        <v>0.0025-3.45434471281113i</v>
      </c>
      <c r="N674">
        <f t="shared" si="183"/>
        <v>84.474806765388792</v>
      </c>
      <c r="O674">
        <f t="shared" si="184"/>
        <v>79.762593750433723</v>
      </c>
      <c r="P674" s="3">
        <f t="shared" si="185"/>
        <v>79.762593750433723</v>
      </c>
      <c r="Q674" s="3">
        <f t="shared" si="186"/>
        <v>-95.525193234611208</v>
      </c>
      <c r="R674">
        <f t="shared" si="187"/>
        <v>84.474806765388792</v>
      </c>
      <c r="S674">
        <f t="shared" si="188"/>
        <v>1.0907633774359915E-2</v>
      </c>
      <c r="T674">
        <f t="shared" si="171"/>
        <v>79.762593750433723</v>
      </c>
    </row>
    <row r="675" spans="1:20" x14ac:dyDescent="0.25">
      <c r="A675">
        <f t="shared" si="172"/>
        <v>68.795116067369221</v>
      </c>
      <c r="B675">
        <f t="shared" si="189"/>
        <v>10.949082782702483</v>
      </c>
      <c r="C675" t="str">
        <f t="shared" si="173"/>
        <v>-936.803531069712-9647.80224060335i</v>
      </c>
      <c r="D675" t="str">
        <f t="shared" si="174"/>
        <v>3.47812499921231-1453.59161111017i</v>
      </c>
      <c r="E675" t="str">
        <f t="shared" si="175"/>
        <v>162.458088199691-0.103043765959894i</v>
      </c>
      <c r="F675" t="str">
        <f t="shared" si="176"/>
        <v>2.90990990978299-13641.0619445944i</v>
      </c>
      <c r="G675" t="str">
        <f t="shared" si="177"/>
        <v>0.999999999956383-6.60433114217939E-06i</v>
      </c>
      <c r="H675" t="str">
        <f t="shared" si="178"/>
        <v>15.152910633385+1.49651747629843i</v>
      </c>
      <c r="I675" t="str">
        <f t="shared" si="179"/>
        <v>138.512115815745-1399.44500303027i</v>
      </c>
      <c r="K675" t="str">
        <f t="shared" si="180"/>
        <v>0.326782257915303-0.0323107858627189i</v>
      </c>
      <c r="L675" t="str">
        <f t="shared" si="181"/>
        <v>0.000714285714285714-110.455285620677i</v>
      </c>
      <c r="M675" t="str">
        <f t="shared" si="182"/>
        <v>0.0025-3.44126789481085i</v>
      </c>
      <c r="N675">
        <f t="shared" si="183"/>
        <v>84.453954918786962</v>
      </c>
      <c r="O675">
        <f t="shared" si="184"/>
        <v>79.729323259274196</v>
      </c>
      <c r="P675" s="3">
        <f t="shared" si="185"/>
        <v>79.729323259274196</v>
      </c>
      <c r="Q675" s="3">
        <f t="shared" si="186"/>
        <v>-95.546045081213038</v>
      </c>
      <c r="R675">
        <f t="shared" si="187"/>
        <v>84.453954918786962</v>
      </c>
      <c r="S675">
        <f t="shared" si="188"/>
        <v>1.0949082782702483E-2</v>
      </c>
      <c r="T675">
        <f t="shared" si="171"/>
        <v>79.729323259274196</v>
      </c>
    </row>
    <row r="676" spans="1:20" x14ac:dyDescent="0.25">
      <c r="A676">
        <f t="shared" si="172"/>
        <v>69.056537508425222</v>
      </c>
      <c r="B676">
        <f t="shared" si="189"/>
        <v>10.990689297276752</v>
      </c>
      <c r="C676" t="str">
        <f t="shared" si="173"/>
        <v>-936.732479364966-9610.57365840711i</v>
      </c>
      <c r="D676" t="str">
        <f t="shared" si="174"/>
        <v>3.47812499920631-1448.08887378833i</v>
      </c>
      <c r="E676" t="str">
        <f t="shared" si="175"/>
        <v>162.458001899743-0.103426631771484i</v>
      </c>
      <c r="F676" t="str">
        <f t="shared" si="176"/>
        <v>2.90990990978203-13589.4221406064i</v>
      </c>
      <c r="G676" t="str">
        <f t="shared" si="177"/>
        <v>0.999999999956051-6.62942760051746E-06i</v>
      </c>
      <c r="H676" t="str">
        <f t="shared" si="178"/>
        <v>15.1529212594175+1.50220436299462i</v>
      </c>
      <c r="I676" t="str">
        <f t="shared" si="179"/>
        <v>138.512127093776-1394.14799753681i</v>
      </c>
      <c r="K676" t="str">
        <f t="shared" si="180"/>
        <v>0.326757999034313-0.0324311417898437i</v>
      </c>
      <c r="L676" t="str">
        <f t="shared" si="181"/>
        <v>0.000714285714285714-110.037144471684i</v>
      </c>
      <c r="M676" t="str">
        <f t="shared" si="182"/>
        <v>0.0025-3.42824058060456i</v>
      </c>
      <c r="N676">
        <f t="shared" si="183"/>
        <v>84.433025468527518</v>
      </c>
      <c r="O676">
        <f t="shared" si="184"/>
        <v>79.696050305632141</v>
      </c>
      <c r="P676" s="3">
        <f t="shared" si="185"/>
        <v>79.696050305632141</v>
      </c>
      <c r="Q676" s="3">
        <f t="shared" si="186"/>
        <v>-95.566974531472482</v>
      </c>
      <c r="R676">
        <f t="shared" si="187"/>
        <v>84.433025468527518</v>
      </c>
      <c r="S676">
        <f t="shared" si="188"/>
        <v>1.0990689297276751E-2</v>
      </c>
      <c r="T676">
        <f t="shared" si="171"/>
        <v>79.696050305632141</v>
      </c>
    </row>
    <row r="677" spans="1:20" x14ac:dyDescent="0.25">
      <c r="A677">
        <f t="shared" si="172"/>
        <v>69.318952350957233</v>
      </c>
      <c r="B677">
        <f t="shared" si="189"/>
        <v>11.032453916606404</v>
      </c>
      <c r="C677" t="str">
        <f t="shared" si="173"/>
        <v>-936.660897539669-9573.483435378i</v>
      </c>
      <c r="D677" t="str">
        <f t="shared" si="174"/>
        <v>3.47812499920026-1442.6069677111i</v>
      </c>
      <c r="E677" t="str">
        <f t="shared" si="175"/>
        <v>162.457914955925-0.103810854249615i</v>
      </c>
      <c r="F677" t="str">
        <f t="shared" si="176"/>
        <v>2.90990990978105-13537.9778250182i</v>
      </c>
      <c r="G677" t="str">
        <f t="shared" si="177"/>
        <v>0.999999999955716-0.0000066546194253972i</v>
      </c>
      <c r="H677" t="str">
        <f t="shared" si="178"/>
        <v>15.1529319663647+1.50791286123674i</v>
      </c>
      <c r="I677" t="str">
        <f t="shared" si="179"/>
        <v>138.512138457683-1388.87104733063i</v>
      </c>
      <c r="K677" t="str">
        <f t="shared" si="180"/>
        <v>0.326733559104472-0.032551927686793i</v>
      </c>
      <c r="L677" t="str">
        <f t="shared" si="181"/>
        <v>0.000714285714285714-109.620586243957i</v>
      </c>
      <c r="M677" t="str">
        <f t="shared" si="182"/>
        <v>0.0025-3.41526258278996i</v>
      </c>
      <c r="N677">
        <f t="shared" si="183"/>
        <v>84.412018138157222</v>
      </c>
      <c r="O677">
        <f t="shared" si="184"/>
        <v>79.662774871133806</v>
      </c>
      <c r="P677" s="3">
        <f t="shared" si="185"/>
        <v>79.662774871133806</v>
      </c>
      <c r="Q677" s="3">
        <f t="shared" si="186"/>
        <v>-95.587981861842778</v>
      </c>
      <c r="R677">
        <f t="shared" si="187"/>
        <v>84.412018138157222</v>
      </c>
      <c r="S677">
        <f t="shared" si="188"/>
        <v>1.1032453916606403E-2</v>
      </c>
      <c r="T677">
        <f t="shared" si="171"/>
        <v>79.662774871133806</v>
      </c>
    </row>
    <row r="678" spans="1:20" x14ac:dyDescent="0.25">
      <c r="A678">
        <f t="shared" si="172"/>
        <v>69.582364369890868</v>
      </c>
      <c r="B678">
        <f t="shared" si="189"/>
        <v>11.074377241489508</v>
      </c>
      <c r="C678" t="str">
        <f t="shared" si="173"/>
        <v>-936.58878172136-9536.53103916983i</v>
      </c>
      <c r="D678" t="str">
        <f t="shared" si="174"/>
        <v>3.47812499919417-1437.14581401941i</v>
      </c>
      <c r="E678" t="str">
        <f t="shared" si="175"/>
        <v>162.457827363535-0.10419643745129i</v>
      </c>
      <c r="F678" t="str">
        <f t="shared" si="176"/>
        <v>2.90990990978006-13486.7282577861i</v>
      </c>
      <c r="G678" t="str">
        <f t="shared" si="177"/>
        <v>0.999999999955379-6.67990697921145E-06i</v>
      </c>
      <c r="H678" t="str">
        <f t="shared" si="178"/>
        <v>15.1529427548427+1.51364305316444i</v>
      </c>
      <c r="I678" t="str">
        <f t="shared" si="179"/>
        <v>138.512149908124-1383.61407650101i</v>
      </c>
      <c r="K678" t="str">
        <f t="shared" si="180"/>
        <v>0.326708936802442-0.0326731448810661i</v>
      </c>
      <c r="L678" t="str">
        <f t="shared" si="181"/>
        <v>0.000714285714285714-109.205604945166i</v>
      </c>
      <c r="M678" t="str">
        <f t="shared" si="182"/>
        <v>0.0025-3.4023337146742i</v>
      </c>
      <c r="N678">
        <f t="shared" si="183"/>
        <v>84.390932650378303</v>
      </c>
      <c r="O678">
        <f t="shared" si="184"/>
        <v>79.629496937271114</v>
      </c>
      <c r="P678" s="3">
        <f t="shared" si="185"/>
        <v>79.629496937271114</v>
      </c>
      <c r="Q678" s="3">
        <f t="shared" si="186"/>
        <v>-95.609067349621697</v>
      </c>
      <c r="R678">
        <f t="shared" si="187"/>
        <v>84.390932650378303</v>
      </c>
      <c r="S678">
        <f t="shared" si="188"/>
        <v>1.1074377241489507E-2</v>
      </c>
      <c r="T678">
        <f t="shared" si="171"/>
        <v>79.629496937271114</v>
      </c>
    </row>
    <row r="679" spans="1:20" x14ac:dyDescent="0.25">
      <c r="A679">
        <f t="shared" si="172"/>
        <v>69.846777354496453</v>
      </c>
      <c r="B679">
        <f t="shared" si="189"/>
        <v>11.116459875007168</v>
      </c>
      <c r="C679" t="str">
        <f t="shared" si="173"/>
        <v>-936.516128010445-9499.71593943222i</v>
      </c>
      <c r="D679" t="str">
        <f t="shared" si="174"/>
        <v>3.47812499918804-1431.70533415275i</v>
      </c>
      <c r="E679" t="str">
        <f t="shared" si="175"/>
        <v>162.457739117834-0.104583385436059i</v>
      </c>
      <c r="F679" t="str">
        <f t="shared" si="176"/>
        <v>2.90990990977907-13435.6727016678i</v>
      </c>
      <c r="G679" t="str">
        <f t="shared" si="177"/>
        <v>0.999999999955039-6.70529062573018E-06i</v>
      </c>
      <c r="H679" t="str">
        <f t="shared" si="178"/>
        <v>15.1529536254724+1.51939502122965i</v>
      </c>
      <c r="I679" t="str">
        <f t="shared" si="179"/>
        <v>138.512161445755-1378.37700942468i</v>
      </c>
      <c r="K679" t="str">
        <f t="shared" si="180"/>
        <v>0.326684130795627-0.0327947947018302i</v>
      </c>
      <c r="L679" t="str">
        <f t="shared" si="181"/>
        <v>0.000714285714285714-108.792194605664i</v>
      </c>
      <c r="M679" t="str">
        <f t="shared" si="182"/>
        <v>0.0025-3.38945379027117i</v>
      </c>
      <c r="N679">
        <f t="shared" si="183"/>
        <v>84.369768727048267</v>
      </c>
      <c r="O679">
        <f t="shared" si="184"/>
        <v>79.596216485400646</v>
      </c>
      <c r="P679" s="3">
        <f t="shared" si="185"/>
        <v>79.596216485400646</v>
      </c>
      <c r="Q679" s="3">
        <f t="shared" si="186"/>
        <v>-95.630231272951733</v>
      </c>
      <c r="R679">
        <f t="shared" si="187"/>
        <v>84.369768727048267</v>
      </c>
      <c r="S679">
        <f t="shared" si="188"/>
        <v>1.1116459875007168E-2</v>
      </c>
      <c r="T679">
        <f t="shared" si="171"/>
        <v>79.596216485400646</v>
      </c>
    </row>
    <row r="680" spans="1:20" x14ac:dyDescent="0.25">
      <c r="A680">
        <f t="shared" si="172"/>
        <v>70.112195108443544</v>
      </c>
      <c r="B680">
        <f t="shared" si="189"/>
        <v>11.158702422532196</v>
      </c>
      <c r="C680" t="str">
        <f t="shared" si="173"/>
        <v>-936.442932480193-9463.0376078036i</v>
      </c>
      <c r="D680" t="str">
        <f t="shared" si="174"/>
        <v>3.47812499918185-1426.28544984798i</v>
      </c>
      <c r="E680" t="str">
        <f t="shared" si="175"/>
        <v>162.457650214054-0.104971702267249i</v>
      </c>
      <c r="F680" t="str">
        <f t="shared" si="176"/>
        <v>2.90990990977807-13384.8104222119i</v>
      </c>
      <c r="G680" t="str">
        <f t="shared" si="177"/>
        <v>0.999999999954697-6.73077073010565E-06i</v>
      </c>
      <c r="H680" t="str">
        <f t="shared" si="178"/>
        <v>15.1529645788793+1.5251688481978i</v>
      </c>
      <c r="I680" t="str">
        <f t="shared" si="179"/>
        <v>138.512173071239-1373.15977076465i</v>
      </c>
      <c r="K680" t="str">
        <f t="shared" si="180"/>
        <v>0.326659139742129-0.0329168784798932i</v>
      </c>
      <c r="L680" t="str">
        <f t="shared" si="181"/>
        <v>0.000714285714285714-108.380349278406i</v>
      </c>
      <c r="M680" t="str">
        <f t="shared" si="182"/>
        <v>0.0025-3.37662262429884i</v>
      </c>
      <c r="N680">
        <f t="shared" si="183"/>
        <v>84.348526089178264</v>
      </c>
      <c r="O680">
        <f t="shared" si="184"/>
        <v>79.562933496743071</v>
      </c>
      <c r="P680" s="3">
        <f t="shared" si="185"/>
        <v>79.562933496743071</v>
      </c>
      <c r="Q680" s="3">
        <f t="shared" si="186"/>
        <v>-95.651473910821736</v>
      </c>
      <c r="R680">
        <f t="shared" si="187"/>
        <v>84.348526089178264</v>
      </c>
      <c r="S680">
        <f t="shared" si="188"/>
        <v>1.1158702422532196E-2</v>
      </c>
      <c r="T680">
        <f t="shared" si="171"/>
        <v>79.562933496743071</v>
      </c>
    </row>
    <row r="681" spans="1:20" x14ac:dyDescent="0.25">
      <c r="A681">
        <f t="shared" si="172"/>
        <v>70.378621449855629</v>
      </c>
      <c r="B681">
        <f t="shared" si="189"/>
        <v>11.201105491737819</v>
      </c>
      <c r="C681" t="str">
        <f t="shared" si="173"/>
        <v>-936.369191176486-9426.49551790333i</v>
      </c>
      <c r="D681" t="str">
        <f t="shared" si="174"/>
        <v>3.47812499917563-1420.88608313824i</v>
      </c>
      <c r="E681" t="str">
        <f t="shared" si="175"/>
        <v>162.457560647393-0.105361392011229i</v>
      </c>
      <c r="F681" t="str">
        <f t="shared" si="176"/>
        <v>2.90990990977707-13334.1406877476i</v>
      </c>
      <c r="G681" t="str">
        <f t="shared" si="177"/>
        <v>0.999999999954352-6.75634765887773E-06i</v>
      </c>
      <c r="H681" t="str">
        <f t="shared" si="178"/>
        <v>15.1529756156939+1.53096461714903i</v>
      </c>
      <c r="I681" t="str">
        <f t="shared" si="179"/>
        <v>138.512184785247-1367.96228546922i</v>
      </c>
      <c r="K681" t="str">
        <f t="shared" si="180"/>
        <v>0.326633962290677-0.0330393975476721i</v>
      </c>
      <c r="L681" t="str">
        <f t="shared" si="181"/>
        <v>0.000714285714285714-107.970063038859i</v>
      </c>
      <c r="M681" t="str">
        <f t="shared" si="182"/>
        <v>0.0025-3.36384003217656i</v>
      </c>
      <c r="N681">
        <f t="shared" si="183"/>
        <v>84.327204456932407</v>
      </c>
      <c r="O681">
        <f t="shared" si="184"/>
        <v>79.529647952381836</v>
      </c>
      <c r="P681" s="3">
        <f t="shared" si="185"/>
        <v>79.529647952381836</v>
      </c>
      <c r="Q681" s="3">
        <f t="shared" si="186"/>
        <v>-95.672795543067593</v>
      </c>
      <c r="R681">
        <f t="shared" si="187"/>
        <v>84.327204456932407</v>
      </c>
      <c r="S681">
        <f t="shared" si="188"/>
        <v>1.1201105491737818E-2</v>
      </c>
      <c r="T681">
        <f t="shared" si="171"/>
        <v>79.529647952381836</v>
      </c>
    </row>
    <row r="682" spans="1:20" x14ac:dyDescent="0.25">
      <c r="A682">
        <f t="shared" si="172"/>
        <v>70.646060211365082</v>
      </c>
      <c r="B682">
        <f t="shared" si="189"/>
        <v>11.243669692606423</v>
      </c>
      <c r="C682" t="str">
        <f t="shared" si="173"/>
        <v>-936.294900117666-9390.08914532473i</v>
      </c>
      <c r="D682" t="str">
        <f t="shared" si="174"/>
        <v>3.47812499916935-1415.50715635183i</v>
      </c>
      <c r="E682" t="str">
        <f t="shared" si="175"/>
        <v>162.457470413017-0.105752458737202i</v>
      </c>
      <c r="F682" t="str">
        <f t="shared" si="176"/>
        <v>2.90990990977606-13283.6627693737i</v>
      </c>
      <c r="G682" t="str">
        <f t="shared" si="177"/>
        <v>0.999999999954004-0.0000067820217799791i</v>
      </c>
      <c r="H682" t="str">
        <f t="shared" si="178"/>
        <v>15.1529867365512+1.53678241147936i</v>
      </c>
      <c r="I682" t="str">
        <f t="shared" si="179"/>
        <v>138.512196588453-1362.7844787708i</v>
      </c>
      <c r="K682" t="str">
        <f t="shared" si="180"/>
        <v>0.326608597080577-0.0331623532391625i</v>
      </c>
      <c r="L682" t="str">
        <f t="shared" si="181"/>
        <v>0.000714285714285714-107.561329984916i</v>
      </c>
      <c r="M682" t="str">
        <f t="shared" si="182"/>
        <v>0.0025-3.35110583002247i</v>
      </c>
      <c r="N682">
        <f t="shared" si="183"/>
        <v>84.305803549627043</v>
      </c>
      <c r="O682">
        <f t="shared" si="184"/>
        <v>79.496359833262602</v>
      </c>
      <c r="P682" s="3">
        <f t="shared" si="185"/>
        <v>79.496359833262602</v>
      </c>
      <c r="Q682" s="3">
        <f t="shared" si="186"/>
        <v>-95.694196450372957</v>
      </c>
      <c r="R682">
        <f t="shared" si="187"/>
        <v>84.305803549627043</v>
      </c>
      <c r="S682">
        <f t="shared" si="188"/>
        <v>1.1243669692606423E-2</v>
      </c>
      <c r="T682">
        <f t="shared" si="171"/>
        <v>79.496359833262602</v>
      </c>
    </row>
    <row r="683" spans="1:20" x14ac:dyDescent="0.25">
      <c r="A683">
        <f t="shared" si="172"/>
        <v>70.914515240168271</v>
      </c>
      <c r="B683">
        <f t="shared" si="189"/>
        <v>11.286395637438327</v>
      </c>
      <c r="C683" t="str">
        <f t="shared" si="173"/>
        <v>-936.22005529431-9353.81796762708i</v>
      </c>
      <c r="D683" t="str">
        <f t="shared" si="174"/>
        <v>3.47812499916303-1410.14859211109i</v>
      </c>
      <c r="E683" t="str">
        <f t="shared" si="175"/>
        <v>162.457379506054-0.106144906517186i</v>
      </c>
      <c r="F683" t="str">
        <f t="shared" si="176"/>
        <v>2.90990990977505-13233.3759409484i</v>
      </c>
      <c r="G683" t="str">
        <f t="shared" si="177"/>
        <v>0.999999999953654-6.80779346274064E-06i</v>
      </c>
      <c r="H683" t="str">
        <f t="shared" si="178"/>
        <v>15.1529979420913+1.54262231490189i</v>
      </c>
      <c r="I683" t="str">
        <f t="shared" si="179"/>
        <v>138.512208481535-1357.62627618493i</v>
      </c>
      <c r="K683" t="str">
        <f t="shared" si="180"/>
        <v>0.326583042741646-0.0332857468899064i</v>
      </c>
      <c r="L683" t="str">
        <f t="shared" si="181"/>
        <v>0.000714285714285714-107.154144236816i</v>
      </c>
      <c r="M683" t="str">
        <f t="shared" si="182"/>
        <v>0.0025-3.3384198346508i</v>
      </c>
      <c r="N683">
        <f t="shared" si="183"/>
        <v>84.284323085729937</v>
      </c>
      <c r="O683">
        <f t="shared" si="184"/>
        <v>79.463069120191761</v>
      </c>
      <c r="P683" s="3">
        <f t="shared" si="185"/>
        <v>79.463069120191761</v>
      </c>
      <c r="Q683" s="3">
        <f t="shared" si="186"/>
        <v>-95.715676914270063</v>
      </c>
      <c r="R683">
        <f t="shared" si="187"/>
        <v>84.284323085729937</v>
      </c>
      <c r="S683">
        <f t="shared" si="188"/>
        <v>1.1286395637438327E-2</v>
      </c>
      <c r="T683">
        <f t="shared" si="171"/>
        <v>79.463069120191761</v>
      </c>
    </row>
    <row r="684" spans="1:20" x14ac:dyDescent="0.25">
      <c r="A684">
        <f t="shared" si="172"/>
        <v>71.183990398080923</v>
      </c>
      <c r="B684">
        <f t="shared" si="189"/>
        <v>11.329283940860593</v>
      </c>
      <c r="C684" t="str">
        <f t="shared" si="173"/>
        <v>-936.144652669148-9317.68146432873i</v>
      </c>
      <c r="D684" t="str">
        <f t="shared" si="174"/>
        <v>3.47812499915665-1404.81031333126i</v>
      </c>
      <c r="E684" t="str">
        <f t="shared" si="175"/>
        <v>162.457287921602-0.106538739425881i</v>
      </c>
      <c r="F684" t="str">
        <f t="shared" si="176"/>
        <v>2.90990990977402-13183.2794790787i</v>
      </c>
      <c r="G684" t="str">
        <f t="shared" si="177"/>
        <v>0.999999999953301-6.83366307789665E-06i</v>
      </c>
      <c r="H684" t="str">
        <f t="shared" si="178"/>
        <v>15.1530092329591+1.54848441144806i</v>
      </c>
      <c r="I684" t="str">
        <f t="shared" si="179"/>
        <v>138.512220465178-1352.48760350912i</v>
      </c>
      <c r="K684" t="str">
        <f t="shared" si="180"/>
        <v>0.326557297894158-0.0334095798369627i</v>
      </c>
      <c r="L684" t="str">
        <f t="shared" si="181"/>
        <v>0.000714285714285714-106.748499937055i</v>
      </c>
      <c r="M684" t="str">
        <f t="shared" si="182"/>
        <v>0.0025-3.32578186356924i</v>
      </c>
      <c r="N684">
        <f t="shared" si="183"/>
        <v>84.262762782859056</v>
      </c>
      <c r="O684">
        <f t="shared" si="184"/>
        <v>79.429775793835859</v>
      </c>
      <c r="P684" s="3">
        <f t="shared" si="185"/>
        <v>79.429775793835859</v>
      </c>
      <c r="Q684" s="3">
        <f t="shared" si="186"/>
        <v>-95.737237217140944</v>
      </c>
      <c r="R684">
        <f t="shared" si="187"/>
        <v>84.262762782859056</v>
      </c>
      <c r="S684">
        <f t="shared" si="188"/>
        <v>1.1329283940860593E-2</v>
      </c>
      <c r="T684">
        <f t="shared" ref="T684:T747" si="190">P684</f>
        <v>79.429775793835859</v>
      </c>
    </row>
    <row r="685" spans="1:20" x14ac:dyDescent="0.25">
      <c r="A685">
        <f t="shared" ref="A685:A748" si="191">2*PI()*B685</f>
        <v>71.454489561593618</v>
      </c>
      <c r="B685">
        <f t="shared" si="189"/>
        <v>11.372335219835863</v>
      </c>
      <c r="C685" t="str">
        <f t="shared" ref="C685:C748" si="192">IMPRODUCT(D685,E685,$C$40,,K685,$C$41)</f>
        <v>-936.068688176819-9281.6791168996i</v>
      </c>
      <c r="D685" t="str">
        <f t="shared" ref="D685:D748" si="193">IMDIV(IMPRODUCT($C$37,$C$38,COMPLEX(1,A685/$C$38)),IMSUM(-1*A685*A685/$C$39,COMPLEX(0,1*A685)))</f>
        <v>3.47812499915024-1399.49224321942i</v>
      </c>
      <c r="E685" t="str">
        <f t="shared" ref="E685:E748" si="194">IMDIV(IMPRODUCT(IMSUM(F685,G685),$C$29,H685),IMSUM(1,I685))</f>
        <v>162.457195654722-0.106933961540743i</v>
      </c>
      <c r="F685" t="str">
        <f t="shared" ref="F685:F748" si="195">IMDIV(IMPRODUCT($C$14,$C$15,COMPLEX(1,A685/$C$15)),IMSUM(-1*A685*A685/$C$16,COMPLEX(0,A685)))</f>
        <v>2.90990990977297-13133.3726631103i</v>
      </c>
      <c r="G685" t="str">
        <f t="shared" ref="G685:G748" si="196">IMDIV(1,COMPLEX(1,A685*$C$9*$C$10))</f>
        <v>0.999999999952945-6.85963099759021E-06i</v>
      </c>
      <c r="H685" t="str">
        <f t="shared" ref="H685:H748" si="197">IMDIV($C$3,IMSUM(K685,COMPLEX(0,$C$28*A685)))</f>
        <v>15.1530206098043+1.55436878546878i</v>
      </c>
      <c r="I685" t="str">
        <f t="shared" ref="I685:I748" si="198">IMPRODUCT(F685,$C$29,H685,$C$31)</f>
        <v>138.512232540072-1347.36838682185i</v>
      </c>
      <c r="K685" t="str">
        <f t="shared" ref="K685:K748" si="199">IF($C$26&lt;=0,IMDIV(1,IMSUM(IMDIV(1,L685),1/$C$18)),IMDIV(1,IMSUM(IMDIV(1,L685),1/$C$18,IMDIV(1,M685))))</f>
        <v>0.326531361148782-0.0335338534188722i</v>
      </c>
      <c r="L685" t="str">
        <f t="shared" ref="L685:L748" si="200">IMSUM($C$21/$C$22,IMDIV(1,COMPLEX(0,$C$20*$C$22*A685)))</f>
        <v>0.000714285714285714-106.344391250304i</v>
      </c>
      <c r="M685" t="str">
        <f t="shared" ref="M685:M748" si="201">IMSUM($C$25/$C$26,IMDIV(1,COMPLEX(0,$C$24*$C$26*A685)))</f>
        <v>0.0025-3.31319173497633i</v>
      </c>
      <c r="N685">
        <f t="shared" ref="N685:N748" si="202">ABS(R685)</f>
        <v>84.24112235778226</v>
      </c>
      <c r="O685">
        <f t="shared" ref="O685:O748" si="203">ABS(P685)</f>
        <v>79.396479834720552</v>
      </c>
      <c r="P685" s="3">
        <f t="shared" ref="P685:P748" si="204">20*LOG10(IMABS(C685))</f>
        <v>79.396479834720552</v>
      </c>
      <c r="Q685" s="3">
        <f t="shared" ref="Q685:Q748" si="205">IMARGUMENT(C685)*180/PI()</f>
        <v>-95.75887764221774</v>
      </c>
      <c r="R685">
        <f t="shared" ref="R685:R748" si="206">IF(Q685&lt;0,Q685+180,Q685-180)</f>
        <v>84.24112235778226</v>
      </c>
      <c r="S685">
        <f t="shared" ref="S685:S748" si="207">B685/1000</f>
        <v>1.1372335219835862E-2</v>
      </c>
      <c r="T685">
        <f t="shared" si="190"/>
        <v>79.396479834720552</v>
      </c>
    </row>
    <row r="686" spans="1:20" x14ac:dyDescent="0.25">
      <c r="A686">
        <f t="shared" si="191"/>
        <v>71.726016621927684</v>
      </c>
      <c r="B686">
        <f t="shared" ref="B686:B749" si="208">B685*(1+B$42)</f>
        <v>11.415550093671239</v>
      </c>
      <c r="C686" t="str">
        <f t="shared" si="192"/>
        <v>-935.992157723776-9245.81040875415i</v>
      </c>
      <c r="D686" t="str">
        <f t="shared" si="193"/>
        <v>3.47812499914376-1394.19430527335i</v>
      </c>
      <c r="E686" t="str">
        <f t="shared" si="194"/>
        <v>162.457102700446-0.107330576941764i</v>
      </c>
      <c r="F686" t="str">
        <f t="shared" si="195"/>
        <v>2.90990990977194-13083.6547751169i</v>
      </c>
      <c r="G686" t="str">
        <f t="shared" si="196"/>
        <v>0.999999999952587-6.88569759537859E-06i</v>
      </c>
      <c r="H686" t="str">
        <f t="shared" si="197"/>
        <v>15.1530320732816+1.56027552163572i</v>
      </c>
      <c r="I686" t="str">
        <f t="shared" si="198"/>
        <v>138.512244706913-1342.26855248147i</v>
      </c>
      <c r="K686" t="str">
        <f t="shared" si="199"/>
        <v>0.326505231106522-0.033658568975627i</v>
      </c>
      <c r="L686" t="str">
        <f t="shared" si="200"/>
        <v>0.000714285714285714-105.941812363323i</v>
      </c>
      <c r="M686" t="str">
        <f t="shared" si="201"/>
        <v>0.0025-3.30064926775884i</v>
      </c>
      <c r="N686">
        <f t="shared" si="202"/>
        <v>84.219401526415965</v>
      </c>
      <c r="O686">
        <f t="shared" si="203"/>
        <v>79.363181223229773</v>
      </c>
      <c r="P686" s="3">
        <f t="shared" si="204"/>
        <v>79.363181223229773</v>
      </c>
      <c r="Q686" s="3">
        <f t="shared" si="205"/>
        <v>-95.780598473584035</v>
      </c>
      <c r="R686">
        <f t="shared" si="206"/>
        <v>84.219401526415965</v>
      </c>
      <c r="S686">
        <f t="shared" si="207"/>
        <v>1.1415550093671239E-2</v>
      </c>
      <c r="T686">
        <f t="shared" si="190"/>
        <v>79.363181223229773</v>
      </c>
    </row>
    <row r="687" spans="1:20" x14ac:dyDescent="0.25">
      <c r="A687">
        <f t="shared" si="191"/>
        <v>71.99857548509101</v>
      </c>
      <c r="B687">
        <f t="shared" si="208"/>
        <v>11.458929184027191</v>
      </c>
      <c r="C687" t="str">
        <f t="shared" si="192"/>
        <v>-935.915057187958-9210.07482524334i</v>
      </c>
      <c r="D687" t="str">
        <f t="shared" si="193"/>
        <v>3.47812499913725-1388.91642328042i</v>
      </c>
      <c r="E687" t="str">
        <f t="shared" si="194"/>
        <v>162.457009053765-0.107728589710913i</v>
      </c>
      <c r="F687" t="str">
        <f t="shared" si="195"/>
        <v>2.90990990977089-13034.1250998898i</v>
      </c>
      <c r="G687" t="str">
        <f t="shared" si="196"/>
        <v>0.999999999952226-6.91186324623853E-06i</v>
      </c>
      <c r="H687" t="str">
        <f t="shared" si="197"/>
        <v>15.1530436240508+1.56620470494247i</v>
      </c>
      <c r="I687" t="str">
        <f t="shared" si="198"/>
        <v>138.512256966397-1337.18802712514i</v>
      </c>
      <c r="K687" t="str">
        <f t="shared" si="199"/>
        <v>0.326478906358658-0.0337837278486352i</v>
      </c>
      <c r="L687" t="str">
        <f t="shared" si="200"/>
        <v>0.000714285714285714-105.540757484881i</v>
      </c>
      <c r="M687" t="str">
        <f t="shared" si="201"/>
        <v>0.0025-3.28815428148919i</v>
      </c>
      <c r="N687">
        <f t="shared" si="202"/>
        <v>84.197600003825087</v>
      </c>
      <c r="O687">
        <f t="shared" si="203"/>
        <v>79.329879939604126</v>
      </c>
      <c r="P687" s="3">
        <f t="shared" si="204"/>
        <v>79.329879939604126</v>
      </c>
      <c r="Q687" s="3">
        <f t="shared" si="205"/>
        <v>-95.802399996174913</v>
      </c>
      <c r="R687">
        <f t="shared" si="206"/>
        <v>84.197600003825087</v>
      </c>
      <c r="S687">
        <f t="shared" si="207"/>
        <v>1.1458929184027191E-2</v>
      </c>
      <c r="T687">
        <f t="shared" si="190"/>
        <v>79.329879939604126</v>
      </c>
    </row>
    <row r="688" spans="1:20" x14ac:dyDescent="0.25">
      <c r="A688">
        <f t="shared" si="191"/>
        <v>72.272170071934369</v>
      </c>
      <c r="B688">
        <f t="shared" si="208"/>
        <v>11.502473114926495</v>
      </c>
      <c r="C688" t="str">
        <f t="shared" si="192"/>
        <v>-935.837382418769-9174.47185364808i</v>
      </c>
      <c r="D688" t="str">
        <f t="shared" si="193"/>
        <v>3.47812499913067-1383.65852131653i</v>
      </c>
      <c r="E688" t="str">
        <f t="shared" si="194"/>
        <v>162.456914709637-0.10812800393249i</v>
      </c>
      <c r="F688" t="str">
        <f t="shared" si="195"/>
        <v>2.90990990976983-12984.7829249283i</v>
      </c>
      <c r="G688" t="str">
        <f t="shared" si="196"/>
        <v>0.999999999951862-6.93812832657171E-06i</v>
      </c>
      <c r="H688" t="str">
        <f t="shared" si="197"/>
        <v>15.1530552627767+1.57215642070584i</v>
      </c>
      <c r="I688" t="str">
        <f t="shared" si="198"/>
        <v>138.512269319235-1332.12673766785i</v>
      </c>
      <c r="K688" t="str">
        <f t="shared" si="199"/>
        <v>0.326452385486683-0.033909331380689i</v>
      </c>
      <c r="L688" t="str">
        <f t="shared" si="200"/>
        <v>0.000714285714285714-105.141220845667i</v>
      </c>
      <c r="M688" t="str">
        <f t="shared" si="201"/>
        <v>0.0025-3.27570659642277i</v>
      </c>
      <c r="N688">
        <f t="shared" si="202"/>
        <v>84.17571750422168</v>
      </c>
      <c r="O688">
        <f t="shared" si="203"/>
        <v>79.296575963940512</v>
      </c>
      <c r="P688" s="3">
        <f t="shared" si="204"/>
        <v>79.296575963940512</v>
      </c>
      <c r="Q688" s="3">
        <f t="shared" si="205"/>
        <v>-95.82428249577832</v>
      </c>
      <c r="R688">
        <f t="shared" si="206"/>
        <v>84.17571750422168</v>
      </c>
      <c r="S688">
        <f t="shared" si="207"/>
        <v>1.1502473114926495E-2</v>
      </c>
      <c r="T688">
        <f t="shared" si="190"/>
        <v>79.296575963940512</v>
      </c>
    </row>
    <row r="689" spans="1:20" x14ac:dyDescent="0.25">
      <c r="A689">
        <f t="shared" si="191"/>
        <v>72.54680431820772</v>
      </c>
      <c r="B689">
        <f t="shared" si="208"/>
        <v>11.546182512763217</v>
      </c>
      <c r="C689" t="str">
        <f t="shared" si="192"/>
        <v>-935.759129236884-9139.00098317228i</v>
      </c>
      <c r="D689" t="str">
        <f t="shared" si="193"/>
        <v>3.47812499912405-1378.420523745i</v>
      </c>
      <c r="E689" t="str">
        <f t="shared" si="194"/>
        <v>162.45681966299-0.10852882369325i</v>
      </c>
      <c r="F689" t="str">
        <f t="shared" si="195"/>
        <v>2.90990990976877-12935.6275404284i</v>
      </c>
      <c r="G689" t="str">
        <f t="shared" si="196"/>
        <v>0.999999999951496-6.96449321421013E-06i</v>
      </c>
      <c r="H689" t="str">
        <f t="shared" si="197"/>
        <v>15.1530669901288+1.57813075456697i</v>
      </c>
      <c r="I689" t="str">
        <f t="shared" si="198"/>
        <v>138.512281766133-1327.08461130118i</v>
      </c>
      <c r="K689" t="str">
        <f t="shared" si="199"/>
        <v>0.326425667062251-0.0340353809159291i</v>
      </c>
      <c r="L689" t="str">
        <f t="shared" si="200"/>
        <v>0.000714285714285714-104.743196698214i</v>
      </c>
      <c r="M689" t="str">
        <f t="shared" si="201"/>
        <v>0.0025-3.2633060334955i</v>
      </c>
      <c r="N689">
        <f t="shared" si="202"/>
        <v>84.153753740964447</v>
      </c>
      <c r="O689">
        <f t="shared" si="203"/>
        <v>79.26326927619138</v>
      </c>
      <c r="P689" s="3">
        <f t="shared" si="204"/>
        <v>79.26326927619138</v>
      </c>
      <c r="Q689" s="3">
        <f t="shared" si="205"/>
        <v>-95.846246259035553</v>
      </c>
      <c r="R689">
        <f t="shared" si="206"/>
        <v>84.153753740964447</v>
      </c>
      <c r="S689">
        <f t="shared" si="207"/>
        <v>1.1546182512763216E-2</v>
      </c>
      <c r="T689">
        <f t="shared" si="190"/>
        <v>79.26326927619138</v>
      </c>
    </row>
    <row r="690" spans="1:20" x14ac:dyDescent="0.25">
      <c r="A690">
        <f t="shared" si="191"/>
        <v>72.822482174616908</v>
      </c>
      <c r="B690">
        <f t="shared" si="208"/>
        <v>11.590058006311716</v>
      </c>
      <c r="C690" t="str">
        <f t="shared" si="192"/>
        <v>-935.680293433964-9103.6617049345i</v>
      </c>
      <c r="D690" t="str">
        <f t="shared" si="193"/>
        <v>3.47812499911738-1373.20235521547i</v>
      </c>
      <c r="E690" t="str">
        <f t="shared" si="194"/>
        <v>162.456723908711-0.108931053081333i</v>
      </c>
      <c r="F690" t="str">
        <f t="shared" si="195"/>
        <v>2.90990990976768-12886.6582392734i</v>
      </c>
      <c r="G690" t="str">
        <f t="shared" si="196"/>
        <v>0.999999999951126-6.99095828842155E-06i</v>
      </c>
      <c r="H690" t="str">
        <f t="shared" si="197"/>
        <v>15.1530788067824+1.58412779249274i</v>
      </c>
      <c r="I690" t="str">
        <f t="shared" si="198"/>
        <v>138.512294307809-1322.06157549251i</v>
      </c>
      <c r="K690" t="str">
        <f t="shared" si="199"/>
        <v>0.326398749647099-0.0341618777998103i</v>
      </c>
      <c r="L690" t="str">
        <f t="shared" si="200"/>
        <v>0.000714285714285714-104.34667931681i</v>
      </c>
      <c r="M690" t="str">
        <f t="shared" si="201"/>
        <v>0.0025-3.25095241432107i</v>
      </c>
      <c r="N690">
        <f t="shared" si="202"/>
        <v>84.131708426558063</v>
      </c>
      <c r="O690">
        <f t="shared" si="203"/>
        <v>79.229959856162623</v>
      </c>
      <c r="P690" s="3">
        <f t="shared" si="204"/>
        <v>79.229959856162623</v>
      </c>
      <c r="Q690" s="3">
        <f t="shared" si="205"/>
        <v>-95.868291573441937</v>
      </c>
      <c r="R690">
        <f t="shared" si="206"/>
        <v>84.131708426558063</v>
      </c>
      <c r="S690">
        <f t="shared" si="207"/>
        <v>1.1590058006311717E-2</v>
      </c>
      <c r="T690">
        <f t="shared" si="190"/>
        <v>79.229959856162623</v>
      </c>
    </row>
    <row r="691" spans="1:20" x14ac:dyDescent="0.25">
      <c r="A691">
        <f t="shared" si="191"/>
        <v>73.099207606880441</v>
      </c>
      <c r="B691">
        <f t="shared" si="208"/>
        <v>11.634100226735701</v>
      </c>
      <c r="C691" t="str">
        <f t="shared" si="192"/>
        <v>-935.600870772565-9068.45351196186i</v>
      </c>
      <c r="D691" t="str">
        <f t="shared" si="193"/>
        <v>3.47812499911067-1368.00394066284i</v>
      </c>
      <c r="E691" t="str">
        <f t="shared" si="194"/>
        <v>162.456627441652-0.109334696187067i</v>
      </c>
      <c r="F691" t="str">
        <f t="shared" si="195"/>
        <v>2.90990990976661-12837.8743170237i</v>
      </c>
      <c r="G691" t="str">
        <f t="shared" si="196"/>
        <v>0.999999999950754-7.01752392991494E-06i</v>
      </c>
      <c r="H691" t="str">
        <f t="shared" si="197"/>
        <v>15.1530907134173+1.59014762077682i</v>
      </c>
      <c r="I691" t="str">
        <f t="shared" si="198"/>
        <v>138.512306944987-1317.05755798378i</v>
      </c>
      <c r="K691" t="str">
        <f t="shared" si="199"/>
        <v>0.326371631793005-0.0342888233790654i</v>
      </c>
      <c r="L691" t="str">
        <f t="shared" si="200"/>
        <v>0.000714285714285714-103.95166299742i</v>
      </c>
      <c r="M691" t="str">
        <f t="shared" si="201"/>
        <v>0.0025-3.23864556118856i</v>
      </c>
      <c r="N691">
        <f t="shared" si="202"/>
        <v>84.109581272652662</v>
      </c>
      <c r="O691">
        <f t="shared" si="203"/>
        <v>79.196647683513604</v>
      </c>
      <c r="P691" s="3">
        <f t="shared" si="204"/>
        <v>79.196647683513604</v>
      </c>
      <c r="Q691" s="3">
        <f t="shared" si="205"/>
        <v>-95.890418727347338</v>
      </c>
      <c r="R691">
        <f t="shared" si="206"/>
        <v>84.109581272652662</v>
      </c>
      <c r="S691">
        <f t="shared" si="207"/>
        <v>1.1634100226735701E-2</v>
      </c>
      <c r="T691">
        <f t="shared" si="190"/>
        <v>79.196647683513604</v>
      </c>
    </row>
    <row r="692" spans="1:20" x14ac:dyDescent="0.25">
      <c r="A692">
        <f t="shared" si="191"/>
        <v>73.376984595786595</v>
      </c>
      <c r="B692">
        <f t="shared" si="208"/>
        <v>11.678309807597296</v>
      </c>
      <c r="C692" t="str">
        <f t="shared" si="192"/>
        <v>-935.520856985978-9033.37589918262i</v>
      </c>
      <c r="D692" t="str">
        <f t="shared" si="193"/>
        <v>3.47812499910389-1362.82520530616i</v>
      </c>
      <c r="E692" t="str">
        <f t="shared" si="194"/>
        <v>162.456530256635-0.109739757102165i</v>
      </c>
      <c r="F692" t="str">
        <f t="shared" si="195"/>
        <v>2.90990990976552-12789.2750719059i</v>
      </c>
      <c r="G692" t="str">
        <f t="shared" si="196"/>
        <v>0.999999999950379-7.04419052084597E-06i</v>
      </c>
      <c r="H692" t="str">
        <f t="shared" si="197"/>
        <v>15.1531027107187+1.59619032604107i</v>
      </c>
      <c r="I692" t="str">
        <f t="shared" si="198"/>
        <v>138.51231967839-1312.07248679049i</v>
      </c>
      <c r="K692" t="str">
        <f t="shared" si="199"/>
        <v>0.326344312041715-0.0344162190016709i</v>
      </c>
      <c r="L692" t="str">
        <f t="shared" si="200"/>
        <v>0.000714285714285714-103.558142057601i</v>
      </c>
      <c r="M692" t="str">
        <f t="shared" si="201"/>
        <v>0.0025-3.22638529705973i</v>
      </c>
      <c r="N692">
        <f t="shared" si="202"/>
        <v>84.087371990042755</v>
      </c>
      <c r="O692">
        <f t="shared" si="203"/>
        <v>79.163332737755837</v>
      </c>
      <c r="P692" s="3">
        <f t="shared" si="204"/>
        <v>79.163332737755837</v>
      </c>
      <c r="Q692" s="3">
        <f t="shared" si="205"/>
        <v>-95.912628009957245</v>
      </c>
      <c r="R692">
        <f t="shared" si="206"/>
        <v>84.087371990042755</v>
      </c>
      <c r="S692">
        <f t="shared" si="207"/>
        <v>1.1678309807597296E-2</v>
      </c>
      <c r="T692">
        <f t="shared" si="190"/>
        <v>79.163332737755837</v>
      </c>
    </row>
    <row r="693" spans="1:20" x14ac:dyDescent="0.25">
      <c r="A693">
        <f t="shared" si="191"/>
        <v>73.65581713725058</v>
      </c>
      <c r="B693">
        <f t="shared" si="208"/>
        <v>11.722687384866166</v>
      </c>
      <c r="C693" t="str">
        <f t="shared" si="192"/>
        <v>-935.440247777968-8998.42836341879i</v>
      </c>
      <c r="D693" t="str">
        <f t="shared" si="193"/>
        <v>3.47812499909707-1357.6660746476i</v>
      </c>
      <c r="E693" t="str">
        <f t="shared" si="194"/>
        <v>162.456432348439-0.11014623992001i</v>
      </c>
      <c r="F693" t="str">
        <f t="shared" si="195"/>
        <v>2.90990990976442-12740.8598048037i</v>
      </c>
      <c r="G693" t="str">
        <f t="shared" si="196"/>
        <v>0.999999999950002-7.07095844482252E-06i</v>
      </c>
      <c r="H693" t="str">
        <f t="shared" si="197"/>
        <v>15.1531147993772+1.60225599523669i</v>
      </c>
      <c r="I693" t="str">
        <f t="shared" si="198"/>
        <v>138.512332508754-1307.10629020076i</v>
      </c>
      <c r="K693" t="str">
        <f t="shared" si="199"/>
        <v>0.326316788924883-0.0345440660168083i</v>
      </c>
      <c r="L693" t="str">
        <f t="shared" si="200"/>
        <v>0.000714285714285714-103.166110836423i</v>
      </c>
      <c r="M693" t="str">
        <f t="shared" si="201"/>
        <v>0.0025-3.21417144556658i</v>
      </c>
      <c r="N693">
        <f t="shared" si="202"/>
        <v>84.065080288667176</v>
      </c>
      <c r="O693">
        <f t="shared" si="203"/>
        <v>79.130014998251738</v>
      </c>
      <c r="P693" s="3">
        <f t="shared" si="204"/>
        <v>79.130014998251738</v>
      </c>
      <c r="Q693" s="3">
        <f t="shared" si="205"/>
        <v>-95.934919711332824</v>
      </c>
      <c r="R693">
        <f t="shared" si="206"/>
        <v>84.065080288667176</v>
      </c>
      <c r="S693">
        <f t="shared" si="207"/>
        <v>1.1722687384866166E-2</v>
      </c>
      <c r="T693">
        <f t="shared" si="190"/>
        <v>79.130014998251738</v>
      </c>
    </row>
    <row r="694" spans="1:20" x14ac:dyDescent="0.25">
      <c r="A694">
        <f t="shared" si="191"/>
        <v>73.935709242372141</v>
      </c>
      <c r="B694">
        <f t="shared" si="208"/>
        <v>11.767233596928659</v>
      </c>
      <c r="C694" t="str">
        <f t="shared" si="192"/>
        <v>-935.359038822659-8963.6104033794i</v>
      </c>
      <c r="D694" t="str">
        <f t="shared" si="193"/>
        <v>3.4781249990902-1352.52647447133i</v>
      </c>
      <c r="E694" t="str">
        <f t="shared" si="194"/>
        <v>162.456333711811-0.110554148735395i</v>
      </c>
      <c r="F694" t="str">
        <f t="shared" si="195"/>
        <v>2.90990990976331-12692.6278192473i</v>
      </c>
      <c r="G694" t="str">
        <f t="shared" si="196"/>
        <v>0.999999999949621-7.09782808691015E-06i</v>
      </c>
      <c r="H694" t="str">
        <f t="shared" si="197"/>
        <v>15.1531269800884+1.60834471564551i</v>
      </c>
      <c r="I694" t="str">
        <f t="shared" si="198"/>
        <v>138.512345436817-1302.15889677417i</v>
      </c>
      <c r="K694" t="str">
        <f t="shared" si="199"/>
        <v>0.326289060964012-0.0346723657748284i</v>
      </c>
      <c r="L694" t="str">
        <f t="shared" si="200"/>
        <v>0.000714285714285714-102.775563694384i</v>
      </c>
      <c r="M694" t="str">
        <f t="shared" si="201"/>
        <v>0.0025-3.20200383100874i</v>
      </c>
      <c r="N694">
        <f t="shared" si="202"/>
        <v>84.042705877608029</v>
      </c>
      <c r="O694">
        <f t="shared" si="203"/>
        <v>79.096694444213838</v>
      </c>
      <c r="P694" s="3">
        <f t="shared" si="204"/>
        <v>79.096694444213838</v>
      </c>
      <c r="Q694" s="3">
        <f t="shared" si="205"/>
        <v>-95.957294122391971</v>
      </c>
      <c r="R694">
        <f t="shared" si="206"/>
        <v>84.042705877608029</v>
      </c>
      <c r="S694">
        <f t="shared" si="207"/>
        <v>1.1767233596928658E-2</v>
      </c>
      <c r="T694">
        <f t="shared" si="190"/>
        <v>79.096694444213838</v>
      </c>
    </row>
    <row r="695" spans="1:20" x14ac:dyDescent="0.25">
      <c r="A695">
        <f t="shared" si="191"/>
        <v>74.21666493749315</v>
      </c>
      <c r="B695">
        <f t="shared" si="208"/>
        <v>11.811949084596987</v>
      </c>
      <c r="C695" t="str">
        <f t="shared" si="192"/>
        <v>-935.277225764312-8928.92151965324i</v>
      </c>
      <c r="D695" t="str">
        <f t="shared" si="193"/>
        <v>3.47812499908327-1347.40633084246i</v>
      </c>
      <c r="E695" t="str">
        <f t="shared" si="194"/>
        <v>162.456234341462-0.110963487644164i</v>
      </c>
      <c r="F695" t="str">
        <f t="shared" si="195"/>
        <v>2.90990990976219-12644.5784214032i</v>
      </c>
      <c r="G695" t="str">
        <f t="shared" si="196"/>
        <v>0.999999999949237-7.12479983363767E-06i</v>
      </c>
      <c r="H695" t="str">
        <f t="shared" si="197"/>
        <v>15.1531392535532+1.61445657488126i</v>
      </c>
      <c r="I695" t="str">
        <f t="shared" si="198"/>
        <v>138.512358463321-1297.2302353408i</v>
      </c>
      <c r="K695" t="str">
        <f t="shared" si="199"/>
        <v>0.32626112667039-0.0348011196272133i</v>
      </c>
      <c r="L695" t="str">
        <f t="shared" si="200"/>
        <v>0.000714285714285714-102.386495013333i</v>
      </c>
      <c r="M695" t="str">
        <f t="shared" si="201"/>
        <v>0.0025-3.18988227835101i</v>
      </c>
      <c r="N695">
        <f t="shared" si="202"/>
        <v>84.020248465090461</v>
      </c>
      <c r="O695">
        <f t="shared" si="203"/>
        <v>79.063371054703623</v>
      </c>
      <c r="P695" s="3">
        <f t="shared" si="204"/>
        <v>79.063371054703623</v>
      </c>
      <c r="Q695" s="3">
        <f t="shared" si="205"/>
        <v>-95.979751534909539</v>
      </c>
      <c r="R695">
        <f t="shared" si="206"/>
        <v>84.020248465090461</v>
      </c>
      <c r="S695">
        <f t="shared" si="207"/>
        <v>1.1811949084596988E-2</v>
      </c>
      <c r="T695">
        <f t="shared" si="190"/>
        <v>79.063371054703623</v>
      </c>
    </row>
    <row r="696" spans="1:20" x14ac:dyDescent="0.25">
      <c r="A696">
        <f t="shared" si="191"/>
        <v>74.498688264255634</v>
      </c>
      <c r="B696">
        <f t="shared" si="208"/>
        <v>11.856834491118457</v>
      </c>
      <c r="C696" t="str">
        <f t="shared" si="192"/>
        <v>-935.194804217207-8894.36121470208i</v>
      </c>
      <c r="D696" t="str">
        <f t="shared" si="193"/>
        <v>3.47812499907629-1342.30557010602i</v>
      </c>
      <c r="E696" t="str">
        <f t="shared" si="194"/>
        <v>162.456134232066-0.11137426074346i</v>
      </c>
      <c r="F696" t="str">
        <f t="shared" si="195"/>
        <v>2.90990990976106-12596.7109200648i</v>
      </c>
      <c r="G696" t="str">
        <f t="shared" si="196"/>
        <v>0.999999999948851-7.15187407300273E-06i</v>
      </c>
      <c r="H696" t="str">
        <f t="shared" si="197"/>
        <v>15.1531516204781+1.62059166089081i</v>
      </c>
      <c r="I696" t="str">
        <f t="shared" si="198"/>
        <v>138.512371589017-1292.32023500021i</v>
      </c>
      <c r="K696" t="str">
        <f t="shared" si="199"/>
        <v>0.326232984545026-0.0349303289265387i</v>
      </c>
      <c r="L696" t="str">
        <f t="shared" si="200"/>
        <v>0.000714285714285714-101.998899196387i</v>
      </c>
      <c r="M696" t="str">
        <f t="shared" si="201"/>
        <v>0.0025-3.17780661322077i</v>
      </c>
      <c r="N696">
        <f t="shared" si="202"/>
        <v>83.997707758481809</v>
      </c>
      <c r="O696">
        <f t="shared" si="203"/>
        <v>79.030044808630663</v>
      </c>
      <c r="P696" s="3">
        <f t="shared" si="204"/>
        <v>79.030044808630663</v>
      </c>
      <c r="Q696" s="3">
        <f t="shared" si="205"/>
        <v>-96.002292241518191</v>
      </c>
      <c r="R696">
        <f t="shared" si="206"/>
        <v>83.997707758481809</v>
      </c>
      <c r="S696">
        <f t="shared" si="207"/>
        <v>1.1856834491118457E-2</v>
      </c>
      <c r="T696">
        <f t="shared" si="190"/>
        <v>79.030044808630663</v>
      </c>
    </row>
    <row r="697" spans="1:20" x14ac:dyDescent="0.25">
      <c r="A697">
        <f t="shared" si="191"/>
        <v>74.78178327965982</v>
      </c>
      <c r="B697">
        <f t="shared" si="208"/>
        <v>11.901890462184708</v>
      </c>
      <c r="C697" t="str">
        <f t="shared" si="192"/>
        <v>-935.111769765375-8859.92899285335i</v>
      </c>
      <c r="D697" t="str">
        <f t="shared" si="193"/>
        <v>3.47812499906925-1337.22411888586i</v>
      </c>
      <c r="E697" t="str">
        <f t="shared" si="194"/>
        <v>162.456033378258-0.111786472131227i</v>
      </c>
      <c r="F697" t="str">
        <f t="shared" si="195"/>
        <v>2.90990990975994-12549.0246266419i</v>
      </c>
      <c r="G697" t="str">
        <f t="shared" si="196"/>
        <v>0.999999999948461-7.17905119447734E-06i</v>
      </c>
      <c r="H697" t="str">
        <f t="shared" si="197"/>
        <v>15.1531640815749+1.62675006195548i</v>
      </c>
      <c r="I697" t="str">
        <f t="shared" si="198"/>
        <v>138.512384814661-1287.42882512041i</v>
      </c>
      <c r="K697" t="str">
        <f t="shared" si="199"/>
        <v>0.326204633078589-0.0350599950264342i</v>
      </c>
      <c r="L697" t="str">
        <f t="shared" si="200"/>
        <v>0.000714285714285714-101.612770667849i</v>
      </c>
      <c r="M697" t="str">
        <f t="shared" si="201"/>
        <v>0.0025-3.16577666190553i</v>
      </c>
      <c r="N697">
        <f t="shared" si="202"/>
        <v>83.97508346429133</v>
      </c>
      <c r="O697">
        <f t="shared" si="203"/>
        <v>78.996715684751294</v>
      </c>
      <c r="P697" s="3">
        <f t="shared" si="204"/>
        <v>78.996715684751294</v>
      </c>
      <c r="Q697" s="3">
        <f t="shared" si="205"/>
        <v>-96.02491653570867</v>
      </c>
      <c r="R697">
        <f t="shared" si="206"/>
        <v>83.97508346429133</v>
      </c>
      <c r="S697">
        <f t="shared" si="207"/>
        <v>1.1901890462184709E-2</v>
      </c>
      <c r="T697">
        <f t="shared" si="190"/>
        <v>78.996715684751294</v>
      </c>
    </row>
    <row r="698" spans="1:20" x14ac:dyDescent="0.25">
      <c r="A698">
        <f t="shared" si="191"/>
        <v>75.065954056122521</v>
      </c>
      <c r="B698">
        <f t="shared" si="208"/>
        <v>11.94711764594101</v>
      </c>
      <c r="C698" t="str">
        <f t="shared" si="192"/>
        <v>-935.02811796245-8825.62436029344i</v>
      </c>
      <c r="D698" t="str">
        <f t="shared" si="193"/>
        <v>3.47812499906217-1332.16190408358i</v>
      </c>
      <c r="E698" t="str">
        <f t="shared" si="194"/>
        <v>162.455931774638-0.112200125905995i</v>
      </c>
      <c r="F698" t="str">
        <f t="shared" si="195"/>
        <v>2.90990990975879-12501.5188551515i</v>
      </c>
      <c r="G698" t="str">
        <f t="shared" si="196"/>
        <v>0.999999999948069-7.20633158901353E-06i</v>
      </c>
      <c r="H698" t="str">
        <f t="shared" si="197"/>
        <v>15.1531766375604+1.63293186669221i</v>
      </c>
      <c r="I698" t="str">
        <f t="shared" si="198"/>
        <v>138.512398141013-1282.55593533684i</v>
      </c>
      <c r="K698" t="str">
        <f t="shared" si="199"/>
        <v>0.32617607075135-0.0351901192815448i</v>
      </c>
      <c r="L698" t="str">
        <f t="shared" si="200"/>
        <v>0.000714285714285714-101.228103873131i</v>
      </c>
      <c r="M698" t="str">
        <f t="shared" si="201"/>
        <v>0.0025-3.1537922513504i</v>
      </c>
      <c r="N698">
        <f t="shared" si="202"/>
        <v>83.952375288169762</v>
      </c>
      <c r="O698">
        <f t="shared" si="203"/>
        <v>78.963383661667748</v>
      </c>
      <c r="P698" s="3">
        <f t="shared" si="204"/>
        <v>78.963383661667748</v>
      </c>
      <c r="Q698" s="3">
        <f t="shared" si="205"/>
        <v>-96.047624711830238</v>
      </c>
      <c r="R698">
        <f t="shared" si="206"/>
        <v>83.952375288169762</v>
      </c>
      <c r="S698">
        <f t="shared" si="207"/>
        <v>1.1947117645941009E-2</v>
      </c>
      <c r="T698">
        <f t="shared" si="190"/>
        <v>78.963383661667748</v>
      </c>
    </row>
    <row r="699" spans="1:20" x14ac:dyDescent="0.25">
      <c r="A699">
        <f t="shared" si="191"/>
        <v>75.351204681535791</v>
      </c>
      <c r="B699">
        <f t="shared" si="208"/>
        <v>11.992516692995586</v>
      </c>
      <c r="C699" t="str">
        <f t="shared" si="192"/>
        <v>-934.943844331534-8791.44682506074i</v>
      </c>
      <c r="D699" t="str">
        <f t="shared" si="193"/>
        <v>3.47812499905502-1327.11885287753i</v>
      </c>
      <c r="E699" t="str">
        <f t="shared" si="194"/>
        <v>162.45582941577-0.112615226167367i</v>
      </c>
      <c r="F699" t="str">
        <f t="shared" si="195"/>
        <v>2.90990990975765-12454.1929222068i</v>
      </c>
      <c r="G699" t="str">
        <f t="shared" si="196"/>
        <v>0.999999999947673-7.23371564904892E-06i</v>
      </c>
      <c r="H699" t="str">
        <f t="shared" si="197"/>
        <v>15.1531892891574+1.639137164055i</v>
      </c>
      <c r="I699" t="str">
        <f t="shared" si="198"/>
        <v>138.512411568841-1277.70149555132i</v>
      </c>
      <c r="K699" t="str">
        <f t="shared" si="199"/>
        <v>0.326147296033106-0.0353207030474904i</v>
      </c>
      <c r="L699" t="str">
        <f t="shared" si="200"/>
        <v>0.000714285714285714-100.844893278672i</v>
      </c>
      <c r="M699" t="str">
        <f t="shared" si="201"/>
        <v>0.0025-3.14185320915561i</v>
      </c>
      <c r="N699">
        <f t="shared" si="202"/>
        <v>83.929582934908538</v>
      </c>
      <c r="O699">
        <f t="shared" si="203"/>
        <v>78.930048717827134</v>
      </c>
      <c r="P699" s="3">
        <f t="shared" si="204"/>
        <v>78.930048717827134</v>
      </c>
      <c r="Q699" s="3">
        <f t="shared" si="205"/>
        <v>-96.070417065091462</v>
      </c>
      <c r="R699">
        <f t="shared" si="206"/>
        <v>83.929582934908538</v>
      </c>
      <c r="S699">
        <f t="shared" si="207"/>
        <v>1.1992516692995586E-2</v>
      </c>
      <c r="T699">
        <f t="shared" si="190"/>
        <v>78.930048717827134</v>
      </c>
    </row>
    <row r="700" spans="1:20" x14ac:dyDescent="0.25">
      <c r="A700">
        <f t="shared" si="191"/>
        <v>75.637539259325635</v>
      </c>
      <c r="B700">
        <f t="shared" si="208"/>
        <v>12.038088256428971</v>
      </c>
      <c r="C700" t="str">
        <f t="shared" si="192"/>
        <v>-934.85894436493-8757.3958970387i</v>
      </c>
      <c r="D700" t="str">
        <f t="shared" si="193"/>
        <v>3.47812499904783-1322.09489272172i</v>
      </c>
      <c r="E700" t="str">
        <f t="shared" si="194"/>
        <v>162.45572629618-0.113031777015009i</v>
      </c>
      <c r="F700" t="str">
        <f t="shared" si="195"/>
        <v>2.90990990975649-12407.0461470085i</v>
      </c>
      <c r="G700" t="str">
        <f t="shared" si="196"/>
        <v>0.999999999947275-7.26120376851241E-06i</v>
      </c>
      <c r="H700" t="str">
        <f t="shared" si="197"/>
        <v>15.1532020370941+1.64536604333602i</v>
      </c>
      <c r="I700" t="str">
        <f t="shared" si="198"/>
        <v>138.512425098915-1272.86543593114i</v>
      </c>
      <c r="K700" t="str">
        <f t="shared" si="199"/>
        <v>0.326118307383129-0.0354517476808254i</v>
      </c>
      <c r="L700" t="str">
        <f t="shared" si="200"/>
        <v>0.000714285714285714-100.463133371859i</v>
      </c>
      <c r="M700" t="str">
        <f t="shared" si="201"/>
        <v>0.0025-3.12995936357403i</v>
      </c>
      <c r="N700">
        <f t="shared" si="202"/>
        <v>83.906706108439778</v>
      </c>
      <c r="O700">
        <f t="shared" si="203"/>
        <v>78.896710831520281</v>
      </c>
      <c r="P700" s="3">
        <f t="shared" si="204"/>
        <v>78.896710831520281</v>
      </c>
      <c r="Q700" s="3">
        <f t="shared" si="205"/>
        <v>-96.093293891560222</v>
      </c>
      <c r="R700">
        <f t="shared" si="206"/>
        <v>83.906706108439778</v>
      </c>
      <c r="S700">
        <f t="shared" si="207"/>
        <v>1.2038088256428971E-2</v>
      </c>
      <c r="T700">
        <f t="shared" si="190"/>
        <v>78.896710831520281</v>
      </c>
    </row>
    <row r="701" spans="1:20" x14ac:dyDescent="0.25">
      <c r="A701">
        <f t="shared" si="191"/>
        <v>75.924961908511079</v>
      </c>
      <c r="B701">
        <f t="shared" si="208"/>
        <v>12.083832991803401</v>
      </c>
      <c r="C701" t="str">
        <f t="shared" si="192"/>
        <v>-934.773413524062-8723.47108794909i</v>
      </c>
      <c r="D701" t="str">
        <f t="shared" si="193"/>
        <v>3.47812499904058-1317.08995134481i</v>
      </c>
      <c r="E701" t="str">
        <f t="shared" si="194"/>
        <v>162.455622410357-0.113449782549326i</v>
      </c>
      <c r="F701" t="str">
        <f t="shared" si="195"/>
        <v>2.90990990975531-12360.0778513343i</v>
      </c>
      <c r="G701" t="str">
        <f t="shared" si="196"/>
        <v>0.999999999946873-7.28879634282983E-06i</v>
      </c>
      <c r="H701" t="str">
        <f t="shared" si="197"/>
        <v>15.153214882104+1.65161859416708i</v>
      </c>
      <c r="I701" t="str">
        <f t="shared" si="198"/>
        <v>138.512438732017-1268.04768690793i</v>
      </c>
      <c r="K701" t="str">
        <f t="shared" si="199"/>
        <v>0.326089103250097-0.0355832545389986i</v>
      </c>
      <c r="L701" t="str">
        <f t="shared" si="200"/>
        <v>0.000714285714285714-100.082818660948i</v>
      </c>
      <c r="M701" t="str">
        <f t="shared" si="201"/>
        <v>0.0025-3.11811054350869i</v>
      </c>
      <c r="N701">
        <f t="shared" si="202"/>
        <v>83.883744511835431</v>
      </c>
      <c r="O701">
        <f t="shared" si="203"/>
        <v>78.863369980880805</v>
      </c>
      <c r="P701" s="3">
        <f t="shared" si="204"/>
        <v>78.863369980880805</v>
      </c>
      <c r="Q701" s="3">
        <f t="shared" si="205"/>
        <v>-96.116255488164569</v>
      </c>
      <c r="R701">
        <f t="shared" si="206"/>
        <v>83.883744511835431</v>
      </c>
      <c r="S701">
        <f t="shared" si="207"/>
        <v>1.2083832991803401E-2</v>
      </c>
      <c r="T701">
        <f t="shared" si="190"/>
        <v>78.863369980880805</v>
      </c>
    </row>
    <row r="702" spans="1:20" x14ac:dyDescent="0.25">
      <c r="A702">
        <f t="shared" si="191"/>
        <v>76.21347676376341</v>
      </c>
      <c r="B702">
        <f t="shared" si="208"/>
        <v>12.129751557172254</v>
      </c>
      <c r="C702" t="str">
        <f t="shared" si="192"/>
        <v>-934.687247239111-8689.67191134462i</v>
      </c>
      <c r="D702" t="str">
        <f t="shared" si="193"/>
        <v>3.47812499903327-1312.10395674902i</v>
      </c>
      <c r="E702" t="str">
        <f t="shared" si="194"/>
        <v>162.455517752748-0.113869246870307i</v>
      </c>
      <c r="F702" t="str">
        <f t="shared" si="195"/>
        <v>2.90990990975414-12313.2873595296i</v>
      </c>
      <c r="G702" t="str">
        <f t="shared" si="196"/>
        <v>0.999999999946469-7.31649376892963E-06i</v>
      </c>
      <c r="H702" t="str">
        <f t="shared" si="197"/>
        <v>15.1532278249263+1.65789490652071i</v>
      </c>
      <c r="I702" t="str">
        <f t="shared" si="198"/>
        <v>138.512452468928-1263.24817917677i</v>
      </c>
      <c r="K702" t="str">
        <f t="shared" si="199"/>
        <v>0.326059682072031-0.0357152249803094i</v>
      </c>
      <c r="L702" t="str">
        <f t="shared" si="200"/>
        <v>0.000714285714285714-99.7039436749824i</v>
      </c>
      <c r="M702" t="str">
        <f t="shared" si="201"/>
        <v>0.0025-3.10630657851035i</v>
      </c>
      <c r="N702">
        <f t="shared" si="202"/>
        <v>83.860697847307492</v>
      </c>
      <c r="O702">
        <f t="shared" si="203"/>
        <v>78.830026143883515</v>
      </c>
      <c r="P702" s="3">
        <f t="shared" si="204"/>
        <v>78.830026143883515</v>
      </c>
      <c r="Q702" s="3">
        <f t="shared" si="205"/>
        <v>-96.139302152692508</v>
      </c>
      <c r="R702">
        <f t="shared" si="206"/>
        <v>83.860697847307492</v>
      </c>
      <c r="S702">
        <f t="shared" si="207"/>
        <v>1.2129751557172254E-2</v>
      </c>
      <c r="T702">
        <f t="shared" si="190"/>
        <v>78.830026143883515</v>
      </c>
    </row>
    <row r="703" spans="1:20" x14ac:dyDescent="0.25">
      <c r="A703">
        <f t="shared" si="191"/>
        <v>76.503087975465718</v>
      </c>
      <c r="B703">
        <f t="shared" si="208"/>
        <v>12.175844613089509</v>
      </c>
      <c r="C703" t="str">
        <f t="shared" si="192"/>
        <v>-934.600440909045-8655.99788260294i</v>
      </c>
      <c r="D703" t="str">
        <f t="shared" si="193"/>
        <v>3.47812499902591-1307.13683720916i</v>
      </c>
      <c r="E703" t="str">
        <f t="shared" si="194"/>
        <v>162.455412317767-0.114290174078269i</v>
      </c>
      <c r="F703" t="str">
        <f t="shared" si="195"/>
        <v>2.90990990975295-12266.6739984974i</v>
      </c>
      <c r="G703" t="str">
        <f t="shared" si="196"/>
        <v>0.999999999946061-7.34429644524857E-06i</v>
      </c>
      <c r="H703" t="str">
        <f t="shared" si="197"/>
        <v>15.1532408663059+1.66419507071169i</v>
      </c>
      <c r="I703" t="str">
        <f t="shared" si="198"/>
        <v>138.512466310442-1258.46684369513i</v>
      </c>
      <c r="K703" t="str">
        <f t="shared" si="199"/>
        <v>0.326030042276228-0.0358476603638679i</v>
      </c>
      <c r="L703" t="str">
        <f t="shared" si="200"/>
        <v>0.000714285714285714-99.3265029637205i</v>
      </c>
      <c r="M703" t="str">
        <f t="shared" si="201"/>
        <v>0.0025-3.09454729877501i</v>
      </c>
      <c r="N703">
        <f t="shared" si="202"/>
        <v>83.837565816207004</v>
      </c>
      <c r="O703">
        <f t="shared" si="203"/>
        <v>78.796679298344131</v>
      </c>
      <c r="P703" s="3">
        <f t="shared" si="204"/>
        <v>78.796679298344131</v>
      </c>
      <c r="Q703" s="3">
        <f t="shared" si="205"/>
        <v>-96.162434183792996</v>
      </c>
      <c r="R703">
        <f t="shared" si="206"/>
        <v>83.837565816207004</v>
      </c>
      <c r="S703">
        <f t="shared" si="207"/>
        <v>1.217584461308951E-2</v>
      </c>
      <c r="T703">
        <f t="shared" si="190"/>
        <v>78.796679298344131</v>
      </c>
    </row>
    <row r="704" spans="1:20" x14ac:dyDescent="0.25">
      <c r="A704">
        <f t="shared" si="191"/>
        <v>76.793799709772486</v>
      </c>
      <c r="B704">
        <f t="shared" si="208"/>
        <v>12.22211282261925</v>
      </c>
      <c r="C704" t="str">
        <f t="shared" si="192"/>
        <v>-934.512989901277-8622.4485189192i</v>
      </c>
      <c r="D704" t="str">
        <f t="shared" si="193"/>
        <v>3.4781249990185-1302.18852127154i</v>
      </c>
      <c r="E704" t="str">
        <f t="shared" si="194"/>
        <v>162.455306099787-0.114712568273529i</v>
      </c>
      <c r="F704" t="str">
        <f t="shared" si="195"/>
        <v>2.90990990975176-12220.2370976889i</v>
      </c>
      <c r="G704" t="str">
        <f t="shared" si="196"/>
        <v>0.999999999945651-7.37220477173748E-06i</v>
      </c>
      <c r="H704" t="str">
        <f t="shared" si="197"/>
        <v>15.1532540069934+1.67051917739814i</v>
      </c>
      <c r="I704" t="str">
        <f t="shared" si="198"/>
        <v>138.512480257355-1253.70361168191i</v>
      </c>
      <c r="K704" t="str">
        <f t="shared" si="199"/>
        <v>0.326000182279201-0.0359805620495498i</v>
      </c>
      <c r="L704" t="str">
        <f t="shared" si="200"/>
        <v>0.000714285714285714-98.9504910975495i</v>
      </c>
      <c r="M704" t="str">
        <f t="shared" si="201"/>
        <v>0.0025-3.08283253514147i</v>
      </c>
      <c r="N704">
        <f t="shared" si="202"/>
        <v>83.814348119024217</v>
      </c>
      <c r="O704">
        <f t="shared" si="203"/>
        <v>78.763329421917533</v>
      </c>
      <c r="P704" s="3">
        <f t="shared" si="204"/>
        <v>78.763329421917533</v>
      </c>
      <c r="Q704" s="3">
        <f t="shared" si="205"/>
        <v>-96.185651880975783</v>
      </c>
      <c r="R704">
        <f t="shared" si="206"/>
        <v>83.814348119024217</v>
      </c>
      <c r="S704">
        <f t="shared" si="207"/>
        <v>1.2222112822619251E-2</v>
      </c>
      <c r="T704">
        <f t="shared" si="190"/>
        <v>78.763329421917533</v>
      </c>
    </row>
    <row r="705" spans="1:20" x14ac:dyDescent="0.25">
      <c r="A705">
        <f t="shared" si="191"/>
        <v>77.085616148669629</v>
      </c>
      <c r="B705">
        <f t="shared" si="208"/>
        <v>12.268556851345204</v>
      </c>
      <c r="C705" t="str">
        <f t="shared" si="192"/>
        <v>-934.424889551522-8589.02333929971i</v>
      </c>
      <c r="D705" t="str">
        <f t="shared" si="193"/>
        <v>3.47812499901102-1297.25893775297i</v>
      </c>
      <c r="E705" t="str">
        <f t="shared" si="194"/>
        <v>162.455199093145-0.115136433555569i</v>
      </c>
      <c r="F705" t="str">
        <f t="shared" si="195"/>
        <v>2.90990990975056-12173.9759890937i</v>
      </c>
      <c r="G705" t="str">
        <f t="shared" si="196"/>
        <v>0.999999999945237-7.40021914986702E-06i</v>
      </c>
      <c r="H705" t="str">
        <f t="shared" si="197"/>
        <v>15.153267247745+1.67686731758294i</v>
      </c>
      <c r="I705" t="str">
        <f t="shared" si="198"/>
        <v>138.512494310465-1248.95841461641i</v>
      </c>
      <c r="K705" t="str">
        <f t="shared" si="199"/>
        <v>0.325970100486613-0.0361139313979539i</v>
      </c>
      <c r="L705" t="str">
        <f t="shared" si="200"/>
        <v>0.000714285714285714-98.575902667414i</v>
      </c>
      <c r="M705" t="str">
        <f t="shared" si="201"/>
        <v>0.0025-3.07116211908894i</v>
      </c>
      <c r="N705">
        <f t="shared" si="202"/>
        <v>83.791044455388345</v>
      </c>
      <c r="O705">
        <f t="shared" si="203"/>
        <v>78.729976492097066</v>
      </c>
      <c r="P705" s="3">
        <f t="shared" si="204"/>
        <v>78.729976492097066</v>
      </c>
      <c r="Q705" s="3">
        <f t="shared" si="205"/>
        <v>-96.208955544611655</v>
      </c>
      <c r="R705">
        <f t="shared" si="206"/>
        <v>83.791044455388345</v>
      </c>
      <c r="S705">
        <f t="shared" si="207"/>
        <v>1.2268556851345204E-2</v>
      </c>
      <c r="T705">
        <f t="shared" si="190"/>
        <v>78.729976492097066</v>
      </c>
    </row>
    <row r="706" spans="1:20" x14ac:dyDescent="0.25">
      <c r="A706">
        <f t="shared" si="191"/>
        <v>77.378541490034578</v>
      </c>
      <c r="B706">
        <f t="shared" si="208"/>
        <v>12.315177367380317</v>
      </c>
      <c r="C706" t="str">
        <f t="shared" si="192"/>
        <v>-934.336135163658-8555.72186455483i</v>
      </c>
      <c r="D706" t="str">
        <f t="shared" si="193"/>
        <v>3.47812499900349-1292.34801573975i</v>
      </c>
      <c r="E706" t="str">
        <f t="shared" si="194"/>
        <v>162.455091292135-0.115561774023871i</v>
      </c>
      <c r="F706" t="str">
        <f t="shared" si="195"/>
        <v>2.90990990974934-12127.8900072302i</v>
      </c>
      <c r="G706" t="str">
        <f t="shared" si="196"/>
        <v>0.99999999994482-7.42833998263342E-06i</v>
      </c>
      <c r="H706" t="str">
        <f t="shared" si="197"/>
        <v>15.1532805893228+1.68323958261511i</v>
      </c>
      <c r="I706" t="str">
        <f t="shared" si="198"/>
        <v>138.512508470588-1244.2311842374i</v>
      </c>
      <c r="K706" t="str">
        <f t="shared" si="199"/>
        <v>0.325939795293208-0.0362477697703591i</v>
      </c>
      <c r="L706" t="str">
        <f t="shared" si="200"/>
        <v>0.000714285714285714-98.2027322847313i</v>
      </c>
      <c r="M706" t="str">
        <f t="shared" si="201"/>
        <v>0.0025-3.05953588273454i</v>
      </c>
      <c r="N706">
        <f t="shared" si="202"/>
        <v>83.767654524066685</v>
      </c>
      <c r="O706">
        <f t="shared" si="203"/>
        <v>78.696620486213121</v>
      </c>
      <c r="P706" s="3">
        <f t="shared" si="204"/>
        <v>78.696620486213121</v>
      </c>
      <c r="Q706" s="3">
        <f t="shared" si="205"/>
        <v>-96.232345475933315</v>
      </c>
      <c r="R706">
        <f t="shared" si="206"/>
        <v>83.767654524066685</v>
      </c>
      <c r="S706">
        <f t="shared" si="207"/>
        <v>1.2315177367380317E-2</v>
      </c>
      <c r="T706">
        <f t="shared" si="190"/>
        <v>78.696620486213121</v>
      </c>
    </row>
    <row r="707" spans="1:20" x14ac:dyDescent="0.25">
      <c r="A707">
        <f t="shared" si="191"/>
        <v>77.672579947696718</v>
      </c>
      <c r="B707">
        <f t="shared" si="208"/>
        <v>12.361975041376363</v>
      </c>
      <c r="C707" t="str">
        <f t="shared" si="192"/>
        <v>-934.24672200945-8522.54361729275i</v>
      </c>
      <c r="D707" t="str">
        <f t="shared" si="193"/>
        <v>3.47812499899591-1287.4556845866i</v>
      </c>
      <c r="E707" t="str">
        <f t="shared" si="194"/>
        <v>162.454982691019-0.115988593776886i</v>
      </c>
      <c r="F707" t="str">
        <f t="shared" si="195"/>
        <v>2.90990990974812-12081.9784891361i</v>
      </c>
      <c r="G707" t="str">
        <f t="shared" si="196"/>
        <v>0.9999999999444-0.0000074565676745643i</v>
      </c>
      <c r="H707" t="str">
        <f t="shared" si="197"/>
        <v>15.1532940324944+1.68963606419092i</v>
      </c>
      <c r="I707" t="str">
        <f t="shared" si="198"/>
        <v>138.512522738534-1239.52185254207i</v>
      </c>
      <c r="K707" t="str">
        <f t="shared" si="199"/>
        <v>0.325909265082754-0.0363820785286768i</v>
      </c>
      <c r="L707" t="str">
        <f t="shared" si="200"/>
        <v>0.000714285714285714-97.8309745813226i</v>
      </c>
      <c r="M707" t="str">
        <f t="shared" si="201"/>
        <v>0.0025-3.04795365883098i</v>
      </c>
      <c r="N707">
        <f t="shared" si="202"/>
        <v>83.744178022965244</v>
      </c>
      <c r="O707">
        <f t="shared" si="203"/>
        <v>78.663261381432406</v>
      </c>
      <c r="P707" s="3">
        <f t="shared" si="204"/>
        <v>78.663261381432406</v>
      </c>
      <c r="Q707" s="3">
        <f t="shared" si="205"/>
        <v>-96.255821977034756</v>
      </c>
      <c r="R707">
        <f t="shared" si="206"/>
        <v>83.744178022965244</v>
      </c>
      <c r="S707">
        <f t="shared" si="207"/>
        <v>1.2361975041376363E-2</v>
      </c>
      <c r="T707">
        <f t="shared" si="190"/>
        <v>78.663261381432406</v>
      </c>
    </row>
    <row r="708" spans="1:20" x14ac:dyDescent="0.25">
      <c r="A708">
        <f t="shared" si="191"/>
        <v>77.967735751497983</v>
      </c>
      <c r="B708">
        <f t="shared" si="208"/>
        <v>12.408950546533594</v>
      </c>
      <c r="C708" t="str">
        <f t="shared" si="192"/>
        <v>-934.15664532839-8489.48812191208i</v>
      </c>
      <c r="D708" t="str">
        <f t="shared" si="193"/>
        <v>3.47812499898826-1282.58187391571i</v>
      </c>
      <c r="E708" t="str">
        <f t="shared" si="194"/>
        <v>162.45487328401-0.116416896912367i</v>
      </c>
      <c r="F708" t="str">
        <f t="shared" si="195"/>
        <v>2.90990990974689-12036.2407743587i</v>
      </c>
      <c r="G708" t="str">
        <f t="shared" si="196"/>
        <v>0.999999999943976-7.48490263172448E-06i</v>
      </c>
      <c r="H708" t="str">
        <f t="shared" si="197"/>
        <v>15.1533075780337+1.69605685435542i</v>
      </c>
      <c r="I708" t="str">
        <f t="shared" si="198"/>
        <v>138.512537115124-1234.83035178511i</v>
      </c>
      <c r="K708" t="str">
        <f t="shared" si="199"/>
        <v>0.325878508227966-0.0365168590354074i</v>
      </c>
      <c r="L708" t="str">
        <f t="shared" si="200"/>
        <v>0.000714285714285714-97.4606242093276i</v>
      </c>
      <c r="M708" t="str">
        <f t="shared" si="201"/>
        <v>0.0025-3.03641528076408i</v>
      </c>
      <c r="N708">
        <f t="shared" si="202"/>
        <v>83.720614649127995</v>
      </c>
      <c r="O708">
        <f t="shared" si="203"/>
        <v>78.629899154756203</v>
      </c>
      <c r="P708" s="3">
        <f t="shared" si="204"/>
        <v>78.629899154756203</v>
      </c>
      <c r="Q708" s="3">
        <f t="shared" si="205"/>
        <v>-96.279385350872005</v>
      </c>
      <c r="R708">
        <f t="shared" si="206"/>
        <v>83.720614649127995</v>
      </c>
      <c r="S708">
        <f t="shared" si="207"/>
        <v>1.2408950546533595E-2</v>
      </c>
      <c r="T708">
        <f t="shared" si="190"/>
        <v>78.629899154756203</v>
      </c>
    </row>
    <row r="709" spans="1:20" x14ac:dyDescent="0.25">
      <c r="A709">
        <f t="shared" si="191"/>
        <v>78.264013147353666</v>
      </c>
      <c r="B709">
        <f t="shared" si="208"/>
        <v>12.456104558610422</v>
      </c>
      <c r="C709" t="str">
        <f t="shared" si="192"/>
        <v>-934.065900327558-8456.55490459609i</v>
      </c>
      <c r="D709" t="str">
        <f t="shared" si="193"/>
        <v>3.47812499898055-1277.72651361566i</v>
      </c>
      <c r="E709" t="str">
        <f t="shared" si="194"/>
        <v>162.454763065291-0.116846687526882i</v>
      </c>
      <c r="F709" t="str">
        <f t="shared" si="195"/>
        <v>2.90990990974564-11990.6762049458i</v>
      </c>
      <c r="G709" t="str">
        <f t="shared" si="196"/>
        <v>0.99999999994355-7.51334526172182E-06i</v>
      </c>
      <c r="H709" t="str">
        <f t="shared" si="197"/>
        <v>15.1533212267201+1.70250204550365i</v>
      </c>
      <c r="I709" t="str">
        <f t="shared" si="198"/>
        <v>138.512551601186-1230.15661447772i</v>
      </c>
      <c r="K709" t="str">
        <f t="shared" si="199"/>
        <v>0.325847523090454-0.0366521126535946i</v>
      </c>
      <c r="L709" t="str">
        <f t="shared" si="200"/>
        <v>0.000714285714285714-97.0916758411314i</v>
      </c>
      <c r="M709" t="str">
        <f t="shared" si="201"/>
        <v>0.0025-3.02492058255039i</v>
      </c>
      <c r="N709">
        <f t="shared" si="202"/>
        <v>83.696964098736899</v>
      </c>
      <c r="O709">
        <f t="shared" si="203"/>
        <v>78.596533783020021</v>
      </c>
      <c r="P709" s="3">
        <f t="shared" si="204"/>
        <v>78.596533783020021</v>
      </c>
      <c r="Q709" s="3">
        <f t="shared" si="205"/>
        <v>-96.303035901263101</v>
      </c>
      <c r="R709">
        <f t="shared" si="206"/>
        <v>83.696964098736899</v>
      </c>
      <c r="S709">
        <f t="shared" si="207"/>
        <v>1.2456104558610421E-2</v>
      </c>
      <c r="T709">
        <f t="shared" si="190"/>
        <v>78.596533783020021</v>
      </c>
    </row>
    <row r="710" spans="1:20" x14ac:dyDescent="0.25">
      <c r="A710">
        <f t="shared" si="191"/>
        <v>78.561416397313607</v>
      </c>
      <c r="B710">
        <f t="shared" si="208"/>
        <v>12.503437755933142</v>
      </c>
      <c r="C710" t="str">
        <f t="shared" si="192"/>
        <v>-933.974482181391-8423.74349330553i</v>
      </c>
      <c r="D710" t="str">
        <f t="shared" si="193"/>
        <v>3.47812499897279-1272.88953384048i</v>
      </c>
      <c r="E710" t="str">
        <f t="shared" si="194"/>
        <v>162.454652029001-0.117277969715978i</v>
      </c>
      <c r="F710" t="str">
        <f t="shared" si="195"/>
        <v>2.9099099097444-11945.2841254356i</v>
      </c>
      <c r="G710" t="str">
        <f t="shared" si="196"/>
        <v>0.99999999994312-7.54189597371312E-06i</v>
      </c>
      <c r="H710" t="str">
        <f t="shared" si="197"/>
        <v>15.1533349793391+1.70897173038207i</v>
      </c>
      <c r="I710" t="str">
        <f t="shared" si="198"/>
        <v>138.512566197557-1225.50057338661i</v>
      </c>
      <c r="K710" t="str">
        <f t="shared" si="199"/>
        <v>0.325816308020645-0.0367878407467775i</v>
      </c>
      <c r="L710" t="str">
        <f t="shared" si="200"/>
        <v>0.000714285714285714-96.7241241692874i</v>
      </c>
      <c r="M710" t="str">
        <f t="shared" si="201"/>
        <v>0.0025-3.01346939883481i</v>
      </c>
      <c r="N710">
        <f t="shared" si="202"/>
        <v>83.673226067111599</v>
      </c>
      <c r="O710">
        <f t="shared" si="203"/>
        <v>78.563165242892012</v>
      </c>
      <c r="P710" s="3">
        <f t="shared" si="204"/>
        <v>78.563165242892012</v>
      </c>
      <c r="Q710" s="3">
        <f t="shared" si="205"/>
        <v>-96.326773932888401</v>
      </c>
      <c r="R710">
        <f t="shared" si="206"/>
        <v>83.673226067111599</v>
      </c>
      <c r="S710">
        <f t="shared" si="207"/>
        <v>1.2503437755933142E-2</v>
      </c>
      <c r="T710">
        <f t="shared" si="190"/>
        <v>78.563165242892012</v>
      </c>
    </row>
    <row r="711" spans="1:20" x14ac:dyDescent="0.25">
      <c r="A711">
        <f t="shared" si="191"/>
        <v>78.859949779623406</v>
      </c>
      <c r="B711">
        <f t="shared" si="208"/>
        <v>12.550950819405688</v>
      </c>
      <c r="C711" t="str">
        <f t="shared" si="192"/>
        <v>-933.882386031447-8391.05341777209i</v>
      </c>
      <c r="D711" t="str">
        <f t="shared" si="193"/>
        <v>3.47812499896497-1268.07086500858i</v>
      </c>
      <c r="E711" t="str">
        <f t="shared" si="194"/>
        <v>162.45454016924-0.117710747573818i</v>
      </c>
      <c r="F711" t="str">
        <f t="shared" si="195"/>
        <v>2.90990990974313-11900.0638828479i</v>
      </c>
      <c r="G711" t="str">
        <f t="shared" si="196"/>
        <v>0.999999999942687-7.57055517840996E-06i</v>
      </c>
      <c r="H711" t="str">
        <f t="shared" si="197"/>
        <v>15.1533488366823+1.71546600208972i</v>
      </c>
      <c r="I711" t="str">
        <f t="shared" si="198"/>
        <v>138.512580905073-1220.86216153309i</v>
      </c>
      <c r="K711" t="str">
        <f t="shared" si="199"/>
        <v>0.325784861357725-0.0369240446789426i</v>
      </c>
      <c r="L711" t="str">
        <f t="shared" si="200"/>
        <v>0.000714285714285714-96.3579639064436i</v>
      </c>
      <c r="M711" t="str">
        <f t="shared" si="201"/>
        <v>0.0025-3.00206156488824i</v>
      </c>
      <c r="N711">
        <f t="shared" si="202"/>
        <v>83.64940024870981</v>
      </c>
      <c r="O711">
        <f t="shared" si="203"/>
        <v>78.529793510871812</v>
      </c>
      <c r="P711" s="3">
        <f t="shared" si="204"/>
        <v>78.529793510871812</v>
      </c>
      <c r="Q711" s="3">
        <f t="shared" si="205"/>
        <v>-96.35059975129019</v>
      </c>
      <c r="R711">
        <f t="shared" si="206"/>
        <v>83.64940024870981</v>
      </c>
      <c r="S711">
        <f t="shared" si="207"/>
        <v>1.2550950819405689E-2</v>
      </c>
      <c r="T711">
        <f t="shared" si="190"/>
        <v>78.529793510871812</v>
      </c>
    </row>
    <row r="712" spans="1:20" x14ac:dyDescent="0.25">
      <c r="A712">
        <f t="shared" si="191"/>
        <v>79.159617588785977</v>
      </c>
      <c r="B712">
        <f t="shared" si="208"/>
        <v>12.59864443251943</v>
      </c>
      <c r="C712" t="str">
        <f t="shared" si="192"/>
        <v>-933.789606986283-8358.48420949187i</v>
      </c>
      <c r="D712" t="str">
        <f t="shared" si="193"/>
        <v>3.47812499895709-1263.2704378018i</v>
      </c>
      <c r="E712" t="str">
        <f t="shared" si="194"/>
        <v>162.454427480066-0.11814502519268i</v>
      </c>
      <c r="F712" t="str">
        <f t="shared" si="195"/>
        <v>2.90990990974186-11855.0148266743i</v>
      </c>
      <c r="G712" t="str">
        <f t="shared" si="196"/>
        <v>0.99999999994225-7.59932328808459E-06i</v>
      </c>
      <c r="H712" t="str">
        <f t="shared" si="197"/>
        <v>15.1533627995471+1.72198495407978i</v>
      </c>
      <c r="I712" t="str">
        <f t="shared" si="198"/>
        <v>138.512595724581-1216.24131219203i</v>
      </c>
      <c r="K712" t="str">
        <f t="shared" si="199"/>
        <v>0.325753181429568-0.0370607258144782i</v>
      </c>
      <c r="L712" t="str">
        <f t="shared" si="200"/>
        <v>0.000714285714285714-95.9931897852595i</v>
      </c>
      <c r="M712" t="str">
        <f t="shared" si="201"/>
        <v>0.0025-2.99069691660514i</v>
      </c>
      <c r="N712">
        <f t="shared" si="202"/>
        <v>83.625486337126688</v>
      </c>
      <c r="O712">
        <f t="shared" si="203"/>
        <v>78.496418563289438</v>
      </c>
      <c r="P712" s="3">
        <f t="shared" si="204"/>
        <v>78.496418563289438</v>
      </c>
      <c r="Q712" s="3">
        <f t="shared" si="205"/>
        <v>-96.374513662873312</v>
      </c>
      <c r="R712">
        <f t="shared" si="206"/>
        <v>83.625486337126688</v>
      </c>
      <c r="S712">
        <f t="shared" si="207"/>
        <v>1.2598644432519431E-2</v>
      </c>
      <c r="T712">
        <f t="shared" si="190"/>
        <v>78.496418563289438</v>
      </c>
    </row>
    <row r="713" spans="1:20" x14ac:dyDescent="0.25">
      <c r="A713">
        <f t="shared" si="191"/>
        <v>79.46042413562337</v>
      </c>
      <c r="B713">
        <f t="shared" si="208"/>
        <v>12.646519281363004</v>
      </c>
      <c r="C713" t="str">
        <f t="shared" si="192"/>
        <v>-933.696140121209-8326.03540171892i</v>
      </c>
      <c r="D713" t="str">
        <f t="shared" si="193"/>
        <v>3.47812499894915-1258.48818316438i</v>
      </c>
      <c r="E713" t="str">
        <f t="shared" si="194"/>
        <v>162.454313955498-0.118580806663209i</v>
      </c>
      <c r="F713" t="str">
        <f t="shared" si="195"/>
        <v>2.90990990974058-11810.1363088689i</v>
      </c>
      <c r="G713" t="str">
        <f t="shared" si="196"/>
        <v>0.999999999941811-7.62820071657596E-06i</v>
      </c>
      <c r="H713" t="str">
        <f t="shared" si="197"/>
        <v>15.1533768687371+1.72852868016076i</v>
      </c>
      <c r="I713" t="str">
        <f t="shared" si="198"/>
        <v>138.512610656932-1211.63795889098i</v>
      </c>
      <c r="K713" t="str">
        <f t="shared" si="199"/>
        <v>0.325721266552671-0.037197885518123i</v>
      </c>
      <c r="L713" t="str">
        <f t="shared" si="200"/>
        <v>0.000714285714285714-95.6297965583378i</v>
      </c>
      <c r="M713" t="str">
        <f t="shared" si="201"/>
        <v>0.0025-2.97937529050124i</v>
      </c>
      <c r="N713">
        <f t="shared" si="202"/>
        <v>83.601484025095189</v>
      </c>
      <c r="O713">
        <f t="shared" si="203"/>
        <v>78.463040376304249</v>
      </c>
      <c r="P713" s="3">
        <f t="shared" si="204"/>
        <v>78.463040376304249</v>
      </c>
      <c r="Q713" s="3">
        <f t="shared" si="205"/>
        <v>-96.398515974904811</v>
      </c>
      <c r="R713">
        <f t="shared" si="206"/>
        <v>83.601484025095189</v>
      </c>
      <c r="S713">
        <f t="shared" si="207"/>
        <v>1.2646519281363004E-2</v>
      </c>
      <c r="T713">
        <f t="shared" si="190"/>
        <v>78.463040376304249</v>
      </c>
    </row>
    <row r="714" spans="1:20" x14ac:dyDescent="0.25">
      <c r="A714">
        <f t="shared" si="191"/>
        <v>79.762373747338728</v>
      </c>
      <c r="B714">
        <f t="shared" si="208"/>
        <v>12.694576054632183</v>
      </c>
      <c r="C714" t="str">
        <f t="shared" si="192"/>
        <v>-933.601980478178-8293.70652945884i</v>
      </c>
      <c r="D714" t="str">
        <f t="shared" si="193"/>
        <v>3.47812499894115-1253.72403230198i</v>
      </c>
      <c r="E714" t="str">
        <f t="shared" si="194"/>
        <v>162.454199589517-0.119018096074528i</v>
      </c>
      <c r="F714" t="str">
        <f t="shared" si="195"/>
        <v>2.90990990973929-11765.4276838394i</v>
      </c>
      <c r="G714" t="str">
        <f t="shared" si="196"/>
        <v>0.999999999941368-7.65718787929556E-06i</v>
      </c>
      <c r="H714" t="str">
        <f t="shared" si="197"/>
        <v>15.1533910450619+1.73509727449796i</v>
      </c>
      <c r="I714" t="str">
        <f t="shared" si="198"/>
        <v>138.512625702991-1207.05203540916i</v>
      </c>
      <c r="K714" t="str">
        <f t="shared" si="199"/>
        <v>0.325689115032089-0.0373355251549189i</v>
      </c>
      <c r="L714" t="str">
        <f t="shared" si="200"/>
        <v>0.000714285714285714-95.2677789981444i</v>
      </c>
      <c r="M714" t="str">
        <f t="shared" si="201"/>
        <v>0.0025-2.96809652371113i</v>
      </c>
      <c r="N714">
        <f t="shared" si="202"/>
        <v>83.577393004485742</v>
      </c>
      <c r="O714">
        <f t="shared" si="203"/>
        <v>78.429658925903865</v>
      </c>
      <c r="P714" s="3">
        <f t="shared" si="204"/>
        <v>78.429658925903865</v>
      </c>
      <c r="Q714" s="3">
        <f t="shared" si="205"/>
        <v>-96.422606995514258</v>
      </c>
      <c r="R714">
        <f t="shared" si="206"/>
        <v>83.577393004485742</v>
      </c>
      <c r="S714">
        <f t="shared" si="207"/>
        <v>1.2694576054632183E-2</v>
      </c>
      <c r="T714">
        <f t="shared" si="190"/>
        <v>78.429658925903865</v>
      </c>
    </row>
    <row r="715" spans="1:20" x14ac:dyDescent="0.25">
      <c r="A715">
        <f t="shared" si="191"/>
        <v>80.065470767578617</v>
      </c>
      <c r="B715">
        <f t="shared" si="208"/>
        <v>12.742815443639785</v>
      </c>
      <c r="C715" t="str">
        <f t="shared" si="192"/>
        <v>-933.507123065458-8261.49712946179i</v>
      </c>
      <c r="D715" t="str">
        <f t="shared" si="193"/>
        <v>3.47812499893308-1248.97791668068i</v>
      </c>
      <c r="E715" t="str">
        <f t="shared" si="194"/>
        <v>162.454084376059-0.119456897513115i</v>
      </c>
      <c r="F715" t="str">
        <f t="shared" si="195"/>
        <v>2.90990990973799-11720.888308437i</v>
      </c>
      <c r="G715" t="str">
        <f t="shared" si="196"/>
        <v>0.999999999940921-7.68628519323345E-06i</v>
      </c>
      <c r="H715" t="str">
        <f t="shared" si="197"/>
        <v>15.1534053293375+1.74169083161474i</v>
      </c>
      <c r="I715" t="str">
        <f t="shared" si="198"/>
        <v>138.51264086362-1202.48347577652i</v>
      </c>
      <c r="K715" t="str">
        <f t="shared" si="199"/>
        <v>0.325656725161364-0.037473646090159i</v>
      </c>
      <c r="L715" t="str">
        <f t="shared" si="200"/>
        <v>0.000714285714285714-94.9071318969366i</v>
      </c>
      <c r="M715" t="str">
        <f t="shared" si="201"/>
        <v>0.0025-2.95686045398599i</v>
      </c>
      <c r="N715">
        <f t="shared" si="202"/>
        <v>83.55321296630666</v>
      </c>
      <c r="O715">
        <f t="shared" si="203"/>
        <v>78.396274187902534</v>
      </c>
      <c r="P715" s="3">
        <f t="shared" si="204"/>
        <v>78.396274187902534</v>
      </c>
      <c r="Q715" s="3">
        <f t="shared" si="205"/>
        <v>-96.44678703369334</v>
      </c>
      <c r="R715">
        <f t="shared" si="206"/>
        <v>83.55321296630666</v>
      </c>
      <c r="S715">
        <f t="shared" si="207"/>
        <v>1.2742815443639784E-2</v>
      </c>
      <c r="T715">
        <f t="shared" si="190"/>
        <v>78.396274187902534</v>
      </c>
    </row>
    <row r="716" spans="1:20" x14ac:dyDescent="0.25">
      <c r="A716">
        <f t="shared" si="191"/>
        <v>80.369719556495411</v>
      </c>
      <c r="B716">
        <f t="shared" si="208"/>
        <v>12.791238142325616</v>
      </c>
      <c r="C716" t="str">
        <f t="shared" si="192"/>
        <v>-933.411562857538-8229.40674021673i</v>
      </c>
      <c r="D716" t="str">
        <f t="shared" si="193"/>
        <v>3.47812499892496-1244.24976802603i</v>
      </c>
      <c r="E716" t="str">
        <f t="shared" si="194"/>
        <v>162.453968309021-0.119897215063009i</v>
      </c>
      <c r="F716" t="str">
        <f t="shared" si="195"/>
        <v>2.9099099097367-11676.5175419479i</v>
      </c>
      <c r="G716" t="str">
        <f t="shared" si="196"/>
        <v>0.999999999940471-7.71549307696427E-06i</v>
      </c>
      <c r="H716" t="str">
        <f t="shared" si="197"/>
        <v>15.1534197223859+1.74830944639392i</v>
      </c>
      <c r="I716" t="str">
        <f t="shared" si="198"/>
        <v>138.51265613969-1197.93221427281i</v>
      </c>
      <c r="K716" t="str">
        <f t="shared" si="199"/>
        <v>0.325624095222461-0.0376122496893379i</v>
      </c>
      <c r="L716" t="str">
        <f t="shared" si="200"/>
        <v>0.000714285714285714-94.5478500666828i</v>
      </c>
      <c r="M716" t="str">
        <f t="shared" si="201"/>
        <v>0.0025-2.94566691969116i</v>
      </c>
      <c r="N716">
        <f t="shared" si="202"/>
        <v>83.528943600704153</v>
      </c>
      <c r="O716">
        <f t="shared" si="203"/>
        <v>78.362886137940592</v>
      </c>
      <c r="P716" s="3">
        <f t="shared" si="204"/>
        <v>78.362886137940592</v>
      </c>
      <c r="Q716" s="3">
        <f t="shared" si="205"/>
        <v>-96.471056399295847</v>
      </c>
      <c r="R716">
        <f t="shared" si="206"/>
        <v>83.528943600704153</v>
      </c>
      <c r="S716">
        <f t="shared" si="207"/>
        <v>1.2791238142325616E-2</v>
      </c>
      <c r="T716">
        <f t="shared" si="190"/>
        <v>78.362886137940592</v>
      </c>
    </row>
    <row r="717" spans="1:20" x14ac:dyDescent="0.25">
      <c r="A717">
        <f t="shared" si="191"/>
        <v>80.675124490810106</v>
      </c>
      <c r="B717">
        <f t="shared" si="208"/>
        <v>12.839844847266454</v>
      </c>
      <c r="C717" t="str">
        <f t="shared" si="192"/>
        <v>-933.315294794922-8197.4349019444i</v>
      </c>
      <c r="D717" t="str">
        <f t="shared" si="193"/>
        <v>3.47812499891677-1239.53951832202i</v>
      </c>
      <c r="E717" t="str">
        <f t="shared" si="194"/>
        <v>162.453851382258-0.120339052806406i</v>
      </c>
      <c r="F717" t="str">
        <f t="shared" si="195"/>
        <v>2.90990990973538-11632.3147460837i</v>
      </c>
      <c r="G717" t="str">
        <f t="shared" si="196"/>
        <v>0.999999999940018-7.74481195065322E-06i</v>
      </c>
      <c r="H717" t="str">
        <f t="shared" si="197"/>
        <v>15.1534342250356+1.75495321407919i</v>
      </c>
      <c r="I717" t="str">
        <f t="shared" si="198"/>
        <v>138.512671532083-1193.39818542661i</v>
      </c>
      <c r="K717" t="str">
        <f t="shared" si="199"/>
        <v>0.325591223485697-0.0377513373181i</v>
      </c>
      <c r="L717" t="str">
        <f t="shared" si="200"/>
        <v>0.000714285714285714-94.1899283389947i</v>
      </c>
      <c r="M717" t="str">
        <f t="shared" si="201"/>
        <v>0.0025-2.9345157598039i</v>
      </c>
      <c r="N717">
        <f t="shared" si="202"/>
        <v>83.50458459696199</v>
      </c>
      <c r="O717">
        <f t="shared" si="203"/>
        <v>78.32949475148277</v>
      </c>
      <c r="P717" s="3">
        <f t="shared" si="204"/>
        <v>78.32949475148277</v>
      </c>
      <c r="Q717" s="3">
        <f t="shared" si="205"/>
        <v>-96.49541540303801</v>
      </c>
      <c r="R717">
        <f t="shared" si="206"/>
        <v>83.50458459696199</v>
      </c>
      <c r="S717">
        <f t="shared" si="207"/>
        <v>1.2839844847266454E-2</v>
      </c>
      <c r="T717">
        <f t="shared" si="190"/>
        <v>78.32949475148277</v>
      </c>
    </row>
    <row r="718" spans="1:20" x14ac:dyDescent="0.25">
      <c r="A718">
        <f t="shared" si="191"/>
        <v>80.981689963875183</v>
      </c>
      <c r="B718">
        <f t="shared" si="208"/>
        <v>12.888636257686066</v>
      </c>
      <c r="C718" t="str">
        <f t="shared" si="192"/>
        <v>-933.218313783893-8165.58115659131i</v>
      </c>
      <c r="D718" t="str">
        <f t="shared" si="193"/>
        <v>3.47812499890852-1234.84709981012i</v>
      </c>
      <c r="E718" t="str">
        <f t="shared" si="194"/>
        <v>162.453733589585-0.120782414822233i</v>
      </c>
      <c r="F718" t="str">
        <f t="shared" si="195"/>
        <v>2.90990990973403-11588.2792849724i</v>
      </c>
      <c r="G718" t="str">
        <f t="shared" si="196"/>
        <v>0.999999999939561-7.77424223606215E-06i</v>
      </c>
      <c r="H718" t="str">
        <f t="shared" si="197"/>
        <v>15.153448838121+1.76162223027643i</v>
      </c>
      <c r="I718" t="str">
        <f t="shared" si="198"/>
        <v>138.512687041685-1188.88132401438i</v>
      </c>
      <c r="K718" t="str">
        <f t="shared" si="199"/>
        <v>0.325558108209679-0.0378909103421874i</v>
      </c>
      <c r="L718" t="str">
        <f t="shared" si="200"/>
        <v>0.000714285714285714-93.8333615650472i</v>
      </c>
      <c r="M718" t="str">
        <f t="shared" si="201"/>
        <v>0.0025-2.92340681391104i</v>
      </c>
      <c r="N718">
        <f t="shared" si="202"/>
        <v>83.480135643502337</v>
      </c>
      <c r="O718">
        <f t="shared" si="203"/>
        <v>78.296100003817344</v>
      </c>
      <c r="P718" s="3">
        <f t="shared" si="204"/>
        <v>78.296100003817344</v>
      </c>
      <c r="Q718" s="3">
        <f t="shared" si="205"/>
        <v>-96.519864356497663</v>
      </c>
      <c r="R718">
        <f t="shared" si="206"/>
        <v>83.480135643502337</v>
      </c>
      <c r="S718">
        <f t="shared" si="207"/>
        <v>1.2888636257686065E-2</v>
      </c>
      <c r="T718">
        <f t="shared" si="190"/>
        <v>78.296100003817344</v>
      </c>
    </row>
    <row r="719" spans="1:20" x14ac:dyDescent="0.25">
      <c r="A719">
        <f t="shared" si="191"/>
        <v>81.289420385737913</v>
      </c>
      <c r="B719">
        <f t="shared" si="208"/>
        <v>12.937613075465274</v>
      </c>
      <c r="C719" t="str">
        <f t="shared" si="192"/>
        <v>-933.120614696328-8133.84504782328i</v>
      </c>
      <c r="D719" t="str">
        <f t="shared" si="193"/>
        <v>3.47812499890021-1230.17244498832i</v>
      </c>
      <c r="E719" t="str">
        <f t="shared" si="194"/>
        <v>162.453614924775-0.12122730518622i</v>
      </c>
      <c r="F719" t="str">
        <f t="shared" si="195"/>
        <v>2.9099099097327-11544.4105251491i</v>
      </c>
      <c r="G719" t="str">
        <f t="shared" si="196"/>
        <v>0.999999999939101-0.0000078037843565556i</v>
      </c>
      <c r="H719" t="str">
        <f t="shared" si="197"/>
        <v>15.1534635624832+1.76831659095506i</v>
      </c>
      <c r="I719" t="str">
        <f t="shared" si="198"/>
        <v>138.512702669384-1184.38156505958i</v>
      </c>
      <c r="K719" t="str">
        <f t="shared" si="199"/>
        <v>0.325524747641233-0.0380309701273866i</v>
      </c>
      <c r="L719" t="str">
        <f t="shared" si="200"/>
        <v>0.000714285714285714-93.4781446155086i</v>
      </c>
      <c r="M719" t="str">
        <f t="shared" si="201"/>
        <v>0.0025-2.91233992220666i</v>
      </c>
      <c r="N719">
        <f t="shared" si="202"/>
        <v>83.455596427885595</v>
      </c>
      <c r="O719">
        <f t="shared" si="203"/>
        <v>78.262701870054883</v>
      </c>
      <c r="P719" s="3">
        <f t="shared" si="204"/>
        <v>78.262701870054883</v>
      </c>
      <c r="Q719" s="3">
        <f t="shared" si="205"/>
        <v>-96.544403572114405</v>
      </c>
      <c r="R719">
        <f t="shared" si="206"/>
        <v>83.455596427885595</v>
      </c>
      <c r="S719">
        <f t="shared" si="207"/>
        <v>1.2937613075465274E-2</v>
      </c>
      <c r="T719">
        <f t="shared" si="190"/>
        <v>78.262701870054883</v>
      </c>
    </row>
    <row r="720" spans="1:20" x14ac:dyDescent="0.25">
      <c r="A720">
        <f t="shared" si="191"/>
        <v>81.598320183203711</v>
      </c>
      <c r="B720">
        <f t="shared" si="208"/>
        <v>12.986776005152041</v>
      </c>
      <c r="C720" t="str">
        <f t="shared" si="192"/>
        <v>-933.022192369533-8102.2261210187i</v>
      </c>
      <c r="D720" t="str">
        <f t="shared" si="193"/>
        <v>3.47812499889184-1225.51548661014i</v>
      </c>
      <c r="E720" t="str">
        <f t="shared" si="194"/>
        <v>162.453495381556-0.121673727971851i</v>
      </c>
      <c r="F720" t="str">
        <f t="shared" si="195"/>
        <v>2.90990990973135-11500.7078355469i</v>
      </c>
      <c r="G720" t="str">
        <f t="shared" si="196"/>
        <v>0.999999999938637-7.83343873710688E-06i</v>
      </c>
      <c r="H720" t="str">
        <f t="shared" si="197"/>
        <v>15.1534783989696+1.77503639244955i</v>
      </c>
      <c r="I720" t="str">
        <f t="shared" si="198"/>
        <v>138.512718416084-1179.89884383165i</v>
      </c>
      <c r="K720" t="str">
        <f t="shared" si="199"/>
        <v>0.32549114001533-0.0381715180394754i</v>
      </c>
      <c r="L720" t="str">
        <f t="shared" si="200"/>
        <v>0.000714285714285714-93.1242723804629i</v>
      </c>
      <c r="M720" t="str">
        <f t="shared" si="201"/>
        <v>0.0025-2.9013149254898i</v>
      </c>
      <c r="N720">
        <f t="shared" si="202"/>
        <v>83.430966636810297</v>
      </c>
      <c r="O720">
        <f t="shared" si="203"/>
        <v>78.229300325126616</v>
      </c>
      <c r="P720" s="3">
        <f t="shared" si="204"/>
        <v>78.229300325126616</v>
      </c>
      <c r="Q720" s="3">
        <f t="shared" si="205"/>
        <v>-96.569033363189703</v>
      </c>
      <c r="R720">
        <f t="shared" si="206"/>
        <v>83.430966636810297</v>
      </c>
      <c r="S720">
        <f t="shared" si="207"/>
        <v>1.298677600515204E-2</v>
      </c>
      <c r="T720">
        <f t="shared" si="190"/>
        <v>78.229300325126616</v>
      </c>
    </row>
    <row r="721" spans="1:20" x14ac:dyDescent="0.25">
      <c r="A721">
        <f t="shared" si="191"/>
        <v>81.908393799899883</v>
      </c>
      <c r="B721">
        <f t="shared" si="208"/>
        <v>13.03612575397162</v>
      </c>
      <c r="C721" t="str">
        <f t="shared" si="192"/>
        <v>-932.923041605988-8070.72392326281i</v>
      </c>
      <c r="D721" t="str">
        <f t="shared" si="193"/>
        <v>3.4781249988834-1220.87615768367i</v>
      </c>
      <c r="E721" t="str">
        <f t="shared" si="194"/>
        <v>162.453374953616-0.12212168724827i</v>
      </c>
      <c r="F721" t="str">
        <f t="shared" si="195"/>
        <v>2.90990990972999-11457.1705874881i</v>
      </c>
      <c r="G721" t="str">
        <f t="shared" si="196"/>
        <v>0.99999999993817-7.86320580430421E-06i</v>
      </c>
      <c r="H721" t="str">
        <f t="shared" si="197"/>
        <v>15.1534933484341+1.7817817314607i</v>
      </c>
      <c r="I721" t="str">
        <f t="shared" si="198"/>
        <v>138.512734282692-1175.43309584518i</v>
      </c>
      <c r="K721" t="str">
        <f t="shared" si="199"/>
        <v>0.32545728355503-0.0383125554441684i</v>
      </c>
      <c r="L721" t="str">
        <f t="shared" si="200"/>
        <v>0.000714285714285714-92.7717397693395i</v>
      </c>
      <c r="M721" t="str">
        <f t="shared" si="201"/>
        <v>0.0025-2.89033166516218i</v>
      </c>
      <c r="N721">
        <f t="shared" si="202"/>
        <v>83.406245956114077</v>
      </c>
      <c r="O721">
        <f t="shared" si="203"/>
        <v>78.195895343783917</v>
      </c>
      <c r="P721" s="3">
        <f t="shared" si="204"/>
        <v>78.195895343783917</v>
      </c>
      <c r="Q721" s="3">
        <f t="shared" si="205"/>
        <v>-96.593754043885923</v>
      </c>
      <c r="R721">
        <f t="shared" si="206"/>
        <v>83.406245956114077</v>
      </c>
      <c r="S721">
        <f t="shared" si="207"/>
        <v>1.303612575397162E-2</v>
      </c>
      <c r="T721">
        <f t="shared" si="190"/>
        <v>78.195895343783917</v>
      </c>
    </row>
    <row r="722" spans="1:20" x14ac:dyDescent="0.25">
      <c r="A722">
        <f t="shared" si="191"/>
        <v>82.219645696339498</v>
      </c>
      <c r="B722">
        <f t="shared" si="208"/>
        <v>13.085663031836711</v>
      </c>
      <c r="C722" t="str">
        <f t="shared" si="192"/>
        <v>-932.823157173221-8039.33800334117i</v>
      </c>
      <c r="D722" t="str">
        <f t="shared" si="193"/>
        <v>3.47812499887489-1216.25439147061i</v>
      </c>
      <c r="E722" t="str">
        <f t="shared" si="194"/>
        <v>162.453253634603-0.122571187081912i</v>
      </c>
      <c r="F722" t="str">
        <f t="shared" si="195"/>
        <v>2.90990990972861-11413.7981546745i</v>
      </c>
      <c r="G722" t="str">
        <f t="shared" si="196"/>
        <v>0.999999999937699-7.89308598635684E-06i</v>
      </c>
      <c r="H722" t="str">
        <f t="shared" si="197"/>
        <v>15.1535084117371+1.78855270505704i</v>
      </c>
      <c r="I722" t="str">
        <f t="shared" si="198"/>
        <v>138.512750270116-1170.98425685885i</v>
      </c>
      <c r="K722" t="str">
        <f t="shared" si="199"/>
        <v>0.325423176471401-0.0384540837070611i</v>
      </c>
      <c r="L722" t="str">
        <f t="shared" si="200"/>
        <v>0.000714285714285714-92.4205417108379i</v>
      </c>
      <c r="M722" t="str">
        <f t="shared" si="201"/>
        <v>0.0025-2.87938998322592i</v>
      </c>
      <c r="N722">
        <f t="shared" si="202"/>
        <v>83.381434070773352</v>
      </c>
      <c r="O722">
        <f t="shared" si="203"/>
        <v>78.162486900596789</v>
      </c>
      <c r="P722" s="3">
        <f t="shared" si="204"/>
        <v>78.162486900596789</v>
      </c>
      <c r="Q722" s="3">
        <f t="shared" si="205"/>
        <v>-96.618565929226648</v>
      </c>
      <c r="R722">
        <f t="shared" si="206"/>
        <v>83.381434070773352</v>
      </c>
      <c r="S722">
        <f t="shared" si="207"/>
        <v>1.3085663031836711E-2</v>
      </c>
      <c r="T722">
        <f t="shared" si="190"/>
        <v>78.162486900596789</v>
      </c>
    </row>
    <row r="723" spans="1:20" x14ac:dyDescent="0.25">
      <c r="A723">
        <f t="shared" si="191"/>
        <v>82.532080349985591</v>
      </c>
      <c r="B723">
        <f t="shared" si="208"/>
        <v>13.135388551357691</v>
      </c>
      <c r="C723" t="str">
        <f t="shared" si="192"/>
        <v>-932.722533803535-8008.06791173319i</v>
      </c>
      <c r="D723" t="str">
        <f t="shared" si="193"/>
        <v>3.47812499886633-1211.6501214853i</v>
      </c>
      <c r="E723" t="str">
        <f t="shared" si="194"/>
        <v>162.453131418118-0.123022231535091i</v>
      </c>
      <c r="F723" t="str">
        <f t="shared" si="195"/>
        <v>2.90990990972724-11370.5899131793i</v>
      </c>
      <c r="G723" t="str">
        <f t="shared" si="196"/>
        <v>0.999999999937225-7.92307971310125E-06i</v>
      </c>
      <c r="H723" t="str">
        <f t="shared" si="197"/>
        <v>15.1535235897454+1.79534941067628i</v>
      </c>
      <c r="I723" t="str">
        <f t="shared" si="198"/>
        <v>138.512766379279-1166.55226287464i</v>
      </c>
      <c r="K723" t="str">
        <f t="shared" si="199"/>
        <v>0.32538881696346-0.0385961041935753i</v>
      </c>
      <c r="L723" t="str">
        <f t="shared" si="200"/>
        <v>0.000714285714285714-92.0706731528573i</v>
      </c>
      <c r="M723" t="str">
        <f t="shared" si="201"/>
        <v>0.0025-2.86848972228125i</v>
      </c>
      <c r="N723">
        <f t="shared" si="202"/>
        <v>83.356530664904056</v>
      </c>
      <c r="O723">
        <f t="shared" si="203"/>
        <v>78.129074969952427</v>
      </c>
      <c r="P723" s="3">
        <f t="shared" si="204"/>
        <v>78.129074969952427</v>
      </c>
      <c r="Q723" s="3">
        <f t="shared" si="205"/>
        <v>-96.643469335095944</v>
      </c>
      <c r="R723">
        <f t="shared" si="206"/>
        <v>83.356530664904056</v>
      </c>
      <c r="S723">
        <f t="shared" si="207"/>
        <v>1.3135388551357692E-2</v>
      </c>
      <c r="T723">
        <f t="shared" si="190"/>
        <v>78.129074969952427</v>
      </c>
    </row>
    <row r="724" spans="1:20" x14ac:dyDescent="0.25">
      <c r="A724">
        <f t="shared" si="191"/>
        <v>82.845702255315544</v>
      </c>
      <c r="B724">
        <f t="shared" si="208"/>
        <v>13.18530302785285</v>
      </c>
      <c r="C724" t="str">
        <f t="shared" si="192"/>
        <v>-932.6211661938-7976.91320060584i</v>
      </c>
      <c r="D724" t="str">
        <f t="shared" si="193"/>
        <v>3.47812499885769-1207.06328149376i</v>
      </c>
      <c r="E724" t="str">
        <f t="shared" si="194"/>
        <v>162.453008297718-0.123474824665723i</v>
      </c>
      <c r="F724" t="str">
        <f t="shared" si="195"/>
        <v>2.90990990972585-11327.5452414374i</v>
      </c>
      <c r="G724" t="str">
        <f t="shared" si="196"/>
        <v>0.999999999936747-7.95318741600722E-06i</v>
      </c>
      <c r="H724" t="str">
        <f t="shared" si="197"/>
        <v>15.1535388833326+1.80217194612671i</v>
      </c>
      <c r="I724" t="str">
        <f t="shared" si="198"/>
        <v>138.512782611108-1162.13705013685i</v>
      </c>
      <c r="K724" t="str">
        <f t="shared" si="199"/>
        <v>0.325354203218097-0.0387386182689019i</v>
      </c>
      <c r="L724" t="str">
        <f t="shared" si="200"/>
        <v>0.000714285714285714-91.7221290624203i</v>
      </c>
      <c r="M724" t="str">
        <f t="shared" si="201"/>
        <v>0.0025-2.85763072552426i</v>
      </c>
      <c r="N724">
        <f t="shared" si="202"/>
        <v>83.331535421761856</v>
      </c>
      <c r="O724">
        <f t="shared" si="203"/>
        <v>78.095659526053993</v>
      </c>
      <c r="P724" s="3">
        <f t="shared" si="204"/>
        <v>78.095659526053993</v>
      </c>
      <c r="Q724" s="3">
        <f t="shared" si="205"/>
        <v>-96.668464578238144</v>
      </c>
      <c r="R724">
        <f t="shared" si="206"/>
        <v>83.331535421761856</v>
      </c>
      <c r="S724">
        <f t="shared" si="207"/>
        <v>1.3185303027852851E-2</v>
      </c>
      <c r="T724">
        <f t="shared" si="190"/>
        <v>78.095659526053993</v>
      </c>
    </row>
    <row r="725" spans="1:20" x14ac:dyDescent="0.25">
      <c r="A725">
        <f t="shared" si="191"/>
        <v>83.16051592388574</v>
      </c>
      <c r="B725">
        <f t="shared" si="208"/>
        <v>13.235407179358692</v>
      </c>
      <c r="C725" t="str">
        <f t="shared" si="192"/>
        <v>-932.51904900542-7945.87342380829i</v>
      </c>
      <c r="D725" t="str">
        <f t="shared" si="193"/>
        <v>3.478124998849-1202.49380551277i</v>
      </c>
      <c r="E725" t="str">
        <f t="shared" si="194"/>
        <v>162.452884266925-0.123928970528696i</v>
      </c>
      <c r="F725" t="str">
        <f t="shared" si="195"/>
        <v>2.90990990972445-11284.6635202367i</v>
      </c>
      <c r="G725" t="str">
        <f t="shared" si="196"/>
        <v>0.999999999936265-7.98340952818421E-06i</v>
      </c>
      <c r="H725" t="str">
        <f t="shared" si="197"/>
        <v>15.1535542933788+1.80902040958857i</v>
      </c>
      <c r="I725" t="str">
        <f t="shared" si="198"/>
        <v>138.512798966538-1157.73855513113i</v>
      </c>
      <c r="K725" t="str">
        <f t="shared" si="199"/>
        <v>0.32531933341001-0.0388816272979438i</v>
      </c>
      <c r="L725" t="str">
        <f t="shared" si="200"/>
        <v>0.000714285714285714-91.3749044256025i</v>
      </c>
      <c r="M725" t="str">
        <f t="shared" si="201"/>
        <v>0.0025-2.84681283674463i</v>
      </c>
      <c r="N725">
        <f t="shared" si="202"/>
        <v>83.306448023742334</v>
      </c>
      <c r="O725">
        <f t="shared" si="203"/>
        <v>78.06224054292025</v>
      </c>
      <c r="P725" s="3">
        <f t="shared" si="204"/>
        <v>78.06224054292025</v>
      </c>
      <c r="Q725" s="3">
        <f t="shared" si="205"/>
        <v>-96.693551976257666</v>
      </c>
      <c r="R725">
        <f t="shared" si="206"/>
        <v>83.306448023742334</v>
      </c>
      <c r="S725">
        <f t="shared" si="207"/>
        <v>1.3235407179358692E-2</v>
      </c>
      <c r="T725">
        <f t="shared" si="190"/>
        <v>78.06224054292025</v>
      </c>
    </row>
    <row r="726" spans="1:20" x14ac:dyDescent="0.25">
      <c r="A726">
        <f t="shared" si="191"/>
        <v>83.476525884396509</v>
      </c>
      <c r="B726">
        <f t="shared" si="208"/>
        <v>13.285701726640255</v>
      </c>
      <c r="C726" t="str">
        <f t="shared" si="192"/>
        <v>-932.416176863836-7914.94813686432i</v>
      </c>
      <c r="D726" t="str">
        <f t="shared" si="193"/>
        <v>3.47812499884024-1197.94162780887i</v>
      </c>
      <c r="E726" t="str">
        <f t="shared" si="194"/>
        <v>162.452759319207-0.124384673173035i</v>
      </c>
      <c r="F726" t="str">
        <f t="shared" si="195"/>
        <v>2.90990990972304-11241.9441327093i</v>
      </c>
      <c r="G726" t="str">
        <f t="shared" si="196"/>
        <v>0.99999999993578-8.01374648438742E-06i</v>
      </c>
      <c r="H726" t="str">
        <f t="shared" si="197"/>
        <v>15.153569820771+1.81589489961549i</v>
      </c>
      <c r="I726" t="str">
        <f t="shared" si="198"/>
        <v>138.512815446508-1153.3567145837i</v>
      </c>
      <c r="K726" t="str">
        <f t="shared" si="199"/>
        <v>0.325284205701634-0.0390251326452571i</v>
      </c>
      <c r="L726" t="str">
        <f t="shared" si="200"/>
        <v>0.000714285714285714-91.0289942474622i</v>
      </c>
      <c r="M726" t="str">
        <f t="shared" si="201"/>
        <v>0.0025-2.8360359003234i</v>
      </c>
      <c r="N726">
        <f t="shared" si="202"/>
        <v>83.281268152382083</v>
      </c>
      <c r="O726">
        <f t="shared" si="203"/>
        <v>78.028817994382791</v>
      </c>
      <c r="P726" s="3">
        <f t="shared" si="204"/>
        <v>78.028817994382791</v>
      </c>
      <c r="Q726" s="3">
        <f t="shared" si="205"/>
        <v>-96.718731847617917</v>
      </c>
      <c r="R726">
        <f t="shared" si="206"/>
        <v>83.281268152382083</v>
      </c>
      <c r="S726">
        <f t="shared" si="207"/>
        <v>1.3285701726640255E-2</v>
      </c>
      <c r="T726">
        <f t="shared" si="190"/>
        <v>78.028817994382791</v>
      </c>
    </row>
    <row r="727" spans="1:20" x14ac:dyDescent="0.25">
      <c r="A727">
        <f t="shared" si="191"/>
        <v>83.793736682757213</v>
      </c>
      <c r="B727">
        <f t="shared" si="208"/>
        <v>13.336187393201488</v>
      </c>
      <c r="C727" t="str">
        <f t="shared" si="192"/>
        <v>-932.312544358625-7884.13689696753i</v>
      </c>
      <c r="D727" t="str">
        <f t="shared" si="193"/>
        <v>3.4781249988314-1193.40668289747i</v>
      </c>
      <c r="E727" t="str">
        <f t="shared" si="194"/>
        <v>162.452633447997-0.124841936644018i</v>
      </c>
      <c r="F727" t="str">
        <f t="shared" si="195"/>
        <v>2.90990990972161-11199.3864643225i</v>
      </c>
      <c r="G727" t="str">
        <f t="shared" si="196"/>
        <v>0.999999999935291-8.04419872102416E-06i</v>
      </c>
      <c r="H727" t="str">
        <f t="shared" si="197"/>
        <v>15.1535854664027+1.82279551513595i</v>
      </c>
      <c r="I727" t="str">
        <f t="shared" si="198"/>
        <v>138.512832051968-1148.9914654603i</v>
      </c>
      <c r="K727" t="str">
        <f t="shared" si="199"/>
        <v>0.325248818243071-0.0391691356749935i</v>
      </c>
      <c r="L727" t="str">
        <f t="shared" si="200"/>
        <v>0.000714285714285714-90.6843935519653i</v>
      </c>
      <c r="M727" t="str">
        <f t="shared" si="201"/>
        <v>0.0025-2.82529976123073i</v>
      </c>
      <c r="N727">
        <f t="shared" si="202"/>
        <v>83.255995488358451</v>
      </c>
      <c r="O727">
        <f t="shared" si="203"/>
        <v>77.995391854086364</v>
      </c>
      <c r="P727" s="3">
        <f t="shared" si="204"/>
        <v>77.995391854086364</v>
      </c>
      <c r="Q727" s="3">
        <f t="shared" si="205"/>
        <v>-96.744004511641549</v>
      </c>
      <c r="R727">
        <f t="shared" si="206"/>
        <v>83.255995488358451</v>
      </c>
      <c r="S727">
        <f t="shared" si="207"/>
        <v>1.3336187393201488E-2</v>
      </c>
      <c r="T727">
        <f t="shared" si="190"/>
        <v>77.995391854086364</v>
      </c>
    </row>
    <row r="728" spans="1:20" x14ac:dyDescent="0.25">
      <c r="A728">
        <f t="shared" si="191"/>
        <v>84.112152882151705</v>
      </c>
      <c r="B728">
        <f t="shared" si="208"/>
        <v>13.386864905295655</v>
      </c>
      <c r="C728" t="str">
        <f t="shared" si="192"/>
        <v>-932.208146043106-7853.43926297422i</v>
      </c>
      <c r="D728" t="str">
        <f t="shared" si="193"/>
        <v>3.47812499882251-1188.88890554186i</v>
      </c>
      <c r="E728" t="str">
        <f t="shared" si="194"/>
        <v>162.452506646679-0.125300764982214i</v>
      </c>
      <c r="F728" t="str">
        <f t="shared" si="195"/>
        <v>2.90990990972018-11156.9899028698i</v>
      </c>
      <c r="G728" t="str">
        <f t="shared" si="196"/>
        <v>0.999999999934798-8.07476667616007E-06i</v>
      </c>
      <c r="H728" t="str">
        <f t="shared" si="197"/>
        <v>15.1536012311745+1.82972235545463i</v>
      </c>
      <c r="I728" t="str">
        <f t="shared" si="198"/>
        <v>138.512848783872-1144.64274496535i</v>
      </c>
      <c r="K728" t="str">
        <f t="shared" si="199"/>
        <v>0.325213169172021-0.0393136377508392i</v>
      </c>
      <c r="L728" t="str">
        <f t="shared" si="200"/>
        <v>0.000714285714285714-90.3410973819134i</v>
      </c>
      <c r="M728" t="str">
        <f t="shared" si="201"/>
        <v>0.0025-2.81460426502363i</v>
      </c>
      <c r="N728">
        <f t="shared" si="202"/>
        <v>83.23062971149055</v>
      </c>
      <c r="O728">
        <f t="shared" si="203"/>
        <v>77.96196209548647</v>
      </c>
      <c r="P728" s="3">
        <f t="shared" si="204"/>
        <v>77.96196209548647</v>
      </c>
      <c r="Q728" s="3">
        <f t="shared" si="205"/>
        <v>-96.76937028850945</v>
      </c>
      <c r="R728">
        <f t="shared" si="206"/>
        <v>83.23062971149055</v>
      </c>
      <c r="S728">
        <f t="shared" si="207"/>
        <v>1.3386864905295654E-2</v>
      </c>
      <c r="T728">
        <f t="shared" si="190"/>
        <v>77.96196209548647</v>
      </c>
    </row>
    <row r="729" spans="1:20" x14ac:dyDescent="0.25">
      <c r="A729">
        <f t="shared" si="191"/>
        <v>84.431779063103875</v>
      </c>
      <c r="B729">
        <f t="shared" si="208"/>
        <v>13.437734991935779</v>
      </c>
      <c r="C729" t="str">
        <f t="shared" si="192"/>
        <v>-932.102976434196-7822.85479539773i</v>
      </c>
      <c r="D729" t="str">
        <f t="shared" si="193"/>
        <v>3.47812499881354-1184.38823075229i</v>
      </c>
      <c r="E729" t="str">
        <f t="shared" si="194"/>
        <v>162.452378908595-0.125761162222754i</v>
      </c>
      <c r="F729" t="str">
        <f t="shared" si="195"/>
        <v>2.90990990971873-11114.7538384626i</v>
      </c>
      <c r="G729" t="str">
        <f t="shared" si="196"/>
        <v>0.999999999934302-8.10545078952546E-06i</v>
      </c>
      <c r="H729" t="str">
        <f t="shared" si="197"/>
        <v>15.1536171159936+1.83667552025392i</v>
      </c>
      <c r="I729" t="str">
        <f t="shared" si="198"/>
        <v>138.512865643186-1140.31049054107i</v>
      </c>
      <c r="K729" t="str">
        <f t="shared" si="199"/>
        <v>0.325177256613712-0.0394586402359555i</v>
      </c>
      <c r="L729" t="str">
        <f t="shared" si="200"/>
        <v>0.000714285714285714-89.9991007988777i</v>
      </c>
      <c r="M729" t="str">
        <f t="shared" si="201"/>
        <v>0.0025-2.80394925784383i</v>
      </c>
      <c r="N729">
        <f t="shared" si="202"/>
        <v>83.205170500739726</v>
      </c>
      <c r="O729">
        <f t="shared" si="203"/>
        <v>77.928528691848612</v>
      </c>
      <c r="P729" s="3">
        <f t="shared" si="204"/>
        <v>77.928528691848612</v>
      </c>
      <c r="Q729" s="3">
        <f t="shared" si="205"/>
        <v>-96.794829499260274</v>
      </c>
      <c r="R729">
        <f t="shared" si="206"/>
        <v>83.205170500739726</v>
      </c>
      <c r="S729">
        <f t="shared" si="207"/>
        <v>1.3437734991935778E-2</v>
      </c>
      <c r="T729">
        <f t="shared" si="190"/>
        <v>77.928528691848612</v>
      </c>
    </row>
    <row r="730" spans="1:20" x14ac:dyDescent="0.25">
      <c r="A730">
        <f t="shared" si="191"/>
        <v>84.752619823543668</v>
      </c>
      <c r="B730">
        <f t="shared" si="208"/>
        <v>13.488798384905134</v>
      </c>
      <c r="C730" t="str">
        <f t="shared" si="192"/>
        <v>-931.997030012188-7792.38305640225i</v>
      </c>
      <c r="D730" t="str">
        <f t="shared" si="193"/>
        <v>3.47812499880451-1179.90459378506i</v>
      </c>
      <c r="E730" t="str">
        <f t="shared" si="194"/>
        <v>162.452250227038-0.12622313239489i</v>
      </c>
      <c r="F730" t="str">
        <f t="shared" si="195"/>
        <v>2.90990990971728-11072.6776635208i</v>
      </c>
      <c r="G730" t="str">
        <f t="shared" si="196"/>
        <v>0.999999999933801-8.13625150252158E-06i</v>
      </c>
      <c r="H730" t="str">
        <f t="shared" si="197"/>
        <v>15.1536331217741+1.8436551095953i</v>
      </c>
      <c r="I730" t="str">
        <f t="shared" si="198"/>
        <v>138.512882630876-1135.99463986652i</v>
      </c>
      <c r="K730" t="str">
        <f t="shared" si="199"/>
        <v>0.325141078680832-0.0396041444929179i</v>
      </c>
      <c r="L730" t="str">
        <f t="shared" si="200"/>
        <v>0.000714285714285714-89.6583988831224i</v>
      </c>
      <c r="M730" t="str">
        <f t="shared" si="201"/>
        <v>0.0025-2.79333458641545i</v>
      </c>
      <c r="N730">
        <f t="shared" si="202"/>
        <v>83.179617534210237</v>
      </c>
      <c r="O730">
        <f t="shared" si="203"/>
        <v>77.895091616246944</v>
      </c>
      <c r="P730" s="3">
        <f t="shared" si="204"/>
        <v>77.895091616246944</v>
      </c>
      <c r="Q730" s="3">
        <f t="shared" si="205"/>
        <v>-96.820382465789763</v>
      </c>
      <c r="R730">
        <f t="shared" si="206"/>
        <v>83.179617534210237</v>
      </c>
      <c r="S730">
        <f t="shared" si="207"/>
        <v>1.3488798384905135E-2</v>
      </c>
      <c r="T730">
        <f t="shared" si="190"/>
        <v>77.895091616246944</v>
      </c>
    </row>
    <row r="731" spans="1:20" x14ac:dyDescent="0.25">
      <c r="A731">
        <f t="shared" si="191"/>
        <v>85.074679778873147</v>
      </c>
      <c r="B731">
        <f t="shared" si="208"/>
        <v>13.540055818767774</v>
      </c>
      <c r="C731" t="str">
        <f t="shared" si="192"/>
        <v>-931.890301220616-7762.02360979684i</v>
      </c>
      <c r="D731" t="str">
        <f t="shared" si="193"/>
        <v>3.4781249987954-1175.43793014152i</v>
      </c>
      <c r="E731" t="str">
        <f t="shared" si="194"/>
        <v>162.452120595266-0.126686679523639i</v>
      </c>
      <c r="F731" t="str">
        <f t="shared" si="195"/>
        <v>2.90990990971582-11030.7607727646i</v>
      </c>
      <c r="G731" t="str">
        <f t="shared" si="196"/>
        <v>0.999999999933297-8.16716925822705E-06i</v>
      </c>
      <c r="H731" t="str">
        <f t="shared" si="197"/>
        <v>15.1536492494373+1.85066122392084i</v>
      </c>
      <c r="I731" t="str">
        <f t="shared" si="198"/>
        <v>138.512899747923-1131.69513085674i</v>
      </c>
      <c r="K731" t="str">
        <f t="shared" si="199"/>
        <v>0.325104633473451-0.0397501518836523i</v>
      </c>
      <c r="L731" t="str">
        <f t="shared" si="200"/>
        <v>0.000714285714285714-89.3189867335347i</v>
      </c>
      <c r="M731" t="str">
        <f t="shared" si="201"/>
        <v>0.0025-2.78276009804289i</v>
      </c>
      <c r="N731">
        <f t="shared" si="202"/>
        <v>83.153970489149572</v>
      </c>
      <c r="O731">
        <f t="shared" si="203"/>
        <v>77.861650841562991</v>
      </c>
      <c r="P731" s="3">
        <f t="shared" si="204"/>
        <v>77.861650841562991</v>
      </c>
      <c r="Q731" s="3">
        <f t="shared" si="205"/>
        <v>-96.846029510850428</v>
      </c>
      <c r="R731">
        <f t="shared" si="206"/>
        <v>83.153970489149572</v>
      </c>
      <c r="S731">
        <f t="shared" si="207"/>
        <v>1.3540055818767775E-2</v>
      </c>
      <c r="T731">
        <f t="shared" si="190"/>
        <v>77.861650841562991</v>
      </c>
    </row>
    <row r="732" spans="1:20" x14ac:dyDescent="0.25">
      <c r="A732">
        <f t="shared" si="191"/>
        <v>85.397963562032857</v>
      </c>
      <c r="B732">
        <f t="shared" si="208"/>
        <v>13.591508030879092</v>
      </c>
      <c r="C732" t="str">
        <f t="shared" si="192"/>
        <v>-931.782784465929-7731.77602102919i</v>
      </c>
      <c r="D732" t="str">
        <f t="shared" si="193"/>
        <v>3.47812499878623-1170.98817556723i</v>
      </c>
      <c r="E732" t="str">
        <f t="shared" si="194"/>
        <v>162.451990006481-0.127151807627053i</v>
      </c>
      <c r="F732" t="str">
        <f t="shared" si="195"/>
        <v>2.90990990971434-10989.0025632053i</v>
      </c>
      <c r="G732" t="str">
        <f t="shared" si="196"/>
        <v>0.99999999993279-8.19820450140414E-06i</v>
      </c>
      <c r="H732" t="str">
        <f t="shared" si="197"/>
        <v>15.1536654999114+1.85769396405459i</v>
      </c>
      <c r="I732" t="str">
        <f t="shared" si="198"/>
        <v>138.51291699531-1127.41190166186i</v>
      </c>
      <c r="K732" t="str">
        <f t="shared" si="199"/>
        <v>0.32506791907896-0.0398966637693741i</v>
      </c>
      <c r="L732" t="str">
        <f t="shared" si="200"/>
        <v>0.000714285714285714-88.9808594675581i</v>
      </c>
      <c r="M732" t="str">
        <f t="shared" si="201"/>
        <v>0.0025-2.77222564060857i</v>
      </c>
      <c r="N732">
        <f t="shared" si="202"/>
        <v>83.128229041949737</v>
      </c>
      <c r="O732">
        <f t="shared" si="203"/>
        <v>77.828206340484257</v>
      </c>
      <c r="P732" s="3">
        <f t="shared" si="204"/>
        <v>77.828206340484257</v>
      </c>
      <c r="Q732" s="3">
        <f t="shared" si="205"/>
        <v>-96.871770958050263</v>
      </c>
      <c r="R732">
        <f t="shared" si="206"/>
        <v>83.128229041949737</v>
      </c>
      <c r="S732">
        <f t="shared" si="207"/>
        <v>1.3591508030879093E-2</v>
      </c>
      <c r="T732">
        <f t="shared" si="190"/>
        <v>77.828206340484257</v>
      </c>
    </row>
    <row r="733" spans="1:20" x14ac:dyDescent="0.25">
      <c r="A733">
        <f t="shared" si="191"/>
        <v>85.722475823568601</v>
      </c>
      <c r="B733">
        <f t="shared" si="208"/>
        <v>13.643155761396434</v>
      </c>
      <c r="C733" t="str">
        <f t="shared" si="192"/>
        <v>-931.67447411742-7701.63985718003i</v>
      </c>
      <c r="D733" t="str">
        <f t="shared" si="193"/>
        <v>3.47812499877699-1166.55526605098i</v>
      </c>
      <c r="E733" t="str">
        <f t="shared" si="194"/>
        <v>162.451858453847-0.127618520717719i</v>
      </c>
      <c r="F733" t="str">
        <f t="shared" si="195"/>
        <v>2.90990990971285-10947.4024341373i</v>
      </c>
      <c r="G733" t="str">
        <f t="shared" si="196"/>
        <v>0.999999999932278-8.22935767850528E-06i</v>
      </c>
      <c r="H733" t="str">
        <f t="shared" si="197"/>
        <v>15.1536818741316+1.86475343120407i</v>
      </c>
      <c r="I733" t="str">
        <f t="shared" si="198"/>
        <v>138.512934374032-1123.14489066622i</v>
      </c>
      <c r="K733" t="str">
        <f t="shared" si="199"/>
        <v>0.325030933571997-0.040043681510524i</v>
      </c>
      <c r="L733" t="str">
        <f t="shared" si="200"/>
        <v>0.000714285714285714-88.6440122211178i</v>
      </c>
      <c r="M733" t="str">
        <f t="shared" si="201"/>
        <v>0.0025-2.7617310625708i</v>
      </c>
      <c r="N733">
        <f t="shared" si="202"/>
        <v>83.10239286814749</v>
      </c>
      <c r="O733">
        <f t="shared" si="203"/>
        <v>77.794758085503304</v>
      </c>
      <c r="P733" s="3">
        <f t="shared" si="204"/>
        <v>77.794758085503304</v>
      </c>
      <c r="Q733" s="3">
        <f t="shared" si="205"/>
        <v>-96.89760713185251</v>
      </c>
      <c r="R733">
        <f t="shared" si="206"/>
        <v>83.10239286814749</v>
      </c>
      <c r="S733">
        <f t="shared" si="207"/>
        <v>1.3643155761396434E-2</v>
      </c>
      <c r="T733">
        <f t="shared" si="190"/>
        <v>77.794758085503304</v>
      </c>
    </row>
    <row r="734" spans="1:20" x14ac:dyDescent="0.25">
      <c r="A734">
        <f t="shared" si="191"/>
        <v>86.048221231698165</v>
      </c>
      <c r="B734">
        <f t="shared" si="208"/>
        <v>13.694999753289741</v>
      </c>
      <c r="C734" t="str">
        <f t="shared" si="192"/>
        <v>-931.5653645069-7671.6146869566i</v>
      </c>
      <c r="D734" t="str">
        <f t="shared" si="193"/>
        <v>3.47812499876768-1162.13913782387i</v>
      </c>
      <c r="E734" t="str">
        <f t="shared" si="194"/>
        <v>162.45172593048-0.128086822801803i</v>
      </c>
      <c r="F734" t="str">
        <f t="shared" si="195"/>
        <v>2.90990990971135-10905.9597871285i</v>
      </c>
      <c r="G734" t="str">
        <f t="shared" si="196"/>
        <v>0.999999999931762-8.26062923767933E-06i</v>
      </c>
      <c r="H734" t="str">
        <f t="shared" si="197"/>
        <v>15.1536983730402+1.87183972696172i</v>
      </c>
      <c r="I734" t="str">
        <f t="shared" si="198"/>
        <v>138.512951885084-1118.89403648739i</v>
      </c>
      <c r="K734" t="str">
        <f t="shared" si="199"/>
        <v>0.324993675014372-0.0401912064667024i</v>
      </c>
      <c r="L734" t="str">
        <f t="shared" si="200"/>
        <v>0.000714285714285714-88.3084401485529i</v>
      </c>
      <c r="M734" t="str">
        <f t="shared" si="201"/>
        <v>0.0025-2.75127621296155i</v>
      </c>
      <c r="N734">
        <f t="shared" si="202"/>
        <v>83.076461642425443</v>
      </c>
      <c r="O734">
        <f t="shared" si="203"/>
        <v>77.761306048915884</v>
      </c>
      <c r="P734" s="3">
        <f t="shared" si="204"/>
        <v>77.761306048915884</v>
      </c>
      <c r="Q734" s="3">
        <f t="shared" si="205"/>
        <v>-96.923538357574557</v>
      </c>
      <c r="R734">
        <f t="shared" si="206"/>
        <v>83.076461642425443</v>
      </c>
      <c r="S734">
        <f t="shared" si="207"/>
        <v>1.3694999753289741E-2</v>
      </c>
      <c r="T734">
        <f t="shared" si="190"/>
        <v>77.761306048915884</v>
      </c>
    </row>
    <row r="735" spans="1:20" x14ac:dyDescent="0.25">
      <c r="A735">
        <f t="shared" si="191"/>
        <v>86.375204472378613</v>
      </c>
      <c r="B735">
        <f t="shared" si="208"/>
        <v>13.747040752352243</v>
      </c>
      <c r="C735" t="str">
        <f t="shared" si="192"/>
        <v>-931.455449928589-7641.70008068717i</v>
      </c>
      <c r="D735" t="str">
        <f t="shared" si="193"/>
        <v>3.47812499875829-1157.73972735842i</v>
      </c>
      <c r="E735" t="str">
        <f t="shared" si="194"/>
        <v>162.451592429452-0.128556717878984i</v>
      </c>
      <c r="F735" t="str">
        <f t="shared" si="195"/>
        <v>2.90990990970983-10864.6740260127i</v>
      </c>
      <c r="G735" t="str">
        <f t="shared" si="196"/>
        <v>0.999999999931242-8.29201962877821E-06i</v>
      </c>
      <c r="H735" t="str">
        <f t="shared" si="197"/>
        <v>15.1537149975869+1.8789529533064i</v>
      </c>
      <c r="I735" t="str">
        <f t="shared" si="198"/>
        <v>138.512969529479-1114.65927797546i</v>
      </c>
      <c r="K735" t="str">
        <f t="shared" si="199"/>
        <v>0.324956141455-0.0403392399966058i</v>
      </c>
      <c r="L735" t="str">
        <f t="shared" si="200"/>
        <v>0.000714285714285714-87.9741384225476i</v>
      </c>
      <c r="M735" t="str">
        <f t="shared" si="201"/>
        <v>0.0025-2.74086094138429i</v>
      </c>
      <c r="N735">
        <f t="shared" si="202"/>
        <v>83.050435038612676</v>
      </c>
      <c r="O735">
        <f t="shared" si="203"/>
        <v>77.72785020282015</v>
      </c>
      <c r="P735" s="3">
        <f t="shared" si="204"/>
        <v>77.72785020282015</v>
      </c>
      <c r="Q735" s="3">
        <f t="shared" si="205"/>
        <v>-96.949564961387324</v>
      </c>
      <c r="R735">
        <f t="shared" si="206"/>
        <v>83.050435038612676</v>
      </c>
      <c r="S735">
        <f t="shared" si="207"/>
        <v>1.3747040752352243E-2</v>
      </c>
      <c r="T735">
        <f t="shared" si="190"/>
        <v>77.72785020282015</v>
      </c>
    </row>
    <row r="736" spans="1:20" x14ac:dyDescent="0.25">
      <c r="A736">
        <f t="shared" si="191"/>
        <v>86.703430249373653</v>
      </c>
      <c r="B736">
        <f t="shared" si="208"/>
        <v>13.799279507211182</v>
      </c>
      <c r="C736" t="str">
        <f t="shared" si="192"/>
        <v>-931.344724638849-7611.89561031482i</v>
      </c>
      <c r="D736" t="str">
        <f t="shared" si="193"/>
        <v>3.47812499874884-1153.35697136763i</v>
      </c>
      <c r="E736" t="str">
        <f t="shared" si="194"/>
        <v>162.451457943787-0.12902820994225i</v>
      </c>
      <c r="F736" t="str">
        <f t="shared" si="195"/>
        <v>2.90990990970831-10823.5445568803i</v>
      </c>
      <c r="G736" t="str">
        <f t="shared" si="196"/>
        <v>0.999999999930719-8.32352930336321E-06i</v>
      </c>
      <c r="H736" t="str">
        <f t="shared" si="197"/>
        <v>15.1537317487285+1.88609321260481i</v>
      </c>
      <c r="I736" t="str">
        <f t="shared" si="198"/>
        <v>138.51298730823-1110.44055421199i</v>
      </c>
      <c r="K736" t="str">
        <f t="shared" si="199"/>
        <v>0.324918330929831-0.0404877834579598i</v>
      </c>
      <c r="L736" t="str">
        <f t="shared" si="200"/>
        <v>0.000714285714285714-87.6411022340578i</v>
      </c>
      <c r="M736" t="str">
        <f t="shared" si="201"/>
        <v>0.0025-2.73048509801185i</v>
      </c>
      <c r="N736">
        <f t="shared" si="202"/>
        <v>83.024312729685818</v>
      </c>
      <c r="O736">
        <f t="shared" si="203"/>
        <v>77.694390519115004</v>
      </c>
      <c r="P736" s="3">
        <f t="shared" si="204"/>
        <v>77.694390519115004</v>
      </c>
      <c r="Q736" s="3">
        <f t="shared" si="205"/>
        <v>-96.975687270314182</v>
      </c>
      <c r="R736">
        <f t="shared" si="206"/>
        <v>83.024312729685818</v>
      </c>
      <c r="S736">
        <f t="shared" si="207"/>
        <v>1.3799279507211182E-2</v>
      </c>
      <c r="T736">
        <f t="shared" si="190"/>
        <v>77.694390519115004</v>
      </c>
    </row>
    <row r="737" spans="1:20" x14ac:dyDescent="0.25">
      <c r="A737">
        <f t="shared" si="191"/>
        <v>87.032903284321279</v>
      </c>
      <c r="B737">
        <f t="shared" si="208"/>
        <v>13.851716769338585</v>
      </c>
      <c r="C737" t="str">
        <f t="shared" si="192"/>
        <v>-931.233182855979-7582.20084939161i</v>
      </c>
      <c r="D737" t="str">
        <f t="shared" si="193"/>
        <v>3.4781249987393-1148.99080680408i</v>
      </c>
      <c r="E737" t="str">
        <f t="shared" si="194"/>
        <v>162.451322466464-0.129501302977337i</v>
      </c>
      <c r="F737" t="str">
        <f t="shared" si="195"/>
        <v>2.90990990970677-10782.57078807i</v>
      </c>
      <c r="G737" t="str">
        <f t="shared" si="196"/>
        <v>0.999999999930191-8.35515871471158E-06i</v>
      </c>
      <c r="H737" t="str">
        <f t="shared" si="197"/>
        <v>15.1537486274289+1.89326060761301i</v>
      </c>
      <c r="I737" t="str">
        <f t="shared" si="198"/>
        <v>138.513005222361-1106.23780450922i</v>
      </c>
      <c r="K737" t="str">
        <f t="shared" si="199"/>
        <v>0.324880241461774-0.0406368382074519i</v>
      </c>
      <c r="L737" t="str">
        <f t="shared" si="200"/>
        <v>0.000714285714285714-87.3093267922473i</v>
      </c>
      <c r="M737" t="str">
        <f t="shared" si="201"/>
        <v>0.0025-2.72014853358423i</v>
      </c>
      <c r="N737">
        <f t="shared" si="202"/>
        <v>82.998094387769925</v>
      </c>
      <c r="O737">
        <f t="shared" si="203"/>
        <v>77.660926969498917</v>
      </c>
      <c r="P737" s="3">
        <f t="shared" si="204"/>
        <v>77.660926969498917</v>
      </c>
      <c r="Q737" s="3">
        <f t="shared" si="205"/>
        <v>-97.001905612230075</v>
      </c>
      <c r="R737">
        <f t="shared" si="206"/>
        <v>82.998094387769925</v>
      </c>
      <c r="S737">
        <f t="shared" si="207"/>
        <v>1.3851716769338586E-2</v>
      </c>
      <c r="T737">
        <f t="shared" si="190"/>
        <v>77.660926969498917</v>
      </c>
    </row>
    <row r="738" spans="1:20" x14ac:dyDescent="0.25">
      <c r="A738">
        <f t="shared" si="191"/>
        <v>87.363628316801709</v>
      </c>
      <c r="B738">
        <f t="shared" si="208"/>
        <v>13.904353293062073</v>
      </c>
      <c r="C738" t="str">
        <f t="shared" si="192"/>
        <v>-931.120818760021-7552.61537307264i</v>
      </c>
      <c r="D738" t="str">
        <f t="shared" si="193"/>
        <v>3.47812499872971-1144.64117085903i</v>
      </c>
      <c r="E738" t="str">
        <f t="shared" si="194"/>
        <v>162.451185990412-0.12997600096268i</v>
      </c>
      <c r="F738" t="str">
        <f t="shared" si="195"/>
        <v>2.90990990970523-10741.7521301606i</v>
      </c>
      <c r="G738" t="str">
        <f t="shared" si="196"/>
        <v>0.99999999992966-8.38690831782302E-06i</v>
      </c>
      <c r="H738" t="str">
        <f t="shared" si="197"/>
        <v>15.1537656346597+1.90045524147787i</v>
      </c>
      <c r="I738" t="str">
        <f t="shared" si="198"/>
        <v>138.513023272903-1102.05096840923i</v>
      </c>
      <c r="K738" t="str">
        <f t="shared" si="199"/>
        <v>0.32484187106063-0.0407864056006644i</v>
      </c>
      <c r="L738" t="str">
        <f t="shared" si="200"/>
        <v>0.000714285714285714-86.9788073244147i</v>
      </c>
      <c r="M738" t="str">
        <f t="shared" si="201"/>
        <v>0.0025-2.70985109940648i</v>
      </c>
      <c r="N738">
        <f t="shared" si="202"/>
        <v>82.971779684139392</v>
      </c>
      <c r="O738">
        <f t="shared" si="203"/>
        <v>77.627459525468424</v>
      </c>
      <c r="P738" s="3">
        <f t="shared" si="204"/>
        <v>77.627459525468424</v>
      </c>
      <c r="Q738" s="3">
        <f t="shared" si="205"/>
        <v>-97.028220315860608</v>
      </c>
      <c r="R738">
        <f t="shared" si="206"/>
        <v>82.971779684139392</v>
      </c>
      <c r="S738">
        <f t="shared" si="207"/>
        <v>1.3904353293062072E-2</v>
      </c>
      <c r="T738">
        <f t="shared" si="190"/>
        <v>77.627459525468424</v>
      </c>
    </row>
    <row r="739" spans="1:20" x14ac:dyDescent="0.25">
      <c r="A739">
        <f t="shared" si="191"/>
        <v>87.69561010440556</v>
      </c>
      <c r="B739">
        <f t="shared" si="208"/>
        <v>13.95718983557571</v>
      </c>
      <c r="C739" t="str">
        <f t="shared" si="192"/>
        <v>-931.007626492632-7523.13875811063i</v>
      </c>
      <c r="D739" t="str">
        <f t="shared" si="193"/>
        <v>3.47812499872004-1140.3080009615i</v>
      </c>
      <c r="E739" t="str">
        <f t="shared" si="194"/>
        <v>162.451048508522-0.130452307870085i</v>
      </c>
      <c r="F739" t="str">
        <f t="shared" si="195"/>
        <v>2.90990990970367-10701.0879959617i</v>
      </c>
      <c r="G739" t="str">
        <f t="shared" si="196"/>
        <v>0.999999999929124-8.41877856942624E-06i</v>
      </c>
      <c r="H739" t="str">
        <f t="shared" si="197"/>
        <v>15.1537827713996+1.90767721773857i</v>
      </c>
      <c r="I739" t="str">
        <f t="shared" si="198"/>
        <v>138.513041460893-1097.87998568293i</v>
      </c>
      <c r="K739" t="str">
        <f t="shared" si="199"/>
        <v>0.324803217723018-0.040936486992005i</v>
      </c>
      <c r="L739" t="str">
        <f t="shared" si="200"/>
        <v>0.000714285714285714-86.649539075926i</v>
      </c>
      <c r="M739" t="str">
        <f t="shared" si="201"/>
        <v>0.0025-2.69959264734656i</v>
      </c>
      <c r="N739">
        <f t="shared" si="202"/>
        <v>82.945368289218763</v>
      </c>
      <c r="O739">
        <f t="shared" si="203"/>
        <v>77.593988158317401</v>
      </c>
      <c r="P739" s="3">
        <f t="shared" si="204"/>
        <v>77.593988158317401</v>
      </c>
      <c r="Q739" s="3">
        <f t="shared" si="205"/>
        <v>-97.054631710781237</v>
      </c>
      <c r="R739">
        <f t="shared" si="206"/>
        <v>82.945368289218763</v>
      </c>
      <c r="S739">
        <f t="shared" si="207"/>
        <v>1.3957189835575709E-2</v>
      </c>
      <c r="T739">
        <f t="shared" si="190"/>
        <v>77.593988158317401</v>
      </c>
    </row>
    <row r="740" spans="1:20" x14ac:dyDescent="0.25">
      <c r="A740">
        <f t="shared" si="191"/>
        <v>88.0288534228023</v>
      </c>
      <c r="B740">
        <f t="shared" si="208"/>
        <v>14.010227156950897</v>
      </c>
      <c r="C740" t="str">
        <f t="shared" si="192"/>
        <v>-930.893600156691-7493.77058284942i</v>
      </c>
      <c r="D740" t="str">
        <f t="shared" si="193"/>
        <v>3.47812499871029-1135.9912347774i</v>
      </c>
      <c r="E740" t="str">
        <f t="shared" si="194"/>
        <v>162.450910013629-0.130930227662072i</v>
      </c>
      <c r="F740" t="str">
        <f t="shared" si="195"/>
        <v>2.90990990970209-10660.5778005064i</v>
      </c>
      <c r="G740" t="str">
        <f t="shared" si="196"/>
        <v>0.999999999928584-0.0000084507699279855i</v>
      </c>
      <c r="H740" t="str">
        <f t="shared" si="197"/>
        <v>15.1538000386349+1.91492664032811i</v>
      </c>
      <c r="I740" t="str">
        <f t="shared" si="198"/>
        <v>138.51305978738-1093.72479632938i</v>
      </c>
      <c r="K740" t="str">
        <f t="shared" si="199"/>
        <v>0.324764279432303-0.0410870837346376i</v>
      </c>
      <c r="L740" t="str">
        <f t="shared" si="200"/>
        <v>0.000714285714285714-86.3215173101475i</v>
      </c>
      <c r="M740" t="str">
        <f t="shared" si="201"/>
        <v>0.0025-2.6893730298332i</v>
      </c>
      <c r="N740">
        <f t="shared" si="202"/>
        <v>82.918859872584491</v>
      </c>
      <c r="O740">
        <f t="shared" si="203"/>
        <v>77.560512839134901</v>
      </c>
      <c r="P740" s="3">
        <f t="shared" si="204"/>
        <v>77.560512839134901</v>
      </c>
      <c r="Q740" s="3">
        <f t="shared" si="205"/>
        <v>-97.081140127415509</v>
      </c>
      <c r="R740">
        <f t="shared" si="206"/>
        <v>82.918859872584491</v>
      </c>
      <c r="S740">
        <f t="shared" si="207"/>
        <v>1.4010227156950897E-2</v>
      </c>
      <c r="T740">
        <f t="shared" si="190"/>
        <v>77.560512839134901</v>
      </c>
    </row>
    <row r="741" spans="1:20" x14ac:dyDescent="0.25">
      <c r="A741">
        <f t="shared" si="191"/>
        <v>88.363363065808954</v>
      </c>
      <c r="B741">
        <f t="shared" si="208"/>
        <v>14.063466020147311</v>
      </c>
      <c r="C741" t="str">
        <f t="shared" si="192"/>
        <v>-930.77873381627-7464.51042721858i</v>
      </c>
      <c r="D741" t="str">
        <f t="shared" si="193"/>
        <v>3.47812499870047-1131.69081020859i</v>
      </c>
      <c r="E741" t="str">
        <f t="shared" si="194"/>
        <v>162.450770498525-0.131409764294279i</v>
      </c>
      <c r="F741" t="str">
        <f t="shared" si="195"/>
        <v>2.90990990970052-10620.2209610416i</v>
      </c>
      <c r="G741" t="str">
        <f t="shared" si="196"/>
        <v>0.999999999928041-8.48288285370724E-06i</v>
      </c>
      <c r="H741" t="str">
        <f t="shared" si="197"/>
        <v>15.1538174373594+1.92220361357483i</v>
      </c>
      <c r="I741" t="str">
        <f t="shared" si="198"/>
        <v>138.513078253417-1089.58534057476i</v>
      </c>
      <c r="K741" t="str">
        <f t="shared" si="199"/>
        <v>0.324725054158525-0.0412381971804121i</v>
      </c>
      <c r="L741" t="str">
        <f t="shared" si="200"/>
        <v>0.000714285714285714-85.9947373083755i</v>
      </c>
      <c r="M741" t="str">
        <f t="shared" si="201"/>
        <v>0.0025-2.67919209985375i</v>
      </c>
      <c r="N741">
        <f t="shared" si="202"/>
        <v>82.892254102965225</v>
      </c>
      <c r="O741">
        <f t="shared" si="203"/>
        <v>77.527033538804261</v>
      </c>
      <c r="P741" s="3">
        <f t="shared" si="204"/>
        <v>77.527033538804261</v>
      </c>
      <c r="Q741" s="3">
        <f t="shared" si="205"/>
        <v>-97.107745897034775</v>
      </c>
      <c r="R741">
        <f t="shared" si="206"/>
        <v>82.892254102965225</v>
      </c>
      <c r="S741">
        <f t="shared" si="207"/>
        <v>1.4063466020147311E-2</v>
      </c>
      <c r="T741">
        <f t="shared" si="190"/>
        <v>77.527033538804261</v>
      </c>
    </row>
    <row r="742" spans="1:20" x14ac:dyDescent="0.25">
      <c r="A742">
        <f t="shared" si="191"/>
        <v>88.699143845459034</v>
      </c>
      <c r="B742">
        <f t="shared" si="208"/>
        <v>14.116907191023872</v>
      </c>
      <c r="C742" t="str">
        <f t="shared" si="192"/>
        <v>-930.663021496286-7435.35787272749i</v>
      </c>
      <c r="D742" t="str">
        <f t="shared" si="193"/>
        <v>3.47812499869058-1127.40666539202i</v>
      </c>
      <c r="E742" t="str">
        <f t="shared" si="194"/>
        <v>162.450629955952-0.131890921713095i</v>
      </c>
      <c r="F742" t="str">
        <f t="shared" si="195"/>
        <v>2.90990990969892-10580.0168970209i</v>
      </c>
      <c r="G742" t="str">
        <f t="shared" si="196"/>
        <v>0.999999999927493-8.51511780854666E-06i</v>
      </c>
      <c r="H742" t="str">
        <f t="shared" si="197"/>
        <v>15.1538349685744+1.92950824220382i</v>
      </c>
      <c r="I742" t="str">
        <f t="shared" si="198"/>
        <v>138.513096860067-1085.46155887165i</v>
      </c>
      <c r="K742" t="str">
        <f t="shared" si="199"/>
        <v>0.324685539858327-0.0413898286797922i</v>
      </c>
      <c r="L742" t="str">
        <f t="shared" si="200"/>
        <v>0.000714285714285714-85.6691943697707i</v>
      </c>
      <c r="M742" t="str">
        <f t="shared" si="201"/>
        <v>0.0025-2.66904971095213i</v>
      </c>
      <c r="N742">
        <f t="shared" si="202"/>
        <v>82.865550648243754</v>
      </c>
      <c r="O742">
        <f t="shared" si="203"/>
        <v>77.493550228001567</v>
      </c>
      <c r="P742" s="3">
        <f t="shared" si="204"/>
        <v>77.493550228001567</v>
      </c>
      <c r="Q742" s="3">
        <f t="shared" si="205"/>
        <v>-97.134449351756246</v>
      </c>
      <c r="R742">
        <f t="shared" si="206"/>
        <v>82.865550648243754</v>
      </c>
      <c r="S742">
        <f t="shared" si="207"/>
        <v>1.4116907191023872E-2</v>
      </c>
      <c r="T742">
        <f t="shared" si="190"/>
        <v>77.493550228001567</v>
      </c>
    </row>
    <row r="743" spans="1:20" x14ac:dyDescent="0.25">
      <c r="A743">
        <f t="shared" si="191"/>
        <v>89.036200592071779</v>
      </c>
      <c r="B743">
        <f t="shared" si="208"/>
        <v>14.170551438349763</v>
      </c>
      <c r="C743" t="str">
        <f t="shared" si="192"/>
        <v>-930.546457182475-7406.31250246001i</v>
      </c>
      <c r="D743" t="str">
        <f t="shared" si="193"/>
        <v>3.4781249986806-1123.13873869884i</v>
      </c>
      <c r="E743" t="str">
        <f t="shared" si="194"/>
        <v>162.450488378611-0.132373703857475i</v>
      </c>
      <c r="F743" t="str">
        <f t="shared" si="195"/>
        <v>2.90990990969731-10539.9650300952i</v>
      </c>
      <c r="G743" t="str">
        <f t="shared" si="196"/>
        <v>0.999999999926941-8.54747525621442E-06i</v>
      </c>
      <c r="H743" t="str">
        <f t="shared" si="197"/>
        <v>15.153852633289+1.93684063133855i</v>
      </c>
      <c r="I743" t="str">
        <f t="shared" si="198"/>
        <v>138.513115608401-1081.35339189805i</v>
      </c>
      <c r="K743" t="str">
        <f t="shared" si="199"/>
        <v>0.324645734474881-0.0415419795817843i</v>
      </c>
      <c r="L743" t="str">
        <f t="shared" si="200"/>
        <v>0.000714285714285714-85.3448838112881i</v>
      </c>
      <c r="M743" t="str">
        <f t="shared" si="201"/>
        <v>0.0025-2.65894571722667i</v>
      </c>
      <c r="N743">
        <f t="shared" si="202"/>
        <v>82.838749175457266</v>
      </c>
      <c r="O743">
        <f t="shared" si="203"/>
        <v>77.460062877194872</v>
      </c>
      <c r="P743" s="3">
        <f t="shared" si="204"/>
        <v>77.460062877194872</v>
      </c>
      <c r="Q743" s="3">
        <f t="shared" si="205"/>
        <v>-97.161250824542734</v>
      </c>
      <c r="R743">
        <f t="shared" si="206"/>
        <v>82.838749175457266</v>
      </c>
      <c r="S743">
        <f t="shared" si="207"/>
        <v>1.4170551438349763E-2</v>
      </c>
      <c r="T743">
        <f t="shared" si="190"/>
        <v>77.460062877194872</v>
      </c>
    </row>
    <row r="744" spans="1:20" x14ac:dyDescent="0.25">
      <c r="A744">
        <f t="shared" si="191"/>
        <v>89.374538154321669</v>
      </c>
      <c r="B744">
        <f t="shared" si="208"/>
        <v>14.224399533815493</v>
      </c>
      <c r="C744" t="str">
        <f t="shared" si="192"/>
        <v>-930.429034820927-7377.37390106777i</v>
      </c>
      <c r="D744" t="str">
        <f t="shared" si="193"/>
        <v>3.47812499867056-1118.88696873347i</v>
      </c>
      <c r="E744" t="str">
        <f t="shared" si="194"/>
        <v>162.450345759146-0.132858114656462i</v>
      </c>
      <c r="F744" t="str">
        <f t="shared" si="195"/>
        <v>2.90990990969569-10500.064784105i</v>
      </c>
      <c r="G744" t="str">
        <f t="shared" si="196"/>
        <v>0.999999999926384-8.57995566218326E-06i</v>
      </c>
      <c r="H744" t="str">
        <f t="shared" si="197"/>
        <v>15.1538704325197+1.94420088650231i</v>
      </c>
      <c r="I744" t="str">
        <f t="shared" si="198"/>
        <v>138.513134499497-1077.26078055661i</v>
      </c>
      <c r="K744" t="str">
        <f t="shared" si="199"/>
        <v>0.324605635937818-0.0416946512338634i</v>
      </c>
      <c r="L744" t="str">
        <f t="shared" si="200"/>
        <v>0.000714285714285714-85.021800967611i</v>
      </c>
      <c r="M744" t="str">
        <f t="shared" si="201"/>
        <v>0.0025-2.64887997332802i</v>
      </c>
      <c r="N744">
        <f t="shared" si="202"/>
        <v>82.811849350799676</v>
      </c>
      <c r="O744">
        <f t="shared" si="203"/>
        <v>77.426571456641554</v>
      </c>
      <c r="P744" s="3">
        <f t="shared" si="204"/>
        <v>77.426571456641554</v>
      </c>
      <c r="Q744" s="3">
        <f t="shared" si="205"/>
        <v>-97.188150649200324</v>
      </c>
      <c r="R744">
        <f t="shared" si="206"/>
        <v>82.811849350799676</v>
      </c>
      <c r="S744">
        <f t="shared" si="207"/>
        <v>1.4224399533815494E-2</v>
      </c>
      <c r="T744">
        <f t="shared" si="190"/>
        <v>77.426571456641554</v>
      </c>
    </row>
    <row r="745" spans="1:20" x14ac:dyDescent="0.25">
      <c r="A745">
        <f t="shared" si="191"/>
        <v>89.714161399308082</v>
      </c>
      <c r="B745">
        <f t="shared" si="208"/>
        <v>14.278452252043992</v>
      </c>
      <c r="C745" t="str">
        <f t="shared" si="192"/>
        <v>-930.310748318097-7348.5416547655i</v>
      </c>
      <c r="D745" t="str">
        <f t="shared" si="193"/>
        <v>3.47812499866043-1114.65129433278i</v>
      </c>
      <c r="E745" t="str">
        <f t="shared" si="194"/>
        <v>162.450202090158-0.133344158030536i</v>
      </c>
      <c r="F745" t="str">
        <f t="shared" si="195"/>
        <v>2.90990990969406-10460.3155850719i</v>
      </c>
      <c r="G745" t="str">
        <f t="shared" si="196"/>
        <v>0.999999999925824-8.61255949369473E-06i</v>
      </c>
      <c r="H745" t="str">
        <f t="shared" si="197"/>
        <v>15.153888367291+1.9515891136198i</v>
      </c>
      <c r="I745" t="str">
        <f t="shared" si="198"/>
        <v>138.513153534445-1073.18366597375i</v>
      </c>
      <c r="K745" t="str">
        <f t="shared" si="199"/>
        <v>0.324565242163152-0.0418478449818996i</v>
      </c>
      <c r="L745" t="str">
        <f t="shared" si="200"/>
        <v>0.000714285714285714-84.699941191085i</v>
      </c>
      <c r="M745" t="str">
        <f t="shared" si="201"/>
        <v>0.0025-2.63885233445709i</v>
      </c>
      <c r="N745">
        <f t="shared" si="202"/>
        <v>82.784850839622237</v>
      </c>
      <c r="O745">
        <f t="shared" si="203"/>
        <v>77.393075936388271</v>
      </c>
      <c r="P745" s="3">
        <f t="shared" si="204"/>
        <v>77.393075936388271</v>
      </c>
      <c r="Q745" s="3">
        <f t="shared" si="205"/>
        <v>-97.215149160377763</v>
      </c>
      <c r="R745">
        <f t="shared" si="206"/>
        <v>82.784850839622237</v>
      </c>
      <c r="S745">
        <f t="shared" si="207"/>
        <v>1.4278452252043992E-2</v>
      </c>
      <c r="T745">
        <f t="shared" si="190"/>
        <v>77.393075936388271</v>
      </c>
    </row>
    <row r="746" spans="1:20" x14ac:dyDescent="0.25">
      <c r="A746">
        <f t="shared" si="191"/>
        <v>90.055075212625454</v>
      </c>
      <c r="B746">
        <f t="shared" si="208"/>
        <v>14.33271037060176</v>
      </c>
      <c r="C746" t="str">
        <f t="shared" si="192"/>
        <v>-930.191591540489-7319.81535132492i</v>
      </c>
      <c r="D746" t="str">
        <f t="shared" si="193"/>
        <v>3.47812499865023-1110.43165456518i</v>
      </c>
      <c r="E746" t="str">
        <f t="shared" si="194"/>
        <v>162.450057364198-0.133831837890149i</v>
      </c>
      <c r="F746" t="str">
        <f t="shared" si="195"/>
        <v>2.90990990969242-10420.7168611902i</v>
      </c>
      <c r="G746" t="str">
        <f t="shared" si="196"/>
        <v>0.999999999925259-8.64528721976588E-06i</v>
      </c>
      <c r="H746" t="str">
        <f t="shared" si="197"/>
        <v>15.1539064386352+1.95900541901858i</v>
      </c>
      <c r="I746" t="str">
        <f t="shared" si="198"/>
        <v>138.513172714337-1069.12198949882i</v>
      </c>
      <c r="K746" t="str">
        <f t="shared" si="199"/>
        <v>0.324524551053213-0.0420015621700836i</v>
      </c>
      <c r="L746" t="str">
        <f t="shared" si="200"/>
        <v>0.000714285714285714-84.3792998516485i</v>
      </c>
      <c r="M746" t="str">
        <f t="shared" si="201"/>
        <v>0.0025-2.62886265636291i</v>
      </c>
      <c r="N746">
        <f t="shared" si="202"/>
        <v>82.757753306435163</v>
      </c>
      <c r="O746">
        <f t="shared" si="203"/>
        <v>77.359576286268933</v>
      </c>
      <c r="P746" s="3">
        <f t="shared" si="204"/>
        <v>77.359576286268933</v>
      </c>
      <c r="Q746" s="3">
        <f t="shared" si="205"/>
        <v>-97.242246693564837</v>
      </c>
      <c r="R746">
        <f t="shared" si="206"/>
        <v>82.757753306435163</v>
      </c>
      <c r="S746">
        <f t="shared" si="207"/>
        <v>1.433271037060176E-2</v>
      </c>
      <c r="T746">
        <f t="shared" si="190"/>
        <v>77.359576286268933</v>
      </c>
    </row>
    <row r="747" spans="1:20" x14ac:dyDescent="0.25">
      <c r="A747">
        <f t="shared" si="191"/>
        <v>90.397284498433436</v>
      </c>
      <c r="B747">
        <f t="shared" si="208"/>
        <v>14.387174670010047</v>
      </c>
      <c r="C747" t="str">
        <f t="shared" si="192"/>
        <v>-930.071558314476-7291.19458006905i</v>
      </c>
      <c r="D747" t="str">
        <f t="shared" si="193"/>
        <v>3.47812499863996-1106.22798872973i</v>
      </c>
      <c r="E747" t="str">
        <f t="shared" si="194"/>
        <v>162.449911573769-0.134321158136709i</v>
      </c>
      <c r="F747" t="str">
        <f t="shared" si="195"/>
        <v>2.90990990969076-10381.268042819i</v>
      </c>
      <c r="G747" t="str">
        <f t="shared" si="196"/>
        <v>0.99999999992469-8.67813931119606E-06i</v>
      </c>
      <c r="H747" t="str">
        <f t="shared" si="197"/>
        <v>15.1539246475922+1.96644990943067i</v>
      </c>
      <c r="I747" t="str">
        <f t="shared" si="198"/>
        <v>138.513192040278-1065.07569270323i</v>
      </c>
      <c r="K747" t="str">
        <f t="shared" si="199"/>
        <v>0.324483560496568-0.0421558041408496i</v>
      </c>
      <c r="L747" t="str">
        <f t="shared" si="200"/>
        <v>0.000714285714285714-84.059872336769i</v>
      </c>
      <c r="M747" t="str">
        <f t="shared" si="201"/>
        <v>0.0025-2.61891079534061i</v>
      </c>
      <c r="N747">
        <f t="shared" si="202"/>
        <v>82.730556414908975</v>
      </c>
      <c r="O747">
        <f t="shared" si="203"/>
        <v>77.326072475903345</v>
      </c>
      <c r="P747" s="3">
        <f t="shared" si="204"/>
        <v>77.326072475903345</v>
      </c>
      <c r="Q747" s="3">
        <f t="shared" si="205"/>
        <v>-97.269443585091025</v>
      </c>
      <c r="R747">
        <f t="shared" si="206"/>
        <v>82.730556414908975</v>
      </c>
      <c r="S747">
        <f t="shared" si="207"/>
        <v>1.4387174670010047E-2</v>
      </c>
      <c r="T747">
        <f t="shared" si="190"/>
        <v>77.326072475903345</v>
      </c>
    </row>
    <row r="748" spans="1:20" x14ac:dyDescent="0.25">
      <c r="A748">
        <f t="shared" si="191"/>
        <v>90.740794179527498</v>
      </c>
      <c r="B748">
        <f t="shared" si="208"/>
        <v>14.441845933756086</v>
      </c>
      <c r="C748" t="str">
        <f t="shared" si="192"/>
        <v>-929.950642426087-7262.67893186674i</v>
      </c>
      <c r="D748" t="str">
        <f t="shared" si="193"/>
        <v>3.4781249986296-1102.04023635529i</v>
      </c>
      <c r="E748" t="str">
        <f t="shared" si="194"/>
        <v>162.449764711326-0.134812122661302i</v>
      </c>
      <c r="F748" t="str">
        <f t="shared" si="195"/>
        <v>2.9099099096891-10341.9685624739i</v>
      </c>
      <c r="G748" t="str">
        <f t="shared" si="196"/>
        <v>0.999999999924116-8.71111624057361E-06i</v>
      </c>
      <c r="H748" t="str">
        <f t="shared" si="197"/>
        <v>15.15394299521+1.97392269199402i</v>
      </c>
      <c r="I748" t="str">
        <f t="shared" si="198"/>
        <v>138.51321151338-1061.04471737967i</v>
      </c>
      <c r="K748" t="str">
        <f t="shared" si="199"/>
        <v>0.324442268367953-0.0423105722347995i</v>
      </c>
      <c r="L748" t="str">
        <f t="shared" si="200"/>
        <v>0.000714285714285714-83.7416540513736i</v>
      </c>
      <c r="M748" t="str">
        <f t="shared" si="201"/>
        <v>0.0025-2.60899660822934i</v>
      </c>
      <c r="N748">
        <f t="shared" si="202"/>
        <v>82.703259827875996</v>
      </c>
      <c r="O748">
        <f t="shared" si="203"/>
        <v>77.292564474695993</v>
      </c>
      <c r="P748" s="3">
        <f t="shared" si="204"/>
        <v>77.292564474695993</v>
      </c>
      <c r="Q748" s="3">
        <f t="shared" si="205"/>
        <v>-97.296740172124004</v>
      </c>
      <c r="R748">
        <f t="shared" si="206"/>
        <v>82.703259827875996</v>
      </c>
      <c r="S748">
        <f t="shared" si="207"/>
        <v>1.4441845933756086E-2</v>
      </c>
      <c r="T748">
        <f t="shared" ref="T748:T811" si="209">P748</f>
        <v>77.292564474695993</v>
      </c>
    </row>
    <row r="749" spans="1:20" x14ac:dyDescent="0.25">
      <c r="A749">
        <f t="shared" ref="A749:A812" si="210">2*PI()*B749</f>
        <v>91.085609197409696</v>
      </c>
      <c r="B749">
        <f t="shared" si="208"/>
        <v>14.49672494830436</v>
      </c>
      <c r="C749" t="str">
        <f t="shared" ref="C749:C812" si="211">IMPRODUCT(D749,E749,$C$40,,K749,$C$41)</f>
        <v>-929.828837620771-7234.26799912676i</v>
      </c>
      <c r="D749" t="str">
        <f t="shared" ref="D749:D812" si="212">IMDIV(IMPRODUCT($C$37,$C$38,COMPLEX(1,A749/$C$38)),IMSUM(-1*A749*A749/$C$39,COMPLEX(0,1*A749)))</f>
        <v>3.47812499861917-1097.86833719962i</v>
      </c>
      <c r="E749" t="str">
        <f t="shared" ref="E749:E812" si="213">IMDIV(IMPRODUCT(IMSUM(F749,G749),$C$29,H749),IMSUM(1,I749))</f>
        <v>162.449616769273-0.13530473534497i</v>
      </c>
      <c r="F749" t="str">
        <f t="shared" ref="F749:F812" si="214">IMDIV(IMPRODUCT($C$14,$C$15,COMPLEX(1,A749/$C$15)),IMSUM(-1*A749*A749/$C$16,COMPLEX(0,A749)))</f>
        <v>2.90990990968741-10302.8178548186i</v>
      </c>
      <c r="G749" t="str">
        <f t="shared" ref="G749:G812" si="215">IMDIV(1,COMPLEX(1,A749*$C$9*$C$10))</f>
        <v>0.999999999923539-8.74421848228274E-06i</v>
      </c>
      <c r="H749" t="str">
        <f t="shared" ref="H749:H812" si="216">IMDIV($C$3,IMSUM(K749,COMPLEX(0,$C$28*A749)))</f>
        <v>15.1539614825448+1.9814238742542i</v>
      </c>
      <c r="I749" t="str">
        <f t="shared" ref="I749:I812" si="217">IMPRODUCT(F749,$C$29,H749,$C$31)</f>
        <v>138.513231134766-1057.0290055412i</v>
      </c>
      <c r="K749" t="str">
        <f t="shared" ref="K749:K812" si="218">IF($C$26&lt;=0,IMDIV(1,IMSUM(IMDIV(1,L749),1/$C$18)),IMDIV(1,IMSUM(IMDIV(1,L749),1/$C$18,IMDIV(1,M749))))</f>
        <v>0.324400672528195-0.0424658677906248i</v>
      </c>
      <c r="L749" t="str">
        <f t="shared" ref="L749:L812" si="219">IMSUM($C$21/$C$22,IMDIV(1,COMPLEX(0,$C$20*$C$22*A749)))</f>
        <v>0.000714285714285714-83.424640417786i</v>
      </c>
      <c r="M749" t="str">
        <f t="shared" ref="M749:M812" si="220">IMSUM($C$25/$C$26,IMDIV(1,COMPLEX(0,$C$24*$C$26*A749)))</f>
        <v>0.0025-2.59911995241018i</v>
      </c>
      <c r="N749">
        <f t="shared" ref="N749:N812" si="221">ABS(R749)</f>
        <v>82.675863207331787</v>
      </c>
      <c r="O749">
        <f t="shared" ref="O749:O812" si="222">ABS(P749)</f>
        <v>77.259052251834248</v>
      </c>
      <c r="P749" s="3">
        <f t="shared" ref="P749:P812" si="223">20*LOG10(IMABS(C749))</f>
        <v>77.259052251834248</v>
      </c>
      <c r="Q749" s="3">
        <f t="shared" ref="Q749:Q812" si="224">IMARGUMENT(C749)*180/PI()</f>
        <v>-97.324136792668213</v>
      </c>
      <c r="R749">
        <f t="shared" ref="R749:R812" si="225">IF(Q749&lt;0,Q749+180,Q749-180)</f>
        <v>82.675863207331787</v>
      </c>
      <c r="S749">
        <f t="shared" ref="S749:S812" si="226">B749/1000</f>
        <v>1.4496724948304359E-2</v>
      </c>
      <c r="T749">
        <f t="shared" si="209"/>
        <v>77.259052251834248</v>
      </c>
    </row>
    <row r="750" spans="1:20" x14ac:dyDescent="0.25">
      <c r="A750">
        <f t="shared" si="210"/>
        <v>91.431734512359853</v>
      </c>
      <c r="B750">
        <f t="shared" ref="B750:B813" si="227">B749*(1+B$42)</f>
        <v>14.551812503107916</v>
      </c>
      <c r="C750" t="str">
        <f t="shared" si="211"/>
        <v>-929.706137603217-7205.96137579276i</v>
      </c>
      <c r="D750" t="str">
        <f t="shared" si="212"/>
        <v>3.47812499860866-1093.71223124857i</v>
      </c>
      <c r="E750" t="str">
        <f t="shared" si="213"/>
        <v>162.449467739965-0.135799000057784i</v>
      </c>
      <c r="F750" t="str">
        <f t="shared" si="214"/>
        <v>2.90990990968571-10263.815356657i</v>
      </c>
      <c r="G750" t="str">
        <f t="shared" si="215"/>
        <v>0.999999999922957-0.0000087774465125103i</v>
      </c>
      <c r="H750" t="str">
        <f t="shared" si="216"/>
        <v>15.1539801106604+1.98895356416573i</v>
      </c>
      <c r="I750" t="str">
        <f t="shared" si="217"/>
        <v>138.513250905561-1053.02849942047i</v>
      </c>
      <c r="K750" t="str">
        <f t="shared" si="218"/>
        <v>0.324358770824146-0.0426216921450277i</v>
      </c>
      <c r="L750" t="str">
        <f t="shared" si="219"/>
        <v>0.000714285714285714-83.1088268756581i</v>
      </c>
      <c r="M750" t="str">
        <f t="shared" si="220"/>
        <v>0.0025-2.58928068580413i</v>
      </c>
      <c r="N750">
        <f t="shared" si="221"/>
        <v>82.648366214437061</v>
      </c>
      <c r="O750">
        <f t="shared" si="222"/>
        <v>77.225535776287572</v>
      </c>
      <c r="P750" s="3">
        <f t="shared" si="223"/>
        <v>77.225535776287572</v>
      </c>
      <c r="Q750" s="3">
        <f t="shared" si="224"/>
        <v>-97.351633785562939</v>
      </c>
      <c r="R750">
        <f t="shared" si="225"/>
        <v>82.648366214437061</v>
      </c>
      <c r="S750">
        <f t="shared" si="226"/>
        <v>1.4551812503107915E-2</v>
      </c>
      <c r="T750">
        <f t="shared" si="209"/>
        <v>77.225535776287572</v>
      </c>
    </row>
    <row r="751" spans="1:20" x14ac:dyDescent="0.25">
      <c r="A751">
        <f t="shared" si="210"/>
        <v>91.77917510350683</v>
      </c>
      <c r="B751">
        <f t="shared" si="227"/>
        <v>14.607109390619726</v>
      </c>
      <c r="C751" t="str">
        <f t="shared" si="211"/>
        <v>-929.58253603712-7177.75865733716i</v>
      </c>
      <c r="D751" t="str">
        <f t="shared" si="212"/>
        <v>3.47812499859806-1089.57185871515i</v>
      </c>
      <c r="E751" t="str">
        <f t="shared" si="213"/>
        <v>162.449317615707-0.136294920658976i</v>
      </c>
      <c r="F751" t="str">
        <f t="shared" si="214"/>
        <v>2.90990990968402-10224.9605069252i</v>
      </c>
      <c r="G751" t="str">
        <f t="shared" si="215"/>
        <v>0.99999999992237-8.81080080925268E-06i</v>
      </c>
      <c r="H751" t="str">
        <f t="shared" si="216"/>
        <v>15.1539988806289+1.99651187009389i</v>
      </c>
      <c r="I751" t="str">
        <f t="shared" si="217"/>
        <v>138.513270826907-1049.04314146886i</v>
      </c>
      <c r="K751" t="str">
        <f t="shared" si="218"/>
        <v>0.324316561088603-0.0427780466326425i</v>
      </c>
      <c r="L751" t="str">
        <f t="shared" si="219"/>
        <v>0.000714285714285714-82.7942088819071i</v>
      </c>
      <c r="M751" t="str">
        <f t="shared" si="220"/>
        <v>0.0025-2.57947866687002i</v>
      </c>
      <c r="N751">
        <f t="shared" si="221"/>
        <v>82.620768509518854</v>
      </c>
      <c r="O751">
        <f t="shared" si="222"/>
        <v>77.192015016805485</v>
      </c>
      <c r="P751" s="3">
        <f t="shared" si="223"/>
        <v>77.192015016805485</v>
      </c>
      <c r="Q751" s="3">
        <f t="shared" si="224"/>
        <v>-97.379231490481146</v>
      </c>
      <c r="R751">
        <f t="shared" si="225"/>
        <v>82.620768509518854</v>
      </c>
      <c r="S751">
        <f t="shared" si="226"/>
        <v>1.4607109390619726E-2</v>
      </c>
      <c r="T751">
        <f t="shared" si="209"/>
        <v>77.192015016805485</v>
      </c>
    </row>
    <row r="752" spans="1:20" x14ac:dyDescent="0.25">
      <c r="A752">
        <f t="shared" si="210"/>
        <v>92.127935968900147</v>
      </c>
      <c r="B752">
        <f t="shared" si="227"/>
        <v>14.662616406304082</v>
      </c>
      <c r="C752" t="str">
        <f t="shared" si="211"/>
        <v>-929.458026544964-7149.65944075597i</v>
      </c>
      <c r="D752" t="str">
        <f t="shared" si="212"/>
        <v>3.47812499858739-1085.44716003872i</v>
      </c>
      <c r="E752" t="str">
        <f t="shared" si="213"/>
        <v>162.449166388754-0.136792500996668i</v>
      </c>
      <c r="F752" t="str">
        <f t="shared" si="214"/>
        <v>2.90990990968229-10186.252746683i</v>
      </c>
      <c r="G752" t="str">
        <f t="shared" si="215"/>
        <v>0.999999999921779-8.84428185232261E-06i</v>
      </c>
      <c r="H752" t="str">
        <f t="shared" si="216"/>
        <v>15.1540177935308+2.00409890081606i</v>
      </c>
      <c r="I752" t="str">
        <f t="shared" si="217"/>
        <v>138.513290899945-1045.07287435567i</v>
      </c>
      <c r="K752" t="str">
        <f t="shared" si="218"/>
        <v>0.324274041140237-0.0429349325859526i</v>
      </c>
      <c r="L752" t="str">
        <f t="shared" si="219"/>
        <v>0.000714285714285714-82.4807819106464i</v>
      </c>
      <c r="M752" t="str">
        <f t="shared" si="220"/>
        <v>0.0025-2.56971375460254i</v>
      </c>
      <c r="N752">
        <f t="shared" si="221"/>
        <v>82.593069752072708</v>
      </c>
      <c r="O752">
        <f t="shared" si="222"/>
        <v>77.158489941916457</v>
      </c>
      <c r="P752" s="3">
        <f t="shared" si="223"/>
        <v>77.158489941916457</v>
      </c>
      <c r="Q752" s="3">
        <f t="shared" si="224"/>
        <v>-97.406930247927292</v>
      </c>
      <c r="R752">
        <f t="shared" si="225"/>
        <v>82.593069752072708</v>
      </c>
      <c r="S752">
        <f t="shared" si="226"/>
        <v>1.4662616406304082E-2</v>
      </c>
      <c r="T752">
        <f t="shared" si="209"/>
        <v>77.158489941916457</v>
      </c>
    </row>
    <row r="753" spans="1:20" x14ac:dyDescent="0.25">
      <c r="A753">
        <f t="shared" si="210"/>
        <v>92.478022125581973</v>
      </c>
      <c r="B753">
        <f t="shared" si="227"/>
        <v>14.718334348648037</v>
      </c>
      <c r="C753" t="str">
        <f t="shared" si="211"/>
        <v>-929.332602707858-7121.66332456304i</v>
      </c>
      <c r="D753" t="str">
        <f t="shared" si="212"/>
        <v>3.47812499857663-1081.33807588409i</v>
      </c>
      <c r="E753" t="str">
        <f t="shared" si="213"/>
        <v>162.44901405131-0.13729174490782i</v>
      </c>
      <c r="F753" t="str">
        <f t="shared" si="214"/>
        <v>2.90990990968055-10147.6915191064i</v>
      </c>
      <c r="G753" t="str">
        <f t="shared" si="215"/>
        <v>0.999999999921183-8.87789012335614E-06i</v>
      </c>
      <c r="H753" t="str">
        <f t="shared" si="216"/>
        <v>15.1540368504544+2.01171476552348i</v>
      </c>
      <c r="I753" t="str">
        <f t="shared" si="217"/>
        <v>138.513311125837-1041.11764096728i</v>
      </c>
      <c r="K753" t="str">
        <f t="shared" si="218"/>
        <v>0.324231208783521-0.0430923513352124i</v>
      </c>
      <c r="L753" t="str">
        <f t="shared" si="219"/>
        <v>0.000714285714285714-82.1685414531247i</v>
      </c>
      <c r="M753" t="str">
        <f t="shared" si="220"/>
        <v>0.0025-2.55998580853012i</v>
      </c>
      <c r="N753">
        <f t="shared" si="221"/>
        <v>82.565269600763671</v>
      </c>
      <c r="O753">
        <f t="shared" si="222"/>
        <v>77.124960519926276</v>
      </c>
      <c r="P753" s="3">
        <f t="shared" si="223"/>
        <v>77.124960519926276</v>
      </c>
      <c r="Q753" s="3">
        <f t="shared" si="224"/>
        <v>-97.434730399236329</v>
      </c>
      <c r="R753">
        <f t="shared" si="225"/>
        <v>82.565269600763671</v>
      </c>
      <c r="S753">
        <f t="shared" si="226"/>
        <v>1.4718334348648037E-2</v>
      </c>
      <c r="T753">
        <f t="shared" si="209"/>
        <v>77.124960519926276</v>
      </c>
    </row>
    <row r="754" spans="1:20" x14ac:dyDescent="0.25">
      <c r="A754">
        <f t="shared" si="210"/>
        <v>92.829438609659192</v>
      </c>
      <c r="B754">
        <f t="shared" si="227"/>
        <v>14.7742640191729</v>
      </c>
      <c r="C754" t="str">
        <f t="shared" si="211"/>
        <v>-929.206258065273-7093.76990878502i</v>
      </c>
      <c r="D754" t="str">
        <f t="shared" si="212"/>
        <v>3.47812499856579-1077.24454714071i</v>
      </c>
      <c r="E754" t="str">
        <f t="shared" si="213"/>
        <v>162.448860595532-0.137792656217267i</v>
      </c>
      <c r="F754" t="str">
        <f t="shared" si="214"/>
        <v>2.90990990967882-10109.2762694791i</v>
      </c>
      <c r="G754" t="str">
        <f t="shared" si="215"/>
        <v>0.999999999920583-8.91162610581954E-06i</v>
      </c>
      <c r="H754" t="str">
        <f t="shared" si="216"/>
        <v>15.1540560524966+2.01935957382266i</v>
      </c>
      <c r="I754" t="str">
        <f t="shared" si="217"/>
        <v>138.513331505741-1037.17738440633i</v>
      </c>
      <c r="K754" t="str">
        <f t="shared" si="218"/>
        <v>0.324188061808655-0.0432503042083611i</v>
      </c>
      <c r="L754" t="str">
        <f t="shared" si="219"/>
        <v>0.000714285714285714-81.857483017658i</v>
      </c>
      <c r="M754" t="str">
        <f t="shared" si="220"/>
        <v>0.0025-2.55029468871301i</v>
      </c>
      <c r="N754">
        <f t="shared" si="221"/>
        <v>82.537367713428992</v>
      </c>
      <c r="O754">
        <f t="shared" si="222"/>
        <v>77.091426718917035</v>
      </c>
      <c r="P754" s="3">
        <f t="shared" si="223"/>
        <v>77.091426718917035</v>
      </c>
      <c r="Q754" s="3">
        <f t="shared" si="224"/>
        <v>-97.462632286571008</v>
      </c>
      <c r="R754">
        <f t="shared" si="225"/>
        <v>82.537367713428992</v>
      </c>
      <c r="S754">
        <f t="shared" si="226"/>
        <v>1.47742640191729E-2</v>
      </c>
      <c r="T754">
        <f t="shared" si="209"/>
        <v>77.091426718917035</v>
      </c>
    </row>
    <row r="755" spans="1:20" x14ac:dyDescent="0.25">
      <c r="A755">
        <f t="shared" si="210"/>
        <v>93.182190476375894</v>
      </c>
      <c r="B755">
        <f t="shared" si="227"/>
        <v>14.830406222445758</v>
      </c>
      <c r="C755" t="str">
        <f t="shared" si="211"/>
        <v>-929.07898611483-7065.9787949554i</v>
      </c>
      <c r="D755" t="str">
        <f t="shared" si="212"/>
        <v>3.47812499855487-1073.1665149218i</v>
      </c>
      <c r="E755" t="str">
        <f t="shared" si="213"/>
        <v>162.448706013522-0.138295238737656i</v>
      </c>
      <c r="F755" t="str">
        <f t="shared" si="214"/>
        <v>2.90990990967705-10071.0064451848i</v>
      </c>
      <c r="G755" t="str">
        <f t="shared" si="215"/>
        <v>0.999999999919978-8.94549028501625E-06i</v>
      </c>
      <c r="H755" t="str">
        <f t="shared" si="216"/>
        <v>15.1540754007626+2.02703343573711i</v>
      </c>
      <c r="I755" t="str">
        <f t="shared" si="217"/>
        <v>138.513352040833-1033.25204799092i</v>
      </c>
      <c r="K755" t="str">
        <f t="shared" si="218"/>
        <v>0.324144597991493-0.0434087925309414i</v>
      </c>
      <c r="L755" t="str">
        <f t="shared" si="219"/>
        <v>0.000714285714285714-81.5476021295651i</v>
      </c>
      <c r="M755" t="str">
        <f t="shared" si="220"/>
        <v>0.0025-2.54064025574119i</v>
      </c>
      <c r="N755">
        <f t="shared" si="221"/>
        <v>82.509363747079462</v>
      </c>
      <c r="O755">
        <f t="shared" si="222"/>
        <v>77.057888506745186</v>
      </c>
      <c r="P755" s="3">
        <f t="shared" si="223"/>
        <v>77.057888506745186</v>
      </c>
      <c r="Q755" s="3">
        <f t="shared" si="224"/>
        <v>-97.490636252920538</v>
      </c>
      <c r="R755">
        <f t="shared" si="225"/>
        <v>82.509363747079462</v>
      </c>
      <c r="S755">
        <f t="shared" si="226"/>
        <v>1.4830406222445757E-2</v>
      </c>
      <c r="T755">
        <f t="shared" si="209"/>
        <v>77.057888506745186</v>
      </c>
    </row>
    <row r="756" spans="1:20" x14ac:dyDescent="0.25">
      <c r="A756">
        <f t="shared" si="210"/>
        <v>93.536282800186129</v>
      </c>
      <c r="B756">
        <f t="shared" si="227"/>
        <v>14.886761766091052</v>
      </c>
      <c r="C756" t="str">
        <f t="shared" si="211"/>
        <v>-928.950780312137-7038.28958610946i</v>
      </c>
      <c r="D756" t="str">
        <f t="shared" si="212"/>
        <v>3.47812499854386-1069.1039205635i</v>
      </c>
      <c r="E756" t="str">
        <f t="shared" si="213"/>
        <v>162.448550297334-0.138799496269276i</v>
      </c>
      <c r="F756" t="str">
        <f t="shared" si="214"/>
        <v>2.90990990967528-10032.8814956994i</v>
      </c>
      <c r="G756" t="str">
        <f t="shared" si="215"/>
        <v>0.999999999919369-8.97948314809384E-06i</v>
      </c>
      <c r="H756" t="str">
        <f t="shared" si="216"/>
        <v>15.1540948963658+2.03473646170882i</v>
      </c>
      <c r="I756" t="str">
        <f t="shared" si="217"/>
        <v>138.513372732294-1029.34157525377i</v>
      </c>
      <c r="K756" t="str">
        <f t="shared" si="218"/>
        <v>0.32410081509347-0.0435678176260149i</v>
      </c>
      <c r="L756" t="str">
        <f t="shared" si="219"/>
        <v>0.000714285714285714-81.2388943311071i</v>
      </c>
      <c r="M756" t="str">
        <f t="shared" si="220"/>
        <v>0.0025-2.53102237073241i</v>
      </c>
      <c r="N756">
        <f t="shared" si="221"/>
        <v>82.481257357901328</v>
      </c>
      <c r="O756">
        <f t="shared" si="222"/>
        <v>77.024345851040394</v>
      </c>
      <c r="P756" s="3">
        <f t="shared" si="223"/>
        <v>77.024345851040394</v>
      </c>
      <c r="Q756" s="3">
        <f t="shared" si="224"/>
        <v>-97.518742642098672</v>
      </c>
      <c r="R756">
        <f t="shared" si="225"/>
        <v>82.481257357901328</v>
      </c>
      <c r="S756">
        <f t="shared" si="226"/>
        <v>1.4886761766091052E-2</v>
      </c>
      <c r="T756">
        <f t="shared" si="209"/>
        <v>77.024345851040394</v>
      </c>
    </row>
    <row r="757" spans="1:20" x14ac:dyDescent="0.25">
      <c r="A757">
        <f t="shared" si="210"/>
        <v>93.891720674826843</v>
      </c>
      <c r="B757">
        <f t="shared" si="227"/>
        <v>14.943331460802199</v>
      </c>
      <c r="C757" t="str">
        <f t="shared" si="211"/>
        <v>-928.821634070484-7010.7018867784i</v>
      </c>
      <c r="D757" t="str">
        <f t="shared" si="212"/>
        <v>3.47812499853278-1065.05670562402i</v>
      </c>
      <c r="E757" t="str">
        <f t="shared" si="213"/>
        <v>162.448393438966-0.139305432599779i</v>
      </c>
      <c r="F757" t="str">
        <f t="shared" si="214"/>
        <v>2.90990990967349-9994.90087258255i</v>
      </c>
      <c r="G757" t="str">
        <f t="shared" si="215"/>
        <v>0.999999999918755-9.01360518405107E-06i</v>
      </c>
      <c r="H757" t="str">
        <f t="shared" si="216"/>
        <v>15.1541145404286+2.04246876259992i</v>
      </c>
      <c r="I757" t="str">
        <f t="shared" si="217"/>
        <v>138.513393581316-1025.44590994145i</v>
      </c>
      <c r="K757" t="str">
        <f t="shared" si="218"/>
        <v>0.324056710861525-0.0437273808140748i</v>
      </c>
      <c r="L757" t="str">
        <f t="shared" si="219"/>
        <v>0.000714285714285714-80.9313551814178i</v>
      </c>
      <c r="M757" t="str">
        <f t="shared" si="220"/>
        <v>0.0025-2.52144089533015i</v>
      </c>
      <c r="N757">
        <f t="shared" si="221"/>
        <v>82.45304820125844</v>
      </c>
      <c r="O757">
        <f t="shared" si="222"/>
        <v>76.99079871920361</v>
      </c>
      <c r="P757" s="3">
        <f t="shared" si="223"/>
        <v>76.99079871920361</v>
      </c>
      <c r="Q757" s="3">
        <f t="shared" si="224"/>
        <v>-97.54695179874156</v>
      </c>
      <c r="R757">
        <f t="shared" si="225"/>
        <v>82.45304820125844</v>
      </c>
      <c r="S757">
        <f t="shared" si="226"/>
        <v>1.4943331460802199E-2</v>
      </c>
      <c r="T757">
        <f t="shared" si="209"/>
        <v>76.99079871920361</v>
      </c>
    </row>
    <row r="758" spans="1:20" x14ac:dyDescent="0.25">
      <c r="A758">
        <f t="shared" si="210"/>
        <v>94.248509213391188</v>
      </c>
      <c r="B758">
        <f t="shared" si="227"/>
        <v>15.000116120353248</v>
      </c>
      <c r="C758" t="str">
        <f t="shared" si="211"/>
        <v>-928.69154076073-6983.21530298459i</v>
      </c>
      <c r="D758" t="str">
        <f t="shared" si="212"/>
        <v>3.4781249985216-1061.02481188281i</v>
      </c>
      <c r="E758" t="str">
        <f t="shared" si="213"/>
        <v>162.44823543037-0.139813051503649i</v>
      </c>
      <c r="F758" t="str">
        <f t="shared" si="214"/>
        <v>2.9099099096717-9957.06402947027i</v>
      </c>
      <c r="G758" t="str">
        <f t="shared" si="215"/>
        <v>0.999999999918136-9.04785688374487E-06i</v>
      </c>
      <c r="H758" t="str">
        <f t="shared" si="216"/>
        <v>15.1541343340813+2.05023044969423i</v>
      </c>
      <c r="I758" t="str">
        <f t="shared" si="217"/>
        <v>138.513414589096-1021.56499601348i</v>
      </c>
      <c r="K758" t="str">
        <f t="shared" si="218"/>
        <v>0.324012283028034-0.0438874834129611i</v>
      </c>
      <c r="L758" t="str">
        <f t="shared" si="219"/>
        <v>0.000714285714285714-80.6249802564431i</v>
      </c>
      <c r="M758" t="str">
        <f t="shared" si="220"/>
        <v>0.0025-2.51189569170169i</v>
      </c>
      <c r="N758">
        <f t="shared" si="221"/>
        <v>82.424735931694215</v>
      </c>
      <c r="O758">
        <f t="shared" si="222"/>
        <v>76.957247078406311</v>
      </c>
      <c r="P758" s="3">
        <f t="shared" si="223"/>
        <v>76.957247078406311</v>
      </c>
      <c r="Q758" s="3">
        <f t="shared" si="224"/>
        <v>-97.575264068305785</v>
      </c>
      <c r="R758">
        <f t="shared" si="225"/>
        <v>82.424735931694215</v>
      </c>
      <c r="S758">
        <f t="shared" si="226"/>
        <v>1.5000116120353247E-2</v>
      </c>
      <c r="T758">
        <f t="shared" si="209"/>
        <v>76.957247078406311</v>
      </c>
    </row>
    <row r="759" spans="1:20" x14ac:dyDescent="0.25">
      <c r="A759">
        <f t="shared" si="210"/>
        <v>94.606653548402065</v>
      </c>
      <c r="B759">
        <f t="shared" si="227"/>
        <v>15.05711656161059</v>
      </c>
      <c r="C759" t="str">
        <f t="shared" si="211"/>
        <v>-928.560493711051-6955.82944223589i</v>
      </c>
      <c r="D759" t="str">
        <f t="shared" si="212"/>
        <v>3.47812499851035-1057.00818133974i</v>
      </c>
      <c r="E759" t="str">
        <f t="shared" si="213"/>
        <v>162.448076263444-0.140322356741987i</v>
      </c>
      <c r="F759" t="str">
        <f t="shared" si="214"/>
        <v>2.90990990966988-9919.37042206689i</v>
      </c>
      <c r="G759" t="str">
        <f t="shared" si="215"/>
        <v>0.999999999917513-9.08223873989743E-06i</v>
      </c>
      <c r="H759" t="str">
        <f t="shared" si="216"/>
        <v>15.1541542784632+2.05802163469893i</v>
      </c>
      <c r="I759" t="str">
        <f t="shared" si="217"/>
        <v>138.513435756844-1017.69877764163i</v>
      </c>
      <c r="K759" t="str">
        <f t="shared" si="218"/>
        <v>0.323967529310729-0.0440481267377721i</v>
      </c>
      <c r="L759" t="str">
        <f t="shared" si="219"/>
        <v>0.000714285714285714-80.3197651488776i</v>
      </c>
      <c r="M759" t="str">
        <f t="shared" si="220"/>
        <v>0.0025-2.50238662253605i</v>
      </c>
      <c r="N759">
        <f t="shared" si="221"/>
        <v>82.396320202933694</v>
      </c>
      <c r="O759">
        <f t="shared" si="222"/>
        <v>76.923690895588678</v>
      </c>
      <c r="P759" s="3">
        <f t="shared" si="223"/>
        <v>76.923690895588678</v>
      </c>
      <c r="Q759" s="3">
        <f t="shared" si="224"/>
        <v>-97.603679797066306</v>
      </c>
      <c r="R759">
        <f t="shared" si="225"/>
        <v>82.396320202933694</v>
      </c>
      <c r="S759">
        <f t="shared" si="226"/>
        <v>1.505711656161059E-2</v>
      </c>
      <c r="T759">
        <f t="shared" si="209"/>
        <v>76.923690895588678</v>
      </c>
    </row>
    <row r="760" spans="1:20" x14ac:dyDescent="0.25">
      <c r="A760">
        <f t="shared" si="210"/>
        <v>94.966158831885991</v>
      </c>
      <c r="B760">
        <f t="shared" si="227"/>
        <v>15.11433360454471</v>
      </c>
      <c r="C760" t="str">
        <f t="shared" si="211"/>
        <v>-928.428486206713-6928.54391352018i</v>
      </c>
      <c r="D760" t="str">
        <f t="shared" si="212"/>
        <v>3.47812499849901-1053.00675621422i</v>
      </c>
      <c r="E760" t="str">
        <f t="shared" si="213"/>
        <v>162.447915930035-0.140833352062442i</v>
      </c>
      <c r="F760" t="str">
        <f t="shared" si="214"/>
        <v>2.90990990966805-9881.81950813721i</v>
      </c>
      <c r="G760" t="str">
        <f t="shared" si="215"/>
        <v>0.999999999916885-9.11675124710331E-06i</v>
      </c>
      <c r="H760" t="str">
        <f t="shared" si="216"/>
        <v>15.1541743747223+2.06584242974613i</v>
      </c>
      <c r="I760" t="str">
        <f t="shared" si="217"/>
        <v>138.51345708578-1013.84719920906i</v>
      </c>
      <c r="K760" t="str">
        <f t="shared" si="218"/>
        <v>0.323922447412627-0.0442093121007759i</v>
      </c>
      <c r="L760" t="str">
        <f t="shared" si="219"/>
        <v>0.000714285714285714-80.0157054680987i</v>
      </c>
      <c r="M760" t="str">
        <f t="shared" si="220"/>
        <v>0.0025-2.49291355104209i</v>
      </c>
      <c r="N760">
        <f t="shared" si="221"/>
        <v>82.367800667885632</v>
      </c>
      <c r="O760">
        <f t="shared" si="222"/>
        <v>76.890130137457859</v>
      </c>
      <c r="P760" s="3">
        <f t="shared" si="223"/>
        <v>76.890130137457859</v>
      </c>
      <c r="Q760" s="3">
        <f t="shared" si="224"/>
        <v>-97.632199332114368</v>
      </c>
      <c r="R760">
        <f t="shared" si="225"/>
        <v>82.367800667885632</v>
      </c>
      <c r="S760">
        <f t="shared" si="226"/>
        <v>1.511433360454471E-2</v>
      </c>
      <c r="T760">
        <f t="shared" si="209"/>
        <v>76.890130137457859</v>
      </c>
    </row>
    <row r="761" spans="1:20" x14ac:dyDescent="0.25">
      <c r="A761">
        <f t="shared" si="210"/>
        <v>95.327030235447168</v>
      </c>
      <c r="B761">
        <f t="shared" si="227"/>
        <v>15.17176807224198</v>
      </c>
      <c r="C761" t="str">
        <f t="shared" si="211"/>
        <v>-928.295511489823-6901.35832730012i</v>
      </c>
      <c r="D761" t="str">
        <f t="shared" si="212"/>
        <v>3.47812499848758-1049.0204789444i</v>
      </c>
      <c r="E761" t="str">
        <f t="shared" si="213"/>
        <v>162.447754421934-0.141346041198034i</v>
      </c>
      <c r="F761" t="str">
        <f t="shared" si="214"/>
        <v>2.90990990966622-9844.41074749872i</v>
      </c>
      <c r="G761" t="str">
        <f t="shared" si="215"/>
        <v>0.999999999916252-9.15139490183652E-06i</v>
      </c>
      <c r="H761" t="str">
        <f t="shared" si="216"/>
        <v>15.1541946240152+2.07369294739448i</v>
      </c>
      <c r="I761" t="str">
        <f t="shared" si="217"/>
        <v>138.513478577129-1010.01020530954i</v>
      </c>
      <c r="K761" t="str">
        <f t="shared" si="218"/>
        <v>0.323877035021958-0.0443710408113204i</v>
      </c>
      <c r="L761" t="str">
        <f t="shared" si="219"/>
        <v>0.000714285714285714-79.7127968401066i</v>
      </c>
      <c r="M761" t="str">
        <f t="shared" si="220"/>
        <v>0.0025-2.48347634094649i</v>
      </c>
      <c r="N761">
        <f t="shared" si="221"/>
        <v>82.339176978645057</v>
      </c>
      <c r="O761">
        <f t="shared" si="222"/>
        <v>76.856564770486585</v>
      </c>
      <c r="P761" s="3">
        <f t="shared" si="223"/>
        <v>76.856564770486585</v>
      </c>
      <c r="Q761" s="3">
        <f t="shared" si="224"/>
        <v>-97.660823021354943</v>
      </c>
      <c r="R761">
        <f t="shared" si="225"/>
        <v>82.339176978645057</v>
      </c>
      <c r="S761">
        <f t="shared" si="226"/>
        <v>1.517176807224198E-2</v>
      </c>
      <c r="T761">
        <f t="shared" si="209"/>
        <v>76.856564770486585</v>
      </c>
    </row>
    <row r="762" spans="1:20" x14ac:dyDescent="0.25">
      <c r="A762">
        <f t="shared" si="210"/>
        <v>95.689272950341859</v>
      </c>
      <c r="B762">
        <f t="shared" si="227"/>
        <v>15.2294207909165</v>
      </c>
      <c r="C762" t="str">
        <f t="shared" si="211"/>
        <v>-928.161562759224-6874.2722955082i</v>
      </c>
      <c r="D762" t="str">
        <f t="shared" si="212"/>
        <v>3.47812499847606-1045.04929218636i</v>
      </c>
      <c r="E762" t="str">
        <f t="shared" si="213"/>
        <v>162.447591730882-0.141860427867853i</v>
      </c>
      <c r="F762" t="str">
        <f t="shared" si="214"/>
        <v>2.90990990966436-9807.14360201383i</v>
      </c>
      <c r="G762" t="str">
        <f t="shared" si="215"/>
        <v>0.999999999915614-9.18617020245764E-06i</v>
      </c>
      <c r="H762" t="str">
        <f t="shared" si="216"/>
        <v>15.1542150275072+2.08157330063085i</v>
      </c>
      <c r="I762" t="str">
        <f t="shared" si="217"/>
        <v>138.51350023213-1006.18774074662i</v>
      </c>
      <c r="K762" t="str">
        <f t="shared" si="218"/>
        <v>0.323831289812089-0.0445333141757433i</v>
      </c>
      <c r="L762" t="str">
        <f t="shared" si="219"/>
        <v>0.000714285714285714-79.4110349074579i</v>
      </c>
      <c r="M762" t="str">
        <f t="shared" si="220"/>
        <v>0.0025-2.47407485649183i</v>
      </c>
      <c r="N762">
        <f t="shared" si="221"/>
        <v>82.31044878649503</v>
      </c>
      <c r="O762">
        <f t="shared" si="222"/>
        <v>76.822994760912138</v>
      </c>
      <c r="P762" s="3">
        <f t="shared" si="223"/>
        <v>76.822994760912138</v>
      </c>
      <c r="Q762" s="3">
        <f t="shared" si="224"/>
        <v>-97.68955121350497</v>
      </c>
      <c r="R762">
        <f t="shared" si="225"/>
        <v>82.31044878649503</v>
      </c>
      <c r="S762">
        <f t="shared" si="226"/>
        <v>1.5229420790916499E-2</v>
      </c>
      <c r="T762">
        <f t="shared" si="209"/>
        <v>76.822994760912138</v>
      </c>
    </row>
    <row r="763" spans="1:20" x14ac:dyDescent="0.25">
      <c r="A763">
        <f t="shared" si="210"/>
        <v>96.052892187553169</v>
      </c>
      <c r="B763">
        <f t="shared" si="227"/>
        <v>15.287292589921982</v>
      </c>
      <c r="C763" t="str">
        <f t="shared" si="211"/>
        <v>-928.026633170192-6847.28543154114i</v>
      </c>
      <c r="D763" t="str">
        <f t="shared" si="212"/>
        <v>3.47812499846445-1041.09313881323i</v>
      </c>
      <c r="E763" t="str">
        <f t="shared" si="213"/>
        <v>162.44742784857-0.142376515775958i</v>
      </c>
      <c r="F763" t="str">
        <f t="shared" si="214"/>
        <v>2.90990990966248-9770.01753558216i</v>
      </c>
      <c r="G763" t="str">
        <f t="shared" si="215"/>
        <v>0.999999999914972-9.22107764922105E-06i</v>
      </c>
      <c r="H763" t="str">
        <f t="shared" si="216"/>
        <v>15.1542355863728+2.08948360287192i</v>
      </c>
      <c r="I763" t="str">
        <f t="shared" si="217"/>
        <v>138.513522052028-1002.37975053287i</v>
      </c>
      <c r="K763" t="str">
        <f t="shared" si="218"/>
        <v>0.323785209441449-0.0446961334972797i</v>
      </c>
      <c r="L763" t="str">
        <f t="shared" si="219"/>
        <v>0.000714285714285714-79.110415329207i</v>
      </c>
      <c r="M763" t="str">
        <f t="shared" si="220"/>
        <v>0.0025-2.46470896243457i</v>
      </c>
      <c r="N763">
        <f t="shared" si="221"/>
        <v>82.281615741909405</v>
      </c>
      <c r="O763">
        <f t="shared" si="222"/>
        <v>76.789420074734281</v>
      </c>
      <c r="P763" s="3">
        <f t="shared" si="223"/>
        <v>76.789420074734281</v>
      </c>
      <c r="Q763" s="3">
        <f t="shared" si="224"/>
        <v>-97.718384258090595</v>
      </c>
      <c r="R763">
        <f t="shared" si="225"/>
        <v>82.281615741909405</v>
      </c>
      <c r="S763">
        <f t="shared" si="226"/>
        <v>1.5287292589921982E-2</v>
      </c>
      <c r="T763">
        <f t="shared" si="209"/>
        <v>76.789420074734281</v>
      </c>
    </row>
    <row r="764" spans="1:20" x14ac:dyDescent="0.25">
      <c r="A764">
        <f t="shared" si="210"/>
        <v>96.417893177865878</v>
      </c>
      <c r="B764">
        <f t="shared" si="227"/>
        <v>15.345384301763687</v>
      </c>
      <c r="C764" t="str">
        <f t="shared" si="211"/>
        <v>-927.890715834224-6820.3973502547i</v>
      </c>
      <c r="D764" t="str">
        <f t="shared" si="212"/>
        <v>3.47812499845277-1037.15196191443i</v>
      </c>
      <c r="E764" t="str">
        <f t="shared" si="213"/>
        <v>162.44726276663-0.142894308611484i</v>
      </c>
      <c r="F764" t="str">
        <f t="shared" si="214"/>
        <v>2.9099099096606-9733.03201413277i</v>
      </c>
      <c r="G764" t="str">
        <f t="shared" si="215"/>
        <v>0.999999999914324-0.0000092561177442821i</v>
      </c>
      <c r="H764" t="str">
        <f t="shared" si="216"/>
        <v>15.1542563017952+2.09742396796579i</v>
      </c>
      <c r="I764" t="str">
        <f t="shared" si="217"/>
        <v>138.513544038078-998.586179889088i</v>
      </c>
      <c r="K764" t="str">
        <f t="shared" si="218"/>
        <v>0.323738791553458-0.0448595000759683i</v>
      </c>
      <c r="L764" t="str">
        <f t="shared" si="219"/>
        <v>0.000714285714285714-78.8109337808401i</v>
      </c>
      <c r="M764" t="str">
        <f t="shared" si="220"/>
        <v>0.0025-2.45537852404321i</v>
      </c>
      <c r="N764">
        <f t="shared" si="221"/>
        <v>82.252677494555144</v>
      </c>
      <c r="O764">
        <f t="shared" si="222"/>
        <v>76.755840677713948</v>
      </c>
      <c r="P764" s="3">
        <f t="shared" si="223"/>
        <v>76.755840677713948</v>
      </c>
      <c r="Q764" s="3">
        <f t="shared" si="224"/>
        <v>-97.747322505444856</v>
      </c>
      <c r="R764">
        <f t="shared" si="225"/>
        <v>82.252677494555144</v>
      </c>
      <c r="S764">
        <f t="shared" si="226"/>
        <v>1.5345384301763687E-2</v>
      </c>
      <c r="T764">
        <f t="shared" si="209"/>
        <v>76.755840677713948</v>
      </c>
    </row>
    <row r="765" spans="1:20" x14ac:dyDescent="0.25">
      <c r="A765">
        <f t="shared" si="210"/>
        <v>96.784281171941757</v>
      </c>
      <c r="B765">
        <f t="shared" si="227"/>
        <v>15.403696762110389</v>
      </c>
      <c r="C765" t="str">
        <f t="shared" si="211"/>
        <v>-927.753803818857-6793.60766795838i</v>
      </c>
      <c r="D765" t="str">
        <f t="shared" si="212"/>
        <v>3.47812499844098-1033.22570479479i</v>
      </c>
      <c r="E765" t="str">
        <f t="shared" si="213"/>
        <v>162.447096476643-0.143413810048182i</v>
      </c>
      <c r="F765" t="str">
        <f t="shared" si="214"/>
        <v>2.9099099096587-9696.18650561652i</v>
      </c>
      <c r="G765" t="str">
        <f t="shared" si="215"/>
        <v>0.999999999913672-9.29129099170431E-06i</v>
      </c>
      <c r="H765" t="str">
        <f t="shared" si="216"/>
        <v>15.1542771749667+2.10539451019371i</v>
      </c>
      <c r="I765" t="str">
        <f t="shared" si="217"/>
        <v>138.513566191547-994.806974243493i</v>
      </c>
      <c r="K765" t="str">
        <f t="shared" si="218"/>
        <v>0.32369203377645-0.0450234152085593i</v>
      </c>
      <c r="L765" t="str">
        <f t="shared" si="219"/>
        <v>0.000714285714285714-78.512585954214i</v>
      </c>
      <c r="M765" t="str">
        <f t="shared" si="220"/>
        <v>0.0025-2.44608340709624i</v>
      </c>
      <c r="N765">
        <f t="shared" si="221"/>
        <v>82.223633693294488</v>
      </c>
      <c r="O765">
        <f t="shared" si="222"/>
        <v>76.7222565353715</v>
      </c>
      <c r="P765" s="3">
        <f t="shared" si="223"/>
        <v>76.7222565353715</v>
      </c>
      <c r="Q765" s="3">
        <f t="shared" si="224"/>
        <v>-97.776366306705512</v>
      </c>
      <c r="R765">
        <f t="shared" si="225"/>
        <v>82.223633693294488</v>
      </c>
      <c r="S765">
        <f t="shared" si="226"/>
        <v>1.5403696762110388E-2</v>
      </c>
      <c r="T765">
        <f t="shared" si="209"/>
        <v>76.7222565353715</v>
      </c>
    </row>
    <row r="766" spans="1:20" x14ac:dyDescent="0.25">
      <c r="A766">
        <f t="shared" si="210"/>
        <v>97.152061440395144</v>
      </c>
      <c r="B766">
        <f t="shared" si="227"/>
        <v>15.462230809806409</v>
      </c>
      <c r="C766" t="str">
        <f t="shared" si="211"/>
        <v>-927.615890147467-6766.91600241074i</v>
      </c>
      <c r="D766" t="str">
        <f t="shared" si="212"/>
        <v>3.47812499842911-1029.3143109738i</v>
      </c>
      <c r="E766" t="str">
        <f t="shared" si="213"/>
        <v>162.446928970139-0.143935023743716i</v>
      </c>
      <c r="F766" t="str">
        <f t="shared" si="214"/>
        <v>2.90990990965679-9659.4804799984i</v>
      </c>
      <c r="G766" t="str">
        <f t="shared" si="215"/>
        <v>0.999999999913014-9.32659789746665E-06i</v>
      </c>
      <c r="H766" t="str">
        <f t="shared" si="216"/>
        <v>15.1542982070887+2.11339534427166i</v>
      </c>
      <c r="I766" t="str">
        <f t="shared" si="217"/>
        <v>138.513588513708-991.042079230954i</v>
      </c>
      <c r="K766" t="str">
        <f t="shared" si="218"/>
        <v>0.3236449337236-0.0451878801884179i</v>
      </c>
      <c r="L766" t="str">
        <f t="shared" si="219"/>
        <v>0.000714285714285714-78.2153675574953i</v>
      </c>
      <c r="M766" t="str">
        <f t="shared" si="220"/>
        <v>0.0025-2.4368234778803i</v>
      </c>
      <c r="N766">
        <f t="shared" si="221"/>
        <v>82.194483986188004</v>
      </c>
      <c r="O766">
        <f t="shared" si="222"/>
        <v>76.688667612985824</v>
      </c>
      <c r="P766" s="3">
        <f t="shared" si="223"/>
        <v>76.688667612985824</v>
      </c>
      <c r="Q766" s="3">
        <f t="shared" si="224"/>
        <v>-97.805516013811996</v>
      </c>
      <c r="R766">
        <f t="shared" si="225"/>
        <v>82.194483986188004</v>
      </c>
      <c r="S766">
        <f t="shared" si="226"/>
        <v>1.5462230809806408E-2</v>
      </c>
      <c r="T766">
        <f t="shared" si="209"/>
        <v>76.688667612985824</v>
      </c>
    </row>
    <row r="767" spans="1:20" x14ac:dyDescent="0.25">
      <c r="A767">
        <f t="shared" si="210"/>
        <v>97.521239273868645</v>
      </c>
      <c r="B767">
        <f t="shared" si="227"/>
        <v>15.520987286883674</v>
      </c>
      <c r="C767" t="str">
        <f t="shared" si="211"/>
        <v>-927.476967799024-6740.32197281359i</v>
      </c>
      <c r="D767" t="str">
        <f t="shared" si="212"/>
        <v>3.47812499841715-1025.41772418473i</v>
      </c>
      <c r="E767" t="str">
        <f t="shared" si="213"/>
        <v>162.446760238592-0.144457953340186i</v>
      </c>
      <c r="F767" t="str">
        <f t="shared" si="214"/>
        <v>2.90990990965486-9622.91340924991i</v>
      </c>
      <c r="G767" t="str">
        <f t="shared" si="215"/>
        <v>0.999999999912352-9.36203896947083E-06i</v>
      </c>
      <c r="H767" t="str">
        <f t="shared" si="216"/>
        <v>15.1543193993717+2.12142658535205i</v>
      </c>
      <c r="I767" t="str">
        <f t="shared" si="217"/>
        <v>138.513611005847-987.291440692198i</v>
      </c>
      <c r="K767" t="str">
        <f t="shared" si="218"/>
        <v>0.323597488992853-0.0453528963054291i</v>
      </c>
      <c r="L767" t="str">
        <f t="shared" si="219"/>
        <v>0.000714285714285714-77.919274315098i</v>
      </c>
      <c r="M767" t="str">
        <f t="shared" si="220"/>
        <v>0.0025-2.42759860318819i</v>
      </c>
      <c r="N767">
        <f t="shared" si="221"/>
        <v>82.165228020496528</v>
      </c>
      <c r="O767">
        <f t="shared" si="222"/>
        <v>76.65507387559208</v>
      </c>
      <c r="P767" s="3">
        <f t="shared" si="223"/>
        <v>76.65507387559208</v>
      </c>
      <c r="Q767" s="3">
        <f t="shared" si="224"/>
        <v>-97.834771979503472</v>
      </c>
      <c r="R767">
        <f t="shared" si="225"/>
        <v>82.165228020496528</v>
      </c>
      <c r="S767">
        <f t="shared" si="226"/>
        <v>1.5520987286883675E-2</v>
      </c>
      <c r="T767">
        <f t="shared" si="209"/>
        <v>76.65507387559208</v>
      </c>
    </row>
    <row r="768" spans="1:20" x14ac:dyDescent="0.25">
      <c r="A768">
        <f t="shared" si="210"/>
        <v>97.891819983109357</v>
      </c>
      <c r="B768">
        <f t="shared" si="227"/>
        <v>15.579967038573832</v>
      </c>
      <c r="C768" t="str">
        <f t="shared" si="211"/>
        <v>-927.337029707869-6713.82519980729i</v>
      </c>
      <c r="D768" t="str">
        <f t="shared" si="212"/>
        <v>3.4781249984051-1021.53588837389i</v>
      </c>
      <c r="E768" t="str">
        <f t="shared" si="213"/>
        <v>162.44659027342-0.1449826024623i</v>
      </c>
      <c r="F768" t="str">
        <f t="shared" si="214"/>
        <v>2.90990990965292-9586.48476734144i</v>
      </c>
      <c r="G768" t="str">
        <f t="shared" si="215"/>
        <v>0.999999999911685-9.39761471754855E-06i</v>
      </c>
      <c r="H768" t="str">
        <f t="shared" si="216"/>
        <v>15.1543407530352+2.12948834902533i</v>
      </c>
      <c r="I768" t="str">
        <f t="shared" si="217"/>
        <v>138.513633669257-983.555004673025i</v>
      </c>
      <c r="K768" t="str">
        <f t="shared" si="218"/>
        <v>0.323549697166847-0.0455184648458998i</v>
      </c>
      <c r="L768" t="str">
        <f t="shared" si="219"/>
        <v>0.000714285714285714-77.6243019676209i</v>
      </c>
      <c r="M768" t="str">
        <f t="shared" si="220"/>
        <v>0.0025-2.41840865031698i</v>
      </c>
      <c r="N768">
        <f t="shared" si="221"/>
        <v>82.135865442684633</v>
      </c>
      <c r="O768">
        <f t="shared" si="222"/>
        <v>76.621475287980559</v>
      </c>
      <c r="P768" s="3">
        <f t="shared" si="223"/>
        <v>76.621475287980559</v>
      </c>
      <c r="Q768" s="3">
        <f t="shared" si="224"/>
        <v>-97.864134557315367</v>
      </c>
      <c r="R768">
        <f t="shared" si="225"/>
        <v>82.135865442684633</v>
      </c>
      <c r="S768">
        <f t="shared" si="226"/>
        <v>1.5579967038573832E-2</v>
      </c>
      <c r="T768">
        <f t="shared" si="209"/>
        <v>76.621475287980559</v>
      </c>
    </row>
    <row r="769" spans="1:20" x14ac:dyDescent="0.25">
      <c r="A769">
        <f t="shared" si="210"/>
        <v>98.263808899045173</v>
      </c>
      <c r="B769">
        <f t="shared" si="227"/>
        <v>15.639170913320413</v>
      </c>
      <c r="C769" t="str">
        <f t="shared" si="211"/>
        <v>-927.196068763522-6687.42530546525i</v>
      </c>
      <c r="D769" t="str">
        <f t="shared" si="212"/>
        <v>3.47812499839295-1017.66874769975i</v>
      </c>
      <c r="E769" t="str">
        <f t="shared" si="213"/>
        <v>162.44641906599-0.145508974718747i</v>
      </c>
      <c r="F769" t="str">
        <f t="shared" si="214"/>
        <v>2.90990990965097-9550.19403023477i</v>
      </c>
      <c r="G769" t="str">
        <f t="shared" si="215"/>
        <v>0.999999999911012-9.43332565346889E-06i</v>
      </c>
      <c r="H769" t="str">
        <f t="shared" si="216"/>
        <v>15.1543622693087+2.13758075132176i</v>
      </c>
      <c r="I769" t="str">
        <f t="shared" si="217"/>
        <v>138.513656505245-979.832717423587i</v>
      </c>
      <c r="K769" t="str">
        <f t="shared" si="218"/>
        <v>0.323501555812833-0.0456845870924595i</v>
      </c>
      <c r="L769" t="str">
        <f t="shared" si="219"/>
        <v>0.000714285714285714-77.3304462717885i</v>
      </c>
      <c r="M769" t="str">
        <f t="shared" si="220"/>
        <v>0.0025-2.40925348706613i</v>
      </c>
      <c r="N769">
        <f t="shared" si="221"/>
        <v>82.106395898422534</v>
      </c>
      <c r="O769">
        <f t="shared" si="222"/>
        <v>76.587871814694765</v>
      </c>
      <c r="P769" s="3">
        <f t="shared" si="223"/>
        <v>76.587871814694765</v>
      </c>
      <c r="Q769" s="3">
        <f t="shared" si="224"/>
        <v>-97.893604101577466</v>
      </c>
      <c r="R769">
        <f t="shared" si="225"/>
        <v>82.106395898422534</v>
      </c>
      <c r="S769">
        <f t="shared" si="226"/>
        <v>1.5639170913320413E-2</v>
      </c>
      <c r="T769">
        <f t="shared" si="209"/>
        <v>76.587871814694765</v>
      </c>
    </row>
    <row r="770" spans="1:20" x14ac:dyDescent="0.25">
      <c r="A770">
        <f t="shared" si="210"/>
        <v>98.637211372861543</v>
      </c>
      <c r="B770">
        <f t="shared" si="227"/>
        <v>15.698599762791032</v>
      </c>
      <c r="C770" t="str">
        <f t="shared" si="211"/>
        <v>-927.054077810493-6661.12191328943i</v>
      </c>
      <c r="D770" t="str">
        <f t="shared" si="212"/>
        <v>3.47812499838071-1013.81624653221i</v>
      </c>
      <c r="E770" t="str">
        <f t="shared" si="213"/>
        <v>162.446246607612-0.14603707370057i</v>
      </c>
      <c r="F770" t="str">
        <f t="shared" si="214"/>
        <v>2.909909909649-9514.04067587547i</v>
      </c>
      <c r="G770" t="str">
        <f t="shared" si="215"/>
        <v>0.999999999910335-9.46917229094565E-06i</v>
      </c>
      <c r="H770" t="str">
        <f t="shared" si="216"/>
        <v>15.1543839494302+2.14570390871294i</v>
      </c>
      <c r="I770" t="str">
        <f t="shared" si="217"/>
        <v>138.513679515123-976.124525397518i</v>
      </c>
      <c r="K770" t="str">
        <f t="shared" si="218"/>
        <v>0.323453062482618-0.0458512643239633i</v>
      </c>
      <c r="L770" t="str">
        <f t="shared" si="219"/>
        <v>0.000714285714285714-77.0377030003866i</v>
      </c>
      <c r="M770" t="str">
        <f t="shared" si="220"/>
        <v>0.0025-2.40013298173553i</v>
      </c>
      <c r="N770">
        <f t="shared" si="221"/>
        <v>82.07681903258954</v>
      </c>
      <c r="O770">
        <f t="shared" si="222"/>
        <v>76.554263420030551</v>
      </c>
      <c r="P770" s="3">
        <f t="shared" si="223"/>
        <v>76.554263420030551</v>
      </c>
      <c r="Q770" s="3">
        <f t="shared" si="224"/>
        <v>-97.92318096741046</v>
      </c>
      <c r="R770">
        <f t="shared" si="225"/>
        <v>82.07681903258954</v>
      </c>
      <c r="S770">
        <f t="shared" si="226"/>
        <v>1.5698599762791032E-2</v>
      </c>
      <c r="T770">
        <f t="shared" si="209"/>
        <v>76.554263420030551</v>
      </c>
    </row>
    <row r="771" spans="1:20" x14ac:dyDescent="0.25">
      <c r="A771">
        <f t="shared" si="210"/>
        <v>99.012032776078428</v>
      </c>
      <c r="B771">
        <f t="shared" si="227"/>
        <v>15.758254441889639</v>
      </c>
      <c r="C771" t="str">
        <f t="shared" si="211"/>
        <v>-926.911049647994-6634.9146482046i</v>
      </c>
      <c r="D771" t="str">
        <f t="shared" si="212"/>
        <v>3.47812499836839-1009.97832945174i</v>
      </c>
      <c r="E771" t="str">
        <f t="shared" si="213"/>
        <v>162.446072889542-0.146566902981029i</v>
      </c>
      <c r="F771" t="str">
        <f t="shared" si="214"/>
        <v>2.90990990964701-9478.02418418538i</v>
      </c>
      <c r="G771" t="str">
        <f t="shared" si="215"/>
        <v>0.999999999909652-9.50515514564476E-06i</v>
      </c>
      <c r="H771" t="str">
        <f t="shared" si="216"/>
        <v>15.1544057946477+2.15385793811363i</v>
      </c>
      <c r="I771" t="str">
        <f t="shared" si="217"/>
        <v>138.513702700215-972.43037525125i</v>
      </c>
      <c r="K771" t="str">
        <f t="shared" si="218"/>
        <v>0.323404214712471-0.0460184978153884i</v>
      </c>
      <c r="L771" t="str">
        <f t="shared" si="219"/>
        <v>0.000714285714285714-76.7460679422065i</v>
      </c>
      <c r="M771" t="str">
        <f t="shared" si="220"/>
        <v>0.0025-2.39104700312366i</v>
      </c>
      <c r="N771">
        <f t="shared" si="221"/>
        <v>82.047134489276573</v>
      </c>
      <c r="O771">
        <f t="shared" si="222"/>
        <v>76.52065006803366</v>
      </c>
      <c r="P771" s="3">
        <f t="shared" si="223"/>
        <v>76.52065006803366</v>
      </c>
      <c r="Q771" s="3">
        <f t="shared" si="224"/>
        <v>-97.952865510723427</v>
      </c>
      <c r="R771">
        <f t="shared" si="225"/>
        <v>82.047134489276573</v>
      </c>
      <c r="S771">
        <f t="shared" si="226"/>
        <v>1.5758254441889639E-2</v>
      </c>
      <c r="T771">
        <f t="shared" si="209"/>
        <v>76.52065006803366</v>
      </c>
    </row>
    <row r="772" spans="1:20" x14ac:dyDescent="0.25">
      <c r="A772">
        <f t="shared" si="210"/>
        <v>99.388278500627521</v>
      </c>
      <c r="B772">
        <f t="shared" si="227"/>
        <v>15.818135808768819</v>
      </c>
      <c r="C772" t="str">
        <f t="shared" si="211"/>
        <v>-926.766977029784-6608.80313655365i</v>
      </c>
      <c r="D772" t="str">
        <f t="shared" si="212"/>
        <v>3.47812499835596-1006.1549412486i</v>
      </c>
      <c r="E772" t="str">
        <f t="shared" si="213"/>
        <v>162.44589790298-0.147098466115704i</v>
      </c>
      <c r="F772" t="str">
        <f t="shared" si="214"/>
        <v>2.909909909645-9442.14403705518i</v>
      </c>
      <c r="G772" t="str">
        <f t="shared" si="215"/>
        <v>0.999999999908964-9.54127473519164E-06i</v>
      </c>
      <c r="H772" t="str">
        <f t="shared" si="216"/>
        <v>15.1544278062185+2.16204295688337i</v>
      </c>
      <c r="I772" t="str">
        <f t="shared" si="217"/>
        <v>138.513726061855-968.750213843199i</v>
      </c>
      <c r="K772" t="str">
        <f t="shared" si="218"/>
        <v>0.323355010023064-0.0461862888377342i</v>
      </c>
      <c r="L772" t="str">
        <f t="shared" si="219"/>
        <v>0.000714285714285714-76.4555369019787i</v>
      </c>
      <c r="M772" t="str">
        <f t="shared" si="220"/>
        <v>0.0025-2.38199542052566i</v>
      </c>
      <c r="N772">
        <f t="shared" si="221"/>
        <v>82.017341911789259</v>
      </c>
      <c r="O772">
        <f t="shared" si="222"/>
        <v>76.487031722498628</v>
      </c>
      <c r="P772" s="3">
        <f t="shared" si="223"/>
        <v>76.487031722498628</v>
      </c>
      <c r="Q772" s="3">
        <f t="shared" si="224"/>
        <v>-97.982658088210741</v>
      </c>
      <c r="R772">
        <f t="shared" si="225"/>
        <v>82.017341911789259</v>
      </c>
      <c r="S772">
        <f t="shared" si="226"/>
        <v>1.581813580876882E-2</v>
      </c>
      <c r="T772">
        <f t="shared" si="209"/>
        <v>76.487031722498628</v>
      </c>
    </row>
    <row r="773" spans="1:20" x14ac:dyDescent="0.25">
      <c r="A773">
        <f t="shared" si="210"/>
        <v>99.765953958929913</v>
      </c>
      <c r="B773">
        <f t="shared" si="227"/>
        <v>15.878244724842141</v>
      </c>
      <c r="C773" t="str">
        <f t="shared" si="211"/>
        <v>-926.621852663975-6582.78700609273i</v>
      </c>
      <c r="D773" t="str">
        <f t="shared" si="212"/>
        <v>3.47812499834345-1002.34602692209i</v>
      </c>
      <c r="E773" t="str">
        <f t="shared" si="213"/>
        <v>162.445721639071-0.147631766641791i</v>
      </c>
      <c r="F773" t="str">
        <f t="shared" si="214"/>
        <v>2.90990990964299-9406.3997183369i</v>
      </c>
      <c r="G773" t="str">
        <f t="shared" si="215"/>
        <v>0.999999999908271-9.57753157917873E-06i</v>
      </c>
      <c r="H773" t="str">
        <f t="shared" si="216"/>
        <v>15.1544499854095+2.1702590828282i</v>
      </c>
      <c r="I773" t="str">
        <f t="shared" si="217"/>
        <v>138.513749601389-965.083988233017i</v>
      </c>
      <c r="K773" t="str">
        <f t="shared" si="218"/>
        <v>0.323305445919389-0.0463546386579184i</v>
      </c>
      <c r="L773" t="str">
        <f t="shared" si="219"/>
        <v>0.000714285714285714-76.1661057003175i</v>
      </c>
      <c r="M773" t="str">
        <f t="shared" si="220"/>
        <v>0.0025-2.37297810373149i</v>
      </c>
      <c r="N773">
        <f t="shared" si="221"/>
        <v>81.987440942650679</v>
      </c>
      <c r="O773">
        <f t="shared" si="222"/>
        <v>76.453408346967436</v>
      </c>
      <c r="P773" s="3">
        <f t="shared" si="223"/>
        <v>76.453408346967436</v>
      </c>
      <c r="Q773" s="3">
        <f t="shared" si="224"/>
        <v>-98.012559057349321</v>
      </c>
      <c r="R773">
        <f t="shared" si="225"/>
        <v>81.987440942650679</v>
      </c>
      <c r="S773">
        <f t="shared" si="226"/>
        <v>1.5878244724842141E-2</v>
      </c>
      <c r="T773">
        <f t="shared" si="209"/>
        <v>76.453408346967436</v>
      </c>
    </row>
    <row r="774" spans="1:20" x14ac:dyDescent="0.25">
      <c r="A774">
        <f t="shared" si="210"/>
        <v>100.14506458397385</v>
      </c>
      <c r="B774">
        <f t="shared" si="227"/>
        <v>15.938582054796541</v>
      </c>
      <c r="C774" t="str">
        <f t="shared" si="211"/>
        <v>-926.475669212794-6556.86588598602i</v>
      </c>
      <c r="D774" t="str">
        <f t="shared" si="212"/>
        <v>3.47812499833082-998.551531679689i</v>
      </c>
      <c r="E774" t="str">
        <f t="shared" si="213"/>
        <v>162.445544088907-0.148166808077616i</v>
      </c>
      <c r="F774" t="str">
        <f t="shared" si="214"/>
        <v>2.90990990964095-9370.79071383652i</v>
      </c>
      <c r="G774" t="str">
        <f t="shared" si="215"/>
        <v>0.999999999907572-0.0000096139261991729i</v>
      </c>
      <c r="H774" t="str">
        <f t="shared" si="216"/>
        <v>15.1544723334971+2.17850643420236i</v>
      </c>
      <c r="I774" t="str">
        <f t="shared" si="217"/>
        <v>138.513773320172-961.431645680817i</v>
      </c>
      <c r="K774" t="str">
        <f t="shared" si="218"/>
        <v>0.323255519890692-0.0465235485386745i</v>
      </c>
      <c r="L774" t="str">
        <f t="shared" si="219"/>
        <v>0.000714285714285714-75.8777701736575i</v>
      </c>
      <c r="M774" t="str">
        <f t="shared" si="220"/>
        <v>0.0025-2.36399492302399i</v>
      </c>
      <c r="N774">
        <f t="shared" si="221"/>
        <v>81.957431223604686</v>
      </c>
      <c r="O774">
        <f t="shared" si="222"/>
        <v>76.419779904727562</v>
      </c>
      <c r="P774" s="3">
        <f t="shared" si="223"/>
        <v>76.419779904727562</v>
      </c>
      <c r="Q774" s="3">
        <f t="shared" si="224"/>
        <v>-98.042568776395314</v>
      </c>
      <c r="R774">
        <f t="shared" si="225"/>
        <v>81.957431223604686</v>
      </c>
      <c r="S774">
        <f t="shared" si="226"/>
        <v>1.5938582054796542E-2</v>
      </c>
      <c r="T774">
        <f t="shared" si="209"/>
        <v>76.419779904727562</v>
      </c>
    </row>
    <row r="775" spans="1:20" x14ac:dyDescent="0.25">
      <c r="A775">
        <f t="shared" si="210"/>
        <v>100.52561582939295</v>
      </c>
      <c r="B775">
        <f t="shared" si="227"/>
        <v>15.999148666604768</v>
      </c>
      <c r="C775" t="str">
        <f t="shared" si="211"/>
        <v>-926.328419292269-6531.03940680049i</v>
      </c>
      <c r="D775" t="str">
        <f t="shared" si="212"/>
        <v>3.47812499831812-994.77140093631i</v>
      </c>
      <c r="E775" t="str">
        <f t="shared" si="213"/>
        <v>162.445365243517-0.148703593921915i</v>
      </c>
      <c r="F775" t="str">
        <f t="shared" si="214"/>
        <v>2.9099099096389-9335.31651130658i</v>
      </c>
      <c r="G775" t="str">
        <f t="shared" si="215"/>
        <v>0.999999999906869-9.65045911872296E-06i</v>
      </c>
      <c r="H775" t="str">
        <f t="shared" si="216"/>
        <v>15.1544948517679+2.18678512970996i</v>
      </c>
      <c r="I775" t="str">
        <f t="shared" si="217"/>
        <v>138.513797219567-957.793133646458i</v>
      </c>
      <c r="K775" t="str">
        <f t="shared" si="218"/>
        <v>0.32320522941039-0.0466930197384429i</v>
      </c>
      <c r="L775" t="str">
        <f t="shared" si="219"/>
        <v>0.000714285714285714-75.5905261741958i</v>
      </c>
      <c r="M775" t="str">
        <f t="shared" si="220"/>
        <v>0.0025-2.35504574917712i</v>
      </c>
      <c r="N775">
        <f t="shared" si="221"/>
        <v>81.92731239561931</v>
      </c>
      <c r="O775">
        <f t="shared" si="222"/>
        <v>76.38614635881008</v>
      </c>
      <c r="P775" s="3">
        <f t="shared" si="223"/>
        <v>76.38614635881008</v>
      </c>
      <c r="Q775" s="3">
        <f t="shared" si="224"/>
        <v>-98.07268760438069</v>
      </c>
      <c r="R775">
        <f t="shared" si="225"/>
        <v>81.92731239561931</v>
      </c>
      <c r="S775">
        <f t="shared" si="226"/>
        <v>1.5999148666604769E-2</v>
      </c>
      <c r="T775">
        <f t="shared" si="209"/>
        <v>76.38614635881008</v>
      </c>
    </row>
    <row r="776" spans="1:20" x14ac:dyDescent="0.25">
      <c r="A776">
        <f t="shared" si="210"/>
        <v>100.90761316954463</v>
      </c>
      <c r="B776">
        <f t="shared" si="227"/>
        <v>16.059945431537866</v>
      </c>
      <c r="C776" t="str">
        <f t="shared" si="211"/>
        <v>-926.180095472221-6505.30720050168i</v>
      </c>
      <c r="D776" t="str">
        <f t="shared" si="212"/>
        <v>3.4781249983053-991.005580313497i</v>
      </c>
      <c r="E776" t="str">
        <f t="shared" si="213"/>
        <v>162.445185093883-0.149242127654678i</v>
      </c>
      <c r="F776" t="str">
        <f t="shared" si="214"/>
        <v>2.90990990963683-9299.97660043872i</v>
      </c>
      <c r="G776" t="str">
        <f t="shared" si="215"/>
        <v>0.99999999990616-9.68713086336723E-06i</v>
      </c>
      <c r="H776" t="str">
        <f t="shared" si="216"/>
        <v>15.1545175415177+2.19509528850675i</v>
      </c>
      <c r="I776" t="str">
        <f t="shared" si="217"/>
        <v>138.513821300949-954.16839978871i</v>
      </c>
      <c r="K776" t="str">
        <f t="shared" si="218"/>
        <v>0.323154571936006-0.0468630535112682i</v>
      </c>
      <c r="L776" t="str">
        <f t="shared" si="219"/>
        <v>0.000714285714285714-75.3043695698303i</v>
      </c>
      <c r="M776" t="str">
        <f t="shared" si="220"/>
        <v>0.0025-2.346130453454i</v>
      </c>
      <c r="N776">
        <f t="shared" si="221"/>
        <v>81.897084098889323</v>
      </c>
      <c r="O776">
        <f t="shared" si="222"/>
        <v>76.352507671988917</v>
      </c>
      <c r="P776" s="3">
        <f t="shared" si="223"/>
        <v>76.352507671988917</v>
      </c>
      <c r="Q776" s="3">
        <f t="shared" si="224"/>
        <v>-98.102915901110677</v>
      </c>
      <c r="R776">
        <f t="shared" si="225"/>
        <v>81.897084098889323</v>
      </c>
      <c r="S776">
        <f t="shared" si="226"/>
        <v>1.6059945431537867E-2</v>
      </c>
      <c r="T776">
        <f t="shared" si="209"/>
        <v>76.352507671988917</v>
      </c>
    </row>
    <row r="777" spans="1:20" x14ac:dyDescent="0.25">
      <c r="A777">
        <f t="shared" si="210"/>
        <v>101.29106209958891</v>
      </c>
      <c r="B777">
        <f t="shared" si="227"/>
        <v>16.12097322417771</v>
      </c>
      <c r="C777" t="str">
        <f t="shared" si="211"/>
        <v>-926.030690275918-6479.66890044809i</v>
      </c>
      <c r="D777" t="str">
        <f t="shared" si="212"/>
        <v>3.4781249982924-987.254015638668i</v>
      </c>
      <c r="E777" t="str">
        <f t="shared" si="213"/>
        <v>162.445003630922-0.14978241273575i</v>
      </c>
      <c r="F777" t="str">
        <f t="shared" si="214"/>
        <v>2.90990990963476-9264.77047285653i</v>
      </c>
      <c r="G777" t="str">
        <f t="shared" si="215"/>
        <v>0.999999999905445-9.72394196064109E-06i</v>
      </c>
      <c r="H777" t="str">
        <f t="shared" si="216"/>
        <v>15.1545404040526+2.20343703020185i</v>
      </c>
      <c r="I777" t="str">
        <f t="shared" si="217"/>
        <v>138.513845565708-950.557391964586i</v>
      </c>
      <c r="K777" t="str">
        <f t="shared" si="218"/>
        <v>0.323103544909092-0.0470336511066908i</v>
      </c>
      <c r="L777" t="str">
        <f t="shared" si="219"/>
        <v>0.000714285714285714-75.0192962441028i</v>
      </c>
      <c r="M777" t="str">
        <f t="shared" si="220"/>
        <v>0.0025-2.33724890760509i</v>
      </c>
      <c r="N777">
        <f t="shared" si="221"/>
        <v>81.866745972839794</v>
      </c>
      <c r="O777">
        <f t="shared" si="222"/>
        <v>76.318863806778467</v>
      </c>
      <c r="P777" s="3">
        <f t="shared" si="223"/>
        <v>76.318863806778467</v>
      </c>
      <c r="Q777" s="3">
        <f t="shared" si="224"/>
        <v>-98.133254027160206</v>
      </c>
      <c r="R777">
        <f t="shared" si="225"/>
        <v>81.866745972839794</v>
      </c>
      <c r="S777">
        <f t="shared" si="226"/>
        <v>1.6120973224177711E-2</v>
      </c>
      <c r="T777">
        <f t="shared" si="209"/>
        <v>76.318863806778467</v>
      </c>
    </row>
    <row r="778" spans="1:20" x14ac:dyDescent="0.25">
      <c r="A778">
        <f t="shared" si="210"/>
        <v>101.67596813556736</v>
      </c>
      <c r="B778">
        <f t="shared" si="227"/>
        <v>16.182232922429588</v>
      </c>
      <c r="C778" t="str">
        <f t="shared" si="211"/>
        <v>-925.880196179844-6454.12414138668i</v>
      </c>
      <c r="D778" t="str">
        <f t="shared" si="212"/>
        <v>3.47812499827942-983.5166529443i</v>
      </c>
      <c r="E778" t="str">
        <f t="shared" si="213"/>
        <v>162.444820845501-0.150324452604106i</v>
      </c>
      <c r="F778" t="str">
        <f t="shared" si="214"/>
        <v>2.90990990963268-9229.69762210801i</v>
      </c>
      <c r="G778" t="str">
        <f t="shared" si="215"/>
        <v>0.999999999904725-0.0000097608929400845i</v>
      </c>
      <c r="H778" t="str">
        <f t="shared" si="216"/>
        <v>15.1545634406884+2.21181047485939i</v>
      </c>
      <c r="I778" t="str">
        <f t="shared" si="217"/>
        <v>138.513870015236-946.960058228526i</v>
      </c>
      <c r="K778" t="str">
        <f t="shared" si="218"/>
        <v>0.323052145755152-0.0472048137696352i</v>
      </c>
      <c r="L778" t="str">
        <f t="shared" si="219"/>
        <v>0.000714285714285714-74.7353020961373i</v>
      </c>
      <c r="M778" t="str">
        <f t="shared" si="220"/>
        <v>0.0025-2.32840098386641i</v>
      </c>
      <c r="N778">
        <f t="shared" si="221"/>
        <v>81.836297656129986</v>
      </c>
      <c r="O778">
        <f t="shared" si="222"/>
        <v>76.285214725432411</v>
      </c>
      <c r="P778" s="3">
        <f t="shared" si="223"/>
        <v>76.285214725432411</v>
      </c>
      <c r="Q778" s="3">
        <f t="shared" si="224"/>
        <v>-98.163702343870014</v>
      </c>
      <c r="R778">
        <f t="shared" si="225"/>
        <v>81.836297656129986</v>
      </c>
      <c r="S778">
        <f t="shared" si="226"/>
        <v>1.6182232922429589E-2</v>
      </c>
      <c r="T778">
        <f t="shared" si="209"/>
        <v>76.285214725432411</v>
      </c>
    </row>
    <row r="779" spans="1:20" x14ac:dyDescent="0.25">
      <c r="A779">
        <f t="shared" si="210"/>
        <v>102.06233681448252</v>
      </c>
      <c r="B779">
        <f t="shared" si="227"/>
        <v>16.243725407534821</v>
      </c>
      <c r="C779" t="str">
        <f t="shared" si="211"/>
        <v>-925.728605613552-6428.67255944765i</v>
      </c>
      <c r="D779" t="str">
        <f t="shared" si="212"/>
        <v>3.47812499826629-979.793438467163i</v>
      </c>
      <c r="E779" t="str">
        <f t="shared" si="213"/>
        <v>162.444636728425-0.150868250678183i</v>
      </c>
      <c r="F779" t="str">
        <f t="shared" si="214"/>
        <v>2.90990990963055-9194.75754365831i</v>
      </c>
      <c r="G779" t="str">
        <f t="shared" si="215"/>
        <v>0.999999999903999-9.79798433324971E-06i</v>
      </c>
      <c r="H779" t="str">
        <f t="shared" si="216"/>
        <v>15.154586652751+2.22021574300036i</v>
      </c>
      <c r="I779" t="str">
        <f t="shared" si="217"/>
        <v>138.51389465094-943.376346831674i</v>
      </c>
      <c r="K779" t="str">
        <f t="shared" si="218"/>
        <v>0.323000371883575-0.0473765427403042i</v>
      </c>
      <c r="L779" t="str">
        <f t="shared" si="219"/>
        <v>0.000714285714285714-74.4523830405833i</v>
      </c>
      <c r="M779" t="str">
        <f t="shared" si="220"/>
        <v>0.0025-2.31958655495757i</v>
      </c>
      <c r="N779">
        <f t="shared" si="221"/>
        <v>81.805738786656022</v>
      </c>
      <c r="O779">
        <f t="shared" si="222"/>
        <v>76.251560389941631</v>
      </c>
      <c r="P779" s="3">
        <f t="shared" si="223"/>
        <v>76.251560389941631</v>
      </c>
      <c r="Q779" s="3">
        <f t="shared" si="224"/>
        <v>-98.194261213343978</v>
      </c>
      <c r="R779">
        <f t="shared" si="225"/>
        <v>81.805738786656022</v>
      </c>
      <c r="S779">
        <f t="shared" si="226"/>
        <v>1.6243725407534822E-2</v>
      </c>
      <c r="T779">
        <f t="shared" si="209"/>
        <v>76.251560389941631</v>
      </c>
    </row>
    <row r="780" spans="1:20" x14ac:dyDescent="0.25">
      <c r="A780">
        <f t="shared" si="210"/>
        <v>102.45017369437757</v>
      </c>
      <c r="B780">
        <f t="shared" si="227"/>
        <v>16.305451564083455</v>
      </c>
      <c r="C780" t="str">
        <f t="shared" si="211"/>
        <v>-925.575910959455-6403.31379214004i</v>
      </c>
      <c r="D780" t="str">
        <f t="shared" si="212"/>
        <v>3.4781249982531-976.084318647588i</v>
      </c>
      <c r="E780" t="str">
        <f t="shared" si="213"/>
        <v>162.444451270444-0.15141381035564i</v>
      </c>
      <c r="F780" t="str">
        <f t="shared" si="214"/>
        <v>2.90990990962841-9159.94973488286i</v>
      </c>
      <c r="G780" t="str">
        <f t="shared" si="215"/>
        <v>0.999999999903268-9.83521667370888E-06i</v>
      </c>
      <c r="H780" t="str">
        <f t="shared" si="216"/>
        <v>15.1546100415765+2.22865295560427i</v>
      </c>
      <c r="I780" t="str">
        <f t="shared" si="217"/>
        <v>138.513919474241-939.806206221173i</v>
      </c>
      <c r="K780" t="str">
        <f t="shared" si="218"/>
        <v>0.322948220687556-0.0475488392540638i</v>
      </c>
      <c r="L780" t="str">
        <f t="shared" si="219"/>
        <v>0.000714285714285714-74.1705350075545i</v>
      </c>
      <c r="M780" t="str">
        <f t="shared" si="220"/>
        <v>0.0025-2.31080549408006i</v>
      </c>
      <c r="N780">
        <f t="shared" si="221"/>
        <v>81.775069001554868</v>
      </c>
      <c r="O780">
        <f t="shared" si="222"/>
        <v>76.217900762033238</v>
      </c>
      <c r="P780" s="3">
        <f t="shared" si="223"/>
        <v>76.217900762033238</v>
      </c>
      <c r="Q780" s="3">
        <f t="shared" si="224"/>
        <v>-98.224930998445132</v>
      </c>
      <c r="R780">
        <f t="shared" si="225"/>
        <v>81.775069001554868</v>
      </c>
      <c r="S780">
        <f t="shared" si="226"/>
        <v>1.6305451564083456E-2</v>
      </c>
      <c r="T780">
        <f t="shared" si="209"/>
        <v>76.217900762033238</v>
      </c>
    </row>
    <row r="781" spans="1:20" x14ac:dyDescent="0.25">
      <c r="A781">
        <f t="shared" si="210"/>
        <v>102.8394843544162</v>
      </c>
      <c r="B781">
        <f t="shared" si="227"/>
        <v>16.367412280026972</v>
      </c>
      <c r="C781" t="str">
        <f t="shared" si="211"/>
        <v>-925.422104552583-6378.04747834654i</v>
      </c>
      <c r="D781" t="str">
        <f t="shared" si="212"/>
        <v>3.47812499823981-972.389240128637i</v>
      </c>
      <c r="E781" t="str">
        <f t="shared" si="213"/>
        <v>162.444264462251-0.151961135012298i</v>
      </c>
      <c r="F781" t="str">
        <f t="shared" si="214"/>
        <v>2.9099099096263-9125.27369505961i</v>
      </c>
      <c r="G781" t="str">
        <f t="shared" si="215"/>
        <v>0.999999999902532-0.0000098725904970617i</v>
      </c>
      <c r="H781" t="str">
        <f t="shared" si="216"/>
        <v>15.1546336085111+2.23712223411095i</v>
      </c>
      <c r="I781" t="str">
        <f t="shared" si="217"/>
        <v>138.513944486567-936.249585039356i</v>
      </c>
      <c r="K781" t="str">
        <f t="shared" si="218"/>
        <v>0.322895689544026-0.0477217045413332i</v>
      </c>
      <c r="L781" t="str">
        <f t="shared" si="219"/>
        <v>0.000714285714285714-73.8897539425726i</v>
      </c>
      <c r="M781" t="str">
        <f t="shared" si="220"/>
        <v>0.0025-2.30205767491538i</v>
      </c>
      <c r="N781">
        <f t="shared" si="221"/>
        <v>81.744287937207631</v>
      </c>
      <c r="O781">
        <f t="shared" si="222"/>
        <v>76.18423580316842</v>
      </c>
      <c r="P781" s="3">
        <f t="shared" si="223"/>
        <v>76.18423580316842</v>
      </c>
      <c r="Q781" s="3">
        <f t="shared" si="224"/>
        <v>-98.255712062792369</v>
      </c>
      <c r="R781">
        <f t="shared" si="225"/>
        <v>81.744287937207631</v>
      </c>
      <c r="S781">
        <f t="shared" si="226"/>
        <v>1.6367412280026972E-2</v>
      </c>
      <c r="T781">
        <f t="shared" si="209"/>
        <v>76.18423580316842</v>
      </c>
    </row>
    <row r="782" spans="1:20" x14ac:dyDescent="0.25">
      <c r="A782">
        <f t="shared" si="210"/>
        <v>103.23027439496298</v>
      </c>
      <c r="B782">
        <f t="shared" si="227"/>
        <v>16.429608446691073</v>
      </c>
      <c r="C782" t="str">
        <f t="shared" si="211"/>
        <v>-925.267178680344-6352.87325831866i</v>
      </c>
      <c r="D782" t="str">
        <f t="shared" si="212"/>
        <v>3.4781249982264-968.708149755352i</v>
      </c>
      <c r="E782" t="str">
        <f t="shared" si="213"/>
        <v>162.444076294479-0.152510228001621i</v>
      </c>
      <c r="F782" t="str">
        <f t="shared" si="214"/>
        <v>2.90990990962413-9090.72892536197i</v>
      </c>
      <c r="G782" t="str">
        <f t="shared" si="215"/>
        <v>0.99999999990179-9.91010634094318E-06i</v>
      </c>
      <c r="H782" t="str">
        <f t="shared" si="216"/>
        <v>15.1546573549112+2.24562370042225i</v>
      </c>
      <c r="I782" t="str">
        <f t="shared" si="217"/>
        <v>138.513969689355-932.706432123031i</v>
      </c>
      <c r="K782" t="str">
        <f t="shared" si="218"/>
        <v>0.32284277581358-0.0478951398274701i</v>
      </c>
      <c r="L782" t="str">
        <f t="shared" si="219"/>
        <v>0.000714285714285714-73.6100358065082i</v>
      </c>
      <c r="M782" t="str">
        <f t="shared" si="220"/>
        <v>0.0025-2.29334297162321i</v>
      </c>
      <c r="N782">
        <f t="shared" si="221"/>
        <v>81.713395229243744</v>
      </c>
      <c r="O782">
        <f t="shared" si="222"/>
        <v>76.150565474540713</v>
      </c>
      <c r="P782" s="3">
        <f t="shared" si="223"/>
        <v>76.150565474540713</v>
      </c>
      <c r="Q782" s="3">
        <f t="shared" si="224"/>
        <v>-98.286604770756256</v>
      </c>
      <c r="R782">
        <f t="shared" si="225"/>
        <v>81.713395229243744</v>
      </c>
      <c r="S782">
        <f t="shared" si="226"/>
        <v>1.6429608446691075E-2</v>
      </c>
      <c r="T782">
        <f t="shared" si="209"/>
        <v>76.150565474540713</v>
      </c>
    </row>
    <row r="783" spans="1:20" x14ac:dyDescent="0.25">
      <c r="A783">
        <f t="shared" si="210"/>
        <v>103.62254943766384</v>
      </c>
      <c r="B783">
        <f t="shared" si="227"/>
        <v>16.4920409587885</v>
      </c>
      <c r="C783" t="str">
        <f t="shared" si="211"/>
        <v>-925.111125582412-6327.79077367231i</v>
      </c>
      <c r="D783" t="str">
        <f t="shared" si="212"/>
        <v>3.47812499821289-965.04099457402i</v>
      </c>
      <c r="E783" t="str">
        <f t="shared" si="213"/>
        <v>162.443886757707-0.153061092655278i</v>
      </c>
      <c r="F783" t="str">
        <f t="shared" si="214"/>
        <v>2.90990990962195-9056.3149288519i</v>
      </c>
      <c r="G783" t="str">
        <f t="shared" si="215"/>
        <v>0.999999999901042-9.94776474503132E-06i</v>
      </c>
      <c r="H783" t="str">
        <f t="shared" si="216"/>
        <v>15.1546812821436+2.25415747690388i</v>
      </c>
      <c r="I783" t="str">
        <f t="shared" si="217"/>
        <v>138.513995084058-929.176696502772i</v>
      </c>
      <c r="K783" t="str">
        <f t="shared" si="218"/>
        <v>0.322789476840398-0.0480691463326555i</v>
      </c>
      <c r="L783" t="str">
        <f t="shared" si="219"/>
        <v>0.000714285714285714-73.3313765755208i</v>
      </c>
      <c r="M783" t="str">
        <f t="shared" si="220"/>
        <v>0.0025-2.28466125883962i</v>
      </c>
      <c r="N783">
        <f t="shared" si="221"/>
        <v>81.682390512543989</v>
      </c>
      <c r="O783">
        <f t="shared" si="222"/>
        <v>76.116889737074942</v>
      </c>
      <c r="P783" s="3">
        <f t="shared" si="223"/>
        <v>76.116889737074942</v>
      </c>
      <c r="Q783" s="3">
        <f t="shared" si="224"/>
        <v>-98.317609487456011</v>
      </c>
      <c r="R783">
        <f t="shared" si="225"/>
        <v>81.682390512543989</v>
      </c>
      <c r="S783">
        <f t="shared" si="226"/>
        <v>1.6492040958788499E-2</v>
      </c>
      <c r="T783">
        <f t="shared" si="209"/>
        <v>76.116889737074942</v>
      </c>
    </row>
    <row r="784" spans="1:20" x14ac:dyDescent="0.25">
      <c r="A784">
        <f t="shared" si="210"/>
        <v>104.01631512552697</v>
      </c>
      <c r="B784">
        <f t="shared" si="227"/>
        <v>16.554710714431899</v>
      </c>
      <c r="C784" t="str">
        <f t="shared" si="211"/>
        <v>-924.953937450406-6302.79966738267i</v>
      </c>
      <c r="D784" t="str">
        <f t="shared" si="212"/>
        <v>3.47812499819928-961.387721831386i</v>
      </c>
      <c r="E784" t="str">
        <f t="shared" si="213"/>
        <v>162.443695842452-0.153613732281383i</v>
      </c>
      <c r="F784" t="str">
        <f t="shared" si="214"/>
        <v>2.90990990961976-9022.03121047253i</v>
      </c>
      <c r="G784" t="str">
        <f t="shared" si="215"/>
        <v>0.999999999900288-9.98556625105491E-06i</v>
      </c>
      <c r="H784" t="str">
        <f t="shared" si="216"/>
        <v>15.1547053915855+2.26272368638708i</v>
      </c>
      <c r="I784" t="str">
        <f t="shared" si="217"/>
        <v>138.514020672135-925.66032740216i</v>
      </c>
      <c r="K784" t="str">
        <f t="shared" si="218"/>
        <v>0.32273578995218-0.0482437252717776i</v>
      </c>
      <c r="L784" t="str">
        <f t="shared" si="219"/>
        <v>0.000714285714285714-73.0537722410055i</v>
      </c>
      <c r="M784" t="str">
        <f t="shared" si="220"/>
        <v>0.0025-2.27601241167526i</v>
      </c>
      <c r="N784">
        <f t="shared" si="221"/>
        <v>81.651273421245079</v>
      </c>
      <c r="O784">
        <f t="shared" si="222"/>
        <v>76.083208551424946</v>
      </c>
      <c r="P784" s="3">
        <f t="shared" si="223"/>
        <v>76.083208551424946</v>
      </c>
      <c r="Q784" s="3">
        <f t="shared" si="224"/>
        <v>-98.348726578754921</v>
      </c>
      <c r="R784">
        <f t="shared" si="225"/>
        <v>81.651273421245079</v>
      </c>
      <c r="S784">
        <f t="shared" si="226"/>
        <v>1.6554710714431899E-2</v>
      </c>
      <c r="T784">
        <f t="shared" si="209"/>
        <v>76.083208551424946</v>
      </c>
    </row>
    <row r="785" spans="1:20" x14ac:dyDescent="0.25">
      <c r="A785">
        <f t="shared" si="210"/>
        <v>104.41157712300398</v>
      </c>
      <c r="B785">
        <f t="shared" si="227"/>
        <v>16.617618615146739</v>
      </c>
      <c r="C785" t="str">
        <f t="shared" si="211"/>
        <v>-924.795606427744-6277.89958377946i</v>
      </c>
      <c r="D785" t="str">
        <f t="shared" si="212"/>
        <v>3.47812499818558-957.74827897389i</v>
      </c>
      <c r="E785" t="str">
        <f t="shared" si="213"/>
        <v>162.443503539172-0.154168150165277i</v>
      </c>
      <c r="F785" t="str">
        <f t="shared" si="214"/>
        <v>2.90990990961755-8987.87727704103i</v>
      </c>
      <c r="G785" t="str">
        <f t="shared" si="215"/>
        <v>0.999999999899529-0.0000100235114028013i</v>
      </c>
      <c r="H785" t="str">
        <f t="shared" si="216"/>
        <v>15.1547296846247+2.2713224521705i</v>
      </c>
      <c r="I785" t="str">
        <f t="shared" si="217"/>
        <v>138.51404645506-922.157274237058i</v>
      </c>
      <c r="K785" t="str">
        <f t="shared" si="218"/>
        <v>0.322681712460067-0.0484188778543146i</v>
      </c>
      <c r="L785" t="str">
        <f t="shared" si="219"/>
        <v>0.000714285714285714-72.7772188095291i</v>
      </c>
      <c r="M785" t="str">
        <f t="shared" si="220"/>
        <v>0.0025-2.26739630571355i</v>
      </c>
      <c r="N785">
        <f t="shared" si="221"/>
        <v>81.620043588742988</v>
      </c>
      <c r="O785">
        <f t="shared" si="222"/>
        <v>76.049521877971998</v>
      </c>
      <c r="P785" s="3">
        <f t="shared" si="223"/>
        <v>76.049521877971998</v>
      </c>
      <c r="Q785" s="3">
        <f t="shared" si="224"/>
        <v>-98.379956411257012</v>
      </c>
      <c r="R785">
        <f t="shared" si="225"/>
        <v>81.620043588742988</v>
      </c>
      <c r="S785">
        <f t="shared" si="226"/>
        <v>1.661761861514674E-2</v>
      </c>
      <c r="T785">
        <f t="shared" si="209"/>
        <v>76.049521877971998</v>
      </c>
    </row>
    <row r="786" spans="1:20" x14ac:dyDescent="0.25">
      <c r="A786">
        <f t="shared" si="210"/>
        <v>104.80834111607139</v>
      </c>
      <c r="B786">
        <f t="shared" si="227"/>
        <v>16.680765565884297</v>
      </c>
      <c r="C786" t="str">
        <f t="shared" si="211"/>
        <v>-924.636124609468-6253.0901685427i</v>
      </c>
      <c r="D786" t="str">
        <f t="shared" si="212"/>
        <v>3.47812499817177-954.12261364693i</v>
      </c>
      <c r="E786" t="str">
        <f t="shared" si="213"/>
        <v>162.443309838271-0.154724349568357i</v>
      </c>
      <c r="F786" t="str">
        <f t="shared" si="214"/>
        <v>2.90990990961533-8953.85263724164i</v>
      </c>
      <c r="G786" t="str">
        <f t="shared" si="215"/>
        <v>0.999999999898764-0.0000100616007461243i</v>
      </c>
      <c r="H786" t="str">
        <f t="shared" si="216"/>
        <v>15.1547541626591+2.27995389802191i</v>
      </c>
      <c r="I786" t="str">
        <f t="shared" si="217"/>
        <v>138.514072434317-918.667486614866i</v>
      </c>
      <c r="K786" t="str">
        <f t="shared" si="218"/>
        <v>0.322627241658575-0.0485946052842165i</v>
      </c>
      <c r="L786" t="str">
        <f t="shared" si="219"/>
        <v>0.000714285714285714-72.5017123027784i</v>
      </c>
      <c r="M786" t="str">
        <f t="shared" si="220"/>
        <v>0.0025-2.25881281700892i</v>
      </c>
      <c r="N786">
        <f t="shared" si="221"/>
        <v>81.588700647697138</v>
      </c>
      <c r="O786">
        <f t="shared" si="222"/>
        <v>76.015829676823742</v>
      </c>
      <c r="P786" s="3">
        <f t="shared" si="223"/>
        <v>76.015829676823742</v>
      </c>
      <c r="Q786" s="3">
        <f t="shared" si="224"/>
        <v>-98.411299352302862</v>
      </c>
      <c r="R786">
        <f t="shared" si="225"/>
        <v>81.588700647697138</v>
      </c>
      <c r="S786">
        <f t="shared" si="226"/>
        <v>1.6680765565884298E-2</v>
      </c>
      <c r="T786">
        <f t="shared" si="209"/>
        <v>76.015829676823742</v>
      </c>
    </row>
    <row r="787" spans="1:20" x14ac:dyDescent="0.25">
      <c r="A787">
        <f t="shared" si="210"/>
        <v>105.20661281231246</v>
      </c>
      <c r="B787">
        <f t="shared" si="227"/>
        <v>16.744152475034657</v>
      </c>
      <c r="C787" t="str">
        <f t="shared" si="211"/>
        <v>-924.47548404193-6228.37106869724i</v>
      </c>
      <c r="D787" t="str">
        <f t="shared" si="212"/>
        <v>3.47812499815786-950.510673694086i</v>
      </c>
      <c r="E787" t="str">
        <f t="shared" si="213"/>
        <v>162.443114730089-0.15528233372807i</v>
      </c>
      <c r="F787" t="str">
        <f t="shared" si="214"/>
        <v>2.90990990961309-8919.95680161843i</v>
      </c>
      <c r="G787" t="str">
        <f t="shared" si="215"/>
        <v>0.999999999897993-0.0000100998348289518i</v>
      </c>
      <c r="H787" t="str">
        <f t="shared" si="216"/>
        <v>15.154778827098+2.28861814818003i</v>
      </c>
      <c r="I787" t="str">
        <f t="shared" si="217"/>
        <v>138.514098611401-915.190914333843i</v>
      </c>
      <c r="K787" t="str">
        <f t="shared" si="218"/>
        <v>0.322572374825513-0.0487709087597828i</v>
      </c>
      <c r="L787" t="str">
        <f t="shared" si="219"/>
        <v>0.000714285714285714-72.2272487575001i</v>
      </c>
      <c r="M787" t="str">
        <f t="shared" si="220"/>
        <v>0.0025-2.25026182208499i</v>
      </c>
      <c r="N787">
        <f t="shared" si="221"/>
        <v>81.557244230034556</v>
      </c>
      <c r="O787">
        <f t="shared" si="222"/>
        <v>75.982131907811464</v>
      </c>
      <c r="P787" s="3">
        <f t="shared" si="223"/>
        <v>75.982131907811464</v>
      </c>
      <c r="Q787" s="3">
        <f t="shared" si="224"/>
        <v>-98.442755769965444</v>
      </c>
      <c r="R787">
        <f t="shared" si="225"/>
        <v>81.557244230034556</v>
      </c>
      <c r="S787">
        <f t="shared" si="226"/>
        <v>1.6744152475034656E-2</v>
      </c>
      <c r="T787">
        <f t="shared" si="209"/>
        <v>75.982131907811464</v>
      </c>
    </row>
    <row r="788" spans="1:20" x14ac:dyDescent="0.25">
      <c r="A788">
        <f t="shared" si="210"/>
        <v>105.60639794099924</v>
      </c>
      <c r="B788">
        <f t="shared" si="227"/>
        <v>16.807780254439788</v>
      </c>
      <c r="C788" t="str">
        <f t="shared" si="211"/>
        <v>-924.313676722674-6203.74193260879i</v>
      </c>
      <c r="D788" t="str">
        <f t="shared" si="212"/>
        <v>3.47812499814382-946.912407156391i</v>
      </c>
      <c r="E788" t="str">
        <f t="shared" si="213"/>
        <v>162.442918204909-0.155842105856612i</v>
      </c>
      <c r="F788" t="str">
        <f t="shared" si="214"/>
        <v>2.90990990961082-8886.18928256844i</v>
      </c>
      <c r="G788" t="str">
        <f t="shared" si="215"/>
        <v>0.999999999897217-0.0000101382142012939i</v>
      </c>
      <c r="H788" t="str">
        <f t="shared" si="216"/>
        <v>15.1548036793608+2.2973153273563i</v>
      </c>
      <c r="I788" t="str">
        <f t="shared" si="217"/>
        <v>138.514124987818-911.727507382329i</v>
      </c>
      <c r="K788" t="str">
        <f t="shared" si="218"/>
        <v>0.322517109221922-0.048947789473544i</v>
      </c>
      <c r="L788" t="str">
        <f t="shared" si="219"/>
        <v>0.000714285714285714-71.9538242254433i</v>
      </c>
      <c r="M788" t="str">
        <f t="shared" si="220"/>
        <v>0.0025-2.24174319793284i</v>
      </c>
      <c r="N788">
        <f t="shared" si="221"/>
        <v>81.525673966954031</v>
      </c>
      <c r="O788">
        <f t="shared" si="222"/>
        <v>75.948428530489281</v>
      </c>
      <c r="P788" s="3">
        <f t="shared" si="223"/>
        <v>75.948428530489281</v>
      </c>
      <c r="Q788" s="3">
        <f t="shared" si="224"/>
        <v>-98.474326033045969</v>
      </c>
      <c r="R788">
        <f t="shared" si="225"/>
        <v>81.525673966954031</v>
      </c>
      <c r="S788">
        <f t="shared" si="226"/>
        <v>1.6807780254439787E-2</v>
      </c>
      <c r="T788">
        <f t="shared" si="209"/>
        <v>75.948428530489281</v>
      </c>
    </row>
    <row r="789" spans="1:20" x14ac:dyDescent="0.25">
      <c r="A789">
        <f t="shared" si="210"/>
        <v>106.00770225317504</v>
      </c>
      <c r="B789">
        <f t="shared" si="227"/>
        <v>16.87164981940666</v>
      </c>
      <c r="C789" t="str">
        <f t="shared" si="211"/>
        <v>-924.150694600178-6179.20240997885i</v>
      </c>
      <c r="D789" t="str">
        <f t="shared" si="212"/>
        <v>3.47812499812968-943.327762271574i</v>
      </c>
      <c r="E789" t="str">
        <f t="shared" si="213"/>
        <v>162.442720252954-0.156403669141766i</v>
      </c>
      <c r="F789" t="str">
        <f t="shared" si="214"/>
        <v>2.90990990960854-8852.54959433459i</v>
      </c>
      <c r="G789" t="str">
        <f t="shared" si="215"/>
        <v>0.999999999896434-0.0000101767394152508i</v>
      </c>
      <c r="H789" t="str">
        <f t="shared" si="216"/>
        <v>15.1548287208781+2.30604556073666i</v>
      </c>
      <c r="I789" t="str">
        <f t="shared" si="217"/>
        <v>138.514151565085-908.277215938073i</v>
      </c>
      <c r="K789" t="str">
        <f t="shared" si="218"/>
        <v>0.322461442091993-0.0491252486121353i</v>
      </c>
      <c r="L789" t="str">
        <f t="shared" si="219"/>
        <v>0.000714285714285714-71.6814347733049i</v>
      </c>
      <c r="M789" t="str">
        <f t="shared" si="220"/>
        <v>0.0025-2.23325682200921i</v>
      </c>
      <c r="N789">
        <f t="shared" si="221"/>
        <v>81.493989488930367</v>
      </c>
      <c r="O789">
        <f t="shared" si="222"/>
        <v>75.91471950413198</v>
      </c>
      <c r="P789" s="3">
        <f t="shared" si="223"/>
        <v>75.91471950413198</v>
      </c>
      <c r="Q789" s="3">
        <f t="shared" si="224"/>
        <v>-98.506010511069633</v>
      </c>
      <c r="R789">
        <f t="shared" si="225"/>
        <v>81.493989488930367</v>
      </c>
      <c r="S789">
        <f t="shared" si="226"/>
        <v>1.687164981940666E-2</v>
      </c>
      <c r="T789">
        <f t="shared" si="209"/>
        <v>75.91471950413198</v>
      </c>
    </row>
    <row r="790" spans="1:20" x14ac:dyDescent="0.25">
      <c r="A790">
        <f t="shared" si="210"/>
        <v>106.41053152173711</v>
      </c>
      <c r="B790">
        <f t="shared" si="227"/>
        <v>16.935762088720406</v>
      </c>
      <c r="C790" t="str">
        <f t="shared" si="211"/>
        <v>-923.986529573717-6154.75215184036i</v>
      </c>
      <c r="D790" t="str">
        <f t="shared" si="212"/>
        <v>3.47812499811544-939.756687473318i</v>
      </c>
      <c r="E790" t="str">
        <f t="shared" si="213"/>
        <v>162.442520864387-0.156967026745426i</v>
      </c>
      <c r="F790" t="str">
        <f t="shared" si="214"/>
        <v>2.90990990960625-8819.03725299869i</v>
      </c>
      <c r="G790" t="str">
        <f t="shared" si="215"/>
        <v>0.999999999895645-0.0000102154110250208i</v>
      </c>
      <c r="H790" t="str">
        <f t="shared" si="216"/>
        <v>15.154853953091+2.31480897398345i</v>
      </c>
      <c r="I790" t="str">
        <f t="shared" si="217"/>
        <v>138.514178344733-904.839990367474i</v>
      </c>
      <c r="K790" t="str">
        <f t="shared" si="218"/>
        <v>0.322405370663005-0.0493032873561778i</v>
      </c>
      <c r="L790" t="str">
        <f t="shared" si="219"/>
        <v>0.000714285714285714-71.4100764826706i</v>
      </c>
      <c r="M790" t="str">
        <f t="shared" si="220"/>
        <v>0.0025-2.22480257223472i</v>
      </c>
      <c r="N790">
        <f t="shared" si="221"/>
        <v>81.462190425718305</v>
      </c>
      <c r="O790">
        <f t="shared" si="222"/>
        <v>75.881004787733616</v>
      </c>
      <c r="P790" s="3">
        <f t="shared" si="223"/>
        <v>75.881004787733616</v>
      </c>
      <c r="Q790" s="3">
        <f t="shared" si="224"/>
        <v>-98.537809574281695</v>
      </c>
      <c r="R790">
        <f t="shared" si="225"/>
        <v>81.462190425718305</v>
      </c>
      <c r="S790">
        <f t="shared" si="226"/>
        <v>1.6935762088720406E-2</v>
      </c>
      <c r="T790">
        <f t="shared" si="209"/>
        <v>75.881004787733616</v>
      </c>
    </row>
    <row r="791" spans="1:20" x14ac:dyDescent="0.25">
      <c r="A791">
        <f t="shared" si="210"/>
        <v>106.81489154151971</v>
      </c>
      <c r="B791">
        <f t="shared" si="227"/>
        <v>17.000117984657543</v>
      </c>
      <c r="C791" t="str">
        <f t="shared" si="211"/>
        <v>-923.821173493067-6130.3908105528i</v>
      </c>
      <c r="D791" t="str">
        <f t="shared" si="212"/>
        <v>3.47812499810108-936.199131390506i</v>
      </c>
      <c r="E791" t="str">
        <f t="shared" si="213"/>
        <v>162.442320029312-0.157532181803786i</v>
      </c>
      <c r="F791" t="str">
        <f t="shared" si="214"/>
        <v>2.90990990960393-8785.6517764744i</v>
      </c>
      <c r="G791" t="str">
        <f t="shared" si="215"/>
        <v>0.999999999894851-0.0000102542295869077i</v>
      </c>
      <c r="H791" t="str">
        <f t="shared" si="216"/>
        <v>15.1548793774522+2.32360569323715i</v>
      </c>
      <c r="I791" t="str">
        <f t="shared" si="217"/>
        <v>138.514205328303-901.415781224916i</v>
      </c>
      <c r="K791" t="str">
        <f t="shared" si="218"/>
        <v>0.322348892145242-0.0494819068801476i</v>
      </c>
      <c r="L791" t="str">
        <f t="shared" si="219"/>
        <v>0.000714285714285714-71.1397454499607i</v>
      </c>
      <c r="M791" t="str">
        <f t="shared" si="220"/>
        <v>0.0025-2.21638032699215i</v>
      </c>
      <c r="N791">
        <f t="shared" si="221"/>
        <v>81.430276406357521</v>
      </c>
      <c r="O791">
        <f t="shared" si="222"/>
        <v>75.847284340005373</v>
      </c>
      <c r="P791" s="3">
        <f t="shared" si="223"/>
        <v>75.847284340005373</v>
      </c>
      <c r="Q791" s="3">
        <f t="shared" si="224"/>
        <v>-98.569723593642479</v>
      </c>
      <c r="R791">
        <f t="shared" si="225"/>
        <v>81.430276406357521</v>
      </c>
      <c r="S791">
        <f t="shared" si="226"/>
        <v>1.7000117984657542E-2</v>
      </c>
      <c r="T791">
        <f t="shared" si="209"/>
        <v>75.847284340005373</v>
      </c>
    </row>
    <row r="792" spans="1:20" x14ac:dyDescent="0.25">
      <c r="A792">
        <f t="shared" si="210"/>
        <v>107.2207881293775</v>
      </c>
      <c r="B792">
        <f t="shared" si="227"/>
        <v>17.064718432999243</v>
      </c>
      <c r="C792" t="str">
        <f t="shared" si="211"/>
        <v>-923.654618158363-6106.11803979796i</v>
      </c>
      <c r="D792" t="str">
        <f t="shared" si="212"/>
        <v>3.47812499808664-932.655042846514i</v>
      </c>
      <c r="E792" t="str">
        <f t="shared" si="213"/>
        <v>162.442117737772-0.158099137425976i</v>
      </c>
      <c r="F792" t="str">
        <f t="shared" si="214"/>
        <v>2.90990990960161-8752.39268450056i</v>
      </c>
      <c r="G792" t="str">
        <f t="shared" si="215"/>
        <v>0.99999999989405-0.0000102931956593296i</v>
      </c>
      <c r="H792" t="str">
        <f t="shared" si="216"/>
        <v>15.1549049954248+2.33243584511824i</v>
      </c>
      <c r="I792" t="str">
        <f t="shared" si="217"/>
        <v>138.514232517349-898.004539252006i</v>
      </c>
      <c r="K792" t="str">
        <f t="shared" si="218"/>
        <v>0.322292003731931-0.049661108352253i</v>
      </c>
      <c r="L792" t="str">
        <f t="shared" si="219"/>
        <v>0.000714285714285714-70.8704377863724i</v>
      </c>
      <c r="M792" t="str">
        <f t="shared" si="220"/>
        <v>0.0025-2.20798996512468i</v>
      </c>
      <c r="N792">
        <f t="shared" si="221"/>
        <v>81.398247059176882</v>
      </c>
      <c r="O792">
        <f t="shared" si="222"/>
        <v>75.813558119374392</v>
      </c>
      <c r="P792" s="3">
        <f t="shared" si="223"/>
        <v>75.813558119374392</v>
      </c>
      <c r="Q792" s="3">
        <f t="shared" si="224"/>
        <v>-98.601752940823118</v>
      </c>
      <c r="R792">
        <f t="shared" si="225"/>
        <v>81.398247059176882</v>
      </c>
      <c r="S792">
        <f t="shared" si="226"/>
        <v>1.7064718432999244E-2</v>
      </c>
      <c r="T792">
        <f t="shared" si="209"/>
        <v>75.813558119374392</v>
      </c>
    </row>
    <row r="793" spans="1:20" x14ac:dyDescent="0.25">
      <c r="A793">
        <f t="shared" si="210"/>
        <v>107.62822712426913</v>
      </c>
      <c r="B793">
        <f t="shared" si="227"/>
        <v>17.12956436304464</v>
      </c>
      <c r="C793" t="str">
        <f t="shared" si="211"/>
        <v>-923.486855319873-6081.93349457497i</v>
      </c>
      <c r="D793" t="str">
        <f t="shared" si="212"/>
        <v>3.47812499807206-929.124370858419i</v>
      </c>
      <c r="E793" t="str">
        <f t="shared" si="213"/>
        <v>162.441913979749-0.158667896694906i</v>
      </c>
      <c r="F793" t="str">
        <f t="shared" si="214"/>
        <v>2.90990990959927-8719.2594986338i</v>
      </c>
      <c r="G793" t="str">
        <f t="shared" si="215"/>
        <v>0.999999999893243-0.0000103323098028268i</v>
      </c>
      <c r="H793" t="str">
        <f t="shared" si="216"/>
        <v>15.1549308084834+2.34129955672898i</v>
      </c>
      <c r="I793" t="str">
        <f t="shared" si="217"/>
        <v>138.514259913434-894.606215376882i</v>
      </c>
      <c r="K793" t="str">
        <f t="shared" si="218"/>
        <v>0.32223470259917-0.0498408929343055i</v>
      </c>
      <c r="L793" t="str">
        <f t="shared" si="219"/>
        <v>0.000714285714285714-70.6021496178249i</v>
      </c>
      <c r="M793" t="str">
        <f t="shared" si="220"/>
        <v>0.0025-2.19963136593412i</v>
      </c>
      <c r="N793">
        <f t="shared" si="221"/>
        <v>81.366102011798745</v>
      </c>
      <c r="O793">
        <f t="shared" si="222"/>
        <v>75.779826083981334</v>
      </c>
      <c r="P793" s="3">
        <f t="shared" si="223"/>
        <v>75.779826083981334</v>
      </c>
      <c r="Q793" s="3">
        <f t="shared" si="224"/>
        <v>-98.633897988201255</v>
      </c>
      <c r="R793">
        <f t="shared" si="225"/>
        <v>81.366102011798745</v>
      </c>
      <c r="S793">
        <f t="shared" si="226"/>
        <v>1.7129564363044639E-2</v>
      </c>
      <c r="T793">
        <f t="shared" si="209"/>
        <v>75.779826083981334</v>
      </c>
    </row>
    <row r="794" spans="1:20" x14ac:dyDescent="0.25">
      <c r="A794">
        <f t="shared" si="210"/>
        <v>108.03721438734135</v>
      </c>
      <c r="B794">
        <f t="shared" si="227"/>
        <v>17.194656707624208</v>
      </c>
      <c r="C794" t="str">
        <f t="shared" si="211"/>
        <v>-923.317876677783-6057.83683119622i</v>
      </c>
      <c r="D794" t="str">
        <f t="shared" si="212"/>
        <v>3.47812499805739-925.607064636333i</v>
      </c>
      <c r="E794" t="str">
        <f t="shared" si="213"/>
        <v>162.441708745164-0.159238462665229i</v>
      </c>
      <c r="F794" t="str">
        <f t="shared" si="214"/>
        <v>2.9099099095969-8686.25174224223i</v>
      </c>
      <c r="G794" t="str">
        <f t="shared" si="215"/>
        <v>0.99999999989243-0.0000103715725800691i</v>
      </c>
      <c r="H794" t="str">
        <f t="shared" si="216"/>
        <v>15.1549568181138+2.35019695565531i</v>
      </c>
      <c r="I794" t="str">
        <f t="shared" si="217"/>
        <v>138.514287518134-891.22076071354i</v>
      </c>
      <c r="K794" t="str">
        <f t="shared" si="218"/>
        <v>0.322176985905853-0.0500212617815897i</v>
      </c>
      <c r="L794" t="str">
        <f t="shared" si="219"/>
        <v>0.000714285714285714-70.3348770849022i</v>
      </c>
      <c r="M794" t="str">
        <f t="shared" si="220"/>
        <v>0.0025-2.19130440917924i</v>
      </c>
      <c r="N794">
        <f t="shared" si="221"/>
        <v>81.33384089114432</v>
      </c>
      <c r="O794">
        <f t="shared" si="222"/>
        <v>75.746088191679462</v>
      </c>
      <c r="P794" s="3">
        <f t="shared" si="223"/>
        <v>75.746088191679462</v>
      </c>
      <c r="Q794" s="3">
        <f t="shared" si="224"/>
        <v>-98.66615910885568</v>
      </c>
      <c r="R794">
        <f t="shared" si="225"/>
        <v>81.33384089114432</v>
      </c>
      <c r="S794">
        <f t="shared" si="226"/>
        <v>1.7194656707624208E-2</v>
      </c>
      <c r="T794">
        <f t="shared" si="209"/>
        <v>75.746088191679462</v>
      </c>
    </row>
    <row r="795" spans="1:20" x14ac:dyDescent="0.25">
      <c r="A795">
        <f t="shared" si="210"/>
        <v>108.44775580201325</v>
      </c>
      <c r="B795">
        <f t="shared" si="227"/>
        <v>17.259996403113181</v>
      </c>
      <c r="C795" t="str">
        <f t="shared" si="211"/>
        <v>-923.147673882049-6033.82770728249i</v>
      </c>
      <c r="D795" t="str">
        <f t="shared" si="212"/>
        <v>3.47812499804259-922.103073582617i</v>
      </c>
      <c r="E795" t="str">
        <f t="shared" si="213"/>
        <v>162.44150202388-0.1598108383648i</v>
      </c>
      <c r="F795" t="str">
        <f t="shared" si="214"/>
        <v>2.90990990959452-8653.36894049813i</v>
      </c>
      <c r="G795" t="str">
        <f t="shared" si="215"/>
        <v>0.999999999891611-0.0000104109845558649i</v>
      </c>
      <c r="H795" t="str">
        <f t="shared" si="216"/>
        <v>15.1549830258131+2.35912816996866i</v>
      </c>
      <c r="I795" t="str">
        <f t="shared" si="217"/>
        <v>138.514315333039-887.848126561084i</v>
      </c>
      <c r="K795" t="str">
        <f t="shared" si="218"/>
        <v>0.322118850793599-0.0502022160427331i</v>
      </c>
      <c r="L795" t="str">
        <f t="shared" si="219"/>
        <v>0.000714285714285714-70.0686163427997i</v>
      </c>
      <c r="M795" t="str">
        <f t="shared" si="220"/>
        <v>0.0025-2.18300897507396i</v>
      </c>
      <c r="N795">
        <f t="shared" si="221"/>
        <v>81.301463323437446</v>
      </c>
      <c r="O795">
        <f t="shared" si="222"/>
        <v>75.712344400032251</v>
      </c>
      <c r="P795" s="3">
        <f t="shared" si="223"/>
        <v>75.712344400032251</v>
      </c>
      <c r="Q795" s="3">
        <f t="shared" si="224"/>
        <v>-98.698536676562554</v>
      </c>
      <c r="R795">
        <f t="shared" si="225"/>
        <v>81.301463323437446</v>
      </c>
      <c r="S795">
        <f t="shared" si="226"/>
        <v>1.7259996403113181E-2</v>
      </c>
      <c r="T795">
        <f t="shared" si="209"/>
        <v>75.712344400032251</v>
      </c>
    </row>
    <row r="796" spans="1:20" x14ac:dyDescent="0.25">
      <c r="A796">
        <f t="shared" si="210"/>
        <v>108.8598572740609</v>
      </c>
      <c r="B796">
        <f t="shared" si="227"/>
        <v>17.325584389445012</v>
      </c>
      <c r="C796" t="str">
        <f t="shared" si="211"/>
        <v>-922.976238532106-6009.90578175863i</v>
      </c>
      <c r="D796" t="str">
        <f t="shared" si="212"/>
        <v>3.47812499802768-918.612347291186i</v>
      </c>
      <c r="E796" t="str">
        <f t="shared" si="213"/>
        <v>162.441293805695-0.160385026791835i</v>
      </c>
      <c r="F796" t="str">
        <f t="shared" si="214"/>
        <v>2.90990990959211-8620.61062037138i</v>
      </c>
      <c r="G796" t="str">
        <f t="shared" si="215"/>
        <v>0.999999999890786-0.0000104505462971685i</v>
      </c>
      <c r="H796" t="str">
        <f t="shared" si="216"/>
        <v>15.1550094330898+2.36809332822784i</v>
      </c>
      <c r="I796" t="str">
        <f t="shared" si="217"/>
        <v>138.514343359749-884.488264403054i</v>
      </c>
      <c r="K796" t="str">
        <f t="shared" si="218"/>
        <v>0.322060294386688-0.0503837568595747i</v>
      </c>
      <c r="L796" t="str">
        <f t="shared" si="219"/>
        <v>0.000714285714285714-69.8033635612668i</v>
      </c>
      <c r="M796" t="str">
        <f t="shared" si="220"/>
        <v>0.0025-2.17474494428568i</v>
      </c>
      <c r="N796">
        <f t="shared" si="221"/>
        <v>81.26896893421052</v>
      </c>
      <c r="O796">
        <f t="shared" si="222"/>
        <v>75.678594666311909</v>
      </c>
      <c r="P796" s="3">
        <f t="shared" si="223"/>
        <v>75.678594666311909</v>
      </c>
      <c r="Q796" s="3">
        <f t="shared" si="224"/>
        <v>-98.73103106578948</v>
      </c>
      <c r="R796">
        <f t="shared" si="225"/>
        <v>81.26896893421052</v>
      </c>
      <c r="S796">
        <f t="shared" si="226"/>
        <v>1.7325584389445012E-2</v>
      </c>
      <c r="T796">
        <f t="shared" si="209"/>
        <v>75.678594666311909</v>
      </c>
    </row>
    <row r="797" spans="1:20" x14ac:dyDescent="0.25">
      <c r="A797">
        <f t="shared" si="210"/>
        <v>109.27352473170234</v>
      </c>
      <c r="B797">
        <f t="shared" si="227"/>
        <v>17.391421610124905</v>
      </c>
      <c r="C797" t="str">
        <f t="shared" si="211"/>
        <v>-922.803562176758-5986.07071484903i</v>
      </c>
      <c r="D797" t="str">
        <f t="shared" si="212"/>
        <v>3.47812499801267-915.134835546777i</v>
      </c>
      <c r="E797" t="str">
        <f t="shared" si="213"/>
        <v>162.441084080346-0.160961030916714i</v>
      </c>
      <c r="F797" t="str">
        <f t="shared" si="214"/>
        <v>2.9099099095897-8587.9763106226i</v>
      </c>
      <c r="G797" t="str">
        <f t="shared" si="215"/>
        <v>0.999999999889954-0.000010490258373089i</v>
      </c>
      <c r="H797" t="str">
        <f t="shared" si="216"/>
        <v>15.1550360414638+2.37709255948086i</v>
      </c>
      <c r="I797" t="str">
        <f t="shared" si="217"/>
        <v>138.514371599879-881.141125906717i</v>
      </c>
      <c r="K797" t="str">
        <f t="shared" si="218"/>
        <v>0.322001313791983-0.0505658853670307i</v>
      </c>
      <c r="L797" t="str">
        <f t="shared" si="219"/>
        <v>0.000714285714285714-69.5391149245535i</v>
      </c>
      <c r="M797" t="str">
        <f t="shared" si="220"/>
        <v>0.0025-2.16651219793353i</v>
      </c>
      <c r="N797">
        <f t="shared" si="221"/>
        <v>81.236357348308445</v>
      </c>
      <c r="O797">
        <f t="shared" si="222"/>
        <v>75.644838947497576</v>
      </c>
      <c r="P797" s="3">
        <f t="shared" si="223"/>
        <v>75.644838947497576</v>
      </c>
      <c r="Q797" s="3">
        <f t="shared" si="224"/>
        <v>-98.763642651691555</v>
      </c>
      <c r="R797">
        <f t="shared" si="225"/>
        <v>81.236357348308445</v>
      </c>
      <c r="S797">
        <f t="shared" si="226"/>
        <v>1.7391421610124906E-2</v>
      </c>
      <c r="T797">
        <f t="shared" si="209"/>
        <v>75.644838947497576</v>
      </c>
    </row>
    <row r="798" spans="1:20" x14ac:dyDescent="0.25">
      <c r="A798">
        <f t="shared" si="210"/>
        <v>109.68876412568282</v>
      </c>
      <c r="B798">
        <f t="shared" si="227"/>
        <v>17.457509012243381</v>
      </c>
      <c r="C798" t="str">
        <f t="shared" si="211"/>
        <v>-922.629636313894-5962.32216807313i</v>
      </c>
      <c r="D798" t="str">
        <f t="shared" si="212"/>
        <v>3.47812499799753-911.670488324202i</v>
      </c>
      <c r="E798" t="str">
        <f t="shared" si="213"/>
        <v>162.440872837509-0.161538853679656i</v>
      </c>
      <c r="F798" t="str">
        <f t="shared" si="214"/>
        <v>2.90990990958725-8555.46554179617i</v>
      </c>
      <c r="G798" t="str">
        <f t="shared" si="215"/>
        <v>0.999999999889116-0.000010530121354898i</v>
      </c>
      <c r="H798" t="str">
        <f t="shared" si="216"/>
        <v>15.1550628524668+2.3861259932668i</v>
      </c>
      <c r="I798" t="str">
        <f t="shared" si="217"/>
        <v>138.514400055051-877.806662922371i</v>
      </c>
      <c r="K798" t="str">
        <f t="shared" si="218"/>
        <v>0.321941906098867-0.0507486026929601i</v>
      </c>
      <c r="L798" t="str">
        <f t="shared" si="219"/>
        <v>0.000714285714285714-69.275866631354i</v>
      </c>
      <c r="M798" t="str">
        <f t="shared" si="220"/>
        <v>0.0025-2.1583106175867i</v>
      </c>
      <c r="N798">
        <f t="shared" si="221"/>
        <v>81.203628189894445</v>
      </c>
      <c r="O798">
        <f t="shared" si="222"/>
        <v>75.611077200273428</v>
      </c>
      <c r="P798" s="3">
        <f t="shared" si="223"/>
        <v>75.611077200273428</v>
      </c>
      <c r="Q798" s="3">
        <f t="shared" si="224"/>
        <v>-98.796371810105555</v>
      </c>
      <c r="R798">
        <f t="shared" si="225"/>
        <v>81.203628189894445</v>
      </c>
      <c r="S798">
        <f t="shared" si="226"/>
        <v>1.7457509012243383E-2</v>
      </c>
      <c r="T798">
        <f t="shared" si="209"/>
        <v>75.611077200273428</v>
      </c>
    </row>
    <row r="799" spans="1:20" x14ac:dyDescent="0.25">
      <c r="A799">
        <f t="shared" si="210"/>
        <v>110.10558142936043</v>
      </c>
      <c r="B799">
        <f t="shared" si="227"/>
        <v>17.523847546489908</v>
      </c>
      <c r="C799" t="str">
        <f t="shared" si="211"/>
        <v>-922.454452390418-5938.65980424144i</v>
      </c>
      <c r="D799" t="str">
        <f t="shared" si="212"/>
        <v>3.4781249979823-908.219255787682i</v>
      </c>
      <c r="E799" t="str">
        <f t="shared" si="213"/>
        <v>162.440660066802-0.162118497991858i</v>
      </c>
      <c r="F799" t="str">
        <f t="shared" si="214"/>
        <v>2.9099099095848-8523.07784621392i</v>
      </c>
      <c r="G799" t="str">
        <f t="shared" si="215"/>
        <v>0.999999999888272-0.0000105701358160376i</v>
      </c>
      <c r="H799" t="str">
        <f t="shared" si="216"/>
        <v>15.1550898676418+2.3951937596177i</v>
      </c>
      <c r="I799" t="str">
        <f t="shared" si="217"/>
        <v>138.514428726906-874.484827482661i</v>
      </c>
      <c r="K799" t="str">
        <f t="shared" si="218"/>
        <v>0.321882068379171-0.0509319099580284i</v>
      </c>
      <c r="L799" t="str">
        <f t="shared" si="219"/>
        <v>0.000714285714285714-69.0136148947543i</v>
      </c>
      <c r="M799" t="str">
        <f t="shared" si="220"/>
        <v>0.0025-2.1501400852627i</v>
      </c>
      <c r="N799">
        <f t="shared" si="221"/>
        <v>81.170781082454553</v>
      </c>
      <c r="O799">
        <f t="shared" si="222"/>
        <v>75.577309381027561</v>
      </c>
      <c r="P799" s="3">
        <f t="shared" si="223"/>
        <v>75.577309381027561</v>
      </c>
      <c r="Q799" s="3">
        <f t="shared" si="224"/>
        <v>-98.829218917545447</v>
      </c>
      <c r="R799">
        <f t="shared" si="225"/>
        <v>81.170781082454553</v>
      </c>
      <c r="S799">
        <f t="shared" si="226"/>
        <v>1.7523847546489908E-2</v>
      </c>
      <c r="T799">
        <f t="shared" si="209"/>
        <v>75.577309381027561</v>
      </c>
    </row>
    <row r="800" spans="1:20" x14ac:dyDescent="0.25">
      <c r="A800">
        <f t="shared" si="210"/>
        <v>110.52398263879201</v>
      </c>
      <c r="B800">
        <f t="shared" si="227"/>
        <v>17.590438167166571</v>
      </c>
      <c r="C800" t="str">
        <f t="shared" si="211"/>
        <v>-922.278001801836-5915.08328745016i</v>
      </c>
      <c r="D800" t="str">
        <f t="shared" si="212"/>
        <v>3.47812499796692-904.781088290058i</v>
      </c>
      <c r="E800" t="str">
        <f t="shared" si="213"/>
        <v>162.440445757772-0.162699966733086i</v>
      </c>
      <c r="F800" t="str">
        <f t="shared" si="214"/>
        <v>2.90990990958232-8490.81275796782i</v>
      </c>
      <c r="G800" t="str">
        <f t="shared" si="215"/>
        <v>0.999999999887421-0.0000106103023321295i</v>
      </c>
      <c r="H800" t="str">
        <f t="shared" si="216"/>
        <v>15.155117088544+2.40429598906045i</v>
      </c>
      <c r="I800" t="str">
        <f t="shared" si="217"/>
        <v>138.514457617091-871.175571801878i</v>
      </c>
      <c r="K800" t="str">
        <f t="shared" si="218"/>
        <v>0.321821797687102-0.0511158082755698i</v>
      </c>
      <c r="L800" t="str">
        <f t="shared" si="219"/>
        <v>0.000714285714285714-68.752355942174i</v>
      </c>
      <c r="M800" t="str">
        <f t="shared" si="220"/>
        <v>0.0025-2.14200048342568i</v>
      </c>
      <c r="N800">
        <f t="shared" si="221"/>
        <v>81.137815648803553</v>
      </c>
      <c r="O800">
        <f t="shared" si="222"/>
        <v>75.543535445848832</v>
      </c>
      <c r="P800" s="3">
        <f t="shared" si="223"/>
        <v>75.543535445848832</v>
      </c>
      <c r="Q800" s="3">
        <f t="shared" si="224"/>
        <v>-98.862184351196447</v>
      </c>
      <c r="R800">
        <f t="shared" si="225"/>
        <v>81.137815648803553</v>
      </c>
      <c r="S800">
        <f t="shared" si="226"/>
        <v>1.7590438167166572E-2</v>
      </c>
      <c r="T800">
        <f t="shared" si="209"/>
        <v>75.543535445848832</v>
      </c>
    </row>
    <row r="801" spans="1:20" x14ac:dyDescent="0.25">
      <c r="A801">
        <f t="shared" si="210"/>
        <v>110.94397377281942</v>
      </c>
      <c r="B801">
        <f t="shared" si="227"/>
        <v>17.657281832201804</v>
      </c>
      <c r="C801" t="str">
        <f t="shared" si="211"/>
        <v>-922.100275892301-5891.59228307797i</v>
      </c>
      <c r="D801" t="str">
        <f t="shared" si="212"/>
        <v>3.47812499795145-901.355936372153i</v>
      </c>
      <c r="E801" t="str">
        <f t="shared" si="213"/>
        <v>162.440229899912-0.163283262752937i</v>
      </c>
      <c r="F801" t="str">
        <f t="shared" si="214"/>
        <v>2.90990990957983-8458.66981291387i</v>
      </c>
      <c r="G801" t="str">
        <f t="shared" si="215"/>
        <v>0.999999999886564-0.0000106506214809825i</v>
      </c>
      <c r="H801" t="str">
        <f t="shared" si="216"/>
        <v>15.1551445167401+2.41343281261864i</v>
      </c>
      <c r="I801" t="str">
        <f t="shared" si="217"/>
        <v>138.514486727271-867.878848275286i</v>
      </c>
      <c r="K801" t="str">
        <f t="shared" si="218"/>
        <v>0.321761091059178-0.0513002987514483i</v>
      </c>
      <c r="L801" t="str">
        <f t="shared" si="219"/>
        <v>0.000714285714285714-68.4920860153159i</v>
      </c>
      <c r="M801" t="str">
        <f t="shared" si="220"/>
        <v>0.0025-2.13389169498474i</v>
      </c>
      <c r="N801">
        <f t="shared" si="221"/>
        <v>81.104731511089511</v>
      </c>
      <c r="O801">
        <f t="shared" si="222"/>
        <v>75.509755350526703</v>
      </c>
      <c r="P801" s="3">
        <f t="shared" si="223"/>
        <v>75.509755350526703</v>
      </c>
      <c r="Q801" s="3">
        <f t="shared" si="224"/>
        <v>-98.895268488910489</v>
      </c>
      <c r="R801">
        <f t="shared" si="225"/>
        <v>81.104731511089511</v>
      </c>
      <c r="S801">
        <f t="shared" si="226"/>
        <v>1.7657281832201804E-2</v>
      </c>
      <c r="T801">
        <f t="shared" si="209"/>
        <v>75.509755350526703</v>
      </c>
    </row>
    <row r="802" spans="1:20" x14ac:dyDescent="0.25">
      <c r="A802">
        <f t="shared" si="210"/>
        <v>111.36556087315614</v>
      </c>
      <c r="B802">
        <f t="shared" si="227"/>
        <v>17.724379503164172</v>
      </c>
      <c r="C802" t="str">
        <f t="shared" si="211"/>
        <v>-921.921265954239-5868.18645778075i</v>
      </c>
      <c r="D802" t="str">
        <f t="shared" si="212"/>
        <v>3.47812499793585-897.943750761995i</v>
      </c>
      <c r="E802" t="str">
        <f t="shared" si="213"/>
        <v>162.440012482646-0.163868388869399i</v>
      </c>
      <c r="F802" t="str">
        <f t="shared" si="214"/>
        <v>2.90990990957732-8426.64854866491i</v>
      </c>
      <c r="G802" t="str">
        <f t="shared" si="215"/>
        <v>0.999999999885701-0.000010691093842601i</v>
      </c>
      <c r="H802" t="str">
        <f t="shared" si="216"/>
        <v>15.1551721538089+2.42260436181448i</v>
      </c>
      <c r="I802" t="str">
        <f t="shared" si="217"/>
        <v>138.514516059118-864.594609478415i</v>
      </c>
      <c r="K802" t="str">
        <f t="shared" si="218"/>
        <v>0.32169994551416-0.0514853824839178i</v>
      </c>
      <c r="L802" t="str">
        <f t="shared" si="219"/>
        <v>0.000714285714285714-68.2328013701095i</v>
      </c>
      <c r="M802" t="str">
        <f t="shared" si="220"/>
        <v>0.0025-2.12581360329223i</v>
      </c>
      <c r="N802">
        <f t="shared" si="221"/>
        <v>81.071528290799662</v>
      </c>
      <c r="O802">
        <f t="shared" si="222"/>
        <v>75.475969050548187</v>
      </c>
      <c r="P802" s="3">
        <f t="shared" si="223"/>
        <v>75.475969050548187</v>
      </c>
      <c r="Q802" s="3">
        <f t="shared" si="224"/>
        <v>-98.928471709200338</v>
      </c>
      <c r="R802">
        <f t="shared" si="225"/>
        <v>81.071528290799662</v>
      </c>
      <c r="S802">
        <f t="shared" si="226"/>
        <v>1.7724379503164172E-2</v>
      </c>
      <c r="T802">
        <f t="shared" si="209"/>
        <v>75.475969050548187</v>
      </c>
    </row>
    <row r="803" spans="1:20" x14ac:dyDescent="0.25">
      <c r="A803">
        <f t="shared" si="210"/>
        <v>111.78875000447414</v>
      </c>
      <c r="B803">
        <f t="shared" si="227"/>
        <v>17.791732145276196</v>
      </c>
      <c r="C803" t="str">
        <f t="shared" si="211"/>
        <v>-921.740963228284-5844.86547948789i</v>
      </c>
      <c r="D803" t="str">
        <f t="shared" si="212"/>
        <v>3.47812499792012-894.544482374155i</v>
      </c>
      <c r="E803" t="str">
        <f t="shared" si="213"/>
        <v>162.439793495342-0.164455347868869i</v>
      </c>
      <c r="F803" t="str">
        <f t="shared" si="214"/>
        <v>2.90990990957478-8394.74850458438i</v>
      </c>
      <c r="G803" t="str">
        <f t="shared" si="215"/>
        <v>0.99999999988483-0.0000107317199991935i</v>
      </c>
      <c r="H803" t="str">
        <f t="shared" si="216"/>
        <v>15.1552000013413+2.43181076867076i</v>
      </c>
      <c r="I803" t="str">
        <f t="shared" si="217"/>
        <v>138.514545614325-861.322808166414i</v>
      </c>
      <c r="K803" t="str">
        <f t="shared" si="218"/>
        <v>0.321638358052978-0.0516710605634791i</v>
      </c>
      <c r="L803" t="str">
        <f t="shared" si="219"/>
        <v>0.000714285714285714-67.974498276658i</v>
      </c>
      <c r="M803" t="str">
        <f t="shared" si="220"/>
        <v>0.0025-2.11776609214209i</v>
      </c>
      <c r="N803">
        <f t="shared" si="221"/>
        <v>81.038205608765608</v>
      </c>
      <c r="O803">
        <f t="shared" si="222"/>
        <v>75.442176501096867</v>
      </c>
      <c r="P803" s="3">
        <f t="shared" si="223"/>
        <v>75.442176501096867</v>
      </c>
      <c r="Q803" s="3">
        <f t="shared" si="224"/>
        <v>-98.961794391234392</v>
      </c>
      <c r="R803">
        <f t="shared" si="225"/>
        <v>81.038205608765608</v>
      </c>
      <c r="S803">
        <f t="shared" si="226"/>
        <v>1.7791732145276195E-2</v>
      </c>
      <c r="T803">
        <f t="shared" si="209"/>
        <v>75.442176501096867</v>
      </c>
    </row>
    <row r="804" spans="1:20" x14ac:dyDescent="0.25">
      <c r="A804">
        <f t="shared" si="210"/>
        <v>112.21354725449115</v>
      </c>
      <c r="B804">
        <f t="shared" si="227"/>
        <v>17.859340727428247</v>
      </c>
      <c r="C804" t="str">
        <f t="shared" si="211"/>
        <v>-921.559358902942-5821.62901739749i</v>
      </c>
      <c r="D804" t="str">
        <f t="shared" si="212"/>
        <v>3.47812499790429-891.158082309014i</v>
      </c>
      <c r="E804" t="str">
        <f t="shared" si="213"/>
        <v>162.439572927297-0.165044142504254i</v>
      </c>
      <c r="F804" t="str">
        <f t="shared" si="214"/>
        <v>2.90990990957222-8362.9692217794i</v>
      </c>
      <c r="G804" t="str">
        <f t="shared" si="215"/>
        <v>0.999999999883953-0.000010772500535181i</v>
      </c>
      <c r="H804" t="str">
        <f t="shared" si="216"/>
        <v>15.1552280609401+2.44105216571263i</v>
      </c>
      <c r="I804" t="str">
        <f t="shared" si="217"/>
        <v>138.514575394589-858.063397273325i</v>
      </c>
      <c r="K804" t="str">
        <f t="shared" si="218"/>
        <v>0.321576325658673-0.0518573340727381i</v>
      </c>
      <c r="L804" t="str">
        <f t="shared" si="219"/>
        <v>0.000714285714285714-67.7171730191852i</v>
      </c>
      <c r="M804" t="str">
        <f t="shared" si="220"/>
        <v>0.0025-2.10974904576817i</v>
      </c>
      <c r="N804">
        <f t="shared" si="221"/>
        <v>81.004763085169515</v>
      </c>
      <c r="O804">
        <f t="shared" si="222"/>
        <v>75.40837765705048</v>
      </c>
      <c r="P804" s="3">
        <f t="shared" si="223"/>
        <v>75.40837765705048</v>
      </c>
      <c r="Q804" s="3">
        <f t="shared" si="224"/>
        <v>-98.995236914830485</v>
      </c>
      <c r="R804">
        <f t="shared" si="225"/>
        <v>81.004763085169515</v>
      </c>
      <c r="S804">
        <f t="shared" si="226"/>
        <v>1.7859340727428247E-2</v>
      </c>
      <c r="T804">
        <f t="shared" si="209"/>
        <v>75.40837765705048</v>
      </c>
    </row>
    <row r="805" spans="1:20" x14ac:dyDescent="0.25">
      <c r="A805">
        <f t="shared" si="210"/>
        <v>112.63995873405821</v>
      </c>
      <c r="B805">
        <f t="shared" si="227"/>
        <v>17.927206222192474</v>
      </c>
      <c r="C805" t="str">
        <f t="shared" si="211"/>
        <v>-921.376444114507-5798.4767419723i</v>
      </c>
      <c r="D805" t="str">
        <f t="shared" si="212"/>
        <v>3.47812499788834-887.784501852071i</v>
      </c>
      <c r="E805" t="str">
        <f t="shared" si="213"/>
        <v>162.439350767748-0.165634775496251i</v>
      </c>
      <c r="F805" t="str">
        <f t="shared" si="214"/>
        <v>2.90990990956965-8331.31024309433i</v>
      </c>
      <c r="G805" t="str">
        <f t="shared" si="215"/>
        <v>0.99999999988307-0.0000108134360372052i</v>
      </c>
      <c r="H805" t="str">
        <f t="shared" si="216"/>
        <v>15.1552563342204+2.45032868596963i</v>
      </c>
      <c r="I805" t="str">
        <f t="shared" si="217"/>
        <v>138.514605401625-854.816329911443i</v>
      </c>
      <c r="K805" t="str">
        <f t="shared" si="218"/>
        <v>0.321513845296318-0.0520442040862586i</v>
      </c>
      <c r="L805" t="str">
        <f t="shared" si="219"/>
        <v>0.000714285714285714-67.4608218959802i</v>
      </c>
      <c r="M805" t="str">
        <f t="shared" si="220"/>
        <v>0.0025-2.10176234884257i</v>
      </c>
      <c r="N805">
        <f t="shared" si="221"/>
        <v>80.971200339549114</v>
      </c>
      <c r="O805">
        <f t="shared" si="222"/>
        <v>75.374572472979381</v>
      </c>
      <c r="P805" s="3">
        <f t="shared" si="223"/>
        <v>75.374572472979381</v>
      </c>
      <c r="Q805" s="3">
        <f t="shared" si="224"/>
        <v>-99.028799660450886</v>
      </c>
      <c r="R805">
        <f t="shared" si="225"/>
        <v>80.971200339549114</v>
      </c>
      <c r="S805">
        <f t="shared" si="226"/>
        <v>1.7927206222192474E-2</v>
      </c>
      <c r="T805">
        <f t="shared" si="209"/>
        <v>75.374572472979381</v>
      </c>
    </row>
    <row r="806" spans="1:20" x14ac:dyDescent="0.25">
      <c r="A806">
        <f t="shared" si="210"/>
        <v>113.06799057724763</v>
      </c>
      <c r="B806">
        <f t="shared" si="227"/>
        <v>17.995329605836805</v>
      </c>
      <c r="C806" t="str">
        <f t="shared" si="211"/>
        <v>-921.192209946894-5775.40832493565i</v>
      </c>
      <c r="D806" t="str">
        <f t="shared" si="212"/>
        <v>3.47812499787224-884.423692473233i</v>
      </c>
      <c r="E806" t="str">
        <f t="shared" si="213"/>
        <v>162.439127005872-0.166227249532463i</v>
      </c>
      <c r="F806" t="str">
        <f t="shared" si="214"/>
        <v>2.90990990956705-8299.7711131041i</v>
      </c>
      <c r="G806" t="str">
        <f t="shared" si="215"/>
        <v>0.999999999882179-0.0000108545270941369i</v>
      </c>
      <c r="H806" t="str">
        <f t="shared" si="216"/>
        <v>15.1552848228097+2.45964046297757i</v>
      </c>
      <c r="I806" t="str">
        <f t="shared" si="217"/>
        <v>138.51463563716-851.581559370627i</v>
      </c>
      <c r="K806" t="str">
        <f t="shared" si="218"/>
        <v>0.321450913912963-0.0522316716704192i</v>
      </c>
      <c r="L806" t="str">
        <f t="shared" si="219"/>
        <v>0.000714285714285714-67.2054412193468i</v>
      </c>
      <c r="M806" t="str">
        <f t="shared" si="220"/>
        <v>0.0025-2.09380588647397i</v>
      </c>
      <c r="N806">
        <f t="shared" si="221"/>
        <v>80.937516990803587</v>
      </c>
      <c r="O806">
        <f t="shared" si="222"/>
        <v>75.340760903145053</v>
      </c>
      <c r="P806" s="3">
        <f t="shared" si="223"/>
        <v>75.340760903145053</v>
      </c>
      <c r="Q806" s="3">
        <f t="shared" si="224"/>
        <v>-99.062483009196413</v>
      </c>
      <c r="R806">
        <f t="shared" si="225"/>
        <v>80.937516990803587</v>
      </c>
      <c r="S806">
        <f t="shared" si="226"/>
        <v>1.7995329605836805E-2</v>
      </c>
      <c r="T806">
        <f t="shared" si="209"/>
        <v>75.340760903145053</v>
      </c>
    </row>
    <row r="807" spans="1:20" x14ac:dyDescent="0.25">
      <c r="A807">
        <f t="shared" si="210"/>
        <v>113.49764894144116</v>
      </c>
      <c r="B807">
        <f t="shared" si="227"/>
        <v>18.063711858338984</v>
      </c>
      <c r="C807" t="str">
        <f t="shared" si="211"/>
        <v>-921.006647431319-5752.42343926679i</v>
      </c>
      <c r="D807" t="str">
        <f t="shared" si="212"/>
        <v>3.47812499785605-881.075605826143i</v>
      </c>
      <c r="E807" t="str">
        <f t="shared" si="213"/>
        <v>162.438901630775-0.166821567265302i</v>
      </c>
      <c r="F807" t="str">
        <f t="shared" si="214"/>
        <v>2.90990990956445-8268.35137810783i</v>
      </c>
      <c r="G807" t="str">
        <f t="shared" si="215"/>
        <v>0.999999999881282-0.0000108957742970849i</v>
      </c>
      <c r="H807" t="str">
        <f t="shared" si="216"/>
        <v>15.1553135283477+2.46898763078047i</v>
      </c>
      <c r="I807" t="str">
        <f t="shared" si="217"/>
        <v>138.514666102935-848.359039117634i</v>
      </c>
      <c r="K807" t="str">
        <f t="shared" si="218"/>
        <v>0.321387528437559-0.0524197378832628i</v>
      </c>
      <c r="L807" t="str">
        <f t="shared" si="219"/>
        <v>0.000714285714285714-66.9510273155475i</v>
      </c>
      <c r="M807" t="str">
        <f t="shared" si="220"/>
        <v>0.0025-2.08587954420599i</v>
      </c>
      <c r="N807">
        <f t="shared" si="221"/>
        <v>80.903712657200046</v>
      </c>
      <c r="O807">
        <f t="shared" si="222"/>
        <v>75.306942901497621</v>
      </c>
      <c r="P807" s="3">
        <f t="shared" si="223"/>
        <v>75.306942901497621</v>
      </c>
      <c r="Q807" s="3">
        <f t="shared" si="224"/>
        <v>-99.096287342799954</v>
      </c>
      <c r="R807">
        <f t="shared" si="225"/>
        <v>80.903712657200046</v>
      </c>
      <c r="S807">
        <f t="shared" si="226"/>
        <v>1.8063711858338983E-2</v>
      </c>
      <c r="T807">
        <f t="shared" si="209"/>
        <v>75.306942901497621</v>
      </c>
    </row>
    <row r="808" spans="1:20" x14ac:dyDescent="0.25">
      <c r="A808">
        <f t="shared" si="210"/>
        <v>113.92894000741863</v>
      </c>
      <c r="B808">
        <f t="shared" si="227"/>
        <v>18.132353963400671</v>
      </c>
      <c r="C808" t="str">
        <f t="shared" si="211"/>
        <v>-920.819747546219-5729.52175919693i</v>
      </c>
      <c r="D808" t="str">
        <f t="shared" si="212"/>
        <v>3.47812499783971-877.740193747432i</v>
      </c>
      <c r="E808" t="str">
        <f t="shared" si="213"/>
        <v>162.438674631506-0.167417731313204i</v>
      </c>
      <c r="F808" t="str">
        <f t="shared" si="214"/>
        <v>2.90990990956181-8237.05058612195i</v>
      </c>
      <c r="G808" t="str">
        <f t="shared" si="215"/>
        <v>0.999999999880378-0.0000109371782394039i</v>
      </c>
      <c r="H808" t="str">
        <f t="shared" si="216"/>
        <v>15.1553424524869+2.4783703239325i</v>
      </c>
      <c r="I808" t="str">
        <f t="shared" si="217"/>
        <v>138.514696800701-845.148722795437i</v>
      </c>
      <c r="K808" t="str">
        <f t="shared" si="218"/>
        <v>0.321323685780895-0.0526084037743489i</v>
      </c>
      <c r="L808" t="str">
        <f t="shared" si="219"/>
        <v>0.000714285714285714-66.6975765247536i</v>
      </c>
      <c r="M808" t="str">
        <f t="shared" si="220"/>
        <v>0.0025-2.07798320801553i</v>
      </c>
      <c r="N808">
        <f t="shared" si="221"/>
        <v>80.86978695637896</v>
      </c>
      <c r="O808">
        <f t="shared" si="222"/>
        <v>75.273118421674411</v>
      </c>
      <c r="P808" s="3">
        <f t="shared" si="223"/>
        <v>75.273118421674411</v>
      </c>
      <c r="Q808" s="3">
        <f t="shared" si="224"/>
        <v>-99.13021304362104</v>
      </c>
      <c r="R808">
        <f t="shared" si="225"/>
        <v>80.86978695637896</v>
      </c>
      <c r="S808">
        <f t="shared" si="226"/>
        <v>1.8132353963400672E-2</v>
      </c>
      <c r="T808">
        <f t="shared" si="209"/>
        <v>75.273118421674411</v>
      </c>
    </row>
    <row r="809" spans="1:20" x14ac:dyDescent="0.25">
      <c r="A809">
        <f t="shared" si="210"/>
        <v>114.36186997944684</v>
      </c>
      <c r="B809">
        <f t="shared" si="227"/>
        <v>18.201256908461595</v>
      </c>
      <c r="C809" t="str">
        <f t="shared" si="211"/>
        <v>-920.631501217043-5706.70296020503i</v>
      </c>
      <c r="D809" t="str">
        <f t="shared" si="212"/>
        <v>3.47812499782327-874.417408256093i</v>
      </c>
      <c r="E809" t="str">
        <f t="shared" si="213"/>
        <v>162.438445997044-0.168015744259467i</v>
      </c>
      <c r="F809" t="str">
        <f t="shared" si="214"/>
        <v>2.90990990955917-8205.86828687419i</v>
      </c>
      <c r="G809" t="str">
        <f t="shared" si="215"/>
        <v>0.999999999879467-0.0000109787395167036i</v>
      </c>
      <c r="H809" t="str">
        <f t="shared" si="216"/>
        <v>15.155371596892+2.48778867749993i</v>
      </c>
      <c r="I809" t="str">
        <f t="shared" si="217"/>
        <v>138.514727732228-841.950564222577i</v>
      </c>
      <c r="K809" t="str">
        <f t="shared" si="218"/>
        <v>0.321259382835535-0.0527976703846027i</v>
      </c>
      <c r="L809" t="str">
        <f t="shared" si="219"/>
        <v>0.000714285714285714-66.4450852009899i</v>
      </c>
      <c r="M809" t="str">
        <f t="shared" si="220"/>
        <v>0.0025-2.07011676431115i</v>
      </c>
      <c r="N809">
        <f t="shared" si="221"/>
        <v>80.835739505360337</v>
      </c>
      <c r="O809">
        <f t="shared" si="222"/>
        <v>75.239287416998138</v>
      </c>
      <c r="P809" s="3">
        <f t="shared" si="223"/>
        <v>75.239287416998138</v>
      </c>
      <c r="Q809" s="3">
        <f t="shared" si="224"/>
        <v>-99.164260494639663</v>
      </c>
      <c r="R809">
        <f t="shared" si="225"/>
        <v>80.835739505360337</v>
      </c>
      <c r="S809">
        <f t="shared" si="226"/>
        <v>1.8201256908461593E-2</v>
      </c>
      <c r="T809">
        <f t="shared" si="209"/>
        <v>75.239287416998138</v>
      </c>
    </row>
    <row r="810" spans="1:20" x14ac:dyDescent="0.25">
      <c r="A810">
        <f t="shared" si="210"/>
        <v>114.79644508536873</v>
      </c>
      <c r="B810">
        <f t="shared" si="227"/>
        <v>18.270421684713749</v>
      </c>
      <c r="C810" t="str">
        <f t="shared" si="211"/>
        <v>-920.441899316051-5683.96671901355i</v>
      </c>
      <c r="D810" t="str">
        <f t="shared" si="212"/>
        <v>3.47812499780669-871.107201552733i</v>
      </c>
      <c r="E810" t="str">
        <f t="shared" si="213"/>
        <v>162.438215716308-0.168615608651613i</v>
      </c>
      <c r="F810" t="str">
        <f t="shared" si="214"/>
        <v>2.90990990955649-8174.80403179661i</v>
      </c>
      <c r="G810" t="str">
        <f t="shared" si="215"/>
        <v>0.99999999987855-0.000011020458726857i</v>
      </c>
      <c r="H810" t="str">
        <f t="shared" si="216"/>
        <v>15.1554009632407+2.49724282706307i</v>
      </c>
      <c r="I810" t="str">
        <f t="shared" si="217"/>
        <v>138.514758899293-838.764517392476i</v>
      </c>
      <c r="K810" t="str">
        <f t="shared" si="218"/>
        <v>0.32119461647575-0.0529875387461626i</v>
      </c>
      <c r="L810" t="str">
        <f t="shared" si="219"/>
        <v>0.000714285714285714-66.1935497120841i</v>
      </c>
      <c r="M810" t="str">
        <f t="shared" si="220"/>
        <v>0.0025-2.06228009993141i</v>
      </c>
      <c r="N810">
        <f t="shared" si="221"/>
        <v>80.801569920550079</v>
      </c>
      <c r="O810">
        <f t="shared" si="222"/>
        <v>75.205449840474955</v>
      </c>
      <c r="P810" s="3">
        <f t="shared" si="223"/>
        <v>75.205449840474955</v>
      </c>
      <c r="Q810" s="3">
        <f t="shared" si="224"/>
        <v>-99.198430079449921</v>
      </c>
      <c r="R810">
        <f t="shared" si="225"/>
        <v>80.801569920550079</v>
      </c>
      <c r="S810">
        <f t="shared" si="226"/>
        <v>1.8270421684713749E-2</v>
      </c>
      <c r="T810">
        <f t="shared" si="209"/>
        <v>75.205449840474955</v>
      </c>
    </row>
    <row r="811" spans="1:20" x14ac:dyDescent="0.25">
      <c r="A811">
        <f t="shared" si="210"/>
        <v>115.23267157669314</v>
      </c>
      <c r="B811">
        <f t="shared" si="227"/>
        <v>18.339849287115662</v>
      </c>
      <c r="C811" t="str">
        <f t="shared" si="211"/>
        <v>-920.250932662117-5661.31271358433i</v>
      </c>
      <c r="D811" t="str">
        <f t="shared" si="212"/>
        <v>3.47812499779-867.809526018922i</v>
      </c>
      <c r="E811" t="str">
        <f t="shared" si="213"/>
        <v>162.437983778149-0.16921732700027i</v>
      </c>
      <c r="F811" t="str">
        <f t="shared" si="214"/>
        <v>2.90990990955382-8143.85737401955i</v>
      </c>
      <c r="G811" t="str">
        <f t="shared" si="215"/>
        <v>0.999999999877625-0.0000110623364700087i</v>
      </c>
      <c r="H811" t="str">
        <f t="shared" si="216"/>
        <v>15.1554305532233+2.50673290871827i</v>
      </c>
      <c r="I811" t="str">
        <f t="shared" si="217"/>
        <v>138.514790303692-835.590536472803i</v>
      </c>
      <c r="K811" t="str">
        <f t="shared" si="218"/>
        <v>0.321129383557453-0.0531780098822272i</v>
      </c>
      <c r="L811" t="str">
        <f t="shared" si="219"/>
        <v>0.000714285714285714-65.9429664396135i</v>
      </c>
      <c r="M811" t="str">
        <f t="shared" si="220"/>
        <v>0.0025-2.05447310214326i</v>
      </c>
      <c r="N811">
        <f t="shared" si="221"/>
        <v>80.767277817746361</v>
      </c>
      <c r="O811">
        <f t="shared" si="222"/>
        <v>75.17160564479255</v>
      </c>
      <c r="P811" s="3">
        <f t="shared" si="223"/>
        <v>75.17160564479255</v>
      </c>
      <c r="Q811" s="3">
        <f t="shared" si="224"/>
        <v>-99.232722182253639</v>
      </c>
      <c r="R811">
        <f t="shared" si="225"/>
        <v>80.767277817746361</v>
      </c>
      <c r="S811">
        <f t="shared" si="226"/>
        <v>1.8339849287115663E-2</v>
      </c>
      <c r="T811">
        <f t="shared" si="209"/>
        <v>75.17160564479255</v>
      </c>
    </row>
    <row r="812" spans="1:20" x14ac:dyDescent="0.25">
      <c r="A812">
        <f t="shared" si="210"/>
        <v>115.67055572868458</v>
      </c>
      <c r="B812">
        <f t="shared" si="227"/>
        <v>18.409540714406702</v>
      </c>
      <c r="C812" t="str">
        <f t="shared" si="211"/>
        <v>-920.058592020545-5638.74062311428i</v>
      </c>
      <c r="D812" t="str">
        <f t="shared" si="212"/>
        <v>3.47812499777316-864.52433421648i</v>
      </c>
      <c r="E812" t="str">
        <f t="shared" si="213"/>
        <v>162.437750171352-0.169820901779734i</v>
      </c>
      <c r="F812" t="str">
        <f t="shared" si="214"/>
        <v>2.90990990955109-8113.02786836483i</v>
      </c>
      <c r="G812" t="str">
        <f t="shared" si="215"/>
        <v>0.999999999876693-0.0000111043733485845i</v>
      </c>
      <c r="H812" t="str">
        <f t="shared" si="216"/>
        <v>15.1554603685431+2.51625905907983i</v>
      </c>
      <c r="I812" t="str">
        <f t="shared" si="217"/>
        <v>138.51482194723-832.428575804781i</v>
      </c>
      <c r="K812" t="str">
        <f t="shared" si="218"/>
        <v>0.321063680918136-0.0533690848068987i</v>
      </c>
      <c r="L812" t="str">
        <f t="shared" si="219"/>
        <v>0.000714285714285714-65.6933317788538i</v>
      </c>
      <c r="M812" t="str">
        <f t="shared" si="220"/>
        <v>0.0025-2.04669565864043i</v>
      </c>
      <c r="N812">
        <f t="shared" si="221"/>
        <v>80.732862812145896</v>
      </c>
      <c r="O812">
        <f t="shared" si="222"/>
        <v>75.137754782318169</v>
      </c>
      <c r="P812" s="3">
        <f t="shared" si="223"/>
        <v>75.137754782318169</v>
      </c>
      <c r="Q812" s="3">
        <f t="shared" si="224"/>
        <v>-99.267137187854104</v>
      </c>
      <c r="R812">
        <f t="shared" si="225"/>
        <v>80.732862812145896</v>
      </c>
      <c r="S812">
        <f t="shared" si="226"/>
        <v>1.8409540714406702E-2</v>
      </c>
      <c r="T812">
        <f t="shared" ref="T812:T875" si="228">P812</f>
        <v>75.137754782318169</v>
      </c>
    </row>
    <row r="813" spans="1:20" x14ac:dyDescent="0.25">
      <c r="A813">
        <f t="shared" ref="A813:A876" si="229">2*PI()*B813</f>
        <v>116.11010384045359</v>
      </c>
      <c r="B813">
        <f t="shared" si="227"/>
        <v>18.479496969121449</v>
      </c>
      <c r="C813" t="str">
        <f t="shared" ref="C813:C876" si="230">IMPRODUCT(D813,E813,$C$40,,K813,$C$41)</f>
        <v>-919.864868102994-5616.25012803179i</v>
      </c>
      <c r="D813" t="str">
        <f t="shared" ref="D813:D876" si="231">IMDIV(IMPRODUCT($C$37,$C$38,COMPLEX(1,A813/$C$38)),IMSUM(-1*A813*A813/$C$39,COMPLEX(0,1*A813)))</f>
        <v>3.47812499775621-861.251578886833i</v>
      </c>
      <c r="E813" t="str">
        <f t="shared" ref="E813:E876" si="232">IMDIV(IMPRODUCT(IMSUM(F813,G813),$C$29,H813),IMSUM(1,I813))</f>
        <v>162.437514884642-0.170426335427262i</v>
      </c>
      <c r="F813" t="str">
        <f t="shared" ref="F813:F876" si="233">IMDIV(IMPRODUCT($C$14,$C$15,COMPLEX(1,A813/$C$15)),IMSUM(-1*A813*A813/$C$16,COMPLEX(0,A813)))</f>
        <v>2.90990990954836-8082.31507133979i</v>
      </c>
      <c r="G813" t="str">
        <f t="shared" ref="G813:G876" si="234">IMDIV(1,COMPLEX(1,A813*$C$9*$C$10))</f>
        <v>0.999999999875754-0.0000111465699672986i</v>
      </c>
      <c r="H813" t="str">
        <f t="shared" ref="H813:H876" si="235">IMDIV($C$3,IMSUM(K813,COMPLEX(0,$C$28*A813)))</f>
        <v>15.1554904109163+2.52582141528205i</v>
      </c>
      <c r="I813" t="str">
        <f t="shared" ref="I813:I876" si="236">IMPRODUCT(F813,$C$29,H813,$C$31)</f>
        <v>138.514853831731-829.27858990257i</v>
      </c>
      <c r="K813" t="str">
        <f t="shared" ref="K813:K876" si="237">IF($C$26&lt;=0,IMDIV(1,IMSUM(IMDIV(1,L813),1/$C$18)),IMDIV(1,IMSUM(IMDIV(1,L813),1/$C$18,IMDIV(1,M813))))</f>
        <v>0.320997505376806-0.0535607645250281i</v>
      </c>
      <c r="L813" t="str">
        <f t="shared" ref="L813:L876" si="238">IMSUM($C$21/$C$22,IMDIV(1,COMPLEX(0,$C$20*$C$22*A813)))</f>
        <v>0.000714285714285714-65.4446421387266i</v>
      </c>
      <c r="M813" t="str">
        <f t="shared" ref="M813:M876" si="239">IMSUM($C$25/$C$26,IMDIV(1,COMPLEX(0,$C$24*$C$26*A813)))</f>
        <v>0.0025-2.03894765754177i</v>
      </c>
      <c r="N813">
        <f t="shared" ref="N813:N876" si="240">ABS(R813)</f>
        <v>80.698324518350091</v>
      </c>
      <c r="O813">
        <f t="shared" ref="O813:O876" si="241">ABS(P813)</f>
        <v>75.103897205097425</v>
      </c>
      <c r="P813" s="3">
        <f t="shared" ref="P813:P876" si="242">20*LOG10(IMABS(C813))</f>
        <v>75.103897205097425</v>
      </c>
      <c r="Q813" s="3">
        <f t="shared" ref="Q813:Q876" si="243">IMARGUMENT(C813)*180/PI()</f>
        <v>-99.301675481649909</v>
      </c>
      <c r="R813">
        <f t="shared" ref="R813:R876" si="244">IF(Q813&lt;0,Q813+180,Q813-180)</f>
        <v>80.698324518350091</v>
      </c>
      <c r="S813">
        <f t="shared" ref="S813:S876" si="245">B813/1000</f>
        <v>1.8479496969121448E-2</v>
      </c>
      <c r="T813">
        <f t="shared" si="228"/>
        <v>75.103897205097425</v>
      </c>
    </row>
    <row r="814" spans="1:20" x14ac:dyDescent="0.25">
      <c r="A814">
        <f t="shared" si="229"/>
        <v>116.55132223504731</v>
      </c>
      <c r="B814">
        <f t="shared" ref="B814:B877" si="246">B813*(1+B$42)</f>
        <v>18.549719057604111</v>
      </c>
      <c r="C814" t="str">
        <f t="shared" si="230"/>
        <v>-919.669751567107-5593.84090999198i</v>
      </c>
      <c r="D814" t="str">
        <f t="shared" si="231"/>
        <v>3.47812499773914-857.991212950296i</v>
      </c>
      <c r="E814" t="str">
        <f t="shared" si="232"/>
        <v>162.437277906674-0.171033630341053i</v>
      </c>
      <c r="F814" t="str">
        <f t="shared" si="233"/>
        <v>2.90990990954562-8051.71854113052i</v>
      </c>
      <c r="G814" t="str">
        <f t="shared" si="234"/>
        <v>0.999999999874808-0.0000111889269331637i</v>
      </c>
      <c r="H814" t="str">
        <f t="shared" si="235"/>
        <v>15.1555206820722+2.53542011498114i</v>
      </c>
      <c r="I814" t="str">
        <f t="shared" si="236"/>
        <v>138.514885959028-826.14053345258i</v>
      </c>
      <c r="K814" t="str">
        <f t="shared" si="237"/>
        <v>0.320930853733919-0.0537530500320544i</v>
      </c>
      <c r="L814" t="str">
        <f t="shared" si="238"/>
        <v>0.000714285714285714-65.1968939417481i</v>
      </c>
      <c r="M814" t="str">
        <f t="shared" si="239"/>
        <v>0.0025-2.03122898738969i</v>
      </c>
      <c r="N814">
        <f t="shared" si="240"/>
        <v>80.663662550372678</v>
      </c>
      <c r="O814">
        <f t="shared" si="241"/>
        <v>75.070032864851498</v>
      </c>
      <c r="P814" s="3">
        <f t="shared" si="242"/>
        <v>75.070032864851498</v>
      </c>
      <c r="Q814" s="3">
        <f t="shared" si="243"/>
        <v>-99.336337449627322</v>
      </c>
      <c r="R814">
        <f t="shared" si="244"/>
        <v>80.663662550372678</v>
      </c>
      <c r="S814">
        <f t="shared" si="245"/>
        <v>1.8549719057604112E-2</v>
      </c>
      <c r="T814">
        <f t="shared" si="228"/>
        <v>75.070032864851498</v>
      </c>
    </row>
    <row r="815" spans="1:20" x14ac:dyDescent="0.25">
      <c r="A815">
        <f t="shared" si="229"/>
        <v>116.99421725954051</v>
      </c>
      <c r="B815">
        <f t="shared" si="246"/>
        <v>18.620207990023008</v>
      </c>
      <c r="C815" t="str">
        <f t="shared" si="230"/>
        <v>-919.473233016493-5571.51265187298i</v>
      </c>
      <c r="D815" t="str">
        <f t="shared" si="231"/>
        <v>3.4781249977219-854.743189505394i</v>
      </c>
      <c r="E815" t="str">
        <f t="shared" si="232"/>
        <v>162.437039226039-0.1716427888816i</v>
      </c>
      <c r="F815" t="str">
        <f t="shared" si="233"/>
        <v>2.90990990954282-8021.23783759552i</v>
      </c>
      <c r="G815" t="str">
        <f t="shared" si="234"/>
        <v>0.999999999873855-0.0000112314448554991i</v>
      </c>
      <c r="H815" t="str">
        <f t="shared" si="235"/>
        <v>15.1555511837532+2.54505529635729i</v>
      </c>
      <c r="I815" t="str">
        <f t="shared" si="236"/>
        <v>138.51491833097-823.014361312813i</v>
      </c>
      <c r="K815" t="str">
        <f t="shared" si="237"/>
        <v>0.320863722771324-0.0539459423138482i</v>
      </c>
      <c r="L815" t="str">
        <f t="shared" si="238"/>
        <v>0.000714285714285714-64.950083623977i</v>
      </c>
      <c r="M815" t="str">
        <f t="shared" si="239"/>
        <v>0.0025-2.02353953714852i</v>
      </c>
      <c r="N815">
        <f t="shared" si="240"/>
        <v>80.628876521645253</v>
      </c>
      <c r="O815">
        <f t="shared" si="241"/>
        <v>75.036161712975755</v>
      </c>
      <c r="P815" s="3">
        <f t="shared" si="242"/>
        <v>75.036161712975755</v>
      </c>
      <c r="Q815" s="3">
        <f t="shared" si="243"/>
        <v>-99.371123478354747</v>
      </c>
      <c r="R815">
        <f t="shared" si="244"/>
        <v>80.628876521645253</v>
      </c>
      <c r="S815">
        <f t="shared" si="245"/>
        <v>1.8620207990023008E-2</v>
      </c>
      <c r="T815">
        <f t="shared" si="228"/>
        <v>75.036161712975755</v>
      </c>
    </row>
    <row r="816" spans="1:20" x14ac:dyDescent="0.25">
      <c r="A816">
        <f t="shared" si="229"/>
        <v>117.43879528512674</v>
      </c>
      <c r="B816">
        <f t="shared" si="246"/>
        <v>18.690964780385094</v>
      </c>
      <c r="C816" t="str">
        <f t="shared" si="230"/>
        <v>-919.275303000468-5549.26503777198i</v>
      </c>
      <c r="D816" t="str">
        <f t="shared" si="231"/>
        <v>3.47812499770456-851.507461828239i</v>
      </c>
      <c r="E816" t="str">
        <f t="shared" si="232"/>
        <v>162.436798831261-0.172253813369258i</v>
      </c>
      <c r="F816" t="str">
        <f t="shared" si="233"/>
        <v>2.90990990954004-7990.87252225981i</v>
      </c>
      <c r="G816" t="str">
        <f t="shared" si="234"/>
        <v>0.999999999872894-0.0000112741243459392i</v>
      </c>
      <c r="H816" t="str">
        <f t="shared" si="235"/>
        <v>15.1555819177151+2.5547270981166i</v>
      </c>
      <c r="I816" t="str">
        <f t="shared" si="236"/>
        <v>138.514950949421-819.900028512269i</v>
      </c>
      <c r="K816" t="str">
        <f t="shared" si="237"/>
        <v>0.320796109252194-0.0541394423465468i</v>
      </c>
      <c r="L816" t="str">
        <f t="shared" si="238"/>
        <v>0.000714285714285714-64.7042076349639i</v>
      </c>
      <c r="M816" t="str">
        <f t="shared" si="239"/>
        <v>0.0025-2.01587919620295i</v>
      </c>
      <c r="N816">
        <f t="shared" si="240"/>
        <v>80.59396604502524</v>
      </c>
      <c r="O816">
        <f t="shared" si="241"/>
        <v>75.002283700538015</v>
      </c>
      <c r="P816" s="3">
        <f t="shared" si="242"/>
        <v>75.002283700538015</v>
      </c>
      <c r="Q816" s="3">
        <f t="shared" si="243"/>
        <v>-99.40603395497476</v>
      </c>
      <c r="R816">
        <f t="shared" si="244"/>
        <v>80.59396604502524</v>
      </c>
      <c r="S816">
        <f t="shared" si="245"/>
        <v>1.8690964780385094E-2</v>
      </c>
      <c r="T816">
        <f t="shared" si="228"/>
        <v>75.002283700538015</v>
      </c>
    </row>
    <row r="817" spans="1:20" x14ac:dyDescent="0.25">
      <c r="A817">
        <f t="shared" si="229"/>
        <v>117.88506270721024</v>
      </c>
      <c r="B817">
        <f t="shared" si="246"/>
        <v>18.761990446550559</v>
      </c>
      <c r="C817" t="str">
        <f t="shared" si="230"/>
        <v>-919.075952013952-5527.09775300099i</v>
      </c>
      <c r="D817" t="str">
        <f t="shared" si="231"/>
        <v>3.4781249976871-848.283983371796i</v>
      </c>
      <c r="E817" t="str">
        <f t="shared" si="232"/>
        <v>162.436556710801-0.172866706085793i</v>
      </c>
      <c r="F817" t="str">
        <f t="shared" si="233"/>
        <v>2.90990990953723-7960.62215830807i</v>
      </c>
      <c r="G817" t="str">
        <f t="shared" si="234"/>
        <v>0.999999999871926-0.0000113169660184428i</v>
      </c>
      <c r="H817" t="str">
        <f t="shared" si="235"/>
        <v>15.1556128857269+2.56443565949313i</v>
      </c>
      <c r="I817" t="str">
        <f t="shared" si="236"/>
        <v>138.514983816258-816.797490250227i</v>
      </c>
      <c r="K817" t="str">
        <f t="shared" si="237"/>
        <v>0.320728009920967-0.054333551096394i</v>
      </c>
      <c r="L817" t="str">
        <f t="shared" si="238"/>
        <v>0.000714285714285714-64.4592624377006i</v>
      </c>
      <c r="M817" t="str">
        <f t="shared" si="239"/>
        <v>0.0025-2.0082478543564i</v>
      </c>
      <c r="N817">
        <f t="shared" si="240"/>
        <v>80.55893073280167</v>
      </c>
      <c r="O817">
        <f t="shared" si="241"/>
        <v>74.968398778276324</v>
      </c>
      <c r="P817" s="3">
        <f t="shared" si="242"/>
        <v>74.968398778276324</v>
      </c>
      <c r="Q817" s="3">
        <f t="shared" si="243"/>
        <v>-99.44106926719833</v>
      </c>
      <c r="R817">
        <f t="shared" si="244"/>
        <v>80.55893073280167</v>
      </c>
      <c r="S817">
        <f t="shared" si="245"/>
        <v>1.876199044655056E-2</v>
      </c>
      <c r="T817">
        <f t="shared" si="228"/>
        <v>74.968398778276324</v>
      </c>
    </row>
    <row r="818" spans="1:20" x14ac:dyDescent="0.25">
      <c r="A818">
        <f t="shared" si="229"/>
        <v>118.33302594549764</v>
      </c>
      <c r="B818">
        <f t="shared" si="246"/>
        <v>18.833286010247452</v>
      </c>
      <c r="C818" t="str">
        <f t="shared" si="230"/>
        <v>-918.875170497182-5505.01048408277i</v>
      </c>
      <c r="D818" t="str">
        <f t="shared" si="231"/>
        <v>3.47812499766947-845.072707765236i</v>
      </c>
      <c r="E818" t="str">
        <f t="shared" si="232"/>
        <v>162.43631285305-0.173481469271485i</v>
      </c>
      <c r="F818" t="str">
        <f t="shared" si="233"/>
        <v>2.90990990953438-7930.48631057859i</v>
      </c>
      <c r="G818" t="str">
        <f t="shared" si="234"/>
        <v>0.999999999870951-0.0000113599704893018i</v>
      </c>
      <c r="H818" t="str">
        <f t="shared" si="235"/>
        <v>15.1556440895714+2.57418112025093i</v>
      </c>
      <c r="I818" t="str">
        <f t="shared" si="236"/>
        <v>138.515016933372-813.706701895653i</v>
      </c>
      <c r="K818" t="str">
        <f t="shared" si="237"/>
        <v>0.320659421503284-0.0545282695195739i</v>
      </c>
      <c r="L818" t="str">
        <f t="shared" si="238"/>
        <v>0.000714285714285714-64.2152445085682i</v>
      </c>
      <c r="M818" t="str">
        <f t="shared" si="239"/>
        <v>0.0025-2.00064540182944i</v>
      </c>
      <c r="N818">
        <f t="shared" si="240"/>
        <v>80.523770196703339</v>
      </c>
      <c r="O818">
        <f t="shared" si="241"/>
        <v>74.934506896597014</v>
      </c>
      <c r="P818" s="3">
        <f t="shared" si="242"/>
        <v>74.934506896597014</v>
      </c>
      <c r="Q818" s="3">
        <f t="shared" si="243"/>
        <v>-99.476229803296661</v>
      </c>
      <c r="R818">
        <f t="shared" si="244"/>
        <v>80.523770196703339</v>
      </c>
      <c r="S818">
        <f t="shared" si="245"/>
        <v>1.8833286010247453E-2</v>
      </c>
      <c r="T818">
        <f t="shared" si="228"/>
        <v>74.934506896597014</v>
      </c>
    </row>
    <row r="819" spans="1:20" x14ac:dyDescent="0.25">
      <c r="A819">
        <f t="shared" si="229"/>
        <v>118.78269144409053</v>
      </c>
      <c r="B819">
        <f t="shared" si="246"/>
        <v>18.904852497086392</v>
      </c>
      <c r="C819" t="str">
        <f t="shared" si="230"/>
        <v>-918.672948835656-5483.00291874719i</v>
      </c>
      <c r="D819" t="str">
        <f t="shared" si="231"/>
        <v>3.47812499765172-841.873588813291i</v>
      </c>
      <c r="E819" t="str">
        <f t="shared" si="232"/>
        <v>162.436067246334-0.17409810512625i</v>
      </c>
      <c r="F819" t="str">
        <f t="shared" si="233"/>
        <v>2.90990990953152-7900.46454555717i</v>
      </c>
      <c r="G819" t="str">
        <f t="shared" si="234"/>
        <v>0.999999999869968-0.0000114031383771499i</v>
      </c>
      <c r="H819" t="str">
        <f t="shared" si="235"/>
        <v>15.1556755310445+2.58396362068597i</v>
      </c>
      <c r="I819" t="str">
        <f t="shared" si="236"/>
        <v>138.515050302669-810.627618986529i</v>
      </c>
      <c r="K819" t="str">
        <f t="shared" si="237"/>
        <v>0.320590340705933-0.0547235985620455i</v>
      </c>
      <c r="L819" t="str">
        <f t="shared" si="238"/>
        <v>0.000714285714285714-63.9721503372866i</v>
      </c>
      <c r="M819" t="str">
        <f t="shared" si="239"/>
        <v>0.0025-1.99307172925826i</v>
      </c>
      <c r="N819">
        <f t="shared" si="240"/>
        <v>80.488484047905374</v>
      </c>
      <c r="O819">
        <f t="shared" si="241"/>
        <v>74.900608005573218</v>
      </c>
      <c r="P819" s="3">
        <f t="shared" si="242"/>
        <v>74.900608005573218</v>
      </c>
      <c r="Q819" s="3">
        <f t="shared" si="243"/>
        <v>-99.511515952094626</v>
      </c>
      <c r="R819">
        <f t="shared" si="244"/>
        <v>80.488484047905374</v>
      </c>
      <c r="S819">
        <f t="shared" si="245"/>
        <v>1.8904852497086393E-2</v>
      </c>
      <c r="T819">
        <f t="shared" si="228"/>
        <v>74.900608005573218</v>
      </c>
    </row>
    <row r="820" spans="1:20" x14ac:dyDescent="0.25">
      <c r="A820">
        <f t="shared" si="229"/>
        <v>119.23406567157807</v>
      </c>
      <c r="B820">
        <f t="shared" si="246"/>
        <v>18.97669093657532</v>
      </c>
      <c r="C820" t="str">
        <f t="shared" si="230"/>
        <v>-918.469277359899-5461.07474592703i</v>
      </c>
      <c r="D820" t="str">
        <f t="shared" si="231"/>
        <v>3.47812499763385-838.686580495564i</v>
      </c>
      <c r="E820" t="str">
        <f t="shared" si="232"/>
        <v>162.435819878914-0.174716615807623i</v>
      </c>
      <c r="F820" t="str">
        <f t="shared" si="233"/>
        <v>2.90990990952865-7870.55643137066i</v>
      </c>
      <c r="G820" t="str">
        <f t="shared" si="234"/>
        <v>0.999999999868978-0.0000114464703029718i</v>
      </c>
      <c r="H820" t="str">
        <f t="shared" si="235"/>
        <v>15.1557072119563+2.59378330162834i</v>
      </c>
      <c r="I820" t="str">
        <f t="shared" si="236"/>
        <v>138.51508392607-807.560197229243i</v>
      </c>
      <c r="K820" t="str">
        <f t="shared" si="237"/>
        <v>0.32052076421678-0.0549195391593751i</v>
      </c>
      <c r="L820" t="str">
        <f t="shared" si="238"/>
        <v>0.000714285714285714-63.7299764268643i</v>
      </c>
      <c r="M820" t="str">
        <f t="shared" si="239"/>
        <v>0.0025-1.98552672769303i</v>
      </c>
      <c r="N820">
        <f t="shared" si="240"/>
        <v>80.453071897036779</v>
      </c>
      <c r="O820">
        <f t="shared" si="241"/>
        <v>74.866702054942735</v>
      </c>
      <c r="P820" s="3">
        <f t="shared" si="242"/>
        <v>74.866702054942735</v>
      </c>
      <c r="Q820" s="3">
        <f t="shared" si="243"/>
        <v>-99.546928102963221</v>
      </c>
      <c r="R820">
        <f t="shared" si="244"/>
        <v>80.453071897036779</v>
      </c>
      <c r="S820">
        <f t="shared" si="245"/>
        <v>1.8976690936575322E-2</v>
      </c>
      <c r="T820">
        <f t="shared" si="228"/>
        <v>74.866702054942735</v>
      </c>
    </row>
    <row r="821" spans="1:20" x14ac:dyDescent="0.25">
      <c r="A821">
        <f t="shared" si="229"/>
        <v>119.68715512113008</v>
      </c>
      <c r="B821">
        <f t="shared" si="246"/>
        <v>19.048802362134307</v>
      </c>
      <c r="C821" t="str">
        <f t="shared" si="230"/>
        <v>-918.264146345305-5439.2256557539i</v>
      </c>
      <c r="D821" t="str">
        <f t="shared" si="231"/>
        <v>3.47812499761583-835.511636965861i</v>
      </c>
      <c r="E821" t="str">
        <f t="shared" si="232"/>
        <v>162.43557073898-0.17533700343177i</v>
      </c>
      <c r="F821" t="str">
        <f t="shared" si="233"/>
        <v>2.90990990952575-7840.76153778072i</v>
      </c>
      <c r="G821" t="str">
        <f t="shared" si="234"/>
        <v>0.999999999867981-0.0000114899668901116i</v>
      </c>
      <c r="H821" t="str">
        <f t="shared" si="235"/>
        <v>15.1557391341303+2.6036403044441i</v>
      </c>
      <c r="I821" t="str">
        <f t="shared" si="236"/>
        <v>138.515117805509-804.504392497905i</v>
      </c>
      <c r="K821" t="str">
        <f t="shared" si="237"/>
        <v>0.320450688704721-0.055116092236567i</v>
      </c>
      <c r="L821" t="str">
        <f t="shared" si="238"/>
        <v>0.000714285714285714-63.488719293549i</v>
      </c>
      <c r="M821" t="str">
        <f t="shared" si="239"/>
        <v>0.0025-1.97801028859637i</v>
      </c>
      <c r="N821">
        <f t="shared" si="240"/>
        <v>80.417533354187569</v>
      </c>
      <c r="O821">
        <f t="shared" si="241"/>
        <v>74.832788994105755</v>
      </c>
      <c r="P821" s="3">
        <f t="shared" si="242"/>
        <v>74.832788994105755</v>
      </c>
      <c r="Q821" s="3">
        <f t="shared" si="243"/>
        <v>-99.582466645812431</v>
      </c>
      <c r="R821">
        <f t="shared" si="244"/>
        <v>80.417533354187569</v>
      </c>
      <c r="S821">
        <f t="shared" si="245"/>
        <v>1.9048802362134305E-2</v>
      </c>
      <c r="T821">
        <f t="shared" si="228"/>
        <v>74.832788994105755</v>
      </c>
    </row>
    <row r="822" spans="1:20" x14ac:dyDescent="0.25">
      <c r="A822">
        <f t="shared" si="229"/>
        <v>120.14196631059036</v>
      </c>
      <c r="B822">
        <f t="shared" si="246"/>
        <v>19.121187811110417</v>
      </c>
      <c r="C822" t="str">
        <f t="shared" si="230"/>
        <v>-918.057546012006-5417.45533955472i</v>
      </c>
      <c r="D822" t="str">
        <f t="shared" si="231"/>
        <v>3.47812499759769-832.348712551559i</v>
      </c>
      <c r="E822" t="str">
        <f t="shared" si="232"/>
        <v>162.435319814659-0.175959270071366i</v>
      </c>
      <c r="F822" t="str">
        <f t="shared" si="233"/>
        <v>2.90990990952283-7811.07943617785i</v>
      </c>
      <c r="G822" t="str">
        <f t="shared" si="234"/>
        <v>0.999999999866975-0.0000115336287642824i</v>
      </c>
      <c r="H822" t="str">
        <f t="shared" si="235"/>
        <v>15.1557712994041+2.61353477103751i</v>
      </c>
      <c r="I822" t="str">
        <f t="shared" si="236"/>
        <v>138.515151942938-801.460160833762i</v>
      </c>
      <c r="K822" t="str">
        <f t="shared" si="237"/>
        <v>0.320380110819615-0.0553132587078932i</v>
      </c>
      <c r="L822" t="str">
        <f t="shared" si="238"/>
        <v>0.000714285714285714-63.2483754667752i</v>
      </c>
      <c r="M822" t="str">
        <f t="shared" si="239"/>
        <v>0.0025-1.97052230384176i</v>
      </c>
      <c r="N822">
        <f t="shared" si="240"/>
        <v>80.381868028916443</v>
      </c>
      <c r="O822">
        <f t="shared" si="241"/>
        <v>74.798868772123669</v>
      </c>
      <c r="P822" s="3">
        <f t="shared" si="242"/>
        <v>74.798868772123669</v>
      </c>
      <c r="Q822" s="3">
        <f t="shared" si="243"/>
        <v>-99.618131971083557</v>
      </c>
      <c r="R822">
        <f t="shared" si="244"/>
        <v>80.381868028916443</v>
      </c>
      <c r="S822">
        <f t="shared" si="245"/>
        <v>1.9121187811110416E-2</v>
      </c>
      <c r="T822">
        <f t="shared" si="228"/>
        <v>74.798868772123669</v>
      </c>
    </row>
    <row r="823" spans="1:20" x14ac:dyDescent="0.25">
      <c r="A823">
        <f t="shared" si="229"/>
        <v>120.59850578257061</v>
      </c>
      <c r="B823">
        <f t="shared" si="246"/>
        <v>19.193848324792636</v>
      </c>
      <c r="C823" t="str">
        <f t="shared" si="230"/>
        <v>-917.849466524656-5395.76348984745i</v>
      </c>
      <c r="D823" t="str">
        <f t="shared" si="231"/>
        <v>3.47812499757938-829.197761752919i</v>
      </c>
      <c r="E823" t="str">
        <f t="shared" si="232"/>
        <v>162.43506709401-0.176583417756041i</v>
      </c>
      <c r="F823" t="str">
        <f t="shared" si="233"/>
        <v>2.90990990951987-7781.50969957497i</v>
      </c>
      <c r="G823" t="str">
        <f t="shared" si="234"/>
        <v>0.999999999865963-0.000011577456553575i</v>
      </c>
      <c r="H823" t="str">
        <f t="shared" si="235"/>
        <v>15.1558037096291+2.6234668438529i</v>
      </c>
      <c r="I823" t="str">
        <f t="shared" si="236"/>
        <v>138.515186340318-798.42745844452i</v>
      </c>
      <c r="K823" t="str">
        <f t="shared" si="237"/>
        <v>0.320309027192228-0.0555110394767188i</v>
      </c>
      <c r="L823" t="str">
        <f t="shared" si="238"/>
        <v>0.000714285714285714-63.0089414891165i</v>
      </c>
      <c r="M823" t="str">
        <f t="shared" si="239"/>
        <v>0.0025-1.96306266571206i</v>
      </c>
      <c r="N823">
        <f t="shared" si="240"/>
        <v>80.346075530258545</v>
      </c>
      <c r="O823">
        <f t="shared" si="241"/>
        <v>74.764941337716465</v>
      </c>
      <c r="P823" s="3">
        <f t="shared" si="242"/>
        <v>74.764941337716465</v>
      </c>
      <c r="Q823" s="3">
        <f t="shared" si="243"/>
        <v>-99.653924469741455</v>
      </c>
      <c r="R823">
        <f t="shared" si="244"/>
        <v>80.346075530258545</v>
      </c>
      <c r="S823">
        <f t="shared" si="245"/>
        <v>1.9193848324792637E-2</v>
      </c>
      <c r="T823">
        <f t="shared" si="228"/>
        <v>74.764941337716465</v>
      </c>
    </row>
    <row r="824" spans="1:20" x14ac:dyDescent="0.25">
      <c r="A824">
        <f t="shared" si="229"/>
        <v>121.05678010454439</v>
      </c>
      <c r="B824">
        <f t="shared" si="246"/>
        <v>19.266784948426849</v>
      </c>
      <c r="C824" t="str">
        <f t="shared" si="230"/>
        <v>-917.63989799231-5374.14980033748i</v>
      </c>
      <c r="D824" t="str">
        <f t="shared" si="231"/>
        <v>3.47812499756096-826.058739242475i</v>
      </c>
      <c r="E824" t="str">
        <f t="shared" si="232"/>
        <v>162.434812565022-0.177209448470893i</v>
      </c>
      <c r="F824" t="str">
        <f t="shared" si="233"/>
        <v>2.90990990951692-7752.05190260165i</v>
      </c>
      <c r="G824" t="str">
        <f t="shared" si="234"/>
        <v>0.999999999864942-0.0000116214508884667i</v>
      </c>
      <c r="H824" t="str">
        <f t="shared" si="235"/>
        <v>15.1558363666712+2.6334366658769i</v>
      </c>
      <c r="I824" t="str">
        <f t="shared" si="236"/>
        <v>138.515220999634-795.406241703783i</v>
      </c>
      <c r="K824" t="str">
        <f t="shared" si="237"/>
        <v>0.320237434434177-0.0557094354353302i</v>
      </c>
      <c r="L824" t="str">
        <f t="shared" si="238"/>
        <v>0.000714285714285714-62.770413916235i</v>
      </c>
      <c r="M824" t="str">
        <f t="shared" si="239"/>
        <v>0.0025-1.95563126689785i</v>
      </c>
      <c r="N824">
        <f t="shared" si="240"/>
        <v>80.310155466733093</v>
      </c>
      <c r="O824">
        <f t="shared" si="241"/>
        <v>74.731006639261338</v>
      </c>
      <c r="P824" s="3">
        <f t="shared" si="242"/>
        <v>74.731006639261338</v>
      </c>
      <c r="Q824" s="3">
        <f t="shared" si="243"/>
        <v>-99.689844533266907</v>
      </c>
      <c r="R824">
        <f t="shared" si="244"/>
        <v>80.310155466733093</v>
      </c>
      <c r="S824">
        <f t="shared" si="245"/>
        <v>1.926678494842685E-2</v>
      </c>
      <c r="T824">
        <f t="shared" si="228"/>
        <v>74.731006639261338</v>
      </c>
    </row>
    <row r="825" spans="1:20" x14ac:dyDescent="0.25">
      <c r="A825">
        <f t="shared" si="229"/>
        <v>121.51679586894164</v>
      </c>
      <c r="B825">
        <f t="shared" si="246"/>
        <v>19.339998731230871</v>
      </c>
      <c r="C825" t="str">
        <f t="shared" si="230"/>
        <v>-917.42883046822-5352.61396591351i</v>
      </c>
      <c r="D825" t="str">
        <f t="shared" si="231"/>
        <v>3.47812499754238-822.931599864312i</v>
      </c>
      <c r="E825" t="str">
        <f t="shared" si="232"/>
        <v>162.434556215618-0.177837364156211i</v>
      </c>
      <c r="F825" t="str">
        <f t="shared" si="233"/>
        <v>2.9099099095139-7722.70562149742i</v>
      </c>
      <c r="G825" t="str">
        <f t="shared" si="234"/>
        <v>0.999999999863914-0.0000116656124018309i</v>
      </c>
      <c r="H825" t="str">
        <f t="shared" si="235"/>
        <v>15.15586927241+2.64344438064039i</v>
      </c>
      <c r="I825" t="str">
        <f t="shared" si="236"/>
        <v>138.515255922875-792.396467150321i</v>
      </c>
      <c r="K825" t="str">
        <f t="shared" si="237"/>
        <v>0.320165329137876-0.0559084474647591i</v>
      </c>
      <c r="L825" t="str">
        <f t="shared" si="238"/>
        <v>0.000714285714285714-62.532789316831i</v>
      </c>
      <c r="M825" t="str">
        <f t="shared" si="239"/>
        <v>0.0025-1.94822800049596i</v>
      </c>
      <c r="N825">
        <f t="shared" si="240"/>
        <v>80.274107446351309</v>
      </c>
      <c r="O825">
        <f t="shared" si="241"/>
        <v>74.697064624790173</v>
      </c>
      <c r="P825" s="3">
        <f t="shared" si="242"/>
        <v>74.697064624790173</v>
      </c>
      <c r="Q825" s="3">
        <f t="shared" si="243"/>
        <v>-99.725892553648691</v>
      </c>
      <c r="R825">
        <f t="shared" si="244"/>
        <v>80.274107446351309</v>
      </c>
      <c r="S825">
        <f t="shared" si="245"/>
        <v>1.9339998731230872E-2</v>
      </c>
      <c r="T825">
        <f t="shared" si="228"/>
        <v>74.697064624790173</v>
      </c>
    </row>
    <row r="826" spans="1:20" x14ac:dyDescent="0.25">
      <c r="A826">
        <f t="shared" si="229"/>
        <v>121.97855969324362</v>
      </c>
      <c r="B826">
        <f t="shared" si="246"/>
        <v>19.413490726409549</v>
      </c>
      <c r="C826" t="str">
        <f t="shared" si="230"/>
        <v>-917.21625394975-5331.15568264406i</v>
      </c>
      <c r="D826" t="str">
        <f t="shared" si="231"/>
        <v>3.47812499752366-819.816298633496i</v>
      </c>
      <c r="E826" t="str">
        <f t="shared" si="232"/>
        <v>162.434298033654-0.178467166706862i</v>
      </c>
      <c r="F826" t="str">
        <f t="shared" si="233"/>
        <v>2.90990990951089-7693.47043410629i</v>
      </c>
      <c r="G826" t="str">
        <f t="shared" si="234"/>
        <v>0.999999999862877-0.0000117099417289457i</v>
      </c>
      <c r="H826" t="str">
        <f t="shared" si="235"/>
        <v>15.1559024287398+2.65349013222067i</v>
      </c>
      <c r="I826" t="str">
        <f t="shared" si="236"/>
        <v>138.515291112055-789.398091487552i</v>
      </c>
      <c r="K826" t="str">
        <f t="shared" si="237"/>
        <v>0.320092707876474-0.0561080764346042i</v>
      </c>
      <c r="L826" t="str">
        <f t="shared" si="238"/>
        <v>0.000714285714285714-62.2960642725949i</v>
      </c>
      <c r="M826" t="str">
        <f t="shared" si="239"/>
        <v>0.0025-1.94085276000793i</v>
      </c>
      <c r="N826">
        <f t="shared" si="240"/>
        <v>80.237931076624321</v>
      </c>
      <c r="O826">
        <f t="shared" si="241"/>
        <v>74.663115241988308</v>
      </c>
      <c r="P826" s="3">
        <f t="shared" si="242"/>
        <v>74.663115241988308</v>
      </c>
      <c r="Q826" s="3">
        <f t="shared" si="243"/>
        <v>-99.762068923375679</v>
      </c>
      <c r="R826">
        <f t="shared" si="244"/>
        <v>80.237931076624321</v>
      </c>
      <c r="S826">
        <f t="shared" si="245"/>
        <v>1.9413490726409549E-2</v>
      </c>
      <c r="T826">
        <f t="shared" si="228"/>
        <v>74.663115241988308</v>
      </c>
    </row>
    <row r="827" spans="1:20" x14ac:dyDescent="0.25">
      <c r="A827">
        <f t="shared" si="229"/>
        <v>122.44207822007796</v>
      </c>
      <c r="B827">
        <f t="shared" si="246"/>
        <v>19.487261991169905</v>
      </c>
      <c r="C827" t="str">
        <f t="shared" si="230"/>
        <v>-917.002158378171-5309.77464777343i</v>
      </c>
      <c r="D827" t="str">
        <f t="shared" si="231"/>
        <v>3.47812499750482-816.712790735371i</v>
      </c>
      <c r="E827" t="str">
        <f t="shared" si="232"/>
        <v>162.434038006918-0.179098857972143i</v>
      </c>
      <c r="F827" t="str">
        <f t="shared" si="233"/>
        <v>2.90990990950786-7664.34591987027i</v>
      </c>
      <c r="G827" t="str">
        <f t="shared" si="234"/>
        <v>0.999999999861833-0.0000117544395075034i</v>
      </c>
      <c r="H827" t="str">
        <f t="shared" si="235"/>
        <v>15.155935837569+2.66357406524345i</v>
      </c>
      <c r="I827" t="str">
        <f t="shared" si="236"/>
        <v>138.515326569198-786.41107158284i</v>
      </c>
      <c r="K827" t="str">
        <f t="shared" si="237"/>
        <v>0.320019567203806-0.0563083232028523i</v>
      </c>
      <c r="L827" t="str">
        <f t="shared" si="238"/>
        <v>0.000714285714285714-62.0602353781579i</v>
      </c>
      <c r="M827" t="str">
        <f t="shared" si="239"/>
        <v>0.0025-1.93350543933845i</v>
      </c>
      <c r="N827">
        <f t="shared" si="240"/>
        <v>80.201625964571292</v>
      </c>
      <c r="O827">
        <f t="shared" si="241"/>
        <v>74.629158438192079</v>
      </c>
      <c r="P827" s="3">
        <f t="shared" si="242"/>
        <v>74.629158438192079</v>
      </c>
      <c r="Q827" s="3">
        <f t="shared" si="243"/>
        <v>-99.798374035428708</v>
      </c>
      <c r="R827">
        <f t="shared" si="244"/>
        <v>80.201625964571292</v>
      </c>
      <c r="S827">
        <f t="shared" si="245"/>
        <v>1.9487261991169905E-2</v>
      </c>
      <c r="T827">
        <f t="shared" si="228"/>
        <v>74.629158438192079</v>
      </c>
    </row>
    <row r="828" spans="1:20" x14ac:dyDescent="0.25">
      <c r="A828">
        <f t="shared" si="229"/>
        <v>122.90735811731425</v>
      </c>
      <c r="B828">
        <f t="shared" si="246"/>
        <v>19.56131358673635</v>
      </c>
      <c r="C828" t="str">
        <f t="shared" si="230"/>
        <v>-916.786533638469-5288.47055971775i</v>
      </c>
      <c r="D828" t="str">
        <f t="shared" si="231"/>
        <v>3.47812499748582-813.62103152493i</v>
      </c>
      <c r="E828" t="str">
        <f t="shared" si="232"/>
        <v>162.433776123126-0.179732439753662i</v>
      </c>
      <c r="F828" t="str">
        <f t="shared" si="233"/>
        <v>2.90990990950479-7635.3316598234i</v>
      </c>
      <c r="G828" t="str">
        <f t="shared" si="234"/>
        <v>0.999999999860781-0.0000117991063776195i</v>
      </c>
      <c r="H828" t="str">
        <f t="shared" si="235"/>
        <v>15.1559695008211+2.67369632488506i</v>
      </c>
      <c r="I828" t="str">
        <f t="shared" si="236"/>
        <v>138.515362296344-783.435364466933i</v>
      </c>
      <c r="K828" t="str">
        <f t="shared" si="237"/>
        <v>0.319945903654332-0.0565091886156984i</v>
      </c>
      <c r="L828" t="str">
        <f t="shared" si="238"/>
        <v>0.000714285714285714-61.8252992410419i</v>
      </c>
      <c r="M828" t="str">
        <f t="shared" si="239"/>
        <v>0.0025-1.92618593279383i</v>
      </c>
      <c r="N828">
        <f t="shared" si="240"/>
        <v>80.165191716727875</v>
      </c>
      <c r="O828">
        <f t="shared" si="241"/>
        <v>74.595194160386725</v>
      </c>
      <c r="P828" s="3">
        <f t="shared" si="242"/>
        <v>74.595194160386725</v>
      </c>
      <c r="Q828" s="3">
        <f t="shared" si="243"/>
        <v>-99.834808283272125</v>
      </c>
      <c r="R828">
        <f t="shared" si="244"/>
        <v>80.165191716727875</v>
      </c>
      <c r="S828">
        <f t="shared" si="245"/>
        <v>1.9561313586736351E-2</v>
      </c>
      <c r="T828">
        <f t="shared" si="228"/>
        <v>74.595194160386725</v>
      </c>
    </row>
    <row r="829" spans="1:20" x14ac:dyDescent="0.25">
      <c r="A829">
        <f t="shared" si="229"/>
        <v>123.37440607816005</v>
      </c>
      <c r="B829">
        <f t="shared" si="246"/>
        <v>19.63564657836595</v>
      </c>
      <c r="C829" t="str">
        <f t="shared" si="230"/>
        <v>-916.569369559283-5267.24311806157i</v>
      </c>
      <c r="D829" t="str">
        <f t="shared" si="231"/>
        <v>3.47812499746667-810.540976526177i</v>
      </c>
      <c r="E829" t="str">
        <f t="shared" si="232"/>
        <v>162.433512369929-0.180367913806266i</v>
      </c>
      <c r="F829" t="str">
        <f t="shared" si="233"/>
        <v>2.90990990950171-7606.4272365858i</v>
      </c>
      <c r="G829" t="str">
        <f t="shared" si="234"/>
        <v>0.999999999859721-0.0000118439429818419i</v>
      </c>
      <c r="H829" t="str">
        <f t="shared" si="235"/>
        <v>15.1560034204336+2.68385705687447i</v>
      </c>
      <c r="I829" t="str">
        <f t="shared" si="236"/>
        <v>138.51539829555-780.470927333286i</v>
      </c>
      <c r="K829" t="str">
        <f t="shared" si="237"/>
        <v>0.319871713743091-0.0567106735073628i</v>
      </c>
      <c r="L829" t="str">
        <f t="shared" si="238"/>
        <v>0.000714285714285714-61.5912524816118i</v>
      </c>
      <c r="M829" t="str">
        <f t="shared" si="239"/>
        <v>0.0025-1.91889413508052i</v>
      </c>
      <c r="N829">
        <f t="shared" si="240"/>
        <v>80.128627939154214</v>
      </c>
      <c r="O829">
        <f t="shared" si="241"/>
        <v>74.561222355204919</v>
      </c>
      <c r="P829" s="3">
        <f t="shared" si="242"/>
        <v>74.561222355204919</v>
      </c>
      <c r="Q829" s="3">
        <f t="shared" si="243"/>
        <v>-99.871372060845786</v>
      </c>
      <c r="R829">
        <f t="shared" si="244"/>
        <v>80.128627939154214</v>
      </c>
      <c r="S829">
        <f t="shared" si="245"/>
        <v>1.9635646578365949E-2</v>
      </c>
      <c r="T829">
        <f t="shared" si="228"/>
        <v>74.561222355204919</v>
      </c>
    </row>
    <row r="830" spans="1:20" x14ac:dyDescent="0.25">
      <c r="A830">
        <f t="shared" si="229"/>
        <v>123.84322882125706</v>
      </c>
      <c r="B830">
        <f t="shared" si="246"/>
        <v>19.710262035363741</v>
      </c>
      <c r="C830" t="str">
        <f t="shared" si="230"/>
        <v>-916.350655912739-5246.09202355412i</v>
      </c>
      <c r="D830" t="str">
        <f t="shared" si="231"/>
        <v>3.47812499744739-807.472581431491i</v>
      </c>
      <c r="E830" t="str">
        <f t="shared" si="232"/>
        <v>162.433246734912-0.181005281836674i</v>
      </c>
      <c r="F830" t="str">
        <f t="shared" si="233"/>
        <v>2.9099099094986-7577.63223435767i</v>
      </c>
      <c r="G830" t="str">
        <f t="shared" si="234"/>
        <v>0.999999999858653-0.0000118889499651602i</v>
      </c>
      <c r="H830" t="str">
        <f t="shared" si="235"/>
        <v>15.1560375983592+2.69405640749539i</v>
      </c>
      <c r="I830" t="str">
        <f t="shared" si="236"/>
        <v>138.515434568886-777.517717537504i</v>
      </c>
      <c r="K830" t="str">
        <f t="shared" si="237"/>
        <v>0.319796993965645-0.0569127786999075i</v>
      </c>
      <c r="L830" t="str">
        <f t="shared" si="238"/>
        <v>0.000714285714285714-61.3580917330266i</v>
      </c>
      <c r="M830" t="str">
        <f t="shared" si="239"/>
        <v>0.0025-1.91162994130357i</v>
      </c>
      <c r="N830">
        <f t="shared" si="240"/>
        <v>80.091934237443709</v>
      </c>
      <c r="O830">
        <f t="shared" si="241"/>
        <v>74.527242968924895</v>
      </c>
      <c r="P830" s="3">
        <f t="shared" si="242"/>
        <v>74.527242968924895</v>
      </c>
      <c r="Q830" s="3">
        <f t="shared" si="243"/>
        <v>-99.908065762556291</v>
      </c>
      <c r="R830">
        <f t="shared" si="244"/>
        <v>80.091934237443709</v>
      </c>
      <c r="S830">
        <f t="shared" si="245"/>
        <v>1.9710262035363739E-2</v>
      </c>
      <c r="T830">
        <f t="shared" si="228"/>
        <v>74.527242968924895</v>
      </c>
    </row>
    <row r="831" spans="1:20" x14ac:dyDescent="0.25">
      <c r="A831">
        <f t="shared" si="229"/>
        <v>124.31383309077785</v>
      </c>
      <c r="B831">
        <f t="shared" si="246"/>
        <v>19.785161031098124</v>
      </c>
      <c r="C831" t="str">
        <f t="shared" si="230"/>
        <v>-916.130382414211-5225.01697810505i</v>
      </c>
      <c r="D831" t="str">
        <f t="shared" si="231"/>
        <v>3.47812499742795-804.415802100976i</v>
      </c>
      <c r="E831" t="str">
        <f t="shared" si="232"/>
        <v>162.432979205584-0.181644545502488i</v>
      </c>
      <c r="F831" t="str">
        <f t="shared" si="233"/>
        <v>2.90990990949547-7548.94623891322i</v>
      </c>
      <c r="G831" t="str">
        <f t="shared" si="234"/>
        <v>0.999999999857577-0.000011934127975015i</v>
      </c>
      <c r="H831" t="str">
        <f t="shared" si="235"/>
        <v>15.1560720365652+2.70429452358848i</v>
      </c>
      <c r="I831" t="str">
        <f t="shared" si="236"/>
        <v>138.515471118442-774.575692596683i</v>
      </c>
      <c r="K831" t="str">
        <f t="shared" si="237"/>
        <v>0.319721740798023-0.0571155050030495i</v>
      </c>
      <c r="L831" t="str">
        <f t="shared" si="238"/>
        <v>0.000714285714285714-61.1258136411898i</v>
      </c>
      <c r="M831" t="str">
        <f t="shared" si="239"/>
        <v>0.0025-1.9043932469651i</v>
      </c>
      <c r="N831">
        <f t="shared" si="240"/>
        <v>80.055110216731634</v>
      </c>
      <c r="O831">
        <f t="shared" si="241"/>
        <v>74.493255947467532</v>
      </c>
      <c r="P831" s="3">
        <f t="shared" si="242"/>
        <v>74.493255947467532</v>
      </c>
      <c r="Q831" s="3">
        <f t="shared" si="243"/>
        <v>-99.944889783268366</v>
      </c>
      <c r="R831">
        <f t="shared" si="244"/>
        <v>80.055110216731634</v>
      </c>
      <c r="S831">
        <f t="shared" si="245"/>
        <v>1.9785161031098123E-2</v>
      </c>
      <c r="T831">
        <f t="shared" si="228"/>
        <v>74.493255947467532</v>
      </c>
    </row>
    <row r="832" spans="1:20" x14ac:dyDescent="0.25">
      <c r="A832">
        <f t="shared" si="229"/>
        <v>124.7862256565228</v>
      </c>
      <c r="B832">
        <f t="shared" si="246"/>
        <v>19.860344643016298</v>
      </c>
      <c r="C832" t="str">
        <f t="shared" si="230"/>
        <v>-915.908538722327-5204.01768478143i</v>
      </c>
      <c r="D832" t="str">
        <f t="shared" si="231"/>
        <v>3.47812499740836-801.370594561836i</v>
      </c>
      <c r="E832" t="str">
        <f t="shared" si="232"/>
        <v>162.432709769392-0.182285706412399i</v>
      </c>
      <c r="F832" t="str">
        <f t="shared" si="233"/>
        <v>2.90990990949231-7520.36883759478i</v>
      </c>
      <c r="G832" t="str">
        <f t="shared" si="234"/>
        <v>0.999999999856492-0.000011979477661307i</v>
      </c>
      <c r="H832" t="str">
        <f t="shared" si="235"/>
        <v>15.1561067370341+2.7145715525534i</v>
      </c>
      <c r="I832" t="str">
        <f t="shared" si="236"/>
        <v>138.515507946321-771.644810188826i</v>
      </c>
      <c r="K832" t="str">
        <f t="shared" si="237"/>
        <v>0.319645950696678-0.0573188532139754i</v>
      </c>
      <c r="L832" t="str">
        <f t="shared" si="238"/>
        <v>0.000714285714285714-60.8944148647041i</v>
      </c>
      <c r="M832" t="str">
        <f t="shared" si="239"/>
        <v>0.0025-1.89718394796284i</v>
      </c>
      <c r="N832">
        <f t="shared" si="240"/>
        <v>80.018155481703502</v>
      </c>
      <c r="O832">
        <f t="shared" si="241"/>
        <v>74.459261236395605</v>
      </c>
      <c r="P832" s="3">
        <f t="shared" si="242"/>
        <v>74.459261236395605</v>
      </c>
      <c r="Q832" s="3">
        <f t="shared" si="243"/>
        <v>-99.981844518296498</v>
      </c>
      <c r="R832">
        <f t="shared" si="244"/>
        <v>80.018155481703502</v>
      </c>
      <c r="S832">
        <f t="shared" si="245"/>
        <v>1.9860344643016298E-2</v>
      </c>
      <c r="T832">
        <f t="shared" si="228"/>
        <v>74.459261236395605</v>
      </c>
    </row>
    <row r="833" spans="1:20" x14ac:dyDescent="0.25">
      <c r="A833">
        <f t="shared" si="229"/>
        <v>125.2604133140176</v>
      </c>
      <c r="B833">
        <f t="shared" si="246"/>
        <v>19.93581395265976</v>
      </c>
      <c r="C833" t="str">
        <f t="shared" si="230"/>
        <v>-915.685114438665-5183.09384780348i</v>
      </c>
      <c r="D833" t="str">
        <f t="shared" si="231"/>
        <v>3.47812499738862-798.336915007738i</v>
      </c>
      <c r="E833" t="str">
        <f t="shared" si="232"/>
        <v>162.432438413709-0.182928766124045i</v>
      </c>
      <c r="F833" t="str">
        <f t="shared" si="233"/>
        <v>2.90990990948912-7491.89961930684i</v>
      </c>
      <c r="G833" t="str">
        <f t="shared" si="234"/>
        <v>0.999999999855399-0.0000120249996764069i</v>
      </c>
      <c r="H833" t="str">
        <f t="shared" si="235"/>
        <v>15.1561417017636+2.72488764235094i</v>
      </c>
      <c r="I833" t="str">
        <f t="shared" si="236"/>
        <v>138.515545054641-768.725028152236i</v>
      </c>
      <c r="K833" t="str">
        <f t="shared" si="237"/>
        <v>0.319569620098427-0.0575228241171495i</v>
      </c>
      <c r="L833" t="str">
        <f t="shared" si="238"/>
        <v>0.000714285714285714-60.6638920748198i</v>
      </c>
      <c r="M833" t="str">
        <f t="shared" si="239"/>
        <v>0.0025-1.89000194058861i</v>
      </c>
      <c r="N833">
        <f t="shared" si="240"/>
        <v>79.981069636604701</v>
      </c>
      <c r="O833">
        <f t="shared" si="241"/>
        <v>74.425258780910809</v>
      </c>
      <c r="P833" s="3">
        <f t="shared" si="242"/>
        <v>74.425258780910809</v>
      </c>
      <c r="Q833" s="3">
        <f t="shared" si="243"/>
        <v>-100.0189303633953</v>
      </c>
      <c r="R833">
        <f t="shared" si="244"/>
        <v>79.981069636604701</v>
      </c>
      <c r="S833">
        <f t="shared" si="245"/>
        <v>1.993581395265976E-2</v>
      </c>
      <c r="T833">
        <f t="shared" si="228"/>
        <v>74.425258780910809</v>
      </c>
    </row>
    <row r="834" spans="1:20" x14ac:dyDescent="0.25">
      <c r="A834">
        <f t="shared" si="229"/>
        <v>125.73640288461087</v>
      </c>
      <c r="B834">
        <f t="shared" si="246"/>
        <v>20.011570045679868</v>
      </c>
      <c r="C834" t="str">
        <f t="shared" si="230"/>
        <v>-915.460099107797-5162.24517254139i</v>
      </c>
      <c r="D834" t="str">
        <f t="shared" si="231"/>
        <v>3.47812499736874-795.314719798187i</v>
      </c>
      <c r="E834" t="str">
        <f t="shared" si="232"/>
        <v>162.432165125843-0.18357372614515i</v>
      </c>
      <c r="F834" t="str">
        <f t="shared" si="233"/>
        <v>2.90990990948592-7463.53817451016i</v>
      </c>
      <c r="G834" t="str">
        <f t="shared" si="234"/>
        <v>0.999999999854298-0.0000120706946751639i</v>
      </c>
      <c r="H834" t="str">
        <f t="shared" si="235"/>
        <v>15.1561769327661+2.73524294150526i</v>
      </c>
      <c r="I834" t="str">
        <f t="shared" si="236"/>
        <v>138.51558244554-765.81630448487i</v>
      </c>
      <c r="K834" t="str">
        <f t="shared" si="237"/>
        <v>0.319492745420413-0.0577274184841269i</v>
      </c>
      <c r="L834" t="str">
        <f t="shared" si="238"/>
        <v>0.000714285714285714-60.4342419553892i</v>
      </c>
      <c r="M834" t="str">
        <f t="shared" si="239"/>
        <v>0.0025-1.88284712152681i</v>
      </c>
      <c r="N834">
        <f t="shared" si="240"/>
        <v>79.94385228524844</v>
      </c>
      <c r="O834">
        <f t="shared" si="241"/>
        <v>74.391248525852546</v>
      </c>
      <c r="P834" s="3">
        <f t="shared" si="242"/>
        <v>74.391248525852546</v>
      </c>
      <c r="Q834" s="3">
        <f t="shared" si="243"/>
        <v>-100.05614771475156</v>
      </c>
      <c r="R834">
        <f t="shared" si="244"/>
        <v>79.94385228524844</v>
      </c>
      <c r="S834">
        <f t="shared" si="245"/>
        <v>2.0011570045679869E-2</v>
      </c>
      <c r="T834">
        <f t="shared" si="228"/>
        <v>74.391248525852546</v>
      </c>
    </row>
    <row r="835" spans="1:20" x14ac:dyDescent="0.25">
      <c r="A835">
        <f t="shared" si="229"/>
        <v>126.21420121557237</v>
      </c>
      <c r="B835">
        <f t="shared" si="246"/>
        <v>20.08761401185345</v>
      </c>
      <c r="C835" t="str">
        <f t="shared" si="230"/>
        <v>-915.233482216968-5141.47136551118i</v>
      </c>
      <c r="D835" t="str">
        <f t="shared" si="231"/>
        <v>3.47812499734871-792.303965457887i</v>
      </c>
      <c r="E835" t="str">
        <f t="shared" si="232"/>
        <v>162.431889893027-0.184220587930958i</v>
      </c>
      <c r="F835" t="str">
        <f t="shared" si="233"/>
        <v>2.90990990948271-7435.28409521582i</v>
      </c>
      <c r="G835" t="str">
        <f t="shared" si="234"/>
        <v>0.999999999853189-0.0000121165633149161i</v>
      </c>
      <c r="H835" t="str">
        <f t="shared" si="235"/>
        <v>15.15621243207+2.74563759910594i</v>
      </c>
      <c r="I835" t="str">
        <f t="shared" si="236"/>
        <v>138.51562012117-762.918597343795i</v>
      </c>
      <c r="K835" t="str">
        <f t="shared" si="237"/>
        <v>0.319415323060046-0.0579326370733578i</v>
      </c>
      <c r="L835" t="str">
        <f t="shared" si="238"/>
        <v>0.000714285714285714-60.2054612028186i</v>
      </c>
      <c r="M835" t="str">
        <f t="shared" si="239"/>
        <v>0.0025-1.87571938785296i</v>
      </c>
      <c r="N835">
        <f t="shared" si="240"/>
        <v>79.906503031025807</v>
      </c>
      <c r="O835">
        <f t="shared" si="241"/>
        <v>74.357230415695184</v>
      </c>
      <c r="P835" s="3">
        <f t="shared" si="242"/>
        <v>74.357230415695184</v>
      </c>
      <c r="Q835" s="3">
        <f t="shared" si="243"/>
        <v>-100.09349696897419</v>
      </c>
      <c r="R835">
        <f t="shared" si="244"/>
        <v>79.906503031025807</v>
      </c>
      <c r="S835">
        <f t="shared" si="245"/>
        <v>2.0087614011853449E-2</v>
      </c>
      <c r="T835">
        <f t="shared" si="228"/>
        <v>74.357230415695184</v>
      </c>
    </row>
    <row r="836" spans="1:20" x14ac:dyDescent="0.25">
      <c r="A836">
        <f t="shared" si="229"/>
        <v>126.69381518019156</v>
      </c>
      <c r="B836">
        <f t="shared" si="246"/>
        <v>20.163946945098495</v>
      </c>
      <c r="C836" t="str">
        <f t="shared" si="230"/>
        <v>-915.005253196091-5120.7721343715i</v>
      </c>
      <c r="D836" t="str">
        <f t="shared" si="231"/>
        <v>3.47812499732851-789.304608676119i</v>
      </c>
      <c r="E836" t="str">
        <f t="shared" si="232"/>
        <v>162.431612702429-0.184869352885518i</v>
      </c>
      <c r="F836" t="str">
        <f t="shared" si="233"/>
        <v>2.90990990947943-7407.13697497932i</v>
      </c>
      <c r="G836" t="str">
        <f t="shared" si="234"/>
        <v>0.999999999852071-0.0000121626062554992i</v>
      </c>
      <c r="H836" t="str">
        <f t="shared" si="235"/>
        <v>15.1562482017185+2.75607176481013i</v>
      </c>
      <c r="I836" t="str">
        <f t="shared" si="236"/>
        <v>138.515658083696-760.031865044515i</v>
      </c>
      <c r="K836" t="str">
        <f t="shared" si="237"/>
        <v>0.319337349394963-0.0581384806299933i</v>
      </c>
      <c r="L836" t="str">
        <f t="shared" si="238"/>
        <v>0.000714285714285714-59.9775465260197i</v>
      </c>
      <c r="M836" t="str">
        <f t="shared" si="239"/>
        <v>0.0025-1.86861863703224i</v>
      </c>
      <c r="N836">
        <f t="shared" si="240"/>
        <v>79.869021476914654</v>
      </c>
      <c r="O836">
        <f t="shared" si="241"/>
        <v>74.323204394546693</v>
      </c>
      <c r="P836" s="3">
        <f t="shared" si="242"/>
        <v>74.323204394546693</v>
      </c>
      <c r="Q836" s="3">
        <f t="shared" si="243"/>
        <v>-100.13097852308535</v>
      </c>
      <c r="R836">
        <f t="shared" si="244"/>
        <v>79.869021476914654</v>
      </c>
      <c r="S836">
        <f t="shared" si="245"/>
        <v>2.0163946945098495E-2</v>
      </c>
      <c r="T836">
        <f t="shared" si="228"/>
        <v>74.323204394546693</v>
      </c>
    </row>
    <row r="837" spans="1:20" x14ac:dyDescent="0.25">
      <c r="A837">
        <f t="shared" si="229"/>
        <v>127.1752516778763</v>
      </c>
      <c r="B837">
        <f t="shared" si="246"/>
        <v>20.24056994348987</v>
      </c>
      <c r="C837" t="str">
        <f t="shared" si="230"/>
        <v>-914.775401417602-5100.14718791998i</v>
      </c>
      <c r="D837" t="str">
        <f t="shared" si="231"/>
        <v>3.47812499730818-786.316606306144i</v>
      </c>
      <c r="E837" t="str">
        <f t="shared" si="232"/>
        <v>162.431333541147-0.185520022358806i</v>
      </c>
      <c r="F837" t="str">
        <f t="shared" si="233"/>
        <v>2.90990990947618-7379.09640889505i</v>
      </c>
      <c r="G837" t="str">
        <f t="shared" si="234"/>
        <v>0.999999999850945-0.0000122088241592563i</v>
      </c>
      <c r="H837" t="str">
        <f t="shared" si="235"/>
        <v>15.156284243771+2.76654558884483i</v>
      </c>
      <c r="I837" t="str">
        <f t="shared" si="236"/>
        <v>138.515696335306-757.156066060468i</v>
      </c>
      <c r="K837" t="str">
        <f t="shared" si="237"/>
        <v>0.319258820782976-0.0583449498856924i</v>
      </c>
      <c r="L837" t="str">
        <f t="shared" si="238"/>
        <v>0.000714285714285714-59.7504946463635i</v>
      </c>
      <c r="M837" t="str">
        <f t="shared" si="239"/>
        <v>0.0025-1.86154476691795i</v>
      </c>
      <c r="N837">
        <f t="shared" si="240"/>
        <v>79.831407225488874</v>
      </c>
      <c r="O837">
        <f t="shared" si="241"/>
        <v>74.28917040614661</v>
      </c>
      <c r="P837" s="3">
        <f t="shared" si="242"/>
        <v>74.28917040614661</v>
      </c>
      <c r="Q837" s="3">
        <f t="shared" si="243"/>
        <v>-100.16859277451113</v>
      </c>
      <c r="R837">
        <f t="shared" si="244"/>
        <v>79.831407225488874</v>
      </c>
      <c r="S837">
        <f t="shared" si="245"/>
        <v>2.0240569943489869E-2</v>
      </c>
      <c r="T837">
        <f t="shared" si="228"/>
        <v>74.28917040614661</v>
      </c>
    </row>
    <row r="838" spans="1:20" x14ac:dyDescent="0.25">
      <c r="A838">
        <f t="shared" si="229"/>
        <v>127.65851763425223</v>
      </c>
      <c r="B838">
        <f t="shared" si="246"/>
        <v>20.317484109275131</v>
      </c>
      <c r="C838" t="str">
        <f t="shared" si="230"/>
        <v>-914.543916196284-5079.59623608931i</v>
      </c>
      <c r="D838" t="str">
        <f t="shared" si="231"/>
        <v>3.47812499728769-783.339915364531i</v>
      </c>
      <c r="E838" t="str">
        <f t="shared" si="232"/>
        <v>162.431052396208-0.186172597648382i</v>
      </c>
      <c r="F838" t="str">
        <f t="shared" si="233"/>
        <v>2.90990990947288-7351.16199358992i</v>
      </c>
      <c r="G838" t="str">
        <f t="shared" si="234"/>
        <v>0.99999999984981-0.0000122552176910476i</v>
      </c>
      <c r="H838" t="str">
        <f t="shared" si="235"/>
        <v>15.1563205603021+2.77705922200898i</v>
      </c>
      <c r="I838" t="str">
        <f t="shared" si="236"/>
        <v>138.515734878201-754.291159022315i</v>
      </c>
      <c r="K838" t="str">
        <f t="shared" si="237"/>
        <v>0.319179733562029-0.0585520455584211i</v>
      </c>
      <c r="L838" t="str">
        <f t="shared" si="238"/>
        <v>0.000714285714285714-59.5243022976324i</v>
      </c>
      <c r="M838" t="str">
        <f t="shared" si="239"/>
        <v>0.0025-1.8544976757501i</v>
      </c>
      <c r="N838">
        <f t="shared" si="240"/>
        <v>79.793659878927969</v>
      </c>
      <c r="O838">
        <f t="shared" si="241"/>
        <v>74.255128393863458</v>
      </c>
      <c r="P838" s="3">
        <f t="shared" si="242"/>
        <v>74.255128393863458</v>
      </c>
      <c r="Q838" s="3">
        <f t="shared" si="243"/>
        <v>-100.20634012107203</v>
      </c>
      <c r="R838">
        <f t="shared" si="244"/>
        <v>79.793659878927969</v>
      </c>
      <c r="S838">
        <f t="shared" si="245"/>
        <v>2.0317484109275131E-2</v>
      </c>
      <c r="T838">
        <f t="shared" si="228"/>
        <v>74.255128393863458</v>
      </c>
    </row>
    <row r="839" spans="1:20" x14ac:dyDescent="0.25">
      <c r="A839">
        <f t="shared" si="229"/>
        <v>128.14362000126238</v>
      </c>
      <c r="B839">
        <f t="shared" si="246"/>
        <v>20.394690548890377</v>
      </c>
      <c r="C839" t="str">
        <f t="shared" si="230"/>
        <v>-914.310786789135-5059.11898994398i</v>
      </c>
      <c r="D839" t="str">
        <f t="shared" si="231"/>
        <v>3.47812499726703-780.374493030589i</v>
      </c>
      <c r="E839" t="str">
        <f t="shared" si="232"/>
        <v>162.430769254565-0.18682707999555i</v>
      </c>
      <c r="F839" t="str">
        <f t="shared" si="233"/>
        <v>2.90990990946955-7323.33332721805i</v>
      </c>
      <c r="G839" t="str">
        <f t="shared" si="234"/>
        <v>0.999999999848666-0.0000123017875182595i</v>
      </c>
      <c r="H839" t="str">
        <f t="shared" si="235"/>
        <v>15.1563571534025+2.78761281567567i</v>
      </c>
      <c r="I839" t="str">
        <f t="shared" si="236"/>
        <v>138.515773714598-751.43710271744i</v>
      </c>
      <c r="K839" t="str">
        <f t="shared" si="237"/>
        <v>0.319100084050154-0.0587597683522555i</v>
      </c>
      <c r="L839" t="str">
        <f t="shared" si="238"/>
        <v>0.000714285714285714-59.2989662259739i</v>
      </c>
      <c r="M839" t="str">
        <f t="shared" si="239"/>
        <v>0.0025-1.84747726215392i</v>
      </c>
      <c r="N839">
        <f t="shared" si="240"/>
        <v>79.755779039027175</v>
      </c>
      <c r="O839">
        <f t="shared" si="241"/>
        <v>74.221078300693236</v>
      </c>
      <c r="P839" s="3">
        <f t="shared" si="242"/>
        <v>74.221078300693236</v>
      </c>
      <c r="Q839" s="3">
        <f t="shared" si="243"/>
        <v>-100.24422096097283</v>
      </c>
      <c r="R839">
        <f t="shared" si="244"/>
        <v>79.755779039027175</v>
      </c>
      <c r="S839">
        <f t="shared" si="245"/>
        <v>2.0394690548890378E-2</v>
      </c>
      <c r="T839">
        <f t="shared" si="228"/>
        <v>74.221078300693236</v>
      </c>
    </row>
    <row r="840" spans="1:20" x14ac:dyDescent="0.25">
      <c r="A840">
        <f t="shared" si="229"/>
        <v>128.63056575726719</v>
      </c>
      <c r="B840">
        <f t="shared" si="246"/>
        <v>20.472190372976161</v>
      </c>
      <c r="C840" t="str">
        <f t="shared" si="230"/>
        <v>-914.076002395372-5038.71516167683i</v>
      </c>
      <c r="D840" t="str">
        <f t="shared" si="231"/>
        <v>3.47812499724622-777.420296645717i</v>
      </c>
      <c r="E840" t="str">
        <f t="shared" si="232"/>
        <v>162.43048410311-0.187483470588258i</v>
      </c>
      <c r="F840" t="str">
        <f t="shared" si="233"/>
        <v>2.9099099094662-7295.61000945468i</v>
      </c>
      <c r="G840" t="str">
        <f t="shared" si="234"/>
        <v>0.999999999847514-0.0000123485343108147i</v>
      </c>
      <c r="H840" t="str">
        <f t="shared" si="235"/>
        <v>15.1563940251786+2.79820652179435i</v>
      </c>
      <c r="I840" t="str">
        <f t="shared" si="236"/>
        <v>138.515812846733-748.593856089291i</v>
      </c>
      <c r="K840" t="str">
        <f t="shared" si="237"/>
        <v>0.319019868545425-0.0589681189571796i</v>
      </c>
      <c r="L840" t="str">
        <f t="shared" si="238"/>
        <v>0.000714285714285714-59.0744831898522i</v>
      </c>
      <c r="M840" t="str">
        <f t="shared" si="239"/>
        <v>0.0025-1.84048342513839i</v>
      </c>
      <c r="N840">
        <f t="shared" si="240"/>
        <v>79.717764307206323</v>
      </c>
      <c r="O840">
        <f t="shared" si="241"/>
        <v>74.187020069257542</v>
      </c>
      <c r="P840" s="3">
        <f t="shared" si="242"/>
        <v>74.187020069257542</v>
      </c>
      <c r="Q840" s="3">
        <f t="shared" si="243"/>
        <v>-100.28223569279368</v>
      </c>
      <c r="R840">
        <f t="shared" si="244"/>
        <v>79.717764307206323</v>
      </c>
      <c r="S840">
        <f t="shared" si="245"/>
        <v>2.0472190372976162E-2</v>
      </c>
      <c r="T840">
        <f t="shared" si="228"/>
        <v>74.187020069257542</v>
      </c>
    </row>
    <row r="841" spans="1:20" x14ac:dyDescent="0.25">
      <c r="A841">
        <f t="shared" si="229"/>
        <v>129.11936190714482</v>
      </c>
      <c r="B841">
        <f t="shared" si="246"/>
        <v>20.549984696393473</v>
      </c>
      <c r="C841" t="str">
        <f t="shared" si="230"/>
        <v>-913.839552156139-5018.3844646052i</v>
      </c>
      <c r="D841" t="str">
        <f t="shared" si="231"/>
        <v>3.47812499722524-774.477283712811i</v>
      </c>
      <c r="E841" t="str">
        <f t="shared" si="232"/>
        <v>162.430196928656-0.188141770557463i</v>
      </c>
      <c r="F841" t="str">
        <f t="shared" si="233"/>
        <v>2.90990990946281-7267.99164149061i</v>
      </c>
      <c r="G841" t="str">
        <f t="shared" si="234"/>
        <v>0.999999999846353-0.0000123954587411814i</v>
      </c>
      <c r="H841" t="str">
        <f t="shared" si="235"/>
        <v>15.1564311777531+2.80884049289296i</v>
      </c>
      <c r="I841" t="str">
        <f t="shared" si="236"/>
        <v>138.515852276858-745.761378236842i</v>
      </c>
      <c r="K841" t="str">
        <f t="shared" si="237"/>
        <v>0.318939083325918-0.0591770980488817i</v>
      </c>
      <c r="L841" t="str">
        <f t="shared" si="238"/>
        <v>0.000714285714285714-58.8508499600042i</v>
      </c>
      <c r="M841" t="str">
        <f t="shared" si="239"/>
        <v>0.0025-1.83351606409483i</v>
      </c>
      <c r="N841">
        <f t="shared" si="240"/>
        <v>79.679615284520807</v>
      </c>
      <c r="O841">
        <f t="shared" si="241"/>
        <v>74.152953641801062</v>
      </c>
      <c r="P841" s="3">
        <f t="shared" si="242"/>
        <v>74.152953641801062</v>
      </c>
      <c r="Q841" s="3">
        <f t="shared" si="243"/>
        <v>-100.32038471547919</v>
      </c>
      <c r="R841">
        <f t="shared" si="244"/>
        <v>79.679615284520807</v>
      </c>
      <c r="S841">
        <f t="shared" si="245"/>
        <v>2.0549984696393474E-2</v>
      </c>
      <c r="T841">
        <f t="shared" si="228"/>
        <v>74.152953641801062</v>
      </c>
    </row>
    <row r="842" spans="1:20" x14ac:dyDescent="0.25">
      <c r="A842">
        <f t="shared" si="229"/>
        <v>129.61001548239199</v>
      </c>
      <c r="B842">
        <f t="shared" si="246"/>
        <v>20.62807463823977</v>
      </c>
      <c r="C842" t="str">
        <f t="shared" si="230"/>
        <v>-913.601425154526-4998.1266131677i</v>
      </c>
      <c r="D842" t="str">
        <f t="shared" si="231"/>
        <v>3.47812499720412-771.545411895644i</v>
      </c>
      <c r="E842" t="str">
        <f t="shared" si="232"/>
        <v>162.42990771795-0.188801980977936i</v>
      </c>
      <c r="F842" t="str">
        <f t="shared" si="233"/>
        <v>2.90990990945941-7240.47782602637i</v>
      </c>
      <c r="G842" t="str">
        <f t="shared" si="234"/>
        <v>0.999999999845183-0.0000124425614843833i</v>
      </c>
      <c r="H842" t="str">
        <f t="shared" si="235"/>
        <v>15.1564686132646+2.81951488208029i</v>
      </c>
      <c r="I842" t="str">
        <f t="shared" si="236"/>
        <v>138.515892007243-742.939628413963i</v>
      </c>
      <c r="K842" t="str">
        <f t="shared" si="237"/>
        <v>0.318857724649665-0.0593867062885512i</v>
      </c>
      <c r="L842" t="str">
        <f t="shared" si="238"/>
        <v>0.000714285714285714-58.6280633193906i</v>
      </c>
      <c r="M842" t="str">
        <f t="shared" si="239"/>
        <v>0.0025-1.82657507879541i</v>
      </c>
      <c r="N842">
        <f t="shared" si="240"/>
        <v>79.641331571670818</v>
      </c>
      <c r="O842">
        <f t="shared" si="241"/>
        <v>74.118878960189875</v>
      </c>
      <c r="P842" s="3">
        <f t="shared" si="242"/>
        <v>74.118878960189875</v>
      </c>
      <c r="Q842" s="3">
        <f t="shared" si="243"/>
        <v>-100.35866842832918</v>
      </c>
      <c r="R842">
        <f t="shared" si="244"/>
        <v>79.641331571670818</v>
      </c>
      <c r="S842">
        <f t="shared" si="245"/>
        <v>2.062807463823977E-2</v>
      </c>
      <c r="T842">
        <f t="shared" si="228"/>
        <v>74.118878960189875</v>
      </c>
    </row>
    <row r="843" spans="1:20" x14ac:dyDescent="0.25">
      <c r="A843">
        <f t="shared" si="229"/>
        <v>130.10253354122509</v>
      </c>
      <c r="B843">
        <f t="shared" si="246"/>
        <v>20.706461321865081</v>
      </c>
      <c r="C843" t="str">
        <f t="shared" si="230"/>
        <v>-913.361610415388-4977.94132292061i</v>
      </c>
      <c r="D843" t="str">
        <f t="shared" si="231"/>
        <v>3.47812499718284-768.624639018254i</v>
      </c>
      <c r="E843" t="str">
        <f t="shared" si="232"/>
        <v>162.429616457666-0.189464102866724i</v>
      </c>
      <c r="F843" t="str">
        <f t="shared" si="233"/>
        <v>2.90990990945598-7213.06816726645i</v>
      </c>
      <c r="G843" t="str">
        <f t="shared" si="234"/>
        <v>0.999999999844004-0.0000124898432180092i</v>
      </c>
      <c r="H843" t="str">
        <f t="shared" si="235"/>
        <v>15.1565063338683+2.83022984304802i</v>
      </c>
      <c r="I843" t="str">
        <f t="shared" si="236"/>
        <v>138.515932040174-740.128566028861i</v>
      </c>
      <c r="K843" t="str">
        <f t="shared" si="237"/>
        <v>0.31877578875462-0.059596944322672i</v>
      </c>
      <c r="L843" t="str">
        <f t="shared" si="238"/>
        <v>0.000714285714285714-58.4061200631507i</v>
      </c>
      <c r="M843" t="str">
        <f t="shared" si="239"/>
        <v>0.0025-1.81966036939172i</v>
      </c>
      <c r="N843">
        <f t="shared" si="240"/>
        <v>79.602912769012107</v>
      </c>
      <c r="O843">
        <f t="shared" si="241"/>
        <v>74.084795965909379</v>
      </c>
      <c r="P843" s="3">
        <f t="shared" si="242"/>
        <v>74.084795965909379</v>
      </c>
      <c r="Q843" s="3">
        <f t="shared" si="243"/>
        <v>-100.39708723098789</v>
      </c>
      <c r="R843">
        <f t="shared" si="244"/>
        <v>79.602912769012107</v>
      </c>
      <c r="S843">
        <f t="shared" si="245"/>
        <v>2.0706461321865082E-2</v>
      </c>
      <c r="T843">
        <f t="shared" si="228"/>
        <v>74.084795965909379</v>
      </c>
    </row>
    <row r="844" spans="1:20" x14ac:dyDescent="0.25">
      <c r="A844">
        <f t="shared" si="229"/>
        <v>130.59692316868174</v>
      </c>
      <c r="B844">
        <f t="shared" si="246"/>
        <v>20.785145874888169</v>
      </c>
      <c r="C844" t="str">
        <f t="shared" si="230"/>
        <v>-913.120096905267-4957.82831053451i</v>
      </c>
      <c r="D844" t="str">
        <f t="shared" si="231"/>
        <v>3.47812499716137-765.71492306434i</v>
      </c>
      <c r="E844" t="str">
        <f t="shared" si="232"/>
        <v>162.42932313441-0.190128137182934i</v>
      </c>
      <c r="F844" t="str">
        <f t="shared" si="233"/>
        <v>2.90990990945251-7185.7622709137i</v>
      </c>
      <c r="G844" t="str">
        <f t="shared" si="234"/>
        <v>0.999999999842816-0.0000125373046222227i</v>
      </c>
      <c r="H844" t="str">
        <f t="shared" si="235"/>
        <v>15.1565443417355+2.8409855300731i</v>
      </c>
      <c r="I844" t="str">
        <f t="shared" si="236"/>
        <v>138.515972377955-737.328150643472i</v>
      </c>
      <c r="K844" t="str">
        <f t="shared" si="237"/>
        <v>0.318693271858613-0.0598078127828133i</v>
      </c>
      <c r="L844" t="str">
        <f t="shared" si="238"/>
        <v>0.000714285714285714-58.1850169985562i</v>
      </c>
      <c r="M844" t="str">
        <f t="shared" si="239"/>
        <v>0.0025-1.81277183641335i</v>
      </c>
      <c r="N844">
        <f t="shared" si="240"/>
        <v>79.564358476566071</v>
      </c>
      <c r="O844">
        <f t="shared" si="241"/>
        <v>74.050704600062275</v>
      </c>
      <c r="P844" s="3">
        <f t="shared" si="242"/>
        <v>74.050704600062275</v>
      </c>
      <c r="Q844" s="3">
        <f t="shared" si="243"/>
        <v>-100.43564152343393</v>
      </c>
      <c r="R844">
        <f t="shared" si="244"/>
        <v>79.564358476566071</v>
      </c>
      <c r="S844">
        <f t="shared" si="245"/>
        <v>2.078514587488817E-2</v>
      </c>
      <c r="T844">
        <f t="shared" si="228"/>
        <v>74.050704600062275</v>
      </c>
    </row>
    <row r="845" spans="1:20" x14ac:dyDescent="0.25">
      <c r="A845">
        <f t="shared" si="229"/>
        <v>131.09319147672272</v>
      </c>
      <c r="B845">
        <f t="shared" si="246"/>
        <v>20.864129429212745</v>
      </c>
      <c r="C845" t="str">
        <f t="shared" si="230"/>
        <v>-912.876873532289-4937.78729379078i</v>
      </c>
      <c r="D845" t="str">
        <f t="shared" si="231"/>
        <v>3.47812499713976-762.816222176664i</v>
      </c>
      <c r="E845" t="str">
        <f t="shared" si="232"/>
        <v>162.429027734716-0.190794084826724i</v>
      </c>
      <c r="F845" t="str">
        <f t="shared" si="233"/>
        <v>2.90990990944903-7158.55974416367i</v>
      </c>
      <c r="G845" t="str">
        <f t="shared" si="234"/>
        <v>0.999999999841619-0.0000125849463797722i</v>
      </c>
      <c r="H845" t="str">
        <f t="shared" si="235"/>
        <v>15.1565826390543+2.85178209801989i</v>
      </c>
      <c r="I845" t="str">
        <f t="shared" si="236"/>
        <v>138.516013022908-734.538341972909i</v>
      </c>
      <c r="K845" t="str">
        <f t="shared" si="237"/>
        <v>0.318610170159316-0.0600193122854209i</v>
      </c>
      <c r="L845" t="str">
        <f t="shared" si="238"/>
        <v>0.000714285714285714-57.9647509449653i</v>
      </c>
      <c r="M845" t="str">
        <f t="shared" si="239"/>
        <v>0.0025-1.80590938076644i</v>
      </c>
      <c r="N845">
        <f t="shared" si="240"/>
        <v>79.525668294030169</v>
      </c>
      <c r="O845">
        <f t="shared" si="241"/>
        <v>74.016604803366533</v>
      </c>
      <c r="P845" s="3">
        <f t="shared" si="242"/>
        <v>74.016604803366533</v>
      </c>
      <c r="Q845" s="3">
        <f t="shared" si="243"/>
        <v>-100.47433170596983</v>
      </c>
      <c r="R845">
        <f t="shared" si="244"/>
        <v>79.525668294030169</v>
      </c>
      <c r="S845">
        <f t="shared" si="245"/>
        <v>2.0864129429212744E-2</v>
      </c>
      <c r="T845">
        <f t="shared" si="228"/>
        <v>74.016604803366533</v>
      </c>
    </row>
    <row r="846" spans="1:20" x14ac:dyDescent="0.25">
      <c r="A846">
        <f t="shared" si="229"/>
        <v>131.59134560433426</v>
      </c>
      <c r="B846">
        <f t="shared" si="246"/>
        <v>20.943413121043754</v>
      </c>
      <c r="C846" t="str">
        <f t="shared" si="230"/>
        <v>-912.631929146029-4917.81799157816i</v>
      </c>
      <c r="D846" t="str">
        <f t="shared" si="231"/>
        <v>3.47812499711799-759.928494656444i</v>
      </c>
      <c r="E846" t="str">
        <f t="shared" si="232"/>
        <v>162.428730245045-0.191461946638448i</v>
      </c>
      <c r="F846" t="str">
        <f t="shared" si="233"/>
        <v>2.90990990944553-7131.4601956989i</v>
      </c>
      <c r="G846" t="str">
        <f t="shared" si="234"/>
        <v>0.999999999840413-0.0000126327691760001i</v>
      </c>
      <c r="H846" t="str">
        <f t="shared" si="235"/>
        <v>15.1566212280293+2.86261970234247i</v>
      </c>
      <c r="I846" t="str">
        <f t="shared" si="236"/>
        <v>138.516053977374-731.759099884858i</v>
      </c>
      <c r="K846" t="str">
        <f t="shared" si="237"/>
        <v>0.318526479834202-0.0602314434316044i</v>
      </c>
      <c r="L846" t="str">
        <f t="shared" si="238"/>
        <v>0.000714285714285714-57.7453187337769i</v>
      </c>
      <c r="M846" t="str">
        <f t="shared" si="239"/>
        <v>0.0025-1.79907290373225i</v>
      </c>
      <c r="N846">
        <f t="shared" si="240"/>
        <v>79.486841820788896</v>
      </c>
      <c r="O846">
        <f t="shared" si="241"/>
        <v>73.982496516153233</v>
      </c>
      <c r="P846" s="3">
        <f t="shared" si="242"/>
        <v>73.982496516153233</v>
      </c>
      <c r="Q846" s="3">
        <f t="shared" si="243"/>
        <v>-100.5131581792111</v>
      </c>
      <c r="R846">
        <f t="shared" si="244"/>
        <v>79.486841820788896</v>
      </c>
      <c r="S846">
        <f t="shared" si="245"/>
        <v>2.0943413121043756E-2</v>
      </c>
      <c r="T846">
        <f t="shared" si="228"/>
        <v>73.982496516153233</v>
      </c>
    </row>
    <row r="847" spans="1:20" x14ac:dyDescent="0.25">
      <c r="A847">
        <f t="shared" si="229"/>
        <v>132.09139271763075</v>
      </c>
      <c r="B847">
        <f t="shared" si="246"/>
        <v>21.02299809090372</v>
      </c>
      <c r="C847" t="str">
        <f t="shared" si="230"/>
        <v>-912.385252537414-4897.92012388936i</v>
      </c>
      <c r="D847" t="str">
        <f t="shared" si="231"/>
        <v>3.47812499709604-757.05169896274i</v>
      </c>
      <c r="E847" t="str">
        <f t="shared" si="232"/>
        <v>162.428430651788-0.192131723397747i</v>
      </c>
      <c r="F847" t="str">
        <f t="shared" si="233"/>
        <v>2.90990990944198-7104.46323568318i</v>
      </c>
      <c r="G847" t="str">
        <f t="shared" si="234"/>
        <v>0.999999999839198-0.0000126807736988535i</v>
      </c>
      <c r="H847" t="str">
        <f t="shared" si="235"/>
        <v>15.156660110882+2.87349849908679i</v>
      </c>
      <c r="I847" t="str">
        <f t="shared" si="236"/>
        <v>138.516095243704-728.990384399001i</v>
      </c>
      <c r="K847" t="str">
        <f t="shared" si="237"/>
        <v>0.318442197040514-0.0604442068069238i</v>
      </c>
      <c r="L847" t="str">
        <f t="shared" si="238"/>
        <v>0.000714285714285714-57.5267172083851i</v>
      </c>
      <c r="M847" t="str">
        <f t="shared" si="239"/>
        <v>0.0025-1.79226230696579i</v>
      </c>
      <c r="N847">
        <f t="shared" si="240"/>
        <v>79.447878655924498</v>
      </c>
      <c r="O847">
        <f t="shared" si="241"/>
        <v>73.94837967836456</v>
      </c>
      <c r="P847" s="3">
        <f t="shared" si="242"/>
        <v>73.94837967836456</v>
      </c>
      <c r="Q847" s="3">
        <f t="shared" si="243"/>
        <v>-100.5521213440755</v>
      </c>
      <c r="R847">
        <f t="shared" si="244"/>
        <v>79.447878655924498</v>
      </c>
      <c r="S847">
        <f t="shared" si="245"/>
        <v>2.102299809090372E-2</v>
      </c>
      <c r="T847">
        <f t="shared" si="228"/>
        <v>73.94837967836456</v>
      </c>
    </row>
    <row r="848" spans="1:20" x14ac:dyDescent="0.25">
      <c r="A848">
        <f t="shared" si="229"/>
        <v>132.59334000995773</v>
      </c>
      <c r="B848">
        <f t="shared" si="246"/>
        <v>21.102885483649153</v>
      </c>
      <c r="C848" t="str">
        <f t="shared" si="230"/>
        <v>-912.136832438742-4878.0934118179i</v>
      </c>
      <c r="D848" t="str">
        <f t="shared" si="231"/>
        <v>3.47812499707392-754.185793711889i</v>
      </c>
      <c r="E848" t="str">
        <f t="shared" si="232"/>
        <v>162.428128941267-0.192803415823845i</v>
      </c>
      <c r="F848" t="str">
        <f t="shared" si="233"/>
        <v>2.90990990943842-7077.56847575628i</v>
      </c>
      <c r="G848" t="str">
        <f t="shared" si="234"/>
        <v>0.999999999837974-0.0000127289606388935i</v>
      </c>
      <c r="H848" t="str">
        <f t="shared" si="235"/>
        <v>15.1566992898509+2.88441864489314i</v>
      </c>
      <c r="I848" t="str">
        <f t="shared" si="236"/>
        <v>138.516136824281-726.232155686473i</v>
      </c>
      <c r="K848" t="str">
        <f t="shared" si="237"/>
        <v>0.318357317915225-0.0606576029811766i</v>
      </c>
      <c r="L848" t="str">
        <f t="shared" si="238"/>
        <v>0.000714285714285714-57.3089432241335i</v>
      </c>
      <c r="M848" t="str">
        <f t="shared" si="239"/>
        <v>0.0025-1.78547749249431i</v>
      </c>
      <c r="N848">
        <f t="shared" si="240"/>
        <v>79.408778398227113</v>
      </c>
      <c r="O848">
        <f t="shared" si="241"/>
        <v>73.914254229552171</v>
      </c>
      <c r="P848" s="3">
        <f t="shared" si="242"/>
        <v>73.914254229552171</v>
      </c>
      <c r="Q848" s="3">
        <f t="shared" si="243"/>
        <v>-100.59122160177289</v>
      </c>
      <c r="R848">
        <f t="shared" si="244"/>
        <v>79.408778398227113</v>
      </c>
      <c r="S848">
        <f t="shared" si="245"/>
        <v>2.1102885483649154E-2</v>
      </c>
      <c r="T848">
        <f t="shared" si="228"/>
        <v>73.914254229552171</v>
      </c>
    </row>
    <row r="849" spans="1:20" x14ac:dyDescent="0.25">
      <c r="A849">
        <f t="shared" si="229"/>
        <v>133.09719470199559</v>
      </c>
      <c r="B849">
        <f t="shared" si="246"/>
        <v>21.183076448487022</v>
      </c>
      <c r="C849" t="str">
        <f t="shared" si="230"/>
        <v>-911.886657523395-4858.33757755442i</v>
      </c>
      <c r="D849" t="str">
        <f t="shared" si="231"/>
        <v>3.47812499705164-751.330737676878i</v>
      </c>
      <c r="E849" t="str">
        <f t="shared" si="232"/>
        <v>162.427825099729-0.193477024572467i</v>
      </c>
      <c r="F849" t="str">
        <f t="shared" si="233"/>
        <v>2.90990990943483-7050.775529028i</v>
      </c>
      <c r="G849" t="str">
        <f t="shared" si="234"/>
        <v>0.99999999983674-0.0000127773306893056i</v>
      </c>
      <c r="H849" t="str">
        <f t="shared" si="235"/>
        <v>15.1567387671912+2.89538029699814i</v>
      </c>
      <c r="I849" t="str">
        <f t="shared" si="236"/>
        <v>138.516178721492-723.484374069234i</v>
      </c>
      <c r="K849" t="str">
        <f t="shared" si="237"/>
        <v>0.31827183857501-0.060871632508177i</v>
      </c>
      <c r="L849" t="str">
        <f t="shared" si="238"/>
        <v>0.000714285714285714-57.09199364827i</v>
      </c>
      <c r="M849" t="str">
        <f t="shared" si="239"/>
        <v>0.0025-1.77871836271599i</v>
      </c>
      <c r="N849">
        <f t="shared" si="240"/>
        <v>79.369540646207369</v>
      </c>
      <c r="O849">
        <f t="shared" si="241"/>
        <v>73.880120108874479</v>
      </c>
      <c r="P849" s="3">
        <f t="shared" si="242"/>
        <v>73.880120108874479</v>
      </c>
      <c r="Q849" s="3">
        <f t="shared" si="243"/>
        <v>-100.63045935379263</v>
      </c>
      <c r="R849">
        <f t="shared" si="244"/>
        <v>79.369540646207369</v>
      </c>
      <c r="S849">
        <f t="shared" si="245"/>
        <v>2.118307644848702E-2</v>
      </c>
      <c r="T849">
        <f t="shared" si="228"/>
        <v>73.880120108874479</v>
      </c>
    </row>
    <row r="850" spans="1:20" x14ac:dyDescent="0.25">
      <c r="A850">
        <f t="shared" si="229"/>
        <v>133.60296404186317</v>
      </c>
      <c r="B850">
        <f t="shared" si="246"/>
        <v>21.263572138991272</v>
      </c>
      <c r="C850" t="str">
        <f t="shared" si="230"/>
        <v>-911.634716405945-4838.6523443836i</v>
      </c>
      <c r="D850" t="str">
        <f t="shared" si="231"/>
        <v>3.4781249970292-748.486489786773i</v>
      </c>
      <c r="E850" t="str">
        <f t="shared" si="232"/>
        <v>162.427519113353-0.194152550237903i</v>
      </c>
      <c r="F850" t="str">
        <f t="shared" si="233"/>
        <v>2.90990990943122-7024.08401007287i</v>
      </c>
      <c r="G850" t="str">
        <f t="shared" si="234"/>
        <v>0.999999999835497-0.000012825884545909i</v>
      </c>
      <c r="H850" t="str">
        <f t="shared" si="235"/>
        <v>15.1567785451757+2.90638361323732i</v>
      </c>
      <c r="I850" t="str">
        <f t="shared" si="236"/>
        <v>138.516220937753-720.747000019558i</v>
      </c>
      <c r="K850" t="str">
        <f t="shared" si="237"/>
        <v>0.318185755116204-0.0610862959255397i</v>
      </c>
      <c r="L850" t="str">
        <f t="shared" si="238"/>
        <v>0.000714285714285714-56.8758653599023i</v>
      </c>
      <c r="M850" t="str">
        <f t="shared" si="239"/>
        <v>0.0025-1.77198482039847i</v>
      </c>
      <c r="N850">
        <f t="shared" si="240"/>
        <v>79.330164998105886</v>
      </c>
      <c r="O850">
        <f t="shared" si="241"/>
        <v>73.845977255095193</v>
      </c>
      <c r="P850" s="3">
        <f t="shared" si="242"/>
        <v>73.845977255095193</v>
      </c>
      <c r="Q850" s="3">
        <f t="shared" si="243"/>
        <v>-100.66983500189411</v>
      </c>
      <c r="R850">
        <f t="shared" si="244"/>
        <v>79.330164998105886</v>
      </c>
      <c r="S850">
        <f t="shared" si="245"/>
        <v>2.1263572138991271E-2</v>
      </c>
      <c r="T850">
        <f t="shared" si="228"/>
        <v>73.845977255095193</v>
      </c>
    </row>
    <row r="851" spans="1:20" x14ac:dyDescent="0.25">
      <c r="A851">
        <f t="shared" si="229"/>
        <v>134.11065530522225</v>
      </c>
      <c r="B851">
        <f t="shared" si="246"/>
        <v>21.344373713119438</v>
      </c>
      <c r="C851" t="str">
        <f t="shared" si="230"/>
        <v>-911.380997641934-4819.03743668071i</v>
      </c>
      <c r="D851" t="str">
        <f t="shared" si="231"/>
        <v>3.47812499700659-745.653009126106i</v>
      </c>
      <c r="E851" t="str">
        <f t="shared" si="232"/>
        <v>162.427210968245-0.194829993350472i</v>
      </c>
      <c r="F851" t="str">
        <f t="shared" si="233"/>
        <v>2.90990990942758-6997.49353492435i</v>
      </c>
      <c r="G851" t="str">
        <f t="shared" si="234"/>
        <v>0.999999999834244-0.0000128746229071673i</v>
      </c>
      <c r="H851" t="str">
        <f t="shared" si="235"/>
        <v>15.1568186260943+2.91742875204712i</v>
      </c>
      <c r="I851" t="str">
        <f t="shared" si="236"/>
        <v>138.516263475491-718.019994159413i</v>
      </c>
      <c r="K851" t="str">
        <f t="shared" si="237"/>
        <v>0.318099063614783-0.0613015937544571i</v>
      </c>
      <c r="L851" t="str">
        <f t="shared" si="238"/>
        <v>0.000714285714285714-56.6605552499526i</v>
      </c>
      <c r="M851" t="str">
        <f t="shared" si="239"/>
        <v>0.0025-1.7652767686775i</v>
      </c>
      <c r="N851">
        <f t="shared" si="240"/>
        <v>79.290651051905996</v>
      </c>
      <c r="O851">
        <f t="shared" si="241"/>
        <v>73.811825606580868</v>
      </c>
      <c r="P851" s="3">
        <f t="shared" si="242"/>
        <v>73.811825606580868</v>
      </c>
      <c r="Q851" s="3">
        <f t="shared" si="243"/>
        <v>-100.709348948094</v>
      </c>
      <c r="R851">
        <f t="shared" si="244"/>
        <v>79.290651051905996</v>
      </c>
      <c r="S851">
        <f t="shared" si="245"/>
        <v>2.1344373713119438E-2</v>
      </c>
      <c r="T851">
        <f t="shared" si="228"/>
        <v>73.811825606580868</v>
      </c>
    </row>
    <row r="852" spans="1:20" x14ac:dyDescent="0.25">
      <c r="A852">
        <f t="shared" si="229"/>
        <v>134.6202757953821</v>
      </c>
      <c r="B852">
        <f t="shared" si="246"/>
        <v>21.425482333229294</v>
      </c>
      <c r="C852" t="str">
        <f t="shared" si="230"/>
        <v>-911.125489727832-4799.49257990834i</v>
      </c>
      <c r="D852" t="str">
        <f t="shared" si="231"/>
        <v>3.47812499698379-742.830254934307i</v>
      </c>
      <c r="E852" t="str">
        <f t="shared" si="232"/>
        <v>162.426900650437-0.19550935437484i</v>
      </c>
      <c r="F852" t="str">
        <f t="shared" si="233"/>
        <v>2.90990990942391-6971.00372106954i</v>
      </c>
      <c r="G852" t="str">
        <f t="shared" si="234"/>
        <v>0.999999999832982-0.0000129235464741982i</v>
      </c>
      <c r="H852" t="str">
        <f t="shared" si="235"/>
        <v>15.1568590122544+2.92851587246742i</v>
      </c>
      <c r="I852" t="str">
        <f t="shared" si="236"/>
        <v>138.516306337153-715.303317259928i</v>
      </c>
      <c r="K852" t="str">
        <f t="shared" si="237"/>
        <v>0.318011760126326-0.0615175264994797i</v>
      </c>
      <c r="L852" t="str">
        <f t="shared" si="238"/>
        <v>0.000714285714285714-56.4460602211122i</v>
      </c>
      <c r="M852" t="str">
        <f t="shared" si="239"/>
        <v>0.0025-1.75859411105549i</v>
      </c>
      <c r="N852">
        <f t="shared" si="240"/>
        <v>79.250998405344816</v>
      </c>
      <c r="O852">
        <f t="shared" si="241"/>
        <v>73.77766510129895</v>
      </c>
      <c r="P852" s="3">
        <f t="shared" si="242"/>
        <v>73.77766510129895</v>
      </c>
      <c r="Q852" s="3">
        <f t="shared" si="243"/>
        <v>-100.74900159465518</v>
      </c>
      <c r="R852">
        <f t="shared" si="244"/>
        <v>79.250998405344816</v>
      </c>
      <c r="S852">
        <f t="shared" si="245"/>
        <v>2.1425482333229294E-2</v>
      </c>
      <c r="T852">
        <f t="shared" si="228"/>
        <v>73.77766510129895</v>
      </c>
    </row>
    <row r="853" spans="1:20" x14ac:dyDescent="0.25">
      <c r="A853">
        <f t="shared" si="229"/>
        <v>135.13183284340454</v>
      </c>
      <c r="B853">
        <f t="shared" si="246"/>
        <v>21.506899166095565</v>
      </c>
      <c r="C853" t="str">
        <f t="shared" si="230"/>
        <v>-910.868181101042-4780.01750061325i</v>
      </c>
      <c r="D853" t="str">
        <f t="shared" si="231"/>
        <v>3.47812499696081-740.01818660511i</v>
      </c>
      <c r="E853" t="str">
        <f t="shared" si="232"/>
        <v>162.426588145895-0.19619063371208i</v>
      </c>
      <c r="F853" t="str">
        <f t="shared" si="233"/>
        <v>2.9099099094202-6944.61418744358i</v>
      </c>
      <c r="G853" t="str">
        <f t="shared" si="234"/>
        <v>0.99999999983171-0.0000129726559507836i</v>
      </c>
      <c r="H853" t="str">
        <f t="shared" si="235"/>
        <v>15.156899705981+2.93964513414377i</v>
      </c>
      <c r="I853" t="str">
        <f t="shared" si="236"/>
        <v>138.516349525209-712.596930240819i</v>
      </c>
      <c r="K853" t="str">
        <f t="shared" si="237"/>
        <v>0.317923840685986-0.061734094648289i</v>
      </c>
      <c r="L853" t="str">
        <f t="shared" si="238"/>
        <v>0.000714285714285714-56.2323771877987i</v>
      </c>
      <c r="M853" t="str">
        <f t="shared" si="239"/>
        <v>0.0025-1.75193675140016i</v>
      </c>
      <c r="N853">
        <f t="shared" si="240"/>
        <v>79.211206655924258</v>
      </c>
      <c r="O853">
        <f t="shared" si="241"/>
        <v>73.743495676816039</v>
      </c>
      <c r="P853" s="3">
        <f t="shared" si="242"/>
        <v>73.743495676816039</v>
      </c>
      <c r="Q853" s="3">
        <f t="shared" si="243"/>
        <v>-100.78879334407574</v>
      </c>
      <c r="R853">
        <f t="shared" si="244"/>
        <v>79.211206655924258</v>
      </c>
      <c r="S853">
        <f t="shared" si="245"/>
        <v>2.1506899166095564E-2</v>
      </c>
      <c r="T853">
        <f t="shared" si="228"/>
        <v>73.743495676816039</v>
      </c>
    </row>
    <row r="854" spans="1:20" x14ac:dyDescent="0.25">
      <c r="A854">
        <f t="shared" si="229"/>
        <v>135.6453338082095</v>
      </c>
      <c r="B854">
        <f t="shared" si="246"/>
        <v>21.588625382926729</v>
      </c>
      <c r="C854" t="str">
        <f t="shared" si="230"/>
        <v>-910.609060139685-4760.61192642295i</v>
      </c>
      <c r="D854" t="str">
        <f t="shared" si="231"/>
        <v>3.47812499693766-737.216763685971i</v>
      </c>
      <c r="E854" t="str">
        <f t="shared" si="232"/>
        <v>162.426273440507-0.196873831696025i</v>
      </c>
      <c r="F854" t="str">
        <f t="shared" si="233"/>
        <v>2.90990990941646-6918.3245544242i</v>
      </c>
      <c r="G854" t="str">
        <f t="shared" si="234"/>
        <v>0.999999999830429-0.00001302195204338i</v>
      </c>
      <c r="H854" t="str">
        <f t="shared" si="235"/>
        <v>15.1569407096167+2.95081669732958i</v>
      </c>
      <c r="I854" t="str">
        <f t="shared" si="236"/>
        <v>138.516393042142-709.900794169822i</v>
      </c>
      <c r="K854" t="str">
        <f t="shared" si="237"/>
        <v>0.317835301308469-0.0619512986714718i</v>
      </c>
      <c r="L854" t="str">
        <f t="shared" si="238"/>
        <v>0.000714285714285714-56.0195030761093i</v>
      </c>
      <c r="M854" t="str">
        <f t="shared" si="239"/>
        <v>0.0025-1.74530459394318i</v>
      </c>
      <c r="N854">
        <f t="shared" si="240"/>
        <v>79.171275400924216</v>
      </c>
      <c r="O854">
        <f t="shared" si="241"/>
        <v>73.709317270295344</v>
      </c>
      <c r="P854" s="3">
        <f t="shared" si="242"/>
        <v>73.709317270295344</v>
      </c>
      <c r="Q854" s="3">
        <f t="shared" si="243"/>
        <v>-100.82872459907578</v>
      </c>
      <c r="R854">
        <f t="shared" si="244"/>
        <v>79.171275400924216</v>
      </c>
      <c r="S854">
        <f t="shared" si="245"/>
        <v>2.1588625382926729E-2</v>
      </c>
      <c r="T854">
        <f t="shared" si="228"/>
        <v>73.709317270295344</v>
      </c>
    </row>
    <row r="855" spans="1:20" x14ac:dyDescent="0.25">
      <c r="A855">
        <f t="shared" si="229"/>
        <v>136.16078607668069</v>
      </c>
      <c r="B855">
        <f t="shared" si="246"/>
        <v>21.670662159381852</v>
      </c>
      <c r="C855" t="str">
        <f t="shared" si="230"/>
        <v>-910.348115162663-4741.27558604258i</v>
      </c>
      <c r="D855" t="str">
        <f t="shared" si="231"/>
        <v>3.47812499691435-734.425945877481i</v>
      </c>
      <c r="E855" t="str">
        <f t="shared" si="232"/>
        <v>162.425956520093-0.197558948593711i</v>
      </c>
      <c r="F855" t="str">
        <f t="shared" si="233"/>
        <v>2.90990990941271-6892.13444382621i</v>
      </c>
      <c r="G855" t="str">
        <f t="shared" si="234"/>
        <v>0.999999999829138-0.0000130714354611279i</v>
      </c>
      <c r="H855" t="str">
        <f t="shared" si="235"/>
        <v>15.1569820255221+2.9620307228887i</v>
      </c>
      <c r="I855" t="str">
        <f t="shared" si="236"/>
        <v>138.516436890459-707.214870262141i</v>
      </c>
      <c r="K855" t="str">
        <f t="shared" si="237"/>
        <v>0.317746137988003-0.0621691390222947i</v>
      </c>
      <c r="L855" t="str">
        <f t="shared" si="238"/>
        <v>0.000714285714285714-55.807434823779i</v>
      </c>
      <c r="M855" t="str">
        <f t="shared" si="239"/>
        <v>0.0025-1.73869754327872i</v>
      </c>
      <c r="N855">
        <f t="shared" si="240"/>
        <v>79.131204237413243</v>
      </c>
      <c r="O855">
        <f t="shared" si="241"/>
        <v>73.67512981849498</v>
      </c>
      <c r="P855" s="3">
        <f t="shared" si="242"/>
        <v>73.67512981849498</v>
      </c>
      <c r="Q855" s="3">
        <f t="shared" si="243"/>
        <v>-100.86879576258676</v>
      </c>
      <c r="R855">
        <f t="shared" si="244"/>
        <v>79.131204237413243</v>
      </c>
      <c r="S855">
        <f t="shared" si="245"/>
        <v>2.1670662159381852E-2</v>
      </c>
      <c r="T855">
        <f t="shared" si="228"/>
        <v>73.67512981849498</v>
      </c>
    </row>
    <row r="856" spans="1:20" x14ac:dyDescent="0.25">
      <c r="A856">
        <f t="shared" si="229"/>
        <v>136.6781970637721</v>
      </c>
      <c r="B856">
        <f t="shared" si="246"/>
        <v>21.753010675587504</v>
      </c>
      <c r="C856" t="str">
        <f t="shared" si="230"/>
        <v>-910.085334429495-4722.00820925155i</v>
      </c>
      <c r="D856" t="str">
        <f t="shared" si="231"/>
        <v>3.47812499689086-731.645693032789i</v>
      </c>
      <c r="E856" t="str">
        <f t="shared" si="232"/>
        <v>162.425637370398-0.198245984604759i</v>
      </c>
      <c r="F856" t="str">
        <f t="shared" si="233"/>
        <v>2.90990990940894-6866.04347889605i</v>
      </c>
      <c r="G856" t="str">
        <f t="shared" si="234"/>
        <v>0.999999999827837-0.0000131211069158631i</v>
      </c>
      <c r="H856" t="str">
        <f t="shared" si="235"/>
        <v>15.1570236560758+2.97328737229752i</v>
      </c>
      <c r="I856" t="str">
        <f t="shared" si="236"/>
        <v>138.516481072683-704.539119879884i</v>
      </c>
      <c r="K856" t="str">
        <f t="shared" si="237"/>
        <v>0.317656346698311-0.0623876161364696i</v>
      </c>
      <c r="L856" t="str">
        <f t="shared" si="238"/>
        <v>0.000714285714285714-55.5961693801345i</v>
      </c>
      <c r="M856" t="str">
        <f t="shared" si="239"/>
        <v>0.0025-1.73211550436215i</v>
      </c>
      <c r="N856">
        <f t="shared" si="240"/>
        <v>79.090992762261465</v>
      </c>
      <c r="O856">
        <f t="shared" si="241"/>
        <v>73.640933257765568</v>
      </c>
      <c r="P856" s="3">
        <f t="shared" si="242"/>
        <v>73.640933257765568</v>
      </c>
      <c r="Q856" s="3">
        <f t="shared" si="243"/>
        <v>-100.90900723773854</v>
      </c>
      <c r="R856">
        <f t="shared" si="244"/>
        <v>79.090992762261465</v>
      </c>
      <c r="S856">
        <f t="shared" si="245"/>
        <v>2.1753010675587502E-2</v>
      </c>
      <c r="T856">
        <f t="shared" si="228"/>
        <v>73.640933257765568</v>
      </c>
    </row>
    <row r="857" spans="1:20" x14ac:dyDescent="0.25">
      <c r="A857">
        <f t="shared" si="229"/>
        <v>137.19757421261443</v>
      </c>
      <c r="B857">
        <f t="shared" si="246"/>
        <v>21.835672116154736</v>
      </c>
      <c r="C857" t="str">
        <f t="shared" si="230"/>
        <v>-909.820706140371-4702.80952690062i</v>
      </c>
      <c r="D857" t="str">
        <f t="shared" si="231"/>
        <v>3.4781249968672-728.875965157021i</v>
      </c>
      <c r="E857" t="str">
        <f t="shared" si="232"/>
        <v>162.425315977099-0.19893493986005i</v>
      </c>
      <c r="F857" t="str">
        <f t="shared" si="233"/>
        <v>2.90990990940512-6840.05128430643i</v>
      </c>
      <c r="G857" t="str">
        <f t="shared" si="234"/>
        <v>0.999999999826526-0.0000131709671221262i</v>
      </c>
      <c r="H857" t="str">
        <f t="shared" si="235"/>
        <v>15.1570656036743+2.98458680764748i</v>
      </c>
      <c r="I857" t="str">
        <f t="shared" si="236"/>
        <v>138.516525591357-701.8735045315i</v>
      </c>
      <c r="K857" t="str">
        <f t="shared" si="237"/>
        <v>0.317565923392598-0.0626067304319284i</v>
      </c>
      <c r="L857" t="str">
        <f t="shared" si="238"/>
        <v>0.000714285714285714-55.3857037060514i</v>
      </c>
      <c r="M857" t="str">
        <f t="shared" si="239"/>
        <v>0.0025-1.72555838250861i</v>
      </c>
      <c r="N857">
        <f t="shared" si="240"/>
        <v>79.050640572152219</v>
      </c>
      <c r="O857">
        <f t="shared" si="241"/>
        <v>73.606727524048679</v>
      </c>
      <c r="P857" s="3">
        <f t="shared" si="242"/>
        <v>73.606727524048679</v>
      </c>
      <c r="Q857" s="3">
        <f t="shared" si="243"/>
        <v>-100.94935942784778</v>
      </c>
      <c r="R857">
        <f t="shared" si="244"/>
        <v>79.050640572152219</v>
      </c>
      <c r="S857">
        <f t="shared" si="245"/>
        <v>2.1835672116154736E-2</v>
      </c>
      <c r="T857">
        <f t="shared" si="228"/>
        <v>73.606727524048679</v>
      </c>
    </row>
    <row r="858" spans="1:20" x14ac:dyDescent="0.25">
      <c r="A858">
        <f t="shared" si="229"/>
        <v>137.71892499462237</v>
      </c>
      <c r="B858">
        <f t="shared" si="246"/>
        <v>21.918647670196126</v>
      </c>
      <c r="C858" t="str">
        <f t="shared" si="230"/>
        <v>-909.554218435988-4683.67927090854i</v>
      </c>
      <c r="D858" t="str">
        <f t="shared" si="231"/>
        <v>3.47812499684334-726.116722406711i</v>
      </c>
      <c r="E858" t="str">
        <f t="shared" si="232"/>
        <v>162.4249923258-0.199625814420968i</v>
      </c>
      <c r="F858" t="str">
        <f t="shared" si="233"/>
        <v>2.90990990940128-6814.15748615089i</v>
      </c>
      <c r="G858" t="str">
        <f t="shared" si="234"/>
        <v>0.999999999825205-0.0000132210167971727i</v>
      </c>
      <c r="H858" t="str">
        <f t="shared" si="235"/>
        <v>15.1571078707326+2.99592919164724i</v>
      </c>
      <c r="I858" t="str">
        <f t="shared" si="236"/>
        <v>138.516570449042-699.217985871244i</v>
      </c>
      <c r="K858" t="str">
        <f t="shared" si="237"/>
        <v>0.317474864003521-0.0628264823085831i</v>
      </c>
      <c r="L858" t="str">
        <f t="shared" si="238"/>
        <v>0.000714285714285714-55.1760347739107i</v>
      </c>
      <c r="M858" t="str">
        <f t="shared" si="239"/>
        <v>0.0025-1.71902608339172i</v>
      </c>
      <c r="N858">
        <f t="shared" si="240"/>
        <v>79.010147263595442</v>
      </c>
      <c r="O858">
        <f t="shared" si="241"/>
        <v>73.572512552874429</v>
      </c>
      <c r="P858" s="3">
        <f t="shared" si="242"/>
        <v>73.572512552874429</v>
      </c>
      <c r="Q858" s="3">
        <f t="shared" si="243"/>
        <v>-100.98985273640456</v>
      </c>
      <c r="R858">
        <f t="shared" si="244"/>
        <v>79.010147263595442</v>
      </c>
      <c r="S858">
        <f t="shared" si="245"/>
        <v>2.1918647670196127E-2</v>
      </c>
      <c r="T858">
        <f t="shared" si="228"/>
        <v>73.572512552874429</v>
      </c>
    </row>
    <row r="859" spans="1:20" x14ac:dyDescent="0.25">
      <c r="A859">
        <f t="shared" si="229"/>
        <v>138.24225690960193</v>
      </c>
      <c r="B859">
        <f t="shared" si="246"/>
        <v>22.001938531342873</v>
      </c>
      <c r="C859" t="str">
        <f t="shared" si="230"/>
        <v>-909.285859397509-4664.61717425872i</v>
      </c>
      <c r="D859" t="str">
        <f t="shared" si="231"/>
        <v>3.4781249968193-723.367925089227i</v>
      </c>
      <c r="E859" t="str">
        <f t="shared" si="232"/>
        <v>162.424666402027-0.200318608278146i</v>
      </c>
      <c r="F859" t="str">
        <f t="shared" si="233"/>
        <v>2.90990990939739-6788.36171193844i</v>
      </c>
      <c r="G859" t="str">
        <f t="shared" si="234"/>
        <v>0.999999999823874-0.0000132712566609844i</v>
      </c>
      <c r="H859" t="str">
        <f t="shared" si="235"/>
        <v>15.157150459684+3.00731468762525i</v>
      </c>
      <c r="I859" t="str">
        <f t="shared" si="236"/>
        <v>138.51661564832-696.572525698612i</v>
      </c>
      <c r="K859" t="str">
        <f t="shared" si="237"/>
        <v>0.317383164443167-0.0630468721480938i</v>
      </c>
      <c r="L859" t="str">
        <f t="shared" si="238"/>
        <v>0.000714285714285714-54.967159567554i</v>
      </c>
      <c r="M859" t="str">
        <f t="shared" si="239"/>
        <v>0.0025-1.71251851304216i</v>
      </c>
      <c r="N859">
        <f t="shared" si="240"/>
        <v>78.969512432939538</v>
      </c>
      <c r="O859">
        <f t="shared" si="241"/>
        <v>73.538288279359037</v>
      </c>
      <c r="P859" s="3">
        <f t="shared" si="242"/>
        <v>73.538288279359037</v>
      </c>
      <c r="Q859" s="3">
        <f t="shared" si="243"/>
        <v>-101.03048756706046</v>
      </c>
      <c r="R859">
        <f t="shared" si="244"/>
        <v>78.969512432939538</v>
      </c>
      <c r="S859">
        <f t="shared" si="245"/>
        <v>2.2001938531342871E-2</v>
      </c>
      <c r="T859">
        <f t="shared" si="228"/>
        <v>73.538288279359037</v>
      </c>
    </row>
    <row r="860" spans="1:20" x14ac:dyDescent="0.25">
      <c r="A860">
        <f t="shared" si="229"/>
        <v>138.76757748585842</v>
      </c>
      <c r="B860">
        <f t="shared" si="246"/>
        <v>22.085545897761975</v>
      </c>
      <c r="C860" t="str">
        <f t="shared" si="230"/>
        <v>-909.015617046624-4645.62297099661i</v>
      </c>
      <c r="D860" t="str">
        <f t="shared" si="231"/>
        <v>3.47812499679509-720.629533662201i</v>
      </c>
      <c r="E860" t="str">
        <f t="shared" si="232"/>
        <v>162.424338191242-0.201013321351238i</v>
      </c>
      <c r="F860" t="str">
        <f t="shared" si="233"/>
        <v>2.9099099093935-6762.66359058829i</v>
      </c>
      <c r="G860" t="str">
        <f t="shared" si="234"/>
        <v>0.999999999822533-0.0000133216874362782i</v>
      </c>
      <c r="H860" t="str">
        <f t="shared" si="235"/>
        <v>15.1571933729802+3.01874345953198i</v>
      </c>
      <c r="I860" t="str">
        <f t="shared" si="236"/>
        <v>138.516661191793-693.937085957797i</v>
      </c>
      <c r="K860" t="str">
        <f t="shared" si="237"/>
        <v>0.317290820603044-0.0632679003136322i</v>
      </c>
      <c r="L860" t="str">
        <f t="shared" si="238"/>
        <v>0.000714285714285714-54.7590750822413i</v>
      </c>
      <c r="M860" t="str">
        <f t="shared" si="239"/>
        <v>0.0025-1.70603557784635i</v>
      </c>
      <c r="N860">
        <f t="shared" si="240"/>
        <v>78.928735676384292</v>
      </c>
      <c r="O860">
        <f t="shared" si="241"/>
        <v>73.504054638203797</v>
      </c>
      <c r="P860" s="3">
        <f t="shared" si="242"/>
        <v>73.504054638203797</v>
      </c>
      <c r="Q860" s="3">
        <f t="shared" si="243"/>
        <v>-101.07126432361571</v>
      </c>
      <c r="R860">
        <f t="shared" si="244"/>
        <v>78.928735676384292</v>
      </c>
      <c r="S860">
        <f t="shared" si="245"/>
        <v>2.2085545897761974E-2</v>
      </c>
      <c r="T860">
        <f t="shared" si="228"/>
        <v>73.504054638203797</v>
      </c>
    </row>
    <row r="861" spans="1:20" x14ac:dyDescent="0.25">
      <c r="A861">
        <f t="shared" si="229"/>
        <v>139.2948942803047</v>
      </c>
      <c r="B861">
        <f t="shared" si="246"/>
        <v>22.169470972173471</v>
      </c>
      <c r="C861" t="str">
        <f t="shared" si="230"/>
        <v>-908.7434793454-4626.696396226i</v>
      </c>
      <c r="D861" t="str">
        <f t="shared" si="231"/>
        <v>3.47812499677067-717.901508732944i</v>
      </c>
      <c r="E861" t="str">
        <f t="shared" si="232"/>
        <v>162.42400767883-0.201709953488708i</v>
      </c>
      <c r="F861" t="str">
        <f t="shared" si="233"/>
        <v>2.90990990938956-6737.06275242421i</v>
      </c>
      <c r="G861" t="str">
        <f t="shared" si="234"/>
        <v>0.999999999821181-0.0000133723098485181i</v>
      </c>
      <c r="H861" t="str">
        <f t="shared" si="235"/>
        <v>15.157236613092+3.03021567194237i</v>
      </c>
      <c r="I861" t="str">
        <f t="shared" si="236"/>
        <v>138.516707082082-691.311628737139i</v>
      </c>
      <c r="K861" t="str">
        <f t="shared" si="237"/>
        <v>0.317197828354052-0.06348956714964i</v>
      </c>
      <c r="L861" t="str">
        <f t="shared" si="238"/>
        <v>0.000714285714285714-54.5517783246079i</v>
      </c>
      <c r="M861" t="str">
        <f t="shared" si="239"/>
        <v>0.0025-1.69957718454508i</v>
      </c>
      <c r="N861">
        <f t="shared" si="240"/>
        <v>78.887816589993591</v>
      </c>
      <c r="O861">
        <f t="shared" si="241"/>
        <v>73.469811563691835</v>
      </c>
      <c r="P861" s="3">
        <f t="shared" si="242"/>
        <v>73.469811563691835</v>
      </c>
      <c r="Q861" s="3">
        <f t="shared" si="243"/>
        <v>-101.11218341000641</v>
      </c>
      <c r="R861">
        <f t="shared" si="244"/>
        <v>78.887816589993591</v>
      </c>
      <c r="S861">
        <f t="shared" si="245"/>
        <v>2.216947097217347E-2</v>
      </c>
      <c r="T861">
        <f t="shared" si="228"/>
        <v>73.469811563691835</v>
      </c>
    </row>
    <row r="862" spans="1:20" x14ac:dyDescent="0.25">
      <c r="A862">
        <f t="shared" si="229"/>
        <v>139.82421487856988</v>
      </c>
      <c r="B862">
        <f t="shared" si="246"/>
        <v>22.253714961867733</v>
      </c>
      <c r="C862" t="str">
        <f t="shared" si="230"/>
        <v>-908.4694341963-4607.83718610646i</v>
      </c>
      <c r="D862" t="str">
        <f t="shared" si="231"/>
        <v>3.47812499674609-715.183811057911i</v>
      </c>
      <c r="E862" t="str">
        <f t="shared" si="232"/>
        <v>162.423674850105-0.202408504464795i</v>
      </c>
      <c r="F862" t="str">
        <f t="shared" si="233"/>
        <v>2.90990990938559-6711.55882916967i</v>
      </c>
      <c r="G862" t="str">
        <f t="shared" si="234"/>
        <v>0.99999999981982-0.0000134231246259241i</v>
      </c>
      <c r="H862" t="str">
        <f t="shared" si="235"/>
        <v>15.1572801825086+3.04173149005819i</v>
      </c>
      <c r="I862" t="str">
        <f t="shared" si="236"/>
        <v>138.516753321831-688.696116268584i</v>
      </c>
      <c r="K862" t="str">
        <f t="shared" si="237"/>
        <v>0.317104183546479-0.0637118729815912i</v>
      </c>
      <c r="L862" t="str">
        <f t="shared" si="238"/>
        <v>0.000714285714285714-54.3452663126199i</v>
      </c>
      <c r="M862" t="str">
        <f t="shared" si="239"/>
        <v>0.0025-1.69314324023219i</v>
      </c>
      <c r="N862">
        <f t="shared" si="240"/>
        <v>78.846754769709136</v>
      </c>
      <c r="O862">
        <f t="shared" si="241"/>
        <v>73.435558989687038</v>
      </c>
      <c r="P862" s="3">
        <f t="shared" si="242"/>
        <v>73.435558989687038</v>
      </c>
      <c r="Q862" s="3">
        <f t="shared" si="243"/>
        <v>-101.15324523029086</v>
      </c>
      <c r="R862">
        <f t="shared" si="244"/>
        <v>78.846754769709136</v>
      </c>
      <c r="S862">
        <f t="shared" si="245"/>
        <v>2.2253714961867732E-2</v>
      </c>
      <c r="T862">
        <f t="shared" si="228"/>
        <v>73.435558989687038</v>
      </c>
    </row>
    <row r="863" spans="1:20" x14ac:dyDescent="0.25">
      <c r="A863">
        <f t="shared" si="229"/>
        <v>140.35554689510843</v>
      </c>
      <c r="B863">
        <f t="shared" si="246"/>
        <v>22.338279078722831</v>
      </c>
      <c r="C863" t="str">
        <f t="shared" si="230"/>
        <v>-908.193469442102-4589.04507784983i</v>
      </c>
      <c r="D863" t="str">
        <f t="shared" si="231"/>
        <v>3.47812499672132-712.476401542108i</v>
      </c>
      <c r="E863" t="str">
        <f t="shared" si="232"/>
        <v>162.423339690307-0.203108973980537i</v>
      </c>
      <c r="F863" t="str">
        <f t="shared" si="233"/>
        <v>2.90990990938162-6686.15145394214i</v>
      </c>
      <c r="G863" t="str">
        <f t="shared" si="234"/>
        <v>0.999999999818448-0.0000134741324994841i</v>
      </c>
      <c r="H863" t="str">
        <f t="shared" si="235"/>
        <v>15.1573240837383+3.05329107971036i</v>
      </c>
      <c r="I863" t="str">
        <f t="shared" si="236"/>
        <v>138.516799913698-686.090510927129i</v>
      </c>
      <c r="K863" t="str">
        <f t="shared" si="237"/>
        <v>0.317009882009979-0.0639348181157457i</v>
      </c>
      <c r="L863" t="str">
        <f t="shared" si="238"/>
        <v>0.000714285714285714-54.1395360755328i</v>
      </c>
      <c r="M863" t="str">
        <f t="shared" si="239"/>
        <v>0.0025-1.68673365235325i</v>
      </c>
      <c r="N863">
        <f t="shared" si="240"/>
        <v>78.805549811363235</v>
      </c>
      <c r="O863">
        <f t="shared" si="241"/>
        <v>73.401296849631194</v>
      </c>
      <c r="P863" s="3">
        <f t="shared" si="242"/>
        <v>73.401296849631194</v>
      </c>
      <c r="Q863" s="3">
        <f t="shared" si="243"/>
        <v>-101.19445018863676</v>
      </c>
      <c r="R863">
        <f t="shared" si="244"/>
        <v>78.805549811363235</v>
      </c>
      <c r="S863">
        <f t="shared" si="245"/>
        <v>2.2338279078722829E-2</v>
      </c>
      <c r="T863">
        <f t="shared" si="228"/>
        <v>73.401296849631194</v>
      </c>
    </row>
    <row r="864" spans="1:20" x14ac:dyDescent="0.25">
      <c r="A864">
        <f t="shared" si="229"/>
        <v>140.88889797330987</v>
      </c>
      <c r="B864">
        <f t="shared" si="246"/>
        <v>22.423164539221979</v>
      </c>
      <c r="C864" t="str">
        <f t="shared" si="230"/>
        <v>-907.915572865914-4570.31980971743i</v>
      </c>
      <c r="D864" t="str">
        <f t="shared" si="231"/>
        <v>3.47812499669634-709.77924123853i</v>
      </c>
      <c r="E864" t="str">
        <f t="shared" si="232"/>
        <v>162.423002184607-0.203811361661873i</v>
      </c>
      <c r="F864" t="str">
        <f t="shared" si="233"/>
        <v>2.90990990937759-6660.84026124792i</v>
      </c>
      <c r="G864" t="str">
        <f t="shared" si="234"/>
        <v>0.999999999817065-0.0000135253342029634i</v>
      </c>
      <c r="H864" t="str">
        <f t="shared" si="235"/>
        <v>15.1573683193085+3.06489460736154i</v>
      </c>
      <c r="I864" t="str">
        <f t="shared" si="236"/>
        <v>138.516846860364-683.494775230283i</v>
      </c>
      <c r="K864" t="str">
        <f t="shared" si="237"/>
        <v>0.316914919553562-0.0641584028389078i</v>
      </c>
      <c r="L864" t="str">
        <f t="shared" si="238"/>
        <v>0.000714285714285714-53.9345846538482i</v>
      </c>
      <c r="M864" t="str">
        <f t="shared" si="239"/>
        <v>0.0025-1.68034832870417i</v>
      </c>
      <c r="N864">
        <f t="shared" si="240"/>
        <v>78.764201310692371</v>
      </c>
      <c r="O864">
        <f t="shared" si="241"/>
        <v>73.367025076542404</v>
      </c>
      <c r="P864" s="3">
        <f t="shared" si="242"/>
        <v>73.367025076542404</v>
      </c>
      <c r="Q864" s="3">
        <f t="shared" si="243"/>
        <v>-101.23579868930763</v>
      </c>
      <c r="R864">
        <f t="shared" si="244"/>
        <v>78.764201310692371</v>
      </c>
      <c r="S864">
        <f t="shared" si="245"/>
        <v>2.2423164539221978E-2</v>
      </c>
      <c r="T864">
        <f t="shared" si="228"/>
        <v>73.367025076542404</v>
      </c>
    </row>
    <row r="865" spans="1:20" x14ac:dyDescent="0.25">
      <c r="A865">
        <f t="shared" si="229"/>
        <v>141.42427578560844</v>
      </c>
      <c r="B865">
        <f t="shared" si="246"/>
        <v>22.508372564471024</v>
      </c>
      <c r="C865" t="str">
        <f t="shared" si="230"/>
        <v>-907.635732191169-4551.66112101697i</v>
      </c>
      <c r="D865" t="str">
        <f t="shared" si="231"/>
        <v>3.4781249966712-707.092291347633i</v>
      </c>
      <c r="E865" t="str">
        <f t="shared" si="232"/>
        <v>162.422662318101-0.204515667059976i</v>
      </c>
      <c r="F865" t="str">
        <f t="shared" si="233"/>
        <v>2.90990990937354-6635.62488697712i</v>
      </c>
      <c r="G865" t="str">
        <f t="shared" si="234"/>
        <v>0.999999999815672-0.0000135767304729158i</v>
      </c>
      <c r="H865" t="str">
        <f t="shared" si="235"/>
        <v>15.157412891766+3.07654224010839i</v>
      </c>
      <c r="I865" t="str">
        <f t="shared" si="236"/>
        <v>138.516894164534-680.908871837559i</v>
      </c>
      <c r="K865" t="str">
        <f t="shared" si="237"/>
        <v>0.316819291965582-0.0643826274181775i</v>
      </c>
      <c r="L865" t="str">
        <f t="shared" si="238"/>
        <v>0.000714285714285714-53.730409099271i</v>
      </c>
      <c r="M865" t="str">
        <f t="shared" si="239"/>
        <v>0.0025-1.67398717742994i</v>
      </c>
      <c r="N865">
        <f t="shared" si="240"/>
        <v>78.722708863350448</v>
      </c>
      <c r="O865">
        <f t="shared" si="241"/>
        <v>73.332743603012872</v>
      </c>
      <c r="P865" s="3">
        <f t="shared" si="242"/>
        <v>73.332743603012872</v>
      </c>
      <c r="Q865" s="3">
        <f t="shared" si="243"/>
        <v>-101.27729113664955</v>
      </c>
      <c r="R865">
        <f t="shared" si="244"/>
        <v>78.722708863350448</v>
      </c>
      <c r="S865">
        <f t="shared" si="245"/>
        <v>2.2508372564471024E-2</v>
      </c>
      <c r="T865">
        <f t="shared" si="228"/>
        <v>73.332743603012872</v>
      </c>
    </row>
    <row r="866" spans="1:20" x14ac:dyDescent="0.25">
      <c r="A866">
        <f t="shared" si="229"/>
        <v>141.96168803359376</v>
      </c>
      <c r="B866">
        <f t="shared" si="246"/>
        <v>22.593904380216014</v>
      </c>
      <c r="C866" t="str">
        <f t="shared" si="230"/>
        <v>-907.353935081526-4533.06875209939i</v>
      </c>
      <c r="D866" t="str">
        <f t="shared" si="231"/>
        <v>3.47812499664583-704.415513216729i</v>
      </c>
      <c r="E866" t="str">
        <f t="shared" si="232"/>
        <v>162.422320075811-0.205221889648345i</v>
      </c>
      <c r="F866" t="str">
        <f t="shared" si="233"/>
        <v>2.90990990936945-6610.504968398i</v>
      </c>
      <c r="G866" t="str">
        <f t="shared" si="234"/>
        <v>0.999999999814269-0.0000136283220486938i</v>
      </c>
      <c r="H866" t="str">
        <f t="shared" si="235"/>
        <v>15.1574578036768+3.08823414568409i</v>
      </c>
      <c r="I866" t="str">
        <f t="shared" si="236"/>
        <v>138.516941828928-678.332763549878i</v>
      </c>
      <c r="K866" t="str">
        <f t="shared" si="237"/>
        <v>0.316722995013732-0.064607492100705i</v>
      </c>
      <c r="L866" t="str">
        <f t="shared" si="238"/>
        <v>0.000714285714285714-53.5270064746674i</v>
      </c>
      <c r="M866" t="str">
        <f t="shared" si="239"/>
        <v>0.0025-1.66765010702325i</v>
      </c>
      <c r="N866">
        <f t="shared" si="240"/>
        <v>78.681072064923114</v>
      </c>
      <c r="O866">
        <f t="shared" si="241"/>
        <v>73.298452361206557</v>
      </c>
      <c r="P866" s="3">
        <f t="shared" si="242"/>
        <v>73.298452361206557</v>
      </c>
      <c r="Q866" s="3">
        <f t="shared" si="243"/>
        <v>-101.31892793507689</v>
      </c>
      <c r="R866">
        <f t="shared" si="244"/>
        <v>78.681072064923114</v>
      </c>
      <c r="S866">
        <f t="shared" si="245"/>
        <v>2.2593904380216013E-2</v>
      </c>
      <c r="T866">
        <f t="shared" si="228"/>
        <v>73.298452361206557</v>
      </c>
    </row>
    <row r="867" spans="1:20" x14ac:dyDescent="0.25">
      <c r="A867">
        <f t="shared" si="229"/>
        <v>142.50114244812141</v>
      </c>
      <c r="B867">
        <f t="shared" si="246"/>
        <v>22.679761216860836</v>
      </c>
      <c r="C867" t="str">
        <f t="shared" si="230"/>
        <v>-907.070169141003-4514.54244435629i</v>
      </c>
      <c r="D867" t="str">
        <f t="shared" si="231"/>
        <v>3.47812499662031-701.748868339479i</v>
      </c>
      <c r="E867" t="str">
        <f t="shared" si="232"/>
        <v>162.421975442694-0.205930028824462i</v>
      </c>
      <c r="F867" t="str">
        <f t="shared" si="233"/>
        <v>2.90990990936535-6585.48014415222i</v>
      </c>
      <c r="G867" t="str">
        <f t="shared" si="234"/>
        <v>0.999999999812855-0.0000136801096724595i</v>
      </c>
      <c r="H867" t="str">
        <f t="shared" si="235"/>
        <v>15.1575030576267+3.0999704924607i</v>
      </c>
      <c r="I867" t="str">
        <f t="shared" si="236"/>
        <v>138.516989856293-675.766413309104i</v>
      </c>
      <c r="K867" t="str">
        <f t="shared" si="237"/>
        <v>0.31662602444503-0.0648329971134369i</v>
      </c>
      <c r="L867" t="str">
        <f t="shared" si="238"/>
        <v>0.000714285714285714-53.324373854022i</v>
      </c>
      <c r="M867" t="str">
        <f t="shared" si="239"/>
        <v>0.0025-1.66133702632322i</v>
      </c>
      <c r="N867">
        <f t="shared" si="240"/>
        <v>78.639290510941024</v>
      </c>
      <c r="O867">
        <f t="shared" si="241"/>
        <v>73.264151282857966</v>
      </c>
      <c r="P867" s="3">
        <f t="shared" si="242"/>
        <v>73.264151282857966</v>
      </c>
      <c r="Q867" s="3">
        <f t="shared" si="243"/>
        <v>-101.36070948905898</v>
      </c>
      <c r="R867">
        <f t="shared" si="244"/>
        <v>78.639290510941024</v>
      </c>
      <c r="S867">
        <f t="shared" si="245"/>
        <v>2.2679761216860835E-2</v>
      </c>
      <c r="T867">
        <f t="shared" si="228"/>
        <v>73.264151282857966</v>
      </c>
    </row>
    <row r="868" spans="1:20" x14ac:dyDescent="0.25">
      <c r="A868">
        <f t="shared" si="229"/>
        <v>143.04264678942428</v>
      </c>
      <c r="B868">
        <f t="shared" si="246"/>
        <v>22.765944309484908</v>
      </c>
      <c r="C868" t="str">
        <f t="shared" si="230"/>
        <v>-906.784421913742-4496.08194021624i</v>
      </c>
      <c r="D868" t="str">
        <f t="shared" si="231"/>
        <v>3.47812499659457-699.09231835529i</v>
      </c>
      <c r="E868" t="str">
        <f t="shared" si="232"/>
        <v>162.421628403623-0.206640083905838i</v>
      </c>
      <c r="F868" t="str">
        <f t="shared" si="233"/>
        <v>2.90990990936119-6560.55005424918i</v>
      </c>
      <c r="G868" t="str">
        <f t="shared" si="234"/>
        <v>0.99999999981143-0.0000137320940891952i</v>
      </c>
      <c r="H868" t="str">
        <f t="shared" si="235"/>
        <v>15.157548656221+3.11175144945164i</v>
      </c>
      <c r="I868" t="str">
        <f t="shared" si="236"/>
        <v>138.517038249389-673.209784197441i</v>
      </c>
      <c r="K868" t="str">
        <f t="shared" si="237"/>
        <v>0.31652837598582-0.0650591426628665i</v>
      </c>
      <c r="L868" t="str">
        <f t="shared" si="238"/>
        <v>0.000714285714285714-53.122508322397i</v>
      </c>
      <c r="M868" t="str">
        <f t="shared" si="239"/>
        <v>0.0025-1.65504784451407i</v>
      </c>
      <c r="N868">
        <f t="shared" si="240"/>
        <v>78.597363796894939</v>
      </c>
      <c r="O868">
        <f t="shared" si="241"/>
        <v>73.229840299268588</v>
      </c>
      <c r="P868" s="3">
        <f t="shared" si="242"/>
        <v>73.229840299268588</v>
      </c>
      <c r="Q868" s="3">
        <f t="shared" si="243"/>
        <v>-101.40263620310506</v>
      </c>
      <c r="R868">
        <f t="shared" si="244"/>
        <v>78.597363796894939</v>
      </c>
      <c r="S868">
        <f t="shared" si="245"/>
        <v>2.276594430948491E-2</v>
      </c>
      <c r="T868">
        <f t="shared" si="228"/>
        <v>73.229840299268588</v>
      </c>
    </row>
    <row r="869" spans="1:20" x14ac:dyDescent="0.25">
      <c r="A869">
        <f t="shared" si="229"/>
        <v>143.5862088472241</v>
      </c>
      <c r="B869">
        <f t="shared" si="246"/>
        <v>22.852454897860952</v>
      </c>
      <c r="C869" t="str">
        <f t="shared" si="230"/>
        <v>-906.496680884287-4477.68698314263i</v>
      </c>
      <c r="D869" t="str">
        <f t="shared" si="231"/>
        <v>3.47812499656864-696.445825048802i</v>
      </c>
      <c r="E869" t="str">
        <f t="shared" si="232"/>
        <v>162.42127894341-0.207352054132191i</v>
      </c>
      <c r="F869" t="str">
        <f t="shared" si="233"/>
        <v>2.90990990935701-6535.7143400612i</v>
      </c>
      <c r="G869" t="str">
        <f t="shared" si="234"/>
        <v>0.999999999809994-0.0000137842760467144i</v>
      </c>
      <c r="H869" t="str">
        <f t="shared" si="235"/>
        <v>15.1575946020848+3.12357718631418i</v>
      </c>
      <c r="I869" t="str">
        <f t="shared" si="236"/>
        <v>138.517087011004-670.662839436947i</v>
      </c>
      <c r="K869" t="str">
        <f t="shared" si="237"/>
        <v>0.316430045341765-0.0652859289347806i</v>
      </c>
      <c r="L869" t="str">
        <f t="shared" si="238"/>
        <v>0.000714285714285714-52.9214069758885i</v>
      </c>
      <c r="M869" t="str">
        <f t="shared" si="239"/>
        <v>0.0025-1.6487824711238i</v>
      </c>
      <c r="N869">
        <f t="shared" si="240"/>
        <v>78.555291518248538</v>
      </c>
      <c r="O869">
        <f t="shared" si="241"/>
        <v>73.195519341306493</v>
      </c>
      <c r="P869" s="3">
        <f t="shared" si="242"/>
        <v>73.195519341306493</v>
      </c>
      <c r="Q869" s="3">
        <f t="shared" si="243"/>
        <v>-101.44470848175146</v>
      </c>
      <c r="R869">
        <f t="shared" si="244"/>
        <v>78.555291518248538</v>
      </c>
      <c r="S869">
        <f t="shared" si="245"/>
        <v>2.285245489786095E-2</v>
      </c>
      <c r="T869">
        <f t="shared" si="228"/>
        <v>73.195519341306493</v>
      </c>
    </row>
    <row r="870" spans="1:20" x14ac:dyDescent="0.25">
      <c r="A870">
        <f t="shared" si="229"/>
        <v>144.13183644084356</v>
      </c>
      <c r="B870">
        <f t="shared" si="246"/>
        <v>22.939294226472825</v>
      </c>
      <c r="C870" t="str">
        <f t="shared" si="230"/>
        <v>-906.206933477354-4459.35731763014i</v>
      </c>
      <c r="D870" t="str">
        <f t="shared" si="231"/>
        <v>3.47812499654249-693.80935034932i</v>
      </c>
      <c r="E870" t="str">
        <f t="shared" si="232"/>
        <v>162.420927046787-0.208065938662084i</v>
      </c>
      <c r="F870" t="str">
        <f t="shared" si="233"/>
        <v>2.90990990935279-6510.97264431819i</v>
      </c>
      <c r="G870" t="str">
        <f t="shared" si="234"/>
        <v>0.999999999808547-0.0000138366562956719i</v>
      </c>
      <c r="H870" t="str">
        <f t="shared" si="235"/>
        <v>15.1576408978633+3.13544787335185i</v>
      </c>
      <c r="I870" t="str">
        <f t="shared" si="236"/>
        <v>138.517136143943-668.125542388995i</v>
      </c>
      <c r="K870" t="str">
        <f t="shared" si="237"/>
        <v>0.316331028197844-0.0655133560940014i</v>
      </c>
      <c r="L870" t="str">
        <f t="shared" si="238"/>
        <v>0.000714285714285714-52.7210669215865i</v>
      </c>
      <c r="M870" t="str">
        <f t="shared" si="239"/>
        <v>0.0025-1.64254081602291i</v>
      </c>
      <c r="N870">
        <f t="shared" si="240"/>
        <v>78.513073270454257</v>
      </c>
      <c r="O870">
        <f t="shared" si="241"/>
        <v>73.161188339403026</v>
      </c>
      <c r="P870" s="3">
        <f t="shared" si="242"/>
        <v>73.161188339403026</v>
      </c>
      <c r="Q870" s="3">
        <f t="shared" si="243"/>
        <v>-101.48692672954574</v>
      </c>
      <c r="R870">
        <f t="shared" si="244"/>
        <v>78.513073270454257</v>
      </c>
      <c r="S870">
        <f t="shared" si="245"/>
        <v>2.2939294226472826E-2</v>
      </c>
      <c r="T870">
        <f t="shared" si="228"/>
        <v>73.161188339403026</v>
      </c>
    </row>
    <row r="871" spans="1:20" x14ac:dyDescent="0.25">
      <c r="A871">
        <f t="shared" si="229"/>
        <v>144.67953741931876</v>
      </c>
      <c r="B871">
        <f t="shared" si="246"/>
        <v>23.026463544533421</v>
      </c>
      <c r="C871" t="str">
        <f t="shared" si="230"/>
        <v>-905.915167057949-4441.09268920204i</v>
      </c>
      <c r="D871" t="str">
        <f t="shared" si="231"/>
        <v>3.47812499651618-691.182856330275i</v>
      </c>
      <c r="E871" t="str">
        <f t="shared" si="232"/>
        <v>162.420572698415-0.208781736573227i</v>
      </c>
      <c r="F871" t="str">
        <f t="shared" si="233"/>
        <v>2.90990990934855-6486.32461110259i</v>
      </c>
      <c r="G871" t="str">
        <f t="shared" si="234"/>
        <v>0.999999999807089-0.0000138892355895752i</v>
      </c>
      <c r="H871" t="str">
        <f t="shared" si="235"/>
        <v>15.157687546222+3.14736368151695i</v>
      </c>
      <c r="I871" t="str">
        <f t="shared" si="236"/>
        <v>138.517185651036-665.597856553751i</v>
      </c>
      <c r="K871" t="str">
        <f t="shared" si="237"/>
        <v>0.316231320218351-0.0657414242841298i</v>
      </c>
      <c r="L871" t="str">
        <f t="shared" si="238"/>
        <v>0.000714285714285714-52.5214852775318i</v>
      </c>
      <c r="M871" t="str">
        <f t="shared" si="239"/>
        <v>0.0025-1.63632278942311i</v>
      </c>
      <c r="N871">
        <f t="shared" si="240"/>
        <v>78.470708648967062</v>
      </c>
      <c r="O871">
        <f t="shared" si="241"/>
        <v>73.126847223551167</v>
      </c>
      <c r="P871" s="3">
        <f t="shared" si="242"/>
        <v>73.126847223551167</v>
      </c>
      <c r="Q871" s="3">
        <f t="shared" si="243"/>
        <v>-101.52929135103294</v>
      </c>
      <c r="R871">
        <f t="shared" si="244"/>
        <v>78.470708648967062</v>
      </c>
      <c r="S871">
        <f t="shared" si="245"/>
        <v>2.3026463544533422E-2</v>
      </c>
      <c r="T871">
        <f t="shared" si="228"/>
        <v>73.126847223551167</v>
      </c>
    </row>
    <row r="872" spans="1:20" x14ac:dyDescent="0.25">
      <c r="A872">
        <f t="shared" si="229"/>
        <v>145.22931966151216</v>
      </c>
      <c r="B872">
        <f t="shared" si="246"/>
        <v>23.113964106002648</v>
      </c>
      <c r="C872" t="str">
        <f t="shared" si="230"/>
        <v>-905.621368931407-4422.89284440747i</v>
      </c>
      <c r="D872" t="str">
        <f t="shared" si="231"/>
        <v>3.47812499648966-688.566305208666i</v>
      </c>
      <c r="E872" t="str">
        <f t="shared" si="232"/>
        <v>162.420215882887-0.209499446861409i</v>
      </c>
      <c r="F872" t="str">
        <f t="shared" si="233"/>
        <v>2.90990990934428-6461.76988584415i</v>
      </c>
      <c r="G872" t="str">
        <f t="shared" si="234"/>
        <v>0.99999999980562-0.0000139420146847952i</v>
      </c>
      <c r="H872" t="str">
        <f t="shared" si="235"/>
        <v>15.1577345498465+3.15932478241298i</v>
      </c>
      <c r="I872" t="str">
        <f t="shared" si="236"/>
        <v>138.51723553513-663.07974556963i</v>
      </c>
      <c r="K872" t="str">
        <f t="shared" si="237"/>
        <v>0.316130917046903-0.0659701336272874i</v>
      </c>
      <c r="L872" t="str">
        <f t="shared" si="238"/>
        <v>0.000714285714285714-52.3226591726757i</v>
      </c>
      <c r="M872" t="str">
        <f t="shared" si="239"/>
        <v>0.0025-1.63012830187598i</v>
      </c>
      <c r="N872">
        <f t="shared" si="240"/>
        <v>78.428197249259455</v>
      </c>
      <c r="O872">
        <f t="shared" si="241"/>
        <v>73.092495923303815</v>
      </c>
      <c r="P872" s="3">
        <f t="shared" si="242"/>
        <v>73.092495923303815</v>
      </c>
      <c r="Q872" s="3">
        <f t="shared" si="243"/>
        <v>-101.57180275074055</v>
      </c>
      <c r="R872">
        <f t="shared" si="244"/>
        <v>78.428197249259455</v>
      </c>
      <c r="S872">
        <f t="shared" si="245"/>
        <v>2.3113964106002648E-2</v>
      </c>
      <c r="T872">
        <f t="shared" si="228"/>
        <v>73.092495923303815</v>
      </c>
    </row>
    <row r="873" spans="1:20" x14ac:dyDescent="0.25">
      <c r="A873">
        <f t="shared" si="229"/>
        <v>145.78119107622592</v>
      </c>
      <c r="B873">
        <f t="shared" si="246"/>
        <v>23.201797169605459</v>
      </c>
      <c r="C873" t="str">
        <f t="shared" si="230"/>
        <v>-905.325526343322-4404.75753081811i</v>
      </c>
      <c r="D873" t="str">
        <f t="shared" si="231"/>
        <v>3.47812499646292-685.959659344523i</v>
      </c>
      <c r="E873" t="str">
        <f t="shared" si="232"/>
        <v>162.419856584718-0.210219068439588i</v>
      </c>
      <c r="F873" t="str">
        <f t="shared" si="233"/>
        <v>2.90990990933998-6437.30811531486i</v>
      </c>
      <c r="G873" t="str">
        <f t="shared" si="234"/>
        <v>0.99999999980414-0.0000139949943405766i</v>
      </c>
      <c r="H873" t="str">
        <f t="shared" si="235"/>
        <v>15.1577819114429+3.17133134829726i</v>
      </c>
      <c r="I873" t="str">
        <f t="shared" si="236"/>
        <v>138.517285799098-660.571173212782i</v>
      </c>
      <c r="K873" t="str">
        <f t="shared" si="237"/>
        <v>0.316029814306433-0.0661994842238528i</v>
      </c>
      <c r="L873" t="str">
        <f t="shared" si="238"/>
        <v>0.000714285714285714-52.1245857468378i</v>
      </c>
      <c r="M873" t="str">
        <f t="shared" si="239"/>
        <v>0.0025-1.62395726427174i</v>
      </c>
      <c r="N873">
        <f t="shared" si="240"/>
        <v>78.385538666836368</v>
      </c>
      <c r="O873">
        <f t="shared" si="241"/>
        <v>73.058134367770833</v>
      </c>
      <c r="P873" s="3">
        <f t="shared" si="242"/>
        <v>73.058134367770833</v>
      </c>
      <c r="Q873" s="3">
        <f t="shared" si="243"/>
        <v>-101.61446133316363</v>
      </c>
      <c r="R873">
        <f t="shared" si="244"/>
        <v>78.385538666836368</v>
      </c>
      <c r="S873">
        <f t="shared" si="245"/>
        <v>2.3201797169605458E-2</v>
      </c>
      <c r="T873">
        <f t="shared" si="228"/>
        <v>73.058134367770833</v>
      </c>
    </row>
    <row r="874" spans="1:20" x14ac:dyDescent="0.25">
      <c r="A874">
        <f t="shared" si="229"/>
        <v>146.3351596023156</v>
      </c>
      <c r="B874">
        <f t="shared" si="246"/>
        <v>23.289963998849959</v>
      </c>
      <c r="C874" t="str">
        <f t="shared" si="230"/>
        <v>-905.027626479606-4386.68649702572i</v>
      </c>
      <c r="D874" t="str">
        <f t="shared" si="231"/>
        <v>3.47812499643599-683.362881240372i</v>
      </c>
      <c r="E874" t="str">
        <f t="shared" si="232"/>
        <v>162.419494788352-0.210940600135689i</v>
      </c>
      <c r="F874" t="str">
        <f t="shared" si="233"/>
        <v>2.90990990933563-6412.93894762397i</v>
      </c>
      <c r="G874" t="str">
        <f t="shared" si="234"/>
        <v>0.999999999802649-0.0000140481753190499i</v>
      </c>
      <c r="H874" t="str">
        <f t="shared" si="235"/>
        <v>15.1578296337381+3.18338355208324i</v>
      </c>
      <c r="I874" t="str">
        <f t="shared" si="236"/>
        <v>138.517336445832-658.072103396591i</v>
      </c>
      <c r="K874" t="str">
        <f t="shared" si="237"/>
        <v>0.315928007599204-0.0664294761521989i</v>
      </c>
      <c r="L874" t="str">
        <f t="shared" si="238"/>
        <v>0.000714285714285714-51.9272621506653i</v>
      </c>
      <c r="M874" t="str">
        <f t="shared" si="239"/>
        <v>0.0025-1.61780958783796i</v>
      </c>
      <c r="N874">
        <f t="shared" si="240"/>
        <v>78.342732497250836</v>
      </c>
      <c r="O874">
        <f t="shared" si="241"/>
        <v>73.023762485617681</v>
      </c>
      <c r="P874" s="3">
        <f t="shared" si="242"/>
        <v>73.023762485617681</v>
      </c>
      <c r="Q874" s="3">
        <f t="shared" si="243"/>
        <v>-101.65726750274916</v>
      </c>
      <c r="R874">
        <f t="shared" si="244"/>
        <v>78.342732497250836</v>
      </c>
      <c r="S874">
        <f t="shared" si="245"/>
        <v>2.3289963998849958E-2</v>
      </c>
      <c r="T874">
        <f t="shared" si="228"/>
        <v>73.023762485617681</v>
      </c>
    </row>
    <row r="875" spans="1:20" x14ac:dyDescent="0.25">
      <c r="A875">
        <f t="shared" si="229"/>
        <v>146.89123320880441</v>
      </c>
      <c r="B875">
        <f t="shared" si="246"/>
        <v>23.378465862045591</v>
      </c>
      <c r="C875" t="str">
        <f t="shared" si="230"/>
        <v>-904.727656466641-4368.67949263931i</v>
      </c>
      <c r="D875" t="str">
        <f t="shared" si="231"/>
        <v>3.47812499640886-680.775933540695i</v>
      </c>
      <c r="E875" t="str">
        <f t="shared" si="232"/>
        <v>162.419130478165-0.211664040694527i</v>
      </c>
      <c r="F875" t="str">
        <f t="shared" si="233"/>
        <v>2.90990990933127-6388.66203221286i</v>
      </c>
      <c r="G875" t="str">
        <f t="shared" si="234"/>
        <v>0.999999999801146-0.000014101558385241i</v>
      </c>
      <c r="H875" t="str">
        <f t="shared" si="235"/>
        <v>15.1578777194795+3.19548156734322i</v>
      </c>
      <c r="I875" t="str">
        <f t="shared" si="236"/>
        <v>138.51738747825-655.582500171124i</v>
      </c>
      <c r="K875" t="str">
        <f t="shared" si="237"/>
        <v>0.315825492506813-0.0666601094684303i</v>
      </c>
      <c r="L875" t="str">
        <f t="shared" si="238"/>
        <v>0.000714285714285714-51.7306855455919i</v>
      </c>
      <c r="M875" t="str">
        <f t="shared" si="239"/>
        <v>0.0025-1.61168518413823i</v>
      </c>
      <c r="N875">
        <f t="shared" si="240"/>
        <v>78.299778336117924</v>
      </c>
      <c r="O875">
        <f t="shared" si="241"/>
        <v>72.989380205063526</v>
      </c>
      <c r="P875" s="3">
        <f t="shared" si="242"/>
        <v>72.989380205063526</v>
      </c>
      <c r="Q875" s="3">
        <f t="shared" si="243"/>
        <v>-101.70022166388208</v>
      </c>
      <c r="R875">
        <f t="shared" si="244"/>
        <v>78.299778336117924</v>
      </c>
      <c r="S875">
        <f t="shared" si="245"/>
        <v>2.3378465862045592E-2</v>
      </c>
      <c r="T875">
        <f t="shared" si="228"/>
        <v>72.989380205063526</v>
      </c>
    </row>
    <row r="876" spans="1:20" x14ac:dyDescent="0.25">
      <c r="A876">
        <f t="shared" si="229"/>
        <v>147.44941989499787</v>
      </c>
      <c r="B876">
        <f t="shared" si="246"/>
        <v>23.467304032321366</v>
      </c>
      <c r="C876" t="str">
        <f t="shared" si="230"/>
        <v>-904.425603371061-4350.73626828186i</v>
      </c>
      <c r="D876" t="str">
        <f t="shared" si="231"/>
        <v>3.47812499638151-678.198779031368i</v>
      </c>
      <c r="E876" t="str">
        <f t="shared" si="232"/>
        <v>162.418763638453-0.212389388773178i</v>
      </c>
      <c r="F876" t="str">
        <f t="shared" si="233"/>
        <v>2.90990990932685-6364.47701984987i</v>
      </c>
      <c r="G876" t="str">
        <f t="shared" si="234"/>
        <v>0.999999999799632-0.0000141551443070836i</v>
      </c>
      <c r="H876" t="str">
        <f t="shared" si="235"/>
        <v>15.1579261714356+3.20762556831064i</v>
      </c>
      <c r="I876" t="str">
        <f t="shared" si="236"/>
        <v>138.517438899284-653.102327722627i</v>
      </c>
      <c r="K876" t="str">
        <f t="shared" si="237"/>
        <v>0.315722264590201-0.0668913842061119i</v>
      </c>
      <c r="L876" t="str">
        <f t="shared" si="238"/>
        <v>0.000714285714285714-51.5348531037976i</v>
      </c>
      <c r="M876" t="str">
        <f t="shared" si="239"/>
        <v>0.0025-1.60558396507096i</v>
      </c>
      <c r="N876">
        <f t="shared" si="240"/>
        <v>78.256675779132252</v>
      </c>
      <c r="O876">
        <f t="shared" si="241"/>
        <v>72.954987453878047</v>
      </c>
      <c r="P876" s="3">
        <f t="shared" si="242"/>
        <v>72.954987453878047</v>
      </c>
      <c r="Q876" s="3">
        <f t="shared" si="243"/>
        <v>-101.74332422086775</v>
      </c>
      <c r="R876">
        <f t="shared" si="244"/>
        <v>78.256675779132252</v>
      </c>
      <c r="S876">
        <f t="shared" si="245"/>
        <v>2.3467304032321366E-2</v>
      </c>
      <c r="T876">
        <f t="shared" ref="T876:T939" si="247">P876</f>
        <v>72.954987453878047</v>
      </c>
    </row>
    <row r="877" spans="1:20" x14ac:dyDescent="0.25">
      <c r="A877">
        <f t="shared" ref="A877:A940" si="248">2*PI()*B877</f>
        <v>148.00972769059885</v>
      </c>
      <c r="B877">
        <f t="shared" si="246"/>
        <v>23.556479787644186</v>
      </c>
      <c r="C877" t="str">
        <f t="shared" ref="C877:C940" si="249">IMPRODUCT(D877,E877,$C$40,,K877,$C$41)</f>
        <v>-904.121454200083-4332.85657558819i</v>
      </c>
      <c r="D877" t="str">
        <f t="shared" ref="D877:D940" si="250">IMDIV(IMPRODUCT($C$37,$C$38,COMPLEX(1,A877/$C$38)),IMSUM(-1*A877*A877/$C$39,COMPLEX(0,1*A877)))</f>
        <v>3.47812499635395-675.631380639168i</v>
      </c>
      <c r="E877" t="str">
        <f t="shared" ref="E877:E940" si="251">IMDIV(IMPRODUCT(IMSUM(F877,G877),$C$29,H877),IMSUM(1,I877))</f>
        <v>162.418394253448-0.213116642942952i</v>
      </c>
      <c r="F877" t="str">
        <f t="shared" ref="F877:F940" si="252">IMDIV(IMPRODUCT($C$14,$C$15,COMPLEX(1,A877/$C$15)),IMSUM(-1*A877*A877/$C$16,COMPLEX(0,A877)))</f>
        <v>2.90990990932241-6340.38356262553i</v>
      </c>
      <c r="G877" t="str">
        <f t="shared" ref="G877:G940" si="253">IMDIV(1,COMPLEX(1,A877*$C$9*$C$10))</f>
        <v>0.999999999798106-0.0000142089338554288i</v>
      </c>
      <c r="H877" t="str">
        <f t="shared" ref="H877:H940" si="254">IMDIV($C$3,IMSUM(K877,COMPLEX(0,$C$28*A877)))</f>
        <v>15.157974992396+3.21981572988288i</v>
      </c>
      <c r="I877" t="str">
        <f t="shared" ref="I877:I940" si="255">IMPRODUCT(F877,$C$29,H877,$C$31)</f>
        <v>138.517490711897-650.631550373022i</v>
      </c>
      <c r="K877" t="str">
        <f t="shared" ref="K877:K940" si="256">IF($C$26&lt;=0,IMDIV(1,IMSUM(IMDIV(1,L877),1/$C$18)),IMDIV(1,IMSUM(IMDIV(1,L877),1/$C$18,IMDIV(1,M877))))</f>
        <v>0.315618319389663-0.0671233003760047i</v>
      </c>
      <c r="L877" t="str">
        <f t="shared" ref="L877:L940" si="257">IMSUM($C$21/$C$22,IMDIV(1,COMPLEX(0,$C$20*$C$22*A877)))</f>
        <v>0.000714285714285714-51.3397620081665i</v>
      </c>
      <c r="M877" t="str">
        <f t="shared" ref="M877:M940" si="258">IMSUM($C$25/$C$26,IMDIV(1,COMPLEX(0,$C$24*$C$26*A877)))</f>
        <v>0.0025-1.59950584286807i</v>
      </c>
      <c r="N877">
        <f t="shared" ref="N877:N940" si="259">ABS(R877)</f>
        <v>78.213424422081701</v>
      </c>
      <c r="O877">
        <f t="shared" ref="O877:O940" si="260">ABS(P877)</f>
        <v>72.92058415938088</v>
      </c>
      <c r="P877" s="3">
        <f t="shared" ref="P877:P940" si="261">20*LOG10(IMABS(C877))</f>
        <v>72.92058415938088</v>
      </c>
      <c r="Q877" s="3">
        <f t="shared" ref="Q877:Q940" si="262">IMARGUMENT(C877)*180/PI()</f>
        <v>-101.7865755779183</v>
      </c>
      <c r="R877">
        <f t="shared" ref="R877:R940" si="263">IF(Q877&lt;0,Q877+180,Q877-180)</f>
        <v>78.213424422081701</v>
      </c>
      <c r="S877">
        <f t="shared" ref="S877:S940" si="264">B877/1000</f>
        <v>2.3556479787644184E-2</v>
      </c>
      <c r="T877">
        <f t="shared" si="247"/>
        <v>72.92058415938088</v>
      </c>
    </row>
    <row r="878" spans="1:20" x14ac:dyDescent="0.25">
      <c r="A878">
        <f t="shared" si="248"/>
        <v>148.57216465582312</v>
      </c>
      <c r="B878">
        <f t="shared" ref="B878:B941" si="265">B877*(1+B$42)</f>
        <v>23.645994410837233</v>
      </c>
      <c r="C878" t="str">
        <f t="shared" si="249"/>
        <v>-903.815195901338-4315.0401672016i</v>
      </c>
      <c r="D878" t="str">
        <f t="shared" si="250"/>
        <v>3.4781249963262-673.073701431206i</v>
      </c>
      <c r="E878" t="str">
        <f t="shared" si="251"/>
        <v>162.418022307304-0.213845801686659i</v>
      </c>
      <c r="F878" t="str">
        <f t="shared" si="252"/>
        <v>2.90990990931794-6316.38131394737i</v>
      </c>
      <c r="G878" t="str">
        <f t="shared" si="253"/>
        <v>0.999999999796569-0.0000142629278040575i</v>
      </c>
      <c r="H878" t="str">
        <f t="shared" si="254"/>
        <v>15.1580241851715+3.23205222762361i</v>
      </c>
      <c r="I878" t="str">
        <f t="shared" si="255"/>
        <v>138.517542919071-648.170132579376i</v>
      </c>
      <c r="K878" t="str">
        <f t="shared" si="256"/>
        <v>0.315513652424862-0.0673558579657919i</v>
      </c>
      <c r="L878" t="str">
        <f t="shared" si="257"/>
        <v>0.000714285714285714-51.145409452248i</v>
      </c>
      <c r="M878" t="str">
        <f t="shared" si="258"/>
        <v>0.0025-1.59345073009371i</v>
      </c>
      <c r="N878">
        <f t="shared" si="259"/>
        <v>78.170023860864603</v>
      </c>
      <c r="O878">
        <f t="shared" si="260"/>
        <v>72.88617024843829</v>
      </c>
      <c r="P878" s="3">
        <f t="shared" si="261"/>
        <v>72.88617024843829</v>
      </c>
      <c r="Q878" s="3">
        <f t="shared" si="262"/>
        <v>-101.8299761391354</v>
      </c>
      <c r="R878">
        <f t="shared" si="263"/>
        <v>78.170023860864603</v>
      </c>
      <c r="S878">
        <f t="shared" si="264"/>
        <v>2.3645994410837232E-2</v>
      </c>
      <c r="T878">
        <f t="shared" si="247"/>
        <v>72.88617024843829</v>
      </c>
    </row>
    <row r="879" spans="1:20" x14ac:dyDescent="0.25">
      <c r="A879">
        <f t="shared" si="248"/>
        <v>149.13673888151524</v>
      </c>
      <c r="B879">
        <f t="shared" si="265"/>
        <v>23.735849189598415</v>
      </c>
      <c r="C879" t="str">
        <f t="shared" si="249"/>
        <v>-903.50681536304-4297.28679677138i</v>
      </c>
      <c r="D879" t="str">
        <f t="shared" si="250"/>
        <v>3.47812499629822-670.525704614405i</v>
      </c>
      <c r="E879" t="str">
        <f t="shared" si="251"/>
        <v>162.417647784105-0.214576863398805i</v>
      </c>
      <c r="F879" t="str">
        <f t="shared" si="252"/>
        <v>2.90990990931344-6292.46992853497i</v>
      </c>
      <c r="G879" t="str">
        <f t="shared" si="253"/>
        <v>0.99999999979502-0.0000143171269296908i</v>
      </c>
      <c r="H879" t="str">
        <f t="shared" si="254"/>
        <v>15.1580737525943+3.24433523776537i</v>
      </c>
      <c r="I879" t="str">
        <f t="shared" si="255"/>
        <v>138.51759552381-645.718038933396i</v>
      </c>
      <c r="K879" t="str">
        <f t="shared" si="256"/>
        <v>0.315408259194845-0.0675890569398074i</v>
      </c>
      <c r="L879" t="str">
        <f t="shared" si="257"/>
        <v>0.000714285714285714-50.9517926402152i</v>
      </c>
      <c r="M879" t="str">
        <f t="shared" si="258"/>
        <v>0.0025-1.58741853964307i</v>
      </c>
      <c r="N879">
        <f t="shared" si="259"/>
        <v>78.126473691505083</v>
      </c>
      <c r="O879">
        <f t="shared" si="260"/>
        <v>72.851745647461726</v>
      </c>
      <c r="P879" s="3">
        <f t="shared" si="261"/>
        <v>72.851745647461726</v>
      </c>
      <c r="Q879" s="3">
        <f t="shared" si="262"/>
        <v>-101.87352630849492</v>
      </c>
      <c r="R879">
        <f t="shared" si="263"/>
        <v>78.126473691505083</v>
      </c>
      <c r="S879">
        <f t="shared" si="264"/>
        <v>2.3735849189598417E-2</v>
      </c>
      <c r="T879">
        <f t="shared" si="247"/>
        <v>72.851745647461726</v>
      </c>
    </row>
    <row r="880" spans="1:20" x14ac:dyDescent="0.25">
      <c r="A880">
        <f t="shared" si="248"/>
        <v>149.70345848926502</v>
      </c>
      <c r="B880">
        <f t="shared" si="265"/>
        <v>23.826045416518891</v>
      </c>
      <c r="C880" t="str">
        <f t="shared" si="249"/>
        <v>-903.196299414034-4279.5962189501i</v>
      </c>
      <c r="D880" t="str">
        <f t="shared" si="250"/>
        <v>3.47812499627004-667.987353534976i</v>
      </c>
      <c r="E880" t="str">
        <f t="shared" si="251"/>
        <v>162.417270667865-0.215309826384182i</v>
      </c>
      <c r="F880" t="str">
        <f t="shared" si="252"/>
        <v>2.90990990930889-6268.64906241502i</v>
      </c>
      <c r="G880" t="str">
        <f t="shared" si="253"/>
        <v>0.999999999793459-0.0000143715320120011i</v>
      </c>
      <c r="H880" t="str">
        <f t="shared" si="254"/>
        <v>15.1581236975184+3.2566649372122i</v>
      </c>
      <c r="I880" t="str">
        <f t="shared" si="255"/>
        <v>138.517648529143-643.275234160929i</v>
      </c>
      <c r="K880" t="str">
        <f t="shared" si="256"/>
        <v>0.315302135178059-0.0678228972387615i</v>
      </c>
      <c r="L880" t="str">
        <f t="shared" si="257"/>
        <v>0.000714285714285714-50.7589087868251i</v>
      </c>
      <c r="M880" t="str">
        <f t="shared" si="258"/>
        <v>0.0025-1.58140918474105i</v>
      </c>
      <c r="N880">
        <f t="shared" si="259"/>
        <v>78.082773510169488</v>
      </c>
      <c r="O880">
        <f t="shared" si="260"/>
        <v>72.8173102824057</v>
      </c>
      <c r="P880" s="3">
        <f t="shared" si="261"/>
        <v>72.8173102824057</v>
      </c>
      <c r="Q880" s="3">
        <f t="shared" si="262"/>
        <v>-101.91722648983051</v>
      </c>
      <c r="R880">
        <f t="shared" si="263"/>
        <v>78.082773510169488</v>
      </c>
      <c r="S880">
        <f t="shared" si="264"/>
        <v>2.3826045416518889E-2</v>
      </c>
      <c r="T880">
        <f t="shared" si="247"/>
        <v>72.8173102824057</v>
      </c>
    </row>
    <row r="881" spans="1:20" x14ac:dyDescent="0.25">
      <c r="A881">
        <f t="shared" si="248"/>
        <v>150.27233163152425</v>
      </c>
      <c r="B881">
        <f t="shared" si="265"/>
        <v>23.916584389101665</v>
      </c>
      <c r="C881" t="str">
        <f t="shared" si="249"/>
        <v>-902.883634823816-4261.96818939071i</v>
      </c>
      <c r="D881" t="str">
        <f t="shared" si="250"/>
        <v>3.47812499624164-665.458611677888i</v>
      </c>
      <c r="E881" t="str">
        <f t="shared" si="251"/>
        <v>162.416890942522-0.216044688855996i</v>
      </c>
      <c r="F881" t="str">
        <f t="shared" si="252"/>
        <v>2.90990990930432-6244.91837291638i</v>
      </c>
      <c r="G881" t="str">
        <f t="shared" si="253"/>
        <v>0.999999999791886-0.000014426143833624i</v>
      </c>
      <c r="H881" t="str">
        <f t="shared" si="254"/>
        <v>15.1581740228192+3.26904150354216i</v>
      </c>
      <c r="I881" t="str">
        <f t="shared" si="255"/>
        <v>138.517701938121-640.841683121434i</v>
      </c>
      <c r="K881" t="str">
        <f t="shared" si="256"/>
        <v>0.315195275832374-0.0680573787794651i</v>
      </c>
      <c r="L881" t="str">
        <f t="shared" si="257"/>
        <v>0.000714285714285714-50.5667551173791i</v>
      </c>
      <c r="M881" t="str">
        <f t="shared" si="258"/>
        <v>0.0025-1.57542257894107i</v>
      </c>
      <c r="N881">
        <f t="shared" si="259"/>
        <v>78.038922913183015</v>
      </c>
      <c r="O881">
        <f t="shared" si="260"/>
        <v>72.78286407876557</v>
      </c>
      <c r="P881" s="3">
        <f t="shared" si="261"/>
        <v>72.78286407876557</v>
      </c>
      <c r="Q881" s="3">
        <f t="shared" si="262"/>
        <v>-101.96107708681699</v>
      </c>
      <c r="R881">
        <f t="shared" si="263"/>
        <v>78.038922913183015</v>
      </c>
      <c r="S881">
        <f t="shared" si="264"/>
        <v>2.3916584389101665E-2</v>
      </c>
      <c r="T881">
        <f t="shared" si="247"/>
        <v>72.78286407876557</v>
      </c>
    </row>
    <row r="882" spans="1:20" x14ac:dyDescent="0.25">
      <c r="A882">
        <f t="shared" si="248"/>
        <v>150.84336649172403</v>
      </c>
      <c r="B882">
        <f t="shared" si="265"/>
        <v>24.007467409780251</v>
      </c>
      <c r="C882" t="str">
        <f t="shared" si="249"/>
        <v>-902.568808302623-4244.40246474387i</v>
      </c>
      <c r="D882" t="str">
        <f t="shared" si="250"/>
        <v>3.47812499621301-662.939442666338i</v>
      </c>
      <c r="E882" t="str">
        <f t="shared" si="251"/>
        <v>162.416508591943-0.216781448935765i</v>
      </c>
      <c r="F882" t="str">
        <f t="shared" si="252"/>
        <v>2.90990990929971-6221.27751866509i</v>
      </c>
      <c r="G882" t="str">
        <f t="shared" si="253"/>
        <v>0.999999999790302-0.0000144809631801689i</v>
      </c>
      <c r="H882" t="str">
        <f t="shared" si="254"/>
        <v>15.1582247313943+3.28146511500991i</v>
      </c>
      <c r="I882" t="str">
        <f t="shared" si="255"/>
        <v>138.517755753817-638.417350807496i</v>
      </c>
      <c r="K882" t="str">
        <f t="shared" si="256"/>
        <v>0.315087676595098-0.0682925014545494i</v>
      </c>
      <c r="L882" t="str">
        <f t="shared" si="257"/>
        <v>0.000714285714285714-50.3753288676819i</v>
      </c>
      <c r="M882" t="str">
        <f t="shared" si="258"/>
        <v>0.0025-1.5694586361238i</v>
      </c>
      <c r="N882">
        <f t="shared" si="259"/>
        <v>77.994921497046192</v>
      </c>
      <c r="O882">
        <f t="shared" si="260"/>
        <v>72.748406961575341</v>
      </c>
      <c r="P882" s="3">
        <f t="shared" si="261"/>
        <v>72.748406961575341</v>
      </c>
      <c r="Q882" s="3">
        <f t="shared" si="262"/>
        <v>-102.00507850295381</v>
      </c>
      <c r="R882">
        <f t="shared" si="263"/>
        <v>77.994921497046192</v>
      </c>
      <c r="S882">
        <f t="shared" si="264"/>
        <v>2.4007467409780249E-2</v>
      </c>
      <c r="T882">
        <f t="shared" si="247"/>
        <v>72.748406961575341</v>
      </c>
    </row>
    <row r="883" spans="1:20" x14ac:dyDescent="0.25">
      <c r="A883">
        <f t="shared" si="248"/>
        <v>151.41657128439257</v>
      </c>
      <c r="B883">
        <f t="shared" si="265"/>
        <v>24.098695785937416</v>
      </c>
      <c r="C883" t="str">
        <f t="shared" si="249"/>
        <v>-902.251806501602-4226.89880265556i</v>
      </c>
      <c r="D883" t="str">
        <f t="shared" si="250"/>
        <v>3.47812499618417-660.429810261235i</v>
      </c>
      <c r="E883" t="str">
        <f t="shared" si="251"/>
        <v>162.416123599928-0.21752010465254i</v>
      </c>
      <c r="F883" t="str">
        <f t="shared" si="252"/>
        <v>2.90990990929505-6197.72615957952i</v>
      </c>
      <c r="G883" t="str">
        <f t="shared" si="253"/>
        <v>0.999999999788705-0.0000145359908402303i</v>
      </c>
      <c r="H883" t="str">
        <f t="shared" si="254"/>
        <v>15.1582758261633+3.29393595054932i</v>
      </c>
      <c r="I883" t="str">
        <f t="shared" si="255"/>
        <v>138.517809979328-636.002202344314i</v>
      </c>
      <c r="K883" t="str">
        <f t="shared" si="256"/>
        <v>0.314979332883012-0.0685282651321898i</v>
      </c>
      <c r="L883" t="str">
        <f t="shared" si="257"/>
        <v>0.000714285714285714-50.1846272840027i</v>
      </c>
      <c r="M883" t="str">
        <f t="shared" si="258"/>
        <v>0.0025-1.56351727049592i</v>
      </c>
      <c r="N883">
        <f t="shared" si="259"/>
        <v>77.950768858451355</v>
      </c>
      <c r="O883">
        <f t="shared" si="260"/>
        <v>72.713938855406369</v>
      </c>
      <c r="P883" s="3">
        <f t="shared" si="261"/>
        <v>72.713938855406369</v>
      </c>
      <c r="Q883" s="3">
        <f t="shared" si="262"/>
        <v>-102.04923114154865</v>
      </c>
      <c r="R883">
        <f t="shared" si="263"/>
        <v>77.950768858451355</v>
      </c>
      <c r="S883">
        <f t="shared" si="264"/>
        <v>2.4098695785937416E-2</v>
      </c>
      <c r="T883">
        <f t="shared" si="247"/>
        <v>72.713938855406369</v>
      </c>
    </row>
    <row r="884" spans="1:20" x14ac:dyDescent="0.25">
      <c r="A884">
        <f t="shared" si="248"/>
        <v>151.99195425527327</v>
      </c>
      <c r="B884">
        <f t="shared" si="265"/>
        <v>24.190270829923978</v>
      </c>
      <c r="C884" t="str">
        <f t="shared" si="249"/>
        <v>-901.93261601277-4209.45696176395i</v>
      </c>
      <c r="D884" t="str">
        <f t="shared" si="250"/>
        <v>3.47812499615513-657.929678360679i</v>
      </c>
      <c r="E884" t="str">
        <f t="shared" si="251"/>
        <v>162.415735950199-0.218260653940997i</v>
      </c>
      <c r="F884" t="str">
        <f t="shared" si="252"/>
        <v>2.90990990929039-6174.26395686554i</v>
      </c>
      <c r="G884" t="str">
        <f t="shared" si="253"/>
        <v>0.999999999787096-0.0000145912276053997i</v>
      </c>
      <c r="H884" t="str">
        <f t="shared" si="254"/>
        <v>15.1583273100678+3.30645418977606i</v>
      </c>
      <c r="I884" t="str">
        <f t="shared" si="255"/>
        <v>138.517864617776-633.596202989196i</v>
      </c>
      <c r="K884" t="str">
        <f t="shared" si="256"/>
        <v>0.314870240092385-0.0687646696558206i</v>
      </c>
      <c r="L884" t="str">
        <f t="shared" si="257"/>
        <v>0.000714285714285714-49.9946476230351i</v>
      </c>
      <c r="M884" t="str">
        <f t="shared" si="258"/>
        <v>0.0025-1.55759839658888i</v>
      </c>
      <c r="N884">
        <f t="shared" si="259"/>
        <v>77.906464594300033</v>
      </c>
      <c r="O884">
        <f t="shared" si="260"/>
        <v>72.679459684364318</v>
      </c>
      <c r="P884" s="3">
        <f t="shared" si="261"/>
        <v>72.679459684364318</v>
      </c>
      <c r="Q884" s="3">
        <f t="shared" si="262"/>
        <v>-102.09353540569997</v>
      </c>
      <c r="R884">
        <f t="shared" si="263"/>
        <v>77.906464594300033</v>
      </c>
      <c r="S884">
        <f t="shared" si="264"/>
        <v>2.419027082992398E-2</v>
      </c>
      <c r="T884">
        <f t="shared" si="247"/>
        <v>72.679459684364318</v>
      </c>
    </row>
    <row r="885" spans="1:20" x14ac:dyDescent="0.25">
      <c r="A885">
        <f t="shared" si="248"/>
        <v>152.56952368144331</v>
      </c>
      <c r="B885">
        <f t="shared" si="265"/>
        <v>24.28219385907769</v>
      </c>
      <c r="C885" t="str">
        <f t="shared" si="249"/>
        <v>-901.611223369217-4192.07670169708i</v>
      </c>
      <c r="D885" t="str">
        <f t="shared" si="250"/>
        <v>3.47812499612586-655.439010999427i</v>
      </c>
      <c r="E885" t="str">
        <f t="shared" si="251"/>
        <v>162.415345626412-0.219003094641732i</v>
      </c>
      <c r="F885" t="str">
        <f t="shared" si="252"/>
        <v>2.90990990928567-6150.8905730114i</v>
      </c>
      <c r="G885" t="str">
        <f t="shared" si="253"/>
        <v>0.999999999785475-0.0000146466742702765i</v>
      </c>
      <c r="H885" t="str">
        <f t="shared" si="254"/>
        <v>15.1583791860722+3.31902001299024i</v>
      </c>
      <c r="I885" t="str">
        <f t="shared" si="255"/>
        <v>138.517919672306-631.199318131067i</v>
      </c>
      <c r="K885" t="str">
        <f t="shared" si="256"/>
        <v>0.314760393599011-0.0690017148438536i</v>
      </c>
      <c r="L885" t="str">
        <f t="shared" si="257"/>
        <v>0.000714285714285714-49.8053871518583i</v>
      </c>
      <c r="M885" t="str">
        <f t="shared" si="258"/>
        <v>0.0025-1.5517019292577i</v>
      </c>
      <c r="N885">
        <f t="shared" si="259"/>
        <v>77.862008301719698</v>
      </c>
      <c r="O885">
        <f t="shared" si="260"/>
        <v>72.644969372087772</v>
      </c>
      <c r="P885" s="3">
        <f t="shared" si="261"/>
        <v>72.644969372087772</v>
      </c>
      <c r="Q885" s="3">
        <f t="shared" si="262"/>
        <v>-102.1379916982803</v>
      </c>
      <c r="R885">
        <f t="shared" si="263"/>
        <v>77.862008301719698</v>
      </c>
      <c r="S885">
        <f t="shared" si="264"/>
        <v>2.4282193859077691E-2</v>
      </c>
      <c r="T885">
        <f t="shared" si="247"/>
        <v>72.644969372087772</v>
      </c>
    </row>
    <row r="886" spans="1:20" x14ac:dyDescent="0.25">
      <c r="A886">
        <f t="shared" si="248"/>
        <v>153.14928787143282</v>
      </c>
      <c r="B886">
        <f t="shared" si="265"/>
        <v>24.374466195742187</v>
      </c>
      <c r="C886" t="str">
        <f t="shared" si="249"/>
        <v>-901.287615045093-4174.75778306995i</v>
      </c>
      <c r="D886" t="str">
        <f t="shared" si="250"/>
        <v>3.47812499609634-652.957772348393i</v>
      </c>
      <c r="E886" t="str">
        <f t="shared" si="251"/>
        <v>162.414952612146-0.219747424498548i</v>
      </c>
      <c r="F886" t="str">
        <f t="shared" si="252"/>
        <v>2.9099099092809-6127.60567178314i</v>
      </c>
      <c r="G886" t="str">
        <f t="shared" si="253"/>
        <v>0.999999999783841-0.0000147023316324796i</v>
      </c>
      <c r="H886" t="str">
        <f t="shared" si="254"/>
        <v>15.1584314571634+3.33163360117903i</v>
      </c>
      <c r="I886" t="str">
        <f t="shared" si="255"/>
        <v>138.517975146088-628.811513289969i</v>
      </c>
      <c r="K886" t="str">
        <f t="shared" si="256"/>
        <v>0.31464978875823-0.06923940048939i</v>
      </c>
      <c r="L886" t="str">
        <f t="shared" si="257"/>
        <v>0.000714285714285714-49.616843147896i</v>
      </c>
      <c r="M886" t="str">
        <f t="shared" si="258"/>
        <v>0.0025-1.54582778367972i</v>
      </c>
      <c r="N886">
        <f t="shared" si="259"/>
        <v>77.817399578081719</v>
      </c>
      <c r="O886">
        <f t="shared" si="260"/>
        <v>72.610467841745617</v>
      </c>
      <c r="P886" s="3">
        <f t="shared" si="261"/>
        <v>72.610467841745617</v>
      </c>
      <c r="Q886" s="3">
        <f t="shared" si="262"/>
        <v>-102.18260042191828</v>
      </c>
      <c r="R886">
        <f t="shared" si="263"/>
        <v>77.817399578081719</v>
      </c>
      <c r="S886">
        <f t="shared" si="264"/>
        <v>2.4374466195742187E-2</v>
      </c>
      <c r="T886">
        <f t="shared" si="247"/>
        <v>72.610467841745617</v>
      </c>
    </row>
    <row r="887" spans="1:20" x14ac:dyDescent="0.25">
      <c r="A887">
        <f t="shared" si="248"/>
        <v>153.73125516534427</v>
      </c>
      <c r="B887">
        <f t="shared" si="265"/>
        <v>24.467089167286009</v>
      </c>
      <c r="C887" t="str">
        <f t="shared" si="249"/>
        <v>-900.961777455867-4157.49996748237i</v>
      </c>
      <c r="D887" t="str">
        <f t="shared" si="250"/>
        <v>3.47812499606663-650.485926714131i</v>
      </c>
      <c r="E887" t="str">
        <f t="shared" si="251"/>
        <v>162.414556890916-0.220493641158544i</v>
      </c>
      <c r="F887" t="str">
        <f t="shared" si="252"/>
        <v>2.90990990927612-6104.40891821968i</v>
      </c>
      <c r="G887" t="str">
        <f t="shared" si="253"/>
        <v>0.999999999782196-0.0000147582004926586i</v>
      </c>
      <c r="H887" t="str">
        <f t="shared" si="254"/>
        <v>15.1584841263508+3.34429513601919i</v>
      </c>
      <c r="I887" t="str">
        <f t="shared" si="255"/>
        <v>138.518031042312-626.432754116558i</v>
      </c>
      <c r="K887" t="str">
        <f t="shared" si="256"/>
        <v>0.314538420904977-0.0694777263599372i</v>
      </c>
      <c r="L887" t="str">
        <f t="shared" si="257"/>
        <v>0.000714285714285714-49.4290128988804i</v>
      </c>
      <c r="M887" t="str">
        <f t="shared" si="258"/>
        <v>0.0025-1.53997587535338i</v>
      </c>
      <c r="N887">
        <f t="shared" si="259"/>
        <v>77.772638021018338</v>
      </c>
      <c r="O887">
        <f t="shared" si="260"/>
        <v>72.575955016036005</v>
      </c>
      <c r="P887" s="3">
        <f t="shared" si="261"/>
        <v>72.575955016036005</v>
      </c>
      <c r="Q887" s="3">
        <f t="shared" si="262"/>
        <v>-102.22736197898166</v>
      </c>
      <c r="R887">
        <f t="shared" si="263"/>
        <v>77.772638021018338</v>
      </c>
      <c r="S887">
        <f t="shared" si="264"/>
        <v>2.4467089167286009E-2</v>
      </c>
      <c r="T887">
        <f t="shared" si="247"/>
        <v>72.575955016036005</v>
      </c>
    </row>
    <row r="888" spans="1:20" x14ac:dyDescent="0.25">
      <c r="A888">
        <f t="shared" si="248"/>
        <v>154.31543393497259</v>
      </c>
      <c r="B888">
        <f t="shared" si="265"/>
        <v>24.560064106121697</v>
      </c>
      <c r="C888" t="str">
        <f t="shared" si="249"/>
        <v>-900.633696958281-4140.30301751574i</v>
      </c>
      <c r="D888" t="str">
        <f t="shared" si="250"/>
        <v>3.47812499603666-648.023438538305i</v>
      </c>
      <c r="E888" t="str">
        <f t="shared" si="251"/>
        <v>162.414158446159-0.221241742170814i</v>
      </c>
      <c r="F888" t="str">
        <f t="shared" si="252"/>
        <v>2.90990990927128-6081.29997862788i</v>
      </c>
      <c r="G888" t="str">
        <f t="shared" si="253"/>
        <v>0.999999999780537-0.0000148142816545062i</v>
      </c>
      <c r="H888" t="str">
        <f t="shared" si="254"/>
        <v>15.1585371966671+3.35700479987989i</v>
      </c>
      <c r="I888" t="str">
        <f t="shared" si="255"/>
        <v>138.518087364198-624.063006391621i</v>
      </c>
      <c r="K888" t="str">
        <f t="shared" si="256"/>
        <v>0.3144262853538-0.0697166921971153i</v>
      </c>
      <c r="L888" t="str">
        <f t="shared" si="257"/>
        <v>0.000714285714285714-49.2418937028097i</v>
      </c>
      <c r="M888" t="str">
        <f t="shared" si="258"/>
        <v>0.0025-1.53414612009701i</v>
      </c>
      <c r="N888">
        <f t="shared" si="259"/>
        <v>77.727723228440823</v>
      </c>
      <c r="O888">
        <f t="shared" si="260"/>
        <v>72.541430817182942</v>
      </c>
      <c r="P888" s="3">
        <f t="shared" si="261"/>
        <v>72.541430817182942</v>
      </c>
      <c r="Q888" s="3">
        <f t="shared" si="262"/>
        <v>-102.27227677155918</v>
      </c>
      <c r="R888">
        <f t="shared" si="263"/>
        <v>77.727723228440823</v>
      </c>
      <c r="S888">
        <f t="shared" si="264"/>
        <v>2.4560064106121698E-2</v>
      </c>
      <c r="T888">
        <f t="shared" si="247"/>
        <v>72.541430817182942</v>
      </c>
    </row>
    <row r="889" spans="1:20" x14ac:dyDescent="0.25">
      <c r="A889">
        <f t="shared" si="248"/>
        <v>154.90183258392548</v>
      </c>
      <c r="B889">
        <f t="shared" si="265"/>
        <v>24.65339234972496</v>
      </c>
      <c r="C889" t="str">
        <f t="shared" si="249"/>
        <v>-900.303359850601-4123.16669673104i</v>
      </c>
      <c r="D889" t="str">
        <f t="shared" si="250"/>
        <v>3.4781249960065-645.570272397205i</v>
      </c>
      <c r="E889" t="str">
        <f t="shared" si="251"/>
        <v>162.413757261245-0.221991724984883i</v>
      </c>
      <c r="F889" t="str">
        <f t="shared" si="252"/>
        <v>2.90990990926644-6058.27852057796i</v>
      </c>
      <c r="G889" t="str">
        <f t="shared" si="253"/>
        <v>0.999999999778866-0.0000148705759247684i</v>
      </c>
      <c r="H889" t="str">
        <f t="shared" si="254"/>
        <v>15.1585906711679+3.36976277582522i</v>
      </c>
      <c r="I889" t="str">
        <f t="shared" si="255"/>
        <v>138.518144114987-621.702236025583i</v>
      </c>
      <c r="K889" t="str">
        <f t="shared" si="256"/>
        <v>0.314313377398911-0.0699562977163696i</v>
      </c>
      <c r="L889" t="str">
        <f t="shared" si="257"/>
        <v>0.000714285714285714-49.0554828679116i</v>
      </c>
      <c r="M889" t="str">
        <f t="shared" si="258"/>
        <v>0.0025-1.52833843404763i</v>
      </c>
      <c r="N889">
        <f t="shared" si="259"/>
        <v>77.682654798557266</v>
      </c>
      <c r="O889">
        <f t="shared" si="260"/>
        <v>72.506895166935522</v>
      </c>
      <c r="P889" s="3">
        <f t="shared" si="261"/>
        <v>72.506895166935522</v>
      </c>
      <c r="Q889" s="3">
        <f t="shared" si="262"/>
        <v>-102.31734520144273</v>
      </c>
      <c r="R889">
        <f t="shared" si="263"/>
        <v>77.682654798557266</v>
      </c>
      <c r="S889">
        <f t="shared" si="264"/>
        <v>2.465339234972496E-2</v>
      </c>
      <c r="T889">
        <f t="shared" si="247"/>
        <v>72.506895166935522</v>
      </c>
    </row>
    <row r="890" spans="1:20" x14ac:dyDescent="0.25">
      <c r="A890">
        <f t="shared" si="248"/>
        <v>155.49045954774442</v>
      </c>
      <c r="B890">
        <f t="shared" si="265"/>
        <v>24.747075240653917</v>
      </c>
      <c r="C890" t="str">
        <f t="shared" si="249"/>
        <v>-899.970752372671-4106.09076966579i</v>
      </c>
      <c r="D890" t="str">
        <f t="shared" si="250"/>
        <v>3.4781249959761-643.126393001204i</v>
      </c>
      <c r="E890" t="str">
        <f t="shared" si="251"/>
        <v>162.413353319469-0.222743586950971i</v>
      </c>
      <c r="F890" t="str">
        <f t="shared" si="252"/>
        <v>2.90990990926154-6035.34421289843i</v>
      </c>
      <c r="G890" t="str">
        <f t="shared" si="253"/>
        <v>0.999999999777182-0.0000149270841132575i</v>
      </c>
      <c r="H890" t="str">
        <f t="shared" si="254"/>
        <v>15.158644552932+3.38256924761692i</v>
      </c>
      <c r="I890" t="str">
        <f t="shared" si="255"/>
        <v>138.518201297946-619.350409057989i</v>
      </c>
      <c r="K890" t="str">
        <f t="shared" si="256"/>
        <v>0.314199692314221-0.0701965426066762i</v>
      </c>
      <c r="L890" t="str">
        <f t="shared" si="257"/>
        <v>0.000714285714285714-48.8697777126037i</v>
      </c>
      <c r="M890" t="str">
        <f t="shared" si="258"/>
        <v>0.0025-1.52255273365972i</v>
      </c>
      <c r="N890">
        <f t="shared" si="259"/>
        <v>77.637432329890459</v>
      </c>
      <c r="O890">
        <f t="shared" si="260"/>
        <v>72.472347986564799</v>
      </c>
      <c r="P890" s="3">
        <f t="shared" si="261"/>
        <v>72.472347986564799</v>
      </c>
      <c r="Q890" s="3">
        <f t="shared" si="262"/>
        <v>-102.36256767010954</v>
      </c>
      <c r="R890">
        <f t="shared" si="263"/>
        <v>77.637432329890459</v>
      </c>
      <c r="S890">
        <f t="shared" si="264"/>
        <v>2.4747075240653917E-2</v>
      </c>
      <c r="T890">
        <f t="shared" si="247"/>
        <v>72.472347986564799</v>
      </c>
    </row>
    <row r="891" spans="1:20" x14ac:dyDescent="0.25">
      <c r="A891">
        <f t="shared" si="248"/>
        <v>156.08132329402585</v>
      </c>
      <c r="B891">
        <f t="shared" si="265"/>
        <v>24.841114126568403</v>
      </c>
      <c r="C891" t="str">
        <f t="shared" si="249"/>
        <v>-899.63586070613-4089.07500183203i</v>
      </c>
      <c r="D891" t="str">
        <f t="shared" si="250"/>
        <v>3.47812499594544-640.691765194277i</v>
      </c>
      <c r="E891" t="str">
        <f t="shared" si="251"/>
        <v>162.412946604064-0.223497325317889i</v>
      </c>
      <c r="F891" t="str">
        <f t="shared" si="252"/>
        <v>2.90990990925659-6012.4967256716i</v>
      </c>
      <c r="G891" t="str">
        <f t="shared" si="253"/>
        <v>0.999999999775486-0.0000149838070328624i</v>
      </c>
      <c r="H891" t="str">
        <f t="shared" si="254"/>
        <v>15.1586988450618+3.39542439971702i</v>
      </c>
      <c r="I891" t="str">
        <f t="shared" si="255"/>
        <v>138.518258916365-617.007491657058i</v>
      </c>
      <c r="K891" t="str">
        <f t="shared" si="256"/>
        <v>0.314085225353385-0.0704374265302475i</v>
      </c>
      <c r="L891" t="str">
        <f t="shared" si="257"/>
        <v>0.000714285714285714-48.684775565455i</v>
      </c>
      <c r="M891" t="str">
        <f t="shared" si="258"/>
        <v>0.0025-1.51678893570404i</v>
      </c>
      <c r="N891">
        <f t="shared" si="259"/>
        <v>77.592055421296607</v>
      </c>
      <c r="O891">
        <f t="shared" si="260"/>
        <v>72.437789196862965</v>
      </c>
      <c r="P891" s="3">
        <f t="shared" si="261"/>
        <v>72.437789196862965</v>
      </c>
      <c r="Q891" s="3">
        <f t="shared" si="262"/>
        <v>-102.40794457870339</v>
      </c>
      <c r="R891">
        <f t="shared" si="263"/>
        <v>77.592055421296607</v>
      </c>
      <c r="S891">
        <f t="shared" si="264"/>
        <v>2.4841114126568403E-2</v>
      </c>
      <c r="T891">
        <f t="shared" si="247"/>
        <v>72.437789196862965</v>
      </c>
    </row>
    <row r="892" spans="1:20" x14ac:dyDescent="0.25">
      <c r="A892">
        <f t="shared" si="248"/>
        <v>156.67443232254314</v>
      </c>
      <c r="B892">
        <f t="shared" si="265"/>
        <v>24.935510360249364</v>
      </c>
      <c r="C892" t="str">
        <f t="shared" si="249"/>
        <v>-899.298670974424-4072.11915971326i</v>
      </c>
      <c r="D892" t="str">
        <f t="shared" si="250"/>
        <v>3.47812499591458-638.266353953492i</v>
      </c>
      <c r="E892" t="str">
        <f t="shared" si="251"/>
        <v>162.412537098183-0.224252937231079i</v>
      </c>
      <c r="F892" t="str">
        <f t="shared" si="252"/>
        <v>2.90990990925162-5989.73573022875i</v>
      </c>
      <c r="G892" t="str">
        <f t="shared" si="253"/>
        <v>0.999999999773776-0.0000150407454995615i</v>
      </c>
      <c r="H892" t="str">
        <f t="shared" si="254"/>
        <v>15.1587535506834+3.40832841729055i</v>
      </c>
      <c r="I892" t="str">
        <f t="shared" si="255"/>
        <v>138.518316973561-614.67345011918i</v>
      </c>
      <c r="K892" t="str">
        <f t="shared" si="256"/>
        <v>0.313969971749843-0.0706789491222353i</v>
      </c>
      <c r="L892" t="str">
        <f t="shared" si="257"/>
        <v>0.000714285714285714-48.5004737651474i</v>
      </c>
      <c r="M892" t="str">
        <f t="shared" si="258"/>
        <v>0.0025-1.51104695726643i</v>
      </c>
      <c r="N892">
        <f t="shared" si="259"/>
        <v>77.546523671984104</v>
      </c>
      <c r="O892">
        <f t="shared" si="260"/>
        <v>72.403218718140081</v>
      </c>
      <c r="P892" s="3">
        <f t="shared" si="261"/>
        <v>72.403218718140081</v>
      </c>
      <c r="Q892" s="3">
        <f t="shared" si="262"/>
        <v>-102.4534763280159</v>
      </c>
      <c r="R892">
        <f t="shared" si="263"/>
        <v>77.546523671984104</v>
      </c>
      <c r="S892">
        <f t="shared" si="264"/>
        <v>2.4935510360249363E-2</v>
      </c>
      <c r="T892">
        <f t="shared" si="247"/>
        <v>72.403218718140081</v>
      </c>
    </row>
    <row r="893" spans="1:20" x14ac:dyDescent="0.25">
      <c r="A893">
        <f t="shared" si="248"/>
        <v>157.26979516536881</v>
      </c>
      <c r="B893">
        <f t="shared" si="265"/>
        <v>25.030265299618311</v>
      </c>
      <c r="C893" t="str">
        <f t="shared" si="249"/>
        <v>-898.959169243128-4055.22301076231i</v>
      </c>
      <c r="D893" t="str">
        <f t="shared" si="250"/>
        <v>3.47812499588346-635.850124388487i</v>
      </c>
      <c r="E893" t="str">
        <f t="shared" si="251"/>
        <v>162.412124784914-0.22501041973441i</v>
      </c>
      <c r="F893" t="str">
        <f t="shared" si="252"/>
        <v>2.9099099092466-5967.06089914524i</v>
      </c>
      <c r="G893" t="str">
        <f t="shared" si="253"/>
        <v>0.999999999772053-0.0000150979003324339i</v>
      </c>
      <c r="H893" t="str">
        <f t="shared" si="254"/>
        <v>15.1588086729466+3.42128148620824i</v>
      </c>
      <c r="I893" t="str">
        <f t="shared" si="255"/>
        <v>138.518375472877-612.34825086841i</v>
      </c>
      <c r="K893" t="str">
        <f t="shared" si="256"/>
        <v>0.313853926716877-0.0709211099904358i</v>
      </c>
      <c r="L893" t="str">
        <f t="shared" si="257"/>
        <v>0.000714285714285714-48.3168696604379i</v>
      </c>
      <c r="M893" t="str">
        <f t="shared" si="258"/>
        <v>0.0025-1.50532671574659i</v>
      </c>
      <c r="N893">
        <f t="shared" si="259"/>
        <v>77.500836681531212</v>
      </c>
      <c r="O893">
        <f t="shared" si="260"/>
        <v>72.368636470222953</v>
      </c>
      <c r="P893" s="3">
        <f t="shared" si="261"/>
        <v>72.368636470222953</v>
      </c>
      <c r="Q893" s="3">
        <f t="shared" si="262"/>
        <v>-102.49916331846879</v>
      </c>
      <c r="R893">
        <f t="shared" si="263"/>
        <v>77.500836681531212</v>
      </c>
      <c r="S893">
        <f t="shared" si="264"/>
        <v>2.5030265299618312E-2</v>
      </c>
      <c r="T893">
        <f t="shared" si="247"/>
        <v>72.368636470222953</v>
      </c>
    </row>
    <row r="894" spans="1:20" x14ac:dyDescent="0.25">
      <c r="A894">
        <f t="shared" si="248"/>
        <v>157.86742038699722</v>
      </c>
      <c r="B894">
        <f t="shared" si="265"/>
        <v>25.12538030775686</v>
      </c>
      <c r="C894" t="str">
        <f t="shared" si="249"/>
        <v>-898.617341519962-4038.38632339873i</v>
      </c>
      <c r="D894" t="str">
        <f t="shared" si="250"/>
        <v>3.47812499585212-633.443041740995i</v>
      </c>
      <c r="E894" t="str">
        <f t="shared" si="251"/>
        <v>162.411709647274-0.225769769765563i</v>
      </c>
      <c r="F894" t="str">
        <f t="shared" si="252"/>
        <v>2.90990990924156-5944.47190623609i</v>
      </c>
      <c r="G894" t="str">
        <f t="shared" si="253"/>
        <v>0.999999999770318-0.0000151552723536708i</v>
      </c>
      <c r="H894" t="str">
        <f t="shared" si="254"/>
        <v>15.1588642150253+3.43428379304917i</v>
      </c>
      <c r="I894" t="str">
        <f t="shared" si="255"/>
        <v>138.518434417678-610.031860456023i</v>
      </c>
      <c r="K894" t="str">
        <f t="shared" si="256"/>
        <v>0.313737085447653-0.0711639087149848i</v>
      </c>
      <c r="L894" t="str">
        <f t="shared" si="257"/>
        <v>0.000714285714285714-48.1339606101194i</v>
      </c>
      <c r="M894" t="str">
        <f t="shared" si="258"/>
        <v>0.0025-1.49962812885694i</v>
      </c>
      <c r="N894">
        <f t="shared" si="259"/>
        <v>77.454994049906446</v>
      </c>
      <c r="O894">
        <f t="shared" si="260"/>
        <v>72.334042372452785</v>
      </c>
      <c r="P894" s="3">
        <f t="shared" si="261"/>
        <v>72.334042372452785</v>
      </c>
      <c r="Q894" s="3">
        <f t="shared" si="262"/>
        <v>-102.54500595009355</v>
      </c>
      <c r="R894">
        <f t="shared" si="263"/>
        <v>77.454994049906446</v>
      </c>
      <c r="S894">
        <f t="shared" si="264"/>
        <v>2.5125380307756861E-2</v>
      </c>
      <c r="T894">
        <f t="shared" si="247"/>
        <v>72.334042372452785</v>
      </c>
    </row>
    <row r="895" spans="1:20" x14ac:dyDescent="0.25">
      <c r="A895">
        <f t="shared" si="248"/>
        <v>158.46731658446782</v>
      </c>
      <c r="B895">
        <f t="shared" si="265"/>
        <v>25.220856752926338</v>
      </c>
      <c r="C895" t="str">
        <f t="shared" si="249"/>
        <v>-898.273173755046-4021.60886700621i</v>
      </c>
      <c r="D895" t="str">
        <f t="shared" si="250"/>
        <v>3.47812499582053-631.045071384317i</v>
      </c>
      <c r="E895" t="str">
        <f t="shared" si="251"/>
        <v>162.41129166821-0.226530984157874i</v>
      </c>
      <c r="F895" t="str">
        <f t="shared" si="252"/>
        <v>2.90990990923647-5921.96842655098i</v>
      </c>
      <c r="G895" t="str">
        <f t="shared" si="253"/>
        <v>0.999999999768569-0.0000152128623885882i</v>
      </c>
      <c r="H895" t="str">
        <f t="shared" si="254"/>
        <v>15.1589201801175+3.44733552510358i</v>
      </c>
      <c r="I895" t="str">
        <f t="shared" si="255"/>
        <v>138.518493811358-607.724245559992i</v>
      </c>
      <c r="K895" t="str">
        <f t="shared" si="256"/>
        <v>0.313619443115278-0.0714073448480603i</v>
      </c>
      <c r="L895" t="str">
        <f t="shared" si="257"/>
        <v>0.000714285714285714-47.9517439829839i</v>
      </c>
      <c r="M895" t="str">
        <f t="shared" si="258"/>
        <v>0.0025-1.49395111462138i</v>
      </c>
      <c r="N895">
        <f t="shared" si="259"/>
        <v>77.408995377486335</v>
      </c>
      <c r="O895">
        <f t="shared" si="260"/>
        <v>72.299436343683027</v>
      </c>
      <c r="P895" s="3">
        <f t="shared" si="261"/>
        <v>72.299436343683027</v>
      </c>
      <c r="Q895" s="3">
        <f t="shared" si="262"/>
        <v>-102.59100462251367</v>
      </c>
      <c r="R895">
        <f t="shared" si="263"/>
        <v>77.408995377486335</v>
      </c>
      <c r="S895">
        <f t="shared" si="264"/>
        <v>2.5220856752926339E-2</v>
      </c>
      <c r="T895">
        <f t="shared" si="247"/>
        <v>72.299436343683027</v>
      </c>
    </row>
    <row r="896" spans="1:20" x14ac:dyDescent="0.25">
      <c r="A896">
        <f t="shared" si="248"/>
        <v>159.06949238748879</v>
      </c>
      <c r="B896">
        <f t="shared" si="265"/>
        <v>25.31669600858746</v>
      </c>
      <c r="C896" t="str">
        <f t="shared" si="249"/>
        <v>-897.926651841055-4004.89041193039i</v>
      </c>
      <c r="D896" t="str">
        <f t="shared" si="250"/>
        <v>3.47812499578871-628.65617882285i</v>
      </c>
      <c r="E896" t="str">
        <f t="shared" si="251"/>
        <v>162.4108708306-0.227294059637228i</v>
      </c>
      <c r="F896" t="str">
        <f t="shared" si="252"/>
        <v>2.90990990923133-5899.55013636985i</v>
      </c>
      <c r="G896" t="str">
        <f t="shared" si="253"/>
        <v>0.999999999766807-0.0000152706712656379i</v>
      </c>
      <c r="H896" t="str">
        <f t="shared" si="254"/>
        <v>15.1589765714457+3.46043687037554i</v>
      </c>
      <c r="I896" t="str">
        <f t="shared" si="255"/>
        <v>138.518553657337-605.425372984548i</v>
      </c>
      <c r="K896" t="str">
        <f t="shared" si="256"/>
        <v>0.313500994872858-0.0716514179135773i</v>
      </c>
      <c r="L896" t="str">
        <f t="shared" si="257"/>
        <v>0.000714285714285714-47.7702171577845i</v>
      </c>
      <c r="M896" t="str">
        <f t="shared" si="258"/>
        <v>0.0025-1.48829559137415i</v>
      </c>
      <c r="N896">
        <f t="shared" si="259"/>
        <v>77.36284026507586</v>
      </c>
      <c r="O896">
        <f t="shared" si="260"/>
        <v>72.264818302277817</v>
      </c>
      <c r="P896" s="3">
        <f t="shared" si="261"/>
        <v>72.264818302277817</v>
      </c>
      <c r="Q896" s="3">
        <f t="shared" si="262"/>
        <v>-102.63715973492414</v>
      </c>
      <c r="R896">
        <f t="shared" si="263"/>
        <v>77.36284026507586</v>
      </c>
      <c r="S896">
        <f t="shared" si="264"/>
        <v>2.531669600858746E-2</v>
      </c>
      <c r="T896">
        <f t="shared" si="247"/>
        <v>72.264818302277817</v>
      </c>
    </row>
    <row r="897" spans="1:20" x14ac:dyDescent="0.25">
      <c r="A897">
        <f t="shared" si="248"/>
        <v>159.67395645856126</v>
      </c>
      <c r="B897">
        <f t="shared" si="265"/>
        <v>25.412899453420092</v>
      </c>
      <c r="C897" t="str">
        <f t="shared" si="249"/>
        <v>-897.577761613393-3988.23072947616i</v>
      </c>
      <c r="D897" t="str">
        <f t="shared" si="250"/>
        <v>3.47812499575665-626.276329691572i</v>
      </c>
      <c r="E897" t="str">
        <f t="shared" si="251"/>
        <v>162.410447117251-0.228058992822672i</v>
      </c>
      <c r="F897" t="str">
        <f t="shared" si="252"/>
        <v>2.90990990922618-5877.21671319808i</v>
      </c>
      <c r="G897" t="str">
        <f t="shared" si="253"/>
        <v>0.999999999765031-0.0000153286998164201i</v>
      </c>
      <c r="H897" t="str">
        <f t="shared" si="254"/>
        <v>15.1590333922568+3.47358801758562i</v>
      </c>
      <c r="I897" t="str">
        <f t="shared" si="255"/>
        <v>138.518613959059-603.135209659673i</v>
      </c>
      <c r="K897" t="str">
        <f t="shared" si="256"/>
        <v>0.313381735853555-0.0718961274068821i</v>
      </c>
      <c r="L897" t="str">
        <f t="shared" si="257"/>
        <v>0.000714285714285714-47.5893775231962i</v>
      </c>
      <c r="M897" t="str">
        <f t="shared" si="258"/>
        <v>0.0025-1.48266147775867i</v>
      </c>
      <c r="N897">
        <f t="shared" si="259"/>
        <v>77.316528313927279</v>
      </c>
      <c r="O897">
        <f t="shared" si="260"/>
        <v>72.230188166109571</v>
      </c>
      <c r="P897" s="3">
        <f t="shared" si="261"/>
        <v>72.230188166109571</v>
      </c>
      <c r="Q897" s="3">
        <f t="shared" si="262"/>
        <v>-102.68347168607272</v>
      </c>
      <c r="R897">
        <f t="shared" si="263"/>
        <v>77.316528313927279</v>
      </c>
      <c r="S897">
        <f t="shared" si="264"/>
        <v>2.5412899453420092E-2</v>
      </c>
      <c r="T897">
        <f t="shared" si="247"/>
        <v>72.230188166109571</v>
      </c>
    </row>
    <row r="898" spans="1:20" x14ac:dyDescent="0.25">
      <c r="A898">
        <f t="shared" si="248"/>
        <v>160.28071749310382</v>
      </c>
      <c r="B898">
        <f t="shared" si="265"/>
        <v>25.509468471343091</v>
      </c>
      <c r="C898" t="str">
        <f t="shared" si="249"/>
        <v>-897.226488850363-3971.62959190532i</v>
      </c>
      <c r="D898" t="str">
        <f t="shared" si="250"/>
        <v>3.47812499572433-623.905489755549i</v>
      </c>
      <c r="E898" t="str">
        <f t="shared" si="251"/>
        <v>162.410020510902-0.228825780223071i</v>
      </c>
      <c r="F898" t="str">
        <f t="shared" si="252"/>
        <v>2.90990990922096-5854.96783576181i</v>
      </c>
      <c r="G898" t="str">
        <f t="shared" si="253"/>
        <v>0.999999999763242-0.000015386948875695i</v>
      </c>
      <c r="H898" t="str">
        <f t="shared" si="254"/>
        <v>15.1590906458224+3.48678915617378i</v>
      </c>
      <c r="I898" t="str">
        <f t="shared" si="255"/>
        <v>138.518674719993-600.853722640626i</v>
      </c>
      <c r="K898" t="str">
        <f t="shared" si="256"/>
        <v>0.313261661170647-0.0721414727944458i</v>
      </c>
      <c r="L898" t="str">
        <f t="shared" si="257"/>
        <v>0.000714285714285714-47.4092224777806i</v>
      </c>
      <c r="M898" t="str">
        <f t="shared" si="258"/>
        <v>0.0025-1.47704869272631i</v>
      </c>
      <c r="N898">
        <f t="shared" si="259"/>
        <v>77.270059125760525</v>
      </c>
      <c r="O898">
        <f t="shared" si="260"/>
        <v>72.19554585255699</v>
      </c>
      <c r="P898" s="3">
        <f t="shared" si="261"/>
        <v>72.19554585255699</v>
      </c>
      <c r="Q898" s="3">
        <f t="shared" si="262"/>
        <v>-102.72994087423947</v>
      </c>
      <c r="R898">
        <f t="shared" si="263"/>
        <v>77.270059125760525</v>
      </c>
      <c r="S898">
        <f t="shared" si="264"/>
        <v>2.550946847134309E-2</v>
      </c>
      <c r="T898">
        <f t="shared" si="247"/>
        <v>72.19554585255699</v>
      </c>
    </row>
    <row r="899" spans="1:20" x14ac:dyDescent="0.25">
      <c r="A899">
        <f t="shared" si="248"/>
        <v>160.88978421957762</v>
      </c>
      <c r="B899">
        <f t="shared" si="265"/>
        <v>25.606404451534196</v>
      </c>
      <c r="C899" t="str">
        <f t="shared" si="249"/>
        <v>-896.872819273458-3955.08677243436i</v>
      </c>
      <c r="D899" t="str">
        <f t="shared" si="250"/>
        <v>3.47812499569177-621.543624909458i</v>
      </c>
      <c r="E899" t="str">
        <f t="shared" si="251"/>
        <v>162.409590994224-0.229594418238606i</v>
      </c>
      <c r="F899" t="str">
        <f t="shared" si="252"/>
        <v>2.90990990921571-5832.80318400352i</v>
      </c>
      <c r="G899" t="str">
        <f t="shared" si="253"/>
        <v>0.999999999761439-0.0000154454192813948i</v>
      </c>
      <c r="H899" t="str">
        <f t="shared" si="254"/>
        <v>15.1591483354393+3.50004047630202i</v>
      </c>
      <c r="I899" t="str">
        <f t="shared" si="255"/>
        <v>138.518735943638-598.580879107498i</v>
      </c>
      <c r="K899" t="str">
        <f t="shared" si="256"/>
        <v>0.313140765917596-0.0723874535135567i</v>
      </c>
      <c r="L899" t="str">
        <f t="shared" si="257"/>
        <v>0.000714285714285714-47.2297494299469i</v>
      </c>
      <c r="M899" t="str">
        <f t="shared" si="258"/>
        <v>0.0025-1.47145715553528i</v>
      </c>
      <c r="N899">
        <f t="shared" si="259"/>
        <v>77.223432302782456</v>
      </c>
      <c r="O899">
        <f t="shared" si="260"/>
        <v>72.160891278503641</v>
      </c>
      <c r="P899" s="3">
        <f t="shared" si="261"/>
        <v>72.160891278503641</v>
      </c>
      <c r="Q899" s="3">
        <f t="shared" si="262"/>
        <v>-102.77656769721754</v>
      </c>
      <c r="R899">
        <f t="shared" si="263"/>
        <v>77.223432302782456</v>
      </c>
      <c r="S899">
        <f t="shared" si="264"/>
        <v>2.5606404451534195E-2</v>
      </c>
      <c r="T899">
        <f t="shared" si="247"/>
        <v>72.160891278503641</v>
      </c>
    </row>
    <row r="900" spans="1:20" x14ac:dyDescent="0.25">
      <c r="A900">
        <f t="shared" si="248"/>
        <v>161.50116539961201</v>
      </c>
      <c r="B900">
        <f t="shared" si="265"/>
        <v>25.703708788450026</v>
      </c>
      <c r="C900" t="str">
        <f t="shared" si="249"/>
        <v>-896.516738547473-3938.60204523182i</v>
      </c>
      <c r="D900" t="str">
        <f t="shared" si="250"/>
        <v>3.47812499565897-619.19070117708i</v>
      </c>
      <c r="E900" t="str">
        <f t="shared" si="251"/>
        <v>162.409158549818-0.230364903157657i</v>
      </c>
      <c r="F900" t="str">
        <f t="shared" si="252"/>
        <v>2.90990990921043-5810.72243907727i</v>
      </c>
      <c r="G900" t="str">
        <f t="shared" si="253"/>
        <v>0.999999999759623-0.000015504111874636i</v>
      </c>
      <c r="H900" t="str">
        <f t="shared" si="254"/>
        <v>15.1592064644293+3.51334216885718i</v>
      </c>
      <c r="I900" t="str">
        <f t="shared" si="255"/>
        <v>138.518797633517-596.316646364714i</v>
      </c>
      <c r="K900" t="str">
        <f t="shared" si="256"/>
        <v>0.313019045168112-0.0726340689720084i</v>
      </c>
      <c r="L900" t="str">
        <f t="shared" si="257"/>
        <v>0.000714285714285714-47.0509557979149i</v>
      </c>
      <c r="M900" t="str">
        <f t="shared" si="258"/>
        <v>0.0025-1.46588678574943i</v>
      </c>
      <c r="N900">
        <f t="shared" si="259"/>
        <v>77.17664744770758</v>
      </c>
      <c r="O900">
        <f t="shared" si="260"/>
        <v>72.126224360335286</v>
      </c>
      <c r="P900" s="3">
        <f t="shared" si="261"/>
        <v>72.126224360335286</v>
      </c>
      <c r="Q900" s="3">
        <f t="shared" si="262"/>
        <v>-102.82335255229242</v>
      </c>
      <c r="R900">
        <f t="shared" si="263"/>
        <v>77.17664744770758</v>
      </c>
      <c r="S900">
        <f t="shared" si="264"/>
        <v>2.5703708788450026E-2</v>
      </c>
      <c r="T900">
        <f t="shared" si="247"/>
        <v>72.126224360335286</v>
      </c>
    </row>
    <row r="901" spans="1:20" x14ac:dyDescent="0.25">
      <c r="A901">
        <f t="shared" si="248"/>
        <v>162.11486982813054</v>
      </c>
      <c r="B901">
        <f t="shared" si="265"/>
        <v>25.801382881846138</v>
      </c>
      <c r="C901" t="str">
        <f t="shared" si="249"/>
        <v>-896.158232280778-3922.17518541602i</v>
      </c>
      <c r="D901" t="str">
        <f t="shared" si="250"/>
        <v>3.47812499562591-616.846684710813i</v>
      </c>
      <c r="E901" t="str">
        <f t="shared" si="251"/>
        <v>162.408723160218-0.231137231156711i</v>
      </c>
      <c r="F901" t="str">
        <f t="shared" si="252"/>
        <v>2.9099099092051-5788.72528334407i</v>
      </c>
      <c r="G901" t="str">
        <f t="shared" si="253"/>
        <v>0.999999999757792-0.000015563027499731i</v>
      </c>
      <c r="H901" t="str">
        <f t="shared" si="254"/>
        <v>15.1592650361394+3.52669442545381i</v>
      </c>
      <c r="I901" t="str">
        <f t="shared" si="255"/>
        <v>138.518859793184-594.060991840556i</v>
      </c>
      <c r="K901" t="str">
        <f t="shared" si="256"/>
        <v>0.312896493976224-0.0728813185477888i</v>
      </c>
      <c r="L901" t="str">
        <f t="shared" si="257"/>
        <v>0.000714285714285714-46.872839009678i</v>
      </c>
      <c r="M901" t="str">
        <f t="shared" si="258"/>
        <v>0.0025-1.46033750323713i</v>
      </c>
      <c r="N901">
        <f t="shared" si="259"/>
        <v>77.129704163778001</v>
      </c>
      <c r="O901">
        <f t="shared" si="260"/>
        <v>72.09154501393823</v>
      </c>
      <c r="P901" s="3">
        <f t="shared" si="261"/>
        <v>72.09154501393823</v>
      </c>
      <c r="Q901" s="3">
        <f t="shared" si="262"/>
        <v>-102.870295836222</v>
      </c>
      <c r="R901">
        <f t="shared" si="263"/>
        <v>77.129704163778001</v>
      </c>
      <c r="S901">
        <f t="shared" si="264"/>
        <v>2.5801382881846139E-2</v>
      </c>
      <c r="T901">
        <f t="shared" si="247"/>
        <v>72.09154501393823</v>
      </c>
    </row>
    <row r="902" spans="1:20" x14ac:dyDescent="0.25">
      <c r="A902">
        <f t="shared" si="248"/>
        <v>162.73090633347746</v>
      </c>
      <c r="B902">
        <f t="shared" si="265"/>
        <v>25.899428136797155</v>
      </c>
      <c r="C902" t="str">
        <f t="shared" si="249"/>
        <v>-895.797286025522-3905.80596905282i</v>
      </c>
      <c r="D902" t="str">
        <f t="shared" si="250"/>
        <v>3.47812499559262-614.511541791202i</v>
      </c>
      <c r="E902" t="str">
        <f t="shared" si="251"/>
        <v>162.408284807887-0.231911398298631i</v>
      </c>
      <c r="F902" t="str">
        <f t="shared" si="252"/>
        <v>2.90990990919975-5766.81140036754i</v>
      </c>
      <c r="G902" t="str">
        <f t="shared" si="253"/>
        <v>0.999999999755948-0.0000156221670042012i</v>
      </c>
      <c r="H902" t="str">
        <f t="shared" si="254"/>
        <v>15.1593240539422+3.54009743843672i</v>
      </c>
      <c r="I902" t="str">
        <f t="shared" si="255"/>
        <v>138.518922426214-591.813883086724i</v>
      </c>
      <c r="K902" t="str">
        <f t="shared" si="256"/>
        <v>0.312773107376357-0.0731292015887656i</v>
      </c>
      <c r="L902" t="str">
        <f t="shared" si="257"/>
        <v>0.000714285714285714-46.6953965029668i</v>
      </c>
      <c r="M902" t="str">
        <f t="shared" si="258"/>
        <v>0.0025-1.45480922817008i</v>
      </c>
      <c r="N902">
        <f t="shared" si="259"/>
        <v>77.082602054784701</v>
      </c>
      <c r="O902">
        <f t="shared" si="260"/>
        <v>72.056853154697507</v>
      </c>
      <c r="P902" s="3">
        <f t="shared" si="261"/>
        <v>72.056853154697507</v>
      </c>
      <c r="Q902" s="3">
        <f t="shared" si="262"/>
        <v>-102.9173979452153</v>
      </c>
      <c r="R902">
        <f t="shared" si="263"/>
        <v>77.082602054784701</v>
      </c>
      <c r="S902">
        <f t="shared" si="264"/>
        <v>2.5899428136797156E-2</v>
      </c>
      <c r="T902">
        <f t="shared" si="247"/>
        <v>72.056853154697507</v>
      </c>
    </row>
    <row r="903" spans="1:20" x14ac:dyDescent="0.25">
      <c r="A903">
        <f t="shared" si="248"/>
        <v>163.34928377754466</v>
      </c>
      <c r="B903">
        <f t="shared" si="265"/>
        <v>25.997845963716983</v>
      </c>
      <c r="C903" t="str">
        <f t="shared" si="249"/>
        <v>-895.433885277842-3889.494173153i</v>
      </c>
      <c r="D903" t="str">
        <f t="shared" si="250"/>
        <v>3.47812499555904-612.185238826418i</v>
      </c>
      <c r="E903" t="str">
        <f t="shared" si="251"/>
        <v>162.407843475222-0.2326874005315i</v>
      </c>
      <c r="F903" t="str">
        <f t="shared" si="252"/>
        <v>2.90990990919433-5744.98047490901i</v>
      </c>
      <c r="G903" t="str">
        <f t="shared" si="253"/>
        <v>0.99999999975409-0.000015681531238788i</v>
      </c>
      <c r="H903" t="str">
        <f t="shared" si="254"/>
        <v>15.1593835212362+3.55355140088408i</v>
      </c>
      <c r="I903" t="str">
        <f t="shared" si="255"/>
        <v>138.518985536212-589.575287777842i</v>
      </c>
      <c r="K903" t="str">
        <f t="shared" si="256"/>
        <v>0.3126488803834-0.0733777174123706i</v>
      </c>
      <c r="L903" t="str">
        <f t="shared" si="257"/>
        <v>0.000714285714285714-46.5186257252109i</v>
      </c>
      <c r="M903" t="str">
        <f t="shared" si="258"/>
        <v>0.0025-1.4493018810222i</v>
      </c>
      <c r="N903">
        <f t="shared" si="259"/>
        <v>77.035340725087764</v>
      </c>
      <c r="O903">
        <f t="shared" si="260"/>
        <v>72.022148697494359</v>
      </c>
      <c r="P903" s="3">
        <f t="shared" si="261"/>
        <v>72.022148697494359</v>
      </c>
      <c r="Q903" s="3">
        <f t="shared" si="262"/>
        <v>-102.96465927491224</v>
      </c>
      <c r="R903">
        <f t="shared" si="263"/>
        <v>77.035340725087764</v>
      </c>
      <c r="S903">
        <f t="shared" si="264"/>
        <v>2.5997845963716983E-2</v>
      </c>
      <c r="T903">
        <f t="shared" si="247"/>
        <v>72.022148697494359</v>
      </c>
    </row>
    <row r="904" spans="1:20" x14ac:dyDescent="0.25">
      <c r="A904">
        <f t="shared" si="248"/>
        <v>163.97001105589933</v>
      </c>
      <c r="B904">
        <f t="shared" si="265"/>
        <v>26.096637778379108</v>
      </c>
      <c r="C904" t="str">
        <f t="shared" si="249"/>
        <v>-895.068015478239-3873.23957567048i</v>
      </c>
      <c r="D904" t="str">
        <f t="shared" si="250"/>
        <v>3.47812499552525-609.867742351827i</v>
      </c>
      <c r="E904" t="str">
        <f t="shared" si="251"/>
        <v>162.407399144555-0.233465233688575i</v>
      </c>
      <c r="F904" t="str">
        <f t="shared" si="252"/>
        <v>2.90990990918889-5723.23219292338i</v>
      </c>
      <c r="G904" t="str">
        <f t="shared" si="253"/>
        <v>0.999999999752217-0.0000157411210574659i</v>
      </c>
      <c r="H904" t="str">
        <f t="shared" si="254"/>
        <v>15.1594434414452+3.56705650661i</v>
      </c>
      <c r="I904" t="str">
        <f t="shared" si="255"/>
        <v>138.519049126812-587.345173711i</v>
      </c>
      <c r="K904" t="str">
        <f t="shared" si="256"/>
        <v>0.312523807992796-0.0736268653052847i</v>
      </c>
      <c r="L904" t="str">
        <f t="shared" si="257"/>
        <v>0.000714285714285714-46.3425241335036i</v>
      </c>
      <c r="M904" t="str">
        <f t="shared" si="258"/>
        <v>0.0025-1.44381538256844i</v>
      </c>
      <c r="N904">
        <f t="shared" si="259"/>
        <v>76.987919779637281</v>
      </c>
      <c r="O904">
        <f t="shared" si="260"/>
        <v>71.987431556705474</v>
      </c>
      <c r="P904" s="3">
        <f t="shared" si="261"/>
        <v>71.987431556705474</v>
      </c>
      <c r="Q904" s="3">
        <f t="shared" si="262"/>
        <v>-103.01208022036272</v>
      </c>
      <c r="R904">
        <f t="shared" si="263"/>
        <v>76.987919779637281</v>
      </c>
      <c r="S904">
        <f t="shared" si="264"/>
        <v>2.6096637778379107E-2</v>
      </c>
      <c r="T904">
        <f t="shared" si="247"/>
        <v>71.987431556705474</v>
      </c>
    </row>
    <row r="905" spans="1:20" x14ac:dyDescent="0.25">
      <c r="A905">
        <f t="shared" si="248"/>
        <v>164.59309709791177</v>
      </c>
      <c r="B905">
        <f t="shared" si="265"/>
        <v>26.19580500193695</v>
      </c>
      <c r="C905" t="str">
        <f t="shared" si="249"/>
        <v>-894.699662011635-3857.04195549932i</v>
      </c>
      <c r="D905" t="str">
        <f t="shared" si="250"/>
        <v>3.47812499549116-607.559019029452i</v>
      </c>
      <c r="E905" t="str">
        <f t="shared" si="251"/>
        <v>162.406951798147-0.234244893485787i</v>
      </c>
      <c r="F905" t="str">
        <f t="shared" si="252"/>
        <v>2.90990990918339-5701.56624155424i</v>
      </c>
      <c r="G905" t="str">
        <f t="shared" si="253"/>
        <v>0.99999999975033-0.0000158009373174545i</v>
      </c>
      <c r="H905" t="str">
        <f t="shared" si="254"/>
        <v>15.1595038180199+3.58061295016751i</v>
      </c>
      <c r="I905" t="str">
        <f t="shared" si="255"/>
        <v>138.519113201674-585.123508805306i</v>
      </c>
      <c r="K905" t="str">
        <f t="shared" si="256"/>
        <v>0.31239788518061-0.0738766445231153i</v>
      </c>
      <c r="L905" t="str">
        <f t="shared" si="257"/>
        <v>0.000714285714285714-46.1670891945643i</v>
      </c>
      <c r="M905" t="str">
        <f t="shared" si="258"/>
        <v>0.0025-1.43834965388368i</v>
      </c>
      <c r="N905">
        <f t="shared" si="259"/>
        <v>76.940338823995134</v>
      </c>
      <c r="O905">
        <f t="shared" si="260"/>
        <v>71.952701646199472</v>
      </c>
      <c r="P905" s="3">
        <f t="shared" si="261"/>
        <v>71.952701646199472</v>
      </c>
      <c r="Q905" s="3">
        <f t="shared" si="262"/>
        <v>-103.05966117600487</v>
      </c>
      <c r="R905">
        <f t="shared" si="263"/>
        <v>76.940338823995134</v>
      </c>
      <c r="S905">
        <f t="shared" si="264"/>
        <v>2.619580500193695E-2</v>
      </c>
      <c r="T905">
        <f t="shared" si="247"/>
        <v>71.952701646199472</v>
      </c>
    </row>
    <row r="906" spans="1:20" x14ac:dyDescent="0.25">
      <c r="A906">
        <f t="shared" si="248"/>
        <v>165.21855086688382</v>
      </c>
      <c r="B906">
        <f t="shared" si="265"/>
        <v>26.295349060944311</v>
      </c>
      <c r="C906" t="str">
        <f t="shared" si="249"/>
        <v>-894.328810207788-3840.90109247203i</v>
      </c>
      <c r="D906" t="str">
        <f t="shared" si="250"/>
        <v>3.47812499545682-605.25903564754i</v>
      </c>
      <c r="E906" t="str">
        <f t="shared" si="251"/>
        <v>162.406501418193-0.235026375521094i</v>
      </c>
      <c r="F906" t="str">
        <f t="shared" si="252"/>
        <v>2.90990990917786-5679.98230912966i</v>
      </c>
      <c r="G906" t="str">
        <f t="shared" si="253"/>
        <v>0.999999999748429-0.0000158609808792306i</v>
      </c>
      <c r="H906" t="str">
        <f t="shared" si="254"/>
        <v>15.1595646544368+3.5942209268513i</v>
      </c>
      <c r="I906" t="str">
        <f t="shared" si="255"/>
        <v>138.519177764488-582.910261101409i</v>
      </c>
      <c r="K906" t="str">
        <f t="shared" si="256"/>
        <v>0.312271106903628-0.0741270542900794i</v>
      </c>
      <c r="L906" t="str">
        <f t="shared" si="257"/>
        <v>0.000714285714285714-45.9923183847025i</v>
      </c>
      <c r="M906" t="str">
        <f t="shared" si="258"/>
        <v>0.0025-1.43290461634158i</v>
      </c>
      <c r="N906">
        <f t="shared" si="259"/>
        <v>76.892597464356143</v>
      </c>
      <c r="O906">
        <f t="shared" si="260"/>
        <v>71.917958879336254</v>
      </c>
      <c r="P906" s="3">
        <f t="shared" si="261"/>
        <v>71.917958879336254</v>
      </c>
      <c r="Q906" s="3">
        <f t="shared" si="262"/>
        <v>-103.10740253564386</v>
      </c>
      <c r="R906">
        <f t="shared" si="263"/>
        <v>76.892597464356143</v>
      </c>
      <c r="S906">
        <f t="shared" si="264"/>
        <v>2.6295349060944311E-2</v>
      </c>
      <c r="T906">
        <f t="shared" si="247"/>
        <v>71.917958879336254</v>
      </c>
    </row>
    <row r="907" spans="1:20" x14ac:dyDescent="0.25">
      <c r="A907">
        <f t="shared" si="248"/>
        <v>165.84638136017799</v>
      </c>
      <c r="B907">
        <f t="shared" si="265"/>
        <v>26.3952713873759</v>
      </c>
      <c r="C907" t="str">
        <f t="shared" si="249"/>
        <v>-893.955445341509-3824.81676735705i</v>
      </c>
      <c r="D907" t="str">
        <f t="shared" si="250"/>
        <v>3.47812499542224-602.967759120056i</v>
      </c>
      <c r="E907" t="str">
        <f t="shared" si="251"/>
        <v>162.406047986823-0.235809675273394i</v>
      </c>
      <c r="F907" t="str">
        <f t="shared" si="252"/>
        <v>2.90990990917229-5658.4800851575i</v>
      </c>
      <c r="G907" t="str">
        <f t="shared" si="253"/>
        <v>0.999999999746514-0.0000159212526065413i</v>
      </c>
      <c r="H907" t="str">
        <f t="shared" si="254"/>
        <v>15.1596259541988+3.60788063270053i</v>
      </c>
      <c r="I907" t="str">
        <f t="shared" si="255"/>
        <v>138.519242818966-580.705398761028i</v>
      </c>
      <c r="K907" t="str">
        <f t="shared" si="256"/>
        <v>0.31214346809944-0.0743780937986801i</v>
      </c>
      <c r="L907" t="str">
        <f t="shared" si="257"/>
        <v>0.000714285714285714-45.8182091897813i</v>
      </c>
      <c r="M907" t="str">
        <f t="shared" si="258"/>
        <v>0.0025-1.42748019161345i</v>
      </c>
      <c r="N907">
        <f t="shared" si="259"/>
        <v>76.844695307569808</v>
      </c>
      <c r="O907">
        <f t="shared" si="260"/>
        <v>71.883203168964627</v>
      </c>
      <c r="P907" s="3">
        <f t="shared" si="261"/>
        <v>71.883203168964627</v>
      </c>
      <c r="Q907" s="3">
        <f t="shared" si="262"/>
        <v>-103.15530469243019</v>
      </c>
      <c r="R907">
        <f t="shared" si="263"/>
        <v>76.844695307569808</v>
      </c>
      <c r="S907">
        <f t="shared" si="264"/>
        <v>2.63952713873759E-2</v>
      </c>
      <c r="T907">
        <f t="shared" si="247"/>
        <v>71.883203168964627</v>
      </c>
    </row>
    <row r="908" spans="1:20" x14ac:dyDescent="0.25">
      <c r="A908">
        <f t="shared" si="248"/>
        <v>166.47659760934667</v>
      </c>
      <c r="B908">
        <f t="shared" si="265"/>
        <v>26.495573418647929</v>
      </c>
      <c r="C908" t="str">
        <f t="shared" si="249"/>
        <v>-893.579552632937-3808.78876185647i</v>
      </c>
      <c r="D908" t="str">
        <f t="shared" si="250"/>
        <v>3.47812499538737-600.685156486217i</v>
      </c>
      <c r="E908" t="str">
        <f t="shared" si="251"/>
        <v>162.4055914861-0.236594788101335i</v>
      </c>
      <c r="F908" t="str">
        <f t="shared" si="252"/>
        <v>2.90990990916666-5637.05926032104i</v>
      </c>
      <c r="G908" t="str">
        <f t="shared" si="253"/>
        <v>0.999999999744584-0.0000159817533664153i</v>
      </c>
      <c r="H908" t="str">
        <f t="shared" si="254"/>
        <v>15.159687720836+3.62159226450186i</v>
      </c>
      <c r="I908" t="str">
        <f t="shared" si="255"/>
        <v>138.519308368856-578.508890066534i</v>
      </c>
      <c r="K908" t="str">
        <f t="shared" si="256"/>
        <v>0.312014963686526-0.0746297622093822i</v>
      </c>
      <c r="L908" t="str">
        <f t="shared" si="257"/>
        <v>0.000714285714285714-45.6447591051816i</v>
      </c>
      <c r="M908" t="str">
        <f t="shared" si="258"/>
        <v>0.0025-1.42207630166712i</v>
      </c>
      <c r="N908">
        <f t="shared" si="259"/>
        <v>76.796631961161978</v>
      </c>
      <c r="O908">
        <f t="shared" si="260"/>
        <v>71.848434427420202</v>
      </c>
      <c r="P908" s="3">
        <f t="shared" si="261"/>
        <v>71.848434427420202</v>
      </c>
      <c r="Q908" s="3">
        <f t="shared" si="262"/>
        <v>-103.20336803883802</v>
      </c>
      <c r="R908">
        <f t="shared" si="263"/>
        <v>76.796631961161978</v>
      </c>
      <c r="S908">
        <f t="shared" si="264"/>
        <v>2.649557341864793E-2</v>
      </c>
      <c r="T908">
        <f t="shared" si="247"/>
        <v>71.848434427420202</v>
      </c>
    </row>
    <row r="909" spans="1:20" x14ac:dyDescent="0.25">
      <c r="A909">
        <f t="shared" si="248"/>
        <v>167.10920868026218</v>
      </c>
      <c r="B909">
        <f t="shared" si="265"/>
        <v>26.596256597638792</v>
      </c>
      <c r="C909" t="str">
        <f t="shared" si="249"/>
        <v>-893.201117247864-3792.81685860395i</v>
      </c>
      <c r="D909" t="str">
        <f t="shared" si="250"/>
        <v>3.47812499535226-598.411194910021i</v>
      </c>
      <c r="E909" t="str">
        <f t="shared" si="251"/>
        <v>162.40513189802-0.237381709242158i</v>
      </c>
      <c r="F909" t="str">
        <f t="shared" si="252"/>
        <v>2.90990990916101-5615.71952647457i</v>
      </c>
      <c r="G909" t="str">
        <f t="shared" si="253"/>
        <v>0.999999999742639-0.0000160424840291765i</v>
      </c>
      <c r="H909" t="str">
        <f t="shared" si="254"/>
        <v>15.1597499579048+3.63535601979215i</v>
      </c>
      <c r="I909" t="str">
        <f t="shared" si="255"/>
        <v>138.519374417931-576.320703420446i</v>
      </c>
      <c r="K909" t="str">
        <f t="shared" si="256"/>
        <v>0.311885588564362-0.0748820586502893i</v>
      </c>
      <c r="L909" t="str">
        <f t="shared" si="257"/>
        <v>0.000714285714285714-45.4719656357657i</v>
      </c>
      <c r="M909" t="str">
        <f t="shared" si="258"/>
        <v>0.0025-1.41669286876581i</v>
      </c>
      <c r="N909">
        <f t="shared" si="259"/>
        <v>76.748407033357182</v>
      </c>
      <c r="O909">
        <f t="shared" si="260"/>
        <v>71.813652566523928</v>
      </c>
      <c r="P909" s="3">
        <f t="shared" si="261"/>
        <v>71.813652566523928</v>
      </c>
      <c r="Q909" s="3">
        <f t="shared" si="262"/>
        <v>-103.25159296664282</v>
      </c>
      <c r="R909">
        <f t="shared" si="263"/>
        <v>76.748407033357182</v>
      </c>
      <c r="S909">
        <f t="shared" si="264"/>
        <v>2.6596256597638791E-2</v>
      </c>
      <c r="T909">
        <f t="shared" si="247"/>
        <v>71.813652566523928</v>
      </c>
    </row>
    <row r="910" spans="1:20" x14ac:dyDescent="0.25">
      <c r="A910">
        <f t="shared" si="248"/>
        <v>167.74422367324718</v>
      </c>
      <c r="B910">
        <f t="shared" si="265"/>
        <v>26.69732237270982</v>
      </c>
      <c r="C910" t="str">
        <f t="shared" si="249"/>
        <v>-892.820124297999-3776.90084116237i</v>
      </c>
      <c r="D910" t="str">
        <f t="shared" si="250"/>
        <v>3.47812499531687-596.145841679763i</v>
      </c>
      <c r="E910" t="str">
        <f t="shared" si="251"/>
        <v>162.404669204517-0.238170433810482i</v>
      </c>
      <c r="F910" t="str">
        <f t="shared" si="252"/>
        <v>2.90990990915531-5594.4605766388i</v>
      </c>
      <c r="G910" t="str">
        <f t="shared" si="253"/>
        <v>0.999999999740679-0.0000161034454684557i</v>
      </c>
      <c r="H910" t="str">
        <f t="shared" si="254"/>
        <v>15.1598126689892+3.64917209686142i</v>
      </c>
      <c r="I910" t="str">
        <f t="shared" si="255"/>
        <v>138.519440969992-574.14080734501i</v>
      </c>
      <c r="K910" t="str">
        <f t="shared" si="256"/>
        <v>0.311755337613506-0.0751349822168138i</v>
      </c>
      <c r="L910" t="str">
        <f t="shared" si="257"/>
        <v>0.000714285714285714-45.2998262958415i</v>
      </c>
      <c r="M910" t="str">
        <f t="shared" si="258"/>
        <v>0.0025-1.41132981546703i</v>
      </c>
      <c r="N910">
        <f t="shared" si="259"/>
        <v>76.700020133100892</v>
      </c>
      <c r="O910">
        <f t="shared" si="260"/>
        <v>71.778857497579878</v>
      </c>
      <c r="P910" s="3">
        <f t="shared" si="261"/>
        <v>71.778857497579878</v>
      </c>
      <c r="Q910" s="3">
        <f t="shared" si="262"/>
        <v>-103.29997986689911</v>
      </c>
      <c r="R910">
        <f t="shared" si="263"/>
        <v>76.700020133100892</v>
      </c>
      <c r="S910">
        <f t="shared" si="264"/>
        <v>2.669732237270982E-2</v>
      </c>
      <c r="T910">
        <f t="shared" si="247"/>
        <v>71.778857497579878</v>
      </c>
    </row>
    <row r="911" spans="1:20" x14ac:dyDescent="0.25">
      <c r="A911">
        <f t="shared" si="248"/>
        <v>168.38165172320555</v>
      </c>
      <c r="B911">
        <f t="shared" si="265"/>
        <v>26.79877219772612</v>
      </c>
      <c r="C911" t="str">
        <f t="shared" si="249"/>
        <v>-892.436558841263-3761.04049402164i</v>
      </c>
      <c r="D911" t="str">
        <f t="shared" si="250"/>
        <v>3.4781249952812-593.889064207576i</v>
      </c>
      <c r="E911" t="str">
        <f t="shared" si="251"/>
        <v>162.404203387454-0.238960956796794i</v>
      </c>
      <c r="F911" t="str">
        <f t="shared" si="252"/>
        <v>2.90990990914956-5573.2821049966i</v>
      </c>
      <c r="G911" t="str">
        <f t="shared" si="253"/>
        <v>0.999999999738705-0.000016164638561204i</v>
      </c>
      <c r="H911" t="str">
        <f t="shared" si="254"/>
        <v>15.1598758577003+3.66304069475568i</v>
      </c>
      <c r="I911" t="str">
        <f t="shared" si="255"/>
        <v>138.51950802887-571.969170481734i</v>
      </c>
      <c r="K911" t="str">
        <f t="shared" si="256"/>
        <v>0.311624205695708-0.0753885319713499i</v>
      </c>
      <c r="L911" t="str">
        <f t="shared" si="257"/>
        <v>0.000714285714285714-45.1283386091269i</v>
      </c>
      <c r="M911" t="str">
        <f t="shared" si="258"/>
        <v>0.0025-1.40598706462147i</v>
      </c>
      <c r="N911">
        <f t="shared" si="259"/>
        <v>76.651470870082377</v>
      </c>
      <c r="O911">
        <f t="shared" si="260"/>
        <v>71.744049131373316</v>
      </c>
      <c r="P911" s="3">
        <f t="shared" si="261"/>
        <v>71.744049131373316</v>
      </c>
      <c r="Q911" s="3">
        <f t="shared" si="262"/>
        <v>-103.34852912991762</v>
      </c>
      <c r="R911">
        <f t="shared" si="263"/>
        <v>76.651470870082377</v>
      </c>
      <c r="S911">
        <f t="shared" si="264"/>
        <v>2.6798772197726119E-2</v>
      </c>
      <c r="T911">
        <f t="shared" si="247"/>
        <v>71.744049131373316</v>
      </c>
    </row>
    <row r="912" spans="1:20" x14ac:dyDescent="0.25">
      <c r="A912">
        <f t="shared" si="248"/>
        <v>169.02150199975372</v>
      </c>
      <c r="B912">
        <f t="shared" si="265"/>
        <v>26.90060753207748</v>
      </c>
      <c r="C912" t="str">
        <f t="shared" si="249"/>
        <v>-892.050405882212-3745.23560259673i</v>
      </c>
      <c r="D912" t="str">
        <f t="shared" si="250"/>
        <v>3.47812499524527-591.640830028964i</v>
      </c>
      <c r="E912" t="str">
        <f t="shared" si="251"/>
        <v>162.403734428636-0.239753273067067i</v>
      </c>
      <c r="F912" t="str">
        <f t="shared" si="252"/>
        <v>2.90990990914377-5552.18380688859i</v>
      </c>
      <c r="G912" t="str">
        <f t="shared" si="253"/>
        <v>0.999999999736715-0.0000162260641877043i</v>
      </c>
      <c r="H912" t="str">
        <f t="shared" si="254"/>
        <v>15.1599395276766+3.6769620132799i</v>
      </c>
      <c r="I912" t="str">
        <f t="shared" si="255"/>
        <v>138.519575598425-569.805761590934i</v>
      </c>
      <c r="K912" t="str">
        <f t="shared" si="256"/>
        <v>0.311492187654012-0.0756427069429453i</v>
      </c>
      <c r="L912" t="str">
        <f t="shared" si="257"/>
        <v>0.000714285714285714-44.9575001087136i</v>
      </c>
      <c r="M912" t="str">
        <f t="shared" si="258"/>
        <v>0.0025-1.40066453937186i</v>
      </c>
      <c r="N912">
        <f t="shared" si="259"/>
        <v>76.602758854756686</v>
      </c>
      <c r="O912">
        <f t="shared" si="260"/>
        <v>71.709227378169459</v>
      </c>
      <c r="P912" s="3">
        <f t="shared" si="261"/>
        <v>71.709227378169459</v>
      </c>
      <c r="Q912" s="3">
        <f t="shared" si="262"/>
        <v>-103.39724114524331</v>
      </c>
      <c r="R912">
        <f t="shared" si="263"/>
        <v>76.602758854756686</v>
      </c>
      <c r="S912">
        <f t="shared" si="264"/>
        <v>2.6900607532077479E-2</v>
      </c>
      <c r="T912">
        <f t="shared" si="247"/>
        <v>71.709227378169459</v>
      </c>
    </row>
    <row r="913" spans="1:20" x14ac:dyDescent="0.25">
      <c r="A913">
        <f t="shared" si="248"/>
        <v>169.66378370735279</v>
      </c>
      <c r="B913">
        <f t="shared" si="265"/>
        <v>27.002829840699373</v>
      </c>
      <c r="C913" t="str">
        <f t="shared" si="249"/>
        <v>-891.661650372221-3729.48595322516i</v>
      </c>
      <c r="D913" t="str">
        <f t="shared" si="250"/>
        <v>3.47812499520907-589.401106802319i</v>
      </c>
      <c r="E913" t="str">
        <f t="shared" si="251"/>
        <v>162.403262309798-0.240547377360072i</v>
      </c>
      <c r="F913" t="str">
        <f t="shared" si="252"/>
        <v>2.90990990913793-5531.16537880865i</v>
      </c>
      <c r="G913" t="str">
        <f t="shared" si="253"/>
        <v>0.99999999973471-0.0000162877232315849i</v>
      </c>
      <c r="H913" t="str">
        <f t="shared" si="254"/>
        <v>15.1600036825847+3.69093625300093i</v>
      </c>
      <c r="I913" t="str">
        <f t="shared" si="255"/>
        <v>138.519643682547-567.650549551301i</v>
      </c>
      <c r="K913" t="str">
        <f t="shared" si="256"/>
        <v>0.311359278312862-0.0758975061269675i</v>
      </c>
      <c r="L913" t="str">
        <f t="shared" si="257"/>
        <v>0.000714285714285714-44.787308337033i</v>
      </c>
      <c r="M913" t="str">
        <f t="shared" si="258"/>
        <v>0.0025-1.39536216315188i</v>
      </c>
      <c r="N913">
        <f t="shared" si="259"/>
        <v>76.553883698368551</v>
      </c>
      <c r="O913">
        <f t="shared" si="260"/>
        <v>71.674392147710677</v>
      </c>
      <c r="P913" s="3">
        <f t="shared" si="261"/>
        <v>71.674392147710677</v>
      </c>
      <c r="Q913" s="3">
        <f t="shared" si="262"/>
        <v>-103.44611630163145</v>
      </c>
      <c r="R913">
        <f t="shared" si="263"/>
        <v>76.553883698368551</v>
      </c>
      <c r="S913">
        <f t="shared" si="264"/>
        <v>2.7002829840699374E-2</v>
      </c>
      <c r="T913">
        <f t="shared" si="247"/>
        <v>71.674392147710677</v>
      </c>
    </row>
    <row r="914" spans="1:20" x14ac:dyDescent="0.25">
      <c r="A914">
        <f t="shared" si="248"/>
        <v>170.30850608544074</v>
      </c>
      <c r="B914">
        <f t="shared" si="265"/>
        <v>27.105440594094031</v>
      </c>
      <c r="C914" t="str">
        <f t="shared" si="249"/>
        <v>-891.270277209956-3713.79133316516i</v>
      </c>
      <c r="D914" t="str">
        <f t="shared" si="250"/>
        <v>3.47812499517259-587.169862308472i</v>
      </c>
      <c r="E914" t="str">
        <f t="shared" si="251"/>
        <v>162.402787012616-0.241343264288496i</v>
      </c>
      <c r="F914" t="str">
        <f t="shared" si="252"/>
        <v>2.90990990913206-5510.22651839962i</v>
      </c>
      <c r="G914" t="str">
        <f t="shared" si="253"/>
        <v>0.99999999973269-0.0000163496165798319i</v>
      </c>
      <c r="H914" t="str">
        <f t="shared" si="254"/>
        <v>15.1600683261188+3.70496361525029i</v>
      </c>
      <c r="I914" t="str">
        <f t="shared" si="255"/>
        <v>138.519712285154-565.503503359423i</v>
      </c>
      <c r="K914" t="str">
        <f t="shared" si="256"/>
        <v>0.311225472478217-0.0761529284847709i</v>
      </c>
      <c r="L914" t="str">
        <f t="shared" si="257"/>
        <v>0.000714285714285714-44.6177608458188i</v>
      </c>
      <c r="M914" t="str">
        <f t="shared" si="258"/>
        <v>0.0025-1.39007985968507i</v>
      </c>
      <c r="N914">
        <f t="shared" si="259"/>
        <v>76.504845012974783</v>
      </c>
      <c r="O914">
        <f t="shared" si="260"/>
        <v>71.639543349215501</v>
      </c>
      <c r="P914" s="3">
        <f t="shared" si="261"/>
        <v>71.639543349215501</v>
      </c>
      <c r="Q914" s="3">
        <f t="shared" si="262"/>
        <v>-103.49515498702522</v>
      </c>
      <c r="R914">
        <f t="shared" si="263"/>
        <v>76.504845012974783</v>
      </c>
      <c r="S914">
        <f t="shared" si="264"/>
        <v>2.7105440594094029E-2</v>
      </c>
      <c r="T914">
        <f t="shared" si="247"/>
        <v>71.639543349215501</v>
      </c>
    </row>
    <row r="915" spans="1:20" x14ac:dyDescent="0.25">
      <c r="A915">
        <f t="shared" si="248"/>
        <v>170.9556784085654</v>
      </c>
      <c r="B915">
        <f t="shared" si="265"/>
        <v>27.208441268351589</v>
      </c>
      <c r="C915" t="str">
        <f t="shared" si="249"/>
        <v>-890.876271241639-3698.15153059335i</v>
      </c>
      <c r="D915" t="str">
        <f t="shared" si="250"/>
        <v>3.47812499513584-584.947064450223i</v>
      </c>
      <c r="E915" t="str">
        <f t="shared" si="251"/>
        <v>162.402308518699-0.242140928335876i</v>
      </c>
      <c r="F915" t="str">
        <f t="shared" si="252"/>
        <v>2.90990990912614-5489.366924449i</v>
      </c>
      <c r="G915" t="str">
        <f t="shared" si="253"/>
        <v>0.999999999730655-0.0000164117451228019i</v>
      </c>
      <c r="H915" t="str">
        <f t="shared" si="254"/>
        <v>15.1601334620014+3.71904430212727i</v>
      </c>
      <c r="I915" t="str">
        <f t="shared" si="255"/>
        <v>138.519781410196-563.364592129371i</v>
      </c>
      <c r="K915" t="str">
        <f t="shared" si="256"/>
        <v>0.311090764937662-0.076408972943363i</v>
      </c>
      <c r="L915" t="str">
        <f t="shared" si="257"/>
        <v>0.000714285714285714-44.4488551960738i</v>
      </c>
      <c r="M915" t="str">
        <f t="shared" si="258"/>
        <v>0.0025-1.38481755298374i</v>
      </c>
      <c r="N915">
        <f t="shared" si="259"/>
        <v>76.455642411468318</v>
      </c>
      <c r="O915">
        <f t="shared" si="260"/>
        <v>71.60468089137629</v>
      </c>
      <c r="P915" s="3">
        <f t="shared" si="261"/>
        <v>71.60468089137629</v>
      </c>
      <c r="Q915" s="3">
        <f t="shared" si="262"/>
        <v>-103.54435758853168</v>
      </c>
      <c r="R915">
        <f t="shared" si="263"/>
        <v>76.455642411468318</v>
      </c>
      <c r="S915">
        <f t="shared" si="264"/>
        <v>2.7208441268351587E-2</v>
      </c>
      <c r="T915">
        <f t="shared" si="247"/>
        <v>71.60468089137629</v>
      </c>
    </row>
    <row r="916" spans="1:20" x14ac:dyDescent="0.25">
      <c r="A916">
        <f t="shared" si="248"/>
        <v>171.60530998651797</v>
      </c>
      <c r="B916">
        <f t="shared" si="265"/>
        <v>27.311833345171326</v>
      </c>
      <c r="C916" t="str">
        <f t="shared" si="249"/>
        <v>-890.479617261431-3682.56633460265i</v>
      </c>
      <c r="D916" t="str">
        <f t="shared" si="250"/>
        <v>3.4781249950988-582.732681251874i</v>
      </c>
      <c r="E916" t="str">
        <f t="shared" si="251"/>
        <v>162.401826809593-0.24294036385517i</v>
      </c>
      <c r="F916" t="str">
        <f t="shared" si="252"/>
        <v>2.90990990912017-5468.58629688447i</v>
      </c>
      <c r="G916" t="str">
        <f t="shared" si="253"/>
        <v>0.999999999728604-0.0000164741097542347i</v>
      </c>
      <c r="H916" t="str">
        <f t="shared" si="254"/>
        <v>15.1601990939834+3.73317851650186i</v>
      </c>
      <c r="I916" t="str">
        <f t="shared" si="255"/>
        <v>138.519851061651-561.233785092232i</v>
      </c>
      <c r="K916" t="str">
        <f t="shared" si="256"/>
        <v>0.310955150460529-0.0766656383950699i</v>
      </c>
      <c r="L916" t="str">
        <f t="shared" si="257"/>
        <v>0.000714285714285714-44.2805889580331i</v>
      </c>
      <c r="M916" t="str">
        <f t="shared" si="258"/>
        <v>0.0025-1.37957516734782i</v>
      </c>
      <c r="N916">
        <f t="shared" si="259"/>
        <v>76.406275507601649</v>
      </c>
      <c r="O916">
        <f t="shared" si="260"/>
        <v>71.569804682357457</v>
      </c>
      <c r="P916" s="3">
        <f t="shared" si="261"/>
        <v>71.569804682357457</v>
      </c>
      <c r="Q916" s="3">
        <f t="shared" si="262"/>
        <v>-103.59372449239835</v>
      </c>
      <c r="R916">
        <f t="shared" si="263"/>
        <v>76.406275507601649</v>
      </c>
      <c r="S916">
        <f t="shared" si="264"/>
        <v>2.7311833345171326E-2</v>
      </c>
      <c r="T916">
        <f t="shared" si="247"/>
        <v>71.569804682357457</v>
      </c>
    </row>
    <row r="917" spans="1:20" x14ac:dyDescent="0.25">
      <c r="A917">
        <f t="shared" si="248"/>
        <v>172.25741016446673</v>
      </c>
      <c r="B917">
        <f t="shared" si="265"/>
        <v>27.415618311882977</v>
      </c>
      <c r="C917" t="str">
        <f t="shared" si="249"/>
        <v>-890.08030001185-3667.03553520031i</v>
      </c>
      <c r="D917" t="str">
        <f t="shared" si="250"/>
        <v>3.47812499506147-580.526680858783i</v>
      </c>
      <c r="E917" t="str">
        <f t="shared" si="251"/>
        <v>162.401341866785-0.243741565069419i</v>
      </c>
      <c r="F917" t="str">
        <f t="shared" si="252"/>
        <v>2.90990990911415-5447.88433676976i</v>
      </c>
      <c r="G917" t="str">
        <f t="shared" si="253"/>
        <v>0.999999999726537-0.0000165367113712666i</v>
      </c>
      <c r="H917" t="str">
        <f t="shared" si="254"/>
        <v>15.1602652258443+3.74736646201759i</v>
      </c>
      <c r="I917" t="str">
        <f t="shared" si="255"/>
        <v>138.519921243531-559.111051595683i</v>
      </c>
      <c r="K917" t="str">
        <f t="shared" si="256"/>
        <v>0.310818623798018-0.0769229236971959i</v>
      </c>
      <c r="L917" t="str">
        <f t="shared" si="257"/>
        <v>0.000714285714285714-44.112959711131i</v>
      </c>
      <c r="M917" t="str">
        <f t="shared" si="258"/>
        <v>0.0025-1.37435262736383i</v>
      </c>
      <c r="N917">
        <f t="shared" si="259"/>
        <v>76.356743916010501</v>
      </c>
      <c r="O917">
        <f t="shared" si="260"/>
        <v>71.534914629794059</v>
      </c>
      <c r="P917" s="3">
        <f t="shared" si="261"/>
        <v>71.534914629794059</v>
      </c>
      <c r="Q917" s="3">
        <f t="shared" si="262"/>
        <v>-103.6432560839895</v>
      </c>
      <c r="R917">
        <f t="shared" si="263"/>
        <v>76.356743916010501</v>
      </c>
      <c r="S917">
        <f t="shared" si="264"/>
        <v>2.7415618311882977E-2</v>
      </c>
      <c r="T917">
        <f t="shared" si="247"/>
        <v>71.534914629794059</v>
      </c>
    </row>
    <row r="918" spans="1:20" x14ac:dyDescent="0.25">
      <c r="A918">
        <f t="shared" si="248"/>
        <v>172.91198832309172</v>
      </c>
      <c r="B918">
        <f t="shared" si="265"/>
        <v>27.519797661468132</v>
      </c>
      <c r="C918" t="str">
        <f t="shared" si="249"/>
        <v>-889.678304184074-3651.55892330571i</v>
      </c>
      <c r="D918" t="str">
        <f t="shared" si="250"/>
        <v>3.47812499502387-578.329031536893i</v>
      </c>
      <c r="E918" t="str">
        <f t="shared" si="251"/>
        <v>162.400853671697-0.244544526068537i</v>
      </c>
      <c r="F918" t="str">
        <f t="shared" si="252"/>
        <v>2.90990990910809-5427.26074630022i</v>
      </c>
      <c r="G918" t="str">
        <f t="shared" si="253"/>
        <v>0.999999999724455-0.0000165995508744429i</v>
      </c>
      <c r="H918" t="str">
        <f t="shared" si="254"/>
        <v>15.1603318613921+3.76160834309453i</v>
      </c>
      <c r="I918" t="str">
        <f t="shared" si="255"/>
        <v>138.519991959871-556.996361103528i</v>
      </c>
      <c r="K918" t="str">
        <f t="shared" si="256"/>
        <v>0.310681179683326-0.0771808276716862i</v>
      </c>
      <c r="L918" t="str">
        <f t="shared" si="257"/>
        <v>0.000714285714285714-43.9459650439638i</v>
      </c>
      <c r="M918" t="str">
        <f t="shared" si="258"/>
        <v>0.0025-1.3691498579038i</v>
      </c>
      <c r="N918">
        <f t="shared" si="259"/>
        <v>76.307047252238618</v>
      </c>
      <c r="O918">
        <f t="shared" si="260"/>
        <v>71.500010640789625</v>
      </c>
      <c r="P918" s="3">
        <f t="shared" si="261"/>
        <v>71.500010640789625</v>
      </c>
      <c r="Q918" s="3">
        <f t="shared" si="262"/>
        <v>-103.69295274776138</v>
      </c>
      <c r="R918">
        <f t="shared" si="263"/>
        <v>76.307047252238618</v>
      </c>
      <c r="S918">
        <f t="shared" si="264"/>
        <v>2.7519797661468132E-2</v>
      </c>
      <c r="T918">
        <f t="shared" si="247"/>
        <v>71.500010640789625</v>
      </c>
    </row>
    <row r="919" spans="1:20" x14ac:dyDescent="0.25">
      <c r="A919">
        <f t="shared" si="248"/>
        <v>173.56905387871944</v>
      </c>
      <c r="B919">
        <f t="shared" si="265"/>
        <v>27.624372892581711</v>
      </c>
      <c r="C919" t="str">
        <f t="shared" si="249"/>
        <v>-889.273614418423-3636.13629074827i</v>
      </c>
      <c r="D919" t="str">
        <f t="shared" si="250"/>
        <v>3.47812499498599-576.139701672284i</v>
      </c>
      <c r="E919" t="str">
        <f t="shared" si="251"/>
        <v>162.400362205689-0.245349240810054i</v>
      </c>
      <c r="F919" t="str">
        <f t="shared" si="252"/>
        <v>2.909909909102-5406.71522879862i</v>
      </c>
      <c r="G919" t="str">
        <f t="shared" si="253"/>
        <v>0.999999999722357-0.0000166626291677308i</v>
      </c>
      <c r="H919" t="str">
        <f t="shared" si="254"/>
        <v>15.1603990044643+3.77590436493243i</v>
      </c>
      <c r="I919" t="str">
        <f t="shared" si="255"/>
        <v>138.520063214748-554.889683195296i</v>
      </c>
      <c r="K919" t="str">
        <f t="shared" si="256"/>
        <v>0.310542812831769-0.0774393491047883i</v>
      </c>
      <c r="L919" t="str">
        <f t="shared" si="257"/>
        <v>0.000714285714285714-43.7796025542576i</v>
      </c>
      <c r="M919" t="str">
        <f t="shared" si="258"/>
        <v>0.0025-1.36396678412413i</v>
      </c>
      <c r="N919">
        <f t="shared" si="259"/>
        <v>76.257185132760938</v>
      </c>
      <c r="O919">
        <f t="shared" si="260"/>
        <v>71.465092621914479</v>
      </c>
      <c r="P919" s="3">
        <f t="shared" si="261"/>
        <v>71.465092621914479</v>
      </c>
      <c r="Q919" s="3">
        <f t="shared" si="262"/>
        <v>-103.74281486723906</v>
      </c>
      <c r="R919">
        <f t="shared" si="263"/>
        <v>76.257185132760938</v>
      </c>
      <c r="S919">
        <f t="shared" si="264"/>
        <v>2.7624372892581711E-2</v>
      </c>
      <c r="T919">
        <f t="shared" si="247"/>
        <v>71.465092621914479</v>
      </c>
    </row>
    <row r="920" spans="1:20" x14ac:dyDescent="0.25">
      <c r="A920">
        <f t="shared" si="248"/>
        <v>174.22861628345859</v>
      </c>
      <c r="B920">
        <f t="shared" si="265"/>
        <v>27.729345509573523</v>
      </c>
      <c r="C920" t="str">
        <f t="shared" si="249"/>
        <v>-888.866215304647-3620.76743026539i</v>
      </c>
      <c r="D920" t="str">
        <f t="shared" si="250"/>
        <v>3.4781249949478-573.958659770702i</v>
      </c>
      <c r="E920" t="str">
        <f t="shared" si="251"/>
        <v>162.399867450062-0.24615570311492i</v>
      </c>
      <c r="F920" t="str">
        <f t="shared" si="252"/>
        <v>2.90990990909583-5386.24748871069i</v>
      </c>
      <c r="G920" t="str">
        <f t="shared" si="253"/>
        <v>0.999999999720243-0.0000167259471585328i</v>
      </c>
      <c r="H920" t="str">
        <f t="shared" si="254"/>
        <v>15.1604666589274+3.79025473351354i</v>
      </c>
      <c r="I920" t="str">
        <f t="shared" si="255"/>
        <v>138.520135012258-552.790987565754i</v>
      </c>
      <c r="K920" t="str">
        <f t="shared" si="256"/>
        <v>0.31040351794092-0.077698486746707i</v>
      </c>
      <c r="L920" t="str">
        <f t="shared" si="257"/>
        <v>0.000714285714285714-43.613869848832i</v>
      </c>
      <c r="M920" t="str">
        <f t="shared" si="258"/>
        <v>0.0025-1.35880333146456i</v>
      </c>
      <c r="N920">
        <f t="shared" si="259"/>
        <v>76.207157175009584</v>
      </c>
      <c r="O920">
        <f t="shared" si="260"/>
        <v>71.430160479203806</v>
      </c>
      <c r="P920" s="3">
        <f t="shared" si="261"/>
        <v>71.430160479203806</v>
      </c>
      <c r="Q920" s="3">
        <f t="shared" si="262"/>
        <v>-103.79284282499042</v>
      </c>
      <c r="R920">
        <f t="shared" si="263"/>
        <v>76.207157175009584</v>
      </c>
      <c r="S920">
        <f t="shared" si="264"/>
        <v>2.7729345509573525E-2</v>
      </c>
      <c r="T920">
        <f t="shared" si="247"/>
        <v>71.430160479203806</v>
      </c>
    </row>
    <row r="921" spans="1:20" x14ac:dyDescent="0.25">
      <c r="A921">
        <f t="shared" si="248"/>
        <v>174.89068502533573</v>
      </c>
      <c r="B921">
        <f t="shared" si="265"/>
        <v>27.834717022509903</v>
      </c>
      <c r="C921" t="str">
        <f t="shared" si="249"/>
        <v>-888.456091382465-3605.4521355006i</v>
      </c>
      <c r="D921" t="str">
        <f t="shared" si="250"/>
        <v>3.47812499490933-571.785874457136i</v>
      </c>
      <c r="E921" t="str">
        <f t="shared" si="251"/>
        <v>162.399369386055-0.246963906669662i</v>
      </c>
      <c r="F921" t="str">
        <f t="shared" si="252"/>
        <v>2.90990990908964-5365.85723160121i</v>
      </c>
      <c r="G921" t="str">
        <f t="shared" si="253"/>
        <v>0.999999999718113-0.0000167895057576995i</v>
      </c>
      <c r="H921" t="str">
        <f t="shared" si="254"/>
        <v>15.1605348286774+3.80465965560563i</v>
      </c>
      <c r="I921" t="str">
        <f t="shared" si="255"/>
        <v>138.520207356536-550.70024402452i</v>
      </c>
      <c r="K921" t="str">
        <f t="shared" si="256"/>
        <v>0.310263289690746-0.0779582393112635i</v>
      </c>
      <c r="L921" t="str">
        <f t="shared" si="257"/>
        <v>0.000714285714285714-43.4487645435665i</v>
      </c>
      <c r="M921" t="str">
        <f t="shared" si="258"/>
        <v>0.0025-1.3536594256471i</v>
      </c>
      <c r="N921">
        <f t="shared" si="259"/>
        <v>76.156962997397756</v>
      </c>
      <c r="O921">
        <f t="shared" si="260"/>
        <v>71.395214118156446</v>
      </c>
      <c r="P921" s="3">
        <f t="shared" si="261"/>
        <v>71.395214118156446</v>
      </c>
      <c r="Q921" s="3">
        <f t="shared" si="262"/>
        <v>-103.84303700260224</v>
      </c>
      <c r="R921">
        <f t="shared" si="263"/>
        <v>76.156962997397756</v>
      </c>
      <c r="S921">
        <f t="shared" si="264"/>
        <v>2.7834717022509902E-2</v>
      </c>
      <c r="T921">
        <f t="shared" si="247"/>
        <v>71.395214118156446</v>
      </c>
    </row>
    <row r="922" spans="1:20" x14ac:dyDescent="0.25">
      <c r="A922">
        <f t="shared" si="248"/>
        <v>175.55526962843203</v>
      </c>
      <c r="B922">
        <f t="shared" si="265"/>
        <v>27.940488947195441</v>
      </c>
      <c r="C922" t="str">
        <f t="shared" si="249"/>
        <v>-888.043227141928-3590.19020100127i</v>
      </c>
      <c r="D922" t="str">
        <f t="shared" si="250"/>
        <v>3.47812499487057-569.621314475337i</v>
      </c>
      <c r="E922" t="str">
        <f t="shared" si="251"/>
        <v>162.398867994846-0.247773845023552i</v>
      </c>
      <c r="F922" t="str">
        <f t="shared" si="252"/>
        <v>2.9099099090834-5345.54416414946i</v>
      </c>
      <c r="G922" t="str">
        <f t="shared" si="253"/>
        <v>0.999999999715966-0.0000168533058795426i</v>
      </c>
      <c r="H922" t="str">
        <f t="shared" si="254"/>
        <v>15.16060351764+3.81911933876511i</v>
      </c>
      <c r="I922" t="str">
        <f t="shared" si="255"/>
        <v>138.520280251747-548.617422495594i</v>
      </c>
      <c r="K922" t="str">
        <f t="shared" si="256"/>
        <v>0.310122122743747-0.0782186054755522i</v>
      </c>
      <c r="L922" t="str">
        <f t="shared" si="257"/>
        <v>0.000714285714285714-43.2842842633657i</v>
      </c>
      <c r="M922" t="str">
        <f t="shared" si="258"/>
        <v>0.0025-1.34853499267494i</v>
      </c>
      <c r="N922">
        <f t="shared" si="259"/>
        <v>76.106602219344595</v>
      </c>
      <c r="O922">
        <f t="shared" si="260"/>
        <v>71.360253443732546</v>
      </c>
      <c r="P922" s="3">
        <f t="shared" si="261"/>
        <v>71.360253443732546</v>
      </c>
      <c r="Q922" s="3">
        <f t="shared" si="262"/>
        <v>-103.89339778065541</v>
      </c>
      <c r="R922">
        <f t="shared" si="263"/>
        <v>76.106602219344595</v>
      </c>
      <c r="S922">
        <f t="shared" si="264"/>
        <v>2.794048894719544E-2</v>
      </c>
      <c r="T922">
        <f t="shared" si="247"/>
        <v>71.360253443732546</v>
      </c>
    </row>
    <row r="923" spans="1:20" x14ac:dyDescent="0.25">
      <c r="A923">
        <f t="shared" si="248"/>
        <v>176.22237965302008</v>
      </c>
      <c r="B923">
        <f t="shared" si="265"/>
        <v>28.046662805194785</v>
      </c>
      <c r="C923" t="str">
        <f t="shared" si="249"/>
        <v>-887.627607023861-3574.9814222168i</v>
      </c>
      <c r="D923" t="str">
        <f t="shared" si="250"/>
        <v>3.47812499483151-567.464948687382i</v>
      </c>
      <c r="E923" t="str">
        <f t="shared" si="251"/>
        <v>162.398363257557-0.248585511586741i</v>
      </c>
      <c r="F923" t="str">
        <f t="shared" si="252"/>
        <v>2.9099099090771-5325.30799414513i</v>
      </c>
      <c r="G923" t="str">
        <f t="shared" si="253"/>
        <v>0.999999999713803-0.0000169173484418482i</v>
      </c>
      <c r="H923" t="str">
        <f t="shared" si="254"/>
        <v>15.1606727297707+3.83363399134001i</v>
      </c>
      <c r="I923" t="str">
        <f t="shared" si="255"/>
        <v>138.520353702087-546.542493016932i</v>
      </c>
      <c r="K923" t="str">
        <f t="shared" si="256"/>
        <v>0.309980011745098-0.0784795838795931i</v>
      </c>
      <c r="L923" t="str">
        <f t="shared" si="257"/>
        <v>0.000714285714285714-43.1204266421258i</v>
      </c>
      <c r="M923" t="str">
        <f t="shared" si="258"/>
        <v>0.0025-1.34342995883138i</v>
      </c>
      <c r="N923">
        <f t="shared" si="259"/>
        <v>76.056074461301122</v>
      </c>
      <c r="O923">
        <f t="shared" si="260"/>
        <v>71.325278360352243</v>
      </c>
      <c r="P923" s="3">
        <f t="shared" si="261"/>
        <v>71.325278360352243</v>
      </c>
      <c r="Q923" s="3">
        <f t="shared" si="262"/>
        <v>-103.94392553869888</v>
      </c>
      <c r="R923">
        <f t="shared" si="263"/>
        <v>76.056074461301122</v>
      </c>
      <c r="S923">
        <f t="shared" si="264"/>
        <v>2.8046662805194786E-2</v>
      </c>
      <c r="T923">
        <f t="shared" si="247"/>
        <v>71.325278360352243</v>
      </c>
    </row>
    <row r="924" spans="1:20" x14ac:dyDescent="0.25">
      <c r="A924">
        <f t="shared" si="248"/>
        <v>176.89202469570156</v>
      </c>
      <c r="B924">
        <f t="shared" si="265"/>
        <v>28.153240123854527</v>
      </c>
      <c r="C924" t="str">
        <f t="shared" si="249"/>
        <v>-887.209215420284-3559.82559549648i</v>
      </c>
      <c r="D924" t="str">
        <f t="shared" si="250"/>
        <v>3.47812499479215-565.316746073223i</v>
      </c>
      <c r="E924" t="str">
        <f t="shared" si="251"/>
        <v>162.397855155248-0.24939889962945i</v>
      </c>
      <c r="F924" t="str">
        <f t="shared" si="252"/>
        <v>2.90990990907076-5305.14843048412i</v>
      </c>
      <c r="G924" t="str">
        <f t="shared" si="253"/>
        <v>0.999999999711624-0.0000169816343658903i</v>
      </c>
      <c r="H924" t="str">
        <f t="shared" si="254"/>
        <v>15.1607424690555+3.84820382247299i</v>
      </c>
      <c r="I924" t="str">
        <f t="shared" si="255"/>
        <v>138.520427711783-544.475425740037i</v>
      </c>
      <c r="K924" t="str">
        <f t="shared" si="256"/>
        <v>0.3098369513228-0.0787411731259849i</v>
      </c>
      <c r="L924" t="str">
        <f t="shared" si="257"/>
        <v>0.000714285714285714-42.9571893226995i</v>
      </c>
      <c r="M924" t="str">
        <f t="shared" si="258"/>
        <v>0.0025-1.3383442506788i</v>
      </c>
      <c r="N924">
        <f t="shared" si="259"/>
        <v>76.005379344775704</v>
      </c>
      <c r="O924">
        <f t="shared" si="260"/>
        <v>71.290288771893671</v>
      </c>
      <c r="P924" s="3">
        <f t="shared" si="261"/>
        <v>71.290288771893671</v>
      </c>
      <c r="Q924" s="3">
        <f t="shared" si="262"/>
        <v>-103.9946206552243</v>
      </c>
      <c r="R924">
        <f t="shared" si="263"/>
        <v>76.005379344775704</v>
      </c>
      <c r="S924">
        <f t="shared" si="264"/>
        <v>2.8153240123854527E-2</v>
      </c>
      <c r="T924">
        <f t="shared" si="247"/>
        <v>71.290288771893671</v>
      </c>
    </row>
    <row r="925" spans="1:20" x14ac:dyDescent="0.25">
      <c r="A925">
        <f t="shared" si="248"/>
        <v>177.56421438954524</v>
      </c>
      <c r="B925">
        <f t="shared" si="265"/>
        <v>28.260222436325176</v>
      </c>
      <c r="C925" t="str">
        <f t="shared" si="249"/>
        <v>-886.788036674963-3544.72251808766i</v>
      </c>
      <c r="D925" t="str">
        <f t="shared" si="250"/>
        <v>3.47812499475251-563.176675730251i</v>
      </c>
      <c r="E925" t="str">
        <f t="shared" si="251"/>
        <v>162.39734366892-0.250214002282109i</v>
      </c>
      <c r="F925" t="str">
        <f t="shared" si="252"/>
        <v>2.90990990906437-5285.06518316439i</v>
      </c>
      <c r="G925" t="str">
        <f t="shared" si="253"/>
        <v>0.999999999709428-0.0000170461645764432i</v>
      </c>
      <c r="H925" t="str">
        <f t="shared" si="254"/>
        <v>15.1608127395104+3.8628290421044i</v>
      </c>
      <c r="I925" t="str">
        <f t="shared" si="255"/>
        <v>138.520502285098-542.416190929504i</v>
      </c>
      <c r="K925" t="str">
        <f t="shared" si="256"/>
        <v>0.309692936087834-0.0790033717795595i</v>
      </c>
      <c r="L925" t="str">
        <f t="shared" si="257"/>
        <v>0.000714285714285714-42.7945699568633i</v>
      </c>
      <c r="M925" t="str">
        <f t="shared" si="258"/>
        <v>0.0025-1.33327779505758i</v>
      </c>
      <c r="N925">
        <f t="shared" si="259"/>
        <v>75.954516492358849</v>
      </c>
      <c r="O925">
        <f t="shared" si="260"/>
        <v>71.255284581691598</v>
      </c>
      <c r="P925" s="3">
        <f t="shared" si="261"/>
        <v>71.255284581691598</v>
      </c>
      <c r="Q925" s="3">
        <f t="shared" si="262"/>
        <v>-104.04548350764115</v>
      </c>
      <c r="R925">
        <f t="shared" si="263"/>
        <v>75.954516492358849</v>
      </c>
      <c r="S925">
        <f t="shared" si="264"/>
        <v>2.8260222436325175E-2</v>
      </c>
      <c r="T925">
        <f t="shared" si="247"/>
        <v>71.255284581691598</v>
      </c>
    </row>
    <row r="926" spans="1:20" x14ac:dyDescent="0.25">
      <c r="A926">
        <f t="shared" si="248"/>
        <v>178.23895840422551</v>
      </c>
      <c r="B926">
        <f t="shared" si="265"/>
        <v>28.367611281583212</v>
      </c>
      <c r="C926" t="str">
        <f t="shared" si="249"/>
        <v>-886.364055083778-3529.67198813365i</v>
      </c>
      <c r="D926" t="str">
        <f t="shared" si="250"/>
        <v>3.47812499471254-561.044706872827i</v>
      </c>
      <c r="E926" t="str">
        <f t="shared" si="251"/>
        <v>162.396828779519-0.251030812532234i</v>
      </c>
      <c r="F926" t="str">
        <f t="shared" si="252"/>
        <v>2.90990990905792-5265.05796328159i</v>
      </c>
      <c r="G926" t="str">
        <f t="shared" si="253"/>
        <v>0.999999999707216-0.0000171109400017959i</v>
      </c>
      <c r="H926" t="str">
        <f t="shared" si="254"/>
        <v>15.1608835451822+3.87750986097534i</v>
      </c>
      <c r="I926" t="str">
        <f t="shared" si="255"/>
        <v>138.520577426321-540.364758962591i</v>
      </c>
      <c r="K926" t="str">
        <f t="shared" si="256"/>
        <v>0.309547960634312-0.0792661783670292i</v>
      </c>
      <c r="L926" t="str">
        <f t="shared" si="257"/>
        <v>0.000714285714285714-42.6325662052832i</v>
      </c>
      <c r="M926" t="str">
        <f t="shared" si="258"/>
        <v>0.0025-1.32823051908506i</v>
      </c>
      <c r="N926">
        <f t="shared" si="259"/>
        <v>75.903485527750334</v>
      </c>
      <c r="O926">
        <f t="shared" si="260"/>
        <v>71.220265692535492</v>
      </c>
      <c r="P926" s="3">
        <f t="shared" si="261"/>
        <v>71.220265692535492</v>
      </c>
      <c r="Q926" s="3">
        <f t="shared" si="262"/>
        <v>-104.09651447224967</v>
      </c>
      <c r="R926">
        <f t="shared" si="263"/>
        <v>75.903485527750334</v>
      </c>
      <c r="S926">
        <f t="shared" si="264"/>
        <v>2.8367611281583213E-2</v>
      </c>
      <c r="T926">
        <f t="shared" si="247"/>
        <v>71.220265692535492</v>
      </c>
    </row>
    <row r="927" spans="1:20" x14ac:dyDescent="0.25">
      <c r="A927">
        <f t="shared" si="248"/>
        <v>178.91626644616156</v>
      </c>
      <c r="B927">
        <f t="shared" si="265"/>
        <v>28.475408204453228</v>
      </c>
      <c r="C927" t="str">
        <f t="shared" si="249"/>
        <v>-885.937254895265-3514.6738046719i</v>
      </c>
      <c r="D927" t="str">
        <f t="shared" si="250"/>
        <v>3.47812499467228-558.920808831871i</v>
      </c>
      <c r="E927" t="str">
        <f t="shared" si="251"/>
        <v>162.396310467932-0.251849323223446i</v>
      </c>
      <c r="F927" t="str">
        <f t="shared" si="252"/>
        <v>2.90990990905144-5245.12648302523i</v>
      </c>
      <c r="G927" t="str">
        <f t="shared" si="253"/>
        <v>0.999999999704986-0.0000171759615737644i</v>
      </c>
      <c r="H927" t="str">
        <f t="shared" si="254"/>
        <v>15.1609548901486+3.89224649063085i</v>
      </c>
      <c r="I927" t="str">
        <f t="shared" si="255"/>
        <v>138.52065313978-538.321100328825i</v>
      </c>
      <c r="K927" t="str">
        <f t="shared" si="256"/>
        <v>0.309402019539637-0.0795295913766385i</v>
      </c>
      <c r="L927" t="str">
        <f t="shared" si="257"/>
        <v>0.000714285714285714-42.4711757374808i</v>
      </c>
      <c r="M927" t="str">
        <f t="shared" si="258"/>
        <v>0.0025-1.32320235015447i</v>
      </c>
      <c r="N927">
        <f t="shared" si="259"/>
        <v>75.852286075784946</v>
      </c>
      <c r="O927">
        <f t="shared" si="260"/>
        <v>71.185232006668045</v>
      </c>
      <c r="P927" s="3">
        <f t="shared" si="261"/>
        <v>71.185232006668045</v>
      </c>
      <c r="Q927" s="3">
        <f t="shared" si="262"/>
        <v>-104.14771392421505</v>
      </c>
      <c r="R927">
        <f t="shared" si="263"/>
        <v>75.852286075784946</v>
      </c>
      <c r="S927">
        <f t="shared" si="264"/>
        <v>2.8475408204453226E-2</v>
      </c>
      <c r="T927">
        <f t="shared" si="247"/>
        <v>71.185232006668045</v>
      </c>
    </row>
    <row r="928" spans="1:20" x14ac:dyDescent="0.25">
      <c r="A928">
        <f t="shared" si="248"/>
        <v>179.596148258657</v>
      </c>
      <c r="B928">
        <f t="shared" si="265"/>
        <v>28.583614755630151</v>
      </c>
      <c r="C928" t="str">
        <f t="shared" si="249"/>
        <v>-885.507620311112-3499.7277676319i</v>
      </c>
      <c r="D928" t="str">
        <f t="shared" si="250"/>
        <v>3.47812499463172-556.804951054393i</v>
      </c>
      <c r="E928" t="str">
        <f t="shared" si="251"/>
        <v>162.395788714988-0.25266952705588i</v>
      </c>
      <c r="F928" t="str">
        <f t="shared" si="252"/>
        <v>2.90990990904491-5225.27045567425i</v>
      </c>
      <c r="G928" t="str">
        <f t="shared" si="253"/>
        <v>0.99999999970274-0.000017241230227706i</v>
      </c>
      <c r="H928" t="str">
        <f t="shared" si="254"/>
        <v>15.1610267785182+3.90703914342281i</v>
      </c>
      <c r="I928" t="str">
        <f t="shared" si="255"/>
        <v>138.520729429834-536.285185629539i</v>
      </c>
      <c r="K928" t="str">
        <f t="shared" si="256"/>
        <v>0.309255107364674-0.0797936092578126i</v>
      </c>
      <c r="L928" t="str">
        <f t="shared" si="257"/>
        <v>0.000714285714285714-42.3103962317999i</v>
      </c>
      <c r="M928" t="str">
        <f t="shared" si="258"/>
        <v>0.0025-1.31819321593392i</v>
      </c>
      <c r="N928">
        <f t="shared" si="259"/>
        <v>75.800917762458369</v>
      </c>
      <c r="O928">
        <f t="shared" si="260"/>
        <v>71.150183425783325</v>
      </c>
      <c r="P928" s="3">
        <f t="shared" si="261"/>
        <v>71.150183425783325</v>
      </c>
      <c r="Q928" s="3">
        <f t="shared" si="262"/>
        <v>-104.19908223754163</v>
      </c>
      <c r="R928">
        <f t="shared" si="263"/>
        <v>75.800917762458369</v>
      </c>
      <c r="S928">
        <f t="shared" si="264"/>
        <v>2.8583614755630152E-2</v>
      </c>
      <c r="T928">
        <f t="shared" si="247"/>
        <v>71.150183425783325</v>
      </c>
    </row>
    <row r="929" spans="1:20" x14ac:dyDescent="0.25">
      <c r="A929">
        <f t="shared" si="248"/>
        <v>180.27861362203987</v>
      </c>
      <c r="B929">
        <f t="shared" si="265"/>
        <v>28.692232491701546</v>
      </c>
      <c r="C929" t="str">
        <f t="shared" si="249"/>
        <v>-885.075135486621-3484.83367783345i</v>
      </c>
      <c r="D929" t="str">
        <f t="shared" si="250"/>
        <v>3.47812499459084-554.697103103068i</v>
      </c>
      <c r="E929" t="str">
        <f t="shared" si="251"/>
        <v>162.395263501464-0.253491416581748i</v>
      </c>
      <c r="F929" t="str">
        <f t="shared" si="252"/>
        <v>2.90990990903832-5205.48959559302i</v>
      </c>
      <c r="G929" t="str">
        <f t="shared" si="253"/>
        <v>0.999999999700476-0.000017306746902532i</v>
      </c>
      <c r="H929" t="str">
        <f t="shared" si="254"/>
        <v>15.1610992144311+3.92188803251318i</v>
      </c>
      <c r="I929" t="str">
        <f t="shared" si="255"/>
        <v>138.520806300872-534.256985577471i</v>
      </c>
      <c r="K929" t="str">
        <f t="shared" si="256"/>
        <v>0.309107218653909-0.0800582304208022i</v>
      </c>
      <c r="L929" t="str">
        <f t="shared" si="257"/>
        <v>0.000714285714285714-42.1502253753737i</v>
      </c>
      <c r="M929" t="str">
        <f t="shared" si="258"/>
        <v>0.0025-1.31320304436533i</v>
      </c>
      <c r="N929">
        <f t="shared" si="259"/>
        <v>75.74938021495521</v>
      </c>
      <c r="O929">
        <f t="shared" si="260"/>
        <v>71.11511985102544</v>
      </c>
      <c r="P929" s="3">
        <f t="shared" si="261"/>
        <v>71.11511985102544</v>
      </c>
      <c r="Q929" s="3">
        <f t="shared" si="262"/>
        <v>-104.25061978504479</v>
      </c>
      <c r="R929">
        <f t="shared" si="263"/>
        <v>75.74938021495521</v>
      </c>
      <c r="S929">
        <f t="shared" si="264"/>
        <v>2.8692232491701546E-2</v>
      </c>
      <c r="T929">
        <f t="shared" si="247"/>
        <v>71.11511985102544</v>
      </c>
    </row>
    <row r="930" spans="1:20" x14ac:dyDescent="0.25">
      <c r="A930">
        <f t="shared" si="248"/>
        <v>180.96367235380364</v>
      </c>
      <c r="B930">
        <f t="shared" si="265"/>
        <v>28.801262975170012</v>
      </c>
      <c r="C930" t="str">
        <f t="shared" si="249"/>
        <v>-884.639784531293-3469.99133698457i</v>
      </c>
      <c r="D930" t="str">
        <f t="shared" si="250"/>
        <v>3.47812499454965-552.597234655796i</v>
      </c>
      <c r="E930" t="str">
        <f t="shared" si="251"/>
        <v>162.394734808077-0.254314984207831i</v>
      </c>
      <c r="F930" t="str">
        <f t="shared" si="252"/>
        <v>2.90990990903168-5185.78361822722i</v>
      </c>
      <c r="G930" t="str">
        <f t="shared" si="253"/>
        <v>0.999999999698196-0.0000173725125407221i</v>
      </c>
      <c r="H930" t="str">
        <f t="shared" si="254"/>
        <v>15.1611722020588+3.93679337187708i</v>
      </c>
      <c r="I930" t="str">
        <f t="shared" si="255"/>
        <v>138.52088375732-532.236470996334i</v>
      </c>
      <c r="K930" t="str">
        <f t="shared" si="256"/>
        <v>0.308958347935627-0.0803234532363327i</v>
      </c>
      <c r="L930" t="str">
        <f t="shared" si="257"/>
        <v>0.000714285714285714-41.99066086409i</v>
      </c>
      <c r="M930" t="str">
        <f t="shared" si="258"/>
        <v>0.0025-1.30823176366341i</v>
      </c>
      <c r="N930">
        <f t="shared" si="259"/>
        <v>75.697673061674166</v>
      </c>
      <c r="O930">
        <f t="shared" si="260"/>
        <v>71.080041182986633</v>
      </c>
      <c r="P930" s="3">
        <f t="shared" si="261"/>
        <v>71.080041182986633</v>
      </c>
      <c r="Q930" s="3">
        <f t="shared" si="262"/>
        <v>-104.30232693832583</v>
      </c>
      <c r="R930">
        <f t="shared" si="263"/>
        <v>75.697673061674166</v>
      </c>
      <c r="S930">
        <f t="shared" si="264"/>
        <v>2.8801262975170012E-2</v>
      </c>
      <c r="T930">
        <f t="shared" si="247"/>
        <v>71.080041182986633</v>
      </c>
    </row>
    <row r="931" spans="1:20" x14ac:dyDescent="0.25">
      <c r="A931">
        <f t="shared" si="248"/>
        <v>181.65133430874809</v>
      </c>
      <c r="B931">
        <f t="shared" si="265"/>
        <v>28.910707774475657</v>
      </c>
      <c r="C931" t="str">
        <f t="shared" si="249"/>
        <v>-884.201551509329-3455.20054767981i</v>
      </c>
      <c r="D931" t="str">
        <f t="shared" si="250"/>
        <v>3.47812499450815-550.505315505267i</v>
      </c>
      <c r="E931" t="str">
        <f t="shared" si="251"/>
        <v>162.394202615493-0.255140222191654i</v>
      </c>
      <c r="F931" t="str">
        <f t="shared" si="252"/>
        <v>2.909909909025-5166.15224009978i</v>
      </c>
      <c r="G931" t="str">
        <f t="shared" si="253"/>
        <v>0.999999999695898-0.0000174385280883367i</v>
      </c>
      <c r="H931" t="str">
        <f t="shared" si="254"/>
        <v>15.1612457456048+3.95175537630589i</v>
      </c>
      <c r="I931" t="str">
        <f t="shared" si="255"/>
        <v>138.520961803638-530.22361282041i</v>
      </c>
      <c r="K931" t="str">
        <f t="shared" si="256"/>
        <v>0.308808489722087-0.0805892760352468i</v>
      </c>
      <c r="L931" t="str">
        <f t="shared" si="257"/>
        <v>0.000714285714285714-41.8317004025604i</v>
      </c>
      <c r="M931" t="str">
        <f t="shared" si="258"/>
        <v>0.0025-1.30327930231462i</v>
      </c>
      <c r="N931">
        <f t="shared" si="259"/>
        <v>75.645795932256632</v>
      </c>
      <c r="O931">
        <f t="shared" si="260"/>
        <v>71.044947321706118</v>
      </c>
      <c r="P931" s="3">
        <f t="shared" si="261"/>
        <v>71.044947321706118</v>
      </c>
      <c r="Q931" s="3">
        <f t="shared" si="262"/>
        <v>-104.35420406774337</v>
      </c>
      <c r="R931">
        <f t="shared" si="263"/>
        <v>75.645795932256632</v>
      </c>
      <c r="S931">
        <f t="shared" si="264"/>
        <v>2.8910707774475658E-2</v>
      </c>
      <c r="T931">
        <f t="shared" si="247"/>
        <v>71.044947321706118</v>
      </c>
    </row>
    <row r="932" spans="1:20" x14ac:dyDescent="0.25">
      <c r="A932">
        <f t="shared" si="248"/>
        <v>182.34160937912134</v>
      </c>
      <c r="B932">
        <f t="shared" si="265"/>
        <v>29.020568464018666</v>
      </c>
      <c r="C932" t="str">
        <f t="shared" si="249"/>
        <v>-883.760420440149-3440.46111339812i</v>
      </c>
      <c r="D932" t="str">
        <f t="shared" si="250"/>
        <v>3.47812499446634-548.421315558518i</v>
      </c>
      <c r="E932" t="str">
        <f t="shared" si="251"/>
        <v>162.393666904321-0.255967122640718i</v>
      </c>
      <c r="F932" t="str">
        <f t="shared" si="252"/>
        <v>2.90990990901827-5146.59517880671i</v>
      </c>
      <c r="G932" t="str">
        <f t="shared" si="253"/>
        <v>0.999999999693582-0.0000175047944950318i</v>
      </c>
      <c r="H932" t="str">
        <f t="shared" si="254"/>
        <v>15.1613198493044+3.96677426141041i</v>
      </c>
      <c r="I932" t="str">
        <f t="shared" si="255"/>
        <v>138.521040444318-528.218382094107i</v>
      </c>
      <c r="K932" t="str">
        <f t="shared" si="256"/>
        <v>0.308657638509702-0.0808556971081499i</v>
      </c>
      <c r="L932" t="str">
        <f t="shared" si="257"/>
        <v>0.000714285714285714-41.6733417040847i</v>
      </c>
      <c r="M932" t="str">
        <f t="shared" si="258"/>
        <v>0.0025-1.29834558907613i</v>
      </c>
      <c r="N932">
        <f t="shared" si="259"/>
        <v>75.593748457613287</v>
      </c>
      <c r="O932">
        <f t="shared" si="260"/>
        <v>71.009838166667919</v>
      </c>
      <c r="P932" s="3">
        <f t="shared" si="261"/>
        <v>71.009838166667919</v>
      </c>
      <c r="Q932" s="3">
        <f t="shared" si="262"/>
        <v>-104.40625154238671</v>
      </c>
      <c r="R932">
        <f t="shared" si="263"/>
        <v>75.593748457613287</v>
      </c>
      <c r="S932">
        <f t="shared" si="264"/>
        <v>2.9020568464018667E-2</v>
      </c>
      <c r="T932">
        <f t="shared" si="247"/>
        <v>71.009838166667919</v>
      </c>
    </row>
    <row r="933" spans="1:20" x14ac:dyDescent="0.25">
      <c r="A933">
        <f t="shared" si="248"/>
        <v>183.03450749476201</v>
      </c>
      <c r="B933">
        <f t="shared" si="265"/>
        <v>29.130846624181938</v>
      </c>
      <c r="C933" t="str">
        <f t="shared" si="249"/>
        <v>-883.316375298997-3425.77283850121i</v>
      </c>
      <c r="D933" t="str">
        <f t="shared" si="250"/>
        <v>3.4781249944242-546.345204836511i</v>
      </c>
      <c r="E933" t="str">
        <f t="shared" si="251"/>
        <v>162.393127655119-0.256795677511764i</v>
      </c>
      <c r="F933" t="str">
        <f t="shared" si="252"/>
        <v>2.90990990901147-5127.11215301311i</v>
      </c>
      <c r="G933" t="str">
        <f t="shared" si="253"/>
        <v>0.999999999691249-0.000017571312714072i</v>
      </c>
      <c r="H933" t="str">
        <f t="shared" si="254"/>
        <v>15.1613945174254+3.98185024362406i</v>
      </c>
      <c r="I933" t="str">
        <f t="shared" si="255"/>
        <v>138.521119683889-526.220749971566i</v>
      </c>
      <c r="K933" t="str">
        <f t="shared" si="256"/>
        <v>0.308505788779222-0.0811227147050521i</v>
      </c>
      <c r="L933" t="str">
        <f t="shared" si="257"/>
        <v>0.000714285714285714-41.5155824906204i</v>
      </c>
      <c r="M933" t="str">
        <f t="shared" si="258"/>
        <v>0.0025-1.29343055297482i</v>
      </c>
      <c r="N933">
        <f t="shared" si="259"/>
        <v>75.541530269951963</v>
      </c>
      <c r="O933">
        <f t="shared" si="260"/>
        <v>70.974713616799846</v>
      </c>
      <c r="P933" s="3">
        <f t="shared" si="261"/>
        <v>70.974713616799846</v>
      </c>
      <c r="Q933" s="3">
        <f t="shared" si="262"/>
        <v>-104.45846973004804</v>
      </c>
      <c r="R933">
        <f t="shared" si="263"/>
        <v>75.541530269951963</v>
      </c>
      <c r="S933">
        <f t="shared" si="264"/>
        <v>2.9130846624181937E-2</v>
      </c>
      <c r="T933">
        <f t="shared" si="247"/>
        <v>70.974713616799846</v>
      </c>
    </row>
    <row r="934" spans="1:20" x14ac:dyDescent="0.25">
      <c r="A934">
        <f t="shared" si="248"/>
        <v>183.73003862324211</v>
      </c>
      <c r="B934">
        <f t="shared" si="265"/>
        <v>29.241543841353831</v>
      </c>
      <c r="C934" t="str">
        <f t="shared" si="249"/>
        <v>-882.869400017473-3411.13552823162i</v>
      </c>
      <c r="D934" t="str">
        <f t="shared" si="250"/>
        <v>3.47812499438174-544.276953473697i</v>
      </c>
      <c r="E934" t="str">
        <f t="shared" si="251"/>
        <v>162.39258484839-0.257625878608569i</v>
      </c>
      <c r="F934" t="str">
        <f t="shared" si="252"/>
        <v>2.90990990900463-5107.70288244914i</v>
      </c>
      <c r="G934" t="str">
        <f t="shared" si="253"/>
        <v>0.999999999688898-0.000017638083702344i</v>
      </c>
      <c r="H934" t="str">
        <f t="shared" si="254"/>
        <v>15.161469754268+3.99698354020584i</v>
      </c>
      <c r="I934" t="str">
        <f t="shared" si="255"/>
        <v>138.521199526908-524.230687716238i</v>
      </c>
      <c r="K934" t="str">
        <f t="shared" si="256"/>
        <v>0.308352934995931-0.0813903270350112i</v>
      </c>
      <c r="L934" t="str">
        <f t="shared" si="257"/>
        <v>0.000714285714285714-41.3584204927479i</v>
      </c>
      <c r="M934" t="str">
        <f t="shared" si="258"/>
        <v>0.0025-1.28853412330626i</v>
      </c>
      <c r="N934">
        <f t="shared" si="259"/>
        <v>75.489141002805781</v>
      </c>
      <c r="O934">
        <f t="shared" si="260"/>
        <v>70.939573570471893</v>
      </c>
      <c r="P934" s="3">
        <f t="shared" si="261"/>
        <v>70.939573570471893</v>
      </c>
      <c r="Q934" s="3">
        <f t="shared" si="262"/>
        <v>-104.51085899719422</v>
      </c>
      <c r="R934">
        <f t="shared" si="263"/>
        <v>75.489141002805781</v>
      </c>
      <c r="S934">
        <f t="shared" si="264"/>
        <v>2.9241543841353832E-2</v>
      </c>
      <c r="T934">
        <f t="shared" si="247"/>
        <v>70.939573570471893</v>
      </c>
    </row>
    <row r="935" spans="1:20" x14ac:dyDescent="0.25">
      <c r="A935">
        <f t="shared" si="248"/>
        <v>184.42821277001042</v>
      </c>
      <c r="B935">
        <f t="shared" si="265"/>
        <v>29.352661707950976</v>
      </c>
      <c r="C935" t="str">
        <f t="shared" si="249"/>
        <v>-882.419478484155-3396.54898871083i</v>
      </c>
      <c r="D935" t="str">
        <f t="shared" si="250"/>
        <v>3.47812499433897-542.216531717588i</v>
      </c>
      <c r="E935" t="str">
        <f t="shared" si="251"/>
        <v>162.392038464588-0.258457717582022i</v>
      </c>
      <c r="F935" t="str">
        <f t="shared" si="252"/>
        <v>2.90990990899774-5088.36708790592i</v>
      </c>
      <c r="G935" t="str">
        <f t="shared" si="253"/>
        <v>0.999999999686529-0.000017705108420371i</v>
      </c>
      <c r="H935" t="str">
        <f t="shared" si="254"/>
        <v>15.1615455641653+4.01217436924385i</v>
      </c>
      <c r="I935" t="str">
        <f t="shared" si="255"/>
        <v>138.521279977976-522.248166700467i</v>
      </c>
      <c r="K935" t="str">
        <f t="shared" si="256"/>
        <v>0.308199071609827-0.081658532265772i</v>
      </c>
      <c r="L935" t="str">
        <f t="shared" si="257"/>
        <v>0.000714285714285714-41.2018534496393i</v>
      </c>
      <c r="M935" t="str">
        <f t="shared" si="258"/>
        <v>0.0025-1.28365622963365i</v>
      </c>
      <c r="N935">
        <f t="shared" si="259"/>
        <v>75.436580291060537</v>
      </c>
      <c r="O935">
        <f t="shared" si="260"/>
        <v>70.904417925494442</v>
      </c>
      <c r="P935" s="3">
        <f t="shared" si="261"/>
        <v>70.904417925494442</v>
      </c>
      <c r="Q935" s="3">
        <f t="shared" si="262"/>
        <v>-104.56341970893946</v>
      </c>
      <c r="R935">
        <f t="shared" si="263"/>
        <v>75.436580291060537</v>
      </c>
      <c r="S935">
        <f t="shared" si="264"/>
        <v>2.9352661707950974E-2</v>
      </c>
      <c r="T935">
        <f t="shared" si="247"/>
        <v>70.904417925494442</v>
      </c>
    </row>
    <row r="936" spans="1:20" x14ac:dyDescent="0.25">
      <c r="A936">
        <f t="shared" si="248"/>
        <v>185.12903997853647</v>
      </c>
      <c r="B936">
        <f t="shared" si="265"/>
        <v>29.46420182244119</v>
      </c>
      <c r="C936" t="str">
        <f t="shared" si="249"/>
        <v>-881.966594545138-3382.0130269375i</v>
      </c>
      <c r="D936" t="str">
        <f t="shared" si="250"/>
        <v>3.47812499429587-540.163909928321i</v>
      </c>
      <c r="E936" t="str">
        <f t="shared" si="251"/>
        <v>162.391488484112-0.259291185926966i</v>
      </c>
      <c r="F936" t="str">
        <f t="shared" si="252"/>
        <v>2.9099099089908-5069.10449123154i</v>
      </c>
      <c r="G936" t="str">
        <f t="shared" si="253"/>
        <v>0.999999999684142-0.000017772387832326i</v>
      </c>
      <c r="H936" t="str">
        <f t="shared" si="254"/>
        <v>15.1616219514833+4.02742294965813i</v>
      </c>
      <c r="I936" t="str">
        <f t="shared" si="255"/>
        <v>138.521361041721-520.27315840508i</v>
      </c>
      <c r="K936" t="str">
        <f t="shared" si="256"/>
        <v>0.308044193055836-0.0819273285234099i</v>
      </c>
      <c r="L936" t="str">
        <f t="shared" si="257"/>
        <v>0.000714285714285714-41.0458791090251i</v>
      </c>
      <c r="M936" t="str">
        <f t="shared" si="258"/>
        <v>0.0025-1.27879680178686i</v>
      </c>
      <c r="N936">
        <f t="shared" si="259"/>
        <v>75.383847770983905</v>
      </c>
      <c r="O936">
        <f t="shared" si="260"/>
        <v>70.869246579117075</v>
      </c>
      <c r="P936" s="3">
        <f t="shared" si="261"/>
        <v>70.869246579117075</v>
      </c>
      <c r="Q936" s="3">
        <f t="shared" si="262"/>
        <v>-104.61615222901609</v>
      </c>
      <c r="R936">
        <f t="shared" si="263"/>
        <v>75.383847770983905</v>
      </c>
      <c r="S936">
        <f t="shared" si="264"/>
        <v>2.946420182244119E-2</v>
      </c>
      <c r="T936">
        <f t="shared" si="247"/>
        <v>70.869246579117075</v>
      </c>
    </row>
    <row r="937" spans="1:20" x14ac:dyDescent="0.25">
      <c r="A937">
        <f t="shared" si="248"/>
        <v>185.83253033045492</v>
      </c>
      <c r="B937">
        <f t="shared" si="265"/>
        <v>29.576165789366467</v>
      </c>
      <c r="C937" t="str">
        <f t="shared" si="249"/>
        <v>-881.510732004691-3367.5274507856i</v>
      </c>
      <c r="D937" t="str">
        <f t="shared" si="250"/>
        <v>3.47812499425242-538.119058578243i</v>
      </c>
      <c r="E937" t="str">
        <f t="shared" si="251"/>
        <v>162.390934887313-0.260126274982935i</v>
      </c>
      <c r="F937" t="str">
        <f t="shared" si="252"/>
        <v>2.90990990898379-5049.91481532707i</v>
      </c>
      <c r="G937" t="str">
        <f t="shared" si="253"/>
        <v>0.999999999681737-0.0000178399229060459i</v>
      </c>
      <c r="H937" t="str">
        <f t="shared" si="254"/>
        <v>15.1616989206213+4.04272950120407i</v>
      </c>
      <c r="I937" t="str">
        <f t="shared" si="255"/>
        <v>138.521442722809-518.305634418974i</v>
      </c>
      <c r="K937" t="str">
        <f t="shared" si="256"/>
        <v>0.307888293754-0.0821967138919648i</v>
      </c>
      <c r="L937" t="str">
        <f t="shared" si="257"/>
        <v>0.000714285714285714-40.8904952271618i</v>
      </c>
      <c r="M937" t="str">
        <f t="shared" si="258"/>
        <v>0.0025-1.27395576986139i</v>
      </c>
      <c r="N937">
        <f t="shared" si="259"/>
        <v>75.330943080253405</v>
      </c>
      <c r="O937">
        <f t="shared" si="260"/>
        <v>70.834059428026862</v>
      </c>
      <c r="P937" s="3">
        <f t="shared" si="261"/>
        <v>70.834059428026862</v>
      </c>
      <c r="Q937" s="3">
        <f t="shared" si="262"/>
        <v>-104.66905691974659</v>
      </c>
      <c r="R937">
        <f t="shared" si="263"/>
        <v>75.330943080253405</v>
      </c>
      <c r="S937">
        <f t="shared" si="264"/>
        <v>2.9576165789366466E-2</v>
      </c>
      <c r="T937">
        <f t="shared" si="247"/>
        <v>70.834059428026862</v>
      </c>
    </row>
    <row r="938" spans="1:20" x14ac:dyDescent="0.25">
      <c r="A938">
        <f t="shared" si="248"/>
        <v>186.53869394571063</v>
      </c>
      <c r="B938">
        <f t="shared" si="265"/>
        <v>29.688555219366059</v>
      </c>
      <c r="C938" t="str">
        <f t="shared" si="249"/>
        <v>-881.0518746259-3353.09206900274i</v>
      </c>
      <c r="D938" t="str">
        <f t="shared" si="250"/>
        <v>3.47812499420865-536.081948251483i</v>
      </c>
      <c r="E938" t="str">
        <f t="shared" si="251"/>
        <v>162.390377654493-0.260962975931721i</v>
      </c>
      <c r="F938" t="str">
        <f t="shared" si="252"/>
        <v>2.90990990897674-5030.79778414261i</v>
      </c>
      <c r="G938" t="str">
        <f t="shared" si="253"/>
        <v>0.999999999679314-0.0000179077146130454i</v>
      </c>
      <c r="H938" t="str">
        <f t="shared" si="254"/>
        <v>15.1617764760124+4.05809424447562i</v>
      </c>
      <c r="I938" t="str">
        <f t="shared" si="255"/>
        <v>138.521525025946-516.345566438728i</v>
      </c>
      <c r="K938" t="str">
        <f t="shared" si="256"/>
        <v>0.307731368109692-0.0824666864130857i</v>
      </c>
      <c r="L938" t="str">
        <f t="shared" si="257"/>
        <v>0.000714285714285714-40.7356995688004i</v>
      </c>
      <c r="M938" t="str">
        <f t="shared" si="258"/>
        <v>0.0025-1.26913306421736i</v>
      </c>
      <c r="N938">
        <f t="shared" si="259"/>
        <v>75.277865857985176</v>
      </c>
      <c r="O938">
        <f t="shared" si="260"/>
        <v>70.798856368347344</v>
      </c>
      <c r="P938" s="3">
        <f t="shared" si="261"/>
        <v>70.798856368347344</v>
      </c>
      <c r="Q938" s="3">
        <f t="shared" si="262"/>
        <v>-104.72213414201482</v>
      </c>
      <c r="R938">
        <f t="shared" si="263"/>
        <v>75.277865857985176</v>
      </c>
      <c r="S938">
        <f t="shared" si="264"/>
        <v>2.9688555219366058E-2</v>
      </c>
      <c r="T938">
        <f t="shared" si="247"/>
        <v>70.798856368347344</v>
      </c>
    </row>
    <row r="939" spans="1:20" x14ac:dyDescent="0.25">
      <c r="A939">
        <f t="shared" si="248"/>
        <v>187.24754098270435</v>
      </c>
      <c r="B939">
        <f t="shared" si="265"/>
        <v>29.801371729199651</v>
      </c>
      <c r="C939" t="str">
        <f t="shared" si="249"/>
        <v>-880.590006131211-3338.7066912082i</v>
      </c>
      <c r="D939" t="str">
        <f t="shared" si="250"/>
        <v>3.47812499416457-534.052549643527i</v>
      </c>
      <c r="E939" t="str">
        <f t="shared" si="251"/>
        <v>162.389816765901-0.261801279795459i</v>
      </c>
      <c r="F939" t="str">
        <f t="shared" si="252"/>
        <v>2.90990990896964-5011.75312267325i</v>
      </c>
      <c r="G939" t="str">
        <f t="shared" si="253"/>
        <v>0.999999999676872-0.0000179757639285311i</v>
      </c>
      <c r="H939" t="str">
        <f t="shared" si="254"/>
        <v>15.161854622123+4.07351740090837i</v>
      </c>
      <c r="I939" t="str">
        <f t="shared" si="255"/>
        <v>138.521607955868-514.392926268157i</v>
      </c>
      <c r="K939" t="str">
        <f t="shared" si="256"/>
        <v>0.307573410513827-0.0827372440856638i</v>
      </c>
      <c r="L939" t="str">
        <f t="shared" si="257"/>
        <v>0.000714285714285714-40.5814899071532i</v>
      </c>
      <c r="M939" t="str">
        <f t="shared" si="258"/>
        <v>0.0025-1.26432861547854i</v>
      </c>
      <c r="N939">
        <f t="shared" si="259"/>
        <v>75.224615744763824</v>
      </c>
      <c r="O939">
        <f t="shared" si="260"/>
        <v>70.763637295636585</v>
      </c>
      <c r="P939" s="3">
        <f t="shared" si="261"/>
        <v>70.763637295636585</v>
      </c>
      <c r="Q939" s="3">
        <f t="shared" si="262"/>
        <v>-104.77538425523618</v>
      </c>
      <c r="R939">
        <f t="shared" si="263"/>
        <v>75.224615744763824</v>
      </c>
      <c r="S939">
        <f t="shared" si="264"/>
        <v>2.9801371729199652E-2</v>
      </c>
      <c r="T939">
        <f t="shared" si="247"/>
        <v>70.763637295636585</v>
      </c>
    </row>
    <row r="940" spans="1:20" x14ac:dyDescent="0.25">
      <c r="A940">
        <f t="shared" si="248"/>
        <v>187.95908163843862</v>
      </c>
      <c r="B940">
        <f t="shared" si="265"/>
        <v>29.91461694177061</v>
      </c>
      <c r="C940" t="str">
        <f t="shared" si="249"/>
        <v>-880.12511020318-3324.37112789131i</v>
      </c>
      <c r="D940" t="str">
        <f t="shared" si="250"/>
        <v>3.47812499412012-532.030833560788i</v>
      </c>
      <c r="E940" t="str">
        <f t="shared" si="251"/>
        <v>162.389252201744-0.262641177437236i</v>
      </c>
      <c r="F940" t="str">
        <f t="shared" si="252"/>
        <v>2.90990990896247-4992.7805569551i</v>
      </c>
      <c r="G940" t="str">
        <f t="shared" si="253"/>
        <v>0.999999999674412-0.0000180440718314152i</v>
      </c>
      <c r="H940" t="str">
        <f t="shared" si="254"/>
        <v>15.161933363454+4.08899919278292i</v>
      </c>
      <c r="I940" t="str">
        <f t="shared" si="255"/>
        <v>138.521691517348-512.447685817938i</v>
      </c>
      <c r="K940" t="str">
        <f t="shared" si="256"/>
        <v>0.307414415343075-0.0830083848654708i</v>
      </c>
      <c r="L940" t="str">
        <f t="shared" si="257"/>
        <v>0.000714285714285714-40.4278640238626i</v>
      </c>
      <c r="M940" t="str">
        <f t="shared" si="258"/>
        <v>0.0025-1.25954235453132i</v>
      </c>
      <c r="N940">
        <f t="shared" si="259"/>
        <v>75.171192382670796</v>
      </c>
      <c r="O940">
        <f t="shared" si="260"/>
        <v>70.728402104886158</v>
      </c>
      <c r="P940" s="3">
        <f t="shared" si="261"/>
        <v>70.728402104886158</v>
      </c>
      <c r="Q940" s="3">
        <f t="shared" si="262"/>
        <v>-104.8288076173292</v>
      </c>
      <c r="R940">
        <f t="shared" si="263"/>
        <v>75.171192382670796</v>
      </c>
      <c r="S940">
        <f t="shared" si="264"/>
        <v>2.9914616941770611E-2</v>
      </c>
      <c r="T940">
        <f t="shared" ref="T940:T1003" si="266">P940</f>
        <v>70.728402104886158</v>
      </c>
    </row>
    <row r="941" spans="1:20" x14ac:dyDescent="0.25">
      <c r="A941">
        <f t="shared" ref="A941:A1004" si="267">2*PI()*B941</f>
        <v>188.6733261486647</v>
      </c>
      <c r="B941">
        <f t="shared" si="265"/>
        <v>30.02829248614934</v>
      </c>
      <c r="C941" t="str">
        <f t="shared" ref="C941:C1004" si="268">IMPRODUCT(D941,E941,$C$40,,K941,$C$41)</f>
        <v>-879.657170485066-3310.08519040961i</v>
      </c>
      <c r="D941" t="str">
        <f t="shared" ref="D941:D1004" si="269">IMDIV(IMPRODUCT($C$37,$C$38,COMPLEX(1,A941/$C$38)),IMSUM(-1*A941*A941/$C$39,COMPLEX(0,1*A941)))</f>
        <v>3.47812499407535-530.016770920208i</v>
      </c>
      <c r="E941" t="str">
        <f t="shared" ref="E941:E1004" si="270">IMDIV(IMPRODUCT(IMSUM(F941,G941),$C$29,H941),IMSUM(1,I941))</f>
        <v>162.388683942175-0.263482659557627i</v>
      </c>
      <c r="F941" t="str">
        <f t="shared" ref="F941:F1004" si="271">IMDIV(IMPRODUCT($C$14,$C$15,COMPLEX(1,A941/$C$15)),IMSUM(-1*A941*A941/$C$16,COMPLEX(0,A941)))</f>
        <v>2.90990990895526-4973.87981406148i</v>
      </c>
      <c r="G941" t="str">
        <f t="shared" ref="G941:G1004" si="272">IMDIV(1,COMPLEX(1,A941*$C$9*$C$10))</f>
        <v>0.999999999671932-0.0000181126393043296i</v>
      </c>
      <c r="H941" t="str">
        <f t="shared" ref="H941:H1004" si="273">IMDIV($C$3,IMSUM(K941,COMPLEX(0,$C$28*A941)))</f>
        <v>15.1620127045404+4.10453984322808i</v>
      </c>
      <c r="I941" t="str">
        <f t="shared" ref="I941:I1004" si="274">IMPRODUCT(F941,$C$29,H941,$C$31)</f>
        <v>138.521775715197-510.509817105201i</v>
      </c>
      <c r="K941" t="str">
        <f t="shared" ref="K941:K1004" si="275">IF($C$26&lt;=0,IMDIV(1,IMSUM(IMDIV(1,L941),1/$C$18)),IMDIV(1,IMSUM(IMDIV(1,L941),1/$C$18,IMDIV(1,M941))))</f>
        <v>0.307254376960084-0.0832801066647959i</v>
      </c>
      <c r="L941" t="str">
        <f t="shared" ref="L941:L1004" si="276">IMSUM($C$21/$C$22,IMDIV(1,COMPLEX(0,$C$20*$C$22*A941)))</f>
        <v>0.000714285714285714-40.2748197089684i</v>
      </c>
      <c r="M941" t="str">
        <f t="shared" ref="M941:M1004" si="277">IMSUM($C$25/$C$26,IMDIV(1,COMPLEX(0,$C$24*$C$26*A941)))</f>
        <v>0.0025-1.25477421252373i</v>
      </c>
      <c r="N941">
        <f t="shared" ref="N941:N1004" si="278">ABS(R941)</f>
        <v>75.117595415314668</v>
      </c>
      <c r="O941">
        <f t="shared" ref="O941:O1004" si="279">ABS(P941)</f>
        <v>70.693150690519559</v>
      </c>
      <c r="P941" s="3">
        <f t="shared" ref="P941:P1004" si="280">20*LOG10(IMABS(C941))</f>
        <v>70.693150690519559</v>
      </c>
      <c r="Q941" s="3">
        <f t="shared" ref="Q941:Q1004" si="281">IMARGUMENT(C941)*180/PI()</f>
        <v>-104.88240458468533</v>
      </c>
      <c r="R941">
        <f t="shared" ref="R941:R1004" si="282">IF(Q941&lt;0,Q941+180,Q941-180)</f>
        <v>75.117595415314668</v>
      </c>
      <c r="S941">
        <f t="shared" ref="S941:S1004" si="283">B941/1000</f>
        <v>3.0028292486149341E-2</v>
      </c>
      <c r="T941">
        <f t="shared" si="266"/>
        <v>70.693150690519559</v>
      </c>
    </row>
    <row r="942" spans="1:20" x14ac:dyDescent="0.25">
      <c r="A942">
        <f t="shared" si="267"/>
        <v>189.39028478802965</v>
      </c>
      <c r="B942">
        <f t="shared" ref="B942:B1005" si="284">B941*(1+B$42)</f>
        <v>30.142399997596709</v>
      </c>
      <c r="C942" t="str">
        <f t="shared" si="268"/>
        <v>-879.186170581544-3295.84869098713i</v>
      </c>
      <c r="D942" t="str">
        <f t="shared" si="269"/>
        <v>3.47812499403024-528.010332748816i</v>
      </c>
      <c r="E942" t="str">
        <f t="shared" si="270"/>
        <v>162.388111967305-0.264325716694695i</v>
      </c>
      <c r="F942" t="str">
        <f t="shared" si="271"/>
        <v>2.90990990894799-4955.05062209883i</v>
      </c>
      <c r="G942" t="str">
        <f t="shared" si="272"/>
        <v>0.999999999669434-0.0000181814673336406i</v>
      </c>
      <c r="H942" t="str">
        <f t="shared" si="273"/>
        <v>15.1620926499518+4.12013957622414i</v>
      </c>
      <c r="I942" t="str">
        <f t="shared" si="274"/>
        <v>138.521860554261-508.579292253112i</v>
      </c>
      <c r="K942" t="str">
        <f t="shared" si="275"/>
        <v>0.307093289713705-0.0835524073520805i</v>
      </c>
      <c r="L942" t="str">
        <f t="shared" si="276"/>
        <v>0.000714285714285714-40.1223547608771i</v>
      </c>
      <c r="M942" t="str">
        <f t="shared" si="277"/>
        <v>0.0025-1.25002412086445i</v>
      </c>
      <c r="N942">
        <f t="shared" si="278"/>
        <v>75.063824487860501</v>
      </c>
      <c r="O942">
        <f t="shared" si="279"/>
        <v>70.657882946391041</v>
      </c>
      <c r="P942" s="3">
        <f t="shared" si="280"/>
        <v>70.657882946391041</v>
      </c>
      <c r="Q942" s="3">
        <f t="shared" si="281"/>
        <v>-104.9361755121395</v>
      </c>
      <c r="R942">
        <f t="shared" si="282"/>
        <v>75.063824487860501</v>
      </c>
      <c r="S942">
        <f t="shared" si="283"/>
        <v>3.0142399997596707E-2</v>
      </c>
      <c r="T942">
        <f t="shared" si="266"/>
        <v>70.657882946391041</v>
      </c>
    </row>
    <row r="943" spans="1:20" x14ac:dyDescent="0.25">
      <c r="A943">
        <f t="shared" si="267"/>
        <v>190.10996787022415</v>
      </c>
      <c r="B943">
        <f t="shared" si="284"/>
        <v>30.256941117587576</v>
      </c>
      <c r="C943" t="str">
        <f t="shared" si="268"/>
        <v>-878.712094059403-3281.66144271264i</v>
      </c>
      <c r="D943" t="str">
        <f t="shared" si="269"/>
        <v>3.47812499398479-526.011490183329i</v>
      </c>
      <c r="E943" t="str">
        <f t="shared" si="270"/>
        <v>162.387536257198-0.265170339222969i</v>
      </c>
      <c r="F943" t="str">
        <f t="shared" si="271"/>
        <v>2.90990990894067-4936.29271020292i</v>
      </c>
      <c r="G943" t="str">
        <f t="shared" si="272"/>
        <v>0.999999999666917-0.0000182505569094626i</v>
      </c>
      <c r="H943" t="str">
        <f t="shared" si="273"/>
        <v>15.1621732042927+4.13579861660624i</v>
      </c>
      <c r="I943" t="str">
        <f t="shared" si="274"/>
        <v>138.521946039427-506.656083490491i</v>
      </c>
      <c r="K943" t="str">
        <f t="shared" si="275"/>
        <v>0.306931147939218-0.0838252847515533i</v>
      </c>
      <c r="L943" t="str">
        <f t="shared" si="276"/>
        <v>0.000714285714285714-39.9704669863291i</v>
      </c>
      <c r="M943" t="str">
        <f t="shared" si="277"/>
        <v>0.0025-1.24529201122181i</v>
      </c>
      <c r="N943">
        <f t="shared" si="278"/>
        <v>75.009879247059757</v>
      </c>
      <c r="O943">
        <f t="shared" si="279"/>
        <v>70.622598765784076</v>
      </c>
      <c r="P943" s="3">
        <f t="shared" si="280"/>
        <v>70.622598765784076</v>
      </c>
      <c r="Q943" s="3">
        <f t="shared" si="281"/>
        <v>-104.99012075294024</v>
      </c>
      <c r="R943">
        <f t="shared" si="282"/>
        <v>75.009879247059757</v>
      </c>
      <c r="S943">
        <f t="shared" si="283"/>
        <v>3.0256941117587578E-2</v>
      </c>
      <c r="T943">
        <f t="shared" si="266"/>
        <v>70.622598765784076</v>
      </c>
    </row>
    <row r="944" spans="1:20" x14ac:dyDescent="0.25">
      <c r="A944">
        <f t="shared" si="267"/>
        <v>190.832385748131</v>
      </c>
      <c r="B944">
        <f t="shared" si="284"/>
        <v>30.37191749383441</v>
      </c>
      <c r="C944" t="str">
        <f t="shared" si="268"/>
        <v>-878.234924448195-3267.5232595379i</v>
      </c>
      <c r="D944" t="str">
        <f t="shared" si="269"/>
        <v>3.47812499393899-524.020214469721i</v>
      </c>
      <c r="E944" t="str">
        <f t="shared" si="270"/>
        <v>162.386956791872-0.26601651735064i</v>
      </c>
      <c r="F944" t="str">
        <f t="shared" si="271"/>
        <v>2.90990990893329-4917.60580853487i</v>
      </c>
      <c r="G944" t="str">
        <f t="shared" si="272"/>
        <v>0.999999999664381-0.0000183199090256721i</v>
      </c>
      <c r="H944" t="str">
        <f t="shared" si="273"/>
        <v>15.1622543722027+4.15151719006746i</v>
      </c>
      <c r="I944" t="str">
        <f t="shared" si="274"/>
        <v>138.522032175614-504.740163151396i</v>
      </c>
      <c r="K944" t="str">
        <f t="shared" si="275"/>
        <v>0.306767945958574-0.0840987366428645i</v>
      </c>
      <c r="L944" t="str">
        <f t="shared" si="276"/>
        <v>0.000714285714285714-39.8191542003677i</v>
      </c>
      <c r="M944" t="str">
        <f t="shared" si="277"/>
        <v>0.0025-1.24057781552282i</v>
      </c>
      <c r="N944">
        <f t="shared" si="278"/>
        <v>74.955759341281237</v>
      </c>
      <c r="O944">
        <f t="shared" si="279"/>
        <v>70.587298041410122</v>
      </c>
      <c r="P944" s="3">
        <f t="shared" si="280"/>
        <v>70.587298041410122</v>
      </c>
      <c r="Q944" s="3">
        <f t="shared" si="281"/>
        <v>-105.04424065871876</v>
      </c>
      <c r="R944">
        <f t="shared" si="282"/>
        <v>74.955759341281237</v>
      </c>
      <c r="S944">
        <f t="shared" si="283"/>
        <v>3.0371917493834409E-2</v>
      </c>
      <c r="T944">
        <f t="shared" si="266"/>
        <v>70.587298041410122</v>
      </c>
    </row>
    <row r="945" spans="1:20" x14ac:dyDescent="0.25">
      <c r="A945">
        <f t="shared" si="267"/>
        <v>191.55754881397391</v>
      </c>
      <c r="B945">
        <f t="shared" si="284"/>
        <v>30.48733078031098</v>
      </c>
      <c r="C945" t="str">
        <f t="shared" si="268"/>
        <v>-877.754645241025-3253.43395627607i</v>
      </c>
      <c r="D945" t="str">
        <f t="shared" si="269"/>
        <v>3.47812499389283-522.036476962824i</v>
      </c>
      <c r="E945" t="str">
        <f t="shared" si="270"/>
        <v>162.386373551303-0.266864241119713i</v>
      </c>
      <c r="F945" t="str">
        <f t="shared" si="271"/>
        <v>2.90990990892585-4898.98964827733i</v>
      </c>
      <c r="G945" t="str">
        <f t="shared" si="272"/>
        <v>0.999999999661825-0.0000183895246799226i</v>
      </c>
      <c r="H945" t="str">
        <f t="shared" si="273"/>
        <v>15.1623361583566+4.16729552316225i</v>
      </c>
      <c r="I945" t="str">
        <f t="shared" si="274"/>
        <v>138.52211896778-502.831503674732i</v>
      </c>
      <c r="K945" t="str">
        <f t="shared" si="275"/>
        <v>0.306603678080632-0.08437276076072i</v>
      </c>
      <c r="L945" t="str">
        <f t="shared" si="276"/>
        <v>0.000714285714285714-39.6684142263077i</v>
      </c>
      <c r="M945" t="str">
        <f t="shared" si="277"/>
        <v>0.0025-1.2358814659522i</v>
      </c>
      <c r="N945">
        <f t="shared" si="278"/>
        <v>74.901464420541174</v>
      </c>
      <c r="O945">
        <f t="shared" si="279"/>
        <v>70.551980665407612</v>
      </c>
      <c r="P945" s="3">
        <f t="shared" si="280"/>
        <v>70.551980665407612</v>
      </c>
      <c r="Q945" s="3">
        <f t="shared" si="281"/>
        <v>-105.09853557945883</v>
      </c>
      <c r="R945">
        <f t="shared" si="282"/>
        <v>74.901464420541174</v>
      </c>
      <c r="S945">
        <f t="shared" si="283"/>
        <v>3.0487330780310979E-2</v>
      </c>
      <c r="T945">
        <f t="shared" si="266"/>
        <v>70.551980665407612</v>
      </c>
    </row>
    <row r="946" spans="1:20" x14ac:dyDescent="0.25">
      <c r="A946">
        <f t="shared" si="267"/>
        <v>192.28546749946702</v>
      </c>
      <c r="B946">
        <f t="shared" si="284"/>
        <v>30.603182637276163</v>
      </c>
      <c r="C946" t="str">
        <f t="shared" si="268"/>
        <v>-877.27123989525-3239.39334859986i</v>
      </c>
      <c r="D946" t="str">
        <f t="shared" si="269"/>
        <v>3.47812499384633-520.06024912591i</v>
      </c>
      <c r="E946" t="str">
        <f t="shared" si="270"/>
        <v>162.385786515422-0.267713500404594i</v>
      </c>
      <c r="F946" t="str">
        <f t="shared" si="271"/>
        <v>2.90990990891836-4880.4439616306i</v>
      </c>
      <c r="G946" t="str">
        <f t="shared" si="272"/>
        <v>0.99999999965925-0.0000184594048736588i</v>
      </c>
      <c r="H946" t="str">
        <f t="shared" si="273"/>
        <v>15.1624185674651+4.18313384330979i</v>
      </c>
      <c r="I946" t="str">
        <f t="shared" si="274"/>
        <v>138.522206420924-500.930077603861i</v>
      </c>
      <c r="K946" t="str">
        <f t="shared" si="275"/>
        <v>0.306438338601399-0.0846473547945143i</v>
      </c>
      <c r="L946" t="str">
        <f t="shared" si="276"/>
        <v>0.000714285714285714-39.518244895704i</v>
      </c>
      <c r="M946" t="str">
        <f t="shared" si="277"/>
        <v>0.0025-1.23120289495138i</v>
      </c>
      <c r="N946">
        <f t="shared" si="278"/>
        <v>74.846994136533695</v>
      </c>
      <c r="O946">
        <f t="shared" si="279"/>
        <v>70.516646529340306</v>
      </c>
      <c r="P946" s="3">
        <f t="shared" si="280"/>
        <v>70.516646529340306</v>
      </c>
      <c r="Q946" s="3">
        <f t="shared" si="281"/>
        <v>-105.1530058634663</v>
      </c>
      <c r="R946">
        <f t="shared" si="282"/>
        <v>74.846994136533695</v>
      </c>
      <c r="S946">
        <f t="shared" si="283"/>
        <v>3.0603182637276162E-2</v>
      </c>
      <c r="T946">
        <f t="shared" si="266"/>
        <v>70.516646529340306</v>
      </c>
    </row>
    <row r="947" spans="1:20" x14ac:dyDescent="0.25">
      <c r="A947">
        <f t="shared" si="267"/>
        <v>193.01615227596497</v>
      </c>
      <c r="B947">
        <f t="shared" si="284"/>
        <v>30.719474731297812</v>
      </c>
      <c r="C947" t="str">
        <f t="shared" si="268"/>
        <v>-876.784691833191-3225.40125303991i</v>
      </c>
      <c r="D947" t="str">
        <f t="shared" si="269"/>
        <v>3.47812499379947-518.091502530275i</v>
      </c>
      <c r="E947" t="str">
        <f t="shared" si="270"/>
        <v>162.38519566412-0.268564284908843i</v>
      </c>
      <c r="F947" t="str">
        <f t="shared" si="271"/>
        <v>2.90990990891081-4861.96848180874i</v>
      </c>
      <c r="G947" t="str">
        <f t="shared" si="272"/>
        <v>0.999999999656656-0.0000185295506121306i</v>
      </c>
      <c r="H947" t="str">
        <f t="shared" si="273"/>
        <v>15.1625016042746+4.19903237879719i</v>
      </c>
      <c r="I947" t="str">
        <f t="shared" si="274"/>
        <v>138.522294540078-499.035857586195i</v>
      </c>
      <c r="K947" t="str">
        <f t="shared" si="275"/>
        <v>0.306271921804285-0.0849225163879622i</v>
      </c>
      <c r="L947" t="str">
        <f t="shared" si="276"/>
        <v>0.000714285714285714-39.3686440483204i</v>
      </c>
      <c r="M947" t="str">
        <f t="shared" si="277"/>
        <v>0.0025-1.22654203521756i</v>
      </c>
      <c r="N947">
        <f t="shared" si="278"/>
        <v>74.792348142662888</v>
      </c>
      <c r="O947">
        <f t="shared" si="279"/>
        <v>70.481295524196227</v>
      </c>
      <c r="P947" s="3">
        <f t="shared" si="280"/>
        <v>70.481295524196227</v>
      </c>
      <c r="Q947" s="3">
        <f t="shared" si="281"/>
        <v>-105.20765185733711</v>
      </c>
      <c r="R947">
        <f t="shared" si="282"/>
        <v>74.792348142662888</v>
      </c>
      <c r="S947">
        <f t="shared" si="283"/>
        <v>3.0719474731297811E-2</v>
      </c>
      <c r="T947">
        <f t="shared" si="266"/>
        <v>70.481295524196227</v>
      </c>
    </row>
    <row r="948" spans="1:20" x14ac:dyDescent="0.25">
      <c r="A948">
        <f t="shared" si="267"/>
        <v>193.74961365461365</v>
      </c>
      <c r="B948">
        <f t="shared" si="284"/>
        <v>30.836208735276745</v>
      </c>
      <c r="C948" t="str">
        <f t="shared" si="268"/>
        <v>-876.294984442984-3211.45748698311i</v>
      </c>
      <c r="D948" t="str">
        <f t="shared" si="269"/>
        <v>3.47812499375225-516.13020885484i</v>
      </c>
      <c r="E948" t="str">
        <f t="shared" si="270"/>
        <v>162.384600977245-0.269416584166945i</v>
      </c>
      <c r="F948" t="str">
        <f t="shared" si="271"/>
        <v>2.9099099089032-4843.56294303576i</v>
      </c>
      <c r="G948" t="str">
        <f t="shared" si="272"/>
        <v>0.999999999654041-0.0000185999629044081i</v>
      </c>
      <c r="H948" t="str">
        <f t="shared" si="273"/>
        <v>15.1625852735679+4.21499135878297i</v>
      </c>
      <c r="I948" t="str">
        <f t="shared" si="274"/>
        <v>138.522383330317-497.148816372813i</v>
      </c>
      <c r="K948" t="str">
        <f t="shared" si="275"/>
        <v>0.306104421960355-0.0851982431387349i</v>
      </c>
      <c r="L948" t="str">
        <f t="shared" si="276"/>
        <v>0.000714285714285714-39.2196095320984i</v>
      </c>
      <c r="M948" t="str">
        <f t="shared" si="277"/>
        <v>0.0025-1.22189881970269i</v>
      </c>
      <c r="N948">
        <f t="shared" si="278"/>
        <v>74.737526094072564</v>
      </c>
      <c r="O948">
        <f t="shared" si="279"/>
        <v>70.445927540386521</v>
      </c>
      <c r="P948" s="3">
        <f t="shared" si="280"/>
        <v>70.445927540386521</v>
      </c>
      <c r="Q948" s="3">
        <f t="shared" si="281"/>
        <v>-105.26247390592744</v>
      </c>
      <c r="R948">
        <f t="shared" si="282"/>
        <v>74.737526094072564</v>
      </c>
      <c r="S948">
        <f t="shared" si="283"/>
        <v>3.0836208735276746E-2</v>
      </c>
      <c r="T948">
        <f t="shared" si="266"/>
        <v>70.445927540386521</v>
      </c>
    </row>
    <row r="949" spans="1:20" x14ac:dyDescent="0.25">
      <c r="A949">
        <f t="shared" si="267"/>
        <v>194.48586218650121</v>
      </c>
      <c r="B949">
        <f t="shared" si="284"/>
        <v>30.953386328470799</v>
      </c>
      <c r="C949" t="str">
        <f t="shared" si="268"/>
        <v>-875.802101079247-3197.56186867095i</v>
      </c>
      <c r="D949" t="str">
        <f t="shared" si="269"/>
        <v>3.47812499370469-514.176339885739i</v>
      </c>
      <c r="E949" t="str">
        <f t="shared" si="270"/>
        <v>162.384002434604-0.270270387539835i</v>
      </c>
      <c r="F949" t="str">
        <f t="shared" si="271"/>
        <v>2.90990990889554-4825.22708054184i</v>
      </c>
      <c r="G949" t="str">
        <f t="shared" si="272"/>
        <v>0.999999999651407-0.0000186706427633956i</v>
      </c>
      <c r="H949" t="str">
        <f t="shared" si="273"/>
        <v>15.162669580164+4.23101101330028i</v>
      </c>
      <c r="I949" t="str">
        <f t="shared" si="274"/>
        <v>138.52247279675-495.268926818059i</v>
      </c>
      <c r="K949" t="str">
        <f t="shared" si="275"/>
        <v>0.305935833328589-0.0854745325980873i</v>
      </c>
      <c r="L949" t="str">
        <f t="shared" si="276"/>
        <v>0.000714285714285714-39.0711392031265i</v>
      </c>
      <c r="M949" t="str">
        <f t="shared" si="277"/>
        <v>0.0025-1.21727318161256i</v>
      </c>
      <c r="N949">
        <f t="shared" si="278"/>
        <v>74.682527647679578</v>
      </c>
      <c r="O949">
        <f t="shared" si="279"/>
        <v>70.41054246774425</v>
      </c>
      <c r="P949" s="3">
        <f t="shared" si="280"/>
        <v>70.41054246774425</v>
      </c>
      <c r="Q949" s="3">
        <f t="shared" si="281"/>
        <v>-105.31747235232042</v>
      </c>
      <c r="R949">
        <f t="shared" si="282"/>
        <v>74.682527647679578</v>
      </c>
      <c r="S949">
        <f t="shared" si="283"/>
        <v>3.0953386328470799E-2</v>
      </c>
      <c r="T949">
        <f t="shared" si="266"/>
        <v>70.41054246774425</v>
      </c>
    </row>
    <row r="950" spans="1:20" x14ac:dyDescent="0.25">
      <c r="A950">
        <f t="shared" si="267"/>
        <v>195.22490846280991</v>
      </c>
      <c r="B950">
        <f t="shared" si="284"/>
        <v>31.07100919651899</v>
      </c>
      <c r="C950" t="str">
        <f t="shared" si="268"/>
        <v>-875.306025063977-3183.71421719781i</v>
      </c>
      <c r="D950" t="str">
        <f t="shared" si="269"/>
        <v>3.47812499365675-512.229867515906i</v>
      </c>
      <c r="E950" t="str">
        <f t="shared" si="270"/>
        <v>162.383400015968-0.271125684216809i</v>
      </c>
      <c r="F950" t="str">
        <f t="shared" si="271"/>
        <v>2.90990990888781-4806.9606305594i</v>
      </c>
      <c r="G950" t="str">
        <f t="shared" si="272"/>
        <v>0.999999999648753-0.0000187415912058468i</v>
      </c>
      <c r="H950" t="str">
        <f t="shared" si="273"/>
        <v>15.1627545289189+4.24709157326039i</v>
      </c>
      <c r="I950" t="str">
        <f t="shared" si="274"/>
        <v>138.52256294453-493.396161879159i</v>
      </c>
      <c r="K950" t="str">
        <f t="shared" si="275"/>
        <v>0.305766150156145-0.085751382270493i</v>
      </c>
      <c r="L950" t="str">
        <f t="shared" si="276"/>
        <v>0.000714285714285714-38.9232309256092i</v>
      </c>
      <c r="M950" t="str">
        <f t="shared" si="277"/>
        <v>0.0025-1.21266505440582i</v>
      </c>
      <c r="N950">
        <f t="shared" si="278"/>
        <v>74.627352462203689</v>
      </c>
      <c r="O950">
        <f t="shared" si="279"/>
        <v>70.375140195523187</v>
      </c>
      <c r="P950" s="3">
        <f t="shared" si="280"/>
        <v>70.375140195523187</v>
      </c>
      <c r="Q950" s="3">
        <f t="shared" si="281"/>
        <v>-105.37264753779631</v>
      </c>
      <c r="R950">
        <f t="shared" si="282"/>
        <v>74.627352462203689</v>
      </c>
      <c r="S950">
        <f t="shared" si="283"/>
        <v>3.1071009196518989E-2</v>
      </c>
      <c r="T950">
        <f t="shared" si="266"/>
        <v>70.375140195523187</v>
      </c>
    </row>
    <row r="951" spans="1:20" x14ac:dyDescent="0.25">
      <c r="A951">
        <f t="shared" si="267"/>
        <v>195.96676311496861</v>
      </c>
      <c r="B951">
        <f t="shared" si="284"/>
        <v>31.189079031465763</v>
      </c>
      <c r="C951" t="str">
        <f t="shared" si="268"/>
        <v>-874.806739687264-3169.91435250935i</v>
      </c>
      <c r="D951" t="str">
        <f t="shared" si="269"/>
        <v>3.47812499360844-510.290763744685i</v>
      </c>
      <c r="E951" t="str">
        <f t="shared" si="270"/>
        <v>162.382793701065-0.271982463210825i</v>
      </c>
      <c r="F951" t="str">
        <f t="shared" si="271"/>
        <v>2.90990990888002-4788.76333031944i</v>
      </c>
      <c r="G951" t="str">
        <f t="shared" si="272"/>
        <v>0.999999999646078-0.0000188128092523787i</v>
      </c>
      <c r="H951" t="str">
        <f t="shared" si="273"/>
        <v>15.1628401247254+4.26323327045599i</v>
      </c>
      <c r="I951" t="str">
        <f t="shared" si="274"/>
        <v>138.522653778845-491.53049461583i</v>
      </c>
      <c r="K951" t="str">
        <f t="shared" si="275"/>
        <v>0.305595366678631-0.0860287896132749i</v>
      </c>
      <c r="L951" t="str">
        <f t="shared" si="276"/>
        <v>0.000714285714285714-38.7758825718362i</v>
      </c>
      <c r="M951" t="str">
        <f t="shared" si="277"/>
        <v>0.0025-1.20807437179301i</v>
      </c>
      <c r="N951">
        <f t="shared" si="278"/>
        <v>74.572000198201209</v>
      </c>
      <c r="O951">
        <f t="shared" si="279"/>
        <v>70.339720612396675</v>
      </c>
      <c r="P951" s="3">
        <f t="shared" si="280"/>
        <v>70.339720612396675</v>
      </c>
      <c r="Q951" s="3">
        <f t="shared" si="281"/>
        <v>-105.42799980179879</v>
      </c>
      <c r="R951">
        <f t="shared" si="282"/>
        <v>74.572000198201209</v>
      </c>
      <c r="S951">
        <f t="shared" si="283"/>
        <v>3.1189079031465762E-2</v>
      </c>
      <c r="T951">
        <f t="shared" si="266"/>
        <v>70.339720612396675</v>
      </c>
    </row>
    <row r="952" spans="1:20" x14ac:dyDescent="0.25">
      <c r="A952">
        <f t="shared" si="267"/>
        <v>196.7114368148055</v>
      </c>
      <c r="B952">
        <f t="shared" si="284"/>
        <v>31.307597531785333</v>
      </c>
      <c r="C952" t="str">
        <f t="shared" si="268"/>
        <v>-874.304228208222-3156.16209540098i</v>
      </c>
      <c r="D952" t="str">
        <f t="shared" si="269"/>
        <v>3.47812499355979-508.359000677421i</v>
      </c>
      <c r="E952" t="str">
        <f t="shared" si="270"/>
        <v>162.382183469591-0.272840713360491i</v>
      </c>
      <c r="F952" t="str">
        <f t="shared" si="271"/>
        <v>2.90990990887219-4770.63491804772i</v>
      </c>
      <c r="G952" t="str">
        <f t="shared" si="272"/>
        <v>0.999999999643383-0.0000188842979274868i</v>
      </c>
      <c r="H952" t="str">
        <f t="shared" si="273"/>
        <v>15.1629263725137+4.27943633756461i</v>
      </c>
      <c r="I952" t="str">
        <f t="shared" si="274"/>
        <v>138.522745304927-489.671898189893i</v>
      </c>
      <c r="K952" t="str">
        <f t="shared" si="275"/>
        <v>0.305423477120378-0.086306752036237i</v>
      </c>
      <c r="L952" t="str">
        <f t="shared" si="276"/>
        <v>0.000714285714285714-38.6290920221521i</v>
      </c>
      <c r="M952" t="str">
        <f t="shared" si="277"/>
        <v>0.0025-1.20350106773561i</v>
      </c>
      <c r="N952">
        <f t="shared" si="278"/>
        <v>74.516470518095872</v>
      </c>
      <c r="O952">
        <f t="shared" si="279"/>
        <v>70.304283606456934</v>
      </c>
      <c r="P952" s="3">
        <f t="shared" si="280"/>
        <v>70.304283606456934</v>
      </c>
      <c r="Q952" s="3">
        <f t="shared" si="281"/>
        <v>-105.48352948190413</v>
      </c>
      <c r="R952">
        <f t="shared" si="282"/>
        <v>74.516470518095872</v>
      </c>
      <c r="S952">
        <f t="shared" si="283"/>
        <v>3.1307597531785331E-2</v>
      </c>
      <c r="T952">
        <f t="shared" si="266"/>
        <v>70.304283606456934</v>
      </c>
    </row>
    <row r="953" spans="1:20" x14ac:dyDescent="0.25">
      <c r="A953">
        <f t="shared" si="267"/>
        <v>197.45894027470177</v>
      </c>
      <c r="B953">
        <f t="shared" si="284"/>
        <v>31.42656640240612</v>
      </c>
      <c r="C953" t="str">
        <f t="shared" si="268"/>
        <v>-873.798473855659-3142.45726751596i</v>
      </c>
      <c r="D953" t="str">
        <f t="shared" si="269"/>
        <v>3.47812499351074-506.434550525046i</v>
      </c>
      <c r="E953" t="str">
        <f t="shared" si="270"/>
        <v>162.381569301201-0.273700423325412i</v>
      </c>
      <c r="F953" t="str">
        <f t="shared" si="271"/>
        <v>2.90990990886428-4752.57513296088i</v>
      </c>
      <c r="G953" t="str">
        <f t="shared" si="272"/>
        <v>0.999999999640668-0.0000189560582595599i</v>
      </c>
      <c r="H953" t="str">
        <f t="shared" si="273"/>
        <v>15.1630132772517+4.295701008152i</v>
      </c>
      <c r="I953" t="str">
        <f t="shared" si="274"/>
        <v>138.52283752804-487.820345864883i</v>
      </c>
      <c r="K953" t="str">
        <f t="shared" si="275"/>
        <v>0.305250475694719-0.0865852669012927i</v>
      </c>
      <c r="L953" t="str">
        <f t="shared" si="276"/>
        <v>0.000714285714285714-38.4828571649253i</v>
      </c>
      <c r="M953" t="str">
        <f t="shared" si="277"/>
        <v>0.0025-1.19894507644512i</v>
      </c>
      <c r="N953">
        <f t="shared" si="278"/>
        <v>74.46076308621295</v>
      </c>
      <c r="O953">
        <f t="shared" si="279"/>
        <v>70.268829065213168</v>
      </c>
      <c r="P953" s="3">
        <f t="shared" si="280"/>
        <v>70.268829065213168</v>
      </c>
      <c r="Q953" s="3">
        <f t="shared" si="281"/>
        <v>-105.53923691378705</v>
      </c>
      <c r="R953">
        <f t="shared" si="282"/>
        <v>74.46076308621295</v>
      </c>
      <c r="S953">
        <f t="shared" si="283"/>
        <v>3.1426566402406118E-2</v>
      </c>
      <c r="T953">
        <f t="shared" si="266"/>
        <v>70.268829065213168</v>
      </c>
    </row>
    <row r="954" spans="1:20" x14ac:dyDescent="0.25">
      <c r="A954">
        <f t="shared" si="267"/>
        <v>198.20928424774564</v>
      </c>
      <c r="B954">
        <f t="shared" si="284"/>
        <v>31.545987354735264</v>
      </c>
      <c r="C954" t="str">
        <f t="shared" si="268"/>
        <v>-873.289459829114-3128.79969134406i</v>
      </c>
      <c r="D954" t="str">
        <f t="shared" si="269"/>
        <v>3.47812499346133-504.517385603704i</v>
      </c>
      <c r="E954" t="str">
        <f t="shared" si="270"/>
        <v>162.380951175516-0.274561581588261i</v>
      </c>
      <c r="F954" t="str">
        <f t="shared" si="271"/>
        <v>2.90990990885632-4734.58371526289i</v>
      </c>
      <c r="G954" t="str">
        <f t="shared" si="272"/>
        <v>0.999999999637932-0.0000190280912808941i</v>
      </c>
      <c r="H954" t="str">
        <f t="shared" si="273"/>
        <v>15.1631008439452+4.31202751667569i</v>
      </c>
      <c r="I954" t="str">
        <f t="shared" si="274"/>
        <v>138.522930453499-485.975811005678i</v>
      </c>
      <c r="K954" t="str">
        <f t="shared" si="275"/>
        <v>0.305076356604274-0.0868643315221003i</v>
      </c>
      <c r="L954" t="str">
        <f t="shared" si="276"/>
        <v>0.000714285714285714-38.3371758965186i</v>
      </c>
      <c r="M954" t="str">
        <f t="shared" si="277"/>
        <v>0.0025-1.19440633238207i</v>
      </c>
      <c r="N954">
        <f t="shared" si="278"/>
        <v>74.404877568810065</v>
      </c>
      <c r="O954">
        <f t="shared" si="279"/>
        <v>70.233356875591312</v>
      </c>
      <c r="P954" s="3">
        <f t="shared" si="280"/>
        <v>70.233356875591312</v>
      </c>
      <c r="Q954" s="3">
        <f t="shared" si="281"/>
        <v>-105.59512243118994</v>
      </c>
      <c r="R954">
        <f t="shared" si="282"/>
        <v>74.404877568810065</v>
      </c>
      <c r="S954">
        <f t="shared" si="283"/>
        <v>3.1545987354735266E-2</v>
      </c>
      <c r="T954">
        <f t="shared" si="266"/>
        <v>70.233356875591312</v>
      </c>
    </row>
    <row r="955" spans="1:20" x14ac:dyDescent="0.25">
      <c r="A955">
        <f t="shared" si="267"/>
        <v>198.96247952788707</v>
      </c>
      <c r="B955">
        <f t="shared" si="284"/>
        <v>31.66586210668326</v>
      </c>
      <c r="C955" t="str">
        <f t="shared" si="268"/>
        <v>-872.777169299603-3115.1891902199i</v>
      </c>
      <c r="D955" t="str">
        <f t="shared" si="269"/>
        <v>3.47812499341155-502.607478334334i</v>
      </c>
      <c r="E955" t="str">
        <f t="shared" si="270"/>
        <v>162.380329072125-0.275424176450395i</v>
      </c>
      <c r="F955" t="str">
        <f t="shared" si="271"/>
        <v>2.9099099088483-4716.66040614118i</v>
      </c>
      <c r="G955" t="str">
        <f t="shared" si="272"/>
        <v>0.999999999635175-0.0000191003980277089i</v>
      </c>
      <c r="H955" t="str">
        <f t="shared" si="273"/>
        <v>15.1631890776378+4.32841609848817i</v>
      </c>
      <c r="I955" t="str">
        <f t="shared" si="274"/>
        <v>138.52302408665-484.138267078091i</v>
      </c>
      <c r="K955" t="str">
        <f t="shared" si="275"/>
        <v>0.304901114041245-0.0871439431636907i</v>
      </c>
      <c r="L955" t="str">
        <f t="shared" si="276"/>
        <v>0.000714285714285714-38.1920461212579i</v>
      </c>
      <c r="M955" t="str">
        <f t="shared" si="277"/>
        <v>0.0025-1.1898847702551i</v>
      </c>
      <c r="N955">
        <f t="shared" si="278"/>
        <v>74.34881363411192</v>
      </c>
      <c r="O955">
        <f t="shared" si="279"/>
        <v>70.197866923932878</v>
      </c>
      <c r="P955" s="3">
        <f t="shared" si="280"/>
        <v>70.197866923932878</v>
      </c>
      <c r="Q955" s="3">
        <f t="shared" si="281"/>
        <v>-105.65118636588808</v>
      </c>
      <c r="R955">
        <f t="shared" si="282"/>
        <v>74.34881363411192</v>
      </c>
      <c r="S955">
        <f t="shared" si="283"/>
        <v>3.1665862106683262E-2</v>
      </c>
      <c r="T955">
        <f t="shared" si="266"/>
        <v>70.197866923932878</v>
      </c>
    </row>
    <row r="956" spans="1:20" x14ac:dyDescent="0.25">
      <c r="A956">
        <f t="shared" si="267"/>
        <v>199.71853695009307</v>
      </c>
      <c r="B956">
        <f t="shared" si="284"/>
        <v>31.786192382688657</v>
      </c>
      <c r="C956" t="str">
        <f t="shared" si="268"/>
        <v>-872.261585410545-3101.62558832125i</v>
      </c>
      <c r="D956" t="str">
        <f t="shared" si="269"/>
        <v>3.47812499336138-500.704801242277i</v>
      </c>
      <c r="E956" t="str">
        <f t="shared" si="270"/>
        <v>162.379702970582-0.276288196032344i</v>
      </c>
      <c r="F956" t="str">
        <f t="shared" si="271"/>
        <v>2.90990990884022-4698.80494776289i</v>
      </c>
      <c r="G956" t="str">
        <f t="shared" si="272"/>
        <v>0.999999999632397-0.0000191729795401609i</v>
      </c>
      <c r="H956" t="str">
        <f t="shared" si="273"/>
        <v>15.163277983412+4.34486698984064i</v>
      </c>
      <c r="I956" t="str">
        <f t="shared" si="274"/>
        <v>138.523118432885-482.307687648511i</v>
      </c>
      <c r="K956" t="str">
        <f t="shared" si="275"/>
        <v>0.304724742187704-0.0874240990421004i</v>
      </c>
      <c r="L956" t="str">
        <f t="shared" si="276"/>
        <v>0.000714285714285714-38.0474657514025i</v>
      </c>
      <c r="M956" t="str">
        <f t="shared" si="277"/>
        <v>0.0025-1.18538032502002i</v>
      </c>
      <c r="N956">
        <f t="shared" si="278"/>
        <v>74.292570952342516</v>
      </c>
      <c r="O956">
        <f t="shared" si="279"/>
        <v>70.162359095993693</v>
      </c>
      <c r="P956" s="3">
        <f t="shared" si="280"/>
        <v>70.162359095993693</v>
      </c>
      <c r="Q956" s="3">
        <f t="shared" si="281"/>
        <v>-105.70742904765748</v>
      </c>
      <c r="R956">
        <f t="shared" si="282"/>
        <v>74.292570952342516</v>
      </c>
      <c r="S956">
        <f t="shared" si="283"/>
        <v>3.1786192382688656E-2</v>
      </c>
      <c r="T956">
        <f t="shared" si="266"/>
        <v>70.162359095993693</v>
      </c>
    </row>
    <row r="957" spans="1:20" x14ac:dyDescent="0.25">
      <c r="A957">
        <f t="shared" si="267"/>
        <v>200.47746739050342</v>
      </c>
      <c r="B957">
        <f t="shared" si="284"/>
        <v>31.906979913742877</v>
      </c>
      <c r="C957" t="str">
        <f t="shared" si="268"/>
        <v>-871.742691278662-3088.10871066751i</v>
      </c>
      <c r="D957" t="str">
        <f t="shared" si="269"/>
        <v>3.47812499331083-498.809326956885i</v>
      </c>
      <c r="E957" t="str">
        <f t="shared" si="270"/>
        <v>162.379072850409-0.277153628273068i</v>
      </c>
      <c r="F957" t="str">
        <f t="shared" si="271"/>
        <v>2.90990990883208-4681.01708327129i</v>
      </c>
      <c r="G957" t="str">
        <f t="shared" si="272"/>
        <v>0.999999999629598-0.0000192458368623596i</v>
      </c>
      <c r="H957" t="str">
        <f t="shared" si="273"/>
        <v>15.1633675663887+4.36138042788616i</v>
      </c>
      <c r="I957" t="str">
        <f t="shared" si="274"/>
        <v>138.523213497636-480.48404638351i</v>
      </c>
      <c r="K957" t="str">
        <f t="shared" si="275"/>
        <v>0.304547235215901-0.087704796324i</v>
      </c>
      <c r="L957" t="str">
        <f t="shared" si="276"/>
        <v>0.000714285714285714-37.9034327071155i</v>
      </c>
      <c r="M957" t="str">
        <f t="shared" si="277"/>
        <v>0.0025-1.18089293187888i</v>
      </c>
      <c r="N957">
        <f t="shared" si="278"/>
        <v>74.236149195758671</v>
      </c>
      <c r="O957">
        <f t="shared" si="279"/>
        <v>70.126833276943131</v>
      </c>
      <c r="P957" s="3">
        <f t="shared" si="280"/>
        <v>70.126833276943131</v>
      </c>
      <c r="Q957" s="3">
        <f t="shared" si="281"/>
        <v>-105.76385080424133</v>
      </c>
      <c r="R957">
        <f t="shared" si="282"/>
        <v>74.236149195758671</v>
      </c>
      <c r="S957">
        <f t="shared" si="283"/>
        <v>3.1906979913742875E-2</v>
      </c>
      <c r="T957">
        <f t="shared" si="266"/>
        <v>70.126833276943131</v>
      </c>
    </row>
    <row r="958" spans="1:20" x14ac:dyDescent="0.25">
      <c r="A958">
        <f t="shared" si="267"/>
        <v>201.23928176658734</v>
      </c>
      <c r="B958">
        <f t="shared" si="284"/>
        <v>32.0282264374151</v>
      </c>
      <c r="C958" t="str">
        <f t="shared" si="268"/>
        <v>-871.220469994835-3074.6383831181i</v>
      </c>
      <c r="D958" t="str">
        <f t="shared" si="269"/>
        <v>3.4781249932599-496.921028211122i</v>
      </c>
      <c r="E958" t="str">
        <f t="shared" si="270"/>
        <v>162.378438691096-0.278020460925608i</v>
      </c>
      <c r="F958" t="str">
        <f t="shared" si="271"/>
        <v>2.90990990882387-4663.29655678196i</v>
      </c>
      <c r="G958" t="str">
        <f t="shared" si="272"/>
        <v>0.999999999626777-0.0000193189710423821i</v>
      </c>
      <c r="H958" t="str">
        <f t="shared" si="273"/>
        <v>15.1634578317281+4.37795665068341i</v>
      </c>
      <c r="I958" t="str">
        <f t="shared" si="274"/>
        <v>138.523309286374-478.667317049475i</v>
      </c>
      <c r="K958" t="str">
        <f t="shared" si="275"/>
        <v>0.304368587288563-0.087986032126327i</v>
      </c>
      <c r="L958" t="str">
        <f t="shared" si="276"/>
        <v>0.000714285714285714-37.759944916433i</v>
      </c>
      <c r="M958" t="str">
        <f t="shared" si="277"/>
        <v>0.0025-1.17642252627902i</v>
      </c>
      <c r="N958">
        <f t="shared" si="278"/>
        <v>74.179548038684729</v>
      </c>
      <c r="O958">
        <f t="shared" si="279"/>
        <v>70.091289351363088</v>
      </c>
      <c r="P958" s="3">
        <f t="shared" si="280"/>
        <v>70.091289351363088</v>
      </c>
      <c r="Q958" s="3">
        <f t="shared" si="281"/>
        <v>-105.82045196131527</v>
      </c>
      <c r="R958">
        <f t="shared" si="282"/>
        <v>74.179548038684729</v>
      </c>
      <c r="S958">
        <f t="shared" si="283"/>
        <v>3.2028226437415097E-2</v>
      </c>
      <c r="T958">
        <f t="shared" si="266"/>
        <v>70.091289351363088</v>
      </c>
    </row>
    <row r="959" spans="1:20" x14ac:dyDescent="0.25">
      <c r="A959">
        <f t="shared" si="267"/>
        <v>202.00399103730038</v>
      </c>
      <c r="B959">
        <f t="shared" si="284"/>
        <v>32.14993369787728</v>
      </c>
      <c r="C959" t="str">
        <f t="shared" si="268"/>
        <v>-870.69490462517-3061.21443237106i</v>
      </c>
      <c r="D959" t="str">
        <f t="shared" si="269"/>
        <v>3.47812499320857-495.039877841179i</v>
      </c>
      <c r="E959" t="str">
        <f t="shared" si="270"/>
        <v>162.377800472106-0.27888868155985i</v>
      </c>
      <c r="F959" t="str">
        <f t="shared" si="271"/>
        <v>2.9099099088156-4645.64311337917i</v>
      </c>
      <c r="G959" t="str">
        <f t="shared" si="272"/>
        <v>0.999999999623935-0.000019392383132288i</v>
      </c>
      <c r="H959" t="str">
        <f t="shared" si="273"/>
        <v>15.1635487846297+4.3945958972i</v>
      </c>
      <c r="I959" t="str">
        <f t="shared" si="274"/>
        <v>138.523405804615-476.857473512218i</v>
      </c>
      <c r="K959" t="str">
        <f t="shared" si="275"/>
        <v>0.304188792559215-0.088267803515919i</v>
      </c>
      <c r="L959" t="str">
        <f t="shared" si="276"/>
        <v>0.000714285714285714-37.6170003152351i</v>
      </c>
      <c r="M959" t="str">
        <f t="shared" si="277"/>
        <v>0.0025-1.17196904391215i</v>
      </c>
      <c r="N959">
        <f t="shared" si="278"/>
        <v>74.122767157544942</v>
      </c>
      <c r="O959">
        <f t="shared" si="279"/>
        <v>70.055727203247613</v>
      </c>
      <c r="P959" s="3">
        <f t="shared" si="280"/>
        <v>70.055727203247613</v>
      </c>
      <c r="Q959" s="3">
        <f t="shared" si="281"/>
        <v>-105.87723284245506</v>
      </c>
      <c r="R959">
        <f t="shared" si="282"/>
        <v>74.122767157544942</v>
      </c>
      <c r="S959">
        <f t="shared" si="283"/>
        <v>3.2149933697877282E-2</v>
      </c>
      <c r="T959">
        <f t="shared" si="266"/>
        <v>70.055727203247613</v>
      </c>
    </row>
    <row r="960" spans="1:20" x14ac:dyDescent="0.25">
      <c r="A960">
        <f t="shared" si="267"/>
        <v>202.77160620324213</v>
      </c>
      <c r="B960">
        <f t="shared" si="284"/>
        <v>32.272103445929211</v>
      </c>
      <c r="C960" t="str">
        <f t="shared" si="268"/>
        <v>-870.165978211782-3047.83668596124i</v>
      </c>
      <c r="D960" t="str">
        <f t="shared" si="269"/>
        <v>3.47812499315686-493.165848786076i</v>
      </c>
      <c r="E960" t="str">
        <f t="shared" si="270"/>
        <v>162.377158172871-0.279758277557449i</v>
      </c>
      <c r="F960" t="str">
        <f t="shared" si="271"/>
        <v>2.90990990880726-4628.05649911222i</v>
      </c>
      <c r="G960" t="str">
        <f t="shared" si="272"/>
        <v>0.999999999621072-0.000019466074188135i</v>
      </c>
      <c r="H960" t="str">
        <f t="shared" si="273"/>
        <v>15.1636404303325+4.41129840731606i</v>
      </c>
      <c r="I960" t="str">
        <f t="shared" si="274"/>
        <v>138.523503057915-475.05448973661i</v>
      </c>
      <c r="K960" t="str">
        <f t="shared" si="275"/>
        <v>0.304007845172488-0.0885501075091409i</v>
      </c>
      <c r="L960" t="str">
        <f t="shared" si="276"/>
        <v>0.000714285714285714-37.4745968472156i</v>
      </c>
      <c r="M960" t="str">
        <f t="shared" si="277"/>
        <v>0.0025-1.16753242071344i</v>
      </c>
      <c r="N960">
        <f t="shared" si="278"/>
        <v>74.065806230899241</v>
      </c>
      <c r="O960">
        <f t="shared" si="279"/>
        <v>70.020146716001278</v>
      </c>
      <c r="P960" s="3">
        <f t="shared" si="280"/>
        <v>70.020146716001278</v>
      </c>
      <c r="Q960" s="3">
        <f t="shared" si="281"/>
        <v>-105.93419376910076</v>
      </c>
      <c r="R960">
        <f t="shared" si="282"/>
        <v>74.065806230899241</v>
      </c>
      <c r="S960">
        <f t="shared" si="283"/>
        <v>3.2272103445929214E-2</v>
      </c>
      <c r="T960">
        <f t="shared" si="266"/>
        <v>70.020146716001278</v>
      </c>
    </row>
    <row r="961" spans="1:20" x14ac:dyDescent="0.25">
      <c r="A961">
        <f t="shared" si="267"/>
        <v>203.54213830681445</v>
      </c>
      <c r="B961">
        <f t="shared" si="284"/>
        <v>32.394737439023743</v>
      </c>
      <c r="C961" t="str">
        <f t="shared" si="268"/>
        <v>-869.633673773884-3034.50497225893i</v>
      </c>
      <c r="D961" t="str">
        <f t="shared" si="269"/>
        <v>3.47812499310476-491.298914087275i</v>
      </c>
      <c r="E961" t="str">
        <f t="shared" si="270"/>
        <v>162.376511772797-0.280629236113794i</v>
      </c>
      <c r="F961" t="str">
        <f t="shared" si="271"/>
        <v>2.90990990879887-4610.53646099178i</v>
      </c>
      <c r="G961" t="str">
        <f t="shared" si="272"/>
        <v>0.999999999618187-0.0000195400452699935i</v>
      </c>
      <c r="H961" t="str">
        <f t="shared" si="273"/>
        <v>15.1637327741156+4.42806442182769i</v>
      </c>
      <c r="I961" t="str">
        <f t="shared" si="274"/>
        <v>138.523601051875-473.258339786203i</v>
      </c>
      <c r="K961" t="str">
        <f t="shared" si="275"/>
        <v>0.303825739264448-0.0888329410715203i</v>
      </c>
      <c r="L961" t="str">
        <f t="shared" si="276"/>
        <v>0.000714285714285714-37.332732463853i</v>
      </c>
      <c r="M961" t="str">
        <f t="shared" si="277"/>
        <v>0.0025-1.16311259286057i</v>
      </c>
      <c r="N961">
        <f t="shared" si="278"/>
        <v>74.008664939476532</v>
      </c>
      <c r="O961">
        <f t="shared" si="279"/>
        <v>69.984547772438987</v>
      </c>
      <c r="P961" s="3">
        <f t="shared" si="280"/>
        <v>69.984547772438987</v>
      </c>
      <c r="Q961" s="3">
        <f t="shared" si="281"/>
        <v>-105.99133506052347</v>
      </c>
      <c r="R961">
        <f t="shared" si="282"/>
        <v>74.008664939476532</v>
      </c>
      <c r="S961">
        <f t="shared" si="283"/>
        <v>3.2394737439023741E-2</v>
      </c>
      <c r="T961">
        <f t="shared" si="266"/>
        <v>69.984547772438987</v>
      </c>
    </row>
    <row r="962" spans="1:20" x14ac:dyDescent="0.25">
      <c r="A962">
        <f t="shared" si="267"/>
        <v>204.31559843238031</v>
      </c>
      <c r="B962">
        <f t="shared" si="284"/>
        <v>32.517837441292031</v>
      </c>
      <c r="C962" t="str">
        <f t="shared" si="268"/>
        <v>-869.097974308665-3021.21912046823i</v>
      </c>
      <c r="D962" t="str">
        <f t="shared" si="269"/>
        <v>3.47812499305225-489.439046888294i</v>
      </c>
      <c r="E962" t="str">
        <f t="shared" si="270"/>
        <v>162.375861251262-0.281501544233508i</v>
      </c>
      <c r="F962" t="str">
        <f t="shared" si="271"/>
        <v>2.90990990879041-4593.08274698618i</v>
      </c>
      <c r="G962" t="str">
        <f t="shared" si="272"/>
        <v>0.999999999615279-0.0000196142974419625i</v>
      </c>
      <c r="H962" t="str">
        <f t="shared" si="273"/>
        <v>15.1638258212984+4.44489418245054i</v>
      </c>
      <c r="I962" t="str">
        <f t="shared" si="274"/>
        <v>138.523699792133-471.468997822856i</v>
      </c>
      <c r="K962" t="str">
        <f t="shared" si="275"/>
        <v>0.303642468962921-0.0891163011173768i</v>
      </c>
      <c r="L962" t="str">
        <f t="shared" si="276"/>
        <v>0.000714285714285714-37.1914051243803i</v>
      </c>
      <c r="M962" t="str">
        <f t="shared" si="277"/>
        <v>0.0025-1.15870949677284i</v>
      </c>
      <c r="N962">
        <f t="shared" si="278"/>
        <v>73.951342966210476</v>
      </c>
      <c r="O962">
        <f t="shared" si="279"/>
        <v>69.948930254784784</v>
      </c>
      <c r="P962" s="3">
        <f t="shared" si="280"/>
        <v>69.948930254784784</v>
      </c>
      <c r="Q962" s="3">
        <f t="shared" si="281"/>
        <v>-106.04865703378952</v>
      </c>
      <c r="R962">
        <f t="shared" si="282"/>
        <v>73.951342966210476</v>
      </c>
      <c r="S962">
        <f t="shared" si="283"/>
        <v>3.2517837441292032E-2</v>
      </c>
      <c r="T962">
        <f t="shared" si="266"/>
        <v>69.948930254784784</v>
      </c>
    </row>
    <row r="963" spans="1:20" x14ac:dyDescent="0.25">
      <c r="A963">
        <f t="shared" si="267"/>
        <v>205.09199770642334</v>
      </c>
      <c r="B963">
        <f t="shared" si="284"/>
        <v>32.641405223568938</v>
      </c>
      <c r="C963" t="str">
        <f t="shared" si="268"/>
        <v>-868.558862792402-3007.97896062563i</v>
      </c>
      <c r="D963" t="str">
        <f t="shared" si="269"/>
        <v>3.47812499299935-487.58622043432i</v>
      </c>
      <c r="E963" t="str">
        <f t="shared" si="270"/>
        <v>162.375206587621-0.282375188731942i</v>
      </c>
      <c r="F963" t="str">
        <f t="shared" si="271"/>
        <v>2.90990990878189-4575.69510601792i</v>
      </c>
      <c r="G963" t="str">
        <f t="shared" si="272"/>
        <v>0.99999999961235-0.0000196888317721842i</v>
      </c>
      <c r="H963" t="str">
        <f t="shared" si="273"/>
        <v>15.1639195772406+4.4617879318234i</v>
      </c>
      <c r="I963" t="str">
        <f t="shared" si="274"/>
        <v>138.523799284377-469.686438106362i</v>
      </c>
      <c r="K963" t="str">
        <f t="shared" si="275"/>
        <v>0.30345802838783-0.0894001845094599i</v>
      </c>
      <c r="L963" t="str">
        <f t="shared" si="276"/>
        <v>0.000714285714285714-37.0506127957565i</v>
      </c>
      <c r="M963" t="str">
        <f t="shared" si="277"/>
        <v>0.0025-1.15432306911022i</v>
      </c>
      <c r="N963">
        <f t="shared" si="278"/>
        <v>73.893839996273172</v>
      </c>
      <c r="O963">
        <f t="shared" si="279"/>
        <v>69.913294044671602</v>
      </c>
      <c r="P963" s="3">
        <f t="shared" si="280"/>
        <v>69.913294044671602</v>
      </c>
      <c r="Q963" s="3">
        <f t="shared" si="281"/>
        <v>-106.10616000372683</v>
      </c>
      <c r="R963">
        <f t="shared" si="282"/>
        <v>73.893839996273172</v>
      </c>
      <c r="S963">
        <f t="shared" si="283"/>
        <v>3.2641405223568939E-2</v>
      </c>
      <c r="T963">
        <f t="shared" si="266"/>
        <v>69.913294044671602</v>
      </c>
    </row>
    <row r="964" spans="1:20" x14ac:dyDescent="0.25">
      <c r="A964">
        <f t="shared" si="267"/>
        <v>205.87134729770779</v>
      </c>
      <c r="B964">
        <f t="shared" si="284"/>
        <v>32.765442563418503</v>
      </c>
      <c r="C964" t="str">
        <f t="shared" si="268"/>
        <v>-868.016322181343-2994.78432359831i</v>
      </c>
      <c r="D964" t="str">
        <f t="shared" si="269"/>
        <v>3.47812499294603-485.740408071819i</v>
      </c>
      <c r="E964" t="str">
        <f t="shared" si="270"/>
        <v>162.374547761203-0.283250156231665i</v>
      </c>
      <c r="F964" t="str">
        <f t="shared" si="271"/>
        <v>2.90990990877329-4558.37328795991i</v>
      </c>
      <c r="G964" t="str">
        <f t="shared" si="272"/>
        <v>0.999999999609398-0.0000197636493328602i</v>
      </c>
      <c r="H964" t="str">
        <f t="shared" si="273"/>
        <v>15.1640140473431+4.47874591351167i</v>
      </c>
      <c r="I964" t="str">
        <f t="shared" si="274"/>
        <v>138.523899534333-467.910634994082i</v>
      </c>
      <c r="K964" t="str">
        <f t="shared" si="275"/>
        <v>0.303272411651531-0.0896845880585753i</v>
      </c>
      <c r="L964" t="str">
        <f t="shared" si="276"/>
        <v>0.000714285714285714-36.9103534526366i</v>
      </c>
      <c r="M964" t="str">
        <f t="shared" si="277"/>
        <v>0.0025-1.14995324677248i</v>
      </c>
      <c r="N964">
        <f t="shared" si="278"/>
        <v>73.836155717111595</v>
      </c>
      <c r="O964">
        <f t="shared" si="279"/>
        <v>69.877639023139878</v>
      </c>
      <c r="P964" s="3">
        <f t="shared" si="280"/>
        <v>69.877639023139878</v>
      </c>
      <c r="Q964" s="3">
        <f t="shared" si="281"/>
        <v>-106.16384428288841</v>
      </c>
      <c r="R964">
        <f t="shared" si="282"/>
        <v>73.836155717111595</v>
      </c>
      <c r="S964">
        <f t="shared" si="283"/>
        <v>3.2765442563418505E-2</v>
      </c>
      <c r="T964">
        <f t="shared" si="266"/>
        <v>69.877639023139878</v>
      </c>
    </row>
    <row r="965" spans="1:20" x14ac:dyDescent="0.25">
      <c r="A965">
        <f t="shared" si="267"/>
        <v>206.65365841743906</v>
      </c>
      <c r="B965">
        <f t="shared" si="284"/>
        <v>32.889951245159494</v>
      </c>
      <c r="C965" t="str">
        <f t="shared" si="268"/>
        <v>-867.470335412832-2981.63504108283i</v>
      </c>
      <c r="D965" t="str">
        <f t="shared" si="269"/>
        <v>3.47812499289233-483.901583248166i</v>
      </c>
      <c r="E965" t="str">
        <f t="shared" si="270"/>
        <v>162.373884751316-0.284126433163179i</v>
      </c>
      <c r="F965" t="str">
        <f t="shared" si="271"/>
        <v>2.90990990876464-4541.11704363202i</v>
      </c>
      <c r="G965" t="str">
        <f t="shared" si="272"/>
        <v>0.999999999606424-0.0000198387512002661i</v>
      </c>
      <c r="H965" t="str">
        <f t="shared" si="273"/>
        <v>15.1641092370477+4.49576837201091i</v>
      </c>
      <c r="I965" t="str">
        <f t="shared" si="274"/>
        <v>138.524000547774-466.141562940574i</v>
      </c>
      <c r="K965" t="str">
        <f t="shared" si="275"/>
        <v>0.303085612859161-0.0899695085232213i</v>
      </c>
      <c r="L965" t="str">
        <f t="shared" si="276"/>
        <v>0.000714285714285714-36.7706250773426i</v>
      </c>
      <c r="M965" t="str">
        <f t="shared" si="277"/>
        <v>0.0025-1.14559996689827i</v>
      </c>
      <c r="N965">
        <f t="shared" si="278"/>
        <v>73.778289818482477</v>
      </c>
      <c r="O965">
        <f t="shared" si="279"/>
        <v>69.841965070637642</v>
      </c>
      <c r="P965" s="3">
        <f t="shared" si="280"/>
        <v>69.841965070637642</v>
      </c>
      <c r="Q965" s="3">
        <f t="shared" si="281"/>
        <v>-106.22171018151752</v>
      </c>
      <c r="R965">
        <f t="shared" si="282"/>
        <v>73.778289818482477</v>
      </c>
      <c r="S965">
        <f t="shared" si="283"/>
        <v>3.2889951245159497E-2</v>
      </c>
      <c r="T965">
        <f t="shared" si="266"/>
        <v>69.841965070637642</v>
      </c>
    </row>
    <row r="966" spans="1:20" x14ac:dyDescent="0.25">
      <c r="A966">
        <f t="shared" si="267"/>
        <v>207.43894231942534</v>
      </c>
      <c r="B966">
        <f t="shared" si="284"/>
        <v>33.014933059891099</v>
      </c>
      <c r="C966" t="str">
        <f t="shared" si="268"/>
        <v>-866.920885406311-2968.53094560345i</v>
      </c>
      <c r="D966" t="str">
        <f t="shared" si="269"/>
        <v>3.47812499283821-482.069719511244i</v>
      </c>
      <c r="E966" t="str">
        <f t="shared" si="270"/>
        <v>162.373217537246-0.285004005761877i</v>
      </c>
      <c r="F966" t="str">
        <f t="shared" si="271"/>
        <v>2.90990990875592-4523.92612479737i</v>
      </c>
      <c r="G966" t="str">
        <f t="shared" si="272"/>
        <v>0.999999999603427-0.0000199141384547674i</v>
      </c>
      <c r="H966" t="str">
        <f t="shared" si="273"/>
        <v>15.1642051518378+4.51285555275057i</v>
      </c>
      <c r="I966" t="str">
        <f t="shared" si="274"/>
        <v>138.524102330514-464.379196497224i</v>
      </c>
      <c r="K966" t="str">
        <f t="shared" si="275"/>
        <v>0.302897626108988-0.0902549426092254i</v>
      </c>
      <c r="L966" t="str">
        <f t="shared" si="276"/>
        <v>0.000714285714285714-36.6314256598352i</v>
      </c>
      <c r="M966" t="str">
        <f t="shared" si="277"/>
        <v>0.0025-1.14126316686419i</v>
      </c>
      <c r="N966">
        <f t="shared" si="278"/>
        <v>73.720241992487772</v>
      </c>
      <c r="O966">
        <f t="shared" si="279"/>
        <v>69.806272067019222</v>
      </c>
      <c r="P966" s="3">
        <f t="shared" si="280"/>
        <v>69.806272067019222</v>
      </c>
      <c r="Q966" s="3">
        <f t="shared" si="281"/>
        <v>-106.27975800751223</v>
      </c>
      <c r="R966">
        <f t="shared" si="282"/>
        <v>73.720241992487772</v>
      </c>
      <c r="S966">
        <f t="shared" si="283"/>
        <v>3.3014933059891102E-2</v>
      </c>
      <c r="T966">
        <f t="shared" si="266"/>
        <v>69.806272067019222</v>
      </c>
    </row>
    <row r="967" spans="1:20" x14ac:dyDescent="0.25">
      <c r="A967">
        <f t="shared" si="267"/>
        <v>208.22721030023916</v>
      </c>
      <c r="B967">
        <f t="shared" si="284"/>
        <v>33.140389805518687</v>
      </c>
      <c r="C967" t="str">
        <f t="shared" si="268"/>
        <v>-866.367955064415-2955.47187051076i</v>
      </c>
      <c r="D967" t="str">
        <f t="shared" si="269"/>
        <v>3.47812499278367-480.24479050908i</v>
      </c>
      <c r="E967" t="str">
        <f t="shared" si="270"/>
        <v>162.372546098261-0.285882860067894i</v>
      </c>
      <c r="F967" t="str">
        <f t="shared" si="271"/>
        <v>2.90990990874714-4506.80028415881i</v>
      </c>
      <c r="G967" t="str">
        <f t="shared" si="272"/>
        <v>0.999999999600407-0.0000199898121808352i</v>
      </c>
      <c r="H967" t="str">
        <f t="shared" si="273"/>
        <v>15.1643017972388+4.53000770209754i</v>
      </c>
      <c r="I967" t="str">
        <f t="shared" si="274"/>
        <v>138.524204888416-462.623510311884i</v>
      </c>
      <c r="K967" t="str">
        <f t="shared" si="275"/>
        <v>0.302708445492767-0.0905408869693768i</v>
      </c>
      <c r="L967" t="str">
        <f t="shared" si="276"/>
        <v>0.000714285714285714-36.492753197684i</v>
      </c>
      <c r="M967" t="str">
        <f t="shared" si="277"/>
        <v>0.0025-1.13694278428391i</v>
      </c>
      <c r="N967">
        <f t="shared" si="278"/>
        <v>73.662011933610756</v>
      </c>
      <c r="O967">
        <f t="shared" si="279"/>
        <v>69.770559891545147</v>
      </c>
      <c r="P967" s="3">
        <f t="shared" si="280"/>
        <v>69.770559891545147</v>
      </c>
      <c r="Q967" s="3">
        <f t="shared" si="281"/>
        <v>-106.33798806638924</v>
      </c>
      <c r="R967">
        <f t="shared" si="282"/>
        <v>73.662011933610756</v>
      </c>
      <c r="S967">
        <f t="shared" si="283"/>
        <v>3.3140389805518686E-2</v>
      </c>
      <c r="T967">
        <f t="shared" si="266"/>
        <v>69.770559891545147</v>
      </c>
    </row>
    <row r="968" spans="1:20" x14ac:dyDescent="0.25">
      <c r="A968">
        <f t="shared" si="267"/>
        <v>209.01847369938008</v>
      </c>
      <c r="B968">
        <f t="shared" si="284"/>
        <v>33.266323286779659</v>
      </c>
      <c r="C968" t="str">
        <f t="shared" si="268"/>
        <v>-865.811527273976-2942.45764998006i</v>
      </c>
      <c r="D968" t="str">
        <f t="shared" si="269"/>
        <v>3.47812499272872-478.426769989457i</v>
      </c>
      <c r="E968" t="str">
        <f t="shared" si="270"/>
        <v>162.371870413606-0.286762981923626i</v>
      </c>
      <c r="F968" t="str">
        <f t="shared" si="271"/>
        <v>2.90990990873828-4489.73927535538i</v>
      </c>
      <c r="G968" t="str">
        <f t="shared" si="272"/>
        <v>0.999999999597365-0.0000200657734670613i</v>
      </c>
      <c r="H968" t="str">
        <f t="shared" si="273"/>
        <v>15.1643991788179+4.54722506735961i</v>
      </c>
      <c r="I968" t="str">
        <f t="shared" si="274"/>
        <v>138.524308227381-460.874479128501i</v>
      </c>
      <c r="K968" t="str">
        <f t="shared" si="275"/>
        <v>0.302518065096105-0.0908273382030612i</v>
      </c>
      <c r="L968" t="str">
        <f t="shared" si="276"/>
        <v>0.000714285714285714-36.3546056960391i</v>
      </c>
      <c r="M968" t="str">
        <f t="shared" si="277"/>
        <v>0.0025-1.13263875700728i</v>
      </c>
      <c r="N968">
        <f t="shared" si="278"/>
        <v>73.603599338752886</v>
      </c>
      <c r="O968">
        <f t="shared" si="279"/>
        <v>69.734828422881151</v>
      </c>
      <c r="P968" s="3">
        <f t="shared" si="280"/>
        <v>69.734828422881151</v>
      </c>
      <c r="Q968" s="3">
        <f t="shared" si="281"/>
        <v>-106.39640066124711</v>
      </c>
      <c r="R968">
        <f t="shared" si="282"/>
        <v>73.603599338752886</v>
      </c>
      <c r="S968">
        <f t="shared" si="283"/>
        <v>3.3266323286779656E-2</v>
      </c>
      <c r="T968">
        <f t="shared" si="266"/>
        <v>69.734828422881151</v>
      </c>
    </row>
    <row r="969" spans="1:20" x14ac:dyDescent="0.25">
      <c r="A969">
        <f t="shared" si="267"/>
        <v>209.81274389943769</v>
      </c>
      <c r="B969">
        <f t="shared" si="284"/>
        <v>33.39273531526942</v>
      </c>
      <c r="C969" t="str">
        <f t="shared" si="268"/>
        <v>-865.251584907218-2929.48811901i</v>
      </c>
      <c r="D969" t="str">
        <f t="shared" si="269"/>
        <v>3.47812499267335-476.615631799539i</v>
      </c>
      <c r="E969" t="str">
        <f t="shared" si="270"/>
        <v>162.371190462513-0.287644356973849i</v>
      </c>
      <c r="F969" t="str">
        <f t="shared" si="271"/>
        <v>2.90990990872935-4472.74285295873i</v>
      </c>
      <c r="G969" t="str">
        <f t="shared" si="272"/>
        <v>0.999999999594299-0.0000201420234061744i</v>
      </c>
      <c r="H969" t="str">
        <f t="shared" si="273"/>
        <v>15.1644973021851+4.56450789678938i</v>
      </c>
      <c r="I969" t="str">
        <f t="shared" si="274"/>
        <v>138.524412353361-459.132077786761i</v>
      </c>
      <c r="K969" t="str">
        <f t="shared" si="275"/>
        <v>0.302326478998826-0.0911142928558995i</v>
      </c>
      <c r="L969" t="str">
        <f t="shared" si="276"/>
        <v>0.000714285714285714-36.2169811676022i</v>
      </c>
      <c r="M969" t="str">
        <f t="shared" si="277"/>
        <v>0.0025-1.12835102311942i</v>
      </c>
      <c r="N969">
        <f t="shared" si="278"/>
        <v>73.545003907269049</v>
      </c>
      <c r="O969">
        <f t="shared" si="279"/>
        <v>69.699077539097999</v>
      </c>
      <c r="P969" s="3">
        <f t="shared" si="280"/>
        <v>69.699077539097999</v>
      </c>
      <c r="Q969" s="3">
        <f t="shared" si="281"/>
        <v>-106.45499609273095</v>
      </c>
      <c r="R969">
        <f t="shared" si="282"/>
        <v>73.545003907269049</v>
      </c>
      <c r="S969">
        <f t="shared" si="283"/>
        <v>3.3392735315269421E-2</v>
      </c>
      <c r="T969">
        <f t="shared" si="266"/>
        <v>69.699077539097999</v>
      </c>
    </row>
    <row r="970" spans="1:20" x14ac:dyDescent="0.25">
      <c r="A970">
        <f t="shared" si="267"/>
        <v>210.61003232625558</v>
      </c>
      <c r="B970">
        <f t="shared" si="284"/>
        <v>33.519627709467443</v>
      </c>
      <c r="C970" t="str">
        <f t="shared" si="268"/>
        <v>-864.688110822787-2916.563113421i</v>
      </c>
      <c r="D970" t="str">
        <f t="shared" si="269"/>
        <v>3.47812499261756-474.811349885496i</v>
      </c>
      <c r="E970" t="str">
        <f t="shared" si="270"/>
        <v>162.370506224194-0.288526970663519i</v>
      </c>
      <c r="F970" t="str">
        <f t="shared" si="271"/>
        <v>2.90990990872036-4455.81077246964i</v>
      </c>
      <c r="G970" t="str">
        <f t="shared" si="272"/>
        <v>0.99999999959121-0.0000202185630950553i</v>
      </c>
      <c r="H970" t="str">
        <f t="shared" si="273"/>
        <v>15.1645961729929+4.58185643958757i</v>
      </c>
      <c r="I970" t="str">
        <f t="shared" si="274"/>
        <v>138.524517272349-457.396281221724i</v>
      </c>
      <c r="K970" t="str">
        <f t="shared" si="275"/>
        <v>0.30213368127535-0.091401747419383i</v>
      </c>
      <c r="L970" t="str">
        <f t="shared" si="276"/>
        <v>0.000714285714285714-36.0798776325984i</v>
      </c>
      <c r="M970" t="str">
        <f t="shared" si="277"/>
        <v>0.0025-1.12407952093985i</v>
      </c>
      <c r="N970">
        <f t="shared" si="278"/>
        <v>73.486225341005209</v>
      </c>
      <c r="O970">
        <f t="shared" si="279"/>
        <v>69.663307117670783</v>
      </c>
      <c r="P970" s="3">
        <f t="shared" si="280"/>
        <v>69.663307117670783</v>
      </c>
      <c r="Q970" s="3">
        <f t="shared" si="281"/>
        <v>-106.51377465899479</v>
      </c>
      <c r="R970">
        <f t="shared" si="282"/>
        <v>73.486225341005209</v>
      </c>
      <c r="S970">
        <f t="shared" si="283"/>
        <v>3.3519627709467439E-2</v>
      </c>
      <c r="T970">
        <f t="shared" si="266"/>
        <v>69.663307117670783</v>
      </c>
    </row>
    <row r="971" spans="1:20" x14ac:dyDescent="0.25">
      <c r="A971">
        <f t="shared" si="267"/>
        <v>211.41035044909532</v>
      </c>
      <c r="B971">
        <f t="shared" si="284"/>
        <v>33.647002294763418</v>
      </c>
      <c r="C971" t="str">
        <f t="shared" si="268"/>
        <v>-864.121087866972-2903.68246985393i</v>
      </c>
      <c r="D971" t="str">
        <f t="shared" si="269"/>
        <v>3.47812499256136-473.01389829213i</v>
      </c>
      <c r="E971" t="str">
        <f t="shared" si="270"/>
        <v>162.369817677852-0.289410808236622i</v>
      </c>
      <c r="F971" t="str">
        <f t="shared" si="271"/>
        <v>2.90990990871131-4438.94279031445i</v>
      </c>
      <c r="G971" t="str">
        <f t="shared" si="272"/>
        <v>0.999999999588097-0.0000202953936347535i</v>
      </c>
      <c r="H971" t="str">
        <f t="shared" si="273"/>
        <v>15.1646957969369+4.59927094590707i</v>
      </c>
      <c r="I971" t="str">
        <f t="shared" si="274"/>
        <v>138.524622990388-455.667064463455i</v>
      </c>
      <c r="K971" t="str">
        <f t="shared" si="275"/>
        <v>0.301939665995068-0.0916896983305146i</v>
      </c>
      <c r="L971" t="str">
        <f t="shared" si="276"/>
        <v>0.000714285714285714-35.9432931187471i</v>
      </c>
      <c r="M971" t="str">
        <f t="shared" si="277"/>
        <v>0.0025-1.11982418902157i</v>
      </c>
      <c r="N971">
        <f t="shared" si="278"/>
        <v>73.427263344334506</v>
      </c>
      <c r="O971">
        <f t="shared" si="279"/>
        <v>69.627517035478888</v>
      </c>
      <c r="P971" s="3">
        <f t="shared" si="280"/>
        <v>69.627517035478888</v>
      </c>
      <c r="Q971" s="3">
        <f t="shared" si="281"/>
        <v>-106.57273665566549</v>
      </c>
      <c r="R971">
        <f t="shared" si="282"/>
        <v>73.427263344334506</v>
      </c>
      <c r="S971">
        <f t="shared" si="283"/>
        <v>3.3647002294763417E-2</v>
      </c>
      <c r="T971">
        <f t="shared" si="266"/>
        <v>69.627517035478888</v>
      </c>
    </row>
    <row r="972" spans="1:20" x14ac:dyDescent="0.25">
      <c r="A972">
        <f t="shared" si="267"/>
        <v>212.21370978080191</v>
      </c>
      <c r="B972">
        <f t="shared" si="284"/>
        <v>33.774860903483521</v>
      </c>
      <c r="C972" t="str">
        <f t="shared" si="268"/>
        <v>-863.550498874717-2890.84602576834i</v>
      </c>
      <c r="D972" t="str">
        <f t="shared" si="269"/>
        <v>3.47812499250471-471.22325116249i</v>
      </c>
      <c r="E972" t="str">
        <f t="shared" si="270"/>
        <v>162.36912480267-0.290295854734772i</v>
      </c>
      <c r="F972" t="str">
        <f t="shared" si="271"/>
        <v>2.90990990870218-4422.13866384153i</v>
      </c>
      <c r="G972" t="str">
        <f t="shared" si="272"/>
        <v>0.999999999584961-0.0000203725161305016i</v>
      </c>
      <c r="H972" t="str">
        <f t="shared" si="273"/>
        <v>15.1647961797566+4.61675166685627i</v>
      </c>
      <c r="I972" t="str">
        <f t="shared" si="274"/>
        <v>138.524729513561-453.944402636686i</v>
      </c>
      <c r="K972" t="str">
        <f t="shared" si="275"/>
        <v>0.301744427222731-0.0919781419714439i</v>
      </c>
      <c r="L972" t="str">
        <f t="shared" si="276"/>
        <v>0.000714285714285714-35.8072256612344i</v>
      </c>
      <c r="M972" t="str">
        <f t="shared" si="277"/>
        <v>0.0025-1.1155849661502i</v>
      </c>
      <c r="N972">
        <f t="shared" si="278"/>
        <v>73.368117624195264</v>
      </c>
      <c r="O972">
        <f t="shared" si="279"/>
        <v>69.591707168804632</v>
      </c>
      <c r="P972" s="3">
        <f t="shared" si="280"/>
        <v>69.591707168804632</v>
      </c>
      <c r="Q972" s="3">
        <f t="shared" si="281"/>
        <v>-106.63188237580474</v>
      </c>
      <c r="R972">
        <f t="shared" si="282"/>
        <v>73.368117624195264</v>
      </c>
      <c r="S972">
        <f t="shared" si="283"/>
        <v>3.3774860903483521E-2</v>
      </c>
      <c r="T972">
        <f t="shared" si="266"/>
        <v>69.591707168804632</v>
      </c>
    </row>
    <row r="973" spans="1:20" x14ac:dyDescent="0.25">
      <c r="A973">
        <f t="shared" si="267"/>
        <v>213.02012187796896</v>
      </c>
      <c r="B973">
        <f t="shared" si="284"/>
        <v>33.903205374916759</v>
      </c>
      <c r="C973" t="str">
        <f t="shared" si="268"/>
        <v>-862.976326670945-2878.05361944137i</v>
      </c>
      <c r="D973" t="str">
        <f t="shared" si="269"/>
        <v>3.47812499244764-469.43938273752i</v>
      </c>
      <c r="E973" t="str">
        <f t="shared" si="270"/>
        <v>162.368427577824-0.291182094996523i</v>
      </c>
      <c r="F973" t="str">
        <f t="shared" si="271"/>
        <v>2.90990990869299-4405.39815131793i</v>
      </c>
      <c r="G973" t="str">
        <f t="shared" si="272"/>
        <v>0.9999999995818-0.0000204499316917328i</v>
      </c>
      <c r="H973" t="str">
        <f t="shared" si="273"/>
        <v>15.1648973272345+4.63429885450294i</v>
      </c>
      <c r="I973" t="str">
        <f t="shared" si="274"/>
        <v>138.524836848004-452.22827096043i</v>
      </c>
      <c r="K973" t="str">
        <f t="shared" si="275"/>
        <v>0.301547959018844-0.0922670746691123i</v>
      </c>
      <c r="L973" t="str">
        <f t="shared" si="276"/>
        <v>0.000714285714285714-35.6716733026842i</v>
      </c>
      <c r="M973" t="str">
        <f t="shared" si="277"/>
        <v>0.0025-1.1113617913431i</v>
      </c>
      <c r="N973">
        <f t="shared" si="278"/>
        <v>73.308787890127419</v>
      </c>
      <c r="O973">
        <f t="shared" si="279"/>
        <v>69.555877393334129</v>
      </c>
      <c r="P973" s="3">
        <f t="shared" si="280"/>
        <v>69.555877393334129</v>
      </c>
      <c r="Q973" s="3">
        <f t="shared" si="281"/>
        <v>-106.69121210987258</v>
      </c>
      <c r="R973">
        <f t="shared" si="282"/>
        <v>73.308787890127419</v>
      </c>
      <c r="S973">
        <f t="shared" si="283"/>
        <v>3.3903205374916756E-2</v>
      </c>
      <c r="T973">
        <f t="shared" si="266"/>
        <v>69.555877393334129</v>
      </c>
    </row>
    <row r="974" spans="1:20" x14ac:dyDescent="0.25">
      <c r="A974">
        <f t="shared" si="267"/>
        <v>213.82959834110525</v>
      </c>
      <c r="B974">
        <f t="shared" si="284"/>
        <v>34.032037555341446</v>
      </c>
      <c r="C974" t="str">
        <f t="shared" si="268"/>
        <v>-862.398554071631-2865.30508996606i</v>
      </c>
      <c r="D974" t="str">
        <f t="shared" si="269"/>
        <v>3.47812499239014-467.662267355673i</v>
      </c>
      <c r="E974" t="str">
        <f t="shared" si="270"/>
        <v>162.367725982479-0.292069513655216i</v>
      </c>
      <c r="F974" t="str">
        <f t="shared" si="271"/>
        <v>2.90990990868372-4388.72101192573i</v>
      </c>
      <c r="G974" t="str">
        <f t="shared" si="272"/>
        <v>0.999999999578616-0.0000205276414320961i</v>
      </c>
      <c r="H974" t="str">
        <f t="shared" si="273"/>
        <v>15.164999245198+4.65191276187793i</v>
      </c>
      <c r="I974" t="str">
        <f t="shared" si="274"/>
        <v>138.524944999896-450.518644747655i</v>
      </c>
      <c r="K974" t="str">
        <f t="shared" si="275"/>
        <v>0.301350255440059-0.0925564926948909i</v>
      </c>
      <c r="L974" t="str">
        <f t="shared" si="276"/>
        <v>0.000714285714285714-35.5366340931302i</v>
      </c>
      <c r="M974" t="str">
        <f t="shared" si="277"/>
        <v>0.0025-1.10715460384847i</v>
      </c>
      <c r="N974">
        <f t="shared" si="278"/>
        <v>73.2492738543109</v>
      </c>
      <c r="O974">
        <f t="shared" si="279"/>
        <v>69.520027584156111</v>
      </c>
      <c r="P974" s="3">
        <f t="shared" si="280"/>
        <v>69.520027584156111</v>
      </c>
      <c r="Q974" s="3">
        <f t="shared" si="281"/>
        <v>-106.7507261456891</v>
      </c>
      <c r="R974">
        <f t="shared" si="282"/>
        <v>73.2492738543109</v>
      </c>
      <c r="S974">
        <f t="shared" si="283"/>
        <v>3.4032037555341448E-2</v>
      </c>
      <c r="T974">
        <f t="shared" si="266"/>
        <v>69.520027584156111</v>
      </c>
    </row>
    <row r="975" spans="1:20" x14ac:dyDescent="0.25">
      <c r="A975">
        <f t="shared" si="267"/>
        <v>214.64215081480145</v>
      </c>
      <c r="B975">
        <f t="shared" si="284"/>
        <v>34.161359298051742</v>
      </c>
      <c r="C975" t="str">
        <f t="shared" si="268"/>
        <v>-861.817163885043-2852.60027724993i</v>
      </c>
      <c r="D975" t="str">
        <f t="shared" si="269"/>
        <v>3.4781249923322-465.891879452547i</v>
      </c>
      <c r="E975" t="str">
        <f t="shared" si="270"/>
        <v>162.367019995789-0.292958095139025i</v>
      </c>
      <c r="F975" t="str">
        <f t="shared" si="271"/>
        <v>2.90990990867439-4372.10700575869i</v>
      </c>
      <c r="G975" t="str">
        <f t="shared" si="272"/>
        <v>0.999999999575407-0.0000206056464694719i</v>
      </c>
      <c r="H975" t="str">
        <f t="shared" si="273"/>
        <v>15.1651019395183+4.66959364297873i</v>
      </c>
      <c r="I975" t="str">
        <f t="shared" si="274"/>
        <v>138.525053975464-448.815499404898i</v>
      </c>
      <c r="K975" t="str">
        <f t="shared" si="275"/>
        <v>0.301151310539586-0.0928463922642248i</v>
      </c>
      <c r="L975" t="str">
        <f t="shared" si="276"/>
        <v>0.000714285714285714-35.4021060899883i</v>
      </c>
      <c r="M975" t="str">
        <f t="shared" si="277"/>
        <v>0.0025-1.10296334314452i</v>
      </c>
      <c r="N975">
        <f t="shared" si="278"/>
        <v>73.189575231602973</v>
      </c>
      <c r="O975">
        <f t="shared" si="279"/>
        <v>69.484157615761887</v>
      </c>
      <c r="P975" s="3">
        <f t="shared" si="280"/>
        <v>69.484157615761887</v>
      </c>
      <c r="Q975" s="3">
        <f t="shared" si="281"/>
        <v>-106.81042476839703</v>
      </c>
      <c r="R975">
        <f t="shared" si="282"/>
        <v>73.189575231602973</v>
      </c>
      <c r="S975">
        <f t="shared" si="283"/>
        <v>3.4161359298051745E-2</v>
      </c>
      <c r="T975">
        <f t="shared" si="266"/>
        <v>69.484157615761887</v>
      </c>
    </row>
    <row r="976" spans="1:20" x14ac:dyDescent="0.25">
      <c r="A976">
        <f t="shared" si="267"/>
        <v>215.45779098789771</v>
      </c>
      <c r="B976">
        <f t="shared" si="284"/>
        <v>34.291172463384342</v>
      </c>
      <c r="C976" t="str">
        <f t="shared" si="268"/>
        <v>-861.232138912939-2839.93902201359i</v>
      </c>
      <c r="D976" t="str">
        <f t="shared" si="269"/>
        <v>3.4781249922738-464.128193560517i</v>
      </c>
      <c r="E976" t="str">
        <f t="shared" si="270"/>
        <v>162.366309596902-0.293847823667884i</v>
      </c>
      <c r="F976" t="str">
        <f t="shared" si="271"/>
        <v>2.90990990866497-4355.55589381873i</v>
      </c>
      <c r="G976" t="str">
        <f t="shared" si="272"/>
        <v>0.999999999572174-0.0000206839479259891i</v>
      </c>
      <c r="H976" t="str">
        <f t="shared" si="273"/>
        <v>15.1652054161117+4.68734175277335i</v>
      </c>
      <c r="I976" t="str">
        <f t="shared" si="274"/>
        <v>138.52516378098-447.118810431934i</v>
      </c>
      <c r="K976" t="str">
        <f t="shared" si="275"/>
        <v>0.300951118367599-0.0931367695362763i</v>
      </c>
      <c r="L976" t="str">
        <f t="shared" si="276"/>
        <v>0.000714285714285714-35.2680873580279i</v>
      </c>
      <c r="M976" t="str">
        <f t="shared" si="277"/>
        <v>0.0025-1.09878794893856i</v>
      </c>
      <c r="N976">
        <f t="shared" si="278"/>
        <v>73.129691739576941</v>
      </c>
      <c r="O976">
        <f t="shared" si="279"/>
        <v>69.448267362045158</v>
      </c>
      <c r="P976" s="3">
        <f t="shared" si="280"/>
        <v>69.448267362045158</v>
      </c>
      <c r="Q976" s="3">
        <f t="shared" si="281"/>
        <v>-106.87030826042306</v>
      </c>
      <c r="R976">
        <f t="shared" si="282"/>
        <v>73.129691739576941</v>
      </c>
      <c r="S976">
        <f t="shared" si="283"/>
        <v>3.429117246338434E-2</v>
      </c>
      <c r="T976">
        <f t="shared" si="266"/>
        <v>69.448267362045158</v>
      </c>
    </row>
    <row r="977" spans="1:20" x14ac:dyDescent="0.25">
      <c r="A977">
        <f t="shared" si="267"/>
        <v>216.27653059365173</v>
      </c>
      <c r="B977">
        <f t="shared" si="284"/>
        <v>34.421478918745201</v>
      </c>
      <c r="C977" t="str">
        <f t="shared" si="268"/>
        <v>-860.64346195186-2827.32116578929i</v>
      </c>
      <c r="D977" t="str">
        <f t="shared" si="269"/>
        <v>3.47812499221497-462.371184308372i</v>
      </c>
      <c r="E977" t="str">
        <f t="shared" si="270"/>
        <v>162.365594764961-0.294738683253689i</v>
      </c>
      <c r="F977" t="str">
        <f t="shared" si="271"/>
        <v>2.90990990865549-4339.06743801258i</v>
      </c>
      <c r="G977" t="str">
        <f t="shared" si="272"/>
        <v>0.999999999568917-0.0000207625469280402i</v>
      </c>
      <c r="H977" t="str">
        <f t="shared" si="273"/>
        <v>15.1653096809397+4.7051573472042i</v>
      </c>
      <c r="I977" t="str">
        <f t="shared" si="274"/>
        <v>138.525274422771-445.428553421422i</v>
      </c>
      <c r="K977" t="str">
        <f t="shared" si="275"/>
        <v>0.30074967297165-0.0934276206135731i</v>
      </c>
      <c r="L977" t="str">
        <f t="shared" si="276"/>
        <v>0.000714285714285714-35.1345759693443i</v>
      </c>
      <c r="M977" t="str">
        <f t="shared" si="277"/>
        <v>0.0025-1.09462836116612i</v>
      </c>
      <c r="N977">
        <f t="shared" si="278"/>
        <v>73.069623098559404</v>
      </c>
      <c r="O977">
        <f t="shared" si="279"/>
        <v>69.412356696301799</v>
      </c>
      <c r="P977" s="3">
        <f t="shared" si="280"/>
        <v>69.412356696301799</v>
      </c>
      <c r="Q977" s="3">
        <f t="shared" si="281"/>
        <v>-106.9303769014406</v>
      </c>
      <c r="R977">
        <f t="shared" si="282"/>
        <v>73.069623098559404</v>
      </c>
      <c r="S977">
        <f t="shared" si="283"/>
        <v>3.4421478918745203E-2</v>
      </c>
      <c r="T977">
        <f t="shared" si="266"/>
        <v>69.412356696301799</v>
      </c>
    </row>
    <row r="978" spans="1:20" x14ac:dyDescent="0.25">
      <c r="A978">
        <f t="shared" si="267"/>
        <v>217.09838140990757</v>
      </c>
      <c r="B978">
        <f t="shared" si="284"/>
        <v>34.552280538636431</v>
      </c>
      <c r="C978" t="str">
        <f t="shared" si="268"/>
        <v>-860.051115794299-2814.74655091946i</v>
      </c>
      <c r="D978" t="str">
        <f t="shared" si="269"/>
        <v>3.47812499215569-460.620826420942i</v>
      </c>
      <c r="E978" t="str">
        <f t="shared" si="270"/>
        <v>162.364875479103-0.295630657698064i</v>
      </c>
      <c r="F978" t="str">
        <f t="shared" si="271"/>
        <v>2.90990990864594-4322.64140114826i</v>
      </c>
      <c r="G978" t="str">
        <f t="shared" si="272"/>
        <v>0.999999999565634-0.0000208414446062983i</v>
      </c>
      <c r="H978" t="str">
        <f t="shared" si="273"/>
        <v>15.165414740009+4.7230406831914i</v>
      </c>
      <c r="I978" t="str">
        <f t="shared" si="274"/>
        <v>138.525385907202-443.744704058538i</v>
      </c>
      <c r="K978" t="str">
        <f t="shared" si="275"/>
        <v>0.300546968397102-0.0937189415416513i</v>
      </c>
      <c r="L978" t="str">
        <f t="shared" si="276"/>
        <v>0.000714285714285714-35.0015700033317i</v>
      </c>
      <c r="M978" t="str">
        <f t="shared" si="277"/>
        <v>0.0025-1.09048451999016i</v>
      </c>
      <c r="N978">
        <f t="shared" si="278"/>
        <v>73.009369031670403</v>
      </c>
      <c r="O978">
        <f t="shared" si="279"/>
        <v>69.376425491229682</v>
      </c>
      <c r="P978" s="3">
        <f t="shared" si="280"/>
        <v>69.376425491229682</v>
      </c>
      <c r="Q978" s="3">
        <f t="shared" si="281"/>
        <v>-106.9906309683296</v>
      </c>
      <c r="R978">
        <f t="shared" si="282"/>
        <v>73.009369031670403</v>
      </c>
      <c r="S978">
        <f t="shared" si="283"/>
        <v>3.4552280538636432E-2</v>
      </c>
      <c r="T978">
        <f t="shared" si="266"/>
        <v>69.376425491229682</v>
      </c>
    </row>
    <row r="979" spans="1:20" x14ac:dyDescent="0.25">
      <c r="A979">
        <f t="shared" si="267"/>
        <v>217.92335525926524</v>
      </c>
      <c r="B979">
        <f t="shared" si="284"/>
        <v>34.683579204683248</v>
      </c>
      <c r="C979" t="str">
        <f t="shared" si="268"/>
        <v>-859.455083230037-2802.21502055527i</v>
      </c>
      <c r="D979" t="str">
        <f t="shared" si="269"/>
        <v>3.47812499209597-458.877094718743i</v>
      </c>
      <c r="E979" t="str">
        <f t="shared" si="270"/>
        <v>162.364151718462-0.296523730592048i</v>
      </c>
      <c r="F979" t="str">
        <f t="shared" si="271"/>
        <v>2.90990990863632-4306.27754693172i</v>
      </c>
      <c r="G979" t="str">
        <f t="shared" si="272"/>
        <v>0.999999999562327-0.0000209206420957331i</v>
      </c>
      <c r="H979" t="str">
        <f t="shared" si="273"/>
        <v>15.1655205993723+4.74099201863707i</v>
      </c>
      <c r="I979" t="str">
        <f t="shared" si="274"/>
        <v>138.525498240695-442.067238120642i</v>
      </c>
      <c r="K979" t="str">
        <f t="shared" si="275"/>
        <v>0.300342998687546-0.0940107283087064i</v>
      </c>
      <c r="L979" t="str">
        <f t="shared" si="276"/>
        <v>0.000714285714285714-34.8690675466544i</v>
      </c>
      <c r="M979" t="str">
        <f t="shared" si="277"/>
        <v>0.0025-1.08635636580012i</v>
      </c>
      <c r="N979">
        <f t="shared" si="278"/>
        <v>72.948929264860709</v>
      </c>
      <c r="O979">
        <f t="shared" si="279"/>
        <v>69.340473618928527</v>
      </c>
      <c r="P979" s="3">
        <f t="shared" si="280"/>
        <v>69.340473618928527</v>
      </c>
      <c r="Q979" s="3">
        <f t="shared" si="281"/>
        <v>-107.05107073513929</v>
      </c>
      <c r="R979">
        <f t="shared" si="282"/>
        <v>72.948929264860709</v>
      </c>
      <c r="S979">
        <f t="shared" si="283"/>
        <v>3.4683579204683249E-2</v>
      </c>
      <c r="T979">
        <f t="shared" si="266"/>
        <v>69.340473618928527</v>
      </c>
    </row>
    <row r="980" spans="1:20" x14ac:dyDescent="0.25">
      <c r="A980">
        <f t="shared" si="267"/>
        <v>218.75146400925044</v>
      </c>
      <c r="B980">
        <f t="shared" si="284"/>
        <v>34.815376805661046</v>
      </c>
      <c r="C980" t="str">
        <f t="shared" si="268"/>
        <v>-858.85534704743-2789.72641865525i</v>
      </c>
      <c r="D980" t="str">
        <f t="shared" si="269"/>
        <v>3.47812499203579-457.139964117607i</v>
      </c>
      <c r="E980" t="str">
        <f t="shared" si="270"/>
        <v>162.363423462173-0.297417885314346i</v>
      </c>
      <c r="F980" t="str">
        <f t="shared" si="271"/>
        <v>2.90990990862663-4289.97563996341i</v>
      </c>
      <c r="G980" t="str">
        <f t="shared" si="272"/>
        <v>0.999999999558994-0.0000210001405356268i</v>
      </c>
      <c r="H980" t="str">
        <f t="shared" si="273"/>
        <v>15.1656272651283+4.7590116124288i</v>
      </c>
      <c r="I980" t="str">
        <f t="shared" si="274"/>
        <v>138.525611429717-440.396131476915i</v>
      </c>
      <c r="K980" t="str">
        <f t="shared" si="275"/>
        <v>0.300137757885244-0.0943029768452438i</v>
      </c>
      <c r="L980" t="str">
        <f t="shared" si="276"/>
        <v>0.000714285714285714-34.7370666932201i</v>
      </c>
      <c r="M980" t="str">
        <f t="shared" si="277"/>
        <v>0.0025-1.08224383921112i</v>
      </c>
      <c r="N980">
        <f t="shared" si="278"/>
        <v>72.888303526951503</v>
      </c>
      <c r="O980">
        <f t="shared" si="279"/>
        <v>69.304500950899893</v>
      </c>
      <c r="P980" s="3">
        <f t="shared" si="280"/>
        <v>69.304500950899893</v>
      </c>
      <c r="Q980" s="3">
        <f t="shared" si="281"/>
        <v>-107.1116964730485</v>
      </c>
      <c r="R980">
        <f t="shared" si="282"/>
        <v>72.888303526951503</v>
      </c>
      <c r="S980">
        <f t="shared" si="283"/>
        <v>3.4815376805661047E-2</v>
      </c>
      <c r="T980">
        <f t="shared" si="266"/>
        <v>69.304500950899893</v>
      </c>
    </row>
    <row r="981" spans="1:20" x14ac:dyDescent="0.25">
      <c r="A981">
        <f t="shared" si="267"/>
        <v>219.58271957248562</v>
      </c>
      <c r="B981">
        <f t="shared" si="284"/>
        <v>34.94767523752256</v>
      </c>
      <c r="C981" t="str">
        <f t="shared" si="268"/>
        <v>-858.251890034699-2777.28058998381i</v>
      </c>
      <c r="D981" t="str">
        <f t="shared" si="269"/>
        <v>3.47812499197513-455.409409628326i</v>
      </c>
      <c r="E981" t="str">
        <f t="shared" si="270"/>
        <v>162.36269068937-0.298313105030271i</v>
      </c>
      <c r="F981" t="str">
        <f t="shared" si="271"/>
        <v>2.90990990861685-4273.73544573491i</v>
      </c>
      <c r="G981" t="str">
        <f t="shared" si="272"/>
        <v>0.999999999555636-0.0000210799410695914i</v>
      </c>
      <c r="H981" t="str">
        <f t="shared" si="273"/>
        <v>15.1657347434225+4.77709972444363i</v>
      </c>
      <c r="I981" t="str">
        <f t="shared" si="274"/>
        <v>138.525725480785-438.731360088027i</v>
      </c>
      <c r="K981" t="str">
        <f t="shared" si="275"/>
        <v>0.299931240031567-0.0945956830237297i</v>
      </c>
      <c r="L981" t="str">
        <f t="shared" si="276"/>
        <v>0.000714285714285714-34.6055655441524i</v>
      </c>
      <c r="M981" t="str">
        <f t="shared" si="277"/>
        <v>0.0025-1.07814688106308i</v>
      </c>
      <c r="N981">
        <f t="shared" si="278"/>
        <v>72.827491549673454</v>
      </c>
      <c r="O981">
        <f t="shared" si="279"/>
        <v>69.268507358047131</v>
      </c>
      <c r="P981" s="3">
        <f t="shared" si="280"/>
        <v>69.268507358047131</v>
      </c>
      <c r="Q981" s="3">
        <f t="shared" si="281"/>
        <v>-107.17250845032655</v>
      </c>
      <c r="R981">
        <f t="shared" si="282"/>
        <v>72.827491549673454</v>
      </c>
      <c r="S981">
        <f t="shared" si="283"/>
        <v>3.4947675237522562E-2</v>
      </c>
      <c r="T981">
        <f t="shared" si="266"/>
        <v>69.268507358047131</v>
      </c>
    </row>
    <row r="982" spans="1:20" x14ac:dyDescent="0.25">
      <c r="A982">
        <f t="shared" si="267"/>
        <v>220.41713390686104</v>
      </c>
      <c r="B982">
        <f t="shared" si="284"/>
        <v>35.080476403425145</v>
      </c>
      <c r="C982" t="str">
        <f t="shared" si="268"/>
        <v>-857.644694981246-2764.87738010991i</v>
      </c>
      <c r="D982" t="str">
        <f t="shared" si="269"/>
        <v>3.47812499191403-453.685406356297i</v>
      </c>
      <c r="E982" t="str">
        <f t="shared" si="270"/>
        <v>162.361953379188-0.299209372688936i</v>
      </c>
      <c r="F982" t="str">
        <f t="shared" si="271"/>
        <v>2.909909908607-4257.55673062562i</v>
      </c>
      <c r="G982" t="str">
        <f t="shared" si="272"/>
        <v>0.999999999552253-0.0000211600448455843i</v>
      </c>
      <c r="H982" t="str">
        <f t="shared" si="273"/>
        <v>15.165843040447+4.79525661555172i</v>
      </c>
      <c r="I982" t="str">
        <f t="shared" si="274"/>
        <v>138.525840400465-437.072900005785i</v>
      </c>
      <c r="K982" t="str">
        <f t="shared" si="275"/>
        <v>0.299723439167446-0.094888842658245i</v>
      </c>
      <c r="L982" t="str">
        <f t="shared" si="276"/>
        <v>0.000714285714285714-34.4745622077629i</v>
      </c>
      <c r="M982" t="str">
        <f t="shared" si="277"/>
        <v>0.0025-1.07406543241988i</v>
      </c>
      <c r="N982">
        <f t="shared" si="278"/>
        <v>72.766493067707032</v>
      </c>
      <c r="O982">
        <f t="shared" si="279"/>
        <v>69.23249271067553</v>
      </c>
      <c r="P982" s="3">
        <f t="shared" si="280"/>
        <v>69.23249271067553</v>
      </c>
      <c r="Q982" s="3">
        <f t="shared" si="281"/>
        <v>-107.23350693229297</v>
      </c>
      <c r="R982">
        <f t="shared" si="282"/>
        <v>72.766493067707032</v>
      </c>
      <c r="S982">
        <f t="shared" si="283"/>
        <v>3.5080476403425147E-2</v>
      </c>
      <c r="T982">
        <f t="shared" si="266"/>
        <v>69.23249271067553</v>
      </c>
    </row>
    <row r="983" spans="1:20" x14ac:dyDescent="0.25">
      <c r="A983">
        <f t="shared" si="267"/>
        <v>221.25471901570711</v>
      </c>
      <c r="B983">
        <f t="shared" si="284"/>
        <v>35.213782213758158</v>
      </c>
      <c r="C983" t="str">
        <f t="shared" si="268"/>
        <v>-857.033744679041-2752.51663540549i</v>
      </c>
      <c r="D983" t="str">
        <f t="shared" si="269"/>
        <v>3.47812499185246-451.96792950115i</v>
      </c>
      <c r="E983" t="str">
        <f t="shared" si="270"/>
        <v>162.361211510766-0.300106671025915i</v>
      </c>
      <c r="F983" t="str">
        <f t="shared" si="271"/>
        <v>2.90990990859708-4241.43926189925i</v>
      </c>
      <c r="G983" t="str">
        <f t="shared" si="272"/>
        <v>0.999999999548843-0.0000212404530159251i</v>
      </c>
      <c r="H983" t="str">
        <f t="shared" si="273"/>
        <v>15.1659521624411+4.8134825476203i</v>
      </c>
      <c r="I983" t="str">
        <f t="shared" si="274"/>
        <v>138.525956195374-435.420727372776i</v>
      </c>
      <c r="K983" t="str">
        <f t="shared" si="275"/>
        <v>0.299514349333823-0.0951824515041405i</v>
      </c>
      <c r="L983" t="str">
        <f t="shared" si="276"/>
        <v>0.000714285714285714-34.3440547995246i</v>
      </c>
      <c r="M983" t="str">
        <f t="shared" si="277"/>
        <v>0.0025-1.06999943456852i</v>
      </c>
      <c r="N983">
        <f t="shared" si="278"/>
        <v>72.705307818720556</v>
      </c>
      <c r="O983">
        <f t="shared" si="279"/>
        <v>69.196456878492057</v>
      </c>
      <c r="P983" s="3">
        <f t="shared" si="280"/>
        <v>69.196456878492057</v>
      </c>
      <c r="Q983" s="3">
        <f t="shared" si="281"/>
        <v>-107.29469218127944</v>
      </c>
      <c r="R983">
        <f t="shared" si="282"/>
        <v>72.705307818720556</v>
      </c>
      <c r="S983">
        <f t="shared" si="283"/>
        <v>3.5213782213758156E-2</v>
      </c>
      <c r="T983">
        <f t="shared" si="266"/>
        <v>69.196456878492057</v>
      </c>
    </row>
    <row r="984" spans="1:20" x14ac:dyDescent="0.25">
      <c r="A984">
        <f t="shared" si="267"/>
        <v>222.09548694796678</v>
      </c>
      <c r="B984">
        <f t="shared" si="284"/>
        <v>35.347594586170437</v>
      </c>
      <c r="C984" t="str">
        <f t="shared" si="268"/>
        <v>-856.419021923961-2740.19820304427i</v>
      </c>
      <c r="D984" t="str">
        <f t="shared" si="269"/>
        <v>3.47812499179042-450.256954356406i</v>
      </c>
      <c r="E984" t="str">
        <f t="shared" si="270"/>
        <v>162.360465063251-0.301004982557413i</v>
      </c>
      <c r="F984" t="str">
        <f t="shared" si="271"/>
        <v>2.90990990858708-4225.38280770061i</v>
      </c>
      <c r="G984" t="str">
        <f t="shared" si="272"/>
        <v>0.999999999545408-0.0000213211667373124i</v>
      </c>
      <c r="H984" t="str">
        <f t="shared" si="273"/>
        <v>15.166062115692+4.8317777835175i</v>
      </c>
      <c r="I984" t="str">
        <f t="shared" si="274"/>
        <v>138.526072872179-433.77481842205i</v>
      </c>
      <c r="K984" t="str">
        <f t="shared" si="275"/>
        <v>0.299303964572113-0.0954765052576957i</v>
      </c>
      <c r="L984" t="str">
        <f t="shared" si="276"/>
        <v>0.000714285714285714-34.2140414420449i</v>
      </c>
      <c r="M984" t="str">
        <f t="shared" si="277"/>
        <v>0.0025-1.06594882901825i</v>
      </c>
      <c r="N984">
        <f t="shared" si="278"/>
        <v>72.643935543411828</v>
      </c>
      <c r="O984">
        <f t="shared" si="279"/>
        <v>69.160399730606002</v>
      </c>
      <c r="P984" s="3">
        <f t="shared" si="280"/>
        <v>69.160399730606002</v>
      </c>
      <c r="Q984" s="3">
        <f t="shared" si="281"/>
        <v>-107.35606445658817</v>
      </c>
      <c r="R984">
        <f t="shared" si="282"/>
        <v>72.643935543411828</v>
      </c>
      <c r="S984">
        <f t="shared" si="283"/>
        <v>3.5347594586170435E-2</v>
      </c>
      <c r="T984">
        <f t="shared" si="266"/>
        <v>69.160399730606002</v>
      </c>
    </row>
    <row r="985" spans="1:20" x14ac:dyDescent="0.25">
      <c r="A985">
        <f t="shared" si="267"/>
        <v>222.93944979836905</v>
      </c>
      <c r="B985">
        <f t="shared" si="284"/>
        <v>35.481915445597885</v>
      </c>
      <c r="C985" t="str">
        <f t="shared" si="268"/>
        <v>-855.800509517167-2727.92193100012i</v>
      </c>
      <c r="D985" t="str">
        <f t="shared" si="269"/>
        <v>3.47812499172791-448.552456309113i</v>
      </c>
      <c r="E985" t="str">
        <f t="shared" si="270"/>
        <v>162.359714015793-0.301904289582578i</v>
      </c>
      <c r="F985" t="str">
        <f t="shared" si="271"/>
        <v>2.90990990857702-4209.38713705224i</v>
      </c>
      <c r="G985" t="str">
        <f t="shared" si="272"/>
        <v>0.999999999541946-0.0000214021871708401i</v>
      </c>
      <c r="H985" t="str">
        <f t="shared" si="273"/>
        <v>15.1661729065346+4.85014258711621i</v>
      </c>
      <c r="I985" t="str">
        <f t="shared" si="274"/>
        <v>138.526190437598-432.135149476755i</v>
      </c>
      <c r="K985" t="str">
        <f t="shared" si="275"/>
        <v>0.29909227892467-0.0957709995557765i</v>
      </c>
      <c r="L985" t="str">
        <f t="shared" si="276"/>
        <v>0.000714285714285714-34.0845202650377i</v>
      </c>
      <c r="M985" t="str">
        <f t="shared" si="277"/>
        <v>0.0025-1.06191355749976i</v>
      </c>
      <c r="N985">
        <f t="shared" si="278"/>
        <v>72.582375985547273</v>
      </c>
      <c r="O985">
        <f t="shared" si="279"/>
        <v>69.124321135528561</v>
      </c>
      <c r="P985" s="3">
        <f t="shared" si="280"/>
        <v>69.124321135528561</v>
      </c>
      <c r="Q985" s="3">
        <f t="shared" si="281"/>
        <v>-107.41762401445273</v>
      </c>
      <c r="R985">
        <f t="shared" si="282"/>
        <v>72.582375985547273</v>
      </c>
      <c r="S985">
        <f t="shared" si="283"/>
        <v>3.5481915445597888E-2</v>
      </c>
      <c r="T985">
        <f t="shared" si="266"/>
        <v>69.124321135528561</v>
      </c>
    </row>
    <row r="986" spans="1:20" x14ac:dyDescent="0.25">
      <c r="A986">
        <f t="shared" si="267"/>
        <v>223.78661970760282</v>
      </c>
      <c r="B986">
        <f t="shared" si="284"/>
        <v>35.616746724291154</v>
      </c>
      <c r="C986" t="str">
        <f t="shared" si="268"/>
        <v>-855.178190266529-2715.68766804577i</v>
      </c>
      <c r="D986" t="str">
        <f t="shared" si="269"/>
        <v>3.47812499166492-446.854410839493i</v>
      </c>
      <c r="E986" t="str">
        <f t="shared" si="270"/>
        <v>162.358958347553-0.302804574179869i</v>
      </c>
      <c r="F986" t="str">
        <f t="shared" si="271"/>
        <v>2.90990990856687-4193.45201985102i</v>
      </c>
      <c r="G986" t="str">
        <f t="shared" si="272"/>
        <v>0.999999999538459-0.0000214835154820144i</v>
      </c>
      <c r="H986" t="str">
        <f t="shared" si="273"/>
        <v>15.1662845413522+4.8685772232981i</v>
      </c>
      <c r="I986" t="str">
        <f t="shared" si="274"/>
        <v>138.526308898402-430.501696949806i</v>
      </c>
      <c r="K986" t="str">
        <f t="shared" si="275"/>
        <v>0.29887928643526-0.0960659299755005i</v>
      </c>
      <c r="L986" t="str">
        <f t="shared" si="276"/>
        <v>0.000714285714285714-33.9554894052977i</v>
      </c>
      <c r="M986" t="str">
        <f t="shared" si="277"/>
        <v>0.0025-1.05789356196429i</v>
      </c>
      <c r="N986">
        <f t="shared" si="278"/>
        <v>72.520628892002421</v>
      </c>
      <c r="O986">
        <f t="shared" si="279"/>
        <v>69.088220961173405</v>
      </c>
      <c r="P986" s="3">
        <f t="shared" si="280"/>
        <v>69.088220961173405</v>
      </c>
      <c r="Q986" s="3">
        <f t="shared" si="281"/>
        <v>-107.47937110799758</v>
      </c>
      <c r="R986">
        <f t="shared" si="282"/>
        <v>72.520628892002421</v>
      </c>
      <c r="S986">
        <f t="shared" si="283"/>
        <v>3.5616746724291153E-2</v>
      </c>
      <c r="T986">
        <f t="shared" si="266"/>
        <v>69.088220961173405</v>
      </c>
    </row>
    <row r="987" spans="1:20" x14ac:dyDescent="0.25">
      <c r="A987">
        <f t="shared" si="267"/>
        <v>224.63700886249174</v>
      </c>
      <c r="B987">
        <f t="shared" si="284"/>
        <v>35.752090361843464</v>
      </c>
      <c r="C987" t="str">
        <f t="shared" si="268"/>
        <v>-854.552046988024-2703.49526375143i</v>
      </c>
      <c r="D987" t="str">
        <f t="shared" si="269"/>
        <v>3.47812499160145-445.162793520593i</v>
      </c>
      <c r="E987" t="str">
        <f t="shared" si="270"/>
        <v>162.358198037701-0.303705818207938i</v>
      </c>
      <c r="F987" t="str">
        <f t="shared" si="271"/>
        <v>2.90990990855664-4177.57722686495i</v>
      </c>
      <c r="G987" t="str">
        <f t="shared" si="272"/>
        <v>0.999999999534944-0.0000215651528407702i</v>
      </c>
      <c r="H987" t="str">
        <f t="shared" si="273"/>
        <v>15.1663970265767+4.88708195795711i</v>
      </c>
      <c r="I987" t="str">
        <f t="shared" si="274"/>
        <v>138.526428261409-428.874437343543i</v>
      </c>
      <c r="K987" t="str">
        <f t="shared" si="275"/>
        <v>0.298664981149547-0.096361292033896i</v>
      </c>
      <c r="L987" t="str">
        <f t="shared" si="276"/>
        <v>0.000714285714285714-33.8269470066723i</v>
      </c>
      <c r="M987" t="str">
        <f t="shared" si="277"/>
        <v>0.0025-1.05388878458288i</v>
      </c>
      <c r="N987">
        <f t="shared" si="278"/>
        <v>72.458694012803164</v>
      </c>
      <c r="O987">
        <f t="shared" si="279"/>
        <v>69.052099074856997</v>
      </c>
      <c r="P987" s="3">
        <f t="shared" si="280"/>
        <v>69.052099074856997</v>
      </c>
      <c r="Q987" s="3">
        <f t="shared" si="281"/>
        <v>-107.54130598719684</v>
      </c>
      <c r="R987">
        <f t="shared" si="282"/>
        <v>72.458694012803164</v>
      </c>
      <c r="S987">
        <f t="shared" si="283"/>
        <v>3.5752090361843465E-2</v>
      </c>
      <c r="T987">
        <f t="shared" si="266"/>
        <v>69.052099074856997</v>
      </c>
    </row>
    <row r="988" spans="1:20" x14ac:dyDescent="0.25">
      <c r="A988">
        <f t="shared" si="267"/>
        <v>225.49062949616925</v>
      </c>
      <c r="B988">
        <f t="shared" si="284"/>
        <v>35.887948305218472</v>
      </c>
      <c r="C988" t="str">
        <f t="shared" si="268"/>
        <v>-853.922062507209-2691.34456848333i</v>
      </c>
      <c r="D988" t="str">
        <f t="shared" si="269"/>
        <v>3.47812499153751-443.477580017931i</v>
      </c>
      <c r="E988" t="str">
        <f t="shared" si="270"/>
        <v>162.357433065422-0.304608003302542i</v>
      </c>
      <c r="F988" t="str">
        <f t="shared" si="271"/>
        <v>2.90990990854634-4161.76252972981i</v>
      </c>
      <c r="G988" t="str">
        <f t="shared" si="272"/>
        <v>0.999999999531403-0.0000216471004214884i</v>
      </c>
      <c r="H988" t="str">
        <f t="shared" si="273"/>
        <v>15.1665103686892+4.90565705800394i</v>
      </c>
      <c r="I988" t="str">
        <f t="shared" si="274"/>
        <v>138.526548533494-427.253347249398i</v>
      </c>
      <c r="K988" t="str">
        <f t="shared" si="275"/>
        <v>0.298449357115568-0.0966570811875733i</v>
      </c>
      <c r="L988" t="str">
        <f t="shared" si="276"/>
        <v>0.000714285714285714-33.6988912200361i</v>
      </c>
      <c r="M988" t="str">
        <f t="shared" si="277"/>
        <v>0.0025-1.04989916774544i</v>
      </c>
      <c r="N988">
        <f t="shared" si="278"/>
        <v>72.396571101165762</v>
      </c>
      <c r="O988">
        <f t="shared" si="279"/>
        <v>69.015955343298742</v>
      </c>
      <c r="P988" s="3">
        <f t="shared" si="280"/>
        <v>69.015955343298742</v>
      </c>
      <c r="Q988" s="3">
        <f t="shared" si="281"/>
        <v>-107.60342889883424</v>
      </c>
      <c r="R988">
        <f t="shared" si="282"/>
        <v>72.396571101165762</v>
      </c>
      <c r="S988">
        <f t="shared" si="283"/>
        <v>3.5887948305218471E-2</v>
      </c>
      <c r="T988">
        <f t="shared" si="266"/>
        <v>69.015955343298742</v>
      </c>
    </row>
    <row r="989" spans="1:20" x14ac:dyDescent="0.25">
      <c r="A989">
        <f t="shared" si="267"/>
        <v>226.34749388825469</v>
      </c>
      <c r="B989">
        <f t="shared" si="284"/>
        <v>36.024322508778305</v>
      </c>
      <c r="C989" t="str">
        <f t="shared" si="268"/>
        <v>-853.288219660604-2679.23543340227i</v>
      </c>
      <c r="D989" t="str">
        <f t="shared" si="269"/>
        <v>3.47812499147306-441.798746089141i</v>
      </c>
      <c r="E989" t="str">
        <f t="shared" si="270"/>
        <v>162.356663409911-0.305511110876814i</v>
      </c>
      <c r="F989" t="str">
        <f t="shared" si="271"/>
        <v>2.90990990853595-4146.00770094585i</v>
      </c>
      <c r="G989" t="str">
        <f t="shared" si="272"/>
        <v>0.999999999527835-0.0000217293594030127i</v>
      </c>
      <c r="H989" t="str">
        <f t="shared" si="273"/>
        <v>15.1666245742202+4.92430279136943i</v>
      </c>
      <c r="I989" t="str">
        <f t="shared" si="274"/>
        <v>138.526669721579-425.638403347552i</v>
      </c>
      <c r="K989" t="str">
        <f t="shared" si="275"/>
        <v>0.298232408384236-0.0969532928323877i</v>
      </c>
      <c r="L989" t="str">
        <f t="shared" si="276"/>
        <v>0.000714285714285714-33.5713202032637i</v>
      </c>
      <c r="M989" t="str">
        <f t="shared" si="277"/>
        <v>0.0025-1.04592465406002i</v>
      </c>
      <c r="N989">
        <f t="shared" si="278"/>
        <v>72.334259913538929</v>
      </c>
      <c r="O989">
        <f t="shared" si="279"/>
        <v>68.97978963262122</v>
      </c>
      <c r="P989" s="3">
        <f t="shared" si="280"/>
        <v>68.97978963262122</v>
      </c>
      <c r="Q989" s="3">
        <f t="shared" si="281"/>
        <v>-107.66574008646107</v>
      </c>
      <c r="R989">
        <f t="shared" si="282"/>
        <v>72.334259913538929</v>
      </c>
      <c r="S989">
        <f t="shared" si="283"/>
        <v>3.6024322508778302E-2</v>
      </c>
      <c r="T989">
        <f t="shared" si="266"/>
        <v>68.97978963262122</v>
      </c>
    </row>
    <row r="990" spans="1:20" x14ac:dyDescent="0.25">
      <c r="A990">
        <f t="shared" si="267"/>
        <v>227.20761436503008</v>
      </c>
      <c r="B990">
        <f t="shared" si="284"/>
        <v>36.161214934311666</v>
      </c>
      <c r="C990" t="str">
        <f t="shared" si="268"/>
        <v>-852.650501297305-2667.16771046239i</v>
      </c>
      <c r="D990" t="str">
        <f t="shared" si="269"/>
        <v>3.47812499140814-440.126267583639i</v>
      </c>
      <c r="E990" t="str">
        <f t="shared" si="270"/>
        <v>162.355889050383-0.306415122119199i</v>
      </c>
      <c r="F990" t="str">
        <f t="shared" si="271"/>
        <v>2.90990990852549-4130.3125138746i</v>
      </c>
      <c r="G990" t="str">
        <f t="shared" si="272"/>
        <v>0.99999999952424-0.0000218119309686656i</v>
      </c>
      <c r="H990" t="str">
        <f t="shared" si="273"/>
        <v>15.1667396497499+4.94301942700904i</v>
      </c>
      <c r="I990" t="str">
        <f t="shared" si="274"/>
        <v>138.526791832645-424.029582406603i</v>
      </c>
      <c r="K990" t="str">
        <f t="shared" si="275"/>
        <v>0.298014129009833-0.0972499223031191i</v>
      </c>
      <c r="L990" t="str">
        <f t="shared" si="276"/>
        <v>0.000714285714285714-33.4442321212031i</v>
      </c>
      <c r="M990" t="str">
        <f t="shared" si="277"/>
        <v>0.0025-1.04196518635188i</v>
      </c>
      <c r="N990">
        <f t="shared" si="278"/>
        <v>72.271760209643546</v>
      </c>
      <c r="O990">
        <f t="shared" si="279"/>
        <v>68.943601808351147</v>
      </c>
      <c r="P990" s="3">
        <f t="shared" si="280"/>
        <v>68.943601808351147</v>
      </c>
      <c r="Q990" s="3">
        <f t="shared" si="281"/>
        <v>-107.72823979035645</v>
      </c>
      <c r="R990">
        <f t="shared" si="282"/>
        <v>72.271760209643546</v>
      </c>
      <c r="S990">
        <f t="shared" si="283"/>
        <v>3.6161214934311667E-2</v>
      </c>
      <c r="T990">
        <f t="shared" si="266"/>
        <v>68.943601808351147</v>
      </c>
    </row>
    <row r="991" spans="1:20" x14ac:dyDescent="0.25">
      <c r="A991">
        <f t="shared" si="267"/>
        <v>228.07100329961719</v>
      </c>
      <c r="B991">
        <f t="shared" si="284"/>
        <v>36.298627551062047</v>
      </c>
      <c r="C991" t="str">
        <f t="shared" si="268"/>
        <v>-852.008890280333-2655.14125240952i</v>
      </c>
      <c r="D991" t="str">
        <f t="shared" si="269"/>
        <v>3.47812499134272-438.460120442256i</v>
      </c>
      <c r="E991" t="str">
        <f t="shared" si="270"/>
        <v>162.355109966066-0.307320017993297i</v>
      </c>
      <c r="F991" t="str">
        <f t="shared" si="271"/>
        <v>2.90990990851495-4114.6767427355i</v>
      </c>
      <c r="G991" t="str">
        <f t="shared" si="272"/>
        <v>0.999999999520617-0.0000218948163062673i</v>
      </c>
      <c r="H991" t="str">
        <f t="shared" si="273"/>
        <v>15.1668556019088+4.9618072349063i</v>
      </c>
      <c r="I991" t="str">
        <f t="shared" si="274"/>
        <v>138.526914873722-422.42686128323i</v>
      </c>
      <c r="K991" t="str">
        <f t="shared" si="275"/>
        <v>0.297794513050522-0.0975469648731375i</v>
      </c>
      <c r="L991" t="str">
        <f t="shared" si="276"/>
        <v>0.000714285714285714-33.3176251456497i</v>
      </c>
      <c r="M991" t="str">
        <f t="shared" si="277"/>
        <v>0.0025-1.03802070766276i</v>
      </c>
      <c r="N991">
        <f t="shared" si="278"/>
        <v>72.209071752515598</v>
      </c>
      <c r="O991">
        <f t="shared" si="279"/>
        <v>68.907391735419026</v>
      </c>
      <c r="P991" s="3">
        <f t="shared" si="280"/>
        <v>68.907391735419026</v>
      </c>
      <c r="Q991" s="3">
        <f t="shared" si="281"/>
        <v>-107.7909282474844</v>
      </c>
      <c r="R991">
        <f t="shared" si="282"/>
        <v>72.209071752515598</v>
      </c>
      <c r="S991">
        <f t="shared" si="283"/>
        <v>3.629862755106205E-2</v>
      </c>
      <c r="T991">
        <f t="shared" si="266"/>
        <v>68.907391735419026</v>
      </c>
    </row>
    <row r="992" spans="1:20" x14ac:dyDescent="0.25">
      <c r="A992">
        <f t="shared" si="267"/>
        <v>228.93767311215575</v>
      </c>
      <c r="B992">
        <f t="shared" si="284"/>
        <v>36.436562335756086</v>
      </c>
      <c r="C992" t="str">
        <f t="shared" si="268"/>
        <v>-851.363369488232-2643.15591278002i</v>
      </c>
      <c r="D992" t="str">
        <f t="shared" si="269"/>
        <v>3.4781249912768-436.800280696907i</v>
      </c>
      <c r="E992" t="str">
        <f t="shared" si="270"/>
        <v>162.354326136211-0.308225779234513i</v>
      </c>
      <c r="F992" t="str">
        <f t="shared" si="271"/>
        <v>2.90990990850433-4099.10016260273i</v>
      </c>
      <c r="G992" t="str">
        <f t="shared" si="272"/>
        <v>0.999999999516967-0.0000219780166081509i</v>
      </c>
      <c r="H992" t="str">
        <f t="shared" si="273"/>
        <v>15.166972437378+4.98066648607718i</v>
      </c>
      <c r="I992" t="str">
        <f t="shared" si="274"/>
        <v>138.527038851893-420.830216921864i</v>
      </c>
      <c r="K992" t="str">
        <f t="shared" si="275"/>
        <v>0.297573554568852-0.0978444157540844i</v>
      </c>
      <c r="L992" t="str">
        <f t="shared" si="276"/>
        <v>0.000714285714285714-33.1914974553194i</v>
      </c>
      <c r="M992" t="str">
        <f t="shared" si="277"/>
        <v>0.0025-1.03409116125001i</v>
      </c>
      <c r="N992">
        <f t="shared" si="278"/>
        <v>72.146194308547592</v>
      </c>
      <c r="O992">
        <f t="shared" si="279"/>
        <v>68.871159278160448</v>
      </c>
      <c r="P992" s="3">
        <f t="shared" si="280"/>
        <v>68.871159278160448</v>
      </c>
      <c r="Q992" s="3">
        <f t="shared" si="281"/>
        <v>-107.85380569145241</v>
      </c>
      <c r="R992">
        <f t="shared" si="282"/>
        <v>72.146194308547592</v>
      </c>
      <c r="S992">
        <f t="shared" si="283"/>
        <v>3.6436562335756088E-2</v>
      </c>
      <c r="T992">
        <f t="shared" si="266"/>
        <v>68.871159278160448</v>
      </c>
    </row>
    <row r="993" spans="1:20" x14ac:dyDescent="0.25">
      <c r="A993">
        <f t="shared" si="267"/>
        <v>229.80763626998191</v>
      </c>
      <c r="B993">
        <f t="shared" si="284"/>
        <v>36.575021272631957</v>
      </c>
      <c r="C993" t="str">
        <f t="shared" si="268"/>
        <v>-850.713921816621-2631.21154589921i</v>
      </c>
      <c r="D993" t="str">
        <f t="shared" si="269"/>
        <v>3.47812499121038-435.146724470241i</v>
      </c>
      <c r="E993" t="str">
        <f t="shared" si="270"/>
        <v>162.353537540089-0.309132386353073i</v>
      </c>
      <c r="F993" t="str">
        <f t="shared" si="271"/>
        <v>2.90990990849362-4083.58254940198i</v>
      </c>
      <c r="G993" t="str">
        <f t="shared" si="272"/>
        <v>0.999999999513289-0.0000220615330711807i</v>
      </c>
      <c r="H993" t="str">
        <f t="shared" si="273"/>
        <v>15.1670901628895+4.99959745257388i</v>
      </c>
      <c r="I993" t="str">
        <f t="shared" si="274"/>
        <v>138.5271637743-419.239626354352i</v>
      </c>
      <c r="K993" t="str">
        <f t="shared" si="275"/>
        <v>0.297351247632282-0.0981422700955504i</v>
      </c>
      <c r="L993" t="str">
        <f t="shared" si="276"/>
        <v>0.000714285714285714-33.0658472358234i</v>
      </c>
      <c r="M993" t="str">
        <f t="shared" si="277"/>
        <v>0.0025-1.03017649058578i</v>
      </c>
      <c r="N993">
        <f t="shared" si="278"/>
        <v>72.083127647529324</v>
      </c>
      <c r="O993">
        <f t="shared" si="279"/>
        <v>68.834904300316197</v>
      </c>
      <c r="P993" s="3">
        <f t="shared" si="280"/>
        <v>68.834904300316197</v>
      </c>
      <c r="Q993" s="3">
        <f t="shared" si="281"/>
        <v>-107.91687235247068</v>
      </c>
      <c r="R993">
        <f t="shared" si="282"/>
        <v>72.083127647529324</v>
      </c>
      <c r="S993">
        <f t="shared" si="283"/>
        <v>3.6575021272631958E-2</v>
      </c>
      <c r="T993">
        <f t="shared" si="266"/>
        <v>68.834904300316197</v>
      </c>
    </row>
    <row r="994" spans="1:20" x14ac:dyDescent="0.25">
      <c r="A994">
        <f t="shared" si="267"/>
        <v>230.68090528780786</v>
      </c>
      <c r="B994">
        <f t="shared" si="284"/>
        <v>36.714006353467958</v>
      </c>
      <c r="C994" t="str">
        <f t="shared" si="268"/>
        <v>-850.060530179663-2619.30800688006i</v>
      </c>
      <c r="D994" t="str">
        <f t="shared" si="269"/>
        <v>3.47812499114345-433.499427975295i</v>
      </c>
      <c r="E994" t="str">
        <f t="shared" si="270"/>
        <v>162.352744156994-0.310039819627244i</v>
      </c>
      <c r="F994" t="str">
        <f t="shared" si="271"/>
        <v>2.90990990848284-4068.12367990715i</v>
      </c>
      <c r="G994" t="str">
        <f t="shared" si="272"/>
        <v>0.999999999509583-0.0000221453668967691i</v>
      </c>
      <c r="H994" t="str">
        <f t="shared" si="273"/>
        <v>15.1672087852268+5.01860040748891i</v>
      </c>
      <c r="I994" t="str">
        <f t="shared" si="274"/>
        <v>138.527289648133-417.655066699631i</v>
      </c>
      <c r="K994" t="str">
        <f t="shared" si="275"/>
        <v>0.297127586313706-0.098440522984758i</v>
      </c>
      <c r="L994" t="str">
        <f t="shared" si="276"/>
        <v>0.000714285714285714-32.9406726796407i</v>
      </c>
      <c r="M994" t="str">
        <f t="shared" si="277"/>
        <v>0.0025-1.02627663935623i</v>
      </c>
      <c r="N994">
        <f t="shared" si="278"/>
        <v>72.01987154269203</v>
      </c>
      <c r="O994">
        <f t="shared" si="279"/>
        <v>68.798626665033012</v>
      </c>
      <c r="P994" s="3">
        <f t="shared" si="280"/>
        <v>68.798626665033012</v>
      </c>
      <c r="Q994" s="3">
        <f t="shared" si="281"/>
        <v>-107.98012845730797</v>
      </c>
      <c r="R994">
        <f t="shared" si="282"/>
        <v>72.01987154269203</v>
      </c>
      <c r="S994">
        <f t="shared" si="283"/>
        <v>3.6714006353467957E-2</v>
      </c>
      <c r="T994">
        <f t="shared" si="266"/>
        <v>68.798626665033012</v>
      </c>
    </row>
    <row r="995" spans="1:20" x14ac:dyDescent="0.25">
      <c r="A995">
        <f t="shared" si="267"/>
        <v>231.55749272790155</v>
      </c>
      <c r="B995">
        <f t="shared" si="284"/>
        <v>36.853519577611138</v>
      </c>
      <c r="C995" t="str">
        <f t="shared" si="268"/>
        <v>-849.403177511742-2607.44515162177i</v>
      </c>
      <c r="D995" t="str">
        <f t="shared" si="269"/>
        <v>3.47812499107601-431.858367515156i</v>
      </c>
      <c r="E995" t="str">
        <f t="shared" si="270"/>
        <v>162.351945966246-0.310948059107629i</v>
      </c>
      <c r="F995" t="str">
        <f t="shared" si="271"/>
        <v>2.90990990847197-4052.72333173723i</v>
      </c>
      <c r="G995" t="str">
        <f t="shared" si="272"/>
        <v>0.999999999505848-0.0000222295192908937i</v>
      </c>
      <c r="H995" t="str">
        <f t="shared" si="273"/>
        <v>15.1673283112248+5.0376756249591i</v>
      </c>
      <c r="I995" t="str">
        <f t="shared" si="274"/>
        <v>138.527416480641-416.076515163386i</v>
      </c>
      <c r="K995" t="str">
        <f t="shared" si="275"/>
        <v>0.296902564691986-0.0987391694462476i</v>
      </c>
      <c r="L995" t="str">
        <f t="shared" si="276"/>
        <v>0.000714285714285714-32.8159719860936i</v>
      </c>
      <c r="M995" t="str">
        <f t="shared" si="277"/>
        <v>0.0025-1.02239155146068i</v>
      </c>
      <c r="N995">
        <f t="shared" si="278"/>
        <v>71.956425770748666</v>
      </c>
      <c r="O995">
        <f t="shared" si="279"/>
        <v>68.762326234864375</v>
      </c>
      <c r="P995" s="3">
        <f t="shared" si="280"/>
        <v>68.762326234864375</v>
      </c>
      <c r="Q995" s="3">
        <f t="shared" si="281"/>
        <v>-108.04357422925133</v>
      </c>
      <c r="R995">
        <f t="shared" si="282"/>
        <v>71.956425770748666</v>
      </c>
      <c r="S995">
        <f t="shared" si="283"/>
        <v>3.6853519577611141E-2</v>
      </c>
      <c r="T995">
        <f t="shared" si="266"/>
        <v>68.762326234864375</v>
      </c>
    </row>
    <row r="996" spans="1:20" x14ac:dyDescent="0.25">
      <c r="A996">
        <f t="shared" si="267"/>
        <v>232.43741120026755</v>
      </c>
      <c r="B996">
        <f t="shared" si="284"/>
        <v>36.993562952006059</v>
      </c>
      <c r="C996" t="str">
        <f t="shared" si="268"/>
        <v>-848.741846768967-2595.62283680834i</v>
      </c>
      <c r="D996" t="str">
        <f t="shared" si="269"/>
        <v>3.47812499100805-430.22351948262i</v>
      </c>
      <c r="E996" t="str">
        <f t="shared" si="270"/>
        <v>162.35114294719-0.311857084612587i</v>
      </c>
      <c r="F996" t="str">
        <f t="shared" si="271"/>
        <v>2.90990990846102-4037.38128335304i</v>
      </c>
      <c r="G996" t="str">
        <f t="shared" si="272"/>
        <v>0.999999999502086-0.0000223139914641152i</v>
      </c>
      <c r="H996" t="str">
        <f t="shared" si="273"/>
        <v>15.1674487477709+5.05682338016961i</v>
      </c>
      <c r="I996" t="str">
        <f t="shared" si="274"/>
        <v>138.527544279127-414.503949037745i</v>
      </c>
      <c r="K996" t="str">
        <f t="shared" si="275"/>
        <v>0.296676176852489-0.0990382044415635i</v>
      </c>
      <c r="L996" t="str">
        <f t="shared" si="276"/>
        <v>0.000714285714285714-32.6917433613205i</v>
      </c>
      <c r="M996" t="str">
        <f t="shared" si="277"/>
        <v>0.0025-1.01852117101084i</v>
      </c>
      <c r="N996">
        <f t="shared" si="278"/>
        <v>71.892790111937984</v>
      </c>
      <c r="O996">
        <f t="shared" si="279"/>
        <v>68.726002871771016</v>
      </c>
      <c r="P996" s="3">
        <f t="shared" si="280"/>
        <v>68.726002871771016</v>
      </c>
      <c r="Q996" s="3">
        <f t="shared" si="281"/>
        <v>-108.10720988806202</v>
      </c>
      <c r="R996">
        <f t="shared" si="282"/>
        <v>71.892790111937984</v>
      </c>
      <c r="S996">
        <f t="shared" si="283"/>
        <v>3.6993562952006058E-2</v>
      </c>
      <c r="T996">
        <f t="shared" si="266"/>
        <v>68.726002871771016</v>
      </c>
    </row>
    <row r="997" spans="1:20" x14ac:dyDescent="0.25">
      <c r="A997">
        <f t="shared" si="267"/>
        <v>233.32067336282856</v>
      </c>
      <c r="B997">
        <f t="shared" si="284"/>
        <v>37.13413849122368</v>
      </c>
      <c r="C997" t="str">
        <f t="shared" si="268"/>
        <v>-848.076520930866-2583.8409199072i</v>
      </c>
      <c r="D997" t="str">
        <f t="shared" si="269"/>
        <v>3.47812499093959-428.594860359849i</v>
      </c>
      <c r="E997" t="str">
        <f t="shared" si="270"/>
        <v>162.350335079202-0.312766875728216i</v>
      </c>
      <c r="F997" t="str">
        <f t="shared" si="271"/>
        <v>2.90990990844998-4022.09731405405i</v>
      </c>
      <c r="G997" t="str">
        <f t="shared" si="272"/>
        <v>0.999999999498294-0.0000223987846315939i</v>
      </c>
      <c r="H997" t="str">
        <f t="shared" si="273"/>
        <v>15.1675701018047+5.07604394935816i</v>
      </c>
      <c r="I997" t="str">
        <f t="shared" si="274"/>
        <v>138.52767305095-412.937345700926i</v>
      </c>
      <c r="K997" t="str">
        <f t="shared" si="275"/>
        <v>0.296448416887635-0.099337622868951i</v>
      </c>
      <c r="L997" t="str">
        <f t="shared" si="276"/>
        <v>0.000714285714285714-32.5679850182512i</v>
      </c>
      <c r="M997" t="str">
        <f t="shared" si="277"/>
        <v>0.0025-1.01466544232998i</v>
      </c>
      <c r="N997">
        <f t="shared" si="278"/>
        <v>71.828964350065945</v>
      </c>
      <c r="O997">
        <f t="shared" si="279"/>
        <v>68.689656437121982</v>
      </c>
      <c r="P997" s="3">
        <f t="shared" si="280"/>
        <v>68.689656437121982</v>
      </c>
      <c r="Q997" s="3">
        <f t="shared" si="281"/>
        <v>-108.17103564993405</v>
      </c>
      <c r="R997">
        <f t="shared" si="282"/>
        <v>71.828964350065945</v>
      </c>
      <c r="S997">
        <f t="shared" si="283"/>
        <v>3.7134138491223684E-2</v>
      </c>
      <c r="T997">
        <f t="shared" si="266"/>
        <v>68.689656437121982</v>
      </c>
    </row>
    <row r="998" spans="1:20" x14ac:dyDescent="0.25">
      <c r="A998">
        <f t="shared" si="267"/>
        <v>234.20729192160729</v>
      </c>
      <c r="B998">
        <f t="shared" si="284"/>
        <v>37.275248217490329</v>
      </c>
      <c r="C998" t="str">
        <f t="shared" si="268"/>
        <v>-847.407183001922-2572.09925916778i</v>
      </c>
      <c r="D998" t="str">
        <f t="shared" si="269"/>
        <v>3.47812499087061-426.972366718034i</v>
      </c>
      <c r="E998" t="str">
        <f t="shared" si="270"/>
        <v>162.349522341689-0.313677411807702i</v>
      </c>
      <c r="F998" t="str">
        <f t="shared" si="271"/>
        <v>2.90990990843888-4006.87120397525i</v>
      </c>
      <c r="G998" t="str">
        <f t="shared" si="272"/>
        <v>0.999999999494474-0.0000224839000131081i</v>
      </c>
      <c r="H998" t="str">
        <f t="shared" si="273"/>
        <v>15.1676923803193+5.09533760981879i</v>
      </c>
      <c r="I998" t="str">
        <f t="shared" si="274"/>
        <v>138.527802803523-411.376682616945i</v>
      </c>
      <c r="K998" t="str">
        <f t="shared" si="275"/>
        <v>0.296219278897445-0.0996374195630406i</v>
      </c>
      <c r="L998" t="str">
        <f t="shared" si="276"/>
        <v>0.000714285714285714-32.4446951765802i</v>
      </c>
      <c r="M998" t="str">
        <f t="shared" si="277"/>
        <v>0.0025-1.01082430995217i</v>
      </c>
      <c r="N998">
        <f t="shared" si="278"/>
        <v>71.764948272550313</v>
      </c>
      <c r="O998">
        <f t="shared" si="279"/>
        <v>68.653286791695166</v>
      </c>
      <c r="P998" s="3">
        <f t="shared" si="280"/>
        <v>68.653286791695166</v>
      </c>
      <c r="Q998" s="3">
        <f t="shared" si="281"/>
        <v>-108.23505172744969</v>
      </c>
      <c r="R998">
        <f t="shared" si="282"/>
        <v>71.764948272550313</v>
      </c>
      <c r="S998">
        <f t="shared" si="283"/>
        <v>3.7275248217490328E-2</v>
      </c>
      <c r="T998">
        <f t="shared" si="266"/>
        <v>68.653286791695166</v>
      </c>
    </row>
    <row r="999" spans="1:20" x14ac:dyDescent="0.25">
      <c r="A999">
        <f t="shared" si="267"/>
        <v>235.09727963090941</v>
      </c>
      <c r="B999">
        <f t="shared" si="284"/>
        <v>37.416894160716794</v>
      </c>
      <c r="C999" t="str">
        <f t="shared" si="268"/>
        <v>-846.733816013343-2560.39771362013i</v>
      </c>
      <c r="D999" t="str">
        <f t="shared" si="269"/>
        <v>3.47812499080109-425.356015217059i</v>
      </c>
      <c r="E999" t="str">
        <f t="shared" si="270"/>
        <v>162.34870471409-0.314588671970474i</v>
      </c>
      <c r="F999" t="str">
        <f t="shared" si="271"/>
        <v>2.90990990842768-3991.70273408392i</v>
      </c>
      <c r="G999" t="str">
        <f t="shared" si="272"/>
        <v>0.999999999490625-0.000022569338833071i</v>
      </c>
      <c r="H999" t="str">
        <f t="shared" si="273"/>
        <v>15.1678155903606+5.11470463990629i</v>
      </c>
      <c r="I999" t="str">
        <f t="shared" si="274"/>
        <v>138.52793354432-409.821937335251i</v>
      </c>
      <c r="K999" t="str">
        <f t="shared" si="275"/>
        <v>0.295988756990108-0.0999375892945601i</v>
      </c>
      <c r="L999" t="str">
        <f t="shared" si="276"/>
        <v>0.000714285714285714-32.3218720627417i</v>
      </c>
      <c r="M999" t="str">
        <f t="shared" si="277"/>
        <v>0.0025-1.00699771862141i</v>
      </c>
      <c r="N999">
        <f t="shared" si="278"/>
        <v>71.700741670461667</v>
      </c>
      <c r="O999">
        <f t="shared" si="279"/>
        <v>68.616893795678607</v>
      </c>
      <c r="P999" s="3">
        <f t="shared" si="280"/>
        <v>68.616893795678607</v>
      </c>
      <c r="Q999" s="3">
        <f t="shared" si="281"/>
        <v>-108.29925832953833</v>
      </c>
      <c r="R999">
        <f t="shared" si="282"/>
        <v>71.700741670461667</v>
      </c>
      <c r="S999">
        <f t="shared" si="283"/>
        <v>3.7416894160716793E-2</v>
      </c>
      <c r="T999">
        <f t="shared" si="266"/>
        <v>68.616893795678607</v>
      </c>
    </row>
    <row r="1000" spans="1:20" x14ac:dyDescent="0.25">
      <c r="A1000">
        <f t="shared" si="267"/>
        <v>235.99064929350689</v>
      </c>
      <c r="B1000">
        <f t="shared" si="284"/>
        <v>37.559078358527522</v>
      </c>
      <c r="C1000" t="str">
        <f t="shared" si="268"/>
        <v>-846.056403024614-2548.73614307344i</v>
      </c>
      <c r="D1000" t="str">
        <f t="shared" si="269"/>
        <v>3.47812499073104-423.745782605164i</v>
      </c>
      <c r="E1000" t="str">
        <f t="shared" si="270"/>
        <v>162.347882175879-0.315500635098975i</v>
      </c>
      <c r="F1000" t="str">
        <f t="shared" si="271"/>
        <v>2.90990990841639-3976.59168617652i</v>
      </c>
      <c r="G1000" t="str">
        <f t="shared" si="272"/>
        <v>0.999999999486746-0.0000226551023205489i</v>
      </c>
      <c r="H1000" t="str">
        <f t="shared" si="273"/>
        <v>15.1679397390284+5.13414531904019i</v>
      </c>
      <c r="I1000" t="str">
        <f t="shared" si="274"/>
        <v>138.52806528087-408.273087490431i</v>
      </c>
      <c r="K1000" t="str">
        <f t="shared" si="275"/>
        <v>0.295756845282536-0.100238126770026i</v>
      </c>
      <c r="L1000" t="str">
        <f t="shared" si="276"/>
        <v>0.000714285714285714-32.1995139098842i</v>
      </c>
      <c r="M1000" t="str">
        <f t="shared" si="277"/>
        <v>0.0025-1.0031856132909i</v>
      </c>
      <c r="N1000">
        <f t="shared" si="278"/>
        <v>71.63634433856852</v>
      </c>
      <c r="O1000">
        <f t="shared" si="279"/>
        <v>68.580477308670908</v>
      </c>
      <c r="P1000" s="3">
        <f t="shared" si="280"/>
        <v>68.580477308670908</v>
      </c>
      <c r="Q1000" s="3">
        <f t="shared" si="281"/>
        <v>-108.36365566143148</v>
      </c>
      <c r="R1000">
        <f t="shared" si="282"/>
        <v>71.63634433856852</v>
      </c>
      <c r="S1000">
        <f t="shared" si="283"/>
        <v>3.7559078358527523E-2</v>
      </c>
      <c r="T1000">
        <f t="shared" si="266"/>
        <v>68.580477308670908</v>
      </c>
    </row>
    <row r="1001" spans="1:20" x14ac:dyDescent="0.25">
      <c r="A1001">
        <f t="shared" si="267"/>
        <v>236.88741376082226</v>
      </c>
      <c r="B1001">
        <f t="shared" si="284"/>
        <v>37.70180285628993</v>
      </c>
      <c r="C1001" t="str">
        <f t="shared" si="268"/>
        <v>-845.374927125247-2537.11440811479i</v>
      </c>
      <c r="D1001" t="str">
        <f t="shared" si="269"/>
        <v>3.47812499066047-422.141645718615i</v>
      </c>
      <c r="E1001" t="str">
        <f t="shared" si="270"/>
        <v>162.347054706568-0.316413279839845i</v>
      </c>
      <c r="F1001" t="str">
        <f t="shared" si="271"/>
        <v>2.90990990840502-3961.53784287557i</v>
      </c>
      <c r="G1001" t="str">
        <f t="shared" si="272"/>
        <v>0.999999999482838-0.000022741191709278i</v>
      </c>
      <c r="H1001" t="str">
        <f t="shared" si="273"/>
        <v>15.1680648334768+5.1536599277086i</v>
      </c>
      <c r="I1001" t="str">
        <f t="shared" si="274"/>
        <v>138.528198020754-406.730110801888i</v>
      </c>
      <c r="K1001" t="str">
        <f t="shared" si="275"/>
        <v>0.29552353790095-0.10053902663145i</v>
      </c>
      <c r="L1001" t="str">
        <f t="shared" si="276"/>
        <v>0.000714285714285714-32.0776189578444i</v>
      </c>
      <c r="M1001" t="str">
        <f t="shared" si="277"/>
        <v>0.0025-0.999387939122238i</v>
      </c>
      <c r="N1001">
        <f t="shared" si="278"/>
        <v>71.57175607538089</v>
      </c>
      <c r="O1001">
        <f t="shared" si="279"/>
        <v>68.544037189682996</v>
      </c>
      <c r="P1001" s="3">
        <f t="shared" si="280"/>
        <v>68.544037189682996</v>
      </c>
      <c r="Q1001" s="3">
        <f t="shared" si="281"/>
        <v>-108.42824392461911</v>
      </c>
      <c r="R1001">
        <f t="shared" si="282"/>
        <v>71.57175607538089</v>
      </c>
      <c r="S1001">
        <f t="shared" si="283"/>
        <v>3.7701802856289927E-2</v>
      </c>
      <c r="T1001">
        <f t="shared" si="266"/>
        <v>68.544037189682996</v>
      </c>
    </row>
    <row r="1002" spans="1:20" x14ac:dyDescent="0.25">
      <c r="A1002">
        <f t="shared" si="267"/>
        <v>237.78758593311341</v>
      </c>
      <c r="B1002">
        <f t="shared" si="284"/>
        <v>37.845069707143836</v>
      </c>
      <c r="C1002" t="str">
        <f t="shared" si="268"/>
        <v>-844.689371436527-2525.53237010757i</v>
      </c>
      <c r="D1002" t="str">
        <f t="shared" si="269"/>
        <v>3.47812499058936-420.543581481362i</v>
      </c>
      <c r="E1002" t="str">
        <f t="shared" si="270"/>
        <v>162.346222285709-0.317326584603265i</v>
      </c>
      <c r="F1002" t="str">
        <f t="shared" si="271"/>
        <v>2.90990990839356-3946.54098762648i</v>
      </c>
      <c r="G1002" t="str">
        <f t="shared" si="272"/>
        <v>0.9999999994789-0.0000228276082376834i</v>
      </c>
      <c r="H1002" t="str">
        <f t="shared" si="273"/>
        <v>15.1681908809144+5.17324874747284i</v>
      </c>
      <c r="I1002" t="str">
        <f t="shared" si="274"/>
        <v>138.528331771619-405.192985073507i</v>
      </c>
      <c r="K1002" t="str">
        <f t="shared" si="275"/>
        <v>0.295288828981447-0.100840283456054i</v>
      </c>
      <c r="L1002" t="str">
        <f t="shared" si="276"/>
        <v>0.000714285714285714-31.9561854531225i</v>
      </c>
      <c r="M1002" t="str">
        <f t="shared" si="277"/>
        <v>0.0025-0.995604641484594i</v>
      </c>
      <c r="N1002">
        <f t="shared" si="278"/>
        <v>71.506976683192093</v>
      </c>
      <c r="O1002">
        <f t="shared" si="279"/>
        <v>68.507573297138606</v>
      </c>
      <c r="P1002" s="3">
        <f t="shared" si="280"/>
        <v>68.507573297138606</v>
      </c>
      <c r="Q1002" s="3">
        <f t="shared" si="281"/>
        <v>-108.49302331680791</v>
      </c>
      <c r="R1002">
        <f t="shared" si="282"/>
        <v>71.506976683192093</v>
      </c>
      <c r="S1002">
        <f t="shared" si="283"/>
        <v>3.7845069707143839E-2</v>
      </c>
      <c r="T1002">
        <f t="shared" si="266"/>
        <v>68.507573297138606</v>
      </c>
    </row>
    <row r="1003" spans="1:20" x14ac:dyDescent="0.25">
      <c r="A1003">
        <f t="shared" si="267"/>
        <v>238.69117875965924</v>
      </c>
      <c r="B1003">
        <f t="shared" si="284"/>
        <v>37.988880972030984</v>
      </c>
      <c r="C1003" t="str">
        <f t="shared" si="268"/>
        <v>-843.99971911315-2513.98989119008i</v>
      </c>
      <c r="D1003" t="str">
        <f t="shared" si="269"/>
        <v>3.47812499051769-418.951566904715i</v>
      </c>
      <c r="E1003" t="str">
        <f t="shared" si="270"/>
        <v>162.345384892891-0.3182405275595i</v>
      </c>
      <c r="F1003" t="str">
        <f t="shared" si="271"/>
        <v>2.90990990838201-3931.60090469443i</v>
      </c>
      <c r="G1003" t="str">
        <f t="shared" si="272"/>
        <v>0.999999999474932-0.0000229143531488957i</v>
      </c>
      <c r="H1003" t="str">
        <f t="shared" si="273"/>
        <v>15.1683178886047+5.1929120609714i</v>
      </c>
      <c r="I1003" t="str">
        <f t="shared" si="274"/>
        <v>138.528466541168-403.661688193341i</v>
      </c>
      <c r="K1003" t="str">
        <f t="shared" si="275"/>
        <v>0.295052712670591-0.101141891755978i</v>
      </c>
      <c r="L1003" t="str">
        <f t="shared" si="276"/>
        <v>0.000714285714285714-31.8352116488568i</v>
      </c>
      <c r="M1003" t="str">
        <f t="shared" si="277"/>
        <v>0.0025-0.991835665953969i</v>
      </c>
      <c r="N1003">
        <f t="shared" si="278"/>
        <v>71.442005968124548</v>
      </c>
      <c r="O1003">
        <f t="shared" si="279"/>
        <v>68.471085488875488</v>
      </c>
      <c r="P1003" s="3">
        <f t="shared" si="280"/>
        <v>68.471085488875488</v>
      </c>
      <c r="Q1003" s="3">
        <f t="shared" si="281"/>
        <v>-108.55799403187545</v>
      </c>
      <c r="R1003">
        <f t="shared" si="282"/>
        <v>71.442005968124548</v>
      </c>
      <c r="S1003">
        <f t="shared" si="283"/>
        <v>3.7988880972030986E-2</v>
      </c>
      <c r="T1003">
        <f t="shared" si="266"/>
        <v>68.471085488875488</v>
      </c>
    </row>
    <row r="1004" spans="1:20" x14ac:dyDescent="0.25">
      <c r="A1004">
        <f t="shared" si="267"/>
        <v>239.59820523894595</v>
      </c>
      <c r="B1004">
        <f t="shared" si="284"/>
        <v>38.133238719724702</v>
      </c>
      <c r="C1004" t="str">
        <f t="shared" si="268"/>
        <v>-843.305953345053-2502.48683427426i</v>
      </c>
      <c r="D1004" t="str">
        <f t="shared" si="269"/>
        <v>3.47812499044549-417.36557908701i</v>
      </c>
      <c r="E1004" t="str">
        <f t="shared" si="270"/>
        <v>162.344542507753-0.319155086639829i</v>
      </c>
      <c r="F1004" t="str">
        <f t="shared" si="271"/>
        <v>2.90990990837037-3916.71737916134i</v>
      </c>
      <c r="G1004" t="str">
        <f t="shared" si="272"/>
        <v>0.999999999470934-0.0000230014276907695i</v>
      </c>
      <c r="H1004" t="str">
        <f t="shared" si="273"/>
        <v>15.1684458638668+5.21265015192381i</v>
      </c>
      <c r="I1004" t="str">
        <f t="shared" si="274"/>
        <v>138.528602337157-402.136198133301i</v>
      </c>
      <c r="K1004" t="str">
        <f t="shared" si="275"/>
        <v>0.294815183126009-0.101443845977997i</v>
      </c>
      <c r="L1004" t="str">
        <f t="shared" si="276"/>
        <v>0.000714285714285714-31.7146958047986i</v>
      </c>
      <c r="M1004" t="str">
        <f t="shared" si="277"/>
        <v>0.0025-0.988080958312379i</v>
      </c>
      <c r="N1004">
        <f t="shared" si="278"/>
        <v>71.376843740173356</v>
      </c>
      <c r="O1004">
        <f t="shared" si="279"/>
        <v>68.434573622147013</v>
      </c>
      <c r="P1004" s="3">
        <f t="shared" si="280"/>
        <v>68.434573622147013</v>
      </c>
      <c r="Q1004" s="3">
        <f t="shared" si="281"/>
        <v>-108.62315625982664</v>
      </c>
      <c r="R1004">
        <f t="shared" si="282"/>
        <v>71.376843740173356</v>
      </c>
      <c r="S1004">
        <f t="shared" si="283"/>
        <v>3.8133238719724703E-2</v>
      </c>
      <c r="T1004">
        <f t="shared" ref="T1004:T1067" si="285">P1004</f>
        <v>68.434573622147013</v>
      </c>
    </row>
    <row r="1005" spans="1:20" x14ac:dyDescent="0.25">
      <c r="A1005">
        <f t="shared" ref="A1005:A1068" si="286">2*PI()*B1005</f>
        <v>240.50867841885392</v>
      </c>
      <c r="B1005">
        <f t="shared" si="284"/>
        <v>38.278145026859654</v>
      </c>
      <c r="C1005" t="str">
        <f t="shared" ref="C1005:C1068" si="287">IMPRODUCT(D1005,E1005,$C$40,,K1005,$C$41)</f>
        <v>-842.608057359123-2491.02306304407i</v>
      </c>
      <c r="D1005" t="str">
        <f t="shared" ref="D1005:D1068" si="288">IMDIV(IMPRODUCT($C$37,$C$38,COMPLEX(1,A1005/$C$38)),IMSUM(-1*A1005*A1005/$C$39,COMPLEX(0,1*A1005)))</f>
        <v>3.47812499037274-415.785595213281i</v>
      </c>
      <c r="E1005" t="str">
        <f t="shared" ref="E1005:E1068" si="289">IMDIV(IMPRODUCT(IMSUM(F1005,G1005),$C$29,H1005),IMSUM(1,I1005))</f>
        <v>162.343695109973-0.320070239535261i</v>
      </c>
      <c r="F1005" t="str">
        <f t="shared" ref="F1005:F1068" si="290">IMDIV(IMPRODUCT($C$14,$C$15,COMPLEX(1,A1005/$C$15)),IMSUM(-1*A1005*A1005/$C$16,COMPLEX(0,A1005)))</f>
        <v>2.90990990835865-3901.89019692268i</v>
      </c>
      <c r="G1005" t="str">
        <f t="shared" ref="G1005:G1068" si="291">IMDIV(1,COMPLEX(1,A1005*$C$9*$C$10))</f>
        <v>0.999999999466906-0.0000230888331159015i</v>
      </c>
      <c r="H1005" t="str">
        <f t="shared" ref="H1005:H1068" si="292">IMDIV($C$3,IMSUM(K1005,COMPLEX(0,$C$28*A1005)))</f>
        <v>15.1685748140755+5.23246330513528i</v>
      </c>
      <c r="I1005" t="str">
        <f t="shared" ref="I1005:I1068" si="293">IMPRODUCT(F1005,$C$29,H1005,$C$31)</f>
        <v>138.528739167407-400.616492948827i</v>
      </c>
      <c r="K1005" t="str">
        <f t="shared" ref="K1005:K1068" si="294">IF($C$26&lt;=0,IMDIV(1,IMSUM(IMDIV(1,L1005),1/$C$18)),IMDIV(1,IMSUM(IMDIV(1,L1005),1/$C$18,IMDIV(1,M1005))))</f>
        <v>0.294576234516986-0.101746140503243i</v>
      </c>
      <c r="L1005" t="str">
        <f t="shared" ref="L1005:L1068" si="295">IMSUM($C$21/$C$22,IMDIV(1,COMPLEX(0,$C$20*$C$22*A1005)))</f>
        <v>0.000714285714285714-31.5946361872869i</v>
      </c>
      <c r="M1005" t="str">
        <f t="shared" ref="M1005:M1068" si="296">IMSUM($C$25/$C$26,IMDIV(1,COMPLEX(0,$C$24*$C$26*A1005)))</f>
        <v>0.0025-0.984340464547101i</v>
      </c>
      <c r="N1005">
        <f t="shared" ref="N1005:N1068" si="297">ABS(R1005)</f>
        <v>71.311489813250432</v>
      </c>
      <c r="O1005">
        <f t="shared" ref="O1005:O1068" si="298">ABS(P1005)</f>
        <v>68.398037553622956</v>
      </c>
      <c r="P1005" s="3">
        <f t="shared" ref="P1005:P1068" si="299">20*LOG10(IMABS(C1005))</f>
        <v>68.398037553622956</v>
      </c>
      <c r="Q1005" s="3">
        <f t="shared" ref="Q1005:Q1068" si="300">IMARGUMENT(C1005)*180/PI()</f>
        <v>-108.68851018674957</v>
      </c>
      <c r="R1005">
        <f t="shared" ref="R1005:R1068" si="301">IF(Q1005&lt;0,Q1005+180,Q1005-180)</f>
        <v>71.311489813250432</v>
      </c>
      <c r="S1005">
        <f t="shared" ref="S1005:S1068" si="302">B1005/1000</f>
        <v>3.8278145026859653E-2</v>
      </c>
      <c r="T1005">
        <f t="shared" si="285"/>
        <v>68.398037553622956</v>
      </c>
    </row>
    <row r="1006" spans="1:20" x14ac:dyDescent="0.25">
      <c r="A1006">
        <f t="shared" si="286"/>
        <v>241.42261139684558</v>
      </c>
      <c r="B1006">
        <f t="shared" ref="B1006:B1069" si="303">B1005*(1+B$42)</f>
        <v>38.423601977961724</v>
      </c>
      <c r="C1006" t="str">
        <f t="shared" si="287"/>
        <v>-841.906014421074-2479.59844195419i</v>
      </c>
      <c r="D1006" t="str">
        <f t="shared" si="288"/>
        <v>3.47812499029943-414.211592554927i</v>
      </c>
      <c r="E1006" t="str">
        <f t="shared" si="289"/>
        <v>162.342842679283-0.320985963695603i</v>
      </c>
      <c r="F1006" t="str">
        <f t="shared" si="290"/>
        <v>2.90990990834684-3887.11914468446i</v>
      </c>
      <c r="G1006" t="str">
        <f t="shared" si="291"/>
        <v>0.999999999462847-0.0000231765706816478i</v>
      </c>
      <c r="H1006" t="str">
        <f t="shared" si="292"/>
        <v>15.1687047466619+5.25235180650091i</v>
      </c>
      <c r="I1006" t="str">
        <f t="shared" si="293"/>
        <v>138.528877039802-399.102550778579i</v>
      </c>
      <c r="K1006" t="str">
        <f t="shared" si="294"/>
        <v>0.29433586102507-0.102048769646934i</v>
      </c>
      <c r="L1006" t="str">
        <f t="shared" si="295"/>
        <v>0.000714285714285714-31.4750310692238i</v>
      </c>
      <c r="M1006" t="str">
        <f t="shared" si="296"/>
        <v>0.0025-0.980614130849868i</v>
      </c>
      <c r="N1006">
        <f t="shared" si="297"/>
        <v>71.245944005227997</v>
      </c>
      <c r="O1006">
        <f t="shared" si="298"/>
        <v>68.361477139391141</v>
      </c>
      <c r="P1006" s="3">
        <f t="shared" si="299"/>
        <v>68.361477139391141</v>
      </c>
      <c r="Q1006" s="3">
        <f t="shared" si="300"/>
        <v>-108.754055994772</v>
      </c>
      <c r="R1006">
        <f t="shared" si="301"/>
        <v>71.245944005227997</v>
      </c>
      <c r="S1006">
        <f t="shared" si="302"/>
        <v>3.8423601977961727E-2</v>
      </c>
      <c r="T1006">
        <f t="shared" si="285"/>
        <v>68.361477139391141</v>
      </c>
    </row>
    <row r="1007" spans="1:20" x14ac:dyDescent="0.25">
      <c r="A1007">
        <f t="shared" si="286"/>
        <v>242.34001732015361</v>
      </c>
      <c r="B1007">
        <f t="shared" si="303"/>
        <v>38.569611665477979</v>
      </c>
      <c r="C1007" t="str">
        <f t="shared" si="287"/>
        <v>-841.199807837098-2468.21283622855i</v>
      </c>
      <c r="D1007" t="str">
        <f t="shared" si="288"/>
        <v>3.47812499022556-412.643548469394i</v>
      </c>
      <c r="E1007" t="str">
        <f t="shared" si="289"/>
        <v>162.341985195459-0.321902236327277i</v>
      </c>
      <c r="F1007" t="str">
        <f t="shared" si="290"/>
        <v>2.90990990833494-3872.40400996014i</v>
      </c>
      <c r="G1007" t="str">
        <f t="shared" si="291"/>
        <v>0.999999999458757-0.0000232646416501429i</v>
      </c>
      <c r="H1007" t="str">
        <f t="shared" si="292"/>
        <v>15.1688356691139+5.27231594300929i</v>
      </c>
      <c r="I1007" t="str">
        <f t="shared" si="293"/>
        <v>138.529015962274-397.594349844125i</v>
      </c>
      <c r="K1007" t="str">
        <f t="shared" si="294"/>
        <v>0.294094056844694-0.102351727658092i</v>
      </c>
      <c r="L1007" t="str">
        <f t="shared" si="295"/>
        <v>0.000714285714285714-31.3558787300497i</v>
      </c>
      <c r="M1007" t="str">
        <f t="shared" si="296"/>
        <v>0.0025-0.97690190361613i</v>
      </c>
      <c r="N1007">
        <f t="shared" si="297"/>
        <v>71.180206137986204</v>
      </c>
      <c r="O1007">
        <f t="shared" si="298"/>
        <v>68.324892234958668</v>
      </c>
      <c r="P1007" s="3">
        <f t="shared" si="299"/>
        <v>68.324892234958668</v>
      </c>
      <c r="Q1007" s="3">
        <f t="shared" si="300"/>
        <v>-108.8197938620138</v>
      </c>
      <c r="R1007">
        <f t="shared" si="301"/>
        <v>71.180206137986204</v>
      </c>
      <c r="S1007">
        <f t="shared" si="302"/>
        <v>3.8569611665477982E-2</v>
      </c>
      <c r="T1007">
        <f t="shared" si="285"/>
        <v>68.324892234958668</v>
      </c>
    </row>
    <row r="1008" spans="1:20" x14ac:dyDescent="0.25">
      <c r="A1008">
        <f t="shared" si="286"/>
        <v>243.26090938597019</v>
      </c>
      <c r="B1008">
        <f t="shared" si="303"/>
        <v>38.716176189806795</v>
      </c>
      <c r="C1008" t="str">
        <f t="shared" si="287"/>
        <v>-840.489420955869-2456.86611185887i</v>
      </c>
      <c r="D1008" t="str">
        <f t="shared" si="288"/>
        <v>3.47812499015114-411.08144039984i</v>
      </c>
      <c r="E1008" t="str">
        <f t="shared" si="289"/>
        <v>162.341122638334-0.32281903439378i</v>
      </c>
      <c r="F1008" t="str">
        <f t="shared" si="290"/>
        <v>2.90990990832295-3857.74458106758i</v>
      </c>
      <c r="G1008" t="str">
        <f t="shared" si="291"/>
        <v>0.999999999454635-0.0000233530472883172i</v>
      </c>
      <c r="H1008" t="str">
        <f t="shared" si="292"/>
        <v>15.1689675889763+5.2923560027476i</v>
      </c>
      <c r="I1008" t="str">
        <f t="shared" si="293"/>
        <v>138.529155942827-396.091868449619i</v>
      </c>
      <c r="K1008" t="str">
        <f t="shared" si="294"/>
        <v>0.293850816183784-0.102655008719291i</v>
      </c>
      <c r="L1008" t="str">
        <f t="shared" si="295"/>
        <v>0.000714285714285714-31.2371774557179i</v>
      </c>
      <c r="M1008" t="str">
        <f t="shared" si="296"/>
        <v>0.0025-0.973203729444241i</v>
      </c>
      <c r="N1008">
        <f t="shared" si="297"/>
        <v>71.114276037454147</v>
      </c>
      <c r="O1008">
        <f t="shared" si="298"/>
        <v>68.288282695253457</v>
      </c>
      <c r="P1008" s="3">
        <f t="shared" si="299"/>
        <v>68.288282695253457</v>
      </c>
      <c r="Q1008" s="3">
        <f t="shared" si="300"/>
        <v>-108.88572396254585</v>
      </c>
      <c r="R1008">
        <f t="shared" si="301"/>
        <v>71.114276037454147</v>
      </c>
      <c r="S1008">
        <f t="shared" si="302"/>
        <v>3.8716176189806793E-2</v>
      </c>
      <c r="T1008">
        <f t="shared" si="285"/>
        <v>68.288282695253457</v>
      </c>
    </row>
    <row r="1009" spans="1:20" x14ac:dyDescent="0.25">
      <c r="A1009">
        <f t="shared" si="286"/>
        <v>244.18530084163689</v>
      </c>
      <c r="B1009">
        <f t="shared" si="303"/>
        <v>38.863297659328062</v>
      </c>
      <c r="C1009" t="str">
        <f t="shared" si="287"/>
        <v>-839.774837170289-2445.55813560324i</v>
      </c>
      <c r="D1009" t="str">
        <f t="shared" si="288"/>
        <v>3.47812499007614-409.525245874816i</v>
      </c>
      <c r="E1009" t="str">
        <f t="shared" si="289"/>
        <v>162.340254987792-0.323736334615221i</v>
      </c>
      <c r="F1009" t="str">
        <f t="shared" si="290"/>
        <v>2.90990990831086-3843.14064712594i</v>
      </c>
      <c r="G1009" t="str">
        <f t="shared" si="291"/>
        <v>0.999999999450482-0.0000234417888679154i</v>
      </c>
      <c r="H1009" t="str">
        <f t="shared" si="292"/>
        <v>15.1691005138517+5.31247227490531i</v>
      </c>
      <c r="I1009" t="str">
        <f t="shared" si="293"/>
        <v>138.529296989522-394.595084981494i</v>
      </c>
      <c r="K1009" t="str">
        <f t="shared" si="294"/>
        <v>0.293606133264396-0.102958606946386i</v>
      </c>
      <c r="L1009" t="str">
        <f t="shared" si="295"/>
        <v>0.000714285714285714-31.118925538671i</v>
      </c>
      <c r="M1009" t="str">
        <f t="shared" si="296"/>
        <v>0.0025-0.969519555134735i</v>
      </c>
      <c r="N1009">
        <f t="shared" si="297"/>
        <v>71.048153533657057</v>
      </c>
      <c r="O1009">
        <f t="shared" si="298"/>
        <v>68.251648374625674</v>
      </c>
      <c r="P1009" s="3">
        <f t="shared" si="299"/>
        <v>68.251648374625674</v>
      </c>
      <c r="Q1009" s="3">
        <f t="shared" si="300"/>
        <v>-108.95184646634294</v>
      </c>
      <c r="R1009">
        <f t="shared" si="301"/>
        <v>71.048153533657057</v>
      </c>
      <c r="S1009">
        <f t="shared" si="302"/>
        <v>3.8863297659328062E-2</v>
      </c>
      <c r="T1009">
        <f t="shared" si="285"/>
        <v>68.251648374625674</v>
      </c>
    </row>
    <row r="1010" spans="1:20" x14ac:dyDescent="0.25">
      <c r="A1010">
        <f t="shared" si="286"/>
        <v>245.11320498483514</v>
      </c>
      <c r="B1010">
        <f t="shared" si="303"/>
        <v>39.010978190433512</v>
      </c>
      <c r="C1010" t="str">
        <f t="shared" si="287"/>
        <v>-839.056039919364-2434.2887749847i</v>
      </c>
      <c r="D1010" t="str">
        <f t="shared" si="288"/>
        <v>3.47812499000058-407.974942507942i</v>
      </c>
      <c r="E1010" t="str">
        <f t="shared" si="289"/>
        <v>162.339382223777-0.324654113465076i</v>
      </c>
      <c r="F1010" t="str">
        <f t="shared" si="290"/>
        <v>2.90990990829869-3828.59199805275i</v>
      </c>
      <c r="G1010" t="str">
        <f t="shared" si="291"/>
        <v>0.999999999446298-0.0000235308676655151i</v>
      </c>
      <c r="H1010" t="str">
        <f t="shared" si="292"/>
        <v>15.1692344514006+5.33266504977859i</v>
      </c>
      <c r="I1010" t="str">
        <f t="shared" si="293"/>
        <v>138.52943911048-393.103977908157i</v>
      </c>
      <c r="K1010" t="str">
        <f t="shared" si="294"/>
        <v>0.293360002323343-0.103262516388257i</v>
      </c>
      <c r="L1010" t="str">
        <f t="shared" si="295"/>
        <v>0.000714285714285714-31.0011212778153i</v>
      </c>
      <c r="M1010" t="str">
        <f t="shared" si="296"/>
        <v>0.0025-0.965849327689514i</v>
      </c>
      <c r="N1010">
        <f t="shared" si="297"/>
        <v>70.981838460761566</v>
      </c>
      <c r="O1010">
        <f t="shared" si="298"/>
        <v>68.214989126849517</v>
      </c>
      <c r="P1010" s="3">
        <f t="shared" si="299"/>
        <v>68.214989126849517</v>
      </c>
      <c r="Q1010" s="3">
        <f t="shared" si="300"/>
        <v>-109.01816153923843</v>
      </c>
      <c r="R1010">
        <f t="shared" si="301"/>
        <v>70.981838460761566</v>
      </c>
      <c r="S1010">
        <f t="shared" si="302"/>
        <v>3.9010978190433511E-2</v>
      </c>
      <c r="T1010">
        <f t="shared" si="285"/>
        <v>68.214989126849517</v>
      </c>
    </row>
    <row r="1011" spans="1:20" x14ac:dyDescent="0.25">
      <c r="A1011">
        <f t="shared" si="286"/>
        <v>246.04463516377749</v>
      </c>
      <c r="B1011">
        <f t="shared" si="303"/>
        <v>39.159219907557159</v>
      </c>
      <c r="C1011" t="str">
        <f t="shared" si="287"/>
        <v>-838.333012690085-2423.05789828967i</v>
      </c>
      <c r="D1011" t="str">
        <f t="shared" si="288"/>
        <v>3.47812498992445-406.430507997583i</v>
      </c>
      <c r="E1011" t="str">
        <f t="shared" si="289"/>
        <v>162.338504326288-0.325572347171955i</v>
      </c>
      <c r="F1011" t="str">
        <f t="shared" si="290"/>
        <v>2.90990990828642-3814.0984245608i</v>
      </c>
      <c r="G1011" t="str">
        <f t="shared" si="291"/>
        <v>0.999999999442082-0.0000236202849625444i</v>
      </c>
      <c r="H1011" t="str">
        <f t="shared" si="292"/>
        <v>15.1693694093421+5.35293461877461i</v>
      </c>
      <c r="I1011" t="str">
        <f t="shared" si="293"/>
        <v>138.529582313885-391.618525779671i</v>
      </c>
      <c r="K1011" t="str">
        <f t="shared" si="294"/>
        <v>0.293112417612838-0.103566731026556i</v>
      </c>
      <c r="L1011" t="str">
        <f t="shared" si="295"/>
        <v>0.000714285714285714-30.883762978497i</v>
      </c>
      <c r="M1011" t="str">
        <f t="shared" si="296"/>
        <v>0.0025-0.962192994311125i</v>
      </c>
      <c r="N1011">
        <f t="shared" si="297"/>
        <v>70.91533065712018</v>
      </c>
      <c r="O1011">
        <f t="shared" si="298"/>
        <v>68.178304805124398</v>
      </c>
      <c r="P1011" s="3">
        <f t="shared" si="299"/>
        <v>68.178304805124398</v>
      </c>
      <c r="Q1011" s="3">
        <f t="shared" si="300"/>
        <v>-109.08466934287982</v>
      </c>
      <c r="R1011">
        <f t="shared" si="301"/>
        <v>70.91533065712018</v>
      </c>
      <c r="S1011">
        <f t="shared" si="302"/>
        <v>3.9159219907557156E-2</v>
      </c>
      <c r="T1011">
        <f t="shared" si="285"/>
        <v>68.178304805124398</v>
      </c>
    </row>
    <row r="1012" spans="1:20" x14ac:dyDescent="0.25">
      <c r="A1012">
        <f t="shared" si="286"/>
        <v>246.97960477739986</v>
      </c>
      <c r="B1012">
        <f t="shared" si="303"/>
        <v>39.308024943205879</v>
      </c>
      <c r="C1012" t="str">
        <f t="shared" si="287"/>
        <v>-837.605739019394-2411.86537456667i</v>
      </c>
      <c r="D1012" t="str">
        <f t="shared" si="288"/>
        <v>3.47812498984772-404.891920126528i</v>
      </c>
      <c r="E1012" t="str">
        <f t="shared" si="289"/>
        <v>162.33762127539-0.326491011716556i</v>
      </c>
      <c r="F1012" t="str">
        <f t="shared" si="290"/>
        <v>2.90990990827406-3799.65971815517i</v>
      </c>
      <c r="G1012" t="str">
        <f t="shared" si="291"/>
        <v>0.999999999437834-0.0000237100420453014i</v>
      </c>
      <c r="H1012" t="str">
        <f t="shared" si="292"/>
        <v>15.1695053954538+5.3732812744159i</v>
      </c>
      <c r="I1012" t="str">
        <f t="shared" si="293"/>
        <v>138.529726607982-390.138707227441i</v>
      </c>
      <c r="K1012" t="str">
        <f t="shared" si="294"/>
        <v>0.292863373401143-0.103871244775466i</v>
      </c>
      <c r="L1012" t="str">
        <f t="shared" si="295"/>
        <v>0.000714285714285714-30.7668489524776i</v>
      </c>
      <c r="M1012" t="str">
        <f t="shared" si="296"/>
        <v>0.0025-0.958550502401998i</v>
      </c>
      <c r="N1012">
        <f t="shared" si="297"/>
        <v>70.848629965316917</v>
      </c>
      <c r="O1012">
        <f t="shared" si="298"/>
        <v>68.141595262077374</v>
      </c>
      <c r="P1012" s="3">
        <f t="shared" si="299"/>
        <v>68.141595262077374</v>
      </c>
      <c r="Q1012" s="3">
        <f t="shared" si="300"/>
        <v>-109.15137003468308</v>
      </c>
      <c r="R1012">
        <f t="shared" si="301"/>
        <v>70.848629965316917</v>
      </c>
      <c r="S1012">
        <f t="shared" si="302"/>
        <v>3.9308024943205878E-2</v>
      </c>
      <c r="T1012">
        <f t="shared" si="285"/>
        <v>68.141595262077374</v>
      </c>
    </row>
    <row r="1013" spans="1:20" x14ac:dyDescent="0.25">
      <c r="A1013">
        <f t="shared" si="286"/>
        <v>247.91812727555401</v>
      </c>
      <c r="B1013">
        <f t="shared" si="303"/>
        <v>39.457395437990066</v>
      </c>
      <c r="C1013" t="str">
        <f t="shared" si="287"/>
        <v>-836.87420249603-2400.71107362468i</v>
      </c>
      <c r="D1013" t="str">
        <f t="shared" si="288"/>
        <v>3.47812498977042-403.359156761678i</v>
      </c>
      <c r="E1013" t="str">
        <f t="shared" si="289"/>
        <v>162.336733051208-0.327410082833366i</v>
      </c>
      <c r="F1013" t="str">
        <f t="shared" si="290"/>
        <v>2.9099099082616-3785.27567113022i</v>
      </c>
      <c r="G1013" t="str">
        <f t="shared" si="291"/>
        <v>0.999999999433553-0.0000238001402049717i</v>
      </c>
      <c r="H1013" t="str">
        <f t="shared" si="292"/>
        <v>15.1696424175731+5.39370531034458i</v>
      </c>
      <c r="I1013" t="str">
        <f t="shared" si="293"/>
        <v>138.529872001081-388.664500963925i</v>
      </c>
      <c r="K1013" t="str">
        <f t="shared" si="294"/>
        <v>0.292612863973217-0.104176051481446i</v>
      </c>
      <c r="L1013" t="str">
        <f t="shared" si="295"/>
        <v>0.000714285714285714-30.6503775179095i</v>
      </c>
      <c r="M1013" t="str">
        <f t="shared" si="296"/>
        <v>0.0025-0.954921799563659i</v>
      </c>
      <c r="N1013">
        <f t="shared" si="297"/>
        <v>70.781736232213319</v>
      </c>
      <c r="O1013">
        <f t="shared" si="298"/>
        <v>68.104860349764223</v>
      </c>
      <c r="P1013" s="3">
        <f t="shared" si="299"/>
        <v>68.104860349764223</v>
      </c>
      <c r="Q1013" s="3">
        <f t="shared" si="300"/>
        <v>-109.21826376778668</v>
      </c>
      <c r="R1013">
        <f t="shared" si="301"/>
        <v>70.781736232213319</v>
      </c>
      <c r="S1013">
        <f t="shared" si="302"/>
        <v>3.9457395437990067E-2</v>
      </c>
      <c r="T1013">
        <f t="shared" si="285"/>
        <v>68.104860349764223</v>
      </c>
    </row>
    <row r="1014" spans="1:20" x14ac:dyDescent="0.25">
      <c r="A1014">
        <f t="shared" si="286"/>
        <v>248.86021615920114</v>
      </c>
      <c r="B1014">
        <f t="shared" si="303"/>
        <v>39.60733354065443</v>
      </c>
      <c r="C1014" t="str">
        <f t="shared" si="287"/>
        <v>-836.13838676254-2389.59486603175i</v>
      </c>
      <c r="D1014" t="str">
        <f t="shared" si="288"/>
        <v>3.47812498969253-401.832195853715i</v>
      </c>
      <c r="E1014" t="str">
        <f t="shared" si="289"/>
        <v>162.335839633934-0.32832953600656i</v>
      </c>
      <c r="F1014" t="str">
        <f t="shared" si="290"/>
        <v>2.90990990824905-3770.94607656662i</v>
      </c>
      <c r="G1014" t="str">
        <f t="shared" si="291"/>
        <v>0.99999999942924-0.0000238905807376475i</v>
      </c>
      <c r="H1014" t="str">
        <f t="shared" si="292"/>
        <v>15.169780483597+5.41420702132702i</v>
      </c>
      <c r="I1014" t="str">
        <f t="shared" si="293"/>
        <v>138.530018501559-387.195885782315i</v>
      </c>
      <c r="K1014" t="str">
        <f t="shared" si="294"/>
        <v>0.292360883631381-0.104481144923009i</v>
      </c>
      <c r="L1014" t="str">
        <f t="shared" si="295"/>
        <v>0.000714285714285714-30.5343469993121i</v>
      </c>
      <c r="M1014" t="str">
        <f t="shared" si="296"/>
        <v>0.0025-0.95130683359599i</v>
      </c>
      <c r="N1014">
        <f t="shared" si="297"/>
        <v>70.714649308993373</v>
      </c>
      <c r="O1014">
        <f t="shared" si="298"/>
        <v>68.06809991967171</v>
      </c>
      <c r="P1014" s="3">
        <f t="shared" si="299"/>
        <v>68.06809991967171</v>
      </c>
      <c r="Q1014" s="3">
        <f t="shared" si="300"/>
        <v>-109.28535069100663</v>
      </c>
      <c r="R1014">
        <f t="shared" si="301"/>
        <v>70.714649308993373</v>
      </c>
      <c r="S1014">
        <f t="shared" si="302"/>
        <v>3.9607333540654432E-2</v>
      </c>
      <c r="T1014">
        <f t="shared" si="285"/>
        <v>68.06809991967171</v>
      </c>
    </row>
    <row r="1015" spans="1:20" x14ac:dyDescent="0.25">
      <c r="A1015">
        <f t="shared" si="286"/>
        <v>249.80588498060609</v>
      </c>
      <c r="B1015">
        <f t="shared" si="303"/>
        <v>39.757841408108916</v>
      </c>
      <c r="C1015" t="str">
        <f t="shared" si="287"/>
        <v>-835.398275517167-2378.51662311354i</v>
      </c>
      <c r="D1015" t="str">
        <f t="shared" si="288"/>
        <v>3.47812498961404-400.311015436795i</v>
      </c>
      <c r="E1015" t="str">
        <f t="shared" si="289"/>
        <v>162.33494100383-0.329249346471579i</v>
      </c>
      <c r="F1015" t="str">
        <f t="shared" si="290"/>
        <v>2.90990990823641-3756.67072832832i</v>
      </c>
      <c r="G1015" t="str">
        <f t="shared" si="291"/>
        <v>0.999999999424894-0.0000239813649443464i</v>
      </c>
      <c r="H1015" t="str">
        <f t="shared" si="292"/>
        <v>15.1699196014827+5.43478670325761i</v>
      </c>
      <c r="I1015" t="str">
        <f t="shared" si="293"/>
        <v>138.530166117846-385.732840556228i</v>
      </c>
      <c r="K1015" t="str">
        <f t="shared" si="294"/>
        <v>0.292107426695987-0.104786518810472i</v>
      </c>
      <c r="L1015" t="str">
        <f t="shared" si="295"/>
        <v>0.000714285714285714-30.4187557275474i</v>
      </c>
      <c r="M1015" t="str">
        <f t="shared" si="296"/>
        <v>0.0025-0.947705552496507i</v>
      </c>
      <c r="N1015">
        <f t="shared" si="297"/>
        <v>70.647369051211456</v>
      </c>
      <c r="O1015">
        <f t="shared" si="298"/>
        <v>68.03131382271944</v>
      </c>
      <c r="P1015" s="3">
        <f t="shared" si="299"/>
        <v>68.03131382271944</v>
      </c>
      <c r="Q1015" s="3">
        <f t="shared" si="300"/>
        <v>-109.35263094878854</v>
      </c>
      <c r="R1015">
        <f t="shared" si="301"/>
        <v>70.647369051211456</v>
      </c>
      <c r="S1015">
        <f t="shared" si="302"/>
        <v>3.9757841408108917E-2</v>
      </c>
      <c r="T1015">
        <f t="shared" si="285"/>
        <v>68.03131382271944</v>
      </c>
    </row>
    <row r="1016" spans="1:20" x14ac:dyDescent="0.25">
      <c r="A1016">
        <f t="shared" si="286"/>
        <v>250.75514734353243</v>
      </c>
      <c r="B1016">
        <f t="shared" si="303"/>
        <v>39.908921205459734</v>
      </c>
      <c r="C1016" t="str">
        <f t="shared" si="287"/>
        <v>-834.653852515912-2367.47621695171i</v>
      </c>
      <c r="D1016" t="str">
        <f t="shared" si="288"/>
        <v>3.47812498953496-398.795593628226i</v>
      </c>
      <c r="E1016" t="str">
        <f t="shared" si="289"/>
        <v>162.334037141227-0.330169489214148i</v>
      </c>
      <c r="F1016" t="str">
        <f t="shared" si="290"/>
        <v>2.90990990822367-3742.44942105967i</v>
      </c>
      <c r="G1016" t="str">
        <f t="shared" si="291"/>
        <v>0.999999999420515-0.0000240724941310295i</v>
      </c>
      <c r="H1016" t="str">
        <f t="shared" si="292"/>
        <v>15.1700597792484+5.45544465316362i</v>
      </c>
      <c r="I1016" t="str">
        <f t="shared" si="293"/>
        <v>138.530314858446-384.275344239421i</v>
      </c>
      <c r="K1016" t="str">
        <f t="shared" si="294"/>
        <v>0.291852487506086-0.105092166785743i</v>
      </c>
      <c r="L1016" t="str">
        <f t="shared" si="295"/>
        <v>0.000714285714285714-30.3036020397962i</v>
      </c>
      <c r="M1016" t="str">
        <f t="shared" si="296"/>
        <v>0.0025-0.944117904459562i</v>
      </c>
      <c r="N1016">
        <f t="shared" si="297"/>
        <v>70.579895318835639</v>
      </c>
      <c r="O1016">
        <f t="shared" si="298"/>
        <v>67.994501909261572</v>
      </c>
      <c r="P1016" s="3">
        <f t="shared" si="299"/>
        <v>67.994501909261572</v>
      </c>
      <c r="Q1016" s="3">
        <f t="shared" si="300"/>
        <v>-109.42010468116436</v>
      </c>
      <c r="R1016">
        <f t="shared" si="301"/>
        <v>70.579895318835639</v>
      </c>
      <c r="S1016">
        <f t="shared" si="302"/>
        <v>3.9908921205459733E-2</v>
      </c>
      <c r="T1016">
        <f t="shared" si="285"/>
        <v>67.994501909261572</v>
      </c>
    </row>
    <row r="1017" spans="1:20" x14ac:dyDescent="0.25">
      <c r="A1017">
        <f t="shared" si="286"/>
        <v>251.70801690343785</v>
      </c>
      <c r="B1017">
        <f t="shared" si="303"/>
        <v>40.060575106040481</v>
      </c>
      <c r="C1017" t="str">
        <f t="shared" si="287"/>
        <v>-833.905101574521-2356.47352038258i</v>
      </c>
      <c r="D1017" t="str">
        <f t="shared" si="288"/>
        <v>3.47812498945527-397.285908628155i</v>
      </c>
      <c r="E1017" t="str">
        <f t="shared" si="289"/>
        <v>162.333128026531-0.331089938968044i</v>
      </c>
      <c r="F1017" t="str">
        <f t="shared" si="290"/>
        <v>2.90990990821082-3728.28195018235i</v>
      </c>
      <c r="G1017" t="str">
        <f t="shared" si="291"/>
        <v>0.999999999416103-0.0000241639696086207i</v>
      </c>
      <c r="H1017" t="str">
        <f t="shared" si="292"/>
        <v>15.170201024973+5.4761811692097i</v>
      </c>
      <c r="I1017" t="str">
        <f t="shared" si="293"/>
        <v>138.530464731926-382.823375865456i</v>
      </c>
      <c r="K1017" t="str">
        <f t="shared" si="294"/>
        <v>0.291596060420117-0.105398082422097i</v>
      </c>
      <c r="L1017" t="str">
        <f t="shared" si="295"/>
        <v>0.000714285714285714-30.188884279534i</v>
      </c>
      <c r="M1017" t="str">
        <f t="shared" si="296"/>
        <v>0.0025-0.940543837875635i</v>
      </c>
      <c r="N1017">
        <f t="shared" si="297"/>
        <v>70.512227976295605</v>
      </c>
      <c r="O1017">
        <f t="shared" si="298"/>
        <v>67.957664029089372</v>
      </c>
      <c r="P1017" s="3">
        <f t="shared" si="299"/>
        <v>67.957664029089372</v>
      </c>
      <c r="Q1017" s="3">
        <f t="shared" si="300"/>
        <v>-109.48777202370439</v>
      </c>
      <c r="R1017">
        <f t="shared" si="301"/>
        <v>70.512227976295605</v>
      </c>
      <c r="S1017">
        <f t="shared" si="302"/>
        <v>4.0060575106040483E-2</v>
      </c>
      <c r="T1017">
        <f t="shared" si="285"/>
        <v>67.957664029089372</v>
      </c>
    </row>
    <row r="1018" spans="1:20" x14ac:dyDescent="0.25">
      <c r="A1018">
        <f t="shared" si="286"/>
        <v>252.66450736767092</v>
      </c>
      <c r="B1018">
        <f t="shared" si="303"/>
        <v>40.212805291443438</v>
      </c>
      <c r="C1018" t="str">
        <f t="shared" si="287"/>
        <v>-833.152006570445-2345.50840699548i</v>
      </c>
      <c r="D1018" t="str">
        <f t="shared" si="288"/>
        <v>3.47812498937498-395.781938719259i</v>
      </c>
      <c r="E1018" t="str">
        <f t="shared" si="289"/>
        <v>162.332213640222-0.332010670216167i</v>
      </c>
      <c r="F1018" t="str">
        <f t="shared" si="290"/>
        <v>2.90990990819788-3714.16811189256i</v>
      </c>
      <c r="G1018" t="str">
        <f t="shared" si="291"/>
        <v>0.999999999411657-0.0000242557926930257i</v>
      </c>
      <c r="H1018" t="str">
        <f t="shared" si="292"/>
        <v>15.1703433467976+5.49699655070167i</v>
      </c>
      <c r="I1018" t="str">
        <f t="shared" si="293"/>
        <v>138.530615746913-381.376914547438i</v>
      </c>
      <c r="K1018" t="str">
        <f t="shared" si="294"/>
        <v>0.291338139816586-0.10570425922395i</v>
      </c>
      <c r="L1018" t="str">
        <f t="shared" si="295"/>
        <v>0.000714285714285714-30.0746007965073i</v>
      </c>
      <c r="M1018" t="str">
        <f t="shared" si="296"/>
        <v>0.0025-0.936983301330579i</v>
      </c>
      <c r="N1018">
        <f t="shared" si="297"/>
        <v>70.444366892529274</v>
      </c>
      <c r="O1018">
        <f t="shared" si="298"/>
        <v>67.920800031432805</v>
      </c>
      <c r="P1018" s="3">
        <f t="shared" si="299"/>
        <v>67.920800031432805</v>
      </c>
      <c r="Q1018" s="3">
        <f t="shared" si="300"/>
        <v>-109.55563310747073</v>
      </c>
      <c r="R1018">
        <f t="shared" si="301"/>
        <v>70.444366892529274</v>
      </c>
      <c r="S1018">
        <f t="shared" si="302"/>
        <v>4.0212805291443436E-2</v>
      </c>
      <c r="T1018">
        <f t="shared" si="285"/>
        <v>67.920800031432805</v>
      </c>
    </row>
    <row r="1019" spans="1:20" x14ac:dyDescent="0.25">
      <c r="A1019">
        <f t="shared" si="286"/>
        <v>253.6246324956681</v>
      </c>
      <c r="B1019">
        <f t="shared" si="303"/>
        <v>40.365613951550927</v>
      </c>
      <c r="C1019" t="str">
        <f t="shared" si="287"/>
        <v>-832.39455144495-2334.58075113134i</v>
      </c>
      <c r="D1019" t="str">
        <f t="shared" si="288"/>
        <v>3.47812498929408-394.283662266426i</v>
      </c>
      <c r="E1019" t="str">
        <f t="shared" si="289"/>
        <v>162.331293962858-0.3329316571881i</v>
      </c>
      <c r="F1019" t="str">
        <f t="shared" si="290"/>
        <v>2.90990990818485-3700.10770315801i</v>
      </c>
      <c r="G1019" t="str">
        <f t="shared" si="291"/>
        <v>0.999999999407177-0.0000243479647051501i</v>
      </c>
      <c r="H1019" t="str">
        <f t="shared" si="292"/>
        <v>15.1704867529249+5.51789109809161i</v>
      </c>
      <c r="I1019" t="str">
        <f t="shared" si="293"/>
        <v>138.530767912106-379.935939477682i</v>
      </c>
      <c r="K1019" t="str">
        <f t="shared" si="294"/>
        <v>0.291078720094769-0.106010690626661i</v>
      </c>
      <c r="L1019" t="str">
        <f t="shared" si="295"/>
        <v>0.000714285714285714-29.9607499467098i</v>
      </c>
      <c r="M1019" t="str">
        <f t="shared" si="296"/>
        <v>0.0025-0.93343624360488i</v>
      </c>
      <c r="N1019">
        <f t="shared" si="297"/>
        <v>70.37631194102859</v>
      </c>
      <c r="O1019">
        <f t="shared" si="298"/>
        <v>67.88390976496315</v>
      </c>
      <c r="P1019" s="3">
        <f t="shared" si="299"/>
        <v>67.88390976496315</v>
      </c>
      <c r="Q1019" s="3">
        <f t="shared" si="300"/>
        <v>-109.62368805897141</v>
      </c>
      <c r="R1019">
        <f t="shared" si="301"/>
        <v>70.37631194102859</v>
      </c>
      <c r="S1019">
        <f t="shared" si="302"/>
        <v>4.036561395155093E-2</v>
      </c>
      <c r="T1019">
        <f t="shared" si="285"/>
        <v>67.88390976496315</v>
      </c>
    </row>
    <row r="1020" spans="1:20" x14ac:dyDescent="0.25">
      <c r="A1020">
        <f t="shared" si="286"/>
        <v>254.58840609915165</v>
      </c>
      <c r="B1020">
        <f t="shared" si="303"/>
        <v>40.519003284566821</v>
      </c>
      <c r="C1020" t="str">
        <f t="shared" si="287"/>
        <v>-831.632720205163-2323.69042788109i</v>
      </c>
      <c r="D1020" t="str">
        <f t="shared" si="288"/>
        <v>3.47812498921255-392.791057716444i</v>
      </c>
      <c r="E1020" t="str">
        <f t="shared" si="289"/>
        <v>162.330368975082-0.333852873861328i</v>
      </c>
      <c r="F1020" t="str">
        <f t="shared" si="290"/>
        <v>2.90990990817171-3686.10052171497i</v>
      </c>
      <c r="G1020" t="str">
        <f t="shared" si="291"/>
        <v>0.999999999402662-0.0000244404869709194i</v>
      </c>
      <c r="H1020" t="str">
        <f t="shared" si="292"/>
        <v>15.1706312516208+5.53886511298206i</v>
      </c>
      <c r="I1020" t="str">
        <f t="shared" si="293"/>
        <v>138.530921236268-378.500429927434i</v>
      </c>
      <c r="K1020" t="str">
        <f t="shared" si="294"/>
        <v>0.290817795675403-0.106317369996319i</v>
      </c>
      <c r="L1020" t="str">
        <f t="shared" si="295"/>
        <v>0.000714285714285714-29.8473300923588i</v>
      </c>
      <c r="M1020" t="str">
        <f t="shared" si="296"/>
        <v>0.0025-0.929902613672918i</v>
      </c>
      <c r="N1020">
        <f t="shared" si="297"/>
        <v>70.308062999885962</v>
      </c>
      <c r="O1020">
        <f t="shared" si="298"/>
        <v>67.846993077794991</v>
      </c>
      <c r="P1020" s="3">
        <f t="shared" si="299"/>
        <v>67.846993077794991</v>
      </c>
      <c r="Q1020" s="3">
        <f t="shared" si="300"/>
        <v>-109.69193700011404</v>
      </c>
      <c r="R1020">
        <f t="shared" si="301"/>
        <v>70.308062999885962</v>
      </c>
      <c r="S1020">
        <f t="shared" si="302"/>
        <v>4.0519003284566819E-2</v>
      </c>
      <c r="T1020">
        <f t="shared" si="285"/>
        <v>67.846993077794991</v>
      </c>
    </row>
    <row r="1021" spans="1:20" x14ac:dyDescent="0.25">
      <c r="A1021">
        <f t="shared" si="286"/>
        <v>255.55584204232844</v>
      </c>
      <c r="B1021">
        <f t="shared" si="303"/>
        <v>40.672975497048178</v>
      </c>
      <c r="C1021" t="str">
        <f t="shared" si="287"/>
        <v>-830.866496926134-2312.83731308416i</v>
      </c>
      <c r="D1021" t="str">
        <f t="shared" si="288"/>
        <v>3.47812498913042-391.304103597699i</v>
      </c>
      <c r="E1021" t="str">
        <f t="shared" si="289"/>
        <v>162.329438657614-0.334774293958566i</v>
      </c>
      <c r="F1021" t="str">
        <f t="shared" si="290"/>
        <v>2.90990990815848-3672.14636606547i</v>
      </c>
      <c r="G1021" t="str">
        <f t="shared" si="291"/>
        <v>0.999999999398114-0.0000245333608212972i</v>
      </c>
      <c r="H1021" t="str">
        <f t="shared" si="292"/>
        <v>15.1707768512136+5.55991889813038i</v>
      </c>
      <c r="I1021" t="str">
        <f t="shared" si="293"/>
        <v>138.531075728229-377.070365246557i</v>
      </c>
      <c r="K1021" t="str">
        <f t="shared" si="294"/>
        <v>0.290555361001405-0.10662429062955i</v>
      </c>
      <c r="L1021" t="str">
        <f t="shared" si="295"/>
        <v>0.000714285714285714-29.7343396018717i</v>
      </c>
      <c r="M1021" t="str">
        <f t="shared" si="296"/>
        <v>0.0025-0.926382360702249i</v>
      </c>
      <c r="N1021">
        <f t="shared" si="297"/>
        <v>70.239619951841803</v>
      </c>
      <c r="O1021">
        <f t="shared" si="298"/>
        <v>67.810049817488732</v>
      </c>
      <c r="P1021" s="3">
        <f t="shared" si="299"/>
        <v>67.810049817488732</v>
      </c>
      <c r="Q1021" s="3">
        <f t="shared" si="300"/>
        <v>-109.7603800481582</v>
      </c>
      <c r="R1021">
        <f t="shared" si="301"/>
        <v>70.239619951841803</v>
      </c>
      <c r="S1021">
        <f t="shared" si="302"/>
        <v>4.067297549704818E-2</v>
      </c>
      <c r="T1021">
        <f t="shared" si="285"/>
        <v>67.810049817488732</v>
      </c>
    </row>
    <row r="1022" spans="1:20" x14ac:dyDescent="0.25">
      <c r="A1022">
        <f t="shared" si="286"/>
        <v>256.52695424208929</v>
      </c>
      <c r="B1022">
        <f t="shared" si="303"/>
        <v>40.827532803936961</v>
      </c>
      <c r="C1022" t="str">
        <f t="shared" si="287"/>
        <v>-830.095865752938-2302.02128332688i</v>
      </c>
      <c r="D1022" t="str">
        <f t="shared" si="288"/>
        <v>3.47812498904766-389.822778519852i</v>
      </c>
      <c r="E1022" t="str">
        <f t="shared" si="289"/>
        <v>162.328502991265-0.335695890948601i</v>
      </c>
      <c r="F1022" t="str">
        <f t="shared" si="290"/>
        <v>2.90990990814514-3658.24503547426i</v>
      </c>
      <c r="G1022" t="str">
        <f t="shared" si="291"/>
        <v>0.999999999393531-0.0000246265875923053i</v>
      </c>
      <c r="H1022" t="str">
        <f t="shared" si="292"/>
        <v>15.1709235600957+5.58105275745336i</v>
      </c>
      <c r="I1022" t="str">
        <f t="shared" si="293"/>
        <v>138.531231396885-375.645724863248i</v>
      </c>
      <c r="K1022" t="str">
        <f t="shared" si="294"/>
        <v>0.290291410538577-0.106931445753319i</v>
      </c>
      <c r="L1022" t="str">
        <f t="shared" si="295"/>
        <v>0.000714285714285714-29.6217768498423i</v>
      </c>
      <c r="M1022" t="str">
        <f t="shared" si="296"/>
        <v>0.0025-0.922875434052848i</v>
      </c>
      <c r="N1022">
        <f t="shared" si="297"/>
        <v>70.170982684330738</v>
      </c>
      <c r="O1022">
        <f t="shared" si="298"/>
        <v>67.773079831052755</v>
      </c>
      <c r="P1022" s="3">
        <f t="shared" si="299"/>
        <v>67.773079831052755</v>
      </c>
      <c r="Q1022" s="3">
        <f t="shared" si="300"/>
        <v>-109.82901731566926</v>
      </c>
      <c r="R1022">
        <f t="shared" si="301"/>
        <v>70.170982684330738</v>
      </c>
      <c r="S1022">
        <f t="shared" si="302"/>
        <v>4.0827532803936958E-2</v>
      </c>
      <c r="T1022">
        <f t="shared" si="285"/>
        <v>67.773079831052755</v>
      </c>
    </row>
    <row r="1023" spans="1:20" x14ac:dyDescent="0.25">
      <c r="A1023">
        <f t="shared" si="286"/>
        <v>257.50175666820923</v>
      </c>
      <c r="B1023">
        <f t="shared" si="303"/>
        <v>40.98267742859192</v>
      </c>
      <c r="C1023" t="str">
        <f t="shared" si="287"/>
        <v>-829.320810902806-2291.24221594103i</v>
      </c>
      <c r="D1023" t="str">
        <f t="shared" si="288"/>
        <v>3.47812498896426-388.347061173548i</v>
      </c>
      <c r="E1023" t="str">
        <f t="shared" si="289"/>
        <v>162.327561956931-0.336617638044225i</v>
      </c>
      <c r="F1023" t="str">
        <f t="shared" si="290"/>
        <v>2.9099099081317-3644.39632996605i</v>
      </c>
      <c r="G1023" t="str">
        <f t="shared" si="291"/>
        <v>0.999999999388913-0.0000247201686250419i</v>
      </c>
      <c r="H1023" t="str">
        <f t="shared" si="292"/>
        <v>15.1710713867233+5.60226699603179i</v>
      </c>
      <c r="I1023" t="str">
        <f t="shared" si="293"/>
        <v>138.531388251201-374.226488283736i</v>
      </c>
      <c r="K1023" t="str">
        <f t="shared" si="294"/>
        <v>0.290025938776332-0.107238828524748i</v>
      </c>
      <c r="L1023" t="str">
        <f t="shared" si="295"/>
        <v>0.000714285714285714-29.5096402170177i</v>
      </c>
      <c r="M1023" t="str">
        <f t="shared" si="296"/>
        <v>0.0025-0.919381783276398i</v>
      </c>
      <c r="N1023">
        <f t="shared" si="297"/>
        <v>70.1021510895294</v>
      </c>
      <c r="O1023">
        <f t="shared" si="298"/>
        <v>67.736082964946306</v>
      </c>
      <c r="P1023" s="3">
        <f t="shared" si="299"/>
        <v>67.736082964946306</v>
      </c>
      <c r="Q1023" s="3">
        <f t="shared" si="300"/>
        <v>-109.8978489104706</v>
      </c>
      <c r="R1023">
        <f t="shared" si="301"/>
        <v>70.1021510895294</v>
      </c>
      <c r="S1023">
        <f t="shared" si="302"/>
        <v>4.0982677428591921E-2</v>
      </c>
      <c r="T1023">
        <f t="shared" si="285"/>
        <v>67.736082964946306</v>
      </c>
    </row>
    <row r="1024" spans="1:20" x14ac:dyDescent="0.25">
      <c r="A1024">
        <f t="shared" si="286"/>
        <v>258.48026334354842</v>
      </c>
      <c r="B1024">
        <f t="shared" si="303"/>
        <v>41.138411602820568</v>
      </c>
      <c r="C1024" t="str">
        <f t="shared" si="287"/>
        <v>-828.54131666728-2280.49998900219i</v>
      </c>
      <c r="D1024" t="str">
        <f t="shared" si="288"/>
        <v>3.47812498888023-386.876930330097i</v>
      </c>
      <c r="E1024" t="str">
        <f t="shared" si="289"/>
        <v>162.326615535603-0.337539508203609i</v>
      </c>
      <c r="F1024" t="str">
        <f t="shared" si="290"/>
        <v>2.90990990811817-3630.60005032256i</v>
      </c>
      <c r="G1024" t="str">
        <f t="shared" si="291"/>
        <v>0.99999999938426-0.0000248141052657016i</v>
      </c>
      <c r="H1024" t="str">
        <f t="shared" si="292"/>
        <v>15.1712203396172+5.62356192011483i</v>
      </c>
      <c r="I1024" t="str">
        <f t="shared" si="293"/>
        <v>138.53154630021-372.812635091984i</v>
      </c>
      <c r="K1024" t="str">
        <f t="shared" si="294"/>
        <v>0.289758940228422-0.107546432030934i</v>
      </c>
      <c r="L1024" t="str">
        <f t="shared" si="295"/>
        <v>0.000714285714285714-29.3979280902746i</v>
      </c>
      <c r="M1024" t="str">
        <f t="shared" si="296"/>
        <v>0.0025-0.915901358115561i</v>
      </c>
      <c r="N1024">
        <f t="shared" si="297"/>
        <v>70.033125064402412</v>
      </c>
      <c r="O1024">
        <f t="shared" si="298"/>
        <v>67.699059065081826</v>
      </c>
      <c r="P1024" s="3">
        <f t="shared" si="299"/>
        <v>67.699059065081826</v>
      </c>
      <c r="Q1024" s="3">
        <f t="shared" si="300"/>
        <v>-109.96687493559759</v>
      </c>
      <c r="R1024">
        <f t="shared" si="301"/>
        <v>70.033125064402412</v>
      </c>
      <c r="S1024">
        <f t="shared" si="302"/>
        <v>4.1138411602820571E-2</v>
      </c>
      <c r="T1024">
        <f t="shared" si="285"/>
        <v>67.699059065081826</v>
      </c>
    </row>
    <row r="1025" spans="1:20" x14ac:dyDescent="0.25">
      <c r="A1025">
        <f t="shared" si="286"/>
        <v>259.46248834425387</v>
      </c>
      <c r="B1025">
        <f t="shared" si="303"/>
        <v>41.294737566911287</v>
      </c>
      <c r="C1025" t="str">
        <f t="shared" si="287"/>
        <v>-827.757367414301-2269.7944813281i</v>
      </c>
      <c r="D1025" t="str">
        <f t="shared" si="288"/>
        <v>3.47812498879555-385.412364841171i</v>
      </c>
      <c r="E1025" t="str">
        <f t="shared" si="289"/>
        <v>162.325663708361-0.338461474127321i</v>
      </c>
      <c r="F1025" t="str">
        <f t="shared" si="290"/>
        <v>2.90990990810452-3616.85599807966i</v>
      </c>
      <c r="G1025" t="str">
        <f t="shared" si="291"/>
        <v>0.999999999379572-0.0000249083988655945i</v>
      </c>
      <c r="H1025" t="str">
        <f t="shared" si="292"/>
        <v>15.1713704273632+5.64493783712477i</v>
      </c>
      <c r="I1025" t="str">
        <f t="shared" si="293"/>
        <v>138.531705553015-371.404144949399i</v>
      </c>
      <c r="K1025" t="str">
        <f t="shared" si="294"/>
        <v>0.289490409433666-0.107854249288775i</v>
      </c>
      <c r="L1025" t="str">
        <f t="shared" si="295"/>
        <v>0.000714285714285714-29.2866388625967i</v>
      </c>
      <c r="M1025" t="str">
        <f t="shared" si="296"/>
        <v>0.0025-0.912434108503249i</v>
      </c>
      <c r="N1025">
        <f t="shared" si="297"/>
        <v>69.963904510750666</v>
      </c>
      <c r="O1025">
        <f t="shared" si="298"/>
        <v>67.662007976827283</v>
      </c>
      <c r="P1025" s="3">
        <f t="shared" si="299"/>
        <v>67.662007976827283</v>
      </c>
      <c r="Q1025" s="3">
        <f t="shared" si="300"/>
        <v>-110.03609548924933</v>
      </c>
      <c r="R1025">
        <f t="shared" si="301"/>
        <v>69.963904510750666</v>
      </c>
      <c r="S1025">
        <f t="shared" si="302"/>
        <v>4.1294737566911287E-2</v>
      </c>
      <c r="T1025">
        <f t="shared" si="285"/>
        <v>67.662007976827283</v>
      </c>
    </row>
    <row r="1026" spans="1:20" x14ac:dyDescent="0.25">
      <c r="A1026">
        <f t="shared" si="286"/>
        <v>260.44844579996203</v>
      </c>
      <c r="B1026">
        <f t="shared" si="303"/>
        <v>41.451657569665549</v>
      </c>
      <c r="C1026" t="str">
        <f t="shared" si="287"/>
        <v>-826.968947590477-2259.12557247723i</v>
      </c>
      <c r="D1026" t="str">
        <f t="shared" si="288"/>
        <v>3.47812498871024-383.953343638507i</v>
      </c>
      <c r="E1026" t="str">
        <f t="shared" si="289"/>
        <v>162.324706456385-0.339383508259548i</v>
      </c>
      <c r="F1026" t="str">
        <f t="shared" si="290"/>
        <v>2.90990990809077-3603.16397552458i</v>
      </c>
      <c r="G1026" t="str">
        <f t="shared" si="291"/>
        <v>0.999999999374847-0.0000250030507811657i</v>
      </c>
      <c r="H1026" t="str">
        <f t="shared" si="292"/>
        <v>15.1715216586126+5.66639505566135i</v>
      </c>
      <c r="I1026" t="str">
        <f t="shared" si="293"/>
        <v>138.531866018788-370.000997594545i</v>
      </c>
      <c r="K1026" t="str">
        <f t="shared" si="294"/>
        <v>0.289220340956699-0.108162273244805i</v>
      </c>
      <c r="L1026" t="str">
        <f t="shared" si="295"/>
        <v>0.000714285714285714-29.1757709330511i</v>
      </c>
      <c r="M1026" t="str">
        <f t="shared" si="296"/>
        <v>0.0025-0.908979984561915i</v>
      </c>
      <c r="N1026">
        <f t="shared" si="297"/>
        <v>69.894489335257958</v>
      </c>
      <c r="O1026">
        <f t="shared" si="298"/>
        <v>67.62492954500955</v>
      </c>
      <c r="P1026" s="3">
        <f t="shared" si="299"/>
        <v>67.62492954500955</v>
      </c>
      <c r="Q1026" s="3">
        <f t="shared" si="300"/>
        <v>-110.10551066474204</v>
      </c>
      <c r="R1026">
        <f t="shared" si="301"/>
        <v>69.894489335257958</v>
      </c>
      <c r="S1026">
        <f t="shared" si="302"/>
        <v>4.1451657569665547E-2</v>
      </c>
      <c r="T1026">
        <f t="shared" si="285"/>
        <v>67.62492954500955</v>
      </c>
    </row>
    <row r="1027" spans="1:20" x14ac:dyDescent="0.25">
      <c r="A1027">
        <f t="shared" si="286"/>
        <v>261.43814989400192</v>
      </c>
      <c r="B1027">
        <f t="shared" si="303"/>
        <v>41.609173868430283</v>
      </c>
      <c r="C1027" t="str">
        <f t="shared" si="287"/>
        <v>-826.176041723177-2248.49314274706i</v>
      </c>
      <c r="D1027" t="str">
        <f t="shared" si="288"/>
        <v>3.47812498862427-382.499845733593i</v>
      </c>
      <c r="E1027" t="str">
        <f t="shared" si="289"/>
        <v>162.323743760952-0.340305582786952i</v>
      </c>
      <c r="F1027" t="str">
        <f t="shared" si="290"/>
        <v>2.90990990807692-3589.52378569294i</v>
      </c>
      <c r="G1027" t="str">
        <f t="shared" si="291"/>
        <v>0.999999999370087-0.0000250980623740146i</v>
      </c>
      <c r="H1027" t="str">
        <f t="shared" si="292"/>
        <v>15.1716740420828+5.68793388550636i</v>
      </c>
      <c r="I1027" t="str">
        <f t="shared" si="293"/>
        <v>138.532027706766-368.603172842836i</v>
      </c>
      <c r="K1027" t="str">
        <f t="shared" si="294"/>
        <v>0.288948729388716-0.108470496775028i</v>
      </c>
      <c r="L1027" t="str">
        <f t="shared" si="295"/>
        <v>0.000714285714285714-29.0653227067654i</v>
      </c>
      <c r="M1027" t="str">
        <f t="shared" si="296"/>
        <v>0.0025-0.905538936602828i</v>
      </c>
      <c r="N1027">
        <f t="shared" si="297"/>
        <v>69.824879449539623</v>
      </c>
      <c r="O1027">
        <f t="shared" si="298"/>
        <v>67.587823613916655</v>
      </c>
      <c r="P1027" s="3">
        <f t="shared" si="299"/>
        <v>67.587823613916655</v>
      </c>
      <c r="Q1027" s="3">
        <f t="shared" si="300"/>
        <v>-110.17512055046038</v>
      </c>
      <c r="R1027">
        <f t="shared" si="301"/>
        <v>69.824879449539623</v>
      </c>
      <c r="S1027">
        <f t="shared" si="302"/>
        <v>4.1609173868430285E-2</v>
      </c>
      <c r="T1027">
        <f t="shared" si="285"/>
        <v>67.587823613916655</v>
      </c>
    </row>
    <row r="1028" spans="1:20" x14ac:dyDescent="0.25">
      <c r="A1028">
        <f t="shared" si="286"/>
        <v>262.43161486359918</v>
      </c>
      <c r="B1028">
        <f t="shared" si="303"/>
        <v>41.767288729130321</v>
      </c>
      <c r="C1028" t="str">
        <f t="shared" si="287"/>
        <v>-825.37863442285-2237.89707317245i</v>
      </c>
      <c r="D1028" t="str">
        <f t="shared" si="288"/>
        <v>3.47812498853765-381.051850217375i</v>
      </c>
      <c r="E1028" t="str">
        <f t="shared" si="289"/>
        <v>162.322775603442-0.341227669638067i</v>
      </c>
      <c r="F1028" t="str">
        <f t="shared" si="290"/>
        <v>2.90990990806297-3575.93523236606i</v>
      </c>
      <c r="G1028" t="str">
        <f t="shared" si="291"/>
        <v>0.999999999365291-0.000025193435010915i</v>
      </c>
      <c r="H1028" t="str">
        <f t="shared" si="292"/>
        <v>15.1718275865578+5.70955463762861i</v>
      </c>
      <c r="I1028" t="str">
        <f t="shared" si="293"/>
        <v>138.532190626266-367.210650586266i</v>
      </c>
      <c r="K1028" t="str">
        <f t="shared" si="294"/>
        <v>0.288675569348221-0.108778912684774i</v>
      </c>
      <c r="L1028" t="str">
        <f t="shared" si="295"/>
        <v>0.000714285714285714-28.9552925949047i</v>
      </c>
      <c r="M1028" t="str">
        <f t="shared" si="296"/>
        <v>0.0025-0.90211091512535i</v>
      </c>
      <c r="N1028">
        <f t="shared" si="297"/>
        <v>69.755074770187719</v>
      </c>
      <c r="O1028">
        <f t="shared" si="298"/>
        <v>67.550690027300803</v>
      </c>
      <c r="P1028" s="3">
        <f t="shared" si="299"/>
        <v>67.550690027300803</v>
      </c>
      <c r="Q1028" s="3">
        <f t="shared" si="300"/>
        <v>-110.24492522981228</v>
      </c>
      <c r="R1028">
        <f t="shared" si="301"/>
        <v>69.755074770187719</v>
      </c>
      <c r="S1028">
        <f t="shared" si="302"/>
        <v>4.1767288729130318E-2</v>
      </c>
      <c r="T1028">
        <f t="shared" si="285"/>
        <v>67.550690027300803</v>
      </c>
    </row>
    <row r="1029" spans="1:20" x14ac:dyDescent="0.25">
      <c r="A1029">
        <f t="shared" si="286"/>
        <v>263.42885500008089</v>
      </c>
      <c r="B1029">
        <f t="shared" si="303"/>
        <v>41.92600442630102</v>
      </c>
      <c r="C1029" t="str">
        <f t="shared" si="287"/>
        <v>-824.576710385149-2227.33724552407i</v>
      </c>
      <c r="D1029" t="str">
        <f t="shared" si="288"/>
        <v>3.47812498845037-379.60933625995i</v>
      </c>
      <c r="E1029" t="str">
        <f t="shared" si="289"/>
        <v>162.321801965338-0.34214974048288i</v>
      </c>
      <c r="F1029" t="str">
        <f t="shared" si="290"/>
        <v>2.9099099080489-3562.39812006802i</v>
      </c>
      <c r="G1029" t="str">
        <f t="shared" si="291"/>
        <v>0.999999999360458-0.0000252891700638343i</v>
      </c>
      <c r="H1029" t="str">
        <f t="shared" si="292"/>
        <v>15.1719823008885+5.73125762418805i</v>
      </c>
      <c r="I1029" t="str">
        <f t="shared" si="293"/>
        <v>138.532354786669-365.823410793101i</v>
      </c>
      <c r="K1029" t="str">
        <f t="shared" si="294"/>
        <v>0.288400855481796-0.109087513708542i</v>
      </c>
      <c r="L1029" t="str">
        <f t="shared" si="295"/>
        <v>0.000714285714285714-28.8456790146491i</v>
      </c>
      <c r="M1029" t="str">
        <f t="shared" si="296"/>
        <v>0.0025-0.898695870816247i</v>
      </c>
      <c r="N1029">
        <f t="shared" si="297"/>
        <v>69.68507521882141</v>
      </c>
      <c r="O1029">
        <f t="shared" si="298"/>
        <v>67.513528628381323</v>
      </c>
      <c r="P1029" s="3">
        <f t="shared" si="299"/>
        <v>67.513528628381323</v>
      </c>
      <c r="Q1029" s="3">
        <f t="shared" si="300"/>
        <v>-110.31492478117859</v>
      </c>
      <c r="R1029">
        <f t="shared" si="301"/>
        <v>69.68507521882141</v>
      </c>
      <c r="S1029">
        <f t="shared" si="302"/>
        <v>4.1926004426301018E-2</v>
      </c>
      <c r="T1029">
        <f t="shared" si="285"/>
        <v>67.513528628381323</v>
      </c>
    </row>
    <row r="1030" spans="1:20" x14ac:dyDescent="0.25">
      <c r="A1030">
        <f t="shared" si="286"/>
        <v>264.4298846490812</v>
      </c>
      <c r="B1030">
        <f t="shared" si="303"/>
        <v>42.085323243120968</v>
      </c>
      <c r="C1030" t="str">
        <f t="shared" si="287"/>
        <v>-823.770254393271-2216.81354230675i</v>
      </c>
      <c r="D1030" t="str">
        <f t="shared" si="288"/>
        <v>3.47812498836243-378.172283110272i</v>
      </c>
      <c r="E1030" t="str">
        <f t="shared" si="289"/>
        <v>162.320822828232-0.343071766732257i</v>
      </c>
      <c r="F1030" t="str">
        <f t="shared" si="290"/>
        <v>2.90990990803473-3548.91225406292i</v>
      </c>
      <c r="G1030" t="str">
        <f t="shared" si="291"/>
        <v>0.999999999355588-0.0000253852689099532i</v>
      </c>
      <c r="H1030" t="str">
        <f t="shared" si="292"/>
        <v>15.1721381939933+5.75304315854077i</v>
      </c>
      <c r="I1030" t="str">
        <f t="shared" si="293"/>
        <v>138.53252019743-364.4414335076i</v>
      </c>
      <c r="K1030" t="str">
        <f t="shared" si="294"/>
        <v>0.28812458246486-0.109396292509869i</v>
      </c>
      <c r="L1030" t="str">
        <f t="shared" si="295"/>
        <v>0.000714285714285714-28.7364803891702i</v>
      </c>
      <c r="M1030" t="str">
        <f t="shared" si="296"/>
        <v>0.0025-0.895293754548959i</v>
      </c>
      <c r="N1030">
        <f t="shared" si="297"/>
        <v>69.614880722132696</v>
      </c>
      <c r="O1030">
        <f t="shared" si="298"/>
        <v>67.476339259847791</v>
      </c>
      <c r="P1030" s="3">
        <f t="shared" si="299"/>
        <v>67.476339259847791</v>
      </c>
      <c r="Q1030" s="3">
        <f t="shared" si="300"/>
        <v>-110.3851192778673</v>
      </c>
      <c r="R1030">
        <f t="shared" si="301"/>
        <v>69.614880722132696</v>
      </c>
      <c r="S1030">
        <f t="shared" si="302"/>
        <v>4.2085323243120969E-2</v>
      </c>
      <c r="T1030">
        <f t="shared" si="285"/>
        <v>67.476339259847791</v>
      </c>
    </row>
    <row r="1031" spans="1:20" x14ac:dyDescent="0.25">
      <c r="A1031">
        <f t="shared" si="286"/>
        <v>265.43471821074769</v>
      </c>
      <c r="B1031">
        <f t="shared" si="303"/>
        <v>42.245247471444827</v>
      </c>
      <c r="C1031" t="str">
        <f t="shared" si="287"/>
        <v>-822.959251320135-2206.32584675777i</v>
      </c>
      <c r="D1031" t="str">
        <f t="shared" si="288"/>
        <v>3.47812498827381-376.740670095847i</v>
      </c>
      <c r="E1031" t="str">
        <f t="shared" si="289"/>
        <v>162.319838173824-0.343993719537992i</v>
      </c>
      <c r="F1031" t="str">
        <f t="shared" si="290"/>
        <v>2.90990990802045-3535.47744035205i</v>
      </c>
      <c r="G1031" t="str">
        <f t="shared" si="291"/>
        <v>0.999999999350681-0.000025481732931686i</v>
      </c>
      <c r="H1031" t="str">
        <f t="shared" si="292"/>
        <v>15.1722952748589+5.77491155524324i</v>
      </c>
      <c r="I1031" t="str">
        <f t="shared" si="293"/>
        <v>138.532686868072-363.064698849731i</v>
      </c>
      <c r="K1031" t="str">
        <f t="shared" si="294"/>
        <v>0.287846745002448-0.109705241681189i</v>
      </c>
      <c r="L1031" t="str">
        <f t="shared" si="295"/>
        <v>0.000714285714285714-28.6276951476093i</v>
      </c>
      <c r="M1031" t="str">
        <f t="shared" si="296"/>
        <v>0.0025-0.891904517382903i</v>
      </c>
      <c r="N1031">
        <f t="shared" si="297"/>
        <v>69.544491211935821</v>
      </c>
      <c r="O1031">
        <f t="shared" si="298"/>
        <v>67.439121763862858</v>
      </c>
      <c r="P1031" s="3">
        <f t="shared" si="299"/>
        <v>67.439121763862858</v>
      </c>
      <c r="Q1031" s="3">
        <f t="shared" si="300"/>
        <v>-110.45550878806418</v>
      </c>
      <c r="R1031">
        <f t="shared" si="301"/>
        <v>69.544491211935821</v>
      </c>
      <c r="S1031">
        <f t="shared" si="302"/>
        <v>4.2245247471444827E-2</v>
      </c>
      <c r="T1031">
        <f t="shared" si="285"/>
        <v>67.439121763862858</v>
      </c>
    </row>
    <row r="1032" spans="1:20" x14ac:dyDescent="0.25">
      <c r="A1032">
        <f t="shared" si="286"/>
        <v>266.44337013994857</v>
      </c>
      <c r="B1032">
        <f t="shared" si="303"/>
        <v>42.40577941183632</v>
      </c>
      <c r="C1032" t="str">
        <f t="shared" si="287"/>
        <v>-822.143686130774-2195.87404284525i</v>
      </c>
      <c r="D1032" t="str">
        <f t="shared" si="288"/>
        <v>3.47812498818452-375.314476622443i</v>
      </c>
      <c r="E1032" t="str">
        <f t="shared" si="289"/>
        <v>162.318847983929-0.34491556979115i</v>
      </c>
      <c r="F1032" t="str">
        <f t="shared" si="290"/>
        <v>2.90990990800606-3522.0934856711i</v>
      </c>
      <c r="G1032" t="str">
        <f t="shared" si="291"/>
        <v>0.999999999345737-0.0000255785635167i</v>
      </c>
      <c r="H1032" t="str">
        <f t="shared" si="292"/>
        <v>15.1724535525405+5.79686313005773i</v>
      </c>
      <c r="I1032" t="str">
        <f t="shared" si="293"/>
        <v>138.532854808199-361.693187014878i</v>
      </c>
      <c r="K1032" t="str">
        <f t="shared" si="294"/>
        <v>0.287567337829984-0.11001435374372i</v>
      </c>
      <c r="L1032" t="str">
        <f t="shared" si="295"/>
        <v>0.000714285714285714-28.5193217250542i</v>
      </c>
      <c r="M1032" t="str">
        <f t="shared" si="296"/>
        <v>0.0025-0.888528110562768i</v>
      </c>
      <c r="N1032">
        <f t="shared" si="297"/>
        <v>69.47390662521309</v>
      </c>
      <c r="O1032">
        <f t="shared" si="298"/>
        <v>67.401875982065789</v>
      </c>
      <c r="P1032" s="3">
        <f t="shared" si="299"/>
        <v>67.401875982065789</v>
      </c>
      <c r="Q1032" s="3">
        <f t="shared" si="300"/>
        <v>-110.52609337478691</v>
      </c>
      <c r="R1032">
        <f t="shared" si="301"/>
        <v>69.47390662521309</v>
      </c>
      <c r="S1032">
        <f t="shared" si="302"/>
        <v>4.240577941183632E-2</v>
      </c>
      <c r="T1032">
        <f t="shared" si="285"/>
        <v>67.401875982065789</v>
      </c>
    </row>
    <row r="1033" spans="1:20" x14ac:dyDescent="0.25">
      <c r="A1033">
        <f t="shared" si="286"/>
        <v>267.45585494648037</v>
      </c>
      <c r="B1033">
        <f t="shared" si="303"/>
        <v>42.566921373601296</v>
      </c>
      <c r="C1033" t="str">
        <f t="shared" si="287"/>
        <v>-821.323543884531-2185.4580152664i</v>
      </c>
      <c r="D1033" t="str">
        <f t="shared" si="288"/>
        <v>3.47812498809456-373.893682173789i</v>
      </c>
      <c r="E1033" t="str">
        <f t="shared" si="289"/>
        <v>162.317852240475-0.345837288123139i</v>
      </c>
      <c r="F1033" t="str">
        <f t="shared" si="290"/>
        <v>2.90990990799157-3508.76019748741i</v>
      </c>
      <c r="G1033" t="str">
        <f t="shared" si="291"/>
        <v>0.999999999340755-0.0000256757620579355i</v>
      </c>
      <c r="H1033" t="str">
        <f t="shared" si="292"/>
        <v>15.1726130361623+5.81889819995612i</v>
      </c>
      <c r="I1033" t="str">
        <f t="shared" si="293"/>
        <v>138.53302402748-360.326878273559i</v>
      </c>
      <c r="K1033" t="str">
        <f t="shared" si="294"/>
        <v>0.287286355714072-0.110323621147334i</v>
      </c>
      <c r="L1033" t="str">
        <f t="shared" si="295"/>
        <v>0.000714285714285714-28.4113585625166i</v>
      </c>
      <c r="M1033" t="str">
        <f t="shared" si="296"/>
        <v>0.0025-0.885164485517801i</v>
      </c>
      <c r="N1033">
        <f t="shared" si="297"/>
        <v>69.403126904164964</v>
      </c>
      <c r="O1033">
        <f t="shared" si="298"/>
        <v>67.364601755575322</v>
      </c>
      <c r="P1033" s="3">
        <f t="shared" si="299"/>
        <v>67.364601755575322</v>
      </c>
      <c r="Q1033" s="3">
        <f t="shared" si="300"/>
        <v>-110.59687309583504</v>
      </c>
      <c r="R1033">
        <f t="shared" si="301"/>
        <v>69.403126904164964</v>
      </c>
      <c r="S1033">
        <f t="shared" si="302"/>
        <v>4.2566921373601296E-2</v>
      </c>
      <c r="T1033">
        <f t="shared" si="285"/>
        <v>67.364601755575322</v>
      </c>
    </row>
    <row r="1034" spans="1:20" x14ac:dyDescent="0.25">
      <c r="A1034">
        <f t="shared" si="286"/>
        <v>268.472187195277</v>
      </c>
      <c r="B1034">
        <f t="shared" si="303"/>
        <v>42.728675674820984</v>
      </c>
      <c r="C1034" t="str">
        <f t="shared" si="287"/>
        <v>-820.498809737445-2175.07764944585i</v>
      </c>
      <c r="D1034" t="str">
        <f t="shared" si="288"/>
        <v>3.47812498800391-372.478266311276i</v>
      </c>
      <c r="E1034" t="str">
        <f t="shared" si="289"/>
        <v>162.31685092551-0.346758844904578i</v>
      </c>
      <c r="F1034" t="str">
        <f t="shared" si="290"/>
        <v>2.90990990797696-3495.47738399713i</v>
      </c>
      <c r="G1034" t="str">
        <f t="shared" si="291"/>
        <v>0.999999999335735-0.0000257733299536263i</v>
      </c>
      <c r="H1034" t="str">
        <f t="shared" si="292"/>
        <v>15.1727737349183+5.84101708312531i</v>
      </c>
      <c r="I1034" t="str">
        <f t="shared" si="293"/>
        <v>138.533194535664-358.965752971144i</v>
      </c>
      <c r="K1034" t="str">
        <f t="shared" si="294"/>
        <v>0.287003793453285-0.110633036270456i</v>
      </c>
      <c r="L1034" t="str">
        <f t="shared" si="295"/>
        <v>0.000714285714285714-28.3038041069103i</v>
      </c>
      <c r="M1034" t="str">
        <f t="shared" si="296"/>
        <v>0.0025-0.881813593861126i</v>
      </c>
      <c r="N1034">
        <f t="shared" si="297"/>
        <v>69.332151996256727</v>
      </c>
      <c r="O1034">
        <f t="shared" si="298"/>
        <v>67.327298924993258</v>
      </c>
      <c r="P1034" s="3">
        <f t="shared" si="299"/>
        <v>67.327298924993258</v>
      </c>
      <c r="Q1034" s="3">
        <f t="shared" si="300"/>
        <v>-110.66784800374327</v>
      </c>
      <c r="R1034">
        <f t="shared" si="301"/>
        <v>69.332151996256727</v>
      </c>
      <c r="S1034">
        <f t="shared" si="302"/>
        <v>4.2728675674820984E-2</v>
      </c>
      <c r="T1034">
        <f t="shared" si="285"/>
        <v>67.327298924993258</v>
      </c>
    </row>
    <row r="1035" spans="1:20" x14ac:dyDescent="0.25">
      <c r="A1035">
        <f t="shared" si="286"/>
        <v>269.49238150661904</v>
      </c>
      <c r="B1035">
        <f t="shared" si="303"/>
        <v>42.891044642385303</v>
      </c>
      <c r="C1035" t="str">
        <f t="shared" si="287"/>
        <v>-819.669468944568-2164.73283153397i</v>
      </c>
      <c r="D1035" t="str">
        <f t="shared" si="288"/>
        <v>3.47812498791256-371.068208673675i</v>
      </c>
      <c r="E1035" t="str">
        <f t="shared" si="289"/>
        <v>162.315844021203-0.347680210244745i</v>
      </c>
      <c r="F1035" t="str">
        <f t="shared" si="290"/>
        <v>2.90990990796224-3482.24485412253i</v>
      </c>
      <c r="G1035" t="str">
        <f t="shared" si="291"/>
        <v>0.999999999330677-0.0000258712686073192i</v>
      </c>
      <c r="H1035" t="str">
        <f t="shared" si="292"/>
        <v>15.1729356580726+5.86322009897133i</v>
      </c>
      <c r="I1035" t="str">
        <f t="shared" si="293"/>
        <v>138.533366342564-357.609791527567i</v>
      </c>
      <c r="K1035" t="str">
        <f t="shared" si="294"/>
        <v>0.286719645878968-0.110942591419957i</v>
      </c>
      <c r="L1035" t="str">
        <f t="shared" si="295"/>
        <v>0.000714285714285714-28.1966568110284i</v>
      </c>
      <c r="M1035" t="str">
        <f t="shared" si="296"/>
        <v>0.0025-0.878475387389047i</v>
      </c>
      <c r="N1035">
        <f t="shared" si="297"/>
        <v>69.260981854267442</v>
      </c>
      <c r="O1035">
        <f t="shared" si="298"/>
        <v>67.289967330407933</v>
      </c>
      <c r="P1035" s="3">
        <f t="shared" si="299"/>
        <v>67.289967330407933</v>
      </c>
      <c r="Q1035" s="3">
        <f t="shared" si="300"/>
        <v>-110.73901814573256</v>
      </c>
      <c r="R1035">
        <f t="shared" si="301"/>
        <v>69.260981854267442</v>
      </c>
      <c r="S1035">
        <f t="shared" si="302"/>
        <v>4.2891044642385301E-2</v>
      </c>
      <c r="T1035">
        <f t="shared" si="285"/>
        <v>67.289967330407933</v>
      </c>
    </row>
    <row r="1036" spans="1:20" x14ac:dyDescent="0.25">
      <c r="A1036">
        <f t="shared" si="286"/>
        <v>270.51645255634418</v>
      </c>
      <c r="B1036">
        <f t="shared" si="303"/>
        <v>43.054030612026366</v>
      </c>
      <c r="C1036" t="str">
        <f t="shared" si="287"/>
        <v>-818.835506862348-2154.42344840503i</v>
      </c>
      <c r="D1036" t="str">
        <f t="shared" si="288"/>
        <v>3.47812498782053-369.663488976832i</v>
      </c>
      <c r="E1036" t="str">
        <f t="shared" si="289"/>
        <v>162.314831509846-0.348601353992178i</v>
      </c>
      <c r="F1036" t="str">
        <f t="shared" si="290"/>
        <v>2.90990990794741-3469.06241750923i</v>
      </c>
      <c r="G1036" t="str">
        <f t="shared" si="291"/>
        <v>0.999999999325581-0.0000259695794278946i</v>
      </c>
      <c r="H1036" t="str">
        <f t="shared" si="292"/>
        <v>15.1730988149599+5.885507568125i</v>
      </c>
      <c r="I1036" t="str">
        <f t="shared" si="293"/>
        <v>138.533539458084-356.258974437048i</v>
      </c>
      <c r="K1036" t="str">
        <f t="shared" si="294"/>
        <v>0.286433907856031-0.111252278831066i</v>
      </c>
      <c r="L1036" t="str">
        <f t="shared" si="295"/>
        <v>0.000714285714285714-28.089915133521i</v>
      </c>
      <c r="M1036" t="str">
        <f t="shared" si="296"/>
        <v>0.0025-0.875149818080341i</v>
      </c>
      <c r="N1036">
        <f t="shared" si="297"/>
        <v>69.189616436336536</v>
      </c>
      <c r="O1036">
        <f t="shared" si="298"/>
        <v>67.252606811397428</v>
      </c>
      <c r="P1036" s="3">
        <f t="shared" si="299"/>
        <v>67.252606811397428</v>
      </c>
      <c r="Q1036" s="3">
        <f t="shared" si="300"/>
        <v>-110.81038356366346</v>
      </c>
      <c r="R1036">
        <f t="shared" si="301"/>
        <v>69.189616436336536</v>
      </c>
      <c r="S1036">
        <f t="shared" si="302"/>
        <v>4.3054030612026367E-2</v>
      </c>
      <c r="T1036">
        <f t="shared" si="285"/>
        <v>67.252606811397428</v>
      </c>
    </row>
    <row r="1037" spans="1:20" x14ac:dyDescent="0.25">
      <c r="A1037">
        <f t="shared" si="286"/>
        <v>271.54441507605833</v>
      </c>
      <c r="B1037">
        <f t="shared" si="303"/>
        <v>43.217635928352067</v>
      </c>
      <c r="C1037" t="str">
        <f t="shared" si="287"/>
        <v>-817.996908950922-2144.14938765557i</v>
      </c>
      <c r="D1037" t="str">
        <f t="shared" si="288"/>
        <v>3.47812498772779-368.264087013383i</v>
      </c>
      <c r="E1037" t="str">
        <f t="shared" si="289"/>
        <v>162.313813373859-0.349522245733332i</v>
      </c>
      <c r="F1037" t="str">
        <f t="shared" si="290"/>
        <v>2.90990990793247-3455.92988452346i</v>
      </c>
      <c r="G1037" t="str">
        <f t="shared" si="291"/>
        <v>0.999999999320446-0.0000260682638295868i</v>
      </c>
      <c r="H1037" t="str">
        <f t="shared" si="292"/>
        <v>15.1732632149866+5.90787981244554i</v>
      </c>
      <c r="I1037" t="str">
        <f t="shared" si="293"/>
        <v>138.533713892189-354.913282267823i</v>
      </c>
      <c r="K1037" t="str">
        <f t="shared" si="294"/>
        <v>0.286146574283773-0.111562090667272i</v>
      </c>
      <c r="L1037" t="str">
        <f t="shared" si="295"/>
        <v>0.000714285714285714-27.9835775388733i</v>
      </c>
      <c r="M1037" t="str">
        <f t="shared" si="296"/>
        <v>0.0025-0.87183683809558i</v>
      </c>
      <c r="N1037">
        <f t="shared" si="297"/>
        <v>69.118055706014985</v>
      </c>
      <c r="O1037">
        <f t="shared" si="298"/>
        <v>67.215217207033447</v>
      </c>
      <c r="P1037" s="3">
        <f t="shared" si="299"/>
        <v>67.215217207033447</v>
      </c>
      <c r="Q1037" s="3">
        <f t="shared" si="300"/>
        <v>-110.88194429398501</v>
      </c>
      <c r="R1037">
        <f t="shared" si="301"/>
        <v>69.118055706014985</v>
      </c>
      <c r="S1037">
        <f t="shared" si="302"/>
        <v>4.3217635928352066E-2</v>
      </c>
      <c r="T1037">
        <f t="shared" si="285"/>
        <v>67.215217207033447</v>
      </c>
    </row>
    <row r="1038" spans="1:20" x14ac:dyDescent="0.25">
      <c r="A1038">
        <f t="shared" si="286"/>
        <v>272.57628385334732</v>
      </c>
      <c r="B1038">
        <f t="shared" si="303"/>
        <v>43.381862944879806</v>
      </c>
      <c r="C1038" t="str">
        <f t="shared" si="287"/>
        <v>-817.153660776621-2133.91053760251i</v>
      </c>
      <c r="D1038" t="str">
        <f t="shared" si="288"/>
        <v>3.47812498763434-366.869982652461i</v>
      </c>
      <c r="E1038" t="str">
        <f t="shared" si="289"/>
        <v>162.312789595791-0.350442854793456i</v>
      </c>
      <c r="F1038" t="str">
        <f t="shared" si="290"/>
        <v>2.90990990791741-3442.84706624932i</v>
      </c>
      <c r="G1038" t="str">
        <f t="shared" si="291"/>
        <v>0.999999999315271-0.0000261673232320038i</v>
      </c>
      <c r="H1038" t="str">
        <f t="shared" si="292"/>
        <v>15.1734288676304+5.93033715502631i</v>
      </c>
      <c r="I1038" t="str">
        <f t="shared" si="293"/>
        <v>138.533889654927-353.572695661839i</v>
      </c>
      <c r="K1038" t="str">
        <f t="shared" si="294"/>
        <v>0.285857640096688-0.111872019020261i</v>
      </c>
      <c r="L1038" t="str">
        <f t="shared" si="295"/>
        <v>0.000714285714285714-27.8776424973833i</v>
      </c>
      <c r="M1038" t="str">
        <f t="shared" si="296"/>
        <v>0.0025-0.868536399776428i</v>
      </c>
      <c r="N1038">
        <f t="shared" si="297"/>
        <v>69.046299632309726</v>
      </c>
      <c r="O1038">
        <f t="shared" si="298"/>
        <v>67.177798355884718</v>
      </c>
      <c r="P1038" s="3">
        <f t="shared" si="299"/>
        <v>67.177798355884718</v>
      </c>
      <c r="Q1038" s="3">
        <f t="shared" si="300"/>
        <v>-110.95370036769027</v>
      </c>
      <c r="R1038">
        <f t="shared" si="301"/>
        <v>69.046299632309726</v>
      </c>
      <c r="S1038">
        <f t="shared" si="302"/>
        <v>4.3381862944879807E-2</v>
      </c>
      <c r="T1038">
        <f t="shared" si="285"/>
        <v>67.177798355884718</v>
      </c>
    </row>
    <row r="1039" spans="1:20" x14ac:dyDescent="0.25">
      <c r="A1039">
        <f t="shared" si="286"/>
        <v>273.61207373199005</v>
      </c>
      <c r="B1039">
        <f t="shared" si="303"/>
        <v>43.546714024070347</v>
      </c>
      <c r="C1039" t="str">
        <f t="shared" si="287"/>
        <v>-816.305748014312-2123.7067872815i</v>
      </c>
      <c r="D1039" t="str">
        <f t="shared" si="288"/>
        <v>3.47812498754018-365.481155839405i</v>
      </c>
      <c r="E1039" t="str">
        <f t="shared" si="289"/>
        <v>162.311760158328-0.351363150234235i</v>
      </c>
      <c r="F1039" t="str">
        <f t="shared" si="290"/>
        <v>2.90990990790224-3429.81377448607i</v>
      </c>
      <c r="G1039" t="str">
        <f t="shared" si="291"/>
        <v>0.999999999310057-0.0000262667590601484i</v>
      </c>
      <c r="H1039" t="str">
        <f t="shared" si="292"/>
        <v>15.1735957824416+5.95287992019936i</v>
      </c>
      <c r="I1039" t="str">
        <f t="shared" si="293"/>
        <v>138.534066756423-352.237195334497i</v>
      </c>
      <c r="K1039" t="str">
        <f t="shared" si="294"/>
        <v>0.285567100265292-0.112182055909839i</v>
      </c>
      <c r="L1039" t="str">
        <f t="shared" si="295"/>
        <v>0.000714285714285714-27.7721084851397i</v>
      </c>
      <c r="M1039" t="str">
        <f t="shared" si="296"/>
        <v>0.0025-0.865248455644975i</v>
      </c>
      <c r="N1039">
        <f t="shared" si="297"/>
        <v>68.974348189734698</v>
      </c>
      <c r="O1039">
        <f t="shared" si="298"/>
        <v>67.140350096021095</v>
      </c>
      <c r="P1039" s="3">
        <f t="shared" si="299"/>
        <v>67.140350096021095</v>
      </c>
      <c r="Q1039" s="3">
        <f t="shared" si="300"/>
        <v>-111.0256518102653</v>
      </c>
      <c r="R1039">
        <f t="shared" si="301"/>
        <v>68.974348189734698</v>
      </c>
      <c r="S1039">
        <f t="shared" si="302"/>
        <v>4.354671402407035E-2</v>
      </c>
      <c r="T1039">
        <f t="shared" si="285"/>
        <v>67.140350096021095</v>
      </c>
    </row>
    <row r="1040" spans="1:20" x14ac:dyDescent="0.25">
      <c r="A1040">
        <f t="shared" si="286"/>
        <v>274.6517996121716</v>
      </c>
      <c r="B1040">
        <f t="shared" si="303"/>
        <v>43.712191537361818</v>
      </c>
      <c r="C1040" t="str">
        <f t="shared" si="287"/>
        <v>-815.453156449783-2113.53802644501i</v>
      </c>
      <c r="D1040" t="str">
        <f t="shared" si="288"/>
        <v>3.4781249874453-364.097586595478i</v>
      </c>
      <c r="E1040" t="str">
        <f t="shared" si="289"/>
        <v>162.310725044284-0.352283100857019i</v>
      </c>
      <c r="F1040" t="str">
        <f t="shared" si="290"/>
        <v>2.90990990788695-3416.82982174543i</v>
      </c>
      <c r="G1040" t="str">
        <f t="shared" si="291"/>
        <v>0.999999999304804-0.0000263665727444386i</v>
      </c>
      <c r="H1040" t="str">
        <f t="shared" si="292"/>
        <v>15.1737639690434+5.97550843353973i</v>
      </c>
      <c r="I1040" t="str">
        <f t="shared" si="293"/>
        <v>138.534245206872-350.906762074369i</v>
      </c>
      <c r="K1040" t="str">
        <f t="shared" si="294"/>
        <v>0.285274949796954-0.112492193283865i</v>
      </c>
      <c r="L1040" t="str">
        <f t="shared" si="295"/>
        <v>0.000714285714285714-27.6669739840005i</v>
      </c>
      <c r="M1040" t="str">
        <f t="shared" si="296"/>
        <v>0.0025-0.861972958403049i</v>
      </c>
      <c r="N1040">
        <f t="shared" si="297"/>
        <v>68.902201358359193</v>
      </c>
      <c r="O1040">
        <f t="shared" si="298"/>
        <v>67.102872265017041</v>
      </c>
      <c r="P1040" s="3">
        <f t="shared" si="299"/>
        <v>67.102872265017041</v>
      </c>
      <c r="Q1040" s="3">
        <f t="shared" si="300"/>
        <v>-111.09779864164081</v>
      </c>
      <c r="R1040">
        <f t="shared" si="301"/>
        <v>68.902201358359193</v>
      </c>
      <c r="S1040">
        <f t="shared" si="302"/>
        <v>4.3712191537361819E-2</v>
      </c>
      <c r="T1040">
        <f t="shared" si="285"/>
        <v>67.102872265017041</v>
      </c>
    </row>
    <row r="1041" spans="1:20" x14ac:dyDescent="0.25">
      <c r="A1041">
        <f t="shared" si="286"/>
        <v>275.69547645069787</v>
      </c>
      <c r="B1041">
        <f t="shared" si="303"/>
        <v>43.878297865203791</v>
      </c>
      <c r="C1041" t="str">
        <f t="shared" si="287"/>
        <v>-814.595871982282-2103.40414556052i</v>
      </c>
      <c r="D1041" t="str">
        <f t="shared" si="288"/>
        <v>3.47812498734971-362.719255017571i</v>
      </c>
      <c r="E1041" t="str">
        <f t="shared" si="289"/>
        <v>162.309684236618-0.353202675198967i</v>
      </c>
      <c r="F1041" t="str">
        <f t="shared" si="290"/>
        <v>2.90990990787154-3403.8950212489i</v>
      </c>
      <c r="G1041" t="str">
        <f t="shared" si="291"/>
        <v>0.99999999929951-0.0000264667657207273i</v>
      </c>
      <c r="H1041" t="str">
        <f t="shared" si="292"/>
        <v>15.1739334371324+5.99822302187134i</v>
      </c>
      <c r="I1041" t="str">
        <f t="shared" si="293"/>
        <v>138.534425016559-349.581376742921i</v>
      </c>
      <c r="K1041" t="str">
        <f t="shared" si="294"/>
        <v>0.28498118373672-0.112802423018212i</v>
      </c>
      <c r="L1041" t="str">
        <f t="shared" si="295"/>
        <v>0.000714285714285714-27.5622374815706i</v>
      </c>
      <c r="M1041" t="str">
        <f t="shared" si="296"/>
        <v>0.0025-0.858709860931505i</v>
      </c>
      <c r="N1041">
        <f t="shared" si="297"/>
        <v>68.829859123853865</v>
      </c>
      <c r="O1041">
        <f t="shared" si="298"/>
        <v>67.065364699955651</v>
      </c>
      <c r="P1041" s="3">
        <f t="shared" si="299"/>
        <v>67.065364699955651</v>
      </c>
      <c r="Q1041" s="3">
        <f t="shared" si="300"/>
        <v>-111.17014087614614</v>
      </c>
      <c r="R1041">
        <f t="shared" si="301"/>
        <v>68.829859123853865</v>
      </c>
      <c r="S1041">
        <f t="shared" si="302"/>
        <v>4.3878297865203794E-2</v>
      </c>
      <c r="T1041">
        <f t="shared" si="285"/>
        <v>67.065364699955651</v>
      </c>
    </row>
    <row r="1042" spans="1:20" x14ac:dyDescent="0.25">
      <c r="A1042">
        <f t="shared" si="286"/>
        <v>276.74311926121055</v>
      </c>
      <c r="B1042">
        <f t="shared" si="303"/>
        <v>44.045035397091567</v>
      </c>
      <c r="C1042" t="str">
        <f t="shared" si="287"/>
        <v>-813.733880626886-2093.30503580873i</v>
      </c>
      <c r="D1042" t="str">
        <f t="shared" si="288"/>
        <v>3.47812498725338-361.34614127792i</v>
      </c>
      <c r="E1042" t="str">
        <f t="shared" si="289"/>
        <v>162.308637718428-0.354121841536372i</v>
      </c>
      <c r="F1042" t="str">
        <f t="shared" si="290"/>
        <v>2.90990990785602-3391.00918692501i</v>
      </c>
      <c r="G1042" t="str">
        <f t="shared" si="291"/>
        <v>0.999999999294176-0.0000265673394303243i</v>
      </c>
      <c r="H1042" t="str">
        <f t="shared" si="292"/>
        <v>15.1741041964793+6.02102401327065i</v>
      </c>
      <c r="I1042" t="str">
        <f t="shared" si="293"/>
        <v>138.534606195834-348.261020274234i</v>
      </c>
      <c r="K1042" t="str">
        <f t="shared" si="294"/>
        <v>0.284685797168168-0.11311273691671i</v>
      </c>
      <c r="L1042" t="str">
        <f t="shared" si="295"/>
        <v>0.000714285714285714-27.4578974711801i</v>
      </c>
      <c r="M1042" t="str">
        <f t="shared" si="296"/>
        <v>0.0025-0.855459116289608i</v>
      </c>
      <c r="N1042">
        <f t="shared" si="297"/>
        <v>68.757321477541765</v>
      </c>
      <c r="O1042">
        <f t="shared" si="298"/>
        <v>67.027827237432717</v>
      </c>
      <c r="P1042" s="3">
        <f t="shared" si="299"/>
        <v>67.027827237432717</v>
      </c>
      <c r="Q1042" s="3">
        <f t="shared" si="300"/>
        <v>-111.24267852245823</v>
      </c>
      <c r="R1042">
        <f t="shared" si="301"/>
        <v>68.757321477541765</v>
      </c>
      <c r="S1042">
        <f t="shared" si="302"/>
        <v>4.4045035397091564E-2</v>
      </c>
      <c r="T1042">
        <f t="shared" si="285"/>
        <v>67.027827237432717</v>
      </c>
    </row>
    <row r="1043" spans="1:20" x14ac:dyDescent="0.25">
      <c r="A1043">
        <f t="shared" si="286"/>
        <v>277.7947431144031</v>
      </c>
      <c r="B1043">
        <f t="shared" si="303"/>
        <v>44.212406531600514</v>
      </c>
      <c r="C1043" t="str">
        <f t="shared" si="287"/>
        <v>-812.867168517048-2083.24058908167i</v>
      </c>
      <c r="D1043" t="str">
        <f t="shared" si="288"/>
        <v>3.47812498715633-359.978225623825i</v>
      </c>
      <c r="E1043" t="str">
        <f t="shared" si="289"/>
        <v>162.307585472959-0.355040567880998i</v>
      </c>
      <c r="F1043" t="str">
        <f t="shared" si="290"/>
        <v>2.90990990784039-3378.17213340674i</v>
      </c>
      <c r="G1043" t="str">
        <f t="shared" si="291"/>
        <v>0.999999999288802-0.0000266682953200163i</v>
      </c>
      <c r="H1043" t="str">
        <f t="shared" si="292"/>
        <v>15.1742762569292+6.04391173707284i</v>
      </c>
      <c r="I1043" t="str">
        <f t="shared" si="293"/>
        <v>138.53478875514-346.945673674735i</v>
      </c>
      <c r="K1043" t="str">
        <f t="shared" si="294"/>
        <v>0.284388785214236-0.113423126711123i</v>
      </c>
      <c r="L1043" t="str">
        <f t="shared" si="295"/>
        <v>0.000714285714285714-27.353952451863i</v>
      </c>
      <c r="M1043" t="str">
        <f t="shared" si="296"/>
        <v>0.0025-0.852220677714291i</v>
      </c>
      <c r="N1043">
        <f t="shared" si="297"/>
        <v>68.684588416444569</v>
      </c>
      <c r="O1043">
        <f t="shared" si="298"/>
        <v>66.990259713560874</v>
      </c>
      <c r="P1043" s="3">
        <f t="shared" si="299"/>
        <v>66.990259713560874</v>
      </c>
      <c r="Q1043" s="3">
        <f t="shared" si="300"/>
        <v>-111.31541158355543</v>
      </c>
      <c r="R1043">
        <f t="shared" si="301"/>
        <v>68.684588416444569</v>
      </c>
      <c r="S1043">
        <f t="shared" si="302"/>
        <v>4.4212406531600516E-2</v>
      </c>
      <c r="T1043">
        <f t="shared" si="285"/>
        <v>66.990259713560874</v>
      </c>
    </row>
    <row r="1044" spans="1:20" x14ac:dyDescent="0.25">
      <c r="A1044">
        <f t="shared" si="286"/>
        <v>278.85036313823787</v>
      </c>
      <c r="B1044">
        <f t="shared" si="303"/>
        <v>44.380413676420595</v>
      </c>
      <c r="C1044" t="str">
        <f t="shared" si="287"/>
        <v>-811.995721906982-2073.2106979808i</v>
      </c>
      <c r="D1044" t="str">
        <f t="shared" si="288"/>
        <v>3.47812498705853-358.615488377359i</v>
      </c>
      <c r="E1044" t="str">
        <f t="shared" si="289"/>
        <v>162.3065274836-0.355958821983622i</v>
      </c>
      <c r="F1044" t="str">
        <f t="shared" si="290"/>
        <v>2.90990990782463-3365.38367602872i</v>
      </c>
      <c r="G1044" t="str">
        <f t="shared" si="291"/>
        <v>0.999999999283387-0.0000267696348420873i</v>
      </c>
      <c r="H1044" t="str">
        <f t="shared" si="292"/>
        <v>15.1744496284027+6.06688652387536i</v>
      </c>
      <c r="I1044" t="str">
        <f t="shared" si="293"/>
        <v>138.534972704984-345.63531802292i</v>
      </c>
      <c r="K1044" t="str">
        <f t="shared" si="294"/>
        <v>0.28409014303809-0.113733584061108i</v>
      </c>
      <c r="L1044" t="str">
        <f t="shared" si="295"/>
        <v>0.000714285714285714-27.2504009283353i</v>
      </c>
      <c r="M1044" t="str">
        <f t="shared" si="296"/>
        <v>0.0025-0.848994498619535i</v>
      </c>
      <c r="N1044">
        <f t="shared" si="297"/>
        <v>68.61165994333335</v>
      </c>
      <c r="O1044">
        <f t="shared" si="298"/>
        <v>66.952661963973441</v>
      </c>
      <c r="P1044" s="3">
        <f t="shared" si="299"/>
        <v>66.952661963973441</v>
      </c>
      <c r="Q1044" s="3">
        <f t="shared" si="300"/>
        <v>-111.38834005666665</v>
      </c>
      <c r="R1044">
        <f t="shared" si="301"/>
        <v>68.61165994333335</v>
      </c>
      <c r="S1044">
        <f t="shared" si="302"/>
        <v>4.4380413676420594E-2</v>
      </c>
      <c r="T1044">
        <f t="shared" si="285"/>
        <v>66.952661963973441</v>
      </c>
    </row>
    <row r="1045" spans="1:20" x14ac:dyDescent="0.25">
      <c r="A1045">
        <f t="shared" si="286"/>
        <v>279.90999451816316</v>
      </c>
      <c r="B1045">
        <f t="shared" si="303"/>
        <v>44.549059248390996</v>
      </c>
      <c r="C1045" t="str">
        <f t="shared" si="287"/>
        <v>-811.119527174298-2063.21525581516i</v>
      </c>
      <c r="D1045" t="str">
        <f t="shared" si="288"/>
        <v>3.47812498695999-357.257909935089i</v>
      </c>
      <c r="E1045" t="str">
        <f t="shared" si="289"/>
        <v>162.305463733895-0.356876571331098i</v>
      </c>
      <c r="F1045" t="str">
        <f t="shared" si="290"/>
        <v>2.90990990780875-3352.64363082474i</v>
      </c>
      <c r="G1045" t="str">
        <f t="shared" si="291"/>
        <v>0.99999999927793-0.0000268713594543407i</v>
      </c>
      <c r="H1045" t="str">
        <f t="shared" si="292"/>
        <v>15.174624320896+6.08994870554401i</v>
      </c>
      <c r="I1045" t="str">
        <f t="shared" si="293"/>
        <v>138.535158055965-344.329934469093i</v>
      </c>
      <c r="K1045" t="str">
        <f t="shared" si="294"/>
        <v>0.28378986584397-0.114044100554215i</v>
      </c>
      <c r="L1045" t="str">
        <f t="shared" si="295"/>
        <v>0.000714285714285714-27.1472414109736i</v>
      </c>
      <c r="M1045" t="str">
        <f t="shared" si="296"/>
        <v>0.0025-0.845780532595675i</v>
      </c>
      <c r="N1045">
        <f t="shared" si="297"/>
        <v>68.538536066774327</v>
      </c>
      <c r="O1045">
        <f t="shared" si="298"/>
        <v>66.915033823829177</v>
      </c>
      <c r="P1045" s="3">
        <f t="shared" si="299"/>
        <v>66.915033823829177</v>
      </c>
      <c r="Q1045" s="3">
        <f t="shared" si="300"/>
        <v>-111.46146393322567</v>
      </c>
      <c r="R1045">
        <f t="shared" si="301"/>
        <v>68.538536066774327</v>
      </c>
      <c r="S1045">
        <f t="shared" si="302"/>
        <v>4.4549059248390997E-2</v>
      </c>
      <c r="T1045">
        <f t="shared" si="285"/>
        <v>66.915033823829177</v>
      </c>
    </row>
    <row r="1046" spans="1:20" x14ac:dyDescent="0.25">
      <c r="A1046">
        <f t="shared" si="286"/>
        <v>280.97365249733218</v>
      </c>
      <c r="B1046">
        <f t="shared" si="303"/>
        <v>44.718345673534884</v>
      </c>
      <c r="C1046" t="str">
        <f t="shared" si="287"/>
        <v>-810.23857082243-2053.25415659942i</v>
      </c>
      <c r="D1046" t="str">
        <f t="shared" si="288"/>
        <v>3.4781249868607-355.905470767793i</v>
      </c>
      <c r="E1046" t="str">
        <f t="shared" si="289"/>
        <v>162.30439420754-0.35779378314773i</v>
      </c>
      <c r="F1046" t="str">
        <f t="shared" si="290"/>
        <v>2.90990990779276-3339.95181452494i</v>
      </c>
      <c r="G1046" t="str">
        <f t="shared" si="291"/>
        <v>0.999999999272432-0.0000269734706201189i</v>
      </c>
      <c r="H1046" t="str">
        <f t="shared" si="292"/>
        <v>15.1748003444814+6.11309861521734i</v>
      </c>
      <c r="I1046" t="str">
        <f t="shared" si="293"/>
        <v>138.535344818759-343.029504235069i</v>
      </c>
      <c r="K1046" t="str">
        <f t="shared" si="294"/>
        <v>0.283487948878056-0.114354667705869i</v>
      </c>
      <c r="L1046" t="str">
        <f t="shared" si="295"/>
        <v>0.000714285714285714-27.0444724157936i</v>
      </c>
      <c r="M1046" t="str">
        <f t="shared" si="296"/>
        <v>0.0025-0.842578733408722i</v>
      </c>
      <c r="N1046">
        <f t="shared" si="297"/>
        <v>68.465216801179082</v>
      </c>
      <c r="O1046">
        <f t="shared" si="298"/>
        <v>66.877375127816265</v>
      </c>
      <c r="P1046" s="3">
        <f t="shared" si="299"/>
        <v>66.877375127816265</v>
      </c>
      <c r="Q1046" s="3">
        <f t="shared" si="300"/>
        <v>-111.53478319882092</v>
      </c>
      <c r="R1046">
        <f t="shared" si="301"/>
        <v>68.465216801179082</v>
      </c>
      <c r="S1046">
        <f t="shared" si="302"/>
        <v>4.4718345673534887E-2</v>
      </c>
      <c r="T1046">
        <f t="shared" si="285"/>
        <v>66.877375127816265</v>
      </c>
    </row>
    <row r="1047" spans="1:20" x14ac:dyDescent="0.25">
      <c r="A1047">
        <f t="shared" si="286"/>
        <v>282.04135237682209</v>
      </c>
      <c r="B1047">
        <f t="shared" si="303"/>
        <v>44.888275387094318</v>
      </c>
      <c r="C1047" t="str">
        <f t="shared" si="287"/>
        <v>-809.3528394832-2043.32729505192i</v>
      </c>
      <c r="D1047" t="str">
        <f t="shared" si="288"/>
        <v>3.47812498676064-354.55815142018i</v>
      </c>
      <c r="E1047" t="str">
        <f t="shared" si="289"/>
        <v>162.303318888387-0.358710424396007i</v>
      </c>
      <c r="F1047" t="str">
        <f t="shared" si="290"/>
        <v>2.90990990777663-3327.3080445533i</v>
      </c>
      <c r="G1047" t="str">
        <f t="shared" si="291"/>
        <v>0.999999999266892-0.0000270759698083253i</v>
      </c>
      <c r="H1047" t="str">
        <f t="shared" si="292"/>
        <v>15.1749777093083+6.13633658731164i</v>
      </c>
      <c r="I1047" t="str">
        <f t="shared" si="293"/>
        <v>138.535533004124-341.734008613933i</v>
      </c>
      <c r="K1047" t="str">
        <f t="shared" si="294"/>
        <v>0.283184387429337-0.114665276959373i</v>
      </c>
      <c r="L1047" t="str">
        <f t="shared" si="295"/>
        <v>0.000714285714285714-26.9420924644288i</v>
      </c>
      <c r="M1047" t="str">
        <f t="shared" si="296"/>
        <v>0.0025-0.839389054999719i</v>
      </c>
      <c r="N1047">
        <f t="shared" si="297"/>
        <v>68.391702166852227</v>
      </c>
      <c r="O1047">
        <f t="shared" si="298"/>
        <v>66.839685710156814</v>
      </c>
      <c r="P1047" s="3">
        <f t="shared" si="299"/>
        <v>66.839685710156814</v>
      </c>
      <c r="Q1047" s="3">
        <f t="shared" si="300"/>
        <v>-111.60829783314777</v>
      </c>
      <c r="R1047">
        <f t="shared" si="301"/>
        <v>68.391702166852227</v>
      </c>
      <c r="S1047">
        <f t="shared" si="302"/>
        <v>4.488827538709432E-2</v>
      </c>
      <c r="T1047">
        <f t="shared" si="285"/>
        <v>66.839685710156814</v>
      </c>
    </row>
    <row r="1048" spans="1:20" x14ac:dyDescent="0.25">
      <c r="A1048">
        <f t="shared" si="286"/>
        <v>283.11310951585403</v>
      </c>
      <c r="B1048">
        <f t="shared" si="303"/>
        <v>45.05885083356528</v>
      </c>
      <c r="C1048" t="str">
        <f t="shared" si="287"/>
        <v>-808.462319919363-2033.43456659276i</v>
      </c>
      <c r="D1048" t="str">
        <f t="shared" si="288"/>
        <v>3.47812498665983-353.21593251061i</v>
      </c>
      <c r="E1048" t="str">
        <f t="shared" si="289"/>
        <v>162.302237760449-0.359626461774212i</v>
      </c>
      <c r="F1048" t="str">
        <f t="shared" si="290"/>
        <v>2.90990990776039-3314.71213902493i</v>
      </c>
      <c r="G1048" t="str">
        <f t="shared" si="291"/>
        <v>0.99999999926131-0.0000271788584934452i</v>
      </c>
      <c r="H1048" t="str">
        <f t="shared" si="292"/>
        <v>15.1751564256037+6.15966295752603i</v>
      </c>
      <c r="I1048" t="str">
        <f t="shared" si="293"/>
        <v>138.535722622898-340.443428969756i</v>
      </c>
      <c r="K1048" t="str">
        <f t="shared" si="294"/>
        <v>0.282879176830481-0.114975919685922i</v>
      </c>
      <c r="L1048" t="str">
        <f t="shared" si="295"/>
        <v>0.000714285714285714-26.8401000841091i</v>
      </c>
      <c r="M1048" t="str">
        <f t="shared" si="296"/>
        <v>0.0025-0.83621145148408i</v>
      </c>
      <c r="N1048">
        <f t="shared" si="297"/>
        <v>68.3179921900403</v>
      </c>
      <c r="O1048">
        <f t="shared" si="298"/>
        <v>66.801965404611479</v>
      </c>
      <c r="P1048" s="3">
        <f t="shared" si="299"/>
        <v>66.801965404611479</v>
      </c>
      <c r="Q1048" s="3">
        <f t="shared" si="300"/>
        <v>-111.6820078099597</v>
      </c>
      <c r="R1048">
        <f t="shared" si="301"/>
        <v>68.3179921900403</v>
      </c>
      <c r="S1048">
        <f t="shared" si="302"/>
        <v>4.5058850833565284E-2</v>
      </c>
      <c r="T1048">
        <f t="shared" si="285"/>
        <v>66.801965404611479</v>
      </c>
    </row>
    <row r="1049" spans="1:20" x14ac:dyDescent="0.25">
      <c r="A1049">
        <f t="shared" si="286"/>
        <v>284.18893933201429</v>
      </c>
      <c r="B1049">
        <f t="shared" si="303"/>
        <v>45.23007446673283</v>
      </c>
      <c r="C1049" t="str">
        <f t="shared" si="287"/>
        <v>-807.566999027172-2023.57586734179i</v>
      </c>
      <c r="D1049" t="str">
        <f t="shared" si="288"/>
        <v>3.47812498655826-351.878794730812i</v>
      </c>
      <c r="E1049" t="str">
        <f t="shared" si="289"/>
        <v>162.301150807904-0.360541861719264i</v>
      </c>
      <c r="F1049" t="str">
        <f t="shared" si="290"/>
        <v>2.90990990774402-3302.16391674352i</v>
      </c>
      <c r="G1049" t="str">
        <f t="shared" si="291"/>
        <v>0.999999999255685-0.0000272821381555669i</v>
      </c>
      <c r="H1049" t="str">
        <f t="shared" si="292"/>
        <v>15.1753365036725+6.18307806284735i</v>
      </c>
      <c r="I1049" t="str">
        <f t="shared" si="293"/>
        <v>138.535913686001-339.157746737329i</v>
      </c>
      <c r="K1049" t="str">
        <f t="shared" si="294"/>
        <v>0.282572312458718-0.11528658718462i</v>
      </c>
      <c r="L1049" t="str">
        <f t="shared" si="295"/>
        <v>0.000714285714285714-26.7384938076401i</v>
      </c>
      <c r="M1049" t="str">
        <f t="shared" si="296"/>
        <v>0.0025-0.833045877150908i</v>
      </c>
      <c r="N1049">
        <f t="shared" si="297"/>
        <v>68.244086902979859</v>
      </c>
      <c r="O1049">
        <f t="shared" si="298"/>
        <v>66.764214044484049</v>
      </c>
      <c r="P1049" s="3">
        <f t="shared" si="299"/>
        <v>66.764214044484049</v>
      </c>
      <c r="Q1049" s="3">
        <f t="shared" si="300"/>
        <v>-111.75591309702014</v>
      </c>
      <c r="R1049">
        <f t="shared" si="301"/>
        <v>68.244086902979859</v>
      </c>
      <c r="S1049">
        <f t="shared" si="302"/>
        <v>4.5230074466732828E-2</v>
      </c>
      <c r="T1049">
        <f t="shared" si="285"/>
        <v>66.764214044484049</v>
      </c>
    </row>
    <row r="1050" spans="1:20" x14ac:dyDescent="0.25">
      <c r="A1050">
        <f t="shared" si="286"/>
        <v>285.26885730147592</v>
      </c>
      <c r="B1050">
        <f t="shared" si="303"/>
        <v>45.401948749706413</v>
      </c>
      <c r="C1050" t="str">
        <f t="shared" si="287"/>
        <v>-806.666863838969-2013.75109411656i</v>
      </c>
      <c r="D1050" t="str">
        <f t="shared" si="288"/>
        <v>3.4781249864559-350.546718845609i</v>
      </c>
      <c r="E1050" t="str">
        <f t="shared" si="289"/>
        <v>162.300058015093-0.361456590404985i</v>
      </c>
      <c r="F1050" t="str">
        <f t="shared" si="290"/>
        <v>2.90990990772752-3289.66319719866i</v>
      </c>
      <c r="G1050" t="str">
        <f t="shared" si="291"/>
        <v>0.999999999250017-0.0000273858102804028i</v>
      </c>
      <c r="H1050" t="str">
        <f t="shared" si="292"/>
        <v>15.1755179538984+6.20658224155559i</v>
      </c>
      <c r="I1050" t="str">
        <f t="shared" si="293"/>
        <v>138.536106204443-337.876943421895i</v>
      </c>
      <c r="K1050" t="str">
        <f t="shared" si="294"/>
        <v>0.282263789736716-0.115597270682518i</v>
      </c>
      <c r="L1050" t="str">
        <f t="shared" si="295"/>
        <v>0.000714285714285714-26.6372721733813i</v>
      </c>
      <c r="M1050" t="str">
        <f t="shared" si="296"/>
        <v>0.0025-0.829892286462355i</v>
      </c>
      <c r="N1050">
        <f t="shared" si="297"/>
        <v>68.169986343945169</v>
      </c>
      <c r="O1050">
        <f t="shared" si="298"/>
        <v>66.726431462625982</v>
      </c>
      <c r="P1050" s="3">
        <f t="shared" si="299"/>
        <v>66.726431462625982</v>
      </c>
      <c r="Q1050" s="3">
        <f t="shared" si="300"/>
        <v>-111.83001365605483</v>
      </c>
      <c r="R1050">
        <f t="shared" si="301"/>
        <v>68.169986343945169</v>
      </c>
      <c r="S1050">
        <f t="shared" si="302"/>
        <v>4.5401948749706413E-2</v>
      </c>
      <c r="T1050">
        <f t="shared" si="285"/>
        <v>66.726431462625982</v>
      </c>
    </row>
    <row r="1051" spans="1:20" x14ac:dyDescent="0.25">
      <c r="A1051">
        <f t="shared" si="286"/>
        <v>286.35287895922153</v>
      </c>
      <c r="B1051">
        <f t="shared" si="303"/>
        <v>45.574476154955299</v>
      </c>
      <c r="C1051" t="str">
        <f t="shared" si="287"/>
        <v>-805.761901525776-2003.9601444304i</v>
      </c>
      <c r="D1051" t="str">
        <f t="shared" si="288"/>
        <v>3.47812498635278-349.219685692645i</v>
      </c>
      <c r="E1051" t="str">
        <f t="shared" si="289"/>
        <v>162.298959366529-0.362370613742955i</v>
      </c>
      <c r="F1051" t="str">
        <f t="shared" si="290"/>
        <v>2.9099099077109-3277.20980056331i</v>
      </c>
      <c r="G1051" t="str">
        <f t="shared" si="291"/>
        <v>0.999999999244307-0.0000274898763593114i</v>
      </c>
      <c r="H1051" t="str">
        <f t="shared" si="292"/>
        <v>15.1757007867443+6.23017583322831i</v>
      </c>
      <c r="I1051" t="str">
        <f t="shared" si="293"/>
        <v>138.536300189309-336.601000598885i</v>
      </c>
      <c r="K1051" t="str">
        <f t="shared" si="294"/>
        <v>0.28195360413348-0.115907961334648i</v>
      </c>
      <c r="L1051" t="str">
        <f t="shared" si="295"/>
        <v>0.000714285714285714-26.5364337252254i</v>
      </c>
      <c r="M1051" t="str">
        <f t="shared" si="296"/>
        <v>0.0025-0.826750634052952i</v>
      </c>
      <c r="N1051">
        <f t="shared" si="297"/>
        <v>68.095690557297587</v>
      </c>
      <c r="O1051">
        <f t="shared" si="298"/>
        <v>66.688617491441534</v>
      </c>
      <c r="P1051" s="3">
        <f t="shared" si="299"/>
        <v>66.688617491441534</v>
      </c>
      <c r="Q1051" s="3">
        <f t="shared" si="300"/>
        <v>-111.90430944270241</v>
      </c>
      <c r="R1051">
        <f t="shared" si="301"/>
        <v>68.095690557297587</v>
      </c>
      <c r="S1051">
        <f t="shared" si="302"/>
        <v>4.5574476154955301E-2</v>
      </c>
      <c r="T1051">
        <f t="shared" si="285"/>
        <v>66.688617491441534</v>
      </c>
    </row>
    <row r="1052" spans="1:20" x14ac:dyDescent="0.25">
      <c r="A1052">
        <f t="shared" si="286"/>
        <v>287.44101989926656</v>
      </c>
      <c r="B1052">
        <f t="shared" si="303"/>
        <v>45.747659164344128</v>
      </c>
      <c r="C1052" t="str">
        <f t="shared" si="287"/>
        <v>-804.852099399911-1994.20291649027i</v>
      </c>
      <c r="D1052" t="str">
        <f t="shared" si="288"/>
        <v>3.47812498624884-347.897676182101i</v>
      </c>
      <c r="E1052" t="str">
        <f t="shared" si="289"/>
        <v>162.297854846898-0.363283897384236i</v>
      </c>
      <c r="F1052" t="str">
        <f t="shared" si="290"/>
        <v>2.90990990769416-3264.80354769119i</v>
      </c>
      <c r="G1052" t="str">
        <f t="shared" si="291"/>
        <v>0.999999999238552-0.000027594337889318i</v>
      </c>
      <c r="H1052" t="str">
        <f t="shared" si="292"/>
        <v>15.175885012753+6.25385917874623i</v>
      </c>
      <c r="I1052" t="str">
        <f t="shared" si="293"/>
        <v>138.536495651777-335.329899913652i</v>
      </c>
      <c r="K1052" t="str">
        <f t="shared" si="294"/>
        <v>0.281641751165238-0.116218650224077i</v>
      </c>
      <c r="L1052" t="str">
        <f t="shared" si="295"/>
        <v>0.000714285714285714-26.4359770125776i</v>
      </c>
      <c r="M1052" t="str">
        <f t="shared" si="296"/>
        <v>0.0025-0.823620874728982i</v>
      </c>
      <c r="N1052">
        <f t="shared" si="297"/>
        <v>68.0211995935326</v>
      </c>
      <c r="O1052">
        <f t="shared" si="298"/>
        <v>66.650771962892378</v>
      </c>
      <c r="P1052" s="3">
        <f t="shared" si="299"/>
        <v>66.650771962892378</v>
      </c>
      <c r="Q1052" s="3">
        <f t="shared" si="300"/>
        <v>-111.9788004064674</v>
      </c>
      <c r="R1052">
        <f t="shared" si="301"/>
        <v>68.0211995935326</v>
      </c>
      <c r="S1052">
        <f t="shared" si="302"/>
        <v>4.5747659164344132E-2</v>
      </c>
      <c r="T1052">
        <f t="shared" si="285"/>
        <v>66.650771962892378</v>
      </c>
    </row>
    <row r="1053" spans="1:20" x14ac:dyDescent="0.25">
      <c r="A1053">
        <f t="shared" si="286"/>
        <v>288.53329577488381</v>
      </c>
      <c r="B1053">
        <f t="shared" si="303"/>
        <v>45.921500269168639</v>
      </c>
      <c r="C1053" t="str">
        <f t="shared" si="287"/>
        <v>-803.937444917542-1984.47930919475i</v>
      </c>
      <c r="D1053" t="str">
        <f t="shared" si="288"/>
        <v>3.47812498614414-346.580671296426i</v>
      </c>
      <c r="E1053" t="str">
        <f t="shared" si="289"/>
        <v>162.29674444106-0.36419640671537i</v>
      </c>
      <c r="F1053" t="str">
        <f t="shared" si="290"/>
        <v>2.90990990767729-3252.44426011417i</v>
      </c>
      <c r="G1053" t="str">
        <f t="shared" si="291"/>
        <v>0.999999999232755-0.0000276991963731368i</v>
      </c>
      <c r="H1053" t="str">
        <f t="shared" si="292"/>
        <v>15.1760706425479+6.27763262029797i</v>
      </c>
      <c r="I1053" t="str">
        <f t="shared" si="293"/>
        <v>138.5366926031-334.063623081209i</v>
      </c>
      <c r="K1053" t="str">
        <f t="shared" si="294"/>
        <v>0.281328226396343-0.116529328361966i</v>
      </c>
      <c r="L1053" t="str">
        <f t="shared" si="295"/>
        <v>0.000714285714285714-26.3359005903343i</v>
      </c>
      <c r="M1053" t="str">
        <f t="shared" si="296"/>
        <v>0.0025-0.820502963467802i</v>
      </c>
      <c r="N1053">
        <f t="shared" si="297"/>
        <v>67.946513509330416</v>
      </c>
      <c r="O1053">
        <f t="shared" si="298"/>
        <v>66.612894708502694</v>
      </c>
      <c r="P1053" s="3">
        <f t="shared" si="299"/>
        <v>66.612894708502694</v>
      </c>
      <c r="Q1053" s="3">
        <f t="shared" si="300"/>
        <v>-112.05348649066958</v>
      </c>
      <c r="R1053">
        <f t="shared" si="301"/>
        <v>67.946513509330416</v>
      </c>
      <c r="S1053">
        <f t="shared" si="302"/>
        <v>4.5921500269168643E-2</v>
      </c>
      <c r="T1053">
        <f t="shared" si="285"/>
        <v>66.612894708502694</v>
      </c>
    </row>
    <row r="1054" spans="1:20" x14ac:dyDescent="0.25">
      <c r="A1054">
        <f t="shared" si="286"/>
        <v>289.62972229882837</v>
      </c>
      <c r="B1054">
        <f t="shared" si="303"/>
        <v>46.09600197019148</v>
      </c>
      <c r="C1054" t="str">
        <f t="shared" si="287"/>
        <v>-803.017925681417-1974.78922213185i</v>
      </c>
      <c r="D1054" t="str">
        <f t="shared" si="288"/>
        <v>3.47812498603865-345.268652090065i</v>
      </c>
      <c r="E1054" t="str">
        <f t="shared" si="289"/>
        <v>162.295628134054-0.365108106863423i</v>
      </c>
      <c r="F1054" t="str">
        <f t="shared" si="290"/>
        <v>2.9099099076603-3240.13176003977i</v>
      </c>
      <c r="G1054" t="str">
        <f t="shared" si="291"/>
        <v>0.999999999226912-0.0000278044533191922i</v>
      </c>
      <c r="H1054" t="str">
        <f t="shared" si="292"/>
        <v>15.1762576868336+6.30149650138561i</v>
      </c>
      <c r="I1054" t="str">
        <f t="shared" si="293"/>
        <v>138.536891054628-332.802151885967i</v>
      </c>
      <c r="K1054" t="str">
        <f t="shared" si="294"/>
        <v>0.281013025440171-0.116839986687644i</v>
      </c>
      <c r="L1054" t="str">
        <f t="shared" si="295"/>
        <v>0.000714285714285714-26.2362030188627i</v>
      </c>
      <c r="M1054" t="str">
        <f t="shared" si="296"/>
        <v>0.0025-0.817396855417218i</v>
      </c>
      <c r="N1054">
        <f t="shared" si="297"/>
        <v>67.871632367600682</v>
      </c>
      <c r="O1054">
        <f t="shared" si="298"/>
        <v>66.574985559363938</v>
      </c>
      <c r="P1054" s="3">
        <f t="shared" si="299"/>
        <v>66.574985559363938</v>
      </c>
      <c r="Q1054" s="3">
        <f t="shared" si="300"/>
        <v>-112.12836763239932</v>
      </c>
      <c r="R1054">
        <f t="shared" si="301"/>
        <v>67.871632367600682</v>
      </c>
      <c r="S1054">
        <f t="shared" si="302"/>
        <v>4.609600197019148E-2</v>
      </c>
      <c r="T1054">
        <f t="shared" si="285"/>
        <v>66.574985559363938</v>
      </c>
    </row>
    <row r="1055" spans="1:20" x14ac:dyDescent="0.25">
      <c r="A1055">
        <f t="shared" si="286"/>
        <v>290.73031524356395</v>
      </c>
      <c r="B1055">
        <f t="shared" si="303"/>
        <v>46.271166777678211</v>
      </c>
      <c r="C1055" t="str">
        <f t="shared" si="287"/>
        <v>-802.093529443477-1965.13255557703i</v>
      </c>
      <c r="D1055" t="str">
        <f t="shared" si="288"/>
        <v>3.47812498593232-343.961599689177i</v>
      </c>
      <c r="E1055" t="str">
        <f t="shared" si="289"/>
        <v>162.294505911104-0.366018962693908i</v>
      </c>
      <c r="F1055" t="str">
        <f t="shared" si="290"/>
        <v>2.90990990764316-3227.86587034851i</v>
      </c>
      <c r="G1055" t="str">
        <f t="shared" si="291"/>
        <v>0.999999999221026-0.0000279101102416408i</v>
      </c>
      <c r="H1055" t="str">
        <f t="shared" si="292"/>
        <v>15.176446156396+6.32545116682937i</v>
      </c>
      <c r="I1055" t="str">
        <f t="shared" si="293"/>
        <v>138.53709101779-331.545468181457i</v>
      </c>
      <c r="K1055" t="str">
        <f t="shared" si="294"/>
        <v>0.28069614396004-0.117150616068692i</v>
      </c>
      <c r="L1055" t="str">
        <f t="shared" si="295"/>
        <v>0.000714285714285714-26.1368828639796i</v>
      </c>
      <c r="M1055" t="str">
        <f t="shared" si="296"/>
        <v>0.0025-0.81430250589482i</v>
      </c>
      <c r="N1055">
        <f t="shared" si="297"/>
        <v>67.796556237533039</v>
      </c>
      <c r="O1055">
        <f t="shared" si="298"/>
        <v>66.537044346140604</v>
      </c>
      <c r="P1055" s="3">
        <f t="shared" si="299"/>
        <v>66.537044346140604</v>
      </c>
      <c r="Q1055" s="3">
        <f t="shared" si="300"/>
        <v>-112.20344376246696</v>
      </c>
      <c r="R1055">
        <f t="shared" si="301"/>
        <v>67.796556237533039</v>
      </c>
      <c r="S1055">
        <f t="shared" si="302"/>
        <v>4.6271166777678209E-2</v>
      </c>
      <c r="T1055">
        <f t="shared" si="285"/>
        <v>66.537044346140604</v>
      </c>
    </row>
    <row r="1056" spans="1:20" x14ac:dyDescent="0.25">
      <c r="A1056">
        <f t="shared" si="286"/>
        <v>291.83509044148951</v>
      </c>
      <c r="B1056">
        <f t="shared" si="303"/>
        <v>46.446997211433391</v>
      </c>
      <c r="C1056" t="str">
        <f t="shared" si="287"/>
        <v>-801.164244107494-1955.50921049095i</v>
      </c>
      <c r="D1056" t="str">
        <f t="shared" si="288"/>
        <v>3.4781249858252-342.659495291378i</v>
      </c>
      <c r="E1056" t="str">
        <f t="shared" si="289"/>
        <v>162.293377757618-0.366928938811308i</v>
      </c>
      <c r="F1056" t="str">
        <f t="shared" si="290"/>
        <v>2.9099099076259-3215.64641459147i</v>
      </c>
      <c r="G1056" t="str">
        <f t="shared" si="291"/>
        <v>0.999999999215094-0.000028016168660393i</v>
      </c>
      <c r="H1056" t="str">
        <f t="shared" si="292"/>
        <v>15.1766360621039+6.349496962773i</v>
      </c>
      <c r="I1056" t="str">
        <f t="shared" si="293"/>
        <v>138.537292504105-330.293553890097i</v>
      </c>
      <c r="K1056" t="str">
        <f t="shared" si="294"/>
        <v>0.280377577670112-0.117461207301029i</v>
      </c>
      <c r="L1056" t="str">
        <f t="shared" si="295"/>
        <v>0.000714285714285714-26.0379386969312i</v>
      </c>
      <c r="M1056" t="str">
        <f t="shared" si="296"/>
        <v>0.0025-0.811219870387346i</v>
      </c>
      <c r="N1056">
        <f t="shared" si="297"/>
        <v>67.721285194644466</v>
      </c>
      <c r="O1056">
        <f t="shared" si="298"/>
        <v>66.499070899075022</v>
      </c>
      <c r="P1056" s="3">
        <f t="shared" si="299"/>
        <v>66.499070899075022</v>
      </c>
      <c r="Q1056" s="3">
        <f t="shared" si="300"/>
        <v>-112.27871480535553</v>
      </c>
      <c r="R1056">
        <f t="shared" si="301"/>
        <v>67.721285194644466</v>
      </c>
      <c r="S1056">
        <f t="shared" si="302"/>
        <v>4.6446997211433388E-2</v>
      </c>
      <c r="T1056">
        <f t="shared" si="285"/>
        <v>66.499070899075022</v>
      </c>
    </row>
    <row r="1057" spans="1:20" x14ac:dyDescent="0.25">
      <c r="A1057">
        <f t="shared" si="286"/>
        <v>292.9440637851672</v>
      </c>
      <c r="B1057">
        <f t="shared" si="303"/>
        <v>46.623495800836842</v>
      </c>
      <c r="C1057" t="str">
        <f t="shared" si="287"/>
        <v>-800.230057731762-1945.91908851729i</v>
      </c>
      <c r="D1057" t="str">
        <f t="shared" si="288"/>
        <v>3.47812498571731-341.362320165458i</v>
      </c>
      <c r="E1057" t="str">
        <f t="shared" si="289"/>
        <v>162.292243659191-0.367837999559581i</v>
      </c>
      <c r="F1057" t="str">
        <f t="shared" si="290"/>
        <v>2.90990990760852-3203.47321698769i</v>
      </c>
      <c r="G1057" t="str">
        <f t="shared" si="291"/>
        <v>0.999999999209118-0.0000281226301011344i</v>
      </c>
      <c r="H1057" t="str">
        <f t="shared" si="292"/>
        <v>15.1768274149089+6.37363423668899i</v>
      </c>
      <c r="I1057" t="str">
        <f t="shared" si="293"/>
        <v>138.537495525183-329.046391002916i</v>
      </c>
      <c r="K1057" t="str">
        <f t="shared" si="294"/>
        <v>0.280057322336314-0.117771751109023i</v>
      </c>
      <c r="L1057" t="str">
        <f t="shared" si="295"/>
        <v>0.000714285714285714-25.9393690943726i</v>
      </c>
      <c r="M1057" t="str">
        <f t="shared" si="296"/>
        <v>0.0025-0.808148904550052i</v>
      </c>
      <c r="N1057">
        <f t="shared" si="297"/>
        <v>67.645819320826874</v>
      </c>
      <c r="O1057">
        <f t="shared" si="298"/>
        <v>66.461065047992619</v>
      </c>
      <c r="P1057" s="3">
        <f t="shared" si="299"/>
        <v>66.461065047992619</v>
      </c>
      <c r="Q1057" s="3">
        <f t="shared" si="300"/>
        <v>-112.35418067917313</v>
      </c>
      <c r="R1057">
        <f t="shared" si="301"/>
        <v>67.645819320826874</v>
      </c>
      <c r="S1057">
        <f t="shared" si="302"/>
        <v>4.6623495800836842E-2</v>
      </c>
      <c r="T1057">
        <f t="shared" si="285"/>
        <v>66.461065047992619</v>
      </c>
    </row>
    <row r="1058" spans="1:20" x14ac:dyDescent="0.25">
      <c r="A1058">
        <f t="shared" si="286"/>
        <v>294.05725122755081</v>
      </c>
      <c r="B1058">
        <f t="shared" si="303"/>
        <v>46.800665084880023</v>
      </c>
      <c r="C1058" t="str">
        <f t="shared" si="287"/>
        <v>-799.29095853177-1936.36209198071i</v>
      </c>
      <c r="D1058" t="str">
        <f t="shared" si="288"/>
        <v>3.47812498560854-340.070055651117i</v>
      </c>
      <c r="E1058" t="str">
        <f t="shared" si="289"/>
        <v>162.291103601615-0.368746109022671i</v>
      </c>
      <c r="F1058" t="str">
        <f t="shared" si="290"/>
        <v>2.90990990759099-3191.34610242161i</v>
      </c>
      <c r="G1058" t="str">
        <f t="shared" si="291"/>
        <v>0.999999999203095-0.0000282294960953487i</v>
      </c>
      <c r="H1058" t="str">
        <f t="shared" si="292"/>
        <v>15.177020225846+6.39786333738328i</v>
      </c>
      <c r="I1058" t="str">
        <f t="shared" si="293"/>
        <v>138.537700092709-327.803961579283i</v>
      </c>
      <c r="K1058" t="str">
        <f t="shared" si="294"/>
        <v>0.279735373777268-0.118082238145597i</v>
      </c>
      <c r="L1058" t="str">
        <f t="shared" si="295"/>
        <v>0.000714285714285714-25.8411726383469i</v>
      </c>
      <c r="M1058" t="str">
        <f t="shared" si="296"/>
        <v>0.0025-0.805089564206075i</v>
      </c>
      <c r="N1058">
        <f t="shared" si="297"/>
        <v>67.570158704396718</v>
      </c>
      <c r="O1058">
        <f t="shared" si="298"/>
        <v>66.423026622308029</v>
      </c>
      <c r="P1058" s="3">
        <f t="shared" si="299"/>
        <v>66.423026622308029</v>
      </c>
      <c r="Q1058" s="3">
        <f t="shared" si="300"/>
        <v>-112.42984129560328</v>
      </c>
      <c r="R1058">
        <f t="shared" si="301"/>
        <v>67.570158704396718</v>
      </c>
      <c r="S1058">
        <f t="shared" si="302"/>
        <v>4.6800665084880025E-2</v>
      </c>
      <c r="T1058">
        <f t="shared" si="285"/>
        <v>66.423026622308029</v>
      </c>
    </row>
    <row r="1059" spans="1:20" x14ac:dyDescent="0.25">
      <c r="A1059">
        <f t="shared" si="286"/>
        <v>295.17466878221552</v>
      </c>
      <c r="B1059">
        <f t="shared" si="303"/>
        <v>46.97850761220257</v>
      </c>
      <c r="C1059" t="str">
        <f t="shared" si="287"/>
        <v>-798.346934882923-1926.83812388432i</v>
      </c>
      <c r="D1059" t="str">
        <f t="shared" si="288"/>
        <v>3.47812498549893-338.782683158696i</v>
      </c>
      <c r="E1059" t="str">
        <f t="shared" si="289"/>
        <v>162.289957570872-0.36965323102558i</v>
      </c>
      <c r="F1059" t="str">
        <f t="shared" si="290"/>
        <v>2.90990990757333-3179.26489644062i</v>
      </c>
      <c r="G1059" t="str">
        <f t="shared" si="291"/>
        <v>0.999999999197028-0.0000283367681803391i</v>
      </c>
      <c r="H1059" t="str">
        <f t="shared" si="292"/>
        <v>15.177214506035+6.42218461500161i</v>
      </c>
      <c r="I1059" t="str">
        <f t="shared" si="293"/>
        <v>138.537906218476-326.566247746678i</v>
      </c>
      <c r="K1059" t="str">
        <f t="shared" si="294"/>
        <v>0.279411727865195-0.118392658992364i</v>
      </c>
      <c r="L1059" t="str">
        <f t="shared" si="295"/>
        <v>0.000714285714285714-25.743347916265i</v>
      </c>
      <c r="M1059" t="str">
        <f t="shared" si="296"/>
        <v>0.0025-0.802041805345757i</v>
      </c>
      <c r="N1059">
        <f t="shared" si="297"/>
        <v>67.494303440139078</v>
      </c>
      <c r="O1059">
        <f t="shared" si="298"/>
        <v>66.384955451029469</v>
      </c>
      <c r="P1059" s="3">
        <f t="shared" si="299"/>
        <v>66.384955451029469</v>
      </c>
      <c r="Q1059" s="3">
        <f t="shared" si="300"/>
        <v>-112.50569655986092</v>
      </c>
      <c r="R1059">
        <f t="shared" si="301"/>
        <v>67.494303440139078</v>
      </c>
      <c r="S1059">
        <f t="shared" si="302"/>
        <v>4.6978507612202569E-2</v>
      </c>
      <c r="T1059">
        <f t="shared" si="285"/>
        <v>66.384955451029469</v>
      </c>
    </row>
    <row r="1060" spans="1:20" x14ac:dyDescent="0.25">
      <c r="A1060">
        <f t="shared" si="286"/>
        <v>296.29633252358798</v>
      </c>
      <c r="B1060">
        <f t="shared" si="303"/>
        <v>47.157025941128943</v>
      </c>
      <c r="C1060" t="str">
        <f t="shared" si="287"/>
        <v>-797.397975323234-1917.34708790778i</v>
      </c>
      <c r="D1060" t="str">
        <f t="shared" si="288"/>
        <v>3.47812498538854-337.50018416891i</v>
      </c>
      <c r="E1060" t="str">
        <f t="shared" si="289"/>
        <v>162.288805553146-0.370559329133049i</v>
      </c>
      <c r="F1060" t="str">
        <f t="shared" si="290"/>
        <v>2.90990990755554-3167.22942525253i</v>
      </c>
      <c r="G1060" t="str">
        <f t="shared" si="291"/>
        <v>0.999999999190913-0.0000284444478992504i</v>
      </c>
      <c r="H1060" t="str">
        <f t="shared" si="292"/>
        <v>15.17741026668+6.44659842103357i</v>
      </c>
      <c r="I1060" t="str">
        <f t="shared" si="293"/>
        <v>138.538113914355-325.333231700408i</v>
      </c>
      <c r="K1060" t="str">
        <f t="shared" si="294"/>
        <v>0.279086380526872-0.118703004159759i</v>
      </c>
      <c r="L1060" t="str">
        <f t="shared" si="295"/>
        <v>0.000714285714285714-25.6458935208857i</v>
      </c>
      <c r="M1060" t="str">
        <f t="shared" si="296"/>
        <v>0.0025-0.799005584126076i</v>
      </c>
      <c r="N1060">
        <f t="shared" si="297"/>
        <v>67.41825362935927</v>
      </c>
      <c r="O1060">
        <f t="shared" si="298"/>
        <v>66.346851362765605</v>
      </c>
      <c r="P1060" s="3">
        <f t="shared" si="299"/>
        <v>66.346851362765605</v>
      </c>
      <c r="Q1060" s="3">
        <f t="shared" si="300"/>
        <v>-112.58174637064073</v>
      </c>
      <c r="R1060">
        <f t="shared" si="301"/>
        <v>67.41825362935927</v>
      </c>
      <c r="S1060">
        <f t="shared" si="302"/>
        <v>4.7157025941128944E-2</v>
      </c>
      <c r="T1060">
        <f t="shared" si="285"/>
        <v>66.346851362765605</v>
      </c>
    </row>
    <row r="1061" spans="1:20" x14ac:dyDescent="0.25">
      <c r="A1061">
        <f t="shared" si="286"/>
        <v>297.42225858717762</v>
      </c>
      <c r="B1061">
        <f t="shared" si="303"/>
        <v>47.336222639705234</v>
      </c>
      <c r="C1061" t="str">
        <f t="shared" si="287"/>
        <v>-796.444068556032-1907.88888840478i</v>
      </c>
      <c r="D1061" t="str">
        <f t="shared" si="288"/>
        <v>3.47812498527726-336.22254023258i</v>
      </c>
      <c r="E1061" t="str">
        <f t="shared" si="289"/>
        <v>162.287647534822-0.371464366652903i</v>
      </c>
      <c r="F1061" t="str">
        <f t="shared" si="290"/>
        <v>2.90990990753761-3155.23951572303i</v>
      </c>
      <c r="G1061" t="str">
        <f t="shared" si="291"/>
        <v>0.999999999184753-0.0000285525368010916i</v>
      </c>
      <c r="H1061" t="str">
        <f t="shared" si="292"/>
        <v>15.1776075190713+6.47110510831845i</v>
      </c>
      <c r="I1061" t="str">
        <f t="shared" si="293"/>
        <v>138.53832319231-324.104895703371i</v>
      </c>
      <c r="K1061" t="str">
        <f t="shared" si="294"/>
        <v>0.278759327744546-0.119013264087183i</v>
      </c>
      <c r="L1061" t="str">
        <f t="shared" si="295"/>
        <v>0.000714285714285714-25.5488080502946i</v>
      </c>
      <c r="M1061" t="str">
        <f t="shared" si="296"/>
        <v>0.0025-0.795980856869972i</v>
      </c>
      <c r="N1061">
        <f t="shared" si="297"/>
        <v>67.342009379928243</v>
      </c>
      <c r="O1061">
        <f t="shared" si="298"/>
        <v>66.308714185730395</v>
      </c>
      <c r="P1061" s="3">
        <f t="shared" si="299"/>
        <v>66.308714185730395</v>
      </c>
      <c r="Q1061" s="3">
        <f t="shared" si="300"/>
        <v>-112.65799062007176</v>
      </c>
      <c r="R1061">
        <f t="shared" si="301"/>
        <v>67.342009379928243</v>
      </c>
      <c r="S1061">
        <f t="shared" si="302"/>
        <v>4.733622263970523E-2</v>
      </c>
      <c r="T1061">
        <f t="shared" si="285"/>
        <v>66.308714185730395</v>
      </c>
    </row>
    <row r="1062" spans="1:20" x14ac:dyDescent="0.25">
      <c r="A1062">
        <f t="shared" si="286"/>
        <v>298.5524631698089</v>
      </c>
      <c r="B1062">
        <f t="shared" si="303"/>
        <v>47.516100285736115</v>
      </c>
      <c r="C1062" t="str">
        <f t="shared" si="287"/>
        <v>-795.485203452711-1898.46343040088i</v>
      </c>
      <c r="D1062" t="str">
        <f t="shared" si="288"/>
        <v>3.47812498516516-334.94973297037i</v>
      </c>
      <c r="E1062" t="str">
        <f t="shared" si="289"/>
        <v>162.28648350249-0.372368306634553i</v>
      </c>
      <c r="F1062" t="str">
        <f t="shared" si="290"/>
        <v>2.90990990751955-3143.29499537327i</v>
      </c>
      <c r="G1062" t="str">
        <f t="shared" si="291"/>
        <v>0.999999999178545-0.000028661036440758i</v>
      </c>
      <c r="H1062" t="str">
        <f t="shared" si="292"/>
        <v>15.1778062745849+6.49570503105032i</v>
      </c>
      <c r="I1062" t="str">
        <f t="shared" si="293"/>
        <v>138.538534064396-322.881222085784i</v>
      </c>
      <c r="K1062" t="str">
        <f t="shared" si="294"/>
        <v>0.278430565556884-0.119323429143169i</v>
      </c>
      <c r="L1062" t="str">
        <f t="shared" si="295"/>
        <v>0.000714285714285714-25.4520901078846i</v>
      </c>
      <c r="M1062" t="str">
        <f t="shared" si="296"/>
        <v>0.0025-0.792967580065725i</v>
      </c>
      <c r="N1062">
        <f t="shared" si="297"/>
        <v>67.265570806330885</v>
      </c>
      <c r="O1062">
        <f t="shared" si="298"/>
        <v>66.270543747749485</v>
      </c>
      <c r="P1062" s="3">
        <f t="shared" si="299"/>
        <v>66.270543747749485</v>
      </c>
      <c r="Q1062" s="3">
        <f t="shared" si="300"/>
        <v>-112.73442919366911</v>
      </c>
      <c r="R1062">
        <f t="shared" si="301"/>
        <v>67.265570806330885</v>
      </c>
      <c r="S1062">
        <f t="shared" si="302"/>
        <v>4.7516100285736114E-2</v>
      </c>
      <c r="T1062">
        <f t="shared" si="285"/>
        <v>66.270543747749485</v>
      </c>
    </row>
    <row r="1063" spans="1:20" x14ac:dyDescent="0.25">
      <c r="A1063">
        <f t="shared" si="286"/>
        <v>299.68696252985421</v>
      </c>
      <c r="B1063">
        <f t="shared" si="303"/>
        <v>47.696661466821915</v>
      </c>
      <c r="C1063" t="str">
        <f t="shared" si="287"/>
        <v>-794.52136905548-1889.07061959105i</v>
      </c>
      <c r="D1063" t="str">
        <f t="shared" si="288"/>
        <v>3.47812498505221-333.681744072519i</v>
      </c>
      <c r="E1063" t="str">
        <f t="shared" si="289"/>
        <v>162.28531344295-0.373271111870096i</v>
      </c>
      <c r="F1063" t="str">
        <f t="shared" si="290"/>
        <v>2.90990990750135-3131.39569237729i</v>
      </c>
      <c r="G1063" t="str">
        <f t="shared" si="291"/>
        <v>0.99999999917229-0.0000287699483790528i</v>
      </c>
      <c r="H1063" t="str">
        <f t="shared" si="292"/>
        <v>15.178006544684+6.5203985447838i</v>
      </c>
      <c r="I1063" t="str">
        <f t="shared" si="293"/>
        <v>138.538746542763-321.662193244939i</v>
      </c>
      <c r="K1063" t="str">
        <f t="shared" si="294"/>
        <v>0.278100090059904-0.119633489625552i</v>
      </c>
      <c r="L1063" t="str">
        <f t="shared" si="295"/>
        <v>0.000714285714285714-25.3557383023357i</v>
      </c>
      <c r="M1063" t="str">
        <f t="shared" si="296"/>
        <v>0.0025-0.789965710366333i</v>
      </c>
      <c r="N1063">
        <f t="shared" si="297"/>
        <v>67.188938029711892</v>
      </c>
      <c r="O1063">
        <f t="shared" si="298"/>
        <v>66.232339876265556</v>
      </c>
      <c r="P1063" s="3">
        <f t="shared" si="299"/>
        <v>66.232339876265556</v>
      </c>
      <c r="Q1063" s="3">
        <f t="shared" si="300"/>
        <v>-112.81106197028811</v>
      </c>
      <c r="R1063">
        <f t="shared" si="301"/>
        <v>67.188938029711892</v>
      </c>
      <c r="S1063">
        <f t="shared" si="302"/>
        <v>4.7696661466821916E-2</v>
      </c>
      <c r="T1063">
        <f t="shared" si="285"/>
        <v>66.232339876265556</v>
      </c>
    </row>
    <row r="1064" spans="1:20" x14ac:dyDescent="0.25">
      <c r="A1064">
        <f t="shared" si="286"/>
        <v>300.82577298746764</v>
      </c>
      <c r="B1064">
        <f t="shared" si="303"/>
        <v>47.877908780395842</v>
      </c>
      <c r="C1064" t="str">
        <f t="shared" si="287"/>
        <v>-793.552554580062-1879.71036233746i</v>
      </c>
      <c r="D1064" t="str">
        <f t="shared" si="288"/>
        <v>3.4781249849384-332.418555298581i</v>
      </c>
      <c r="E1064" t="str">
        <f t="shared" si="289"/>
        <v>162.284137343213-0.374172744894851i</v>
      </c>
      <c r="F1064" t="str">
        <f t="shared" si="290"/>
        <v>2.90990990748301-3119.54143555962i</v>
      </c>
      <c r="G1064" t="str">
        <f t="shared" si="291"/>
        <v>0.999999999165988-0.0000288792741827112i</v>
      </c>
      <c r="H1064" t="str">
        <f t="shared" si="292"/>
        <v>15.1782083409193+6.54518600643863i</v>
      </c>
      <c r="I1064" t="str">
        <f t="shared" si="293"/>
        <v>138.538960639648-320.44779164495i</v>
      </c>
      <c r="K1064" t="str">
        <f t="shared" si="294"/>
        <v>0.277767897407934-0.119943435761647i</v>
      </c>
      <c r="L1064" t="str">
        <f t="shared" si="295"/>
        <v>0.000714285714285714-25.2597512475949i</v>
      </c>
      <c r="M1064" t="str">
        <f t="shared" si="296"/>
        <v>0.0025-0.786975204588895i</v>
      </c>
      <c r="N1064">
        <f t="shared" si="297"/>
        <v>67.112111177925698</v>
      </c>
      <c r="O1064">
        <f t="shared" si="298"/>
        <v>66.194102398344867</v>
      </c>
      <c r="P1064" s="3">
        <f t="shared" si="299"/>
        <v>66.194102398344867</v>
      </c>
      <c r="Q1064" s="3">
        <f t="shared" si="300"/>
        <v>-112.8878888220743</v>
      </c>
      <c r="R1064">
        <f t="shared" si="301"/>
        <v>67.112111177925698</v>
      </c>
      <c r="S1064">
        <f t="shared" si="302"/>
        <v>4.7877908780395842E-2</v>
      </c>
      <c r="T1064">
        <f t="shared" si="285"/>
        <v>66.194102398344867</v>
      </c>
    </row>
    <row r="1065" spans="1:20" x14ac:dyDescent="0.25">
      <c r="A1065">
        <f t="shared" si="286"/>
        <v>301.96891092482002</v>
      </c>
      <c r="B1065">
        <f t="shared" si="303"/>
        <v>48.059844833761346</v>
      </c>
      <c r="C1065" t="str">
        <f t="shared" si="287"/>
        <v>-792.578749418515-1870.38256566697i</v>
      </c>
      <c r="D1065" t="str">
        <f t="shared" si="288"/>
        <v>3.4781249848237-331.160148477163i</v>
      </c>
      <c r="E1065" t="str">
        <f t="shared" si="289"/>
        <v>162.282955190506-0.37507316798827i</v>
      </c>
      <c r="F1065" t="str">
        <f t="shared" si="290"/>
        <v>2.90990990746453-3107.73205439282i</v>
      </c>
      <c r="G1065" t="str">
        <f t="shared" si="291"/>
        <v>0.999999999159637-0.0000289890154244214i</v>
      </c>
      <c r="H1065" t="str">
        <f t="shared" si="292"/>
        <v>15.1784116749296+6.57006777430577i</v>
      </c>
      <c r="I1065" t="str">
        <f t="shared" si="293"/>
        <v>138.539176367388-319.237999816497i</v>
      </c>
      <c r="K1065" t="str">
        <f t="shared" si="294"/>
        <v>0.277433983814547-0.120253257708449i</v>
      </c>
      <c r="L1065" t="str">
        <f t="shared" si="295"/>
        <v>0.000714285714285714-25.164127562856i</v>
      </c>
      <c r="M1065" t="str">
        <f t="shared" si="296"/>
        <v>0.0025-0.78399601971398i</v>
      </c>
      <c r="N1065">
        <f t="shared" si="297"/>
        <v>67.035090385580759</v>
      </c>
      <c r="O1065">
        <f t="shared" si="298"/>
        <v>66.15583114068302</v>
      </c>
      <c r="P1065" s="3">
        <f t="shared" si="299"/>
        <v>66.15583114068302</v>
      </c>
      <c r="Q1065" s="3">
        <f t="shared" si="300"/>
        <v>-112.96490961441924</v>
      </c>
      <c r="R1065">
        <f t="shared" si="301"/>
        <v>67.035090385580759</v>
      </c>
      <c r="S1065">
        <f t="shared" si="302"/>
        <v>4.8059844833761349E-2</v>
      </c>
      <c r="T1065">
        <f t="shared" si="285"/>
        <v>66.15583114068302</v>
      </c>
    </row>
    <row r="1066" spans="1:20" x14ac:dyDescent="0.25">
      <c r="A1066">
        <f t="shared" si="286"/>
        <v>303.11639278633436</v>
      </c>
      <c r="B1066">
        <f t="shared" si="303"/>
        <v>48.242472244129644</v>
      </c>
      <c r="C1066" t="str">
        <f t="shared" si="287"/>
        <v>-791.599943141953-1861.08713726878i</v>
      </c>
      <c r="D1066" t="str">
        <f t="shared" si="288"/>
        <v>3.47812498470815-329.906505505659i</v>
      </c>
      <c r="E1066" t="str">
        <f t="shared" si="289"/>
        <v>162.281766972274-0.375972343175583i</v>
      </c>
      <c r="F1066" t="str">
        <f t="shared" si="290"/>
        <v>2.90990990744591-3095.96737899496i</v>
      </c>
      <c r="G1066" t="str">
        <f t="shared" si="291"/>
        <v>0.999999999153238-0.000029099173682848i</v>
      </c>
      <c r="H1066" t="str">
        <f t="shared" si="292"/>
        <v>15.1786165584428+6.59504420805221i</v>
      </c>
      <c r="I1066" t="str">
        <f t="shared" si="293"/>
        <v>138.539393738408-318.032800356576i</v>
      </c>
      <c r="K1066" t="str">
        <f t="shared" si="294"/>
        <v>0.277098345553524-0.120562945552835i</v>
      </c>
      <c r="L1066" t="str">
        <f t="shared" si="295"/>
        <v>0.000714285714285714-25.0688658725404i</v>
      </c>
      <c r="M1066" t="str">
        <f t="shared" si="296"/>
        <v>0.0025-0.781028112885015i</v>
      </c>
      <c r="N1066">
        <f t="shared" si="297"/>
        <v>66.95787579408821</v>
      </c>
      <c r="O1066">
        <f t="shared" si="298"/>
        <v>66.117525929611219</v>
      </c>
      <c r="P1066" s="3">
        <f t="shared" si="299"/>
        <v>66.117525929611219</v>
      </c>
      <c r="Q1066" s="3">
        <f t="shared" si="300"/>
        <v>-113.04212420591179</v>
      </c>
      <c r="R1066">
        <f t="shared" si="301"/>
        <v>66.95787579408821</v>
      </c>
      <c r="S1066">
        <f t="shared" si="302"/>
        <v>4.8242472244129642E-2</v>
      </c>
      <c r="T1066">
        <f t="shared" si="285"/>
        <v>66.117525929611219</v>
      </c>
    </row>
    <row r="1067" spans="1:20" x14ac:dyDescent="0.25">
      <c r="A1067">
        <f t="shared" si="286"/>
        <v>304.26823507892249</v>
      </c>
      <c r="B1067">
        <f t="shared" si="303"/>
        <v>48.425793638657339</v>
      </c>
      <c r="C1067" t="str">
        <f t="shared" si="287"/>
        <v>-790.616125503353-1851.82398549197i</v>
      </c>
      <c r="D1067" t="str">
        <f t="shared" si="288"/>
        <v>3.47812498459172-328.657608349995i</v>
      </c>
      <c r="E1067" t="str">
        <f t="shared" si="289"/>
        <v>162.280572676184-0.376870232227852i</v>
      </c>
      <c r="F1067" t="str">
        <f t="shared" si="290"/>
        <v>2.90990990742715-3084.24724012724i</v>
      </c>
      <c r="G1067" t="str">
        <f t="shared" si="291"/>
        <v>0.99999999914679-0.0000292097505426546i</v>
      </c>
      <c r="H1067" t="str">
        <f t="shared" si="292"/>
        <v>15.1788230032763+6.62011566872659i</v>
      </c>
      <c r="I1067" t="str">
        <f t="shared" si="293"/>
        <v>138.53961276523-316.832175928248i</v>
      </c>
      <c r="K1067" t="str">
        <f t="shared" si="294"/>
        <v>0.276760978959808-0.120872489311786i</v>
      </c>
      <c r="L1067" t="str">
        <f t="shared" si="295"/>
        <v>0.000714285714285714-24.9739648062765i</v>
      </c>
      <c r="M1067" t="str">
        <f t="shared" si="296"/>
        <v>0.0025-0.778071441407667i</v>
      </c>
      <c r="N1067">
        <f t="shared" si="297"/>
        <v>66.880467551707881</v>
      </c>
      <c r="O1067">
        <f t="shared" si="298"/>
        <v>66.079186591102697</v>
      </c>
      <c r="P1067" s="3">
        <f t="shared" si="299"/>
        <v>66.079186591102697</v>
      </c>
      <c r="Q1067" s="3">
        <f t="shared" si="300"/>
        <v>-113.11953244829212</v>
      </c>
      <c r="R1067">
        <f t="shared" si="301"/>
        <v>66.880467551707881</v>
      </c>
      <c r="S1067">
        <f t="shared" si="302"/>
        <v>4.8425793638657337E-2</v>
      </c>
      <c r="T1067">
        <f t="shared" si="285"/>
        <v>66.079186591102697</v>
      </c>
    </row>
    <row r="1068" spans="1:20" x14ac:dyDescent="0.25">
      <c r="A1068">
        <f t="shared" si="286"/>
        <v>305.42445437222239</v>
      </c>
      <c r="B1068">
        <f t="shared" si="303"/>
        <v>48.60981165448424</v>
      </c>
      <c r="C1068" t="str">
        <f t="shared" si="287"/>
        <v>-789.627286440334-1842.59301934302i</v>
      </c>
      <c r="D1068" t="str">
        <f t="shared" si="288"/>
        <v>3.47812498447439-327.413439044364i</v>
      </c>
      <c r="E1068" t="str">
        <f t="shared" si="289"/>
        <v>162.27937229013-0.377766796661319i</v>
      </c>
      <c r="F1068" t="str">
        <f t="shared" si="290"/>
        <v>2.90990990740825-3072.57146919152i</v>
      </c>
      <c r="G1068" t="str">
        <f t="shared" si="291"/>
        <v>0.999999999140294-0.0000293207475945262i</v>
      </c>
      <c r="H1068" t="str">
        <f t="shared" si="292"/>
        <v>15.1790310213375+6.6452825187649i</v>
      </c>
      <c r="I1068" t="str">
        <f t="shared" si="293"/>
        <v>138.539833460474-315.636109260387i</v>
      </c>
      <c r="K1068" t="str">
        <f t="shared" si="294"/>
        <v>0.276421880430456-0.121181878932619i</v>
      </c>
      <c r="L1068" t="str">
        <f t="shared" si="295"/>
        <v>0.000714285714285714-24.8794229988807i</v>
      </c>
      <c r="M1068" t="str">
        <f t="shared" si="296"/>
        <v>0.0025-0.775125962749219i</v>
      </c>
      <c r="N1068">
        <f t="shared" si="297"/>
        <v>66.802865813594821</v>
      </c>
      <c r="O1068">
        <f t="shared" si="298"/>
        <v>66.0408129507789</v>
      </c>
      <c r="P1068" s="3">
        <f t="shared" si="299"/>
        <v>66.0408129507789</v>
      </c>
      <c r="Q1068" s="3">
        <f t="shared" si="300"/>
        <v>-113.19713418640518</v>
      </c>
      <c r="R1068">
        <f t="shared" si="301"/>
        <v>66.802865813594821</v>
      </c>
      <c r="S1068">
        <f t="shared" si="302"/>
        <v>4.860981165448424E-2</v>
      </c>
      <c r="T1068">
        <f t="shared" ref="T1068:T1131" si="304">P1068</f>
        <v>66.0408129507789</v>
      </c>
    </row>
    <row r="1069" spans="1:20" x14ac:dyDescent="0.25">
      <c r="A1069">
        <f t="shared" ref="A1069:A1132" si="305">2*PI()*B1069</f>
        <v>306.5850672988368</v>
      </c>
      <c r="B1069">
        <f t="shared" si="303"/>
        <v>48.794528938771279</v>
      </c>
      <c r="C1069" t="str">
        <f t="shared" ref="C1069:C1132" si="306">IMPRODUCT(D1069,E1069,$C$40,,K1069,$C$41)</f>
        <v>-788.633416077946-1833.39414848332i</v>
      </c>
      <c r="D1069" t="str">
        <f t="shared" ref="D1069:D1132" si="307">IMDIV(IMPRODUCT($C$37,$C$38,COMPLEX(1,A1069/$C$38)),IMSUM(-1*A1069*A1069/$C$39,COMPLEX(0,1*A1069)))</f>
        <v>3.47812498435616-326.173979690975i</v>
      </c>
      <c r="E1069" t="str">
        <f t="shared" ref="E1069:E1132" si="308">IMDIV(IMPRODUCT(IMSUM(F1069,G1069),$C$29,H1069),IMSUM(1,I1069))</f>
        <v>162.278165802234-0.378661997741436i</v>
      </c>
      <c r="F1069" t="str">
        <f t="shared" ref="F1069:F1132" si="309">IMDIV(IMPRODUCT($C$14,$C$15,COMPLEX(1,A1069/$C$15)),IMSUM(-1*A1069*A1069/$C$16,COMPLEX(0,A1069)))</f>
        <v>2.90990990738919-3060.93989822792i</v>
      </c>
      <c r="G1069" t="str">
        <f t="shared" ref="G1069:G1132" si="310">IMDIV(1,COMPLEX(1,A1069*$C$9*$C$10))</f>
        <v>0.999999999133748-0.0000294321664351926i</v>
      </c>
      <c r="H1069" t="str">
        <f t="shared" ref="H1069:H1132" si="311">IMDIV($C$3,IMSUM(K1069,COMPLEX(0,$C$28*A1069)))</f>
        <v>15.1792406246254+6.67054512199542i</v>
      </c>
      <c r="I1069" t="str">
        <f t="shared" ref="I1069:I1132" si="312">IMPRODUCT(F1069,$C$29,H1069,$C$31)</f>
        <v>138.540055836853-314.444583147445i</v>
      </c>
      <c r="K1069" t="str">
        <f t="shared" ref="K1069:K1132" si="313">IF($C$26&lt;=0,IMDIV(1,IMSUM(IMDIV(1,L1069),1/$C$18)),IMDIV(1,IMSUM(IMDIV(1,L1069),1/$C$18,IMDIV(1,M1069))))</f>
        <v>0.276081046425607-0.121491104293225i</v>
      </c>
      <c r="L1069" t="str">
        <f t="shared" ref="L1069:L1132" si="314">IMSUM($C$21/$C$22,IMDIV(1,COMPLEX(0,$C$20*$C$22*A1069)))</f>
        <v>0.000714285714285714-24.7852390903375i</v>
      </c>
      <c r="M1069" t="str">
        <f t="shared" ref="M1069:M1132" si="315">IMSUM($C$25/$C$26,IMDIV(1,COMPLEX(0,$C$24*$C$26*A1069)))</f>
        <v>0.0025-0.772191634537974i</v>
      </c>
      <c r="N1069">
        <f t="shared" ref="N1069:N1132" si="316">ABS(R1069)</f>
        <v>66.725070741846096</v>
      </c>
      <c r="O1069">
        <f t="shared" ref="O1069:O1132" si="317">ABS(P1069)</f>
        <v>66.002404833916188</v>
      </c>
      <c r="P1069" s="3">
        <f t="shared" ref="P1069:P1132" si="318">20*LOG10(IMABS(C1069))</f>
        <v>66.002404833916188</v>
      </c>
      <c r="Q1069" s="3">
        <f t="shared" ref="Q1069:Q1132" si="319">IMARGUMENT(C1069)*180/PI()</f>
        <v>-113.2749292581539</v>
      </c>
      <c r="R1069">
        <f t="shared" ref="R1069:R1132" si="320">IF(Q1069&lt;0,Q1069+180,Q1069-180)</f>
        <v>66.725070741846096</v>
      </c>
      <c r="S1069">
        <f t="shared" ref="S1069:S1132" si="321">B1069/1000</f>
        <v>4.879452893877128E-2</v>
      </c>
      <c r="T1069">
        <f t="shared" si="304"/>
        <v>66.002404833916188</v>
      </c>
    </row>
    <row r="1070" spans="1:20" x14ac:dyDescent="0.25">
      <c r="A1070">
        <f t="shared" si="305"/>
        <v>307.75009055457247</v>
      </c>
      <c r="B1070">
        <f t="shared" ref="B1070:B1133" si="322">B1069*(1+B$42)</f>
        <v>48.979948148738615</v>
      </c>
      <c r="C1070" t="str">
        <f t="shared" si="306"/>
        <v>-787.634504731466-1824.22728322669i</v>
      </c>
      <c r="D1070" t="str">
        <f t="shared" si="307"/>
        <v>3.47812498423704-324.939212459789i</v>
      </c>
      <c r="E1070" t="str">
        <f t="shared" si="308"/>
        <v>162.276953200851-0.379555796481334i</v>
      </c>
      <c r="F1070" t="str">
        <f t="shared" si="309"/>
        <v>2.90990990737-3049.3523599124i</v>
      </c>
      <c r="G1070" t="str">
        <f t="shared" si="310"/>
        <v>0.999999999127152-0.0000295440086674516i</v>
      </c>
      <c r="H1070" t="str">
        <f t="shared" si="311"/>
        <v>15.17945182523+6.69590384364438i</v>
      </c>
      <c r="I1070" t="str">
        <f t="shared" si="312"/>
        <v>138.540279907177-313.257580449185i</v>
      </c>
      <c r="K1070" t="str">
        <f t="shared" si="313"/>
        <v>0.275738473469451-0.121800155202328i</v>
      </c>
      <c r="L1070" t="str">
        <f t="shared" si="314"/>
        <v>0.000714285714285714-24.6914117257795i</v>
      </c>
      <c r="M1070" t="str">
        <f t="shared" si="315"/>
        <v>0.0025-0.76926841456264i</v>
      </c>
      <c r="N1070">
        <f t="shared" si="316"/>
        <v>66.647082505547743</v>
      </c>
      <c r="O1070">
        <f t="shared" si="317"/>
        <v>65.963962065452492</v>
      </c>
      <c r="P1070" s="3">
        <f t="shared" si="318"/>
        <v>65.963962065452492</v>
      </c>
      <c r="Q1070" s="3">
        <f t="shared" si="319"/>
        <v>-113.35291749445226</v>
      </c>
      <c r="R1070">
        <f t="shared" si="320"/>
        <v>66.647082505547743</v>
      </c>
      <c r="S1070">
        <f t="shared" si="321"/>
        <v>4.8979948148738614E-2</v>
      </c>
      <c r="T1070">
        <f t="shared" si="304"/>
        <v>65.963962065452492</v>
      </c>
    </row>
    <row r="1071" spans="1:20" x14ac:dyDescent="0.25">
      <c r="A1071">
        <f t="shared" si="305"/>
        <v>308.91954089867983</v>
      </c>
      <c r="B1071">
        <f t="shared" si="322"/>
        <v>49.16607195170382</v>
      </c>
      <c r="C1071" t="str">
        <f t="shared" si="306"/>
        <v>-786.630542909214-1815.09233453663i</v>
      </c>
      <c r="D1071" t="str">
        <f t="shared" si="307"/>
        <v>3.47812498411702-323.709119588262i</v>
      </c>
      <c r="E1071" t="str">
        <f t="shared" si="308"/>
        <v>162.27573447457-0.380448153643633i</v>
      </c>
      <c r="F1071" t="str">
        <f t="shared" si="309"/>
        <v>2.90990990735066-3037.8086875543i</v>
      </c>
      <c r="G1071" t="str">
        <f t="shared" si="310"/>
        <v>0.999999999120505-0.0000296562759001908i</v>
      </c>
      <c r="H1071" t="str">
        <f t="shared" si="311"/>
        <v>15.179664635334+6.7213590503418i</v>
      </c>
      <c r="I1071" t="str">
        <f t="shared" si="312"/>
        <v>138.540505684358-312.075084090446i</v>
      </c>
      <c r="K1071" t="str">
        <f t="shared" si="313"/>
        <v>0.275394158151183-0.122109021399756i</v>
      </c>
      <c r="L1071" t="str">
        <f t="shared" si="314"/>
        <v>0.000714285714285714-24.5979395554687i</v>
      </c>
      <c r="M1071" t="str">
        <f t="shared" si="315"/>
        <v>0.0025-0.766356260771708i</v>
      </c>
      <c r="N1071">
        <f t="shared" si="316"/>
        <v>66.568901280818466</v>
      </c>
      <c r="O1071">
        <f t="shared" si="317"/>
        <v>65.925484469993322</v>
      </c>
      <c r="P1071" s="3">
        <f t="shared" si="318"/>
        <v>65.925484469993322</v>
      </c>
      <c r="Q1071" s="3">
        <f t="shared" si="319"/>
        <v>-113.43109871918153</v>
      </c>
      <c r="R1071">
        <f t="shared" si="320"/>
        <v>66.568901280818466</v>
      </c>
      <c r="S1071">
        <f t="shared" si="321"/>
        <v>4.9166071951703819E-2</v>
      </c>
      <c r="T1071">
        <f t="shared" si="304"/>
        <v>65.925484469993322</v>
      </c>
    </row>
    <row r="1072" spans="1:20" x14ac:dyDescent="0.25">
      <c r="A1072">
        <f t="shared" si="305"/>
        <v>310.09343515409483</v>
      </c>
      <c r="B1072">
        <f t="shared" si="322"/>
        <v>49.352903025120298</v>
      </c>
      <c r="C1072" t="str">
        <f t="shared" si="306"/>
        <v>-785.621521315361-1805.98921402397i</v>
      </c>
      <c r="D1072" t="str">
        <f t="shared" si="307"/>
        <v>3.47812498399607-322.483683381099i</v>
      </c>
      <c r="E1072" t="str">
        <f t="shared" si="308"/>
        <v>162.274509612221-0.381339029741279i</v>
      </c>
      <c r="F1072" t="str">
        <f t="shared" si="309"/>
        <v>2.90990990733117-3026.30871509405i</v>
      </c>
      <c r="G1072" t="str">
        <f t="shared" si="310"/>
        <v>0.999999999113808-0.0000297689697484121i</v>
      </c>
      <c r="H1072" t="str">
        <f t="shared" si="311"/>
        <v>15.1798790672131+6.74691111012637i</v>
      </c>
      <c r="I1072" t="str">
        <f t="shared" si="312"/>
        <v>138.5407331814-310.897077060898i</v>
      </c>
      <c r="K1072" t="str">
        <f t="shared" si="313"/>
        <v>0.275048097125986-0.122417692556715i</v>
      </c>
      <c r="L1072" t="str">
        <f t="shared" si="314"/>
        <v>0.000714285714285714-24.5048212347766i</v>
      </c>
      <c r="M1072" t="str">
        <f t="shared" si="315"/>
        <v>0.0025-0.763455131272867i</v>
      </c>
      <c r="N1072">
        <f t="shared" si="316"/>
        <v>66.490527250858463</v>
      </c>
      <c r="O1072">
        <f t="shared" si="317"/>
        <v>65.88697187181954</v>
      </c>
      <c r="P1072" s="3">
        <f t="shared" si="318"/>
        <v>65.88697187181954</v>
      </c>
      <c r="Q1072" s="3">
        <f t="shared" si="319"/>
        <v>-113.50947274914154</v>
      </c>
      <c r="R1072">
        <f t="shared" si="320"/>
        <v>66.490527250858463</v>
      </c>
      <c r="S1072">
        <f t="shared" si="321"/>
        <v>4.9352903025120298E-2</v>
      </c>
      <c r="T1072">
        <f t="shared" si="304"/>
        <v>65.88697187181954</v>
      </c>
    </row>
    <row r="1073" spans="1:20" x14ac:dyDescent="0.25">
      <c r="A1073">
        <f t="shared" si="305"/>
        <v>311.27179020768034</v>
      </c>
      <c r="B1073">
        <f t="shared" si="322"/>
        <v>49.540444056615755</v>
      </c>
      <c r="C1073" t="str">
        <f t="shared" si="306"/>
        <v>-784.60743085278-1796.91783394412i</v>
      </c>
      <c r="D1073" t="str">
        <f t="shared" si="307"/>
        <v>3.47812498387422-321.262886209988i</v>
      </c>
      <c r="E1073" t="str">
        <f t="shared" si="308"/>
        <v>162.273278602877-0.382228385039726i</v>
      </c>
      <c r="F1073" t="str">
        <f t="shared" si="309"/>
        <v>2.90990990731154-3014.85227710067i</v>
      </c>
      <c r="G1073" t="str">
        <f t="shared" si="310"/>
        <v>0.99999999910706-0.0000298820918332544i</v>
      </c>
      <c r="H1073" t="str">
        <f t="shared" si="311"/>
        <v>15.1800951332368+6.77256039245143i</v>
      </c>
      <c r="I1073" t="str">
        <f t="shared" si="312"/>
        <v>138.540962411411-309.723542414793i</v>
      </c>
      <c r="K1073" t="str">
        <f t="shared" si="313"/>
        <v>0.274700287116-0.122726158276091i</v>
      </c>
      <c r="L1073" t="str">
        <f t="shared" si="314"/>
        <v>0.000714285714285714-24.4120554241648i</v>
      </c>
      <c r="M1073" t="str">
        <f t="shared" si="315"/>
        <v>0.0025-0.760564984332407i</v>
      </c>
      <c r="N1073">
        <f t="shared" si="316"/>
        <v>66.411960605992903</v>
      </c>
      <c r="O1073">
        <f t="shared" si="317"/>
        <v>65.848424094893744</v>
      </c>
      <c r="P1073" s="3">
        <f t="shared" si="318"/>
        <v>65.848424094893744</v>
      </c>
      <c r="Q1073" s="3">
        <f t="shared" si="319"/>
        <v>-113.5880393940071</v>
      </c>
      <c r="R1073">
        <f t="shared" si="320"/>
        <v>66.411960605992903</v>
      </c>
      <c r="S1073">
        <f t="shared" si="321"/>
        <v>4.9540444056615757E-2</v>
      </c>
      <c r="T1073">
        <f t="shared" si="304"/>
        <v>65.848424094893744</v>
      </c>
    </row>
    <row r="1074" spans="1:20" x14ac:dyDescent="0.25">
      <c r="A1074">
        <f t="shared" si="305"/>
        <v>312.45462301046956</v>
      </c>
      <c r="B1074">
        <f t="shared" si="322"/>
        <v>49.728697744030896</v>
      </c>
      <c r="C1074" t="str">
        <f t="shared" si="306"/>
        <v>-783.588262625802-1787.87810719435i</v>
      </c>
      <c r="D1074" t="str">
        <f t="shared" si="307"/>
        <v>3.47812498375141-320.046710513348i</v>
      </c>
      <c r="E1074" t="str">
        <f t="shared" si="308"/>
        <v>162.272041435856-0.383116179555902i</v>
      </c>
      <c r="F1074" t="str">
        <f t="shared" si="309"/>
        <v>2.90990990729175-3003.43920876945i</v>
      </c>
      <c r="G1074" t="str">
        <f t="shared" si="310"/>
        <v>0.999999999100261-0.0000299956437820169i</v>
      </c>
      <c r="H1074" t="str">
        <f t="shared" si="311"/>
        <v>15.1803128458691+6.79830726819043i</v>
      </c>
      <c r="I1074" t="str">
        <f t="shared" si="312"/>
        <v>138.541193387596-308.554463270722i</v>
      </c>
      <c r="K1074" t="str">
        <f t="shared" si="313"/>
        <v>0.274350724911291-0.12303440809275i</v>
      </c>
      <c r="L1074" t="str">
        <f t="shared" si="314"/>
        <v>0.000714285714285714-24.3196407891659i</v>
      </c>
      <c r="M1074" t="str">
        <f t="shared" si="315"/>
        <v>0.0025-0.757685778374584i</v>
      </c>
      <c r="N1074">
        <f t="shared" si="316"/>
        <v>66.333201543718488</v>
      </c>
      <c r="O1074">
        <f t="shared" si="317"/>
        <v>65.809840962866886</v>
      </c>
      <c r="P1074" s="3">
        <f t="shared" si="318"/>
        <v>65.809840962866886</v>
      </c>
      <c r="Q1074" s="3">
        <f t="shared" si="319"/>
        <v>-113.66679845628151</v>
      </c>
      <c r="R1074">
        <f t="shared" si="320"/>
        <v>66.333201543718488</v>
      </c>
      <c r="S1074">
        <f t="shared" si="321"/>
        <v>4.9728697744030895E-2</v>
      </c>
      <c r="T1074">
        <f t="shared" si="304"/>
        <v>65.809840962866886</v>
      </c>
    </row>
    <row r="1075" spans="1:20" x14ac:dyDescent="0.25">
      <c r="A1075">
        <f t="shared" si="305"/>
        <v>313.64195057790937</v>
      </c>
      <c r="B1075">
        <f t="shared" si="322"/>
        <v>49.917666795458217</v>
      </c>
      <c r="C1075" t="str">
        <f t="shared" si="306"/>
        <v>-782.564007943134-1778.86994731126i</v>
      </c>
      <c r="D1075" t="str">
        <f t="shared" si="307"/>
        <v>3.4781249836277-318.835138796089i</v>
      </c>
      <c r="E1075" t="str">
        <f t="shared" si="308"/>
        <v>162.270798100726-0.384002373061253i</v>
      </c>
      <c r="F1075" t="str">
        <f t="shared" si="309"/>
        <v>2.90990990727182-2992.06934591958i</v>
      </c>
      <c r="G1075" t="str">
        <f t="shared" si="310"/>
        <v>0.99999999909341-0.0000301096272281822i</v>
      </c>
      <c r="H1075" t="str">
        <f t="shared" si="311"/>
        <v>15.1805322176691+6.82415210964253i</v>
      </c>
      <c r="I1075" t="str">
        <f t="shared" si="312"/>
        <v>138.541426123264-307.389822811374i</v>
      </c>
      <c r="K1075" t="str">
        <f t="shared" si="313"/>
        <v>0.273999407370835-0.123342431473863i</v>
      </c>
      <c r="L1075" t="str">
        <f t="shared" si="314"/>
        <v>0.000714285714285714-24.2275760003645i</v>
      </c>
      <c r="M1075" t="str">
        <f t="shared" si="315"/>
        <v>0.0025-0.754817471981054i</v>
      </c>
      <c r="N1075">
        <f t="shared" si="316"/>
        <v>66.254250268748237</v>
      </c>
      <c r="O1075">
        <f t="shared" si="317"/>
        <v>65.771222299086176</v>
      </c>
      <c r="P1075" s="3">
        <f t="shared" si="318"/>
        <v>65.771222299086176</v>
      </c>
      <c r="Q1075" s="3">
        <f t="shared" si="319"/>
        <v>-113.74574973125176</v>
      </c>
      <c r="R1075">
        <f t="shared" si="320"/>
        <v>66.254250268748237</v>
      </c>
      <c r="S1075">
        <f t="shared" si="321"/>
        <v>4.991766679545822E-2</v>
      </c>
      <c r="T1075">
        <f t="shared" si="304"/>
        <v>65.771222299086176</v>
      </c>
    </row>
    <row r="1076" spans="1:20" x14ac:dyDescent="0.25">
      <c r="A1076">
        <f t="shared" si="305"/>
        <v>314.83378999010546</v>
      </c>
      <c r="B1076">
        <f t="shared" si="322"/>
        <v>50.107353929280961</v>
      </c>
      <c r="C1076" t="str">
        <f t="shared" si="306"/>
        <v>-781.534658320628-1769.89326846791i</v>
      </c>
      <c r="D1076" t="str">
        <f t="shared" si="307"/>
        <v>3.47812498350305-317.628153629341i</v>
      </c>
      <c r="E1076" t="str">
        <f t="shared" si="308"/>
        <v>162.269548587307-0.38488692508245i</v>
      </c>
      <c r="F1076" t="str">
        <f t="shared" si="309"/>
        <v>2.90990990725173-2980.74252499176i</v>
      </c>
      <c r="G1076" t="str">
        <f t="shared" si="310"/>
        <v>0.999999999086507-0.0000302240438114407i</v>
      </c>
      <c r="H1076" t="str">
        <f t="shared" si="311"/>
        <v>15.1807532612921+6.85009529053801i</v>
      </c>
      <c r="I1076" t="str">
        <f t="shared" si="312"/>
        <v>138.541660631822-306.229604283294i</v>
      </c>
      <c r="K1076" t="str">
        <f t="shared" si="313"/>
        <v>0.273646331423494-0.123650217819237i</v>
      </c>
      <c r="L1076" t="str">
        <f t="shared" si="314"/>
        <v>0.000714285714285714-24.1358597333777i</v>
      </c>
      <c r="M1076" t="str">
        <f t="shared" si="315"/>
        <v>0.0025-0.751960023890268i</v>
      </c>
      <c r="N1076">
        <f t="shared" si="316"/>
        <v>66.175106993056474</v>
      </c>
      <c r="O1076">
        <f t="shared" si="317"/>
        <v>65.732567926601504</v>
      </c>
      <c r="P1076" s="3">
        <f t="shared" si="318"/>
        <v>65.732567926601504</v>
      </c>
      <c r="Q1076" s="3">
        <f t="shared" si="319"/>
        <v>-113.82489300694353</v>
      </c>
      <c r="R1076">
        <f t="shared" si="320"/>
        <v>66.175106993056474</v>
      </c>
      <c r="S1076">
        <f t="shared" si="321"/>
        <v>5.0107353929280958E-2</v>
      </c>
      <c r="T1076">
        <f t="shared" si="304"/>
        <v>65.732567926601504</v>
      </c>
    </row>
    <row r="1077" spans="1:20" x14ac:dyDescent="0.25">
      <c r="A1077">
        <f t="shared" si="305"/>
        <v>316.03015839206785</v>
      </c>
      <c r="B1077">
        <f t="shared" si="322"/>
        <v>50.297761874212227</v>
      </c>
      <c r="C1077" t="str">
        <f t="shared" si="306"/>
        <v>-780.500205484146-1760.94798547117i</v>
      </c>
      <c r="D1077" t="str">
        <f t="shared" si="307"/>
        <v>3.47812498337743-316.425737650218i</v>
      </c>
      <c r="E1077" t="str">
        <f t="shared" si="308"/>
        <v>162.268292885679-0.385769794902412i</v>
      </c>
      <c r="F1077" t="str">
        <f t="shared" si="309"/>
        <v>2.90990990723148-2969.45858304587i</v>
      </c>
      <c r="G1077" t="str">
        <f t="shared" si="310"/>
        <v>0.999999999079551-0.0000303388951777131i</v>
      </c>
      <c r="H1077" t="str">
        <f t="shared" si="311"/>
        <v>15.18097598949+6.8761371860442i</v>
      </c>
      <c r="I1077" t="str">
        <f t="shared" si="312"/>
        <v>138.541896926782-305.073790996643i</v>
      </c>
      <c r="K1077" t="str">
        <f t="shared" si="313"/>
        <v>0.273291494068994-0.123957756461658i</v>
      </c>
      <c r="L1077" t="str">
        <f t="shared" si="314"/>
        <v>0.000714285714285714-24.0444906688361i</v>
      </c>
      <c r="M1077" t="str">
        <f t="shared" si="315"/>
        <v>0.0025-0.749113392996885i</v>
      </c>
      <c r="N1077">
        <f t="shared" si="316"/>
        <v>66.095771935924304</v>
      </c>
      <c r="O1077">
        <f t="shared" si="317"/>
        <v>65.693877668173201</v>
      </c>
      <c r="P1077" s="3">
        <f t="shared" si="318"/>
        <v>65.693877668173201</v>
      </c>
      <c r="Q1077" s="3">
        <f t="shared" si="319"/>
        <v>-113.9042280640757</v>
      </c>
      <c r="R1077">
        <f t="shared" si="320"/>
        <v>66.095771935924304</v>
      </c>
      <c r="S1077">
        <f t="shared" si="321"/>
        <v>5.0297761874212227E-2</v>
      </c>
      <c r="T1077">
        <f t="shared" si="304"/>
        <v>65.693877668173201</v>
      </c>
    </row>
    <row r="1078" spans="1:20" x14ac:dyDescent="0.25">
      <c r="A1078">
        <f t="shared" si="305"/>
        <v>317.2310729939577</v>
      </c>
      <c r="B1078">
        <f t="shared" si="322"/>
        <v>50.488893369334235</v>
      </c>
      <c r="C1078" t="str">
        <f t="shared" si="306"/>
        <v>-779.460641372425-1752.03401375884i</v>
      </c>
      <c r="D1078" t="str">
        <f t="shared" si="307"/>
        <v>3.47812498325084-315.227873561564i</v>
      </c>
      <c r="E1078" t="str">
        <f t="shared" si="308"/>
        <v>162.267030986176-0.386650941561603i</v>
      </c>
      <c r="F1078" t="str">
        <f t="shared" si="309"/>
        <v>2.90990990721108-2958.21735775861i</v>
      </c>
      <c r="G1078" t="str">
        <f t="shared" si="310"/>
        <v>0.999999999072543-0.000030454182979175i</v>
      </c>
      <c r="H1078" t="str">
        <f t="shared" si="311"/>
        <v>15.181200415112+6.90227817277101i</v>
      </c>
      <c r="I1078" t="str">
        <f t="shared" si="312"/>
        <v>138.542135021758-303.92236632495i</v>
      </c>
      <c r="K1078" t="str">
        <f t="shared" si="313"/>
        <v>0.272934892378911-0.124265036667262i</v>
      </c>
      <c r="L1078" t="str">
        <f t="shared" si="314"/>
        <v>0.000714285714285714-23.9534674923651i</v>
      </c>
      <c r="M1078" t="str">
        <f t="shared" si="315"/>
        <v>0.0025-0.746277538351147i</v>
      </c>
      <c r="N1078">
        <f t="shared" si="316"/>
        <v>66.016245323982233</v>
      </c>
      <c r="O1078">
        <f t="shared" si="317"/>
        <v>65.655151346279041</v>
      </c>
      <c r="P1078" s="3">
        <f t="shared" si="318"/>
        <v>65.655151346279041</v>
      </c>
      <c r="Q1078" s="3">
        <f t="shared" si="319"/>
        <v>-113.98375467601777</v>
      </c>
      <c r="R1078">
        <f t="shared" si="320"/>
        <v>66.016245323982233</v>
      </c>
      <c r="S1078">
        <f t="shared" si="321"/>
        <v>5.0488893369334237E-2</v>
      </c>
      <c r="T1078">
        <f t="shared" si="304"/>
        <v>65.655151346279041</v>
      </c>
    </row>
    <row r="1079" spans="1:20" x14ac:dyDescent="0.25">
      <c r="A1079">
        <f t="shared" si="305"/>
        <v>318.43655107133475</v>
      </c>
      <c r="B1079">
        <f t="shared" si="322"/>
        <v>50.680751164137703</v>
      </c>
      <c r="C1079" t="str">
        <f t="shared" si="306"/>
        <v>-778.415958139868-1743.15126939695i</v>
      </c>
      <c r="D1079" t="str">
        <f t="shared" si="307"/>
        <v>3.47812498312331-314.0345441317i</v>
      </c>
      <c r="E1079" t="str">
        <f t="shared" si="308"/>
        <v>162.265762879401-0.387530323859441i</v>
      </c>
      <c r="F1079" t="str">
        <f t="shared" si="309"/>
        <v>2.90990990719053-2947.0186874212i</v>
      </c>
      <c r="G1079" t="str">
        <f t="shared" si="310"/>
        <v>0.999999999065481-0.0000305699088742799i</v>
      </c>
      <c r="H1079" t="str">
        <f t="shared" si="311"/>
        <v>15.1814265511055+6.9285186287763i</v>
      </c>
      <c r="I1079" t="str">
        <f t="shared" si="312"/>
        <v>138.542374930466-302.775313704885i</v>
      </c>
      <c r="K1079" t="str">
        <f t="shared" si="313"/>
        <v>0.272576523497656-0.124572047635893i</v>
      </c>
      <c r="L1079" t="str">
        <f t="shared" si="314"/>
        <v>0.000714285714285714-23.8627888945658i</v>
      </c>
      <c r="M1079" t="str">
        <f t="shared" si="315"/>
        <v>0.0025-0.743452419158346i</v>
      </c>
      <c r="N1079">
        <f t="shared" si="316"/>
        <v>65.936527391257528</v>
      </c>
      <c r="O1079">
        <f t="shared" si="317"/>
        <v>65.61638878312219</v>
      </c>
      <c r="P1079" s="3">
        <f t="shared" si="318"/>
        <v>65.61638878312219</v>
      </c>
      <c r="Q1079" s="3">
        <f t="shared" si="319"/>
        <v>-114.06347260874247</v>
      </c>
      <c r="R1079">
        <f t="shared" si="320"/>
        <v>65.936527391257528</v>
      </c>
      <c r="S1079">
        <f t="shared" si="321"/>
        <v>5.0680751164137706E-2</v>
      </c>
      <c r="T1079">
        <f t="shared" si="304"/>
        <v>65.61638878312219</v>
      </c>
    </row>
    <row r="1080" spans="1:20" x14ac:dyDescent="0.25">
      <c r="A1080">
        <f t="shared" si="305"/>
        <v>319.64660996540579</v>
      </c>
      <c r="B1080">
        <f t="shared" si="322"/>
        <v>50.873338018561427</v>
      </c>
      <c r="C1080" t="str">
        <f t="shared" si="306"/>
        <v>-777.366148159455-1734.2996690768i</v>
      </c>
      <c r="D1080" t="str">
        <f t="shared" si="307"/>
        <v>3.47812498299481-312.845732194183i</v>
      </c>
      <c r="E1080" t="str">
        <f t="shared" si="308"/>
        <v>162.264488556222-0.388407900355617i</v>
      </c>
      <c r="F1080" t="str">
        <f t="shared" si="309"/>
        <v>2.90990990716984-2935.86241093698i</v>
      </c>
      <c r="G1080" t="str">
        <f t="shared" si="310"/>
        <v>0.999999999058365-0.0000306860745277839i</v>
      </c>
      <c r="H1080" t="str">
        <f t="shared" si="311"/>
        <v>15.1816544105171+6.95485893357223i</v>
      </c>
      <c r="I1080" t="str">
        <f t="shared" si="312"/>
        <v>138.542616666729-301.632616636012i</v>
      </c>
      <c r="K1080" t="str">
        <f t="shared" si="313"/>
        <v>0.27221638464345-0.124878778501503i</v>
      </c>
      <c r="L1080" t="str">
        <f t="shared" si="314"/>
        <v>0.000714285714285714-23.772453570996i</v>
      </c>
      <c r="M1080" t="str">
        <f t="shared" si="315"/>
        <v>0.0025-0.740637994778192i</v>
      </c>
      <c r="N1080">
        <f t="shared" si="316"/>
        <v>65.85661837921532</v>
      </c>
      <c r="O1080">
        <f t="shared" si="317"/>
        <v>65.577589800638322</v>
      </c>
      <c r="P1080" s="3">
        <f t="shared" si="318"/>
        <v>65.577589800638322</v>
      </c>
      <c r="Q1080" s="3">
        <f t="shared" si="319"/>
        <v>-114.14338162078468</v>
      </c>
      <c r="R1080">
        <f t="shared" si="320"/>
        <v>65.85661837921532</v>
      </c>
      <c r="S1080">
        <f t="shared" si="321"/>
        <v>5.0873338018561427E-2</v>
      </c>
      <c r="T1080">
        <f t="shared" si="304"/>
        <v>65.577589800638322</v>
      </c>
    </row>
    <row r="1081" spans="1:20" x14ac:dyDescent="0.25">
      <c r="A1081">
        <f t="shared" si="305"/>
        <v>320.86126708327436</v>
      </c>
      <c r="B1081">
        <f t="shared" si="322"/>
        <v>51.06665670303196</v>
      </c>
      <c r="C1081" t="str">
        <f t="shared" si="306"/>
        <v>-776.311204025581-1725.47913011207i</v>
      </c>
      <c r="D1081" t="str">
        <f t="shared" si="307"/>
        <v>3.47812498286533-311.661420647553i</v>
      </c>
      <c r="E1081" t="str">
        <f t="shared" si="308"/>
        <v>162.263208007776-0.389283629373188i</v>
      </c>
      <c r="F1081" t="str">
        <f t="shared" si="309"/>
        <v>2.90990990714897-2924.7483678192i</v>
      </c>
      <c r="G1081" t="str">
        <f t="shared" si="310"/>
        <v>0.999999999051195-0.0000308026816107686i</v>
      </c>
      <c r="H1081" t="str">
        <f t="shared" si="311"/>
        <v>15.1818840064926+6.9812994681305i</v>
      </c>
      <c r="I1081" t="str">
        <f t="shared" si="312"/>
        <v>138.542860244479-300.494258680554i</v>
      </c>
      <c r="K1081" t="str">
        <f t="shared" si="313"/>
        <v>0.271854473109321-0.12518521833255i</v>
      </c>
      <c r="L1081" t="str">
        <f t="shared" si="314"/>
        <v>0.000714285714285714-23.6824602221518i</v>
      </c>
      <c r="M1081" t="str">
        <f t="shared" si="315"/>
        <v>0.0025-0.737834224724238i</v>
      </c>
      <c r="N1081">
        <f t="shared" si="316"/>
        <v>65.776518536802442</v>
      </c>
      <c r="O1081">
        <f t="shared" si="317"/>
        <v>65.538754220503407</v>
      </c>
      <c r="P1081" s="3">
        <f t="shared" si="318"/>
        <v>65.538754220503407</v>
      </c>
      <c r="Q1081" s="3">
        <f t="shared" si="319"/>
        <v>-114.22348146319756</v>
      </c>
      <c r="R1081">
        <f t="shared" si="320"/>
        <v>65.776518536802442</v>
      </c>
      <c r="S1081">
        <f t="shared" si="321"/>
        <v>5.1066656703031961E-2</v>
      </c>
      <c r="T1081">
        <f t="shared" si="304"/>
        <v>65.538754220503407</v>
      </c>
    </row>
    <row r="1082" spans="1:20" x14ac:dyDescent="0.25">
      <c r="A1082">
        <f t="shared" si="305"/>
        <v>322.08053989819075</v>
      </c>
      <c r="B1082">
        <f t="shared" si="322"/>
        <v>51.260709998503479</v>
      </c>
      <c r="C1082" t="str">
        <f t="shared" si="306"/>
        <v>-775.251118556845-1716.689570436i</v>
      </c>
      <c r="D1082" t="str">
        <f t="shared" si="307"/>
        <v>3.47812498273486-310.481592455091i</v>
      </c>
      <c r="E1082" t="str">
        <f t="shared" si="308"/>
        <v>162.261921225475-0.390157468996429i</v>
      </c>
      <c r="F1082" t="str">
        <f t="shared" si="309"/>
        <v>2.90990990712796-2913.67639818858i</v>
      </c>
      <c r="G1082" t="str">
        <f t="shared" si="310"/>
        <v>0.99999999904397-0.0000309197318006661i</v>
      </c>
      <c r="H1082" t="str">
        <f t="shared" si="311"/>
        <v>15.1821153522789+7.00784061488798i</v>
      </c>
      <c r="I1082" t="str">
        <f t="shared" si="312"/>
        <v>138.543105677743-299.360223463161i</v>
      </c>
      <c r="K1082" t="str">
        <f t="shared" si="313"/>
        <v>0.271490786264086-0.125491356132405i</v>
      </c>
      <c r="L1082" t="str">
        <f t="shared" si="314"/>
        <v>0.000714285714285714-23.5928075534487i</v>
      </c>
      <c r="M1082" t="str">
        <f t="shared" si="315"/>
        <v>0.0025-0.735041068663316i</v>
      </c>
      <c r="N1082">
        <f t="shared" si="316"/>
        <v>65.696228120494098</v>
      </c>
      <c r="O1082">
        <f t="shared" si="317"/>
        <v>65.499881864141699</v>
      </c>
      <c r="P1082" s="3">
        <f t="shared" si="318"/>
        <v>65.499881864141699</v>
      </c>
      <c r="Q1082" s="3">
        <f t="shared" si="319"/>
        <v>-114.3037718795059</v>
      </c>
      <c r="R1082">
        <f t="shared" si="320"/>
        <v>65.696228120494098</v>
      </c>
      <c r="S1082">
        <f t="shared" si="321"/>
        <v>5.1260709998503476E-2</v>
      </c>
      <c r="T1082">
        <f t="shared" si="304"/>
        <v>65.499881864141699</v>
      </c>
    </row>
    <row r="1083" spans="1:20" x14ac:dyDescent="0.25">
      <c r="A1083">
        <f t="shared" si="305"/>
        <v>323.30444594980389</v>
      </c>
      <c r="B1083">
        <f t="shared" si="322"/>
        <v>51.455500696497793</v>
      </c>
      <c r="C1083" t="str">
        <f t="shared" si="306"/>
        <v>-774.185884799002-1707.93090859835i</v>
      </c>
      <c r="D1083" t="str">
        <f t="shared" si="307"/>
        <v>3.47812498260338-309.306230644574i</v>
      </c>
      <c r="E1083" t="str">
        <f t="shared" si="308"/>
        <v>162.26062820101-0.391029377075992i</v>
      </c>
      <c r="F1083" t="str">
        <f t="shared" si="309"/>
        <v>2.90990990710676-2902.64634277115i</v>
      </c>
      <c r="G1083" t="str">
        <f t="shared" si="310"/>
        <v>0.999999999036691-0.0000310372267812827i</v>
      </c>
      <c r="H1083" t="str">
        <f t="shared" si="311"/>
        <v>15.1823484612236+7.03448275775298i</v>
      </c>
      <c r="I1083" t="str">
        <f t="shared" si="312"/>
        <v>138.543352980666-298.230494670667i</v>
      </c>
      <c r="K1083" t="str">
        <f t="shared" si="313"/>
        <v>0.271125321553337-0.12579718083979i</v>
      </c>
      <c r="L1083" t="str">
        <f t="shared" si="314"/>
        <v>0.000714285714285714-23.5034942752029i</v>
      </c>
      <c r="M1083" t="str">
        <f t="shared" si="315"/>
        <v>0.0025-0.732258486414941i</v>
      </c>
      <c r="N1083">
        <f t="shared" si="316"/>
        <v>65.615747394333127</v>
      </c>
      <c r="O1083">
        <f t="shared" si="317"/>
        <v>65.460972552733452</v>
      </c>
      <c r="P1083" s="3">
        <f t="shared" si="318"/>
        <v>65.460972552733452</v>
      </c>
      <c r="Q1083" s="3">
        <f t="shared" si="319"/>
        <v>-114.38425260566687</v>
      </c>
      <c r="R1083">
        <f t="shared" si="320"/>
        <v>65.615747394333127</v>
      </c>
      <c r="S1083">
        <f t="shared" si="321"/>
        <v>5.1455500696497791E-2</v>
      </c>
      <c r="T1083">
        <f t="shared" si="304"/>
        <v>65.460972552733452</v>
      </c>
    </row>
    <row r="1084" spans="1:20" x14ac:dyDescent="0.25">
      <c r="A1084">
        <f t="shared" si="305"/>
        <v>324.5330028444132</v>
      </c>
      <c r="B1084">
        <f t="shared" si="322"/>
        <v>51.651031599144488</v>
      </c>
      <c r="C1084" t="str">
        <f t="shared" si="306"/>
        <v>-773.115496027749-1699.20306376238i</v>
      </c>
      <c r="D1084" t="str">
        <f t="shared" si="307"/>
        <v>3.47812498247094-308.135318308025i</v>
      </c>
      <c r="E1084" t="str">
        <f t="shared" si="308"/>
        <v>162.259328926349-0.391899311229085i</v>
      </c>
      <c r="F1084" t="str">
        <f t="shared" si="309"/>
        <v>2.90990990708542-2891.65804289585i</v>
      </c>
      <c r="G1084" t="str">
        <f t="shared" si="310"/>
        <v>0.999999999029356-0.0000311551682428231i</v>
      </c>
      <c r="H1084" t="str">
        <f t="shared" si="311"/>
        <v>15.1825833467764+7.0612262821107i</v>
      </c>
      <c r="I1084" t="str">
        <f t="shared" si="312"/>
        <v>138.543602167497-297.105056051858i</v>
      </c>
      <c r="K1084" t="str">
        <f t="shared" si="313"/>
        <v>0.270758076500432-0.126102681329219i</v>
      </c>
      <c r="L1084" t="str">
        <f t="shared" si="314"/>
        <v>0.000714285714285714-23.414519102613i</v>
      </c>
      <c r="M1084" t="str">
        <f t="shared" si="315"/>
        <v>0.0025-0.729486437950728i</v>
      </c>
      <c r="N1084">
        <f t="shared" si="316"/>
        <v>65.535076629974512</v>
      </c>
      <c r="O1084">
        <f t="shared" si="317"/>
        <v>65.422026107222678</v>
      </c>
      <c r="P1084" s="3">
        <f t="shared" si="318"/>
        <v>65.422026107222678</v>
      </c>
      <c r="Q1084" s="3">
        <f t="shared" si="319"/>
        <v>-114.46492337002549</v>
      </c>
      <c r="R1084">
        <f t="shared" si="320"/>
        <v>65.535076629974512</v>
      </c>
      <c r="S1084">
        <f t="shared" si="321"/>
        <v>5.1651031599144491E-2</v>
      </c>
      <c r="T1084">
        <f t="shared" si="304"/>
        <v>65.422026107222678</v>
      </c>
    </row>
    <row r="1085" spans="1:20" x14ac:dyDescent="0.25">
      <c r="A1085">
        <f t="shared" si="305"/>
        <v>325.76622825522196</v>
      </c>
      <c r="B1085">
        <f t="shared" si="322"/>
        <v>51.847305519221237</v>
      </c>
      <c r="C1085" t="str">
        <f t="shared" si="306"/>
        <v>-772.039945751613-1690.50595570193i</v>
      </c>
      <c r="D1085" t="str">
        <f t="shared" si="307"/>
        <v>3.47812498233746-306.968838601479i</v>
      </c>
      <c r="E1085" t="str">
        <f t="shared" si="308"/>
        <v>162.258023393748-0.392767228840157i</v>
      </c>
      <c r="F1085" t="str">
        <f t="shared" si="309"/>
        <v>2.9099099070639-2880.71134049229i</v>
      </c>
      <c r="G1085" t="str">
        <f t="shared" si="310"/>
        <v>0.999999999021965-0.0000312735578819147i</v>
      </c>
      <c r="H1085" t="str">
        <f t="shared" si="311"/>
        <v>15.1828200224901+7.08807157482912i</v>
      </c>
      <c r="I1085" t="str">
        <f t="shared" si="312"/>
        <v>138.543853252593-295.983891417245i</v>
      </c>
      <c r="K1085" t="str">
        <f t="shared" si="313"/>
        <v>0.270389048707479-0.126407846411452i</v>
      </c>
      <c r="L1085" t="str">
        <f t="shared" si="314"/>
        <v>0.000714285714285714-23.3258807557412i</v>
      </c>
      <c r="M1085" t="str">
        <f t="shared" si="315"/>
        <v>0.0025-0.726724883393829i</v>
      </c>
      <c r="N1085">
        <f t="shared" si="316"/>
        <v>65.454216106728211</v>
      </c>
      <c r="O1085">
        <f t="shared" si="317"/>
        <v>65.383042348325702</v>
      </c>
      <c r="P1085" s="3">
        <f t="shared" si="318"/>
        <v>65.383042348325702</v>
      </c>
      <c r="Q1085" s="3">
        <f t="shared" si="319"/>
        <v>-114.54578389327179</v>
      </c>
      <c r="R1085">
        <f t="shared" si="320"/>
        <v>65.454216106728211</v>
      </c>
      <c r="S1085">
        <f t="shared" si="321"/>
        <v>5.1847305519221239E-2</v>
      </c>
      <c r="T1085">
        <f t="shared" si="304"/>
        <v>65.383042348325702</v>
      </c>
    </row>
    <row r="1086" spans="1:20" x14ac:dyDescent="0.25">
      <c r="A1086">
        <f t="shared" si="305"/>
        <v>327.00413992259178</v>
      </c>
      <c r="B1086">
        <f t="shared" si="322"/>
        <v>52.044325280194279</v>
      </c>
      <c r="C1086" t="str">
        <f t="shared" si="306"/>
        <v>-770.959227714788-1681.83950479826i</v>
      </c>
      <c r="D1086" t="str">
        <f t="shared" si="307"/>
        <v>3.47812498220295-305.806774744733i</v>
      </c>
      <c r="E1086" t="str">
        <f t="shared" si="308"/>
        <v>162.256711595748-0.393633087065244i</v>
      </c>
      <c r="F1086" t="str">
        <f t="shared" si="309"/>
        <v>2.90990990704224-2869.80607808849i</v>
      </c>
      <c r="G1086" t="str">
        <f t="shared" si="310"/>
        <v>0.999999999014517-0.0000313923974016321i</v>
      </c>
      <c r="H1086" t="str">
        <f t="shared" si="311"/>
        <v>15.1830585020206+7.11501902426478i</v>
      </c>
      <c r="I1086" t="str">
        <f t="shared" si="312"/>
        <v>138.544106250421-294.866984638818i</v>
      </c>
      <c r="K1086" t="str">
        <f t="shared" si="313"/>
        <v>0.270018235856332-0.126712664833968i</v>
      </c>
      <c r="L1086" t="str">
        <f t="shared" si="314"/>
        <v>0.000714285714285714-23.2375779594951i</v>
      </c>
      <c r="M1086" t="str">
        <f t="shared" si="315"/>
        <v>0.0025-0.72397378301836i</v>
      </c>
      <c r="N1086">
        <f t="shared" si="316"/>
        <v>65.373166111600625</v>
      </c>
      <c r="O1086">
        <f t="shared" si="317"/>
        <v>65.344021096538938</v>
      </c>
      <c r="P1086" s="3">
        <f t="shared" si="318"/>
        <v>65.344021096538938</v>
      </c>
      <c r="Q1086" s="3">
        <f t="shared" si="319"/>
        <v>-114.62683388839937</v>
      </c>
      <c r="R1086">
        <f t="shared" si="320"/>
        <v>65.373166111600625</v>
      </c>
      <c r="S1086">
        <f t="shared" si="321"/>
        <v>5.204432528019428E-2</v>
      </c>
      <c r="T1086">
        <f t="shared" si="304"/>
        <v>65.344021096538938</v>
      </c>
    </row>
    <row r="1087" spans="1:20" x14ac:dyDescent="0.25">
      <c r="A1087">
        <f t="shared" si="305"/>
        <v>328.24675565429766</v>
      </c>
      <c r="B1087">
        <f t="shared" si="322"/>
        <v>52.242093716259021</v>
      </c>
      <c r="C1087" t="str">
        <f t="shared" si="306"/>
        <v>-769.873335899993-1673.20363203698i</v>
      </c>
      <c r="D1087" t="str">
        <f t="shared" si="307"/>
        <v>3.47812498206744-304.649110021108i</v>
      </c>
      <c r="E1087" t="str">
        <f t="shared" si="308"/>
        <v>162.255393525184-0.394496842830282i</v>
      </c>
      <c r="F1087" t="str">
        <f t="shared" si="309"/>
        <v>2.90990990702041-2858.94209880859i</v>
      </c>
      <c r="G1087" t="str">
        <f t="shared" si="310"/>
        <v>0.999999999007013-0.0000315116885115219i</v>
      </c>
      <c r="H1087" t="str">
        <f t="shared" si="311"/>
        <v>15.1832987991285+7.14206902026886i</v>
      </c>
      <c r="I1087" t="str">
        <f t="shared" si="312"/>
        <v>138.544361175559-293.754319649826i</v>
      </c>
      <c r="K1087" t="str">
        <f t="shared" si="313"/>
        <v>0.269645635709569-0.127017125281451i</v>
      </c>
      <c r="L1087" t="str">
        <f t="shared" si="314"/>
        <v>0.000714285714285714-23.1496094436094i</v>
      </c>
      <c r="M1087" t="str">
        <f t="shared" si="315"/>
        <v>0.0025-0.721233097248817i</v>
      </c>
      <c r="N1087">
        <f t="shared" si="316"/>
        <v>65.291926939336761</v>
      </c>
      <c r="O1087">
        <f t="shared" si="317"/>
        <v>65.304962172147214</v>
      </c>
      <c r="P1087" s="3">
        <f t="shared" si="318"/>
        <v>65.304962172147214</v>
      </c>
      <c r="Q1087" s="3">
        <f t="shared" si="319"/>
        <v>-114.70807306066324</v>
      </c>
      <c r="R1087">
        <f t="shared" si="320"/>
        <v>65.291926939336761</v>
      </c>
      <c r="S1087">
        <f t="shared" si="321"/>
        <v>5.2242093716259021E-2</v>
      </c>
      <c r="T1087">
        <f t="shared" si="304"/>
        <v>65.304962172147214</v>
      </c>
    </row>
    <row r="1088" spans="1:20" x14ac:dyDescent="0.25">
      <c r="A1088">
        <f t="shared" si="305"/>
        <v>329.49409332578398</v>
      </c>
      <c r="B1088">
        <f t="shared" si="322"/>
        <v>52.440613672380806</v>
      </c>
      <c r="C1088" t="str">
        <f t="shared" si="306"/>
        <v>-768.782264531332-1664.59825900495i</v>
      </c>
      <c r="D1088" t="str">
        <f t="shared" si="307"/>
        <v>3.47812498193089-303.49582777721i</v>
      </c>
      <c r="E1088" t="str">
        <f t="shared" si="308"/>
        <v>162.254069175183-0.395358452835866i</v>
      </c>
      <c r="F1088" t="str">
        <f t="shared" si="309"/>
        <v>2.90990990699842-2848.1192463706i</v>
      </c>
      <c r="G1088" t="str">
        <f t="shared" si="310"/>
        <v>0.999999998999452-0.0000316314329276265i</v>
      </c>
      <c r="H1088" t="str">
        <f t="shared" si="311"/>
        <v>15.1835409276795+7.16922195419292i</v>
      </c>
      <c r="I1088" t="str">
        <f t="shared" si="312"/>
        <v>138.544618042697-292.645880444541i</v>
      </c>
      <c r="K1088" t="str">
        <f t="shared" si="313"/>
        <v>0.269271246111488-0.127321216376291i</v>
      </c>
      <c r="L1088" t="str">
        <f t="shared" si="314"/>
        <v>0.000714285714285714-23.0619739426274i</v>
      </c>
      <c r="M1088" t="str">
        <f t="shared" si="315"/>
        <v>0.0025-0.71850278665951i</v>
      </c>
      <c r="N1088">
        <f t="shared" si="316"/>
        <v>65.210498892461771</v>
      </c>
      <c r="O1088">
        <f t="shared" si="317"/>
        <v>65.265865395232424</v>
      </c>
      <c r="P1088" s="3">
        <f t="shared" si="318"/>
        <v>65.265865395232424</v>
      </c>
      <c r="Q1088" s="3">
        <f t="shared" si="319"/>
        <v>-114.78950110753823</v>
      </c>
      <c r="R1088">
        <f t="shared" si="320"/>
        <v>65.210498892461771</v>
      </c>
      <c r="S1088">
        <f t="shared" si="321"/>
        <v>5.2440613672380808E-2</v>
      </c>
      <c r="T1088">
        <f t="shared" si="304"/>
        <v>65.265865395232424</v>
      </c>
    </row>
    <row r="1089" spans="1:20" x14ac:dyDescent="0.25">
      <c r="A1089">
        <f t="shared" si="305"/>
        <v>330.74617088042197</v>
      </c>
      <c r="B1089">
        <f t="shared" si="322"/>
        <v>52.639888004335852</v>
      </c>
      <c r="C1089" t="str">
        <f t="shared" si="306"/>
        <v>-767.686008077112-1656.02330788703i</v>
      </c>
      <c r="D1089" t="str">
        <f t="shared" si="307"/>
        <v>3.47812498179332-302.346911422685i</v>
      </c>
      <c r="E1089" t="str">
        <f t="shared" si="308"/>
        <v>162.252738539172-0.396217873557906i</v>
      </c>
      <c r="F1089" t="str">
        <f t="shared" si="309"/>
        <v>2.90990990697623-2837.33736508415i</v>
      </c>
      <c r="G1089" t="str">
        <f t="shared" si="310"/>
        <v>0.999999998991834-0.0000317516323725096i</v>
      </c>
      <c r="H1089" t="str">
        <f t="shared" si="311"/>
        <v>15.1837849016452+7.19647821889463i</v>
      </c>
      <c r="I1089" t="str">
        <f t="shared" si="312"/>
        <v>138.544876866633-291.541651078027i</v>
      </c>
      <c r="K1089" t="str">
        <f t="shared" si="313"/>
        <v>0.268895064989093-0.127624926679094i</v>
      </c>
      <c r="L1089" t="str">
        <f t="shared" si="314"/>
        <v>0.000714285714285714-22.9746701958831i</v>
      </c>
      <c r="M1089" t="str">
        <f t="shared" si="315"/>
        <v>0.0025-0.715782811974009i</v>
      </c>
      <c r="N1089">
        <f t="shared" si="316"/>
        <v>65.128882281322078</v>
      </c>
      <c r="O1089">
        <f t="shared" si="317"/>
        <v>65.226730585681466</v>
      </c>
      <c r="P1089" s="3">
        <f t="shared" si="318"/>
        <v>65.226730585681466</v>
      </c>
      <c r="Q1089" s="3">
        <f t="shared" si="319"/>
        <v>-114.87111771867792</v>
      </c>
      <c r="R1089">
        <f t="shared" si="320"/>
        <v>65.128882281322078</v>
      </c>
      <c r="S1089">
        <f t="shared" si="321"/>
        <v>5.2639888004335854E-2</v>
      </c>
      <c r="T1089">
        <f t="shared" si="304"/>
        <v>65.226730585681466</v>
      </c>
    </row>
    <row r="1090" spans="1:20" x14ac:dyDescent="0.25">
      <c r="A1090">
        <f t="shared" si="305"/>
        <v>332.00300632976757</v>
      </c>
      <c r="B1090">
        <f t="shared" si="322"/>
        <v>52.83991957875233</v>
      </c>
      <c r="C1090" t="str">
        <f t="shared" si="306"/>
        <v>-766.584561252724-1647.47870146296i</v>
      </c>
      <c r="D1090" t="str">
        <f t="shared" si="307"/>
        <v>3.47812498165468-301.202344429985i</v>
      </c>
      <c r="E1090" t="str">
        <f t="shared" si="308"/>
        <v>162.251401610879-0.397075061249013i</v>
      </c>
      <c r="F1090" t="str">
        <f t="shared" si="309"/>
        <v>2.90990990695389-2826.59629984825i</v>
      </c>
      <c r="G1090" t="str">
        <f t="shared" si="310"/>
        <v>0.999999998984157-0.0000318722885752805i</v>
      </c>
      <c r="H1090" t="str">
        <f t="shared" si="311"/>
        <v>15.184030735104+7.22383820874419i</v>
      </c>
      <c r="I1090" t="str">
        <f t="shared" si="312"/>
        <v>138.545137662282-290.441615665909i</v>
      </c>
      <c r="K1090" t="str">
        <f t="shared" si="313"/>
        <v>0.268517090353077-0.127928244689218i</v>
      </c>
      <c r="L1090" t="str">
        <f t="shared" si="314"/>
        <v>0.000714285714285714-22.8876969474826i</v>
      </c>
      <c r="M1090" t="str">
        <f t="shared" si="315"/>
        <v>0.0025-0.713073134064562i</v>
      </c>
      <c r="N1090">
        <f t="shared" si="316"/>
        <v>65.047077424126357</v>
      </c>
      <c r="O1090">
        <f t="shared" si="317"/>
        <v>65.187557563195341</v>
      </c>
      <c r="P1090" s="3">
        <f t="shared" si="318"/>
        <v>65.187557563195341</v>
      </c>
      <c r="Q1090" s="3">
        <f t="shared" si="319"/>
        <v>-114.95292257587364</v>
      </c>
      <c r="R1090">
        <f t="shared" si="320"/>
        <v>65.047077424126357</v>
      </c>
      <c r="S1090">
        <f t="shared" si="321"/>
        <v>5.283991957875233E-2</v>
      </c>
      <c r="T1090">
        <f t="shared" si="304"/>
        <v>65.187557563195341</v>
      </c>
    </row>
    <row r="1091" spans="1:20" x14ac:dyDescent="0.25">
      <c r="A1091">
        <f t="shared" si="305"/>
        <v>333.26461775382069</v>
      </c>
      <c r="B1091">
        <f t="shared" si="322"/>
        <v>53.040711273151587</v>
      </c>
      <c r="C1091" t="str">
        <f t="shared" si="306"/>
        <v>-765.477919023491-1638.96436310406i</v>
      </c>
      <c r="D1091" t="str">
        <f t="shared" si="307"/>
        <v>3.47812498151498-300.062110334131i</v>
      </c>
      <c r="E1091" t="str">
        <f t="shared" si="308"/>
        <v>162.250058384337-0.397929971942663i</v>
      </c>
      <c r="F1091" t="str">
        <f t="shared" si="309"/>
        <v>2.90990990693138-2815.89589614909i</v>
      </c>
      <c r="G1091" t="str">
        <f t="shared" si="310"/>
        <v>0.999999998976422-0.0000319934032716191i</v>
      </c>
      <c r="H1091" t="str">
        <f t="shared" si="311"/>
        <v>15.1842784422421+7.25130231962986i</v>
      </c>
      <c r="I1091" t="str">
        <f t="shared" si="312"/>
        <v>138.545400444673-289.345758384155i</v>
      </c>
      <c r="K1091" t="str">
        <f t="shared" si="313"/>
        <v>0.268137320298814-0.128231158845314i</v>
      </c>
      <c r="L1091" t="str">
        <f t="shared" si="314"/>
        <v>0.000714285714285714-22.8010529462867i</v>
      </c>
      <c r="M1091" t="str">
        <f t="shared" si="315"/>
        <v>0.0025-0.710373713951546i</v>
      </c>
      <c r="N1091">
        <f t="shared" si="316"/>
        <v>64.965084646984849</v>
      </c>
      <c r="O1091">
        <f t="shared" si="317"/>
        <v>65.14834614729763</v>
      </c>
      <c r="P1091" s="3">
        <f t="shared" si="318"/>
        <v>65.14834614729763</v>
      </c>
      <c r="Q1091" s="3">
        <f t="shared" si="319"/>
        <v>-115.03491535301515</v>
      </c>
      <c r="R1091">
        <f t="shared" si="320"/>
        <v>64.965084646984849</v>
      </c>
      <c r="S1091">
        <f t="shared" si="321"/>
        <v>5.3040711273151589E-2</v>
      </c>
      <c r="T1091">
        <f t="shared" si="304"/>
        <v>65.14834614729763</v>
      </c>
    </row>
    <row r="1092" spans="1:20" x14ac:dyDescent="0.25">
      <c r="A1092">
        <f t="shared" si="305"/>
        <v>334.53102330128519</v>
      </c>
      <c r="B1092">
        <f t="shared" si="322"/>
        <v>53.242265975989561</v>
      </c>
      <c r="C1092" t="str">
        <f t="shared" si="306"/>
        <v>-764.366076607443-1630.48021676999i</v>
      </c>
      <c r="D1092" t="str">
        <f t="shared" si="307"/>
        <v>3.47812498137424-298.926192732474i</v>
      </c>
      <c r="E1092" t="str">
        <f t="shared" si="308"/>
        <v>162.248708853889-0.398782561450738i</v>
      </c>
      <c r="F1092" t="str">
        <f t="shared" si="309"/>
        <v>2.90990990690873-2805.23600005777i</v>
      </c>
      <c r="G1092" t="str">
        <f t="shared" si="310"/>
        <v>0.999999998968628-0.0000321149782038009i</v>
      </c>
      <c r="H1092" t="str">
        <f t="shared" si="311"/>
        <v>15.1845280373539+7.27887094896413i</v>
      </c>
      <c r="I1092" t="str">
        <f t="shared" si="312"/>
        <v>138.545665228946-288.254063468836i</v>
      </c>
      <c r="K1092" t="str">
        <f t="shared" si="313"/>
        <v>0.267755753007339-0.128533657525882i</v>
      </c>
      <c r="L1092" t="str">
        <f t="shared" si="314"/>
        <v>0.000714285714285714-22.7147369458924i</v>
      </c>
      <c r="M1092" t="str">
        <f t="shared" si="315"/>
        <v>0.0025-0.707684512802895i</v>
      </c>
      <c r="N1092">
        <f t="shared" si="316"/>
        <v>64.882904283952001</v>
      </c>
      <c r="O1092">
        <f t="shared" si="317"/>
        <v>65.109096157343217</v>
      </c>
      <c r="P1092" s="3">
        <f t="shared" si="318"/>
        <v>65.109096157343217</v>
      </c>
      <c r="Q1092" s="3">
        <f t="shared" si="319"/>
        <v>-115.117095716048</v>
      </c>
      <c r="R1092">
        <f t="shared" si="320"/>
        <v>64.882904283952001</v>
      </c>
      <c r="S1092">
        <f t="shared" si="321"/>
        <v>5.3242265975989564E-2</v>
      </c>
      <c r="T1092">
        <f t="shared" si="304"/>
        <v>65.109096157343217</v>
      </c>
    </row>
    <row r="1093" spans="1:20" x14ac:dyDescent="0.25">
      <c r="A1093">
        <f t="shared" si="305"/>
        <v>335.80224118983011</v>
      </c>
      <c r="B1093">
        <f t="shared" si="322"/>
        <v>53.444586586698321</v>
      </c>
      <c r="C1093" t="str">
        <f t="shared" si="306"/>
        <v>-763.249029478216-1622.02618700533i</v>
      </c>
      <c r="D1093" t="str">
        <f t="shared" si="307"/>
        <v>3.47812498123243-297.794575284454i</v>
      </c>
      <c r="E1093" t="str">
        <f t="shared" si="308"/>
        <v>162.247353014188-0.399632785371314i</v>
      </c>
      <c r="F1093" t="str">
        <f t="shared" si="309"/>
        <v>2.90990990688586-2794.61645822808i</v>
      </c>
      <c r="G1093" t="str">
        <f t="shared" si="310"/>
        <v>0.999999998960775-0.0000322370151207222i</v>
      </c>
      <c r="H1093" t="str">
        <f t="shared" si="311"/>
        <v>15.184779534843+7.30654449568982i</v>
      </c>
      <c r="I1093" t="str">
        <f t="shared" si="312"/>
        <v>138.545932030359-287.166515215899i</v>
      </c>
      <c r="K1093" t="str">
        <f t="shared" si="313"/>
        <v>0.267372386746335-0.128835729049851i</v>
      </c>
      <c r="L1093" t="str">
        <f t="shared" si="314"/>
        <v>0.000714285714285714-22.6287477046148i</v>
      </c>
      <c r="M1093" t="str">
        <f t="shared" si="315"/>
        <v>0.0025-0.70500549193355i</v>
      </c>
      <c r="N1093">
        <f t="shared" si="316"/>
        <v>64.800536677062766</v>
      </c>
      <c r="O1093">
        <f t="shared" si="317"/>
        <v>65.069807412526913</v>
      </c>
      <c r="P1093" s="3">
        <f t="shared" si="318"/>
        <v>65.069807412526913</v>
      </c>
      <c r="Q1093" s="3">
        <f t="shared" si="319"/>
        <v>-115.19946332293723</v>
      </c>
      <c r="R1093">
        <f t="shared" si="320"/>
        <v>64.800536677062766</v>
      </c>
      <c r="S1093">
        <f t="shared" si="321"/>
        <v>5.3444586586698324E-2</v>
      </c>
      <c r="T1093">
        <f t="shared" si="304"/>
        <v>65.069807412526913</v>
      </c>
    </row>
    <row r="1094" spans="1:20" x14ac:dyDescent="0.25">
      <c r="A1094">
        <f t="shared" si="305"/>
        <v>337.07828970635143</v>
      </c>
      <c r="B1094">
        <f t="shared" si="322"/>
        <v>53.647676015727775</v>
      </c>
      <c r="C1094" t="str">
        <f t="shared" si="306"/>
        <v>-762.126773367861-1613.60219893638i</v>
      </c>
      <c r="D1094" t="str">
        <f t="shared" si="307"/>
        <v>3.47812498108951-296.667241711378i</v>
      </c>
      <c r="E1094" t="str">
        <f t="shared" si="308"/>
        <v>162.245990860204-0.400480599086533i</v>
      </c>
      <c r="F1094" t="str">
        <f t="shared" si="309"/>
        <v>2.90990990686282-2784.03711789437i</v>
      </c>
      <c r="G1094" t="str">
        <f t="shared" si="310"/>
        <v>0.999999998952862-0.0000323595157779248i</v>
      </c>
      <c r="H1094" t="str">
        <f t="shared" si="311"/>
        <v>15.1850329492233+7.33432336028592i</v>
      </c>
      <c r="I1094" t="str">
        <f t="shared" si="312"/>
        <v>138.546200864286-286.083097980954i</v>
      </c>
      <c r="K1094" t="str">
        <f t="shared" si="313"/>
        <v>0.266987219871113-0.129137361677163i</v>
      </c>
      <c r="L1094" t="str">
        <f t="shared" si="314"/>
        <v>0.000714285714285714-22.54308398547i</v>
      </c>
      <c r="M1094" t="str">
        <f t="shared" si="315"/>
        <v>0.0025-0.702336612804889i</v>
      </c>
      <c r="N1094">
        <f t="shared" si="316"/>
        <v>64.717982176374363</v>
      </c>
      <c r="O1094">
        <f t="shared" si="317"/>
        <v>65.030479731893081</v>
      </c>
      <c r="P1094" s="3">
        <f t="shared" si="318"/>
        <v>65.030479731893081</v>
      </c>
      <c r="Q1094" s="3">
        <f t="shared" si="319"/>
        <v>-115.28201782362564</v>
      </c>
      <c r="R1094">
        <f t="shared" si="320"/>
        <v>64.717982176374363</v>
      </c>
      <c r="S1094">
        <f t="shared" si="321"/>
        <v>5.3647676015727778E-2</v>
      </c>
      <c r="T1094">
        <f t="shared" si="304"/>
        <v>65.030479731893081</v>
      </c>
    </row>
    <row r="1095" spans="1:20" x14ac:dyDescent="0.25">
      <c r="A1095">
        <f t="shared" si="305"/>
        <v>338.35918720723561</v>
      </c>
      <c r="B1095">
        <f t="shared" si="322"/>
        <v>53.851537184587542</v>
      </c>
      <c r="C1095" t="str">
        <f t="shared" si="306"/>
        <v>-760.999304269627-1605.20817826759i</v>
      </c>
      <c r="D1095" t="str">
        <f t="shared" si="307"/>
        <v>3.4781249809455-295.544175796171i</v>
      </c>
      <c r="E1095" t="str">
        <f t="shared" si="308"/>
        <v>162.244622387224-0.401325957766673i</v>
      </c>
      <c r="F1095" t="str">
        <f t="shared" si="309"/>
        <v>2.90990990683964-2773.49782686926i</v>
      </c>
      <c r="G1095" t="str">
        <f t="shared" si="310"/>
        <v>0.999999998944888-0.000032482481937622i</v>
      </c>
      <c r="H1095" t="str">
        <f t="shared" si="311"/>
        <v>15.1852882951198+7.36220794477388i</v>
      </c>
      <c r="I1095" t="str">
        <f t="shared" si="312"/>
        <v>138.546471746219-285.003796179041i</v>
      </c>
      <c r="K1095" t="str">
        <f t="shared" si="313"/>
        <v>0.266600250825591-0.129438543609377i</v>
      </c>
      <c r="L1095" t="str">
        <f t="shared" si="314"/>
        <v>0.000714285714285714-22.4577445561566i</v>
      </c>
      <c r="M1095" t="str">
        <f t="shared" si="315"/>
        <v>0.0025-0.699677837024199i</v>
      </c>
      <c r="N1095">
        <f t="shared" si="316"/>
        <v>64.635241140004041</v>
      </c>
      <c r="O1095">
        <f t="shared" si="317"/>
        <v>64.991112934343832</v>
      </c>
      <c r="P1095" s="3">
        <f t="shared" si="318"/>
        <v>64.991112934343832</v>
      </c>
      <c r="Q1095" s="3">
        <f t="shared" si="319"/>
        <v>-115.36475885999596</v>
      </c>
      <c r="R1095">
        <f t="shared" si="320"/>
        <v>64.635241140004041</v>
      </c>
      <c r="S1095">
        <f t="shared" si="321"/>
        <v>5.3851537184587545E-2</v>
      </c>
      <c r="T1095">
        <f t="shared" si="304"/>
        <v>64.991112934343832</v>
      </c>
    </row>
    <row r="1096" spans="1:20" x14ac:dyDescent="0.25">
      <c r="A1096">
        <f t="shared" si="305"/>
        <v>339.64495211862305</v>
      </c>
      <c r="B1096">
        <f t="shared" si="322"/>
        <v>54.056173025888974</v>
      </c>
      <c r="C1096" t="str">
        <f t="shared" si="306"/>
        <v>-759.866618440831-1596.84405127831i</v>
      </c>
      <c r="D1096" t="str">
        <f t="shared" si="307"/>
        <v>3.47812498080042-294.425361383155i</v>
      </c>
      <c r="E1096" t="str">
        <f t="shared" si="308"/>
        <v>162.243247590861-0.402168816370947i</v>
      </c>
      <c r="F1096" t="str">
        <f t="shared" si="309"/>
        <v>2.90990990681623-2762.99843354153i</v>
      </c>
      <c r="G1096" t="str">
        <f t="shared" si="310"/>
        <v>0.999999998936854-0.000032605915368723i</v>
      </c>
      <c r="H1096" t="str">
        <f t="shared" si="311"/>
        <v>15.1855455872688+7.39019865272352i</v>
      </c>
      <c r="I1096" t="str">
        <f t="shared" si="312"/>
        <v>138.546744691766-283.928594284399i</v>
      </c>
      <c r="K1096" t="str">
        <f t="shared" si="313"/>
        <v>0.266211478143278-0.12973926299029i</v>
      </c>
      <c r="L1096" t="str">
        <f t="shared" si="314"/>
        <v>0.000714285714285714-22.3727281890383i</v>
      </c>
      <c r="M1096" t="str">
        <f t="shared" si="315"/>
        <v>0.0025-0.697029126344092i</v>
      </c>
      <c r="N1096">
        <f t="shared" si="316"/>
        <v>64.552313934168282</v>
      </c>
      <c r="O1096">
        <f t="shared" si="317"/>
        <v>64.951706838649116</v>
      </c>
      <c r="P1096" s="3">
        <f t="shared" si="318"/>
        <v>64.951706838649116</v>
      </c>
      <c r="Q1096" s="3">
        <f t="shared" si="319"/>
        <v>-115.44768606583172</v>
      </c>
      <c r="R1096">
        <f t="shared" si="320"/>
        <v>64.552313934168282</v>
      </c>
      <c r="S1096">
        <f t="shared" si="321"/>
        <v>5.4056173025888971E-2</v>
      </c>
      <c r="T1096">
        <f t="shared" si="304"/>
        <v>64.951706838649116</v>
      </c>
    </row>
    <row r="1097" spans="1:20" x14ac:dyDescent="0.25">
      <c r="A1097">
        <f t="shared" si="305"/>
        <v>340.93560293667383</v>
      </c>
      <c r="B1097">
        <f t="shared" si="322"/>
        <v>54.261586483387354</v>
      </c>
      <c r="C1097" t="str">
        <f t="shared" si="306"/>
        <v>-758.728712405629-1588.50974481912i</v>
      </c>
      <c r="D1097" t="str">
        <f t="shared" si="307"/>
        <v>3.47812498065423-293.310782377807i</v>
      </c>
      <c r="E1097" t="str">
        <f t="shared" si="308"/>
        <v>162.241866467049-0.403009129652591i</v>
      </c>
      <c r="F1097" t="str">
        <f t="shared" si="309"/>
        <v>2.90990990679269-2752.53878687387i</v>
      </c>
      <c r="G1097" t="str">
        <f t="shared" si="310"/>
        <v>0.999999998928759-0.0000327298178468592i</v>
      </c>
      <c r="H1097" t="str">
        <f t="shared" si="311"/>
        <v>15.1858048405197+7.41829588925933i</v>
      </c>
      <c r="I1097" t="str">
        <f t="shared" si="312"/>
        <v>138.547019716658-282.857476830257i</v>
      </c>
      <c r="K1097" t="str">
        <f t="shared" si="313"/>
        <v>0.265820900448244-0.130039507906571i</v>
      </c>
      <c r="L1097" t="str">
        <f t="shared" si="314"/>
        <v>0.000714285714285714-22.288033661126i</v>
      </c>
      <c r="M1097" t="str">
        <f t="shared" si="315"/>
        <v>0.0025-0.694390442661975i</v>
      </c>
      <c r="N1097">
        <f t="shared" si="316"/>
        <v>64.469200933219057</v>
      </c>
      <c r="O1097">
        <f t="shared" si="317"/>
        <v>64.912261263455022</v>
      </c>
      <c r="P1097" s="3">
        <f t="shared" si="318"/>
        <v>64.912261263455022</v>
      </c>
      <c r="Q1097" s="3">
        <f t="shared" si="319"/>
        <v>-115.53079906678094</v>
      </c>
      <c r="R1097">
        <f t="shared" si="320"/>
        <v>64.469200933219057</v>
      </c>
      <c r="S1097">
        <f t="shared" si="321"/>
        <v>5.4261586483387352E-2</v>
      </c>
      <c r="T1097">
        <f t="shared" si="304"/>
        <v>64.912261263455022</v>
      </c>
    </row>
    <row r="1098" spans="1:20" x14ac:dyDescent="0.25">
      <c r="A1098">
        <f t="shared" si="305"/>
        <v>342.23115822783325</v>
      </c>
      <c r="B1098">
        <f t="shared" si="322"/>
        <v>54.467780512024227</v>
      </c>
      <c r="C1098" t="str">
        <f t="shared" si="306"/>
        <v>-757.585582957828-1580.20518630853i</v>
      </c>
      <c r="D1098" t="str">
        <f t="shared" si="307"/>
        <v>3.47812498050693-292.200422746537i</v>
      </c>
      <c r="E1098" t="str">
        <f t="shared" si="308"/>
        <v>162.240479012056-0.403846852157438i</v>
      </c>
      <c r="F1098" t="str">
        <f t="shared" si="309"/>
        <v>2.90990990676896-2742.11873640076i</v>
      </c>
      <c r="G1098" t="str">
        <f t="shared" si="310"/>
        <v>0.999999998920602-0.0000328541911544093i</v>
      </c>
      <c r="H1098" t="str">
        <f t="shared" si="311"/>
        <v>15.1860660698354+7.44650006106648i</v>
      </c>
      <c r="I1098" t="str">
        <f t="shared" si="312"/>
        <v>138.547296836743-281.790428408604i</v>
      </c>
      <c r="K1098" t="str">
        <f t="shared" si="313"/>
        <v>0.265428516456097-0.130339266388408i</v>
      </c>
      <c r="L1098" t="str">
        <f t="shared" si="314"/>
        <v>0.000714285714285714-22.2036597540605i</v>
      </c>
      <c r="M1098" t="str">
        <f t="shared" si="315"/>
        <v>0.0025-0.6917617480195i</v>
      </c>
      <c r="N1098">
        <f t="shared" si="316"/>
        <v>64.385902519683825</v>
      </c>
      <c r="O1098">
        <f t="shared" si="317"/>
        <v>64.872776027294094</v>
      </c>
      <c r="P1098" s="3">
        <f t="shared" si="318"/>
        <v>64.872776027294094</v>
      </c>
      <c r="Q1098" s="3">
        <f t="shared" si="319"/>
        <v>-115.61409748031618</v>
      </c>
      <c r="R1098">
        <f t="shared" si="320"/>
        <v>64.385902519683825</v>
      </c>
      <c r="S1098">
        <f t="shared" si="321"/>
        <v>5.4467780512024229E-2</v>
      </c>
      <c r="T1098">
        <f t="shared" si="304"/>
        <v>64.872776027294094</v>
      </c>
    </row>
    <row r="1099" spans="1:20" x14ac:dyDescent="0.25">
      <c r="A1099">
        <f t="shared" si="305"/>
        <v>343.53163662909901</v>
      </c>
      <c r="B1099">
        <f t="shared" si="322"/>
        <v>54.674758077969919</v>
      </c>
      <c r="C1099" t="str">
        <f t="shared" si="306"/>
        <v>-756.437227163664-1571.93030372925i</v>
      </c>
      <c r="D1099" t="str">
        <f t="shared" si="307"/>
        <v>3.4781249803585-291.094266516446i</v>
      </c>
      <c r="E1099" t="str">
        <f t="shared" si="308"/>
        <v>162.239085222479-0.404681938229474i</v>
      </c>
      <c r="F1099" t="str">
        <f t="shared" si="309"/>
        <v>2.90990990674502-2731.73813222626i</v>
      </c>
      <c r="G1099" t="str">
        <f t="shared" si="310"/>
        <v>0.999999998912383-0.0000329790370805249i</v>
      </c>
      <c r="H1099" t="str">
        <f t="shared" si="311"/>
        <v>15.1863292902927+7.47481157639696i</v>
      </c>
      <c r="I1099" t="str">
        <f t="shared" si="312"/>
        <v>138.547576067989-280.727433669957i</v>
      </c>
      <c r="K1099" t="str">
        <f t="shared" si="313"/>
        <v>0.265034324974956-0.130638526410176i</v>
      </c>
      <c r="L1099" t="str">
        <f t="shared" si="314"/>
        <v>0.000714285714285714-22.119605254095i</v>
      </c>
      <c r="M1099" t="str">
        <f t="shared" si="315"/>
        <v>0.0025-0.689143004602015i</v>
      </c>
      <c r="N1099">
        <f t="shared" si="316"/>
        <v>64.302419084300581</v>
      </c>
      <c r="O1099">
        <f t="shared" si="317"/>
        <v>64.833250948593971</v>
      </c>
      <c r="P1099" s="3">
        <f t="shared" si="318"/>
        <v>64.833250948593971</v>
      </c>
      <c r="Q1099" s="3">
        <f t="shared" si="319"/>
        <v>-115.69758091569942</v>
      </c>
      <c r="R1099">
        <f t="shared" si="320"/>
        <v>64.302419084300581</v>
      </c>
      <c r="S1099">
        <f t="shared" si="321"/>
        <v>5.4674758077969919E-2</v>
      </c>
      <c r="T1099">
        <f t="shared" si="304"/>
        <v>64.833250948593971</v>
      </c>
    </row>
    <row r="1100" spans="1:20" x14ac:dyDescent="0.25">
      <c r="A1100">
        <f t="shared" si="305"/>
        <v>344.83705684828959</v>
      </c>
      <c r="B1100">
        <f t="shared" si="322"/>
        <v>54.882522158666205</v>
      </c>
      <c r="C1100" t="str">
        <f t="shared" si="306"/>
        <v>-755.283642364584-1563.6850256247i</v>
      </c>
      <c r="D1100" t="str">
        <f t="shared" si="307"/>
        <v>3.47812498020892-289.992297775105i</v>
      </c>
      <c r="E1100" t="str">
        <f t="shared" si="308"/>
        <v>162.237685095253-0.405514342011643i</v>
      </c>
      <c r="F1100" t="str">
        <f t="shared" si="309"/>
        <v>2.90990990672094-2721.3968250219i</v>
      </c>
      <c r="G1100" t="str">
        <f t="shared" si="310"/>
        <v>0.999999998904102-0.0000331043574211568i</v>
      </c>
      <c r="H1100" t="str">
        <f t="shared" si="311"/>
        <v>15.1865945170843+7.50323084507586i</v>
      </c>
      <c r="I1100" t="str">
        <f t="shared" si="312"/>
        <v>138.547857426487-279.668477323164i</v>
      </c>
      <c r="K1100" t="str">
        <f t="shared" si="313"/>
        <v>0.264638324906416-0.130937275891113i</v>
      </c>
      <c r="L1100" t="str">
        <f t="shared" si="314"/>
        <v>0.000714285714285714-22.0358689520771i</v>
      </c>
      <c r="M1100" t="str">
        <f t="shared" si="315"/>
        <v>0.0025-0.686534174738011i</v>
      </c>
      <c r="N1100">
        <f t="shared" si="316"/>
        <v>64.218751026055699</v>
      </c>
      <c r="O1100">
        <f t="shared" si="317"/>
        <v>64.793685845687364</v>
      </c>
      <c r="P1100" s="3">
        <f t="shared" si="318"/>
        <v>64.793685845687364</v>
      </c>
      <c r="Q1100" s="3">
        <f t="shared" si="319"/>
        <v>-115.7812489739443</v>
      </c>
      <c r="R1100">
        <f t="shared" si="320"/>
        <v>64.218751026055699</v>
      </c>
      <c r="S1100">
        <f t="shared" si="321"/>
        <v>5.4882522158666208E-2</v>
      </c>
      <c r="T1100">
        <f t="shared" si="304"/>
        <v>64.793685845687364</v>
      </c>
    </row>
    <row r="1101" spans="1:20" x14ac:dyDescent="0.25">
      <c r="A1101">
        <f t="shared" si="305"/>
        <v>346.14743766431309</v>
      </c>
      <c r="B1101">
        <f t="shared" si="322"/>
        <v>55.091075742869137</v>
      </c>
      <c r="C1101" t="str">
        <f t="shared" si="306"/>
        <v>-754.124826180043-1555.46928109537i</v>
      </c>
      <c r="D1101" t="str">
        <f t="shared" si="307"/>
        <v>3.47812498005825-288.894500670327i</v>
      </c>
      <c r="E1101" t="str">
        <f t="shared" si="308"/>
        <v>162.236278627652-0.406344017448269i</v>
      </c>
      <c r="F1101" t="str">
        <f t="shared" si="309"/>
        <v>2.90990990669666-2711.09466602451i</v>
      </c>
      <c r="G1101" t="str">
        <f t="shared" si="310"/>
        <v>0.999999998895757-0.0000332301539790799i</v>
      </c>
      <c r="H1101" t="str">
        <f t="shared" si="311"/>
        <v>15.1868617655187+7.53175827850784i</v>
      </c>
      <c r="I1101" t="str">
        <f t="shared" si="312"/>
        <v>138.548140928454-278.613544135165i</v>
      </c>
      <c r="K1101" t="str">
        <f t="shared" si="313"/>
        <v>0.264240515246511-0.131235502696021i</v>
      </c>
      <c r="L1101" t="str">
        <f t="shared" si="314"/>
        <v>0.000714285714285714-21.9524496434321i</v>
      </c>
      <c r="M1101" t="str">
        <f t="shared" si="315"/>
        <v>0.0025-0.683935220898593i</v>
      </c>
      <c r="N1101">
        <f t="shared" si="316"/>
        <v>64.134898752218902</v>
      </c>
      <c r="O1101">
        <f t="shared" si="317"/>
        <v>64.754080536821704</v>
      </c>
      <c r="P1101" s="3">
        <f t="shared" si="318"/>
        <v>64.754080536821704</v>
      </c>
      <c r="Q1101" s="3">
        <f t="shared" si="319"/>
        <v>-115.8651012477811</v>
      </c>
      <c r="R1101">
        <f t="shared" si="320"/>
        <v>64.134898752218902</v>
      </c>
      <c r="S1101">
        <f t="shared" si="321"/>
        <v>5.5091075742869137E-2</v>
      </c>
      <c r="T1101">
        <f t="shared" si="304"/>
        <v>64.754080536821704</v>
      </c>
    </row>
    <row r="1102" spans="1:20" x14ac:dyDescent="0.25">
      <c r="A1102">
        <f t="shared" si="305"/>
        <v>347.46279792743746</v>
      </c>
      <c r="B1102">
        <f t="shared" si="322"/>
        <v>55.300421830692038</v>
      </c>
      <c r="C1102" t="str">
        <f t="shared" si="306"/>
        <v>-752.960776510202-1547.28299979511i</v>
      </c>
      <c r="D1102" t="str">
        <f t="shared" si="307"/>
        <v>3.47812497990639-287.80085940993i</v>
      </c>
      <c r="E1102" t="str">
        <f t="shared" si="308"/>
        <v>162.234865817292-0.407170918289282i</v>
      </c>
      <c r="F1102" t="str">
        <f t="shared" si="309"/>
        <v>2.90990990667219-2700.83150703408i</v>
      </c>
      <c r="G1102" t="str">
        <f t="shared" si="310"/>
        <v>0.999999998887349-0.0000333564285639199i</v>
      </c>
      <c r="H1102" t="str">
        <f t="shared" si="311"/>
        <v>15.1871310510216+7.5603942896828i</v>
      </c>
      <c r="I1102" t="str">
        <f t="shared" si="312"/>
        <v>138.548426590226-277.562618930782i</v>
      </c>
      <c r="K1102" t="str">
        <f t="shared" si="313"/>
        <v>0.263840895086683-0.131533194635969i</v>
      </c>
      <c r="L1102" t="str">
        <f t="shared" si="314"/>
        <v>0.000714285714285714-21.8693461281451i</v>
      </c>
      <c r="M1102" t="str">
        <f t="shared" si="315"/>
        <v>0.0025-0.681346105696944i</v>
      </c>
      <c r="N1102">
        <f t="shared" si="316"/>
        <v>64.050862678380497</v>
      </c>
      <c r="O1102">
        <f t="shared" si="317"/>
        <v>64.714434840168579</v>
      </c>
      <c r="P1102" s="3">
        <f t="shared" si="318"/>
        <v>64.714434840168579</v>
      </c>
      <c r="Q1102" s="3">
        <f t="shared" si="319"/>
        <v>-115.9491373216195</v>
      </c>
      <c r="R1102">
        <f t="shared" si="320"/>
        <v>64.050862678380497</v>
      </c>
      <c r="S1102">
        <f t="shared" si="321"/>
        <v>5.5300421830692038E-2</v>
      </c>
      <c r="T1102">
        <f t="shared" si="304"/>
        <v>64.714434840168579</v>
      </c>
    </row>
    <row r="1103" spans="1:20" x14ac:dyDescent="0.25">
      <c r="A1103">
        <f t="shared" si="305"/>
        <v>348.78315655956175</v>
      </c>
      <c r="B1103">
        <f t="shared" si="322"/>
        <v>55.51056343364867</v>
      </c>
      <c r="C1103" t="str">
        <f t="shared" si="306"/>
        <v>-751.79149153871-1539.1261119275i</v>
      </c>
      <c r="D1103" t="str">
        <f t="shared" si="307"/>
        <v>3.4781249797534-286.711358261515i</v>
      </c>
      <c r="E1103" t="str">
        <f t="shared" si="308"/>
        <v>162.233446662136-0.407994998090365i</v>
      </c>
      <c r="F1103" t="str">
        <f t="shared" si="309"/>
        <v>2.90990990664755-2690.6072004116i</v>
      </c>
      <c r="G1103" t="str">
        <f t="shared" si="310"/>
        <v>0.999999998878876-0.0000334831829921791i</v>
      </c>
      <c r="H1103" t="str">
        <f t="shared" si="311"/>
        <v>15.1874023891365+7.58913929318262i</v>
      </c>
      <c r="I1103" t="str">
        <f t="shared" si="312"/>
        <v>138.548714428264-276.51568659249i</v>
      </c>
      <c r="K1103" t="str">
        <f t="shared" si="313"/>
        <v>0.263439463614737-0.131830339469025i</v>
      </c>
      <c r="L1103" t="str">
        <f t="shared" si="314"/>
        <v>0.000714285714285714-21.7865572107443i</v>
      </c>
      <c r="M1103" t="str">
        <f t="shared" si="315"/>
        <v>0.0025-0.678766791887771i</v>
      </c>
      <c r="N1103">
        <f t="shared" si="316"/>
        <v>63.966643228486149</v>
      </c>
      <c r="O1103">
        <f t="shared" si="317"/>
        <v>64.674748573833924</v>
      </c>
      <c r="P1103" s="3">
        <f t="shared" si="318"/>
        <v>64.674748573833924</v>
      </c>
      <c r="Q1103" s="3">
        <f t="shared" si="319"/>
        <v>-116.03335677151385</v>
      </c>
      <c r="R1103">
        <f t="shared" si="320"/>
        <v>63.966643228486149</v>
      </c>
      <c r="S1103">
        <f t="shared" si="321"/>
        <v>5.5510563433648671E-2</v>
      </c>
      <c r="T1103">
        <f t="shared" si="304"/>
        <v>64.674748573833924</v>
      </c>
    </row>
    <row r="1104" spans="1:20" x14ac:dyDescent="0.25">
      <c r="A1104">
        <f t="shared" si="305"/>
        <v>350.10853255448808</v>
      </c>
      <c r="B1104">
        <f t="shared" si="322"/>
        <v>55.721503574696534</v>
      </c>
      <c r="C1104" t="str">
        <f t="shared" si="306"/>
        <v>-750.616969735484-1530.99854824204i</v>
      </c>
      <c r="D1104" t="str">
        <f t="shared" si="307"/>
        <v>3.47812497959923-285.625981552247i</v>
      </c>
      <c r="E1104" t="str">
        <f t="shared" si="308"/>
        <v>162.232021160495-0.408816210217287i</v>
      </c>
      <c r="F1104" t="str">
        <f t="shared" si="309"/>
        <v>2.90990990662272-2680.42159907701i</v>
      </c>
      <c r="G1104" t="str">
        <f t="shared" si="310"/>
        <v>0.99999999887034-0.0000336104190872625i</v>
      </c>
      <c r="H1104" t="str">
        <f t="shared" si="311"/>
        <v>15.1876757955259+7.61799370518748i</v>
      </c>
      <c r="I1104" t="str">
        <f t="shared" si="312"/>
        <v>138.549004459158-275.472732060218i</v>
      </c>
      <c r="K1104" t="str">
        <f t="shared" si="313"/>
        <v>0.263036220115791-0.132126924901002i</v>
      </c>
      <c r="L1104" t="str">
        <f t="shared" si="314"/>
        <v>0.000714285714285714-21.7040817002832i</v>
      </c>
      <c r="M1104" t="str">
        <f t="shared" si="315"/>
        <v>0.0025-0.676197242366777i</v>
      </c>
      <c r="N1104">
        <f t="shared" si="316"/>
        <v>63.882240834869435</v>
      </c>
      <c r="O1104">
        <f t="shared" si="317"/>
        <v>64.635021555867837</v>
      </c>
      <c r="P1104" s="3">
        <f t="shared" si="318"/>
        <v>64.635021555867837</v>
      </c>
      <c r="Q1104" s="3">
        <f t="shared" si="319"/>
        <v>-116.11775916513056</v>
      </c>
      <c r="R1104">
        <f t="shared" si="320"/>
        <v>63.882240834869435</v>
      </c>
      <c r="S1104">
        <f t="shared" si="321"/>
        <v>5.5721503574696532E-2</v>
      </c>
      <c r="T1104">
        <f t="shared" si="304"/>
        <v>64.635021555867837</v>
      </c>
    </row>
    <row r="1105" spans="1:20" x14ac:dyDescent="0.25">
      <c r="A1105">
        <f t="shared" si="305"/>
        <v>351.43894497819514</v>
      </c>
      <c r="B1105">
        <f t="shared" si="322"/>
        <v>55.933245288280382</v>
      </c>
      <c r="C1105" t="str">
        <f t="shared" si="306"/>
        <v>-749.437209859347-1522.9002400304i</v>
      </c>
      <c r="D1105" t="str">
        <f t="shared" si="307"/>
        <v>3.47812497944388-284.544713668614i</v>
      </c>
      <c r="E1105" t="str">
        <f t="shared" si="308"/>
        <v>162.230589311036-0.409634507849007i</v>
      </c>
      <c r="F1105" t="str">
        <f t="shared" si="309"/>
        <v>2.90990990659766-2670.274556507i</v>
      </c>
      <c r="G1105" t="str">
        <f t="shared" si="310"/>
        <v>0.999999998861738-0.0000337381386795039i</v>
      </c>
      <c r="H1105" t="str">
        <f t="shared" si="311"/>
        <v>15.187951285972+7.64695794348194i</v>
      </c>
      <c r="I1105" t="str">
        <f t="shared" si="312"/>
        <v>138.549296699623-274.433740331113i</v>
      </c>
      <c r="K1105" t="str">
        <f t="shared" si="313"/>
        <v>0.262631163973233-0.132422938586205i</v>
      </c>
      <c r="L1105" t="str">
        <f t="shared" si="314"/>
        <v>0.000714285714285714-21.621918410324i</v>
      </c>
      <c r="M1105" t="str">
        <f t="shared" si="315"/>
        <v>0.0025-0.67363742017013i</v>
      </c>
      <c r="N1105">
        <f t="shared" si="316"/>
        <v>63.797655938289139</v>
      </c>
      <c r="O1105">
        <f t="shared" si="317"/>
        <v>64.595253604274546</v>
      </c>
      <c r="P1105" s="3">
        <f t="shared" si="318"/>
        <v>64.595253604274546</v>
      </c>
      <c r="Q1105" s="3">
        <f t="shared" si="319"/>
        <v>-116.20234406171086</v>
      </c>
      <c r="R1105">
        <f t="shared" si="320"/>
        <v>63.797655938289139</v>
      </c>
      <c r="S1105">
        <f t="shared" si="321"/>
        <v>5.5933245288280385E-2</v>
      </c>
      <c r="T1105">
        <f t="shared" si="304"/>
        <v>64.595253604274546</v>
      </c>
    </row>
    <row r="1106" spans="1:20" x14ac:dyDescent="0.25">
      <c r="A1106">
        <f t="shared" si="305"/>
        <v>352.77441296911223</v>
      </c>
      <c r="B1106">
        <f t="shared" si="322"/>
        <v>56.145791620375846</v>
      </c>
      <c r="C1106" t="str">
        <f t="shared" si="306"/>
        <v>-748.252210960766-1514.83111912257i</v>
      </c>
      <c r="D1106" t="str">
        <f t="shared" si="307"/>
        <v>3.47812497928735-283.467539056216i</v>
      </c>
      <c r="E1106" t="str">
        <f t="shared" si="308"/>
        <v>162.229151112777-0.410449843979459i</v>
      </c>
      <c r="F1106" t="str">
        <f t="shared" si="309"/>
        <v>2.90990990657246-2660.16592673296i</v>
      </c>
      <c r="G1106" t="str">
        <f t="shared" si="310"/>
        <v>0.999999998853071-0.0000338663436061925i</v>
      </c>
      <c r="H1106" t="str">
        <f t="shared" si="311"/>
        <v>15.1882288763776+7.67603242746126i</v>
      </c>
      <c r="I1106" t="str">
        <f t="shared" si="312"/>
        <v>138.549591166499-273.398696459335i</v>
      </c>
      <c r="K1106" t="str">
        <f t="shared" si="313"/>
        <v>0.262224294669665-0.13271836812821i</v>
      </c>
      <c r="L1106" t="str">
        <f t="shared" si="314"/>
        <v>0.000714285714285714-21.5400661589201i</v>
      </c>
      <c r="M1106" t="str">
        <f t="shared" si="315"/>
        <v>0.0025-0.671087288473931i</v>
      </c>
      <c r="N1106">
        <f t="shared" si="316"/>
        <v>63.712888987961236</v>
      </c>
      <c r="O1106">
        <f t="shared" si="317"/>
        <v>64.555444537022453</v>
      </c>
      <c r="P1106" s="3">
        <f t="shared" si="318"/>
        <v>64.555444537022453</v>
      </c>
      <c r="Q1106" s="3">
        <f t="shared" si="319"/>
        <v>-116.28711101203876</v>
      </c>
      <c r="R1106">
        <f t="shared" si="320"/>
        <v>63.712888987961236</v>
      </c>
      <c r="S1106">
        <f t="shared" si="321"/>
        <v>5.6145791620375848E-2</v>
      </c>
      <c r="T1106">
        <f t="shared" si="304"/>
        <v>64.555444537022453</v>
      </c>
    </row>
    <row r="1107" spans="1:20" x14ac:dyDescent="0.25">
      <c r="A1107">
        <f t="shared" si="305"/>
        <v>354.11495573839488</v>
      </c>
      <c r="B1107">
        <f t="shared" si="322"/>
        <v>56.359145628533277</v>
      </c>
      <c r="C1107" t="str">
        <f t="shared" si="306"/>
        <v>-747.06197238457-1506.79111788303i</v>
      </c>
      <c r="D1107" t="str">
        <f t="shared" si="307"/>
        <v>3.47812497912964-282.394442219534i</v>
      </c>
      <c r="E1107" t="str">
        <f t="shared" si="308"/>
        <v>162.227706565101-0.411262171418245i</v>
      </c>
      <c r="F1107" t="str">
        <f t="shared" si="309"/>
        <v>2.90990990654702-2650.09556433886i</v>
      </c>
      <c r="G1107" t="str">
        <f t="shared" si="310"/>
        <v>0.999999998844338-0.0000339950357115991i</v>
      </c>
      <c r="H1107" t="str">
        <f t="shared" si="311"/>
        <v>15.1885085827674+7.70521757813833i</v>
      </c>
      <c r="I1107" t="str">
        <f t="shared" si="312"/>
        <v>138.549887876758-272.367585555846i</v>
      </c>
      <c r="K1107" t="str">
        <f t="shared" si="313"/>
        <v>0.261815611787839-0.133013201080657i</v>
      </c>
      <c r="L1107" t="str">
        <f t="shared" si="314"/>
        <v>0.000714285714285714-21.4585237685994i</v>
      </c>
      <c r="M1107" t="str">
        <f t="shared" si="315"/>
        <v>0.0025-0.668546810593675i</v>
      </c>
      <c r="N1107">
        <f t="shared" si="316"/>
        <v>63.627940441591932</v>
      </c>
      <c r="O1107">
        <f t="shared" si="317"/>
        <v>64.51559417205462</v>
      </c>
      <c r="P1107" s="3">
        <f t="shared" si="318"/>
        <v>64.51559417205462</v>
      </c>
      <c r="Q1107" s="3">
        <f t="shared" si="319"/>
        <v>-116.37205955840807</v>
      </c>
      <c r="R1107">
        <f t="shared" si="320"/>
        <v>63.627940441591932</v>
      </c>
      <c r="S1107">
        <f t="shared" si="321"/>
        <v>5.6359145628533273E-2</v>
      </c>
      <c r="T1107">
        <f t="shared" si="304"/>
        <v>64.51559417205462</v>
      </c>
    </row>
    <row r="1108" spans="1:20" x14ac:dyDescent="0.25">
      <c r="A1108">
        <f t="shared" si="305"/>
        <v>355.46059257020084</v>
      </c>
      <c r="B1108">
        <f t="shared" si="322"/>
        <v>56.573310381921708</v>
      </c>
      <c r="C1108" t="str">
        <f t="shared" si="306"/>
        <v>-745.866493772613-1498.78016920683i</v>
      </c>
      <c r="D1108" t="str">
        <f t="shared" si="307"/>
        <v>3.47812497897072-281.32540772171i</v>
      </c>
      <c r="E1108" t="str">
        <f t="shared" si="308"/>
        <v>162.226255667749-0.412071442799709i</v>
      </c>
      <c r="F1108" t="str">
        <f t="shared" si="309"/>
        <v>2.90990990652142-2640.06332445915i</v>
      </c>
      <c r="G1108" t="str">
        <f t="shared" si="310"/>
        <v>0.999999998835538-0.0000341242168470029i</v>
      </c>
      <c r="H1108" t="str">
        <f t="shared" si="311"/>
        <v>15.1887904212881+7.73451381814941i</v>
      </c>
      <c r="I1108" t="str">
        <f t="shared" si="312"/>
        <v>138.550186847501-271.340392788177i</v>
      </c>
      <c r="K1108" t="str">
        <f t="shared" si="313"/>
        <v>0.261405115011605-0.133307424948048i</v>
      </c>
      <c r="L1108" t="str">
        <f t="shared" si="314"/>
        <v>0.000714285714285714-21.3772900663473i</v>
      </c>
      <c r="M1108" t="str">
        <f t="shared" si="315"/>
        <v>0.0025-0.666015949983736i</v>
      </c>
      <c r="N1108">
        <f t="shared" si="316"/>
        <v>63.542810765410493</v>
      </c>
      <c r="O1108">
        <f t="shared" si="317"/>
        <v>64.475702327298961</v>
      </c>
      <c r="P1108" s="3">
        <f t="shared" si="318"/>
        <v>64.475702327298961</v>
      </c>
      <c r="Q1108" s="3">
        <f t="shared" si="319"/>
        <v>-116.45718923458951</v>
      </c>
      <c r="R1108">
        <f t="shared" si="320"/>
        <v>63.542810765410493</v>
      </c>
      <c r="S1108">
        <f t="shared" si="321"/>
        <v>5.6573310381921711E-2</v>
      </c>
      <c r="T1108">
        <f t="shared" si="304"/>
        <v>64.475702327298961</v>
      </c>
    </row>
    <row r="1109" spans="1:20" x14ac:dyDescent="0.25">
      <c r="A1109">
        <f t="shared" si="305"/>
        <v>356.81134282196763</v>
      </c>
      <c r="B1109">
        <f t="shared" si="322"/>
        <v>56.788288961373013</v>
      </c>
      <c r="C1109" t="str">
        <f t="shared" si="306"/>
        <v>-744.665775066414-1490.79820651562i</v>
      </c>
      <c r="D1109" t="str">
        <f t="shared" si="307"/>
        <v>3.47812497881061-280.260420184324i</v>
      </c>
      <c r="E1109" t="str">
        <f t="shared" si="308"/>
        <v>162.22479842083-0.412877610579551i</v>
      </c>
      <c r="F1109" t="str">
        <f t="shared" si="309"/>
        <v>2.90990990649565-2630.0690627767i</v>
      </c>
      <c r="G1109" t="str">
        <f t="shared" si="310"/>
        <v>0.999999998826671-0.0000342538888707178i</v>
      </c>
      <c r="H1109" t="str">
        <f t="shared" si="311"/>
        <v>15.1890744082105+7.763921571761i</v>
      </c>
      <c r="I1109" t="str">
        <f t="shared" si="312"/>
        <v>138.550488095959-270.317103380241i</v>
      </c>
      <c r="K1109" t="str">
        <f t="shared" si="313"/>
        <v>0.26099280412683-0.13360102718657i</v>
      </c>
      <c r="L1109" t="str">
        <f t="shared" si="314"/>
        <v>0.000714285714285714-21.2963638835897i</v>
      </c>
      <c r="M1109" t="str">
        <f t="shared" si="315"/>
        <v>0.0025-0.663494670236837i</v>
      </c>
      <c r="N1109">
        <f t="shared" si="316"/>
        <v>63.457500434201251</v>
      </c>
      <c r="O1109">
        <f t="shared" si="317"/>
        <v>64.435768820678376</v>
      </c>
      <c r="P1109" s="3">
        <f t="shared" si="318"/>
        <v>64.435768820678376</v>
      </c>
      <c r="Q1109" s="3">
        <f t="shared" si="319"/>
        <v>-116.54249956579875</v>
      </c>
      <c r="R1109">
        <f t="shared" si="320"/>
        <v>63.457500434201251</v>
      </c>
      <c r="S1109">
        <f t="shared" si="321"/>
        <v>5.6788288961373015E-2</v>
      </c>
      <c r="T1109">
        <f t="shared" si="304"/>
        <v>64.435768820678376</v>
      </c>
    </row>
    <row r="1110" spans="1:20" x14ac:dyDescent="0.25">
      <c r="A1110">
        <f t="shared" si="305"/>
        <v>358.16722592469108</v>
      </c>
      <c r="B1110">
        <f t="shared" si="322"/>
        <v>57.004084459426231</v>
      </c>
      <c r="C1110" t="str">
        <f t="shared" si="306"/>
        <v>-743.45981650981-1482.84516375375i</v>
      </c>
      <c r="D1110" t="str">
        <f t="shared" si="307"/>
        <v>3.47812497864926-279.199464287173i</v>
      </c>
      <c r="E1110" t="str">
        <f t="shared" si="308"/>
        <v>162.223334824822-0.413680627040456i</v>
      </c>
      <c r="F1110" t="str">
        <f t="shared" si="309"/>
        <v>2.90990990646962-2620.1126355207i</v>
      </c>
      <c r="G1110" t="str">
        <f t="shared" si="310"/>
        <v>0.999999998817737-0.0000343840536481193i</v>
      </c>
      <c r="H1110" t="str">
        <f t="shared" si="311"/>
        <v>15.1893605599296+7.79344126487592i</v>
      </c>
      <c r="I1110" t="str">
        <f t="shared" si="312"/>
        <v>138.550791639491-269.297702612102i</v>
      </c>
      <c r="K1110" t="str">
        <f t="shared" si="313"/>
        <v>0.260578679022336-0.133893995204929i</v>
      </c>
      <c r="L1110" t="str">
        <f t="shared" si="314"/>
        <v>0.000714285714285714-21.2157440561762i</v>
      </c>
      <c r="M1110" t="str">
        <f t="shared" si="315"/>
        <v>0.0025-0.660982935083521i</v>
      </c>
      <c r="N1110">
        <f t="shared" si="316"/>
        <v>63.372009931336081</v>
      </c>
      <c r="O1110">
        <f t="shared" si="317"/>
        <v>64.395793470121816</v>
      </c>
      <c r="P1110" s="3">
        <f t="shared" si="318"/>
        <v>64.395793470121816</v>
      </c>
      <c r="Q1110" s="3">
        <f t="shared" si="319"/>
        <v>-116.62799006866392</v>
      </c>
      <c r="R1110">
        <f t="shared" si="320"/>
        <v>63.372009931336081</v>
      </c>
      <c r="S1110">
        <f t="shared" si="321"/>
        <v>5.700408445942623E-2</v>
      </c>
      <c r="T1110">
        <f t="shared" si="304"/>
        <v>64.395793470121816</v>
      </c>
    </row>
    <row r="1111" spans="1:20" x14ac:dyDescent="0.25">
      <c r="A1111">
        <f t="shared" si="305"/>
        <v>359.52826138320495</v>
      </c>
      <c r="B1111">
        <f t="shared" si="322"/>
        <v>57.220699980372054</v>
      </c>
      <c r="C1111" t="str">
        <f t="shared" si="306"/>
        <v>-742.248618651617-1474.92097538411i</v>
      </c>
      <c r="D1111" t="str">
        <f t="shared" si="307"/>
        <v>3.47812497848669-278.142524768049i</v>
      </c>
      <c r="E1111" t="str">
        <f t="shared" si="308"/>
        <v>162.221864880575-0.414480444295591i</v>
      </c>
      <c r="F1111" t="str">
        <f t="shared" si="309"/>
        <v>2.90990990644342-2610.19389946459i</v>
      </c>
      <c r="G1111" t="str">
        <f t="shared" si="310"/>
        <v>0.999999998808734-0.0000345147130516715i</v>
      </c>
      <c r="H1111" t="str">
        <f t="shared" si="311"/>
        <v>15.1896488929655+7.82307332504056i</v>
      </c>
      <c r="I1111" t="str">
        <f t="shared" si="312"/>
        <v>138.551097495596-268.282175819762i</v>
      </c>
      <c r="K1111" t="str">
        <f t="shared" si="313"/>
        <v>0.260162739690808-0.134186316365209i</v>
      </c>
      <c r="L1111" t="str">
        <f t="shared" si="314"/>
        <v>0.000714285714285714-21.1354294243636i</v>
      </c>
      <c r="M1111" t="str">
        <f t="shared" si="315"/>
        <v>0.0025-0.65848070839163i</v>
      </c>
      <c r="N1111">
        <f t="shared" si="316"/>
        <v>63.286339748802448</v>
      </c>
      <c r="O1111">
        <f t="shared" si="317"/>
        <v>64.355776093574178</v>
      </c>
      <c r="P1111" s="3">
        <f t="shared" si="318"/>
        <v>64.355776093574178</v>
      </c>
      <c r="Q1111" s="3">
        <f t="shared" si="319"/>
        <v>-116.71366025119755</v>
      </c>
      <c r="R1111">
        <f t="shared" si="320"/>
        <v>63.286339748802448</v>
      </c>
      <c r="S1111">
        <f t="shared" si="321"/>
        <v>5.7220699980372054E-2</v>
      </c>
      <c r="T1111">
        <f t="shared" si="304"/>
        <v>64.355776093574178</v>
      </c>
    </row>
    <row r="1112" spans="1:20" x14ac:dyDescent="0.25">
      <c r="A1112">
        <f t="shared" si="305"/>
        <v>360.89446877646111</v>
      </c>
      <c r="B1112">
        <f t="shared" si="322"/>
        <v>57.438138640297467</v>
      </c>
      <c r="C1112" t="str">
        <f t="shared" si="306"/>
        <v>-741.032182348181-1467.02557638422i</v>
      </c>
      <c r="D1112" t="str">
        <f t="shared" si="307"/>
        <v>3.47812497832286-277.089586422524i</v>
      </c>
      <c r="E1112" t="str">
        <f t="shared" si="308"/>
        <v>162.220388589314-0.415277014291189i</v>
      </c>
      <c r="F1112" t="str">
        <f t="shared" si="309"/>
        <v>2.90990990641703-2600.31271192404i</v>
      </c>
      <c r="G1112" t="str">
        <f t="shared" si="310"/>
        <v>0.999999998799664-0.0000346458689609536i</v>
      </c>
      <c r="H1112" t="str">
        <f t="shared" si="311"/>
        <v>15.1899394239651+7.85281818145032i</v>
      </c>
      <c r="I1112" t="str">
        <f t="shared" si="312"/>
        <v>138.551405681898-267.270508394967i</v>
      </c>
      <c r="K1112" t="str">
        <f t="shared" si="313"/>
        <v>0.259744986229722-0.134477977983728i</v>
      </c>
      <c r="L1112" t="str">
        <f t="shared" si="314"/>
        <v>0.000714285714285714-21.055418832799i</v>
      </c>
      <c r="M1112" t="str">
        <f t="shared" si="315"/>
        <v>0.0025-0.655987954165802i</v>
      </c>
      <c r="N1112">
        <f t="shared" si="316"/>
        <v>63.200490387237238</v>
      </c>
      <c r="O1112">
        <f t="shared" si="317"/>
        <v>64.315716509007657</v>
      </c>
      <c r="P1112" s="3">
        <f t="shared" si="318"/>
        <v>64.315716509007657</v>
      </c>
      <c r="Q1112" s="3">
        <f t="shared" si="319"/>
        <v>-116.79950961276276</v>
      </c>
      <c r="R1112">
        <f t="shared" si="320"/>
        <v>63.200490387237238</v>
      </c>
      <c r="S1112">
        <f t="shared" si="321"/>
        <v>5.7438138640297468E-2</v>
      </c>
      <c r="T1112">
        <f t="shared" si="304"/>
        <v>64.315716509007657</v>
      </c>
    </row>
    <row r="1113" spans="1:20" x14ac:dyDescent="0.25">
      <c r="A1113">
        <f t="shared" si="305"/>
        <v>362.26586775781163</v>
      </c>
      <c r="B1113">
        <f t="shared" si="322"/>
        <v>57.656403567130596</v>
      </c>
      <c r="C1113" t="str">
        <f t="shared" si="306"/>
        <v>-739.810508766033-1459.15890224199i</v>
      </c>
      <c r="D1113" t="str">
        <f t="shared" si="307"/>
        <v>3.47812497815781-276.040634103724i</v>
      </c>
      <c r="E1113" t="str">
        <f t="shared" si="308"/>
        <v>162.218905952643-0.416070288809937i</v>
      </c>
      <c r="F1113" t="str">
        <f t="shared" si="309"/>
        <v>2.90990990639043-2590.46893075483i</v>
      </c>
      <c r="G1113" t="str">
        <f t="shared" si="310"/>
        <v>0.999999998790524-0.0000347775232626873i</v>
      </c>
      <c r="H1113" t="str">
        <f t="shared" si="311"/>
        <v>15.1902321697023+7.8826762649573i</v>
      </c>
      <c r="I1113" t="str">
        <f t="shared" si="312"/>
        <v>138.551716216164-266.262685784976i</v>
      </c>
      <c r="K1113" t="str">
        <f t="shared" si="313"/>
        <v>0.259325418842242-0.134768967331936i</v>
      </c>
      <c r="L1113" t="str">
        <f t="shared" si="314"/>
        <v>0.000714285714285714-20.9757111305031i</v>
      </c>
      <c r="M1113" t="str">
        <f t="shared" si="315"/>
        <v>0.0025-0.653504636546921i</v>
      </c>
      <c r="N1113">
        <f t="shared" si="316"/>
        <v>63.114462355952753</v>
      </c>
      <c r="O1113">
        <f t="shared" si="317"/>
        <v>64.27561453443198</v>
      </c>
      <c r="P1113" s="3">
        <f t="shared" si="318"/>
        <v>64.27561453443198</v>
      </c>
      <c r="Q1113" s="3">
        <f t="shared" si="319"/>
        <v>-116.88553764404725</v>
      </c>
      <c r="R1113">
        <f t="shared" si="320"/>
        <v>63.114462355952753</v>
      </c>
      <c r="S1113">
        <f t="shared" si="321"/>
        <v>5.7656403567130594E-2</v>
      </c>
      <c r="T1113">
        <f t="shared" si="304"/>
        <v>64.27561453443198</v>
      </c>
    </row>
    <row r="1114" spans="1:20" x14ac:dyDescent="0.25">
      <c r="A1114">
        <f t="shared" si="305"/>
        <v>363.64247805529135</v>
      </c>
      <c r="B1114">
        <f t="shared" si="322"/>
        <v>57.875497900685694</v>
      </c>
      <c r="C1114" t="str">
        <f t="shared" si="306"/>
        <v>-738.583599384387-1451.32088895171i</v>
      </c>
      <c r="D1114" t="str">
        <f t="shared" si="307"/>
        <v>3.4781249779915-274.995652722121i</v>
      </c>
      <c r="E1114" t="str">
        <f t="shared" si="308"/>
        <v>162.217416972549-0.416860219472083i</v>
      </c>
      <c r="F1114" t="str">
        <f t="shared" si="309"/>
        <v>2.90990990636366-2580.66241435087i</v>
      </c>
      <c r="G1114" t="str">
        <f t="shared" si="310"/>
        <v>0.999999998781314-0.0000349096778507641i</v>
      </c>
      <c r="H1114" t="str">
        <f t="shared" si="311"/>
        <v>15.1905271470796+7.91264800807588i</v>
      </c>
      <c r="I1114" t="str">
        <f t="shared" si="312"/>
        <v>138.552029116287-265.25869349237i</v>
      </c>
      <c r="K1114" t="str">
        <f t="shared" si="313"/>
        <v>0.258904037838132-0.135059271637299i</v>
      </c>
      <c r="L1114" t="str">
        <f t="shared" si="314"/>
        <v>0.000714285714285714-20.8963051708538i</v>
      </c>
      <c r="M1114" t="str">
        <f t="shared" si="315"/>
        <v>0.0025-0.651030719811639i</v>
      </c>
      <c r="N1114">
        <f t="shared" si="316"/>
        <v>63.028256172969918</v>
      </c>
      <c r="O1114">
        <f t="shared" si="317"/>
        <v>64.235469987905702</v>
      </c>
      <c r="P1114" s="3">
        <f t="shared" si="318"/>
        <v>64.235469987905702</v>
      </c>
      <c r="Q1114" s="3">
        <f t="shared" si="319"/>
        <v>-116.97174382703008</v>
      </c>
      <c r="R1114">
        <f t="shared" si="320"/>
        <v>63.028256172969918</v>
      </c>
      <c r="S1114">
        <f t="shared" si="321"/>
        <v>5.7875497900685698E-2</v>
      </c>
      <c r="T1114">
        <f t="shared" si="304"/>
        <v>64.235469987905702</v>
      </c>
    </row>
    <row r="1115" spans="1:20" x14ac:dyDescent="0.25">
      <c r="A1115">
        <f t="shared" si="305"/>
        <v>365.02431947190144</v>
      </c>
      <c r="B1115">
        <f t="shared" si="322"/>
        <v>58.0954247927083</v>
      </c>
      <c r="C1115" t="str">
        <f t="shared" si="306"/>
        <v>-737.351455997742-1443.51147300973i</v>
      </c>
      <c r="D1115" t="str">
        <f t="shared" si="307"/>
        <v>3.47812497782393-273.954627245304i</v>
      </c>
      <c r="E1115" t="str">
        <f t="shared" si="308"/>
        <v>162.215921651401-0.417646757741867i</v>
      </c>
      <c r="F1115" t="str">
        <f t="shared" si="309"/>
        <v>2.90990990633663-2570.89302164214i</v>
      </c>
      <c r="G1115" t="str">
        <f t="shared" si="310"/>
        <v>0.999999998772035-0.0000350423346262717i</v>
      </c>
      <c r="H1115" t="str">
        <f t="shared" si="311"/>
        <v>15.1908243731285+7.94273384499017i</v>
      </c>
      <c r="I1115" t="str">
        <f t="shared" si="312"/>
        <v>138.552344400306-264.258517074833i</v>
      </c>
      <c r="K1115" t="str">
        <f t="shared" si="313"/>
        <v>0.258480843634643-0.135348878084228i</v>
      </c>
      <c r="L1115" t="str">
        <f t="shared" si="314"/>
        <v>0.000714285714285714-20.8171998115699i</v>
      </c>
      <c r="M1115" t="str">
        <f t="shared" si="315"/>
        <v>0.0025-0.648566168371826i</v>
      </c>
      <c r="N1115">
        <f t="shared" si="316"/>
        <v>62.941872365042784</v>
      </c>
      <c r="O1115">
        <f t="shared" si="317"/>
        <v>64.195282687546751</v>
      </c>
      <c r="P1115" s="3">
        <f t="shared" si="318"/>
        <v>64.195282687546751</v>
      </c>
      <c r="Q1115" s="3">
        <f t="shared" si="319"/>
        <v>-117.05812763495722</v>
      </c>
      <c r="R1115">
        <f t="shared" si="320"/>
        <v>62.941872365042784</v>
      </c>
      <c r="S1115">
        <f t="shared" si="321"/>
        <v>5.8095424792708301E-2</v>
      </c>
      <c r="T1115">
        <f t="shared" si="304"/>
        <v>64.195282687546751</v>
      </c>
    </row>
    <row r="1116" spans="1:20" x14ac:dyDescent="0.25">
      <c r="A1116">
        <f t="shared" si="305"/>
        <v>366.41141188589467</v>
      </c>
      <c r="B1116">
        <f t="shared" si="322"/>
        <v>58.316187406920591</v>
      </c>
      <c r="C1116" t="str">
        <f t="shared" si="306"/>
        <v>-736.114080718384-1435.73059141033i</v>
      </c>
      <c r="D1116" t="str">
        <f t="shared" si="307"/>
        <v>3.47812497765505-272.917542697772i</v>
      </c>
      <c r="E1116" t="str">
        <f t="shared" si="308"/>
        <v>162.214419991959-0.418429854930795i</v>
      </c>
      <c r="F1116" t="str">
        <f t="shared" si="309"/>
        <v>2.90990990630945-2561.16061209263i</v>
      </c>
      <c r="G1116" t="str">
        <f t="shared" si="310"/>
        <v>0.999999998762684-0.0000351754954975227i</v>
      </c>
      <c r="H1116" t="str">
        <f t="shared" si="311"/>
        <v>15.191123865011+7.97293421155996i</v>
      </c>
      <c r="I1116" t="str">
        <f t="shared" si="312"/>
        <v>138.552662086392-263.262142144946i</v>
      </c>
      <c r="K1116" t="str">
        <f t="shared" si="313"/>
        <v>0.258055836757408-0.135637773814996i</v>
      </c>
      <c r="L1116" t="str">
        <f t="shared" si="314"/>
        <v>0.000714285714285714-20.738393914694i</v>
      </c>
      <c r="M1116" t="str">
        <f t="shared" si="315"/>
        <v>0.0025-0.646110946774084i</v>
      </c>
      <c r="N1116">
        <f t="shared" si="316"/>
        <v>62.855311467688921</v>
      </c>
      <c r="O1116">
        <f t="shared" si="317"/>
        <v>64.155052451543696</v>
      </c>
      <c r="P1116" s="3">
        <f t="shared" si="318"/>
        <v>64.155052451543696</v>
      </c>
      <c r="Q1116" s="3">
        <f t="shared" si="319"/>
        <v>-117.14468853231108</v>
      </c>
      <c r="R1116">
        <f t="shared" si="320"/>
        <v>62.855311467688921</v>
      </c>
      <c r="S1116">
        <f t="shared" si="321"/>
        <v>5.8316187406920593E-2</v>
      </c>
      <c r="T1116">
        <f t="shared" si="304"/>
        <v>64.155052451543696</v>
      </c>
    </row>
    <row r="1117" spans="1:20" x14ac:dyDescent="0.25">
      <c r="A1117">
        <f t="shared" si="305"/>
        <v>367.8037752510611</v>
      </c>
      <c r="B1117">
        <f t="shared" si="322"/>
        <v>58.537788919066891</v>
      </c>
      <c r="C1117" t="str">
        <f t="shared" si="306"/>
        <v>-734.871475978923-1427.97818164146i</v>
      </c>
      <c r="D1117" t="str">
        <f t="shared" si="307"/>
        <v>3.4781249774849-271.884384160719i</v>
      </c>
      <c r="E1117" t="str">
        <f t="shared" si="308"/>
        <v>162.212911997373-0.419209462196704i</v>
      </c>
      <c r="F1117" t="str">
        <f t="shared" si="309"/>
        <v>2.90990990628201-2551.46504569837i</v>
      </c>
      <c r="G1117" t="str">
        <f t="shared" si="310"/>
        <v>0.999999998753263-0.0000353091623800807i</v>
      </c>
      <c r="H1117" t="str">
        <f t="shared" si="311"/>
        <v>15.1914256400201+8.00324954532787i</v>
      </c>
      <c r="I1117" t="str">
        <f t="shared" si="312"/>
        <v>138.552982192855-262.269554369978i</v>
      </c>
      <c r="K1117" t="str">
        <f t="shared" si="313"/>
        <v>0.257629017841322-0.135925945930701i</v>
      </c>
      <c r="L1117" t="str">
        <f t="shared" si="314"/>
        <v>0.000714285714285714-20.659886346577i</v>
      </c>
      <c r="M1117" t="str">
        <f t="shared" si="315"/>
        <v>0.0025-0.643665019699228i</v>
      </c>
      <c r="N1117">
        <f t="shared" si="316"/>
        <v>62.768574025215301</v>
      </c>
      <c r="O1117">
        <f t="shared" si="317"/>
        <v>64.114779098167119</v>
      </c>
      <c r="P1117" s="3">
        <f t="shared" si="318"/>
        <v>64.114779098167119</v>
      </c>
      <c r="Q1117" s="3">
        <f t="shared" si="319"/>
        <v>-117.2314259747847</v>
      </c>
      <c r="R1117">
        <f t="shared" si="320"/>
        <v>62.768574025215301</v>
      </c>
      <c r="S1117">
        <f t="shared" si="321"/>
        <v>5.8537788919066892E-2</v>
      </c>
      <c r="T1117">
        <f t="shared" si="304"/>
        <v>64.114779098167119</v>
      </c>
    </row>
    <row r="1118" spans="1:20" x14ac:dyDescent="0.25">
      <c r="A1118">
        <f t="shared" si="305"/>
        <v>369.20142959701514</v>
      </c>
      <c r="B1118">
        <f t="shared" si="322"/>
        <v>58.760232516959348</v>
      </c>
      <c r="C1118" t="str">
        <f t="shared" si="306"/>
        <v>-733.623644534717-1420.25418168034i</v>
      </c>
      <c r="D1118" t="str">
        <f t="shared" si="307"/>
        <v>3.47812497731346-270.855136771809i</v>
      </c>
      <c r="E1118" t="str">
        <f t="shared" si="308"/>
        <v>162.211397671185-0.419985530553072i</v>
      </c>
      <c r="F1118" t="str">
        <f t="shared" si="309"/>
        <v>2.90990990625441-2541.80618298538i</v>
      </c>
      <c r="G1118" t="str">
        <f t="shared" si="310"/>
        <v>0.99999999874377-0.0000354433371967885i</v>
      </c>
      <c r="H1118" t="str">
        <f t="shared" si="311"/>
        <v>15.1917297155815+8.03368028552591i</v>
      </c>
      <c r="I1118" t="str">
        <f t="shared" si="312"/>
        <v>138.553304738149-261.28073947169i</v>
      </c>
      <c r="K1118" t="str">
        <f t="shared" si="313"/>
        <v>0.257200387631412-0.136213381492214i</v>
      </c>
      <c r="L1118" t="str">
        <f t="shared" si="314"/>
        <v>0.000714285714285714-20.5816759778611i</v>
      </c>
      <c r="M1118" t="str">
        <f t="shared" si="315"/>
        <v>0.0025-0.641228351961773i</v>
      </c>
      <c r="N1118">
        <f t="shared" si="316"/>
        <v>62.681660590745352</v>
      </c>
      <c r="O1118">
        <f t="shared" si="317"/>
        <v>64.074462445780085</v>
      </c>
      <c r="P1118" s="3">
        <f t="shared" si="318"/>
        <v>64.074462445780085</v>
      </c>
      <c r="Q1118" s="3">
        <f t="shared" si="319"/>
        <v>-117.31833940925465</v>
      </c>
      <c r="R1118">
        <f t="shared" si="320"/>
        <v>62.681660590745352</v>
      </c>
      <c r="S1118">
        <f t="shared" si="321"/>
        <v>5.8760232516959346E-2</v>
      </c>
      <c r="T1118">
        <f t="shared" si="304"/>
        <v>64.074462445780085</v>
      </c>
    </row>
    <row r="1119" spans="1:20" x14ac:dyDescent="0.25">
      <c r="A1119">
        <f t="shared" si="305"/>
        <v>370.60439502948384</v>
      </c>
      <c r="B1119">
        <f t="shared" si="322"/>
        <v>58.983521400523799</v>
      </c>
      <c r="C1119" t="str">
        <f t="shared" si="306"/>
        <v>-732.37058946639-1412.55852998922i</v>
      </c>
      <c r="D1119" t="str">
        <f t="shared" si="307"/>
        <v>3.47812497714071-269.829785724974i</v>
      </c>
      <c r="E1119" t="str">
        <f t="shared" si="308"/>
        <v>162.209877017337-0.420758010868325i</v>
      </c>
      <c r="F1119" t="str">
        <f t="shared" si="309"/>
        <v>2.90990990622655-2532.18388500768i</v>
      </c>
      <c r="G1119" t="str">
        <f t="shared" si="310"/>
        <v>0.999999998734204-0.000035578021877796i</v>
      </c>
      <c r="H1119" t="str">
        <f t="shared" si="311"/>
        <v>15.1920361092538+8.06422687308199i</v>
      </c>
      <c r="I1119" t="str">
        <f t="shared" si="312"/>
        <v>138.553629740864-260.295683226116i</v>
      </c>
      <c r="K1119" t="str">
        <f t="shared" si="313"/>
        <v>0.256769946983711-0.136500067521165i</v>
      </c>
      <c r="L1119" t="str">
        <f t="shared" si="314"/>
        <v>0.000714285714285714-20.503761683464i</v>
      </c>
      <c r="M1119" t="str">
        <f t="shared" si="315"/>
        <v>0.0025-0.638800908509436i</v>
      </c>
      <c r="N1119">
        <f t="shared" si="316"/>
        <v>62.594571726244538</v>
      </c>
      <c r="O1119">
        <f t="shared" si="317"/>
        <v>64.034102312850166</v>
      </c>
      <c r="P1119" s="3">
        <f t="shared" si="318"/>
        <v>64.034102312850166</v>
      </c>
      <c r="Q1119" s="3">
        <f t="shared" si="319"/>
        <v>-117.40542827375546</v>
      </c>
      <c r="R1119">
        <f t="shared" si="320"/>
        <v>62.594571726244538</v>
      </c>
      <c r="S1119">
        <f t="shared" si="321"/>
        <v>5.8983521400523799E-2</v>
      </c>
      <c r="T1119">
        <f t="shared" si="304"/>
        <v>64.034102312850166</v>
      </c>
    </row>
    <row r="1120" spans="1:20" x14ac:dyDescent="0.25">
      <c r="A1120">
        <f t="shared" si="305"/>
        <v>372.01269173059592</v>
      </c>
      <c r="B1120">
        <f t="shared" si="322"/>
        <v>59.207658781845794</v>
      </c>
      <c r="C1120" t="str">
        <f t="shared" si="306"/>
        <v>-731.112314182214-1404.89116551097i</v>
      </c>
      <c r="D1120" t="str">
        <f t="shared" si="307"/>
        <v>3.47812497696668-268.808316270195i</v>
      </c>
      <c r="E1120" t="str">
        <f t="shared" si="308"/>
        <v>162.20835004017-0.421526853870169i</v>
      </c>
      <c r="F1120" t="str">
        <f t="shared" si="309"/>
        <v>2.90990990619852-2522.59801334528i</v>
      </c>
      <c r="G1120" t="str">
        <f t="shared" si="310"/>
        <v>0.999999998724566-0.0000357132183605873i</v>
      </c>
      <c r="H1120" t="str">
        <f t="shared" si="311"/>
        <v>15.1923448387302+8.09488975062695i</v>
      </c>
      <c r="I1120" t="str">
        <f t="shared" si="312"/>
        <v>138.553957219733-259.314371463367i</v>
      </c>
      <c r="K1120" t="str">
        <f t="shared" si="313"/>
        <v>0.256337696866108-0.136785991000933i</v>
      </c>
      <c r="L1120" t="str">
        <f t="shared" si="314"/>
        <v>0.000714285714285714-20.4261423425622i</v>
      </c>
      <c r="M1120" t="str">
        <f t="shared" si="315"/>
        <v>0.0025-0.636382654422629i</v>
      </c>
      <c r="N1120">
        <f t="shared" si="316"/>
        <v>62.507308002546708</v>
      </c>
      <c r="O1120">
        <f t="shared" si="317"/>
        <v>63.993698517960603</v>
      </c>
      <c r="P1120" s="3">
        <f t="shared" si="318"/>
        <v>63.993698517960603</v>
      </c>
      <c r="Q1120" s="3">
        <f t="shared" si="319"/>
        <v>-117.49269199745329</v>
      </c>
      <c r="R1120">
        <f t="shared" si="320"/>
        <v>62.507308002546708</v>
      </c>
      <c r="S1120">
        <f t="shared" si="321"/>
        <v>5.9207658781845793E-2</v>
      </c>
      <c r="T1120">
        <f t="shared" si="304"/>
        <v>63.993698517960603</v>
      </c>
    </row>
    <row r="1121" spans="1:20" x14ac:dyDescent="0.25">
      <c r="A1121">
        <f t="shared" si="305"/>
        <v>373.42633995917214</v>
      </c>
      <c r="B1121">
        <f t="shared" si="322"/>
        <v>59.432647885216809</v>
      </c>
      <c r="C1121" t="str">
        <f t="shared" si="306"/>
        <v>-729.84882242057-1397.25202766464i</v>
      </c>
      <c r="D1121" t="str">
        <f t="shared" si="307"/>
        <v>3.47812497679127-267.790713713292i</v>
      </c>
      <c r="E1121" t="str">
        <f t="shared" si="308"/>
        <v>162.206816744427-0.422292010150697i</v>
      </c>
      <c r="F1121" t="str">
        <f t="shared" si="309"/>
        <v>2.90990990617024-2513.04843010221i</v>
      </c>
      <c r="G1121" t="str">
        <f t="shared" si="310"/>
        <v>0.999999998714854-0.0000358489285900094i</v>
      </c>
      <c r="H1121" t="str">
        <f t="shared" si="311"/>
        <v>15.1926559218393+8.12566936250122i</v>
      </c>
      <c r="I1121" t="str">
        <f t="shared" si="312"/>
        <v>138.554287193632-258.336790067429i</v>
      </c>
      <c r="K1121" t="str">
        <f t="shared" si="313"/>
        <v>0.255903638359205-0.137071138877661i</v>
      </c>
      <c r="L1121" t="str">
        <f t="shared" si="314"/>
        <v>0.000714285714285714-20.3488168385756i</v>
      </c>
      <c r="M1121" t="str">
        <f t="shared" si="315"/>
        <v>0.0025-0.633973554913958i</v>
      </c>
      <c r="N1121">
        <f t="shared" si="316"/>
        <v>62.419869999376729</v>
      </c>
      <c r="O1121">
        <f t="shared" si="317"/>
        <v>63.953250879821738</v>
      </c>
      <c r="P1121" s="3">
        <f t="shared" si="318"/>
        <v>63.953250879821738</v>
      </c>
      <c r="Q1121" s="3">
        <f t="shared" si="319"/>
        <v>-117.58013000062327</v>
      </c>
      <c r="R1121">
        <f t="shared" si="320"/>
        <v>62.419869999376729</v>
      </c>
      <c r="S1121">
        <f t="shared" si="321"/>
        <v>5.9432647885216808E-2</v>
      </c>
      <c r="T1121">
        <f t="shared" si="304"/>
        <v>63.953250879821738</v>
      </c>
    </row>
    <row r="1122" spans="1:20" x14ac:dyDescent="0.25">
      <c r="A1122">
        <f t="shared" si="305"/>
        <v>374.84536005101705</v>
      </c>
      <c r="B1122">
        <f t="shared" si="322"/>
        <v>59.658491947180636</v>
      </c>
      <c r="C1122" t="str">
        <f t="shared" si="306"/>
        <v>-728.580118252285-1389.64105634096i</v>
      </c>
      <c r="D1122" t="str">
        <f t="shared" si="307"/>
        <v>3.47812497661456-266.776963415709i</v>
      </c>
      <c r="E1122" t="str">
        <f t="shared" si="308"/>
        <v>162.205277135258-0.423053430169594i</v>
      </c>
      <c r="F1122" t="str">
        <f t="shared" si="309"/>
        <v>2.90990990614177-2503.53499790449i</v>
      </c>
      <c r="G1122" t="str">
        <f t="shared" si="310"/>
        <v>0.999999998705069-0.0000359851545182993i</v>
      </c>
      <c r="H1122" t="str">
        <f t="shared" si="311"/>
        <v>15.1929693765458+8.15656615476171i</v>
      </c>
      <c r="I1122" t="str">
        <f t="shared" si="312"/>
        <v>138.554619681583-257.362924975947i</v>
      </c>
      <c r="K1122" t="str">
        <f t="shared" si="313"/>
        <v>0.255467772657153-0.137355498061275i</v>
      </c>
      <c r="L1122" t="str">
        <f t="shared" si="314"/>
        <v>0.000714285714285714-20.2717840591509i</v>
      </c>
      <c r="M1122" t="str">
        <f t="shared" si="315"/>
        <v>0.0025-0.63157357532771i</v>
      </c>
      <c r="N1122">
        <f t="shared" si="316"/>
        <v>62.33225830537512</v>
      </c>
      <c r="O1122">
        <f t="shared" si="317"/>
        <v>63.912759217282336</v>
      </c>
      <c r="P1122" s="3">
        <f t="shared" si="318"/>
        <v>63.912759217282336</v>
      </c>
      <c r="Q1122" s="3">
        <f t="shared" si="319"/>
        <v>-117.66774169462488</v>
      </c>
      <c r="R1122">
        <f t="shared" si="320"/>
        <v>62.33225830537512</v>
      </c>
      <c r="S1122">
        <f t="shared" si="321"/>
        <v>5.9658491947180634E-2</v>
      </c>
      <c r="T1122">
        <f t="shared" si="304"/>
        <v>63.912759217282336</v>
      </c>
    </row>
    <row r="1123" spans="1:20" x14ac:dyDescent="0.25">
      <c r="A1123">
        <f t="shared" si="305"/>
        <v>376.26977241921094</v>
      </c>
      <c r="B1123">
        <f t="shared" si="322"/>
        <v>59.885194216579926</v>
      </c>
      <c r="C1123" t="str">
        <f t="shared" si="306"/>
        <v>-727.306206082997-1382.05819189794i</v>
      </c>
      <c r="D1123" t="str">
        <f t="shared" si="307"/>
        <v>3.47812497643649-265.767050794308i</v>
      </c>
      <c r="E1123" t="str">
        <f t="shared" si="308"/>
        <v>162.203731218222-0.42381106425585i</v>
      </c>
      <c r="F1123" t="str">
        <f t="shared" si="309"/>
        <v>2.90990990611308-2494.05757989821i</v>
      </c>
      <c r="G1123" t="str">
        <f t="shared" si="310"/>
        <v>0.999999998695208-0.0000361218981051127i</v>
      </c>
      <c r="H1123" t="str">
        <f t="shared" si="311"/>
        <v>15.1932852209522+8.18758057518851i</v>
      </c>
      <c r="I1123" t="str">
        <f t="shared" si="312"/>
        <v>138.554954702751-256.392762180042i</v>
      </c>
      <c r="K1123" t="str">
        <f t="shared" si="313"/>
        <v>0.255030101068488-0.137639055426528i</v>
      </c>
      <c r="L1123" t="str">
        <f t="shared" si="314"/>
        <v>0.000714285714285714-20.1950428961455i</v>
      </c>
      <c r="M1123" t="str">
        <f t="shared" si="315"/>
        <v>0.0025-0.629182681139381i</v>
      </c>
      <c r="N1123">
        <f t="shared" si="316"/>
        <v>62.244473518122447</v>
      </c>
      <c r="O1123">
        <f t="shared" si="317"/>
        <v>63.872223349341688</v>
      </c>
      <c r="P1123" s="3">
        <f t="shared" si="318"/>
        <v>63.872223349341688</v>
      </c>
      <c r="Q1123" s="3">
        <f t="shared" si="319"/>
        <v>-117.75552648187755</v>
      </c>
      <c r="R1123">
        <f t="shared" si="320"/>
        <v>62.244473518122447</v>
      </c>
      <c r="S1123">
        <f t="shared" si="321"/>
        <v>5.9885194216579923E-2</v>
      </c>
      <c r="T1123">
        <f t="shared" si="304"/>
        <v>63.872223349341688</v>
      </c>
    </row>
    <row r="1124" spans="1:20" x14ac:dyDescent="0.25">
      <c r="A1124">
        <f t="shared" si="305"/>
        <v>377.69959755440397</v>
      </c>
      <c r="B1124">
        <f t="shared" si="322"/>
        <v>60.112757954602934</v>
      </c>
      <c r="C1124" t="str">
        <f t="shared" si="306"/>
        <v>-726.027090655516-1374.50337515622i</v>
      </c>
      <c r="D1124" t="str">
        <f t="shared" si="307"/>
        <v>3.47812497625706-264.760961321157i</v>
      </c>
      <c r="E1124" t="str">
        <f t="shared" si="308"/>
        <v>162.202178999288-0.424564862613706i</v>
      </c>
      <c r="F1124" t="str">
        <f t="shared" si="309"/>
        <v>2.90990990608417-2484.61603974753i</v>
      </c>
      <c r="G1124" t="str">
        <f t="shared" si="310"/>
        <v>0.999999998685273-0.0000362591613175519i</v>
      </c>
      <c r="H1124" t="str">
        <f t="shared" si="311"/>
        <v>15.1936034732993+8.21871307329202i</v>
      </c>
      <c r="I1124" t="str">
        <f t="shared" si="312"/>
        <v>138.555292276448-255.426287724091i</v>
      </c>
      <c r="K1124" t="str">
        <f t="shared" si="313"/>
        <v>0.254590625016953-0.137921797814062i</v>
      </c>
      <c r="L1124" t="str">
        <f t="shared" si="314"/>
        <v>0.000714285714285714-20.1185922456122i</v>
      </c>
      <c r="M1124" t="str">
        <f t="shared" si="315"/>
        <v>0.0025-0.626800837955153i</v>
      </c>
      <c r="N1124">
        <f t="shared" si="316"/>
        <v>62.15651624415888</v>
      </c>
      <c r="O1124">
        <f t="shared" si="317"/>
        <v>63.831643095160956</v>
      </c>
      <c r="P1124" s="3">
        <f t="shared" si="318"/>
        <v>63.831643095160956</v>
      </c>
      <c r="Q1124" s="3">
        <f t="shared" si="319"/>
        <v>-117.84348375584112</v>
      </c>
      <c r="R1124">
        <f t="shared" si="320"/>
        <v>62.15651624415888</v>
      </c>
      <c r="S1124">
        <f t="shared" si="321"/>
        <v>6.0112757954602934E-2</v>
      </c>
      <c r="T1124">
        <f t="shared" si="304"/>
        <v>63.831643095160956</v>
      </c>
    </row>
    <row r="1125" spans="1:20" x14ac:dyDescent="0.25">
      <c r="A1125">
        <f t="shared" si="305"/>
        <v>379.13485602511071</v>
      </c>
      <c r="B1125">
        <f t="shared" si="322"/>
        <v>60.341186434830426</v>
      </c>
      <c r="C1125" t="str">
        <f t="shared" si="306"/>
        <v>-724.742777052062-1366.97654739456i</v>
      </c>
      <c r="D1125" t="str">
        <f t="shared" si="307"/>
        <v>3.47812497607628-263.758680523322i</v>
      </c>
      <c r="E1125" t="str">
        <f t="shared" si="308"/>
        <v>162.20062048484-0.425314775326468i</v>
      </c>
      <c r="F1125" t="str">
        <f t="shared" si="309"/>
        <v>2.90990990605503-2475.21024163273i</v>
      </c>
      <c r="G1125" t="str">
        <f t="shared" si="310"/>
        <v>0.999999998675262-0.0000363969461301942i</v>
      </c>
      <c r="H1125" t="str">
        <f t="shared" si="311"/>
        <v>15.1939241519676+8.24996410031947i</v>
      </c>
      <c r="I1125" t="str">
        <f t="shared" si="312"/>
        <v>138.555632422134-254.463487705542i</v>
      </c>
      <c r="K1125" t="str">
        <f t="shared" si="313"/>
        <v>0.254149346042313-0.138203712031467i</v>
      </c>
      <c r="L1125" t="str">
        <f t="shared" si="314"/>
        <v>0.000714285714285714-20.0424310077826i</v>
      </c>
      <c r="M1125" t="str">
        <f t="shared" si="315"/>
        <v>0.0025-0.624428011511408i</v>
      </c>
      <c r="N1125">
        <f t="shared" si="316"/>
        <v>62.068387099009186</v>
      </c>
      <c r="O1125">
        <f t="shared" si="317"/>
        <v>63.791018274075135</v>
      </c>
      <c r="P1125" s="3">
        <f t="shared" si="318"/>
        <v>63.791018274075135</v>
      </c>
      <c r="Q1125" s="3">
        <f t="shared" si="319"/>
        <v>-117.93161290099081</v>
      </c>
      <c r="R1125">
        <f t="shared" si="320"/>
        <v>62.068387099009186</v>
      </c>
      <c r="S1125">
        <f t="shared" si="321"/>
        <v>6.0341186434830427E-2</v>
      </c>
      <c r="T1125">
        <f t="shared" si="304"/>
        <v>63.791018274075135</v>
      </c>
    </row>
    <row r="1126" spans="1:20" x14ac:dyDescent="0.25">
      <c r="A1126">
        <f t="shared" si="305"/>
        <v>380.57556847800612</v>
      </c>
      <c r="B1126">
        <f t="shared" si="322"/>
        <v>60.570482943282784</v>
      </c>
      <c r="C1126" t="str">
        <f t="shared" si="306"/>
        <v>-723.453270696588-1359.47765034518i</v>
      </c>
      <c r="D1126" t="str">
        <f t="shared" si="307"/>
        <v>3.47812497589411-262.760193982656i</v>
      </c>
      <c r="E1126" t="str">
        <f t="shared" si="308"/>
        <v>162.199055681679-0.426060752358409i</v>
      </c>
      <c r="F1126" t="str">
        <f t="shared" si="309"/>
        <v>2.90990990602569-2465.84005024825i</v>
      </c>
      <c r="G1126" t="str">
        <f t="shared" si="310"/>
        <v>0.999999998665175-0.0000365352545251204i</v>
      </c>
      <c r="H1126" t="str">
        <f t="shared" si="311"/>
        <v>15.194247275478+8.28133410926233i</v>
      </c>
      <c r="I1126" t="str">
        <f t="shared" si="312"/>
        <v>138.555975159419-253.5043482747i</v>
      </c>
      <c r="K1126" t="str">
        <f t="shared" si="313"/>
        <v>0.253706265801157-0.138484784854384i</v>
      </c>
      <c r="L1126" t="str">
        <f t="shared" si="314"/>
        <v>0.000714285714285714-19.9665580870518i</v>
      </c>
      <c r="M1126" t="str">
        <f t="shared" si="315"/>
        <v>0.0025-0.622064167674246i</v>
      </c>
      <c r="N1126">
        <f t="shared" si="316"/>
        <v>61.980086707200982</v>
      </c>
      <c r="O1126">
        <f t="shared" si="317"/>
        <v>63.750348705604864</v>
      </c>
      <c r="P1126" s="3">
        <f t="shared" si="318"/>
        <v>63.750348705604864</v>
      </c>
      <c r="Q1126" s="3">
        <f t="shared" si="319"/>
        <v>-118.01991329279902</v>
      </c>
      <c r="R1126">
        <f t="shared" si="320"/>
        <v>61.980086707200982</v>
      </c>
      <c r="S1126">
        <f t="shared" si="321"/>
        <v>6.057048294328278E-2</v>
      </c>
      <c r="T1126">
        <f t="shared" si="304"/>
        <v>63.750348705604864</v>
      </c>
    </row>
    <row r="1127" spans="1:20" x14ac:dyDescent="0.25">
      <c r="A1127">
        <f t="shared" si="305"/>
        <v>382.02175563822254</v>
      </c>
      <c r="B1127">
        <f t="shared" si="322"/>
        <v>60.800650778467258</v>
      </c>
      <c r="C1127" t="str">
        <f t="shared" si="306"/>
        <v>-722.158577356995-1352.00662618916i</v>
      </c>
      <c r="D1127" t="str">
        <f t="shared" si="307"/>
        <v>3.47812497571056-261.765487335595i</v>
      </c>
      <c r="E1127" t="str">
        <f t="shared" si="308"/>
        <v>162.197484597029-0.42680274356126i</v>
      </c>
      <c r="F1127" t="str">
        <f t="shared" si="309"/>
        <v>2.90990990599612-2456.50533080073i</v>
      </c>
      <c r="G1127" t="str">
        <f t="shared" si="310"/>
        <v>0.999999998655011-0.0000366740884919432i</v>
      </c>
      <c r="H1127" t="str">
        <f t="shared" si="311"/>
        <v>15.1945728624935+8.31282355486266i</v>
      </c>
      <c r="I1127" t="str">
        <f t="shared" si="312"/>
        <v>138.556320508057-252.548855634539i</v>
      </c>
      <c r="K1127" t="str">
        <f t="shared" si="313"/>
        <v>0.253261386067698-0.138765003027595i</v>
      </c>
      <c r="L1127" t="str">
        <f t="shared" si="314"/>
        <v>0.000714285714285714-19.8909723919624i</v>
      </c>
      <c r="M1127" t="str">
        <f t="shared" si="315"/>
        <v>0.0025-0.61970927243898i</v>
      </c>
      <c r="N1127">
        <f t="shared" si="316"/>
        <v>61.891615702286899</v>
      </c>
      <c r="O1127">
        <f t="shared" si="317"/>
        <v>63.709634209468604</v>
      </c>
      <c r="P1127" s="3">
        <f t="shared" si="318"/>
        <v>63.709634209468604</v>
      </c>
      <c r="Q1127" s="3">
        <f t="shared" si="319"/>
        <v>-118.1083842977131</v>
      </c>
      <c r="R1127">
        <f t="shared" si="320"/>
        <v>61.891615702286899</v>
      </c>
      <c r="S1127">
        <f t="shared" si="321"/>
        <v>6.0800650778467261E-2</v>
      </c>
      <c r="T1127">
        <f t="shared" si="304"/>
        <v>63.709634209468604</v>
      </c>
    </row>
    <row r="1128" spans="1:20" x14ac:dyDescent="0.25">
      <c r="A1128">
        <f t="shared" si="305"/>
        <v>383.4734383096478</v>
      </c>
      <c r="B1128">
        <f t="shared" si="322"/>
        <v>61.031693251425438</v>
      </c>
      <c r="C1128" t="str">
        <f t="shared" si="306"/>
        <v>-720.858703147333-1344.56341755163i</v>
      </c>
      <c r="D1128" t="str">
        <f t="shared" si="307"/>
        <v>3.47812497552562-260.774546272951i</v>
      </c>
      <c r="E1128" t="str">
        <f t="shared" si="308"/>
        <v>162.195907238532-0.427540698676628i</v>
      </c>
      <c r="F1128" t="str">
        <f t="shared" si="309"/>
        <v>2.9099099059663-2447.2059490071i</v>
      </c>
      <c r="G1128" t="str">
        <f t="shared" si="310"/>
        <v>0.99999999864477-0.0000368134500278355i</v>
      </c>
      <c r="H1128" t="str">
        <f t="shared" si="311"/>
        <v>15.1949009318197+8.34443289362077i</v>
      </c>
      <c r="I1128" t="str">
        <f t="shared" si="312"/>
        <v>138.556668487959-251.596996040498i</v>
      </c>
      <c r="K1128" t="str">
        <f t="shared" si="313"/>
        <v>0.252814708734549-0.13904435326615i</v>
      </c>
      <c r="L1128" t="str">
        <f t="shared" si="314"/>
        <v>0.000714285714285714-19.8156728351886i</v>
      </c>
      <c r="M1128" t="str">
        <f t="shared" si="315"/>
        <v>0.0025-0.617363291929647i</v>
      </c>
      <c r="N1128">
        <f t="shared" si="316"/>
        <v>61.802974726862274</v>
      </c>
      <c r="O1128">
        <f t="shared" si="317"/>
        <v>63.668874605594169</v>
      </c>
      <c r="P1128" s="3">
        <f t="shared" si="318"/>
        <v>63.668874605594169</v>
      </c>
      <c r="Q1128" s="3">
        <f t="shared" si="319"/>
        <v>-118.19702527313773</v>
      </c>
      <c r="R1128">
        <f t="shared" si="320"/>
        <v>61.802974726862274</v>
      </c>
      <c r="S1128">
        <f t="shared" si="321"/>
        <v>6.1031693251425441E-2</v>
      </c>
      <c r="T1128">
        <f t="shared" si="304"/>
        <v>63.668874605594169</v>
      </c>
    </row>
    <row r="1129" spans="1:20" x14ac:dyDescent="0.25">
      <c r="A1129">
        <f t="shared" si="305"/>
        <v>384.93063737522448</v>
      </c>
      <c r="B1129">
        <f t="shared" si="322"/>
        <v>61.263613685780854</v>
      </c>
      <c r="C1129" t="str">
        <f t="shared" si="306"/>
        <v>-719.553654529991-1337.14796749716i</v>
      </c>
      <c r="D1129" t="str">
        <f t="shared" si="307"/>
        <v>3.47812497533927-259.787356539704i</v>
      </c>
      <c r="E1129" t="str">
        <f t="shared" si="308"/>
        <v>162.194323614258-0.428274567339409i</v>
      </c>
      <c r="F1129" t="str">
        <f t="shared" si="309"/>
        <v>2.9099099059363-2437.94177109264i</v>
      </c>
      <c r="G1129" t="str">
        <f t="shared" si="310"/>
        <v>0.999999998634451-0.00003695334113756i</v>
      </c>
      <c r="H1129" t="str">
        <f t="shared" si="311"/>
        <v>15.1952315024061+8.37616258380176i</v>
      </c>
      <c r="I1129" t="str">
        <f t="shared" si="312"/>
        <v>138.557019119185-250.648755800285i</v>
      </c>
      <c r="K1129" t="str">
        <f t="shared" si="313"/>
        <v>0.252366235813504-0.139322822256499i</v>
      </c>
      <c r="L1129" t="str">
        <f t="shared" si="314"/>
        <v>0.000714285714285714-19.7406583335213i</v>
      </c>
      <c r="M1129" t="str">
        <f t="shared" si="315"/>
        <v>0.0025-0.615026192398531i</v>
      </c>
      <c r="N1129">
        <f t="shared" si="316"/>
        <v>61.714164432585477</v>
      </c>
      <c r="O1129">
        <f t="shared" si="317"/>
        <v>63.628069714131399</v>
      </c>
      <c r="P1129" s="3">
        <f t="shared" si="318"/>
        <v>63.628069714131399</v>
      </c>
      <c r="Q1129" s="3">
        <f t="shared" si="319"/>
        <v>-118.28583556741452</v>
      </c>
      <c r="R1129">
        <f t="shared" si="320"/>
        <v>61.714164432585477</v>
      </c>
      <c r="S1129">
        <f t="shared" si="321"/>
        <v>6.1263613685780857E-2</v>
      </c>
      <c r="T1129">
        <f t="shared" si="304"/>
        <v>63.628069714131399</v>
      </c>
    </row>
    <row r="1130" spans="1:20" x14ac:dyDescent="0.25">
      <c r="A1130">
        <f t="shared" si="305"/>
        <v>386.39337379725032</v>
      </c>
      <c r="B1130">
        <f t="shared" si="322"/>
        <v>61.496415417786821</v>
      </c>
      <c r="C1130" t="str">
        <f t="shared" si="306"/>
        <v>-718.243438317814-1329.76021952489i</v>
      </c>
      <c r="D1130" t="str">
        <f t="shared" si="307"/>
        <v>3.47812497515149-258.803903934797i</v>
      </c>
      <c r="E1130" t="str">
        <f t="shared" si="308"/>
        <v>162.192733732703-0.429004299083886i</v>
      </c>
      <c r="F1130" t="str">
        <f t="shared" si="309"/>
        <v>2.90990990590603-2428.71266378903i</v>
      </c>
      <c r="G1130" t="str">
        <f t="shared" si="310"/>
        <v>0.999999998624053-0.0000370937638334969i</v>
      </c>
      <c r="H1130" t="str">
        <f t="shared" si="311"/>
        <v>15.1955645933475+8.40801308544273i</v>
      </c>
      <c r="I1130" t="str">
        <f t="shared" si="312"/>
        <v>138.557372421947-249.704121273681i</v>
      </c>
      <c r="K1130" t="str">
        <f t="shared" si="313"/>
        <v>0.251915969436297-0.139600396657637i</v>
      </c>
      <c r="L1130" t="str">
        <f t="shared" si="314"/>
        <v>0.000714285714285714-19.6659278078514i</v>
      </c>
      <c r="M1130" t="str">
        <f t="shared" si="315"/>
        <v>0.0025-0.612697940225672i</v>
      </c>
      <c r="N1130">
        <f t="shared" si="316"/>
        <v>61.625185480195228</v>
      </c>
      <c r="O1130">
        <f t="shared" si="317"/>
        <v>63.58721935546393</v>
      </c>
      <c r="P1130" s="3">
        <f t="shared" si="318"/>
        <v>63.58721935546393</v>
      </c>
      <c r="Q1130" s="3">
        <f t="shared" si="319"/>
        <v>-118.37481451980477</v>
      </c>
      <c r="R1130">
        <f t="shared" si="320"/>
        <v>61.625185480195228</v>
      </c>
      <c r="S1130">
        <f t="shared" si="321"/>
        <v>6.1496415417786818E-2</v>
      </c>
      <c r="T1130">
        <f t="shared" si="304"/>
        <v>63.58721935546393</v>
      </c>
    </row>
    <row r="1131" spans="1:20" x14ac:dyDescent="0.25">
      <c r="A1131">
        <f t="shared" si="305"/>
        <v>387.86166861767987</v>
      </c>
      <c r="B1131">
        <f t="shared" si="322"/>
        <v>61.730101796374413</v>
      </c>
      <c r="C1131" t="str">
        <f t="shared" si="306"/>
        <v>-716.92806167624-1322.40011756377i</v>
      </c>
      <c r="D1131" t="str">
        <f t="shared" si="307"/>
        <v>3.47812497496227-257.824174310935i</v>
      </c>
      <c r="E1131" t="str">
        <f t="shared" si="308"/>
        <v>162.191137602795-0.429729843345978i</v>
      </c>
      <c r="F1131" t="str">
        <f t="shared" si="309"/>
        <v>2.90990990587554-2419.51849433246i</v>
      </c>
      <c r="G1131" t="str">
        <f t="shared" si="310"/>
        <v>0.999999998613576-0.0000372347201356742i</v>
      </c>
      <c r="H1131" t="str">
        <f t="shared" si="311"/>
        <v>15.1959002238844+8.43998486035996i</v>
      </c>
      <c r="I1131" t="str">
        <f t="shared" si="312"/>
        <v>138.557728416614-248.763078872338i</v>
      </c>
      <c r="K1131" t="str">
        <f t="shared" si="313"/>
        <v>0.251463911855354-0.139877063102273i</v>
      </c>
      <c r="L1131" t="str">
        <f t="shared" si="314"/>
        <v>0.000714285714285714-19.5914801831554i</v>
      </c>
      <c r="M1131" t="str">
        <f t="shared" si="315"/>
        <v>0.0025-0.610378501918384i</v>
      </c>
      <c r="N1131">
        <f t="shared" si="316"/>
        <v>61.536038539527468</v>
      </c>
      <c r="O1131">
        <f t="shared" si="317"/>
        <v>63.54632335022167</v>
      </c>
      <c r="P1131" s="3">
        <f t="shared" si="318"/>
        <v>63.54632335022167</v>
      </c>
      <c r="Q1131" s="3">
        <f t="shared" si="319"/>
        <v>-118.46396146047253</v>
      </c>
      <c r="R1131">
        <f t="shared" si="320"/>
        <v>61.536038539527468</v>
      </c>
      <c r="S1131">
        <f t="shared" si="321"/>
        <v>6.1730101796374413E-2</v>
      </c>
      <c r="T1131">
        <f t="shared" si="304"/>
        <v>63.54632335022167</v>
      </c>
    </row>
    <row r="1132" spans="1:20" x14ac:dyDescent="0.25">
      <c r="A1132">
        <f t="shared" si="305"/>
        <v>389.33554295842708</v>
      </c>
      <c r="B1132">
        <f t="shared" si="322"/>
        <v>61.964676183200638</v>
      </c>
      <c r="C1132" t="str">
        <f t="shared" si="306"/>
        <v>-715.607532125375-1315.06760596768i</v>
      </c>
      <c r="D1132" t="str">
        <f t="shared" si="307"/>
        <v>3.47812497477161-256.848153574378i</v>
      </c>
      <c r="E1132" t="str">
        <f t="shared" si="308"/>
        <v>162.189535233894-0.430451149468687i</v>
      </c>
      <c r="F1132" t="str">
        <f t="shared" si="309"/>
        <v>2.90990990584482-2410.35913046173i</v>
      </c>
      <c r="G1132" t="str">
        <f t="shared" si="310"/>
        <v>0.999999998603019-0.0000373762120717951i</v>
      </c>
      <c r="H1132" t="str">
        <f t="shared" si="311"/>
        <v>15.1962384134048+8.47207837215591i</v>
      </c>
      <c r="I1132" t="str">
        <f t="shared" si="312"/>
        <v>138.558087123709-247.825615059591i</v>
      </c>
      <c r="K1132" t="str">
        <f t="shared" si="313"/>
        <v>0.251010065444534-0.14015280819801i</v>
      </c>
      <c r="L1132" t="str">
        <f t="shared" si="314"/>
        <v>0.000714285714285714-19.5173143884792i</v>
      </c>
      <c r="M1132" t="str">
        <f t="shared" si="315"/>
        <v>0.0025-0.608067844110762i</v>
      </c>
      <c r="N1132">
        <f t="shared" si="316"/>
        <v>61.446724289531375</v>
      </c>
      <c r="O1132">
        <f t="shared" si="317"/>
        <v>63.505381519293081</v>
      </c>
      <c r="P1132" s="3">
        <f t="shared" si="318"/>
        <v>63.505381519293081</v>
      </c>
      <c r="Q1132" s="3">
        <f t="shared" si="319"/>
        <v>-118.55327571046863</v>
      </c>
      <c r="R1132">
        <f t="shared" si="320"/>
        <v>61.446724289531375</v>
      </c>
      <c r="S1132">
        <f t="shared" si="321"/>
        <v>6.1964676183200638E-2</v>
      </c>
      <c r="T1132">
        <f t="shared" ref="T1132:T1195" si="323">P1132</f>
        <v>63.505381519293081</v>
      </c>
    </row>
    <row r="1133" spans="1:20" x14ac:dyDescent="0.25">
      <c r="A1133">
        <f t="shared" ref="A1133:A1196" si="324">2*PI()*B1133</f>
        <v>390.81501802166912</v>
      </c>
      <c r="B1133">
        <f t="shared" si="322"/>
        <v>62.200141952696804</v>
      </c>
      <c r="C1133" t="str">
        <f t="shared" ref="C1133:C1196" si="325">IMPRODUCT(D1133,E1133,$C$40,,K1133,$C$41)</f>
        <v>-714.281857542028-1307.76262951057i</v>
      </c>
      <c r="D1133" t="str">
        <f t="shared" ref="D1133:D1196" si="326">IMDIV(IMPRODUCT($C$37,$C$38,COMPLEX(1,A1133/$C$38)),IMSUM(-1*A1133*A1133/$C$39,COMPLEX(0,1*A1133)))</f>
        <v>3.47812497457951-255.875827684741i</v>
      </c>
      <c r="E1133" t="str">
        <f t="shared" ref="E1133:E1196" si="327">IMDIV(IMPRODUCT(IMSUM(F1133,G1133),$C$29,H1133),IMSUM(1,I1133))</f>
        <v>162.187926635798-0.431168166706679i</v>
      </c>
      <c r="F1133" t="str">
        <f t="shared" ref="F1133:F1196" si="328">IMDIV(IMPRODUCT($C$14,$C$15,COMPLEX(1,A1133/$C$15)),IMSUM(-1*A1133*A1133/$C$16,COMPLEX(0,A1133)))</f>
        <v>2.90990990581387-2401.23444041631i</v>
      </c>
      <c r="G1133" t="str">
        <f t="shared" ref="G1133:G1196" si="329">IMDIV(1,COMPLEX(1,A1133*$C$9*$C$10))</f>
        <v>0.999999998592382-0.0000375182416772688i</v>
      </c>
      <c r="H1133" t="str">
        <f t="shared" ref="H1133:H1196" si="330">IMDIV($C$3,IMSUM(K1133,COMPLEX(0,$C$28*A1133)))</f>
        <v>15.1965791814452+8.50429408622642i</v>
      </c>
      <c r="I1133" t="str">
        <f t="shared" ref="I1133:I1196" si="331">IMPRODUCT(F1133,$C$29,H1133,$C$31)</f>
        <v>138.558448563914-246.891716350261i</v>
      </c>
      <c r="K1133" t="str">
        <f t="shared" ref="K1133:K1196" si="332">IF($C$26&lt;=0,IMDIV(1,IMSUM(IMDIV(1,L1133),1/$C$18)),IMDIV(1,IMSUM(IMDIV(1,L1133),1/$C$18,IMDIV(1,M1133))))</f>
        <v>0.250554432699856-0.140427618528535i</v>
      </c>
      <c r="L1133" t="str">
        <f t="shared" ref="L1133:L1196" si="333">IMSUM($C$21/$C$22,IMDIV(1,COMPLEX(0,$C$20*$C$22*A1133)))</f>
        <v>0.000714285714285714-19.4434293569229i</v>
      </c>
      <c r="M1133" t="str">
        <f t="shared" ref="M1133:M1196" si="334">IMSUM($C$25/$C$26,IMDIV(1,COMPLEX(0,$C$24*$C$26*A1133)))</f>
        <v>0.0025-0.605765933563223i</v>
      </c>
      <c r="N1133">
        <f t="shared" ref="N1133:N1196" si="335">ABS(R1133)</f>
        <v>61.357243418285435</v>
      </c>
      <c r="O1133">
        <f t="shared" ref="O1133:O1196" si="336">ABS(P1133)</f>
        <v>63.464393683837685</v>
      </c>
      <c r="P1133" s="3">
        <f t="shared" ref="P1133:P1196" si="337">20*LOG10(IMABS(C1133))</f>
        <v>63.464393683837685</v>
      </c>
      <c r="Q1133" s="3">
        <f t="shared" ref="Q1133:Q1196" si="338">IMARGUMENT(C1133)*180/PI()</f>
        <v>-118.64275658171456</v>
      </c>
      <c r="R1133">
        <f t="shared" ref="R1133:R1196" si="339">IF(Q1133&lt;0,Q1133+180,Q1133-180)</f>
        <v>61.357243418285435</v>
      </c>
      <c r="S1133">
        <f t="shared" ref="S1133:S1196" si="340">B1133/1000</f>
        <v>6.2200141952696804E-2</v>
      </c>
      <c r="T1133">
        <f t="shared" si="323"/>
        <v>63.464393683837685</v>
      </c>
    </row>
    <row r="1134" spans="1:20" x14ac:dyDescent="0.25">
      <c r="A1134">
        <f t="shared" si="324"/>
        <v>392.30011509015145</v>
      </c>
      <c r="B1134">
        <f t="shared" ref="B1134:B1197" si="341">B1133*(1+B$42)</f>
        <v>62.43650249211705</v>
      </c>
      <c r="C1134" t="str">
        <f t="shared" si="325"/>
        <v>-712.951046161659-1300.48513338148i</v>
      </c>
      <c r="D1134" t="str">
        <f t="shared" si="326"/>
        <v>3.47812497438596-254.907182654788i</v>
      </c>
      <c r="E1134" t="str">
        <f t="shared" si="327"/>
        <v>162.186311818738-0.431880844227618i</v>
      </c>
      <c r="F1134" t="str">
        <f t="shared" si="328"/>
        <v>2.9099099057827-2392.14429293446i</v>
      </c>
      <c r="G1134" t="str">
        <f t="shared" si="329"/>
        <v>0.999999998581663-0.0000376608109952388i</v>
      </c>
      <c r="H1134" t="str">
        <f t="shared" si="330"/>
        <v>15.1969225476916+8.53663246976782i</v>
      </c>
      <c r="I1134" t="str">
        <f t="shared" si="331"/>
        <v>138.558812758065-245.961369310462i</v>
      </c>
      <c r="K1134" t="str">
        <f t="shared" si="332"/>
        <v>0.250097016240219-0.14070148065483i</v>
      </c>
      <c r="L1134" t="str">
        <f t="shared" si="333"/>
        <v>0.000714285714285714-19.3698240256255i</v>
      </c>
      <c r="M1134" t="str">
        <f t="shared" si="334"/>
        <v>0.0025-0.603472737162007i</v>
      </c>
      <c r="N1134">
        <f t="shared" si="335"/>
        <v>61.267596623013176</v>
      </c>
      <c r="O1134">
        <f t="shared" si="336"/>
        <v>63.423359665298094</v>
      </c>
      <c r="P1134" s="3">
        <f t="shared" si="337"/>
        <v>63.423359665298094</v>
      </c>
      <c r="Q1134" s="3">
        <f t="shared" si="338"/>
        <v>-118.73240337698682</v>
      </c>
      <c r="R1134">
        <f t="shared" si="339"/>
        <v>61.267596623013176</v>
      </c>
      <c r="S1134">
        <f t="shared" si="340"/>
        <v>6.2436502492117053E-2</v>
      </c>
      <c r="T1134">
        <f t="shared" si="323"/>
        <v>63.423359665298094</v>
      </c>
    </row>
    <row r="1135" spans="1:20" x14ac:dyDescent="0.25">
      <c r="A1135">
        <f t="shared" si="324"/>
        <v>393.79085552749405</v>
      </c>
      <c r="B1135">
        <f t="shared" si="341"/>
        <v>62.673761201587098</v>
      </c>
      <c r="C1135" t="str">
        <f t="shared" si="325"/>
        <v>-711.615106580445-1293.23506317966i</v>
      </c>
      <c r="D1135" t="str">
        <f t="shared" si="326"/>
        <v>3.47812497419092-253.942204550237i</v>
      </c>
      <c r="E1135" t="str">
        <f t="shared" si="327"/>
        <v>162.18469079339-0.432589131121118i</v>
      </c>
      <c r="F1135" t="str">
        <f t="shared" si="328"/>
        <v>2.90990990575125-2383.08855725137i</v>
      </c>
      <c r="G1135" t="str">
        <f t="shared" si="329"/>
        <v>0.999999998570863-0.0000378039220766124i</v>
      </c>
      <c r="H1135" t="str">
        <f t="shared" si="330"/>
        <v>15.1972685319805+8.56909399178416i</v>
      </c>
      <c r="I1135" t="str">
        <f t="shared" si="331"/>
        <v>138.55917972716-245.034560557401i</v>
      </c>
      <c r="K1135" t="str">
        <f t="shared" si="332"/>
        <v>0.249637818808103-0.140974381116397i</v>
      </c>
      <c r="L1135" t="str">
        <f t="shared" si="333"/>
        <v>0.000714285714285714-19.2964973357497i</v>
      </c>
      <c r="M1135" t="str">
        <f t="shared" si="334"/>
        <v>0.0025-0.601188221918718i</v>
      </c>
      <c r="N1135">
        <f t="shared" si="335"/>
        <v>61.177784610094989</v>
      </c>
      <c r="O1135">
        <f t="shared" si="336"/>
        <v>63.382279285413297</v>
      </c>
      <c r="P1135" s="3">
        <f t="shared" si="337"/>
        <v>63.382279285413297</v>
      </c>
      <c r="Q1135" s="3">
        <f t="shared" si="338"/>
        <v>-118.82221538990501</v>
      </c>
      <c r="R1135">
        <f t="shared" si="339"/>
        <v>61.177784610094989</v>
      </c>
      <c r="S1135">
        <f t="shared" si="340"/>
        <v>6.2673761201587103E-2</v>
      </c>
      <c r="T1135">
        <f t="shared" si="323"/>
        <v>63.382279285413297</v>
      </c>
    </row>
    <row r="1136" spans="1:20" x14ac:dyDescent="0.25">
      <c r="A1136">
        <f t="shared" si="324"/>
        <v>395.28726077849859</v>
      </c>
      <c r="B1136">
        <f t="shared" si="341"/>
        <v>62.911921494153134</v>
      </c>
      <c r="C1136" t="str">
        <f t="shared" si="325"/>
        <v>-710.274047757115-1286.01236490949i</v>
      </c>
      <c r="D1136" t="str">
        <f t="shared" si="326"/>
        <v>3.4781249739944-252.980879489552i</v>
      </c>
      <c r="E1136" t="str">
        <f t="shared" si="327"/>
        <v>162.18306357087-0.433292976398809i</v>
      </c>
      <c r="F1136" t="str">
        <f t="shared" si="328"/>
        <v>2.90990990571957-2374.06710309723i</v>
      </c>
      <c r="G1136" t="str">
        <f t="shared" si="329"/>
        <v>0.999999998559981-0.0000379475769800907i</v>
      </c>
      <c r="H1136" t="str">
        <f t="shared" si="330"/>
        <v>15.1976171543005+8.60167912309455i</v>
      </c>
      <c r="I1136" t="str">
        <f t="shared" si="331"/>
        <v>138.559549492356-244.111276759197i</v>
      </c>
      <c r="K1136" t="str">
        <f t="shared" si="332"/>
        <v>0.249176843270262-0.141246306432496i</v>
      </c>
      <c r="L1136" t="str">
        <f t="shared" si="333"/>
        <v>0.000714285714285714-19.2234482324663i</v>
      </c>
      <c r="M1136" t="str">
        <f t="shared" si="334"/>
        <v>0.0025-0.59891235496983i</v>
      </c>
      <c r="N1136">
        <f t="shared" si="335"/>
        <v>61.087808095083119</v>
      </c>
      <c r="O1136">
        <f t="shared" si="336"/>
        <v>63.341152366230588</v>
      </c>
      <c r="P1136" s="3">
        <f t="shared" si="337"/>
        <v>63.341152366230588</v>
      </c>
      <c r="Q1136" s="3">
        <f t="shared" si="338"/>
        <v>-118.91219190491688</v>
      </c>
      <c r="R1136">
        <f t="shared" si="339"/>
        <v>61.087808095083119</v>
      </c>
      <c r="S1136">
        <f t="shared" si="340"/>
        <v>6.2911921494153131E-2</v>
      </c>
      <c r="T1136">
        <f t="shared" si="323"/>
        <v>63.341152366230588</v>
      </c>
    </row>
    <row r="1137" spans="1:20" x14ac:dyDescent="0.25">
      <c r="A1137">
        <f t="shared" si="324"/>
        <v>396.78935236945688</v>
      </c>
      <c r="B1137">
        <f t="shared" si="341"/>
        <v>63.150986795830917</v>
      </c>
      <c r="C1137" t="str">
        <f t="shared" si="325"/>
        <v>-708.92787901492-1278.81698497549i</v>
      </c>
      <c r="D1137" t="str">
        <f t="shared" si="326"/>
        <v>3.47812497379638-252.023193643751i</v>
      </c>
      <c r="E1137" t="str">
        <f t="shared" si="327"/>
        <v>162.181430162741-0.433992329002354i</v>
      </c>
      <c r="F1137" t="str">
        <f t="shared" si="328"/>
        <v>2.90990990568768-2365.07980069541i</v>
      </c>
      <c r="G1137" t="str">
        <f t="shared" si="329"/>
        <v>0.999999998549016-0.0000380917777721974i</v>
      </c>
      <c r="H1137" t="str">
        <f t="shared" si="330"/>
        <v>15.197968434793+8.63438833634026i</v>
      </c>
      <c r="I1137" t="str">
        <f t="shared" si="331"/>
        <v>138.559922074972-243.191504634679i</v>
      </c>
      <c r="K1137" t="str">
        <f t="shared" si="332"/>
        <v>0.248714092618404-0.1415172431034i</v>
      </c>
      <c r="L1137" t="str">
        <f t="shared" si="333"/>
        <v>0.000714285714285714-19.1506756649395i</v>
      </c>
      <c r="M1137" t="str">
        <f t="shared" si="334"/>
        <v>0.0025-0.59664510357624i</v>
      </c>
      <c r="N1137">
        <f t="shared" si="335"/>
        <v>60.997667802711888</v>
      </c>
      <c r="O1137">
        <f t="shared" si="336"/>
        <v>63.299978730118688</v>
      </c>
      <c r="P1137" s="3">
        <f t="shared" si="337"/>
        <v>63.299978730118688</v>
      </c>
      <c r="Q1137" s="3">
        <f t="shared" si="338"/>
        <v>-119.00233219728811</v>
      </c>
      <c r="R1137">
        <f t="shared" si="339"/>
        <v>60.997667802711888</v>
      </c>
      <c r="S1137">
        <f t="shared" si="340"/>
        <v>6.3150986795830921E-2</v>
      </c>
      <c r="T1137">
        <f t="shared" si="323"/>
        <v>63.299978730118688</v>
      </c>
    </row>
    <row r="1138" spans="1:20" x14ac:dyDescent="0.25">
      <c r="A1138">
        <f t="shared" si="324"/>
        <v>398.29715190846082</v>
      </c>
      <c r="B1138">
        <f t="shared" si="341"/>
        <v>63.390960545655076</v>
      </c>
      <c r="C1138" t="str">
        <f t="shared" si="325"/>
        <v>-707.576610043393-1271.64887017722i</v>
      </c>
      <c r="D1138" t="str">
        <f t="shared" si="326"/>
        <v>3.47812497359684-251.0691332362i</v>
      </c>
      <c r="E1138" t="str">
        <f t="shared" si="327"/>
        <v>162.179790581011-0.434687137804568i</v>
      </c>
      <c r="F1138" t="str">
        <f t="shared" si="328"/>
        <v>2.90990990565552-2356.12652076053i</v>
      </c>
      <c r="G1138" t="str">
        <f t="shared" si="329"/>
        <v>0.999999998537968-0.0000382365265273092i</v>
      </c>
      <c r="H1138" t="str">
        <f t="shared" si="330"/>
        <v>15.1983223937538+8.66722210599218i</v>
      </c>
      <c r="I1138" t="str">
        <f t="shared" si="331"/>
        <v>138.560297496488-242.2752309532i</v>
      </c>
      <c r="K1138" t="str">
        <f t="shared" si="332"/>
        <v>0.248249569969855-0.141787177611658i</v>
      </c>
      <c r="L1138" t="str">
        <f t="shared" si="333"/>
        <v>0.000714285714285714-19.0781785863116i</v>
      </c>
      <c r="M1138" t="str">
        <f t="shared" si="334"/>
        <v>0.0025-0.594386435122774i</v>
      </c>
      <c r="N1138">
        <f t="shared" si="335"/>
        <v>60.907364466911702</v>
      </c>
      <c r="O1138">
        <f t="shared" si="336"/>
        <v>63.258758199780125</v>
      </c>
      <c r="P1138" s="3">
        <f t="shared" si="337"/>
        <v>63.258758199780125</v>
      </c>
      <c r="Q1138" s="3">
        <f t="shared" si="338"/>
        <v>-119.0926355330883</v>
      </c>
      <c r="R1138">
        <f t="shared" si="339"/>
        <v>60.907364466911702</v>
      </c>
      <c r="S1138">
        <f t="shared" si="340"/>
        <v>6.3390960545655073E-2</v>
      </c>
      <c r="T1138">
        <f t="shared" si="323"/>
        <v>63.258758199780125</v>
      </c>
    </row>
    <row r="1139" spans="1:20" x14ac:dyDescent="0.25">
      <c r="A1139">
        <f t="shared" si="324"/>
        <v>399.81068108571299</v>
      </c>
      <c r="B1139">
        <f t="shared" si="341"/>
        <v>63.631846195728571</v>
      </c>
      <c r="C1139" t="str">
        <f t="shared" si="325"/>
        <v>-706.220250900251-1264.50796770421i</v>
      </c>
      <c r="D1139" t="str">
        <f t="shared" si="326"/>
        <v>3.47812497339582-250.118684542422i</v>
      </c>
      <c r="E1139" t="str">
        <f t="shared" si="327"/>
        <v>162.178144838138-0.435377351616903i</v>
      </c>
      <c r="F1139" t="str">
        <f t="shared" si="328"/>
        <v>2.90990990562314-2347.20713449666i</v>
      </c>
      <c r="G1139" t="str">
        <f t="shared" si="329"/>
        <v>0.999999998526836-0.0000383818253276857i</v>
      </c>
      <c r="H1139" t="str">
        <f t="shared" si="330"/>
        <v>15.1986790516339+8.70018090835808i</v>
      </c>
      <c r="I1139" t="str">
        <f t="shared" si="331"/>
        <v>138.56067577855-241.362442534447i</v>
      </c>
      <c r="K1139" t="str">
        <f t="shared" si="332"/>
        <v>0.247783278568213-0.142056096423385i</v>
      </c>
      <c r="L1139" t="str">
        <f t="shared" si="333"/>
        <v>0.000714285714285714-19.0059559536875i</v>
      </c>
      <c r="M1139" t="str">
        <f t="shared" si="334"/>
        <v>0.0025-0.592136317117728i</v>
      </c>
      <c r="N1139">
        <f t="shared" si="335"/>
        <v>60.816898830817038</v>
      </c>
      <c r="O1139">
        <f t="shared" si="336"/>
        <v>63.217490598264462</v>
      </c>
      <c r="P1139" s="3">
        <f t="shared" si="337"/>
        <v>63.217490598264462</v>
      </c>
      <c r="Q1139" s="3">
        <f t="shared" si="338"/>
        <v>-119.18310116918296</v>
      </c>
      <c r="R1139">
        <f t="shared" si="339"/>
        <v>60.816898830817038</v>
      </c>
      <c r="S1139">
        <f t="shared" si="340"/>
        <v>6.3631846195728564E-2</v>
      </c>
      <c r="T1139">
        <f t="shared" si="323"/>
        <v>63.217490598264462</v>
      </c>
    </row>
    <row r="1140" spans="1:20" x14ac:dyDescent="0.25">
      <c r="A1140">
        <f t="shared" si="324"/>
        <v>401.32996167383874</v>
      </c>
      <c r="B1140">
        <f t="shared" si="341"/>
        <v>63.873647211272342</v>
      </c>
      <c r="C1140" t="str">
        <f t="shared" si="325"/>
        <v>-704.858812013097-1257.39422513077i</v>
      </c>
      <c r="D1140" t="str">
        <f t="shared" si="326"/>
        <v>3.47812497319324-249.171833889891i</v>
      </c>
      <c r="E1140" t="str">
        <f t="shared" si="327"/>
        <v>162.176492947034-0.436062919192094i</v>
      </c>
      <c r="F1140" t="str">
        <f t="shared" si="328"/>
        <v>2.9099099055905-2338.32151359544i</v>
      </c>
      <c r="G1140" t="str">
        <f t="shared" si="329"/>
        <v>0.999999998515618-0.0000385276762634987i</v>
      </c>
      <c r="H1140" t="str">
        <f t="shared" si="330"/>
        <v>15.199038429041+8.73326522159005i</v>
      </c>
      <c r="I1140" t="str">
        <f t="shared" si="331"/>
        <v>138.561056942971-240.453126248251i</v>
      </c>
      <c r="K1140" t="str">
        <f t="shared" si="332"/>
        <v>0.247315221783985-0.14232398598955i</v>
      </c>
      <c r="L1140" t="str">
        <f t="shared" si="333"/>
        <v>0.000714285714285714-18.9340067281207i</v>
      </c>
      <c r="M1140" t="str">
        <f t="shared" si="334"/>
        <v>0.0025-0.589894717192398i</v>
      </c>
      <c r="N1140">
        <f t="shared" si="335"/>
        <v>60.726271646777704</v>
      </c>
      <c r="O1140">
        <f t="shared" si="336"/>
        <v>63.176175748980789</v>
      </c>
      <c r="P1140" s="3">
        <f t="shared" si="337"/>
        <v>63.176175748980789</v>
      </c>
      <c r="Q1140" s="3">
        <f t="shared" si="338"/>
        <v>-119.2737283532223</v>
      </c>
      <c r="R1140">
        <f t="shared" si="339"/>
        <v>60.726271646777704</v>
      </c>
      <c r="S1140">
        <f t="shared" si="340"/>
        <v>6.3873647211272339E-2</v>
      </c>
      <c r="T1140">
        <f t="shared" si="323"/>
        <v>63.176175748980789</v>
      </c>
    </row>
    <row r="1141" spans="1:20" x14ac:dyDescent="0.25">
      <c r="A1141">
        <f t="shared" si="324"/>
        <v>402.85501552819937</v>
      </c>
      <c r="B1141">
        <f t="shared" si="341"/>
        <v>64.116367070675182</v>
      </c>
      <c r="C1141" t="str">
        <f t="shared" si="325"/>
        <v>-703.492304181173-1250.30759041083i</v>
      </c>
      <c r="D1141" t="str">
        <f t="shared" si="326"/>
        <v>3.47812497298912-248.228567657844i</v>
      </c>
      <c r="E1141" t="str">
        <f t="shared" si="327"/>
        <v>162.174834921061-0.436743789230423i</v>
      </c>
      <c r="F1141" t="str">
        <f t="shared" si="328"/>
        <v>2.90990990555761-2329.46953023422i</v>
      </c>
      <c r="G1141" t="str">
        <f t="shared" si="329"/>
        <v>0.999999998504315-0.0000386740814328629i</v>
      </c>
      <c r="H1141" t="str">
        <f t="shared" si="330"/>
        <v>15.1994005467406+8.76647552569186i</v>
      </c>
      <c r="I1141" t="str">
        <f t="shared" si="331"/>
        <v>138.561441011728-239.547269014396i</v>
      </c>
      <c r="K1141" t="str">
        <f t="shared" si="332"/>
        <v>0.246845403115212-0.142590832747292i</v>
      </c>
      <c r="L1141" t="str">
        <f t="shared" si="333"/>
        <v>0.000714285714285714-18.8623298745972i</v>
      </c>
      <c r="M1141" t="str">
        <f t="shared" si="334"/>
        <v>0.0025-0.587661603100615i</v>
      </c>
      <c r="N1141">
        <f t="shared" si="335"/>
        <v>60.635483676366746</v>
      </c>
      <c r="O1141">
        <f t="shared" si="336"/>
        <v>63.134813475710772</v>
      </c>
      <c r="P1141" s="3">
        <f t="shared" si="337"/>
        <v>63.134813475710772</v>
      </c>
      <c r="Q1141" s="3">
        <f t="shared" si="338"/>
        <v>-119.36451632363325</v>
      </c>
      <c r="R1141">
        <f t="shared" si="339"/>
        <v>60.635483676366746</v>
      </c>
      <c r="S1141">
        <f t="shared" si="340"/>
        <v>6.4116367070675181E-2</v>
      </c>
      <c r="T1141">
        <f t="shared" si="323"/>
        <v>63.134813475710772</v>
      </c>
    </row>
    <row r="1142" spans="1:20" x14ac:dyDescent="0.25">
      <c r="A1142">
        <f t="shared" si="324"/>
        <v>404.38586458720653</v>
      </c>
      <c r="B1142">
        <f t="shared" si="341"/>
        <v>64.360009265543752</v>
      </c>
      <c r="C1142" t="str">
        <f t="shared" si="325"/>
        <v>-702.120738577052-1243.24801187276i</v>
      </c>
      <c r="D1142" t="str">
        <f t="shared" si="326"/>
        <v>3.47812497278343-247.288872277079i</v>
      </c>
      <c r="E1142" t="str">
        <f t="shared" si="327"/>
        <v>162.173170774041-0.437419910382672i</v>
      </c>
      <c r="F1142" t="str">
        <f t="shared" si="328"/>
        <v>2.90990990552446-2320.65105707425i</v>
      </c>
      <c r="G1142" t="str">
        <f t="shared" si="329"/>
        <v>0.999999998492927-0.0000388210429418656i</v>
      </c>
      <c r="H1142" t="str">
        <f t="shared" si="330"/>
        <v>15.1997654256571+8.79981230252625i</v>
      </c>
      <c r="I1142" t="str">
        <f t="shared" si="331"/>
        <v>138.561828006965-238.644857802432i</v>
      </c>
      <c r="K1142" t="str">
        <f t="shared" si="332"/>
        <v>0.246373826188083-0.142856623121243i</v>
      </c>
      <c r="L1142" t="str">
        <f t="shared" si="333"/>
        <v>0.000714285714285714-18.7909243620215i</v>
      </c>
      <c r="M1142" t="str">
        <f t="shared" si="334"/>
        <v>0.0025-0.585436942718284i</v>
      </c>
      <c r="N1142">
        <f t="shared" si="335"/>
        <v>60.544535690388969</v>
      </c>
      <c r="O1142">
        <f t="shared" si="336"/>
        <v>63.093403602621891</v>
      </c>
      <c r="P1142" s="3">
        <f t="shared" si="337"/>
        <v>63.093403602621891</v>
      </c>
      <c r="Q1142" s="3">
        <f t="shared" si="338"/>
        <v>-119.45546430961103</v>
      </c>
      <c r="R1142">
        <f t="shared" si="339"/>
        <v>60.544535690388969</v>
      </c>
      <c r="S1142">
        <f t="shared" si="340"/>
        <v>6.4360009265543749E-2</v>
      </c>
      <c r="T1142">
        <f t="shared" si="323"/>
        <v>63.093403602621891</v>
      </c>
    </row>
    <row r="1143" spans="1:20" x14ac:dyDescent="0.25">
      <c r="A1143">
        <f t="shared" si="324"/>
        <v>405.92253087263794</v>
      </c>
      <c r="B1143">
        <f t="shared" si="341"/>
        <v>64.604577300752823</v>
      </c>
      <c r="C1143" t="str">
        <f t="shared" si="325"/>
        <v>-700.744126748235-1236.21543821405i</v>
      </c>
      <c r="D1143" t="str">
        <f t="shared" si="326"/>
        <v>3.47812497257619-246.352734229762i</v>
      </c>
      <c r="E1143" t="str">
        <f t="shared" si="327"/>
        <v>162.171500520249-0.438091231255788i</v>
      </c>
      <c r="F1143" t="str">
        <f t="shared" si="328"/>
        <v>2.90990990549106-2311.86596725884i</v>
      </c>
      <c r="G1143" t="str">
        <f t="shared" si="329"/>
        <v>0.999999998481451-0.0000389685629045975i</v>
      </c>
      <c r="H1143" t="str">
        <f t="shared" si="330"/>
        <v>15.2001330868753+8.83327603582247i</v>
      </c>
      <c r="I1143" t="str">
        <f t="shared" si="331"/>
        <v>138.562217950995-237.745879631493i</v>
      </c>
      <c r="K1143" t="str">
        <f t="shared" si="332"/>
        <v>0.245900494757528-0.143121343524864i</v>
      </c>
      <c r="L1143" t="str">
        <f t="shared" si="333"/>
        <v>0.000714285714285714-18.7197891632013i</v>
      </c>
      <c r="M1143" t="str">
        <f t="shared" si="334"/>
        <v>0.0025-0.583220704042922i</v>
      </c>
      <c r="N1143">
        <f t="shared" si="335"/>
        <v>60.453428468887921</v>
      </c>
      <c r="O1143">
        <f t="shared" si="336"/>
        <v>63.051945954279908</v>
      </c>
      <c r="P1143" s="3">
        <f t="shared" si="337"/>
        <v>63.051945954279908</v>
      </c>
      <c r="Q1143" s="3">
        <f t="shared" si="338"/>
        <v>-119.54657153111208</v>
      </c>
      <c r="R1143">
        <f t="shared" si="339"/>
        <v>60.453428468887921</v>
      </c>
      <c r="S1143">
        <f t="shared" si="340"/>
        <v>6.4604577300752822E-2</v>
      </c>
      <c r="T1143">
        <f t="shared" si="323"/>
        <v>63.051945954279908</v>
      </c>
    </row>
    <row r="1144" spans="1:20" x14ac:dyDescent="0.25">
      <c r="A1144">
        <f t="shared" si="324"/>
        <v>407.465036489954</v>
      </c>
      <c r="B1144">
        <f t="shared" si="341"/>
        <v>64.850074694495689</v>
      </c>
      <c r="C1144" t="str">
        <f t="shared" si="325"/>
        <v>-699.362480618819-1229.2098184961i</v>
      </c>
      <c r="D1144" t="str">
        <f t="shared" si="326"/>
        <v>3.47812497236739-245.420140049234i</v>
      </c>
      <c r="E1144" t="str">
        <f t="shared" si="327"/>
        <v>162.169824174423-0.438757700417684i</v>
      </c>
      <c r="F1144" t="str">
        <f t="shared" si="328"/>
        <v>2.90990990545742-2303.11413441151i</v>
      </c>
      <c r="G1144" t="str">
        <f t="shared" si="329"/>
        <v>0.999999998469888-0.0000391166434431828i</v>
      </c>
      <c r="H1144" t="str">
        <f t="shared" si="330"/>
        <v>15.2005035516413+8.86686721118428i</v>
      </c>
      <c r="I1144" t="str">
        <f t="shared" si="331"/>
        <v>138.562610866306-236.8503215701i</v>
      </c>
      <c r="K1144" t="str">
        <f t="shared" si="332"/>
        <v>0.245425412707795-0.143384980361803i</v>
      </c>
      <c r="L1144" t="str">
        <f t="shared" si="333"/>
        <v>0.000714285714285714-18.648923254833i</v>
      </c>
      <c r="M1144" t="str">
        <f t="shared" si="334"/>
        <v>0.0025-0.581012855193185i</v>
      </c>
      <c r="N1144">
        <f t="shared" si="335"/>
        <v>60.362162801150831</v>
      </c>
      <c r="O1144">
        <f t="shared" si="336"/>
        <v>63.010440355662638</v>
      </c>
      <c r="P1144" s="3">
        <f t="shared" si="337"/>
        <v>63.010440355662638</v>
      </c>
      <c r="Q1144" s="3">
        <f t="shared" si="338"/>
        <v>-119.63783719884917</v>
      </c>
      <c r="R1144">
        <f t="shared" si="339"/>
        <v>60.362162801150831</v>
      </c>
      <c r="S1144">
        <f t="shared" si="340"/>
        <v>6.4850074694495691E-2</v>
      </c>
      <c r="T1144">
        <f t="shared" si="323"/>
        <v>63.010440355662638</v>
      </c>
    </row>
    <row r="1145" spans="1:20" x14ac:dyDescent="0.25">
      <c r="A1145">
        <f t="shared" si="324"/>
        <v>409.01340362861589</v>
      </c>
      <c r="B1145">
        <f t="shared" si="341"/>
        <v>65.096504978334778</v>
      </c>
      <c r="C1145" t="str">
        <f t="shared" si="325"/>
        <v>-697.975812490986-1222.23110213889i</v>
      </c>
      <c r="D1145" t="str">
        <f t="shared" si="326"/>
        <v>3.47812497215699-244.491076319814i</v>
      </c>
      <c r="E1145" t="str">
        <f t="shared" si="327"/>
        <v>162.168141751764-0.439419266402711i</v>
      </c>
      <c r="F1145" t="str">
        <f t="shared" si="328"/>
        <v>2.90990990542352-2294.39543263422i</v>
      </c>
      <c r="G1145" t="str">
        <f t="shared" si="329"/>
        <v>0.999999998458237-0.0000392652866878093i</v>
      </c>
      <c r="H1145" t="str">
        <f t="shared" si="330"/>
        <v>15.2008768413639+8.90058631609652i</v>
      </c>
      <c r="I1145" t="str">
        <f t="shared" si="331"/>
        <v>138.563006775552-235.958170735981i</v>
      </c>
      <c r="K1145" t="str">
        <f t="shared" si="332"/>
        <v>0.244948584053026-0.143647520027251i</v>
      </c>
      <c r="L1145" t="str">
        <f t="shared" si="333"/>
        <v>0.000714285714285714-18.5783256174865i</v>
      </c>
      <c r="M1145" t="str">
        <f t="shared" si="334"/>
        <v>0.0025-0.578813364408436i</v>
      </c>
      <c r="N1145">
        <f t="shared" si="335"/>
        <v>60.270739485715538</v>
      </c>
      <c r="O1145">
        <f t="shared" si="336"/>
        <v>62.968886632172804</v>
      </c>
      <c r="P1145" s="3">
        <f t="shared" si="337"/>
        <v>62.968886632172804</v>
      </c>
      <c r="Q1145" s="3">
        <f t="shared" si="338"/>
        <v>-119.72926051428446</v>
      </c>
      <c r="R1145">
        <f t="shared" si="339"/>
        <v>60.270739485715538</v>
      </c>
      <c r="S1145">
        <f t="shared" si="340"/>
        <v>6.5096504978334774E-2</v>
      </c>
      <c r="T1145">
        <f t="shared" si="323"/>
        <v>62.968886632172804</v>
      </c>
    </row>
    <row r="1146" spans="1:20" x14ac:dyDescent="0.25">
      <c r="A1146">
        <f t="shared" si="324"/>
        <v>410.56765456240464</v>
      </c>
      <c r="B1146">
        <f t="shared" si="341"/>
        <v>65.343871697252453</v>
      </c>
      <c r="C1146" t="str">
        <f t="shared" si="325"/>
        <v>-696.584135046527-1215.2792389156i</v>
      </c>
      <c r="D1146" t="str">
        <f t="shared" si="326"/>
        <v>3.47812497194497-243.565529676609i</v>
      </c>
      <c r="E1146" t="str">
        <f t="shared" si="327"/>
        <v>162.166453267932-0.440075877714232i</v>
      </c>
      <c r="F1146" t="str">
        <f t="shared" si="328"/>
        <v>2.90990990538937-2285.70973650551i</v>
      </c>
      <c r="G1146" t="str">
        <f t="shared" si="329"/>
        <v>0.999999998446498-0.0000394144947767603i</v>
      </c>
      <c r="H1146" t="str">
        <f t="shared" si="330"/>
        <v>15.2012529776159+8.93443383993352i</v>
      </c>
      <c r="I1146" t="str">
        <f t="shared" si="331"/>
        <v>138.563405701563-235.069414295889i</v>
      </c>
      <c r="K1146" t="str">
        <f t="shared" si="332"/>
        <v>0.244470012937798-0.143908948909331i</v>
      </c>
      <c r="L1146" t="str">
        <f t="shared" si="333"/>
        <v>0.000714285714285714-18.5079952355913i</v>
      </c>
      <c r="M1146" t="str">
        <f t="shared" si="334"/>
        <v>0.0025-0.57662220004825i</v>
      </c>
      <c r="N1146">
        <f t="shared" si="335"/>
        <v>60.179159330373665</v>
      </c>
      <c r="O1146">
        <f t="shared" si="336"/>
        <v>62.927284609651089</v>
      </c>
      <c r="P1146" s="3">
        <f t="shared" si="337"/>
        <v>62.927284609651089</v>
      </c>
      <c r="Q1146" s="3">
        <f t="shared" si="338"/>
        <v>-119.82084066962634</v>
      </c>
      <c r="R1146">
        <f t="shared" si="339"/>
        <v>60.179159330373665</v>
      </c>
      <c r="S1146">
        <f t="shared" si="340"/>
        <v>6.5343871697252448E-2</v>
      </c>
      <c r="T1146">
        <f t="shared" si="323"/>
        <v>62.927284609651089</v>
      </c>
    </row>
    <row r="1147" spans="1:20" x14ac:dyDescent="0.25">
      <c r="A1147">
        <f t="shared" si="324"/>
        <v>412.12781164974177</v>
      </c>
      <c r="B1147">
        <f t="shared" si="341"/>
        <v>65.592178409702015</v>
      </c>
      <c r="C1147" t="str">
        <f t="shared" si="325"/>
        <v>-695.187461348303-1208.35417894726i</v>
      </c>
      <c r="D1147" t="str">
        <f t="shared" si="326"/>
        <v>3.47812497173135-242.643486805319i</v>
      </c>
      <c r="E1147" t="str">
        <f t="shared" si="327"/>
        <v>162.164758739055-0.440727482832112i</v>
      </c>
      <c r="F1147" t="str">
        <f t="shared" si="328"/>
        <v>2.90990990535492-2277.05692107874i</v>
      </c>
      <c r="G1147" t="str">
        <f t="shared" si="329"/>
        <v>0.999999998434669-0.000039564269856444i</v>
      </c>
      <c r="H1147" t="str">
        <f t="shared" si="330"/>
        <v>15.2016319821353+8.96841027396615i</v>
      </c>
      <c r="I1147" t="str">
        <f t="shared" si="331"/>
        <v>138.563807667342-234.184039465411i</v>
      </c>
      <c r="K1147" t="str">
        <f t="shared" si="332"/>
        <v>0.243989703637666-0.144169253390482i</v>
      </c>
      <c r="L1147" t="str">
        <f t="shared" si="333"/>
        <v>0.000714285714285714-18.4379310974211i</v>
      </c>
      <c r="M1147" t="str">
        <f t="shared" si="334"/>
        <v>0.0025-0.574439330592001i</v>
      </c>
      <c r="N1147">
        <f t="shared" si="335"/>
        <v>60.087423152174068</v>
      </c>
      <c r="O1147">
        <f t="shared" si="336"/>
        <v>62.885634114389639</v>
      </c>
      <c r="P1147" s="3">
        <f t="shared" si="337"/>
        <v>62.885634114389639</v>
      </c>
      <c r="Q1147" s="3">
        <f t="shared" si="338"/>
        <v>-119.91257684782593</v>
      </c>
      <c r="R1147">
        <f t="shared" si="339"/>
        <v>60.087423152174068</v>
      </c>
      <c r="S1147">
        <f t="shared" si="340"/>
        <v>6.5592178409702009E-2</v>
      </c>
      <c r="T1147">
        <f t="shared" si="323"/>
        <v>62.885634114389639</v>
      </c>
    </row>
    <row r="1148" spans="1:20" x14ac:dyDescent="0.25">
      <c r="A1148">
        <f t="shared" si="324"/>
        <v>413.69389733401084</v>
      </c>
      <c r="B1148">
        <f t="shared" si="341"/>
        <v>65.84142868765889</v>
      </c>
      <c r="C1148" t="str">
        <f t="shared" si="325"/>
        <v>-693.78580484167-1201.45587269731i</v>
      </c>
      <c r="D1148" t="str">
        <f t="shared" si="326"/>
        <v>3.4781249715161-241.724934442047i</v>
      </c>
      <c r="E1148" t="str">
        <f t="shared" si="327"/>
        <v>162.163058181729-0.441374030217836i</v>
      </c>
      <c r="F1148" t="str">
        <f t="shared" si="328"/>
        <v>2.90990990532027-2268.43686188023i</v>
      </c>
      <c r="G1148" t="str">
        <f t="shared" si="329"/>
        <v>0.999999998422749-0.0000397146140814251i</v>
      </c>
      <c r="H1148" t="str">
        <f t="shared" si="330"/>
        <v>15.2020138768268+9.00251611136994i</v>
      </c>
      <c r="I1148" t="str">
        <f t="shared" si="331"/>
        <v>138.56421269607-233.302033508788i</v>
      </c>
      <c r="K1148" t="str">
        <f t="shared" si="332"/>
        <v>0.243507660559672-0.144428419848868i</v>
      </c>
      <c r="L1148" t="str">
        <f t="shared" si="333"/>
        <v>0.000714285714285714-18.3681321950798i</v>
      </c>
      <c r="M1148" t="str">
        <f t="shared" si="334"/>
        <v>0.0025-0.572264724638376i</v>
      </c>
      <c r="N1148">
        <f t="shared" si="335"/>
        <v>59.995531777424375</v>
      </c>
      <c r="O1148">
        <f t="shared" si="336"/>
        <v>62.843934973145217</v>
      </c>
      <c r="P1148" s="3">
        <f t="shared" si="337"/>
        <v>62.843934973145217</v>
      </c>
      <c r="Q1148" s="3">
        <f t="shared" si="338"/>
        <v>-120.00446822257562</v>
      </c>
      <c r="R1148">
        <f t="shared" si="339"/>
        <v>59.995531777424375</v>
      </c>
      <c r="S1148">
        <f t="shared" si="340"/>
        <v>6.5841428687658896E-2</v>
      </c>
      <c r="T1148">
        <f t="shared" si="323"/>
        <v>62.843934973145217</v>
      </c>
    </row>
    <row r="1149" spans="1:20" x14ac:dyDescent="0.25">
      <c r="A1149">
        <f t="shared" si="324"/>
        <v>415.26593414388003</v>
      </c>
      <c r="B1149">
        <f t="shared" si="341"/>
        <v>66.091626116671989</v>
      </c>
      <c r="C1149" t="str">
        <f t="shared" si="325"/>
        <v>-692.379179355795-1194.58427096625i</v>
      </c>
      <c r="D1149" t="str">
        <f t="shared" si="326"/>
        <v>3.47812497129921-240.809859373111i</v>
      </c>
      <c r="E1149" t="str">
        <f t="shared" si="327"/>
        <v>162.161351613017-0.442015468315685i</v>
      </c>
      <c r="F1149" t="str">
        <f t="shared" si="328"/>
        <v>2.90990990528531-2259.84943490755i</v>
      </c>
      <c r="G1149" t="str">
        <f t="shared" si="329"/>
        <v>0.999999998410739-0.0000398655296144558i</v>
      </c>
      <c r="H1149" t="str">
        <f t="shared" si="330"/>
        <v>15.2023986837626+9.03675184723223i</v>
      </c>
      <c r="I1149" t="str">
        <f t="shared" si="331"/>
        <v>138.564620811101-232.423383738732i</v>
      </c>
      <c r="K1149" t="str">
        <f t="shared" si="332"/>
        <v>0.243023888242859-0.144686434659792i</v>
      </c>
      <c r="L1149" t="str">
        <f t="shared" si="333"/>
        <v>0.000714285714285714-18.2985975244867i</v>
      </c>
      <c r="M1149" t="str">
        <f t="shared" si="334"/>
        <v>0.0025-0.570098350904937i</v>
      </c>
      <c r="N1149">
        <f t="shared" si="335"/>
        <v>59.903486041695714</v>
      </c>
      <c r="O1149">
        <f t="shared" si="336"/>
        <v>62.802187013152924</v>
      </c>
      <c r="P1149" s="3">
        <f t="shared" si="337"/>
        <v>62.802187013152924</v>
      </c>
      <c r="Q1149" s="3">
        <f t="shared" si="338"/>
        <v>-120.09651395830429</v>
      </c>
      <c r="R1149">
        <f t="shared" si="339"/>
        <v>59.903486041695714</v>
      </c>
      <c r="S1149">
        <f t="shared" si="340"/>
        <v>6.6091626116671992E-2</v>
      </c>
      <c r="T1149">
        <f t="shared" si="323"/>
        <v>62.802187013152924</v>
      </c>
    </row>
    <row r="1150" spans="1:20" x14ac:dyDescent="0.25">
      <c r="A1150">
        <f t="shared" si="324"/>
        <v>416.84394469362684</v>
      </c>
      <c r="B1150">
        <f t="shared" si="341"/>
        <v>66.342774295915348</v>
      </c>
      <c r="C1150" t="str">
        <f t="shared" si="325"/>
        <v>-690.967599105028-1187.73932488602i</v>
      </c>
      <c r="D1150" t="str">
        <f t="shared" si="326"/>
        <v>3.47812497108065-239.898248434848i</v>
      </c>
      <c r="E1150" t="str">
        <f t="shared" si="327"/>
        <v>162.159639050453-0.442651745561496i</v>
      </c>
      <c r="F1150" t="str">
        <f t="shared" si="328"/>
        <v>2.90990990525009-2251.29451662768i</v>
      </c>
      <c r="G1150" t="str">
        <f t="shared" si="329"/>
        <v>0.999999998398638-0.0000400170186265065i</v>
      </c>
      <c r="H1150" t="str">
        <f t="shared" si="330"/>
        <v>15.2027864251839+9.07111797856044i</v>
      </c>
      <c r="I1150" t="str">
        <f t="shared" si="331"/>
        <v>138.565032035972-231.548077516239i</v>
      </c>
      <c r="K1150" t="str">
        <f t="shared" si="332"/>
        <v>0.242538391358747-0.144943284197134i</v>
      </c>
      <c r="L1150" t="str">
        <f t="shared" si="333"/>
        <v>0.000714285714285714-18.2293260853624i</v>
      </c>
      <c r="M1150" t="str">
        <f t="shared" si="334"/>
        <v>0.0025-0.567940178227672i</v>
      </c>
      <c r="N1150">
        <f t="shared" si="335"/>
        <v>59.811286789818155</v>
      </c>
      <c r="O1150">
        <f t="shared" si="336"/>
        <v>62.760390062139024</v>
      </c>
      <c r="P1150" s="3">
        <f t="shared" si="337"/>
        <v>62.760390062139024</v>
      </c>
      <c r="Q1150" s="3">
        <f t="shared" si="338"/>
        <v>-120.18871321018185</v>
      </c>
      <c r="R1150">
        <f t="shared" si="339"/>
        <v>59.811286789818155</v>
      </c>
      <c r="S1150">
        <f t="shared" si="340"/>
        <v>6.6342774295915341E-2</v>
      </c>
      <c r="T1150">
        <f t="shared" si="323"/>
        <v>62.760390062139024</v>
      </c>
    </row>
    <row r="1151" spans="1:20" x14ac:dyDescent="0.25">
      <c r="A1151">
        <f t="shared" si="324"/>
        <v>418.4279516834626</v>
      </c>
      <c r="B1151">
        <f t="shared" si="341"/>
        <v>66.594876838239827</v>
      </c>
      <c r="C1151" t="str">
        <f t="shared" si="325"/>
        <v>-689.551078690112-1180.92098591459i</v>
      </c>
      <c r="D1151" t="str">
        <f t="shared" si="326"/>
        <v>3.47812497086046-238.990088513427i</v>
      </c>
      <c r="E1151" t="str">
        <f t="shared" si="327"/>
        <v>162.157920512041-0.443282810388864i</v>
      </c>
      <c r="F1151" t="str">
        <f t="shared" si="328"/>
        <v>2.90990990521459-2242.77198397524i</v>
      </c>
      <c r="G1151" t="str">
        <f t="shared" si="329"/>
        <v>0.999999998386445-0.0000401690832967974i</v>
      </c>
      <c r="H1151" t="str">
        <f t="shared" si="330"/>
        <v>15.2031771235027+9.10561500428917i</v>
      </c>
      <c r="I1151" t="str">
        <f t="shared" si="331"/>
        <v>138.565446394396-230.676102250414i</v>
      </c>
      <c r="K1151" t="str">
        <f t="shared" si="332"/>
        <v>0.242051174711811-0.145198954834784i</v>
      </c>
      <c r="L1151" t="str">
        <f t="shared" si="333"/>
        <v>0.000714285714285714-18.1603168812137i</v>
      </c>
      <c r="M1151" t="str">
        <f t="shared" si="334"/>
        <v>0.0025-0.565790175560541i</v>
      </c>
      <c r="N1151">
        <f t="shared" si="335"/>
        <v>59.71893487588396</v>
      </c>
      <c r="O1151">
        <f t="shared" si="336"/>
        <v>62.718543948334649</v>
      </c>
      <c r="P1151" s="3">
        <f t="shared" si="337"/>
        <v>62.718543948334649</v>
      </c>
      <c r="Q1151" s="3">
        <f t="shared" si="338"/>
        <v>-120.28106512411604</v>
      </c>
      <c r="R1151">
        <f t="shared" si="339"/>
        <v>59.71893487588396</v>
      </c>
      <c r="S1151">
        <f t="shared" si="340"/>
        <v>6.6594876838239822E-2</v>
      </c>
      <c r="T1151">
        <f t="shared" si="323"/>
        <v>62.718543948334649</v>
      </c>
    </row>
    <row r="1152" spans="1:20" x14ac:dyDescent="0.25">
      <c r="A1152">
        <f t="shared" si="324"/>
        <v>420.01797789985977</v>
      </c>
      <c r="B1152">
        <f t="shared" si="341"/>
        <v>66.847937370225139</v>
      </c>
      <c r="C1152" t="str">
        <f t="shared" si="325"/>
        <v>-688.129633099449-1174.12920583049i</v>
      </c>
      <c r="D1152" t="str">
        <f t="shared" si="326"/>
        <v>3.47812497063858-238.085366544665i</v>
      </c>
      <c r="E1152" t="str">
        <f t="shared" si="327"/>
        <v>162.156196016263-0.443908611229716i</v>
      </c>
      <c r="F1152" t="str">
        <f t="shared" si="328"/>
        <v>2.90990990517886-2234.28171435075i</v>
      </c>
      <c r="G1152" t="str">
        <f t="shared" si="329"/>
        <v>0.999999998374158-0.0000403217258128298i</v>
      </c>
      <c r="H1152" t="str">
        <f t="shared" si="330"/>
        <v>15.2035708013022+9.14024342528841i</v>
      </c>
      <c r="I1152" t="str">
        <f t="shared" si="331"/>
        <v>138.565863910269-229.807445398286i</v>
      </c>
      <c r="K1152" t="str">
        <f t="shared" si="332"/>
        <v>0.24156224323993-0.145453432948104i</v>
      </c>
      <c r="L1152" t="str">
        <f t="shared" si="333"/>
        <v>0.000714285714285714-18.0915689193203i</v>
      </c>
      <c r="M1152" t="str">
        <f t="shared" si="334"/>
        <v>0.0025-0.563648311975036i</v>
      </c>
      <c r="N1152">
        <f t="shared" si="335"/>
        <v>59.626431163245471</v>
      </c>
      <c r="O1152">
        <f t="shared" si="336"/>
        <v>62.676648500489918</v>
      </c>
      <c r="P1152" s="3">
        <f t="shared" si="337"/>
        <v>62.676648500489918</v>
      </c>
      <c r="Q1152" s="3">
        <f t="shared" si="338"/>
        <v>-120.37356883675453</v>
      </c>
      <c r="R1152">
        <f t="shared" si="339"/>
        <v>59.626431163245471</v>
      </c>
      <c r="S1152">
        <f t="shared" si="340"/>
        <v>6.6847937370225138E-2</v>
      </c>
      <c r="T1152">
        <f t="shared" si="323"/>
        <v>62.676648500489918</v>
      </c>
    </row>
    <row r="1153" spans="1:20" x14ac:dyDescent="0.25">
      <c r="A1153">
        <f t="shared" si="324"/>
        <v>421.61404621587928</v>
      </c>
      <c r="B1153">
        <f t="shared" si="341"/>
        <v>67.101959532232001</v>
      </c>
      <c r="C1153" t="str">
        <f t="shared" si="325"/>
        <v>-686.703277710183-1167.36393672708i</v>
      </c>
      <c r="D1153" t="str">
        <f t="shared" si="326"/>
        <v>3.47812497041502-237.184069513832i</v>
      </c>
      <c r="E1153" t="str">
        <f t="shared" si="327"/>
        <v>162.154465582069-0.444529096521534i</v>
      </c>
      <c r="F1153" t="str">
        <f t="shared" si="328"/>
        <v>2.90990990514282-2225.82358561882i</v>
      </c>
      <c r="G1153" t="str">
        <f t="shared" si="329"/>
        <v>0.999999998361778-0.0000404749483704175i</v>
      </c>
      <c r="H1153" t="str">
        <f t="shared" si="330"/>
        <v>15.2039674813388+9.17500374437141i</v>
      </c>
      <c r="I1153" t="str">
        <f t="shared" si="331"/>
        <v>138.566284607669-228.942094464626i</v>
      </c>
      <c r="K1153" t="str">
        <f t="shared" si="332"/>
        <v>0.241071602014817-0.145706704915392i</v>
      </c>
      <c r="L1153" t="str">
        <f t="shared" si="333"/>
        <v>0.000714285714285714-18.0230812107196i</v>
      </c>
      <c r="M1153" t="str">
        <f t="shared" si="334"/>
        <v>0.0025-0.561514556659731i</v>
      </c>
      <c r="N1153">
        <f t="shared" si="335"/>
        <v>59.53377652451195</v>
      </c>
      <c r="O1153">
        <f t="shared" si="336"/>
        <v>62.63470354788624</v>
      </c>
      <c r="P1153" s="3">
        <f t="shared" si="337"/>
        <v>62.63470354788624</v>
      </c>
      <c r="Q1153" s="3">
        <f t="shared" si="338"/>
        <v>-120.46622347548805</v>
      </c>
      <c r="R1153">
        <f t="shared" si="339"/>
        <v>59.53377652451195</v>
      </c>
      <c r="S1153">
        <f t="shared" si="340"/>
        <v>6.7101959532231997E-2</v>
      </c>
      <c r="T1153">
        <f t="shared" si="323"/>
        <v>62.63470354788624</v>
      </c>
    </row>
    <row r="1154" spans="1:20" x14ac:dyDescent="0.25">
      <c r="A1154">
        <f t="shared" si="324"/>
        <v>423.21617959149967</v>
      </c>
      <c r="B1154">
        <f t="shared" si="341"/>
        <v>67.356946978454488</v>
      </c>
      <c r="C1154" t="str">
        <f t="shared" si="325"/>
        <v>-685.272028289398-1160.6251310071i</v>
      </c>
      <c r="D1154" t="str">
        <f t="shared" si="326"/>
        <v>3.47812497018974-236.286184455467i</v>
      </c>
      <c r="E1154" t="str">
        <f t="shared" si="327"/>
        <v>162.152729228891-0.445144214715321i</v>
      </c>
      <c r="F1154" t="str">
        <f t="shared" si="328"/>
        <v>2.90990990510653-2217.39747610643i</v>
      </c>
      <c r="G1154" t="str">
        <f t="shared" si="329"/>
        <v>0.999999998349304-0.0000406287531737183i</v>
      </c>
      <c r="H1154" t="str">
        <f t="shared" si="330"/>
        <v>15.2043671865435+9.20989646630204i</v>
      </c>
      <c r="I1154" t="str">
        <f t="shared" si="331"/>
        <v>138.566708510857-228.080037001775i</v>
      </c>
      <c r="K1154" t="str">
        <f t="shared" si="332"/>
        <v>0.240579256242445-0.145958757119362i</v>
      </c>
      <c r="L1154" t="str">
        <f t="shared" si="333"/>
        <v>0.000714285714285714-17.9548527701928i</v>
      </c>
      <c r="M1154" t="str">
        <f t="shared" si="334"/>
        <v>0.0025-0.559388878919836i</v>
      </c>
      <c r="N1154">
        <f t="shared" si="335"/>
        <v>59.440971841545732</v>
      </c>
      <c r="O1154">
        <f t="shared" si="336"/>
        <v>62.592708920350937</v>
      </c>
      <c r="P1154" s="3">
        <f t="shared" si="337"/>
        <v>62.592708920350937</v>
      </c>
      <c r="Q1154" s="3">
        <f t="shared" si="338"/>
        <v>-120.55902815845427</v>
      </c>
      <c r="R1154">
        <f t="shared" si="339"/>
        <v>59.440971841545732</v>
      </c>
      <c r="S1154">
        <f t="shared" si="340"/>
        <v>6.7356946978454485E-2</v>
      </c>
      <c r="T1154">
        <f t="shared" si="323"/>
        <v>62.592708920350937</v>
      </c>
    </row>
    <row r="1155" spans="1:20" x14ac:dyDescent="0.25">
      <c r="A1155">
        <f t="shared" si="324"/>
        <v>424.82440107394734</v>
      </c>
      <c r="B1155">
        <f t="shared" si="341"/>
        <v>67.612903376972611</v>
      </c>
      <c r="C1155" t="str">
        <f t="shared" si="325"/>
        <v>-683.835900995121-1153.91274137702i</v>
      </c>
      <c r="D1155" t="str">
        <f t="shared" si="326"/>
        <v>3.47812496996276-235.391698453193i</v>
      </c>
      <c r="E1155" t="str">
        <f t="shared" si="327"/>
        <v>162.150986976637-0.445753914276412i</v>
      </c>
      <c r="F1155" t="str">
        <f t="shared" si="328"/>
        <v>2.90990990506996-2209.00326460118i</v>
      </c>
      <c r="G1155" t="str">
        <f t="shared" si="329"/>
        <v>0.999999998336735-0.0000407831424352657i</v>
      </c>
      <c r="H1155" t="str">
        <f t="shared" si="330"/>
        <v>15.2047699400225+9.24492209780333i</v>
      </c>
      <c r="I1155" t="str">
        <f t="shared" si="331"/>
        <v>138.567135644283-227.221260609455i</v>
      </c>
      <c r="K1155" t="str">
        <f t="shared" si="332"/>
        <v>0.24008521126344-0.146209575948635i</v>
      </c>
      <c r="L1155" t="str">
        <f t="shared" si="333"/>
        <v>0.000714285714285714-17.8868826162511i</v>
      </c>
      <c r="M1155" t="str">
        <f t="shared" si="334"/>
        <v>0.0025-0.557271248176764i</v>
      </c>
      <c r="N1155">
        <f t="shared" si="335"/>
        <v>59.348018005459025</v>
      </c>
      <c r="O1155">
        <f t="shared" si="336"/>
        <v>62.550664448270517</v>
      </c>
      <c r="P1155" s="3">
        <f t="shared" si="337"/>
        <v>62.550664448270517</v>
      </c>
      <c r="Q1155" s="3">
        <f t="shared" si="338"/>
        <v>-120.65198199454098</v>
      </c>
      <c r="R1155">
        <f t="shared" si="339"/>
        <v>59.348018005459025</v>
      </c>
      <c r="S1155">
        <f t="shared" si="340"/>
        <v>6.7612903376972608E-2</v>
      </c>
      <c r="T1155">
        <f t="shared" si="323"/>
        <v>62.550664448270517</v>
      </c>
    </row>
    <row r="1156" spans="1:20" x14ac:dyDescent="0.25">
      <c r="A1156">
        <f t="shared" si="324"/>
        <v>426.43873379802835</v>
      </c>
      <c r="B1156">
        <f t="shared" si="341"/>
        <v>67.869832409805113</v>
      </c>
      <c r="C1156" t="str">
        <f t="shared" si="325"/>
        <v>-682.394912377315-1147.22672084136i</v>
      </c>
      <c r="D1156" t="str">
        <f t="shared" si="326"/>
        <v>3.47812496973403-234.500598639527i</v>
      </c>
      <c r="E1156" t="str">
        <f t="shared" si="327"/>
        <v>162.149238845692-0.446358143692808i</v>
      </c>
      <c r="F1156" t="str">
        <f t="shared" si="328"/>
        <v>2.90990990503312-2200.64083034949i</v>
      </c>
      <c r="G1156" t="str">
        <f t="shared" si="329"/>
        <v>0.99999999832407-0.0000409381183760013i</v>
      </c>
      <c r="H1156" t="str">
        <f t="shared" si="330"/>
        <v>15.2051757650593+9.28008114756465i</v>
      </c>
      <c r="I1156" t="str">
        <f t="shared" si="331"/>
        <v>138.567566032577-226.365752934594i</v>
      </c>
      <c r="K1156" t="str">
        <f t="shared" si="332"/>
        <v>0.239589472553468-0.146459147799239i</v>
      </c>
      <c r="L1156" t="str">
        <f t="shared" si="333"/>
        <v>0.000714285714285714-17.8191697711209i</v>
      </c>
      <c r="M1156" t="str">
        <f t="shared" si="334"/>
        <v>0.0025-0.555161633967686i</v>
      </c>
      <c r="N1156">
        <f t="shared" si="335"/>
        <v>59.254915916608098</v>
      </c>
      <c r="O1156">
        <f t="shared" si="336"/>
        <v>62.508569962604113</v>
      </c>
      <c r="P1156" s="3">
        <f t="shared" si="337"/>
        <v>62.508569962604113</v>
      </c>
      <c r="Q1156" s="3">
        <f t="shared" si="338"/>
        <v>-120.7450840833919</v>
      </c>
      <c r="R1156">
        <f t="shared" si="339"/>
        <v>59.254915916608098</v>
      </c>
      <c r="S1156">
        <f t="shared" si="340"/>
        <v>6.7869832409805111E-2</v>
      </c>
      <c r="T1156">
        <f t="shared" si="323"/>
        <v>62.508569962604113</v>
      </c>
    </row>
    <row r="1157" spans="1:20" x14ac:dyDescent="0.25">
      <c r="A1157">
        <f t="shared" si="324"/>
        <v>428.05920098646089</v>
      </c>
      <c r="B1157">
        <f t="shared" si="341"/>
        <v>68.127737772962377</v>
      </c>
      <c r="C1157" t="str">
        <f t="shared" si="325"/>
        <v>-680.949079378854-1140.56702269706i</v>
      </c>
      <c r="D1157" t="str">
        <f t="shared" si="326"/>
        <v>3.47812496950356-233.6128721957i</v>
      </c>
      <c r="E1157" t="str">
        <f t="shared" si="327"/>
        <v>162.147484856921-0.446956851479543i</v>
      </c>
      <c r="F1157" t="str">
        <f t="shared" si="328"/>
        <v>2.90990990499596-2192.31005305496i</v>
      </c>
      <c r="G1157" t="str">
        <f t="shared" si="329"/>
        <v>0.999999998311309-0.0000410936832253057i</v>
      </c>
      <c r="H1157" t="str">
        <f t="shared" si="330"/>
        <v>15.205584685116+9.31537412625024i</v>
      </c>
      <c r="I1157" t="str">
        <f t="shared" si="331"/>
        <v>138.567999700564-225.513501671158i</v>
      </c>
      <c r="K1157" t="str">
        <f t="shared" si="332"/>
        <v>0.239092045723592-0.146707459076123i</v>
      </c>
      <c r="L1157" t="str">
        <f t="shared" si="333"/>
        <v>0.000714285714285714-17.7517132607301i</v>
      </c>
      <c r="M1157" t="str">
        <f t="shared" si="334"/>
        <v>0.0025-0.553060005945094i</v>
      </c>
      <c r="N1157">
        <f t="shared" si="335"/>
        <v>59.161666484586462</v>
      </c>
      <c r="O1157">
        <f t="shared" si="336"/>
        <v>62.466425294897476</v>
      </c>
      <c r="P1157" s="3">
        <f t="shared" si="337"/>
        <v>62.466425294897476</v>
      </c>
      <c r="Q1157" s="3">
        <f t="shared" si="338"/>
        <v>-120.83833351541354</v>
      </c>
      <c r="R1157">
        <f t="shared" si="339"/>
        <v>59.161666484586462</v>
      </c>
      <c r="S1157">
        <f t="shared" si="340"/>
        <v>6.8127737772962382E-2</v>
      </c>
      <c r="T1157">
        <f t="shared" si="323"/>
        <v>62.466425294897476</v>
      </c>
    </row>
    <row r="1158" spans="1:20" x14ac:dyDescent="0.25">
      <c r="A1158">
        <f t="shared" si="324"/>
        <v>429.68582595020951</v>
      </c>
      <c r="B1158">
        <f t="shared" si="341"/>
        <v>68.38662317649964</v>
      </c>
      <c r="C1158" t="str">
        <f t="shared" si="325"/>
        <v>-679.498419336416-1133.93360052778i</v>
      </c>
      <c r="D1158" t="str">
        <f t="shared" si="326"/>
        <v>3.47812496927135-232.72850635147i</v>
      </c>
      <c r="E1158" t="str">
        <f t="shared" si="327"/>
        <v>162.145725031672-0.447549986183374i</v>
      </c>
      <c r="F1158" t="str">
        <f t="shared" si="328"/>
        <v>2.90990990495856-2184.01081287656i</v>
      </c>
      <c r="G1158" t="str">
        <f t="shared" si="329"/>
        <v>0.999999998298451-0.0000412498392210315i</v>
      </c>
      <c r="H1158" t="str">
        <f t="shared" si="330"/>
        <v>15.2059967238339+9.35080154650687i</v>
      </c>
      <c r="I1158" t="str">
        <f t="shared" si="331"/>
        <v>138.568436673254-224.664494559956i</v>
      </c>
      <c r="K1158" t="str">
        <f t="shared" si="332"/>
        <v>0.238592936520623-0.146954496194683i</v>
      </c>
      <c r="L1158" t="str">
        <f t="shared" si="333"/>
        <v>0.000714285714285714-17.6845121146942i</v>
      </c>
      <c r="M1158" t="str">
        <f t="shared" si="334"/>
        <v>0.0025-0.550966333876365i</v>
      </c>
      <c r="N1158">
        <f t="shared" si="335"/>
        <v>59.068270628217391</v>
      </c>
      <c r="O1158">
        <f t="shared" si="336"/>
        <v>62.424230277296644</v>
      </c>
      <c r="P1158" s="3">
        <f t="shared" si="337"/>
        <v>62.424230277296644</v>
      </c>
      <c r="Q1158" s="3">
        <f t="shared" si="338"/>
        <v>-120.93172937178261</v>
      </c>
      <c r="R1158">
        <f t="shared" si="339"/>
        <v>59.068270628217391</v>
      </c>
      <c r="S1158">
        <f t="shared" si="340"/>
        <v>6.8386623176499642E-2</v>
      </c>
      <c r="T1158">
        <f t="shared" si="323"/>
        <v>62.424230277296644</v>
      </c>
    </row>
    <row r="1159" spans="1:20" x14ac:dyDescent="0.25">
      <c r="A1159">
        <f t="shared" si="324"/>
        <v>431.31863208882027</v>
      </c>
      <c r="B1159">
        <f t="shared" si="341"/>
        <v>68.646492344570333</v>
      </c>
      <c r="C1159" t="str">
        <f t="shared" si="325"/>
        <v>-678.042949981299-1127.32640819814i</v>
      </c>
      <c r="D1159" t="str">
        <f t="shared" si="326"/>
        <v>3.47812496903738-231.847488384936i</v>
      </c>
      <c r="E1159" t="str">
        <f t="shared" si="327"/>
        <v>162.143959391774-0.448137496390066i</v>
      </c>
      <c r="F1159" t="str">
        <f t="shared" si="328"/>
        <v>2.90990990492085-2175.74299042692i</v>
      </c>
      <c r="G1159" t="str">
        <f t="shared" si="329"/>
        <v>0.999999998285494-0.0000414065886095349i</v>
      </c>
      <c r="H1159" t="str">
        <f t="shared" si="330"/>
        <v>15.2064119050361+9.38636392297221i</v>
      </c>
      <c r="I1159" t="str">
        <f t="shared" si="331"/>
        <v>138.568876975852-223.81871938848i</v>
      </c>
      <c r="K1159" t="str">
        <f t="shared" si="332"/>
        <v>0.238092150827436-0.147200245582294i</v>
      </c>
      <c r="L1159" t="str">
        <f t="shared" si="333"/>
        <v>0.000714285714285714-17.6175653663023i</v>
      </c>
      <c r="M1159" t="str">
        <f t="shared" si="334"/>
        <v>0.0025-0.548880587643318i</v>
      </c>
      <c r="N1159">
        <f t="shared" si="335"/>
        <v>58.9747292755453</v>
      </c>
      <c r="O1159">
        <f t="shared" si="336"/>
        <v>62.381984742561443</v>
      </c>
      <c r="P1159" s="3">
        <f t="shared" si="337"/>
        <v>62.381984742561443</v>
      </c>
      <c r="Q1159" s="3">
        <f t="shared" si="338"/>
        <v>-121.0252707244547</v>
      </c>
      <c r="R1159">
        <f t="shared" si="339"/>
        <v>58.9747292755453</v>
      </c>
      <c r="S1159">
        <f t="shared" si="340"/>
        <v>6.8646492344570334E-2</v>
      </c>
      <c r="T1159">
        <f t="shared" si="323"/>
        <v>62.381984742561443</v>
      </c>
    </row>
    <row r="1160" spans="1:20" x14ac:dyDescent="0.25">
      <c r="A1160">
        <f t="shared" si="324"/>
        <v>432.95764289075777</v>
      </c>
      <c r="B1160">
        <f t="shared" si="341"/>
        <v>68.907349015479696</v>
      </c>
      <c r="C1160" t="str">
        <f t="shared" si="325"/>
        <v>-676.582689440202-1120.74539984804i</v>
      </c>
      <c r="D1160" t="str">
        <f t="shared" si="326"/>
        <v>3.47812496880161-230.969805622359i</v>
      </c>
      <c r="E1160" t="str">
        <f t="shared" si="327"/>
        <v>162.142187959537-0.448719330728069i</v>
      </c>
      <c r="F1160" t="str">
        <f t="shared" si="328"/>
        <v>2.90990990488286-2167.50646677065i</v>
      </c>
      <c r="G1160" t="str">
        <f t="shared" si="329"/>
        <v>0.999999998272439-0.0000415639336457085i</v>
      </c>
      <c r="H1160" t="str">
        <f t="shared" si="330"/>
        <v>15.2068302527279+9.42206177228218i</v>
      </c>
      <c r="I1160" t="str">
        <f t="shared" si="331"/>
        <v>138.56932063375-222.976163990721i</v>
      </c>
      <c r="K1160" t="str">
        <f t="shared" si="332"/>
        <v>0.23758969466329-0.147444693679856i</v>
      </c>
      <c r="L1160" t="str">
        <f t="shared" si="333"/>
        <v>0.000714285714285714-17.5508720525028i</v>
      </c>
      <c r="M1160" t="str">
        <f t="shared" si="334"/>
        <v>0.0025-0.546802737241801i</v>
      </c>
      <c r="N1160">
        <f t="shared" si="335"/>
        <v>58.881043363827501</v>
      </c>
      <c r="O1160">
        <f t="shared" si="336"/>
        <v>62.339688524079591</v>
      </c>
      <c r="P1160" s="3">
        <f t="shared" si="337"/>
        <v>62.339688524079591</v>
      </c>
      <c r="Q1160" s="3">
        <f t="shared" si="338"/>
        <v>-121.1189566361725</v>
      </c>
      <c r="R1160">
        <f t="shared" si="339"/>
        <v>58.881043363827501</v>
      </c>
      <c r="S1160">
        <f t="shared" si="340"/>
        <v>6.8907349015479694E-2</v>
      </c>
      <c r="T1160">
        <f t="shared" si="323"/>
        <v>62.339688524079591</v>
      </c>
    </row>
    <row r="1161" spans="1:20" x14ac:dyDescent="0.25">
      <c r="A1161">
        <f t="shared" si="324"/>
        <v>434.60288193374265</v>
      </c>
      <c r="B1161">
        <f t="shared" si="341"/>
        <v>69.16919694173852</v>
      </c>
      <c r="C1161" t="str">
        <f t="shared" si="325"/>
        <v>-675.117656235951-1114.19052988686i</v>
      </c>
      <c r="D1161" t="str">
        <f t="shared" si="326"/>
        <v>3.47812496856405-230.095445437978i</v>
      </c>
      <c r="E1161" t="str">
        <f t="shared" si="327"/>
        <v>162.140410757757-0.449295437873168i</v>
      </c>
      <c r="F1161" t="str">
        <f t="shared" si="328"/>
        <v>2.90990990484459-2159.30112342259i</v>
      </c>
      <c r="G1161" t="str">
        <f t="shared" si="329"/>
        <v>0.999999998259285-0.0000417218765930134i</v>
      </c>
      <c r="H1161" t="str">
        <f t="shared" si="330"/>
        <v>15.2072517910985+9.45789561307996i</v>
      </c>
      <c r="I1161" t="str">
        <f t="shared" si="331"/>
        <v>138.56976767254-222.136816246996i</v>
      </c>
      <c r="K1161" t="str">
        <f t="shared" si="332"/>
        <v>0.237085574184101-0.14768782694335i</v>
      </c>
      <c r="L1161" t="str">
        <f t="shared" si="333"/>
        <v>0.000714285714285714-17.48443121389i</v>
      </c>
      <c r="M1161" t="str">
        <f t="shared" si="334"/>
        <v>0.0025-0.544732752781231i</v>
      </c>
      <c r="N1161">
        <f t="shared" si="335"/>
        <v>58.787213839522835</v>
      </c>
      <c r="O1161">
        <f t="shared" si="336"/>
        <v>62.297341455880371</v>
      </c>
      <c r="P1161" s="3">
        <f t="shared" si="337"/>
        <v>62.297341455880371</v>
      </c>
      <c r="Q1161" s="3">
        <f t="shared" si="338"/>
        <v>-121.21278616047717</v>
      </c>
      <c r="R1161">
        <f t="shared" si="339"/>
        <v>58.787213839522835</v>
      </c>
      <c r="S1161">
        <f t="shared" si="340"/>
        <v>6.9169196941738523E-2</v>
      </c>
      <c r="T1161">
        <f t="shared" si="323"/>
        <v>62.297341455880371</v>
      </c>
    </row>
    <row r="1162" spans="1:20" x14ac:dyDescent="0.25">
      <c r="A1162">
        <f t="shared" si="324"/>
        <v>436.25437288509085</v>
      </c>
      <c r="B1162">
        <f t="shared" si="341"/>
        <v>69.432039890117125</v>
      </c>
      <c r="C1162" t="str">
        <f t="shared" si="325"/>
        <v>-673.64786928818-1107.66175298764i</v>
      </c>
      <c r="D1162" t="str">
        <f t="shared" si="326"/>
        <v>3.47812496832469-229.224395253828i</v>
      </c>
      <c r="E1162" t="str">
        <f t="shared" si="327"/>
        <v>162.138627809714-0.449865766557786i</v>
      </c>
      <c r="F1162" t="str">
        <f t="shared" si="328"/>
        <v>2.90990990480601-2151.12684234612i</v>
      </c>
      <c r="G1162" t="str">
        <f t="shared" si="329"/>
        <v>0.99999999824603-0.0000418804197235117i</v>
      </c>
      <c r="H1162" t="str">
        <f t="shared" si="330"/>
        <v>15.2076765445228+9.49386596602329i</v>
      </c>
      <c r="I1162" t="str">
        <f t="shared" si="331"/>
        <v>138.570218118004-221.300664083775i</v>
      </c>
      <c r="K1162" t="str">
        <f t="shared" si="332"/>
        <v>0.23657979568272-0.147929631845403i</v>
      </c>
      <c r="L1162" t="str">
        <f t="shared" si="333"/>
        <v>0.000714285714285714-17.4182418946902i</v>
      </c>
      <c r="M1162" t="str">
        <f t="shared" si="334"/>
        <v>0.0025-0.542670604484193i</v>
      </c>
      <c r="N1162">
        <f t="shared" si="335"/>
        <v>58.693241658278666</v>
      </c>
      <c r="O1162">
        <f t="shared" si="336"/>
        <v>62.254943372648341</v>
      </c>
      <c r="P1162" s="3">
        <f t="shared" si="337"/>
        <v>62.254943372648341</v>
      </c>
      <c r="Q1162" s="3">
        <f t="shared" si="338"/>
        <v>-121.30675834172133</v>
      </c>
      <c r="R1162">
        <f t="shared" si="339"/>
        <v>58.693241658278666</v>
      </c>
      <c r="S1162">
        <f t="shared" si="340"/>
        <v>6.943203989011712E-2</v>
      </c>
      <c r="T1162">
        <f t="shared" si="323"/>
        <v>62.254943372648341</v>
      </c>
    </row>
    <row r="1163" spans="1:20" x14ac:dyDescent="0.25">
      <c r="A1163">
        <f t="shared" si="324"/>
        <v>437.91213950205423</v>
      </c>
      <c r="B1163">
        <f t="shared" si="341"/>
        <v>69.695881641699572</v>
      </c>
      <c r="C1163" t="str">
        <f t="shared" si="325"/>
        <v>-672.17334791392-1101.15902408133i</v>
      </c>
      <c r="D1163" t="str">
        <f t="shared" si="326"/>
        <v>3.4781249680835-228.356642539561i</v>
      </c>
      <c r="E1163" t="str">
        <f t="shared" si="327"/>
        <v>162.136839139174-0.450430265572187i</v>
      </c>
      <c r="F1163" t="str">
        <f t="shared" si="328"/>
        <v>2.90990990476717-2142.98350595147i</v>
      </c>
      <c r="G1163" t="str">
        <f t="shared" si="329"/>
        <v>0.999999998232675-0.0000420395653178996i</v>
      </c>
      <c r="H1163" t="str">
        <f t="shared" si="330"/>
        <v>15.2081045375623+9.52997335379333i</v>
      </c>
      <c r="I1163" t="str">
        <f t="shared" si="331"/>
        <v>138.570671996127-220.467695473507i</v>
      </c>
      <c r="K1163" t="str">
        <f t="shared" si="332"/>
        <v>0.236072365589171-0.148170094876864i</v>
      </c>
      <c r="L1163" t="str">
        <f t="shared" si="333"/>
        <v>0.000714285714285714-17.3523031427477i</v>
      </c>
      <c r="M1163" t="str">
        <f t="shared" si="334"/>
        <v>0.0025-0.540616262685984i</v>
      </c>
      <c r="N1163">
        <f t="shared" si="335"/>
        <v>58.599127784920384</v>
      </c>
      <c r="O1163">
        <f t="shared" si="336"/>
        <v>62.21249410973747</v>
      </c>
      <c r="P1163" s="3">
        <f t="shared" si="337"/>
        <v>62.21249410973747</v>
      </c>
      <c r="Q1163" s="3">
        <f t="shared" si="338"/>
        <v>-121.40087221507962</v>
      </c>
      <c r="R1163">
        <f t="shared" si="339"/>
        <v>58.599127784920384</v>
      </c>
      <c r="S1163">
        <f t="shared" si="340"/>
        <v>6.969588164169957E-2</v>
      </c>
      <c r="T1163">
        <f t="shared" si="323"/>
        <v>62.21249410973747</v>
      </c>
    </row>
    <row r="1164" spans="1:20" x14ac:dyDescent="0.25">
      <c r="A1164">
        <f t="shared" si="324"/>
        <v>439.57620563216204</v>
      </c>
      <c r="B1164">
        <f t="shared" si="341"/>
        <v>69.960725991938034</v>
      </c>
      <c r="C1164" t="str">
        <f t="shared" si="325"/>
        <v>-670.694111828124-1094.6822983509i</v>
      </c>
      <c r="D1164" t="str">
        <f t="shared" si="326"/>
        <v>3.47812496784048-227.492174812261i</v>
      </c>
      <c r="E1164" t="str">
        <f t="shared" si="327"/>
        <v>162.135044770389-0.450988883773681i</v>
      </c>
      <c r="F1164" t="str">
        <f t="shared" si="328"/>
        <v>2.909909904728-2134.87099709399i</v>
      </c>
      <c r="G1164" t="str">
        <f t="shared" si="329"/>
        <v>0.999999998219218-0.0000421993156655398i</v>
      </c>
      <c r="H1164" t="str">
        <f t="shared" si="330"/>
        <v>15.2085357949669+9.56621830110208i</v>
      </c>
      <c r="I1164" t="str">
        <f t="shared" si="331"/>
        <v>138.571129333084-219.637898434442i</v>
      </c>
      <c r="K1164" t="str">
        <f t="shared" si="332"/>
        <v>0.235563290470889-0.148409202548383i</v>
      </c>
      <c r="L1164" t="str">
        <f t="shared" si="333"/>
        <v>0.000714285714285714-17.2866140095116i</v>
      </c>
      <c r="M1164" t="str">
        <f t="shared" si="334"/>
        <v>0.0025-0.538569697834216i</v>
      </c>
      <c r="N1164">
        <f t="shared" si="335"/>
        <v>58.504873193437007</v>
      </c>
      <c r="O1164">
        <f t="shared" si="336"/>
        <v>62.169993503184614</v>
      </c>
      <c r="P1164" s="3">
        <f t="shared" si="337"/>
        <v>62.169993503184614</v>
      </c>
      <c r="Q1164" s="3">
        <f t="shared" si="338"/>
        <v>-121.49512680656299</v>
      </c>
      <c r="R1164">
        <f t="shared" si="339"/>
        <v>58.504873193437007</v>
      </c>
      <c r="S1164">
        <f t="shared" si="340"/>
        <v>6.9960725991938033E-2</v>
      </c>
      <c r="T1164">
        <f t="shared" si="323"/>
        <v>62.169993503184614</v>
      </c>
    </row>
    <row r="1165" spans="1:20" x14ac:dyDescent="0.25">
      <c r="A1165">
        <f t="shared" si="324"/>
        <v>441.24659521356421</v>
      </c>
      <c r="B1165">
        <f t="shared" si="341"/>
        <v>70.226576750707395</v>
      </c>
      <c r="C1165" t="str">
        <f t="shared" si="325"/>
        <v>-669.210181144198-1088.23153122552i</v>
      </c>
      <c r="D1165" t="str">
        <f t="shared" si="326"/>
        <v>3.47812496759559-226.63097963627i</v>
      </c>
      <c r="E1165" t="str">
        <f t="shared" si="327"/>
        <v>162.133244728095-0.45154157008931i</v>
      </c>
      <c r="F1165" t="str">
        <f t="shared" si="328"/>
        <v>2.90990990468853-2126.78919907254i</v>
      </c>
      <c r="G1165" t="str">
        <f t="shared" si="329"/>
        <v>0.999999998205658-0.0000423596730644945i</v>
      </c>
      <c r="H1165" t="str">
        <f t="shared" si="330"/>
        <v>15.208970341676+9.60260133470164i</v>
      </c>
      <c r="I1165" t="str">
        <f t="shared" si="331"/>
        <v>138.571590155262-218.811261030469i</v>
      </c>
      <c r="K1165" t="str">
        <f t="shared" si="332"/>
        <v>0.235052577032915-0.148646941392017i</v>
      </c>
      <c r="L1165" t="str">
        <f t="shared" si="333"/>
        <v>0.000714285714285714-17.2211735500215i</v>
      </c>
      <c r="M1165" t="str">
        <f t="shared" si="334"/>
        <v>0.0025-0.536530880488361i</v>
      </c>
      <c r="N1165">
        <f t="shared" si="335"/>
        <v>58.410478866965605</v>
      </c>
      <c r="O1165">
        <f t="shared" si="336"/>
        <v>62.127441389723799</v>
      </c>
      <c r="P1165" s="3">
        <f t="shared" si="337"/>
        <v>62.127441389723799</v>
      </c>
      <c r="Q1165" s="3">
        <f t="shared" si="338"/>
        <v>-121.5895211330344</v>
      </c>
      <c r="R1165">
        <f t="shared" si="339"/>
        <v>58.410478866965605</v>
      </c>
      <c r="S1165">
        <f t="shared" si="340"/>
        <v>7.0226576750707398E-2</v>
      </c>
      <c r="T1165">
        <f t="shared" si="323"/>
        <v>62.127441389723799</v>
      </c>
    </row>
    <row r="1166" spans="1:20" x14ac:dyDescent="0.25">
      <c r="A1166">
        <f t="shared" si="324"/>
        <v>442.9233322753758</v>
      </c>
      <c r="B1166">
        <f t="shared" si="341"/>
        <v>70.493437742360086</v>
      </c>
      <c r="C1166" t="str">
        <f t="shared" si="325"/>
        <v>-667.721576374376-1081.80667837469i</v>
      </c>
      <c r="D1166" t="str">
        <f t="shared" si="326"/>
        <v>3.47812496734886-225.773044623007i</v>
      </c>
      <c r="E1166" t="str">
        <f t="shared" si="327"/>
        <v>162.13143903752-0.452088273521708i</v>
      </c>
      <c r="F1166" t="str">
        <f t="shared" si="328"/>
        <v>2.90990990464878-2118.73799562773i</v>
      </c>
      <c r="G1166" t="str">
        <f t="shared" si="329"/>
        <v>0.999999998191995-0.0000425206398215586i</v>
      </c>
      <c r="H1166" t="str">
        <f t="shared" si="330"/>
        <v>15.2094082028203+9.63912298339133i</v>
      </c>
      <c r="I1166" t="str">
        <f t="shared" si="331"/>
        <v>138.572054489236-217.987771370933i</v>
      </c>
      <c r="K1166" t="str">
        <f t="shared" si="332"/>
        <v>0.234540232118093-0.148883297962816i</v>
      </c>
      <c r="L1166" t="str">
        <f t="shared" si="333"/>
        <v>0.000714285714285714-17.1559808228945i</v>
      </c>
      <c r="M1166" t="str">
        <f t="shared" si="334"/>
        <v>0.0025-0.534499781319345i</v>
      </c>
      <c r="N1166">
        <f t="shared" si="335"/>
        <v>58.315945797777374</v>
      </c>
      <c r="O1166">
        <f t="shared" si="336"/>
        <v>62.08483760679993</v>
      </c>
      <c r="P1166" s="3">
        <f t="shared" si="337"/>
        <v>62.08483760679993</v>
      </c>
      <c r="Q1166" s="3">
        <f t="shared" si="338"/>
        <v>-121.68405420222263</v>
      </c>
      <c r="R1166">
        <f t="shared" si="339"/>
        <v>58.315945797777374</v>
      </c>
      <c r="S1166">
        <f t="shared" si="340"/>
        <v>7.0493437742360082E-2</v>
      </c>
      <c r="T1166">
        <f t="shared" si="323"/>
        <v>62.08483760679993</v>
      </c>
    </row>
    <row r="1167" spans="1:20" x14ac:dyDescent="0.25">
      <c r="A1167">
        <f t="shared" si="324"/>
        <v>444.60644093802227</v>
      </c>
      <c r="B1167">
        <f t="shared" si="341"/>
        <v>70.76131280578106</v>
      </c>
      <c r="C1167" t="str">
        <f t="shared" si="325"/>
        <v>-666.228318430138-1075.4076957023i</v>
      </c>
      <c r="D1167" t="str">
        <f t="shared" si="326"/>
        <v>3.47812496710024-224.918357430789i</v>
      </c>
      <c r="E1167" t="str">
        <f t="shared" si="327"/>
        <v>162.129627724375-0.452628943159119i</v>
      </c>
      <c r="F1167" t="str">
        <f t="shared" si="328"/>
        <v>2.90990990460873-2110.71727094031i</v>
      </c>
      <c r="G1167" t="str">
        <f t="shared" si="329"/>
        <v>0.999999998178228-0.0000426822182522928i</v>
      </c>
      <c r="H1167" t="str">
        <f t="shared" si="330"/>
        <v>15.2098494037231+9.67578377802696i</v>
      </c>
      <c r="I1167" t="str">
        <f t="shared" si="331"/>
        <v>138.572522361796-217.167417610474i</v>
      </c>
      <c r="K1167" t="str">
        <f t="shared" si="332"/>
        <v>0.234026262707228-0.149118258840449i</v>
      </c>
      <c r="L1167" t="str">
        <f t="shared" si="333"/>
        <v>0.000714285714285714-17.0910348903113i</v>
      </c>
      <c r="M1167" t="str">
        <f t="shared" si="334"/>
        <v>0.0025-0.53247637110913i</v>
      </c>
      <c r="N1167">
        <f t="shared" si="335"/>
        <v>58.221274987257445</v>
      </c>
      <c r="O1167">
        <f t="shared" si="336"/>
        <v>62.042181992582627</v>
      </c>
      <c r="P1167" s="3">
        <f t="shared" si="337"/>
        <v>62.042181992582627</v>
      </c>
      <c r="Q1167" s="3">
        <f t="shared" si="338"/>
        <v>-121.77872501274256</v>
      </c>
      <c r="R1167">
        <f t="shared" si="339"/>
        <v>58.221274987257445</v>
      </c>
      <c r="S1167">
        <f t="shared" si="340"/>
        <v>7.076131280578106E-2</v>
      </c>
      <c r="T1167">
        <f t="shared" si="323"/>
        <v>62.042181992582627</v>
      </c>
    </row>
    <row r="1168" spans="1:20" x14ac:dyDescent="0.25">
      <c r="A1168">
        <f t="shared" si="324"/>
        <v>446.29594541358676</v>
      </c>
      <c r="B1168">
        <f t="shared" si="341"/>
        <v>71.030205794443035</v>
      </c>
      <c r="C1168" t="str">
        <f t="shared" si="325"/>
        <v>-664.730428622447-1069.0345393408i</v>
      </c>
      <c r="D1168" t="str">
        <f t="shared" si="326"/>
        <v>3.47812496684971-224.066905764652i</v>
      </c>
      <c r="E1168" t="str">
        <f t="shared" si="327"/>
        <v>162.127810814861-0.453163528174005i</v>
      </c>
      <c r="F1168" t="str">
        <f t="shared" si="328"/>
        <v>2.90990990456835-2102.72690962944i</v>
      </c>
      <c r="G1168" t="str">
        <f t="shared" si="329"/>
        <v>0.999999998164356-0.0000428444106810572i</v>
      </c>
      <c r="H1168" t="str">
        <f t="shared" si="330"/>
        <v>15.2102939699019+9.71258425152844i</v>
      </c>
      <c r="I1168" t="str">
        <f t="shared" si="331"/>
        <v>138.572993799926-216.350187948849i</v>
      </c>
      <c r="K1168" t="str">
        <f t="shared" si="332"/>
        <v>0.233510675919237-0.149351810630814i</v>
      </c>
      <c r="L1168" t="str">
        <f t="shared" si="333"/>
        <v>0.000714285714285714-17.0263348180029i</v>
      </c>
      <c r="M1168" t="str">
        <f t="shared" si="334"/>
        <v>0.0025-0.53046062075028i</v>
      </c>
      <c r="N1168">
        <f t="shared" si="335"/>
        <v>58.126467445891294</v>
      </c>
      <c r="O1168">
        <f t="shared" si="336"/>
        <v>61.999474385980406</v>
      </c>
      <c r="P1168" s="3">
        <f t="shared" si="337"/>
        <v>61.999474385980406</v>
      </c>
      <c r="Q1168" s="3">
        <f t="shared" si="338"/>
        <v>-121.87353255410871</v>
      </c>
      <c r="R1168">
        <f t="shared" si="339"/>
        <v>58.126467445891294</v>
      </c>
      <c r="S1168">
        <f t="shared" si="340"/>
        <v>7.1030205794443038E-2</v>
      </c>
      <c r="T1168">
        <f t="shared" si="323"/>
        <v>61.999474385980406</v>
      </c>
    </row>
    <row r="1169" spans="1:20" x14ac:dyDescent="0.25">
      <c r="A1169">
        <f t="shared" si="324"/>
        <v>447.99187000615842</v>
      </c>
      <c r="B1169">
        <f t="shared" si="341"/>
        <v>71.300120576461921</v>
      </c>
      <c r="C1169" t="str">
        <f t="shared" si="325"/>
        <v>-663.227928662048-1062.68716564518i</v>
      </c>
      <c r="D1169" t="str">
        <f t="shared" si="326"/>
        <v>3.47812496659729-223.21867737618i</v>
      </c>
      <c r="E1169" t="str">
        <f t="shared" si="327"/>
        <v>162.125988335669-0.453691977834323i</v>
      </c>
      <c r="F1169" t="str">
        <f t="shared" si="328"/>
        <v>2.90990990452769-2094.7667967511i</v>
      </c>
      <c r="G1169" t="str">
        <f t="shared" si="329"/>
        <v>0.999999998150379-0.0000430072194410441i</v>
      </c>
      <c r="H1169" t="str">
        <f t="shared" si="330"/>
        <v>15.2107419270699+9.74952493888902i</v>
      </c>
      <c r="I1169" t="str">
        <f t="shared" si="331"/>
        <v>138.573468830825-215.536070630768i</v>
      </c>
      <c r="K1169" t="str">
        <f t="shared" si="332"/>
        <v>0.23299347901126-0.149583939967668i</v>
      </c>
      <c r="L1169" t="str">
        <f t="shared" si="333"/>
        <v>0.000714285714285714-16.961879675237i</v>
      </c>
      <c r="M1169" t="str">
        <f t="shared" si="334"/>
        <v>0.0025-0.528452501245548i</v>
      </c>
      <c r="N1169">
        <f t="shared" si="335"/>
        <v>58.031524193241211</v>
      </c>
      <c r="O1169">
        <f t="shared" si="336"/>
        <v>61.956714626654296</v>
      </c>
      <c r="P1169" s="3">
        <f t="shared" si="337"/>
        <v>61.956714626654296</v>
      </c>
      <c r="Q1169" s="3">
        <f t="shared" si="338"/>
        <v>-121.96847580675879</v>
      </c>
      <c r="R1169">
        <f t="shared" si="339"/>
        <v>58.031524193241211</v>
      </c>
      <c r="S1169">
        <f t="shared" si="340"/>
        <v>7.1300120576461928E-2</v>
      </c>
      <c r="T1169">
        <f t="shared" si="323"/>
        <v>61.956714626654296</v>
      </c>
    </row>
    <row r="1170" spans="1:20" x14ac:dyDescent="0.25">
      <c r="A1170">
        <f t="shared" si="324"/>
        <v>449.69423911218183</v>
      </c>
      <c r="B1170">
        <f t="shared" si="341"/>
        <v>71.571061034652473</v>
      </c>
      <c r="C1170" t="str">
        <f t="shared" si="325"/>
        <v>-661.720840659607-1056.36553118712i</v>
      </c>
      <c r="D1170" t="str">
        <f t="shared" si="326"/>
        <v>3.47812496634296-222.373660063322i</v>
      </c>
      <c r="E1170" t="str">
        <f t="shared" si="327"/>
        <v>162.124160313976-0.454214241507645i</v>
      </c>
      <c r="F1170" t="str">
        <f t="shared" si="328"/>
        <v>2.90990990448668-2086.8368177964i</v>
      </c>
      <c r="G1170" t="str">
        <f t="shared" si="329"/>
        <v>0.999999998136295-0.0000431706468743122i</v>
      </c>
      <c r="H1170" t="str">
        <f t="shared" si="330"/>
        <v>15.2111933011374+9.78660637718283i</v>
      </c>
      <c r="I1170" t="str">
        <f t="shared" si="331"/>
        <v>138.573947481898-214.725053945724i</v>
      </c>
      <c r="K1170" t="str">
        <f t="shared" si="332"/>
        <v>0.232474679378776-0.149814633514264i</v>
      </c>
      <c r="L1170" t="str">
        <f t="shared" si="333"/>
        <v>0.000714285714285714-16.8976685348048i</v>
      </c>
      <c r="M1170" t="str">
        <f t="shared" si="334"/>
        <v>0.0025-0.526451983707457i</v>
      </c>
      <c r="N1170">
        <f t="shared" si="335"/>
        <v>57.936446257929617</v>
      </c>
      <c r="O1170">
        <f t="shared" si="336"/>
        <v>61.913902555032188</v>
      </c>
      <c r="P1170" s="3">
        <f t="shared" si="337"/>
        <v>61.913902555032188</v>
      </c>
      <c r="Q1170" s="3">
        <f t="shared" si="338"/>
        <v>-122.06355374207038</v>
      </c>
      <c r="R1170">
        <f t="shared" si="339"/>
        <v>57.936446257929617</v>
      </c>
      <c r="S1170">
        <f t="shared" si="340"/>
        <v>7.1571061034652467E-2</v>
      </c>
      <c r="T1170">
        <f t="shared" si="323"/>
        <v>61.913902555032188</v>
      </c>
    </row>
    <row r="1171" spans="1:20" x14ac:dyDescent="0.25">
      <c r="A1171">
        <f t="shared" si="324"/>
        <v>451.40307722080814</v>
      </c>
      <c r="B1171">
        <f t="shared" si="341"/>
        <v>71.84303106658416</v>
      </c>
      <c r="C1171" t="str">
        <f t="shared" si="325"/>
        <v>-660.20918712583-1050.06959274897i</v>
      </c>
      <c r="D1171" t="str">
        <f t="shared" si="326"/>
        <v>3.47812496608668-221.53184167022i</v>
      </c>
      <c r="E1171" t="str">
        <f t="shared" si="327"/>
        <v>162.12232677745-0.454730268665696i</v>
      </c>
      <c r="F1171" t="str">
        <f t="shared" si="328"/>
        <v>2.90990990444539-2078.93685868993i</v>
      </c>
      <c r="G1171" t="str">
        <f t="shared" si="329"/>
        <v>0.999999998122104-0.0000433346953318196i</v>
      </c>
      <c r="H1171" t="str">
        <f t="shared" si="330"/>
        <v>15.2116481182131+9.82382910557356i</v>
      </c>
      <c r="I1171" t="str">
        <f t="shared" si="331"/>
        <v>138.574429780752-213.917126227818i</v>
      </c>
      <c r="K1171" t="str">
        <f t="shared" si="332"/>
        <v>0.231954284555679-0.15004387796499i</v>
      </c>
      <c r="L1171" t="str">
        <f t="shared" si="333"/>
        <v>0.000714285714285714-16.8337004730073i</v>
      </c>
      <c r="M1171" t="str">
        <f t="shared" si="334"/>
        <v>0.0025-0.524459039357899i</v>
      </c>
      <c r="N1171">
        <f t="shared" si="335"/>
        <v>57.841234677616157</v>
      </c>
      <c r="O1171">
        <f t="shared" si="336"/>
        <v>61.871038012322472</v>
      </c>
      <c r="P1171" s="3">
        <f t="shared" si="337"/>
        <v>61.871038012322472</v>
      </c>
      <c r="Q1171" s="3">
        <f t="shared" si="338"/>
        <v>-122.15876532238384</v>
      </c>
      <c r="R1171">
        <f t="shared" si="339"/>
        <v>57.841234677616157</v>
      </c>
      <c r="S1171">
        <f t="shared" si="340"/>
        <v>7.1843031066584156E-2</v>
      </c>
      <c r="T1171">
        <f t="shared" si="323"/>
        <v>61.871038012322472</v>
      </c>
    </row>
    <row r="1172" spans="1:20" x14ac:dyDescent="0.25">
      <c r="A1172">
        <f t="shared" si="324"/>
        <v>453.1184089142472</v>
      </c>
      <c r="B1172">
        <f t="shared" si="341"/>
        <v>72.116034584637177</v>
      </c>
      <c r="C1172" t="str">
        <f t="shared" si="325"/>
        <v>-658.692990971513-1043.79930731778i</v>
      </c>
      <c r="D1172" t="str">
        <f t="shared" si="326"/>
        <v>3.47812496582846-220.693210087034i</v>
      </c>
      <c r="E1172" t="str">
        <f t="shared" si="327"/>
        <v>162.120487754244-0.455240008891349i</v>
      </c>
      <c r="F1172" t="str">
        <f t="shared" si="328"/>
        <v>2.90990990440381-2071.06680578811i</v>
      </c>
      <c r="G1172" t="str">
        <f t="shared" si="329"/>
        <v>0.999999998107805-0.0000434993671734584i</v>
      </c>
      <c r="H1172" t="str">
        <f t="shared" si="330"/>
        <v>15.2121064046062+9.86119366532373i</v>
      </c>
      <c r="I1172" t="str">
        <f t="shared" si="331"/>
        <v>138.574915755215-213.112275855599i</v>
      </c>
      <c r="K1172" t="str">
        <f t="shared" si="332"/>
        <v>0.231432302214325-0.150271660047024i</v>
      </c>
      <c r="L1172" t="str">
        <f t="shared" si="333"/>
        <v>0.000714285714285714-16.7699745696427i</v>
      </c>
      <c r="M1172" t="str">
        <f t="shared" si="334"/>
        <v>0.0025-0.522473639527693i</v>
      </c>
      <c r="N1172">
        <f t="shared" si="335"/>
        <v>57.745890498975115</v>
      </c>
      <c r="O1172">
        <f t="shared" si="336"/>
        <v>61.82812084052798</v>
      </c>
      <c r="P1172" s="3">
        <f t="shared" si="337"/>
        <v>61.82812084052798</v>
      </c>
      <c r="Q1172" s="3">
        <f t="shared" si="338"/>
        <v>-122.25410950102489</v>
      </c>
      <c r="R1172">
        <f t="shared" si="339"/>
        <v>57.745890498975115</v>
      </c>
      <c r="S1172">
        <f t="shared" si="340"/>
        <v>7.2116034584637181E-2</v>
      </c>
      <c r="T1172">
        <f t="shared" si="323"/>
        <v>61.82812084052798</v>
      </c>
    </row>
    <row r="1173" spans="1:20" x14ac:dyDescent="0.25">
      <c r="A1173">
        <f t="shared" si="324"/>
        <v>454.84025886812134</v>
      </c>
      <c r="B1173">
        <f t="shared" si="341"/>
        <v>72.390075516058801</v>
      </c>
      <c r="C1173" t="str">
        <f t="shared" si="325"/>
        <v>-657.172275507518-1037.55463207934i</v>
      </c>
      <c r="D1173" t="str">
        <f t="shared" si="326"/>
        <v>3.47812496556824-219.857753249767i</v>
      </c>
      <c r="E1173" t="str">
        <f t="shared" si="327"/>
        <v>162.118643273004-0.455743411884741i</v>
      </c>
      <c r="F1173" t="str">
        <f t="shared" si="328"/>
        <v>2.90990990436186-2063.22654587761i</v>
      </c>
      <c r="G1173" t="str">
        <f t="shared" si="329"/>
        <v>0.999999998093397-0.0000436646647680885i</v>
      </c>
      <c r="H1173" t="str">
        <f t="shared" si="330"/>
        <v>15.2125681868278+9.89870059980216i</v>
      </c>
      <c r="I1173" t="str">
        <f t="shared" si="331"/>
        <v>138.575405433323-212.3104912519i</v>
      </c>
      <c r="K1173" t="str">
        <f t="shared" si="332"/>
        <v>0.230908740165581-0.150497966521981i</v>
      </c>
      <c r="L1173" t="str">
        <f t="shared" si="333"/>
        <v>0.000714285714285714-16.7064899079923i</v>
      </c>
      <c r="M1173" t="str">
        <f t="shared" si="334"/>
        <v>0.0025-0.520495755656201i</v>
      </c>
      <c r="N1173">
        <f t="shared" si="335"/>
        <v>57.650414777673078</v>
      </c>
      <c r="O1173">
        <f t="shared" si="336"/>
        <v>61.785150882460115</v>
      </c>
      <c r="P1173" s="3">
        <f t="shared" si="337"/>
        <v>61.785150882460115</v>
      </c>
      <c r="Q1173" s="3">
        <f t="shared" si="338"/>
        <v>-122.34958522232692</v>
      </c>
      <c r="R1173">
        <f t="shared" si="339"/>
        <v>57.650414777673078</v>
      </c>
      <c r="S1173">
        <f t="shared" si="340"/>
        <v>7.2390075516058805E-2</v>
      </c>
      <c r="T1173">
        <f t="shared" si="323"/>
        <v>61.785150882460115</v>
      </c>
    </row>
    <row r="1174" spans="1:20" x14ac:dyDescent="0.25">
      <c r="A1174">
        <f t="shared" si="324"/>
        <v>456.56865185182022</v>
      </c>
      <c r="B1174">
        <f t="shared" si="341"/>
        <v>72.665157803019824</v>
      </c>
      <c r="C1174" t="str">
        <f t="shared" si="325"/>
        <v>-655.647064444712-1031.33552441221i</v>
      </c>
      <c r="D1174" t="str">
        <f t="shared" si="326"/>
        <v>3.47812496530607-219.025459140092i</v>
      </c>
      <c r="E1174" t="str">
        <f t="shared" si="327"/>
        <v>162.116793362864-0.456240427467727i</v>
      </c>
      <c r="F1174" t="str">
        <f t="shared" si="328"/>
        <v>2.90990990431962-2055.41596617364i</v>
      </c>
      <c r="G1174" t="str">
        <f t="shared" si="329"/>
        <v>0.999999998078879-0.0000438305904935708i</v>
      </c>
      <c r="H1174" t="str">
        <f t="shared" si="330"/>
        <v>15.2130334915917+9.93635045449297i</v>
      </c>
      <c r="I1174" t="str">
        <f t="shared" si="331"/>
        <v>138.575898843324-211.511760883656i</v>
      </c>
      <c r="K1174" t="str">
        <f t="shared" si="332"/>
        <v>0.230383606358837-0.150722784187587i</v>
      </c>
      <c r="L1174" t="str">
        <f t="shared" si="333"/>
        <v>0.000714285714285714-16.643245574808i</v>
      </c>
      <c r="M1174" t="str">
        <f t="shared" si="334"/>
        <v>0.0025-0.518525359290894i</v>
      </c>
      <c r="N1174">
        <f t="shared" si="335"/>
        <v>57.554808578343994</v>
      </c>
      <c r="O1174">
        <f t="shared" si="336"/>
        <v>61.742127981753029</v>
      </c>
      <c r="P1174" s="3">
        <f t="shared" si="337"/>
        <v>61.742127981753029</v>
      </c>
      <c r="Q1174" s="3">
        <f t="shared" si="338"/>
        <v>-122.44519142165601</v>
      </c>
      <c r="R1174">
        <f t="shared" si="339"/>
        <v>57.554808578343994</v>
      </c>
      <c r="S1174">
        <f t="shared" si="340"/>
        <v>7.2665157803019825E-2</v>
      </c>
      <c r="T1174">
        <f t="shared" si="323"/>
        <v>61.742127981753029</v>
      </c>
    </row>
    <row r="1175" spans="1:20" x14ac:dyDescent="0.25">
      <c r="A1175">
        <f t="shared" si="324"/>
        <v>458.3036127288571</v>
      </c>
      <c r="B1175">
        <f t="shared" si="341"/>
        <v>72.941285402671298</v>
      </c>
      <c r="C1175" t="str">
        <f t="shared" si="325"/>
        <v>-654.11738189378-1025.14194188161i</v>
      </c>
      <c r="D1175" t="str">
        <f t="shared" si="326"/>
        <v>3.4781249650419-218.196315785179i</v>
      </c>
      <c r="E1175" t="str">
        <f t="shared" si="327"/>
        <v>162.114938053444-0.456731005591032i</v>
      </c>
      <c r="F1175" t="str">
        <f t="shared" si="328"/>
        <v>2.90990990427705-2047.6349543184i</v>
      </c>
      <c r="G1175" t="str">
        <f t="shared" si="329"/>
        <v>0.999999998064251-0.0000439971467368029i</v>
      </c>
      <c r="H1175" t="str">
        <f t="shared" si="330"/>
        <v>15.2135023458172+9.97414377700455i</v>
      </c>
      <c r="I1175" t="str">
        <f t="shared" si="331"/>
        <v>138.576396013686-210.716073261757i</v>
      </c>
      <c r="K1175" t="str">
        <f t="shared" si="332"/>
        <v>0.229856908881987-0.15094609987934i</v>
      </c>
      <c r="L1175" t="str">
        <f t="shared" si="333"/>
        <v>0.000714285714285714-16.5802406602989i</v>
      </c>
      <c r="M1175" t="str">
        <f t="shared" si="334"/>
        <v>0.0025-0.516562422086964i</v>
      </c>
      <c r="N1175">
        <f t="shared" si="335"/>
        <v>57.459072974562574</v>
      </c>
      <c r="O1175">
        <f t="shared" si="336"/>
        <v>61.699051982876838</v>
      </c>
      <c r="P1175" s="3">
        <f t="shared" si="337"/>
        <v>61.699051982876838</v>
      </c>
      <c r="Q1175" s="3">
        <f t="shared" si="338"/>
        <v>-122.54092702543743</v>
      </c>
      <c r="R1175">
        <f t="shared" si="339"/>
        <v>57.459072974562574</v>
      </c>
      <c r="S1175">
        <f t="shared" si="340"/>
        <v>7.2941285402671294E-2</v>
      </c>
      <c r="T1175">
        <f t="shared" si="323"/>
        <v>61.699051982876838</v>
      </c>
    </row>
    <row r="1176" spans="1:20" x14ac:dyDescent="0.25">
      <c r="A1176">
        <f t="shared" si="324"/>
        <v>460.0451664572268</v>
      </c>
      <c r="B1176">
        <f t="shared" si="341"/>
        <v>73.218462287201447</v>
      </c>
      <c r="C1176" t="str">
        <f t="shared" si="325"/>
        <v>-652.583252365033-1018.97384223349i</v>
      </c>
      <c r="D1176" t="str">
        <f t="shared" si="326"/>
        <v>3.4781249647757-217.370311257522i</v>
      </c>
      <c r="E1176" t="str">
        <f t="shared" si="327"/>
        <v>162.113077374855-0.457215096339906i</v>
      </c>
      <c r="F1176" t="str">
        <f t="shared" si="328"/>
        <v>2.90990990423416-2039.88339837942i</v>
      </c>
      <c r="G1176" t="str">
        <f t="shared" si="329"/>
        <v>0.999999998049511-0.0000441643358937518i</v>
      </c>
      <c r="H1176" t="str">
        <f t="shared" si="330"/>
        <v>15.2139747766298+10.0120811170778i</v>
      </c>
      <c r="I1176" t="str">
        <f t="shared" si="331"/>
        <v>138.576896973094-209.923416940871i</v>
      </c>
      <c r="K1176" t="str">
        <f t="shared" si="332"/>
        <v>0.229328655961406-0.151167900472185i</v>
      </c>
      <c r="L1176" t="str">
        <f t="shared" si="333"/>
        <v>0.000714285714285714-16.5174742581181i</v>
      </c>
      <c r="M1176" t="str">
        <f t="shared" si="334"/>
        <v>0.0025-0.514606915806896i</v>
      </c>
      <c r="N1176">
        <f t="shared" si="335"/>
        <v>57.36320904881886</v>
      </c>
      <c r="O1176">
        <f t="shared" si="336"/>
        <v>61.655922731152245</v>
      </c>
      <c r="P1176" s="3">
        <f t="shared" si="337"/>
        <v>61.655922731152245</v>
      </c>
      <c r="Q1176" s="3">
        <f t="shared" si="338"/>
        <v>-122.63679095118114</v>
      </c>
      <c r="R1176">
        <f t="shared" si="339"/>
        <v>57.36320904881886</v>
      </c>
      <c r="S1176">
        <f t="shared" si="340"/>
        <v>7.3218462287201441E-2</v>
      </c>
      <c r="T1176">
        <f t="shared" si="323"/>
        <v>61.655922731152245</v>
      </c>
    </row>
    <row r="1177" spans="1:20" x14ac:dyDescent="0.25">
      <c r="A1177">
        <f t="shared" si="324"/>
        <v>461.79333808976423</v>
      </c>
      <c r="B1177">
        <f t="shared" si="341"/>
        <v>73.496692443892812</v>
      </c>
      <c r="C1177" t="str">
        <f t="shared" si="325"/>
        <v>-651.044700768122-1012.83118338848i</v>
      </c>
      <c r="D1177" t="str">
        <f t="shared" si="326"/>
        <v>3.47812496450749-216.54743367477i</v>
      </c>
      <c r="E1177" t="str">
        <f t="shared" si="327"/>
        <v>162.111211357693-0.457692649939005i</v>
      </c>
      <c r="F1177" t="str">
        <f t="shared" si="328"/>
        <v>2.90990990419094-2032.16118684796i</v>
      </c>
      <c r="G1177" t="str">
        <f t="shared" si="329"/>
        <v>0.999999998034659-0.0000443321603694896i</v>
      </c>
      <c r="H1177" t="str">
        <f t="shared" si="330"/>
        <v>15.214450811363+10.0501630265948i</v>
      </c>
      <c r="I1177" t="str">
        <f t="shared" si="331"/>
        <v>138.577401750449-209.133780519281i</v>
      </c>
      <c r="K1177" t="str">
        <f t="shared" si="332"/>
        <v>0.228798855961897-0.1513881728822i</v>
      </c>
      <c r="L1177" t="str">
        <f t="shared" si="333"/>
        <v>0.000714285714285714-16.4549454653497i</v>
      </c>
      <c r="M1177" t="str">
        <f t="shared" si="334"/>
        <v>0.0025-0.512658812320082i</v>
      </c>
      <c r="N1177">
        <f t="shared" si="335"/>
        <v>57.267217892489768</v>
      </c>
      <c r="O1177">
        <f t="shared" si="336"/>
        <v>61.612740072764268</v>
      </c>
      <c r="P1177" s="3">
        <f t="shared" si="337"/>
        <v>61.612740072764268</v>
      </c>
      <c r="Q1177" s="3">
        <f t="shared" si="338"/>
        <v>-122.73278210751023</v>
      </c>
      <c r="R1177">
        <f t="shared" si="339"/>
        <v>57.267217892489768</v>
      </c>
      <c r="S1177">
        <f t="shared" si="340"/>
        <v>7.3496692443892814E-2</v>
      </c>
      <c r="T1177">
        <f t="shared" si="323"/>
        <v>61.612740072764268</v>
      </c>
    </row>
    <row r="1178" spans="1:20" x14ac:dyDescent="0.25">
      <c r="A1178">
        <f t="shared" si="324"/>
        <v>463.5481527745053</v>
      </c>
      <c r="B1178">
        <f t="shared" si="341"/>
        <v>73.775979875179601</v>
      </c>
      <c r="C1178" t="str">
        <f t="shared" si="325"/>
        <v>-649.501752411692-1006.71392343583i</v>
      </c>
      <c r="D1178" t="str">
        <f t="shared" si="326"/>
        <v>3.47812496423725-215.727671199551i</v>
      </c>
      <c r="E1178" t="str">
        <f t="shared" si="327"/>
        <v>162.109340033046-0.458163616758456i</v>
      </c>
      <c r="F1178" t="str">
        <f t="shared" si="328"/>
        <v>2.90990990414741-2024.46820863742i</v>
      </c>
      <c r="G1178" t="str">
        <f t="shared" si="329"/>
        <v>0.999999998019695-0.0000445006225782277i</v>
      </c>
      <c r="H1178" t="str">
        <f t="shared" si="330"/>
        <v>15.2149304775598+10.0883900595878i</v>
      </c>
      <c r="I1178" t="str">
        <f t="shared" si="331"/>
        <v>138.577910374875-208.347152638722i</v>
      </c>
      <c r="K1178" t="str">
        <f t="shared" si="332"/>
        <v>0.228267517386605-0.151606904068277i</v>
      </c>
      <c r="L1178" t="str">
        <f t="shared" si="333"/>
        <v>0.000714285714285714-16.3926533824962i</v>
      </c>
      <c r="M1178" t="str">
        <f t="shared" si="334"/>
        <v>0.0025-0.510718083602392i</v>
      </c>
      <c r="N1178">
        <f t="shared" si="335"/>
        <v>57.171100605809585</v>
      </c>
      <c r="O1178">
        <f t="shared" si="336"/>
        <v>61.569503854776102</v>
      </c>
      <c r="P1178" s="3">
        <f t="shared" si="337"/>
        <v>61.569503854776102</v>
      </c>
      <c r="Q1178" s="3">
        <f t="shared" si="338"/>
        <v>-122.82889939419042</v>
      </c>
      <c r="R1178">
        <f t="shared" si="339"/>
        <v>57.171100605809585</v>
      </c>
      <c r="S1178">
        <f t="shared" si="340"/>
        <v>7.3775979875179601E-2</v>
      </c>
      <c r="T1178">
        <f t="shared" si="323"/>
        <v>61.569503854776102</v>
      </c>
    </row>
    <row r="1179" spans="1:20" x14ac:dyDescent="0.25">
      <c r="A1179">
        <f t="shared" si="324"/>
        <v>465.30963575504848</v>
      </c>
      <c r="B1179">
        <f t="shared" si="341"/>
        <v>74.056328598705292</v>
      </c>
      <c r="C1179" t="str">
        <f t="shared" si="325"/>
        <v>-647.954433002938-1000.62202062739i</v>
      </c>
      <c r="D1179" t="str">
        <f t="shared" si="326"/>
        <v>3.47812496396493-214.911012039307i</v>
      </c>
      <c r="E1179" t="str">
        <f t="shared" si="327"/>
        <v>162.107463432484-0.458627947322269i</v>
      </c>
      <c r="F1179" t="str">
        <f t="shared" si="328"/>
        <v>2.90990990410353-2016.80435308173i</v>
      </c>
      <c r="G1179" t="str">
        <f t="shared" si="329"/>
        <v>0.999999998004616-0.0000446697249433514i</v>
      </c>
      <c r="H1179" t="str">
        <f t="shared" si="330"/>
        <v>15.2154138029751+10.1267627722479i</v>
      </c>
      <c r="I1179" t="str">
        <f t="shared" si="331"/>
        <v>138.57842287572-207.563521984227i</v>
      </c>
      <c r="K1179" t="str">
        <f t="shared" si="332"/>
        <v>0.227734648876922-0.151824081033809i</v>
      </c>
      <c r="L1179" t="str">
        <f t="shared" si="333"/>
        <v>0.000714285714285714-16.3305971134651i</v>
      </c>
      <c r="M1179" t="str">
        <f t="shared" si="334"/>
        <v>0.0025-0.508784701735797i</v>
      </c>
      <c r="N1179">
        <f t="shared" si="335"/>
        <v>57.074858297841274</v>
      </c>
      <c r="O1179">
        <f t="shared" si="336"/>
        <v>61.526213925143068</v>
      </c>
      <c r="P1179" s="3">
        <f t="shared" si="337"/>
        <v>61.526213925143068</v>
      </c>
      <c r="Q1179" s="3">
        <f t="shared" si="338"/>
        <v>-122.92514170215873</v>
      </c>
      <c r="R1179">
        <f t="shared" si="339"/>
        <v>57.074858297841274</v>
      </c>
      <c r="S1179">
        <f t="shared" si="340"/>
        <v>7.4056328598705298E-2</v>
      </c>
      <c r="T1179">
        <f t="shared" si="323"/>
        <v>61.526213925143068</v>
      </c>
    </row>
    <row r="1180" spans="1:20" x14ac:dyDescent="0.25">
      <c r="A1180">
        <f t="shared" si="324"/>
        <v>467.07781237091774</v>
      </c>
      <c r="B1180">
        <f t="shared" si="341"/>
        <v>74.337742647380381</v>
      </c>
      <c r="C1180" t="str">
        <f t="shared" si="325"/>
        <v>-646.402768647165-994.555433371554i</v>
      </c>
      <c r="D1180" t="str">
        <f t="shared" si="326"/>
        <v>3.47812496369053-214.097444446122i</v>
      </c>
      <c r="E1180" t="str">
        <f t="shared" si="327"/>
        <v>162.105581588069-0.459085592310496i</v>
      </c>
      <c r="F1180" t="str">
        <f t="shared" si="328"/>
        <v>2.9099099040593-2009.16950993374i</v>
      </c>
      <c r="G1180" t="str">
        <f t="shared" si="329"/>
        <v>0.999999997989422-0.0000448394698974548i</v>
      </c>
      <c r="H1180" t="str">
        <f t="shared" si="330"/>
        <v>15.215900815576+10.1652817229338i</v>
      </c>
      <c r="I1180" t="str">
        <f t="shared" si="331"/>
        <v>138.578939282553-206.782877283943i</v>
      </c>
      <c r="K1180" t="str">
        <f t="shared" si="332"/>
        <v>0.227200259212362-0.152039690828392i</v>
      </c>
      <c r="L1180" t="str">
        <f t="shared" si="333"/>
        <v>0.000714285714285714-16.2687757655559i</v>
      </c>
      <c r="M1180" t="str">
        <f t="shared" si="334"/>
        <v>0.0025-0.506858638907945i</v>
      </c>
      <c r="N1180">
        <f t="shared" si="335"/>
        <v>56.978492086443396</v>
      </c>
      <c r="O1180">
        <f t="shared" si="336"/>
        <v>61.482870132726717</v>
      </c>
      <c r="P1180" s="3">
        <f t="shared" si="337"/>
        <v>61.482870132726717</v>
      </c>
      <c r="Q1180" s="3">
        <f t="shared" si="338"/>
        <v>-123.0215079135566</v>
      </c>
      <c r="R1180">
        <f t="shared" si="339"/>
        <v>56.978492086443396</v>
      </c>
      <c r="S1180">
        <f t="shared" si="340"/>
        <v>7.4337742647380384E-2</v>
      </c>
      <c r="T1180">
        <f t="shared" si="323"/>
        <v>61.482870132726717</v>
      </c>
    </row>
    <row r="1181" spans="1:20" x14ac:dyDescent="0.25">
      <c r="A1181">
        <f t="shared" si="324"/>
        <v>468.85270805792726</v>
      </c>
      <c r="B1181">
        <f t="shared" si="341"/>
        <v>74.620226069440434</v>
      </c>
      <c r="C1181" t="str">
        <f t="shared" si="325"/>
        <v>-644.846785847172-988.514120227164i</v>
      </c>
      <c r="D1181" t="str">
        <f t="shared" si="326"/>
        <v>3.47812496341408-213.286956716554i</v>
      </c>
      <c r="E1181" t="str">
        <f t="shared" si="327"/>
        <v>162.103694532343-0.459536502567613i</v>
      </c>
      <c r="F1181" t="str">
        <f t="shared" si="328"/>
        <v>2.90990990401476-2001.56356936368i</v>
      </c>
      <c r="G1181" t="str">
        <f t="shared" si="329"/>
        <v>0.999999997974113-0.0000450098598823761i</v>
      </c>
      <c r="H1181" t="str">
        <f t="shared" si="330"/>
        <v>15.2163915435446+10.2039474721807i</v>
      </c>
      <c r="I1181" t="str">
        <f t="shared" si="331"/>
        <v>138.579459625171-206.005207308991i</v>
      </c>
      <c r="K1181" t="str">
        <f t="shared" si="332"/>
        <v>0.22666435731041-0.152253720549517i</v>
      </c>
      <c r="L1181" t="str">
        <f t="shared" si="333"/>
        <v>0.000714285714285714-16.2071884494481i</v>
      </c>
      <c r="M1181" t="str">
        <f t="shared" si="334"/>
        <v>0.0025-0.504939867411782i</v>
      </c>
      <c r="N1181">
        <f t="shared" si="335"/>
        <v>56.882003098238982</v>
      </c>
      <c r="O1181">
        <f t="shared" si="336"/>
        <v>61.439472327308167</v>
      </c>
      <c r="P1181" s="3">
        <f t="shared" si="337"/>
        <v>61.439472327308167</v>
      </c>
      <c r="Q1181" s="3">
        <f t="shared" si="338"/>
        <v>-123.11799690176102</v>
      </c>
      <c r="R1181">
        <f t="shared" si="339"/>
        <v>56.882003098238982</v>
      </c>
      <c r="S1181">
        <f t="shared" si="340"/>
        <v>7.4620226069440437E-2</v>
      </c>
      <c r="T1181">
        <f t="shared" si="323"/>
        <v>61.439472327308167</v>
      </c>
    </row>
    <row r="1182" spans="1:20" x14ac:dyDescent="0.25">
      <c r="A1182">
        <f t="shared" si="324"/>
        <v>470.63434834854741</v>
      </c>
      <c r="B1182">
        <f t="shared" si="341"/>
        <v>74.903782928504313</v>
      </c>
      <c r="C1182" t="str">
        <f t="shared" si="325"/>
        <v>-643.286511502674-982.498039897508i</v>
      </c>
      <c r="D1182" t="str">
        <f t="shared" si="326"/>
        <v>3.47812496313549-212.479537191463i</v>
      </c>
      <c r="E1182" t="str">
        <f t="shared" si="327"/>
        <v>162.101802298338-0.459980629107889i</v>
      </c>
      <c r="F1182" t="str">
        <f t="shared" si="328"/>
        <v>2.90990990396989-1993.98642195754i</v>
      </c>
      <c r="G1182" t="str">
        <f t="shared" si="329"/>
        <v>0.999999997958686-0.0000451808973492322i</v>
      </c>
      <c r="H1182" t="str">
        <f t="shared" si="330"/>
        <v>15.216886015279+10.2427605827092i</v>
      </c>
      <c r="I1182" t="str">
        <f t="shared" si="331"/>
        <v>138.579983933599-205.230500873292i</v>
      </c>
      <c r="K1182" t="str">
        <f t="shared" si="332"/>
        <v>0.226126952226355-0.152466157344275i</v>
      </c>
      <c r="L1182" t="str">
        <f t="shared" si="333"/>
        <v>0.000714285714285714-16.1458342791871i</v>
      </c>
      <c r="M1182" t="str">
        <f t="shared" si="334"/>
        <v>0.0025-0.50302835964513i</v>
      </c>
      <c r="N1182">
        <f t="shared" si="335"/>
        <v>56.785392468581804</v>
      </c>
      <c r="O1182">
        <f t="shared" si="336"/>
        <v>61.396020359602588</v>
      </c>
      <c r="P1182" s="3">
        <f t="shared" si="337"/>
        <v>61.396020359602588</v>
      </c>
      <c r="Q1182" s="3">
        <f t="shared" si="338"/>
        <v>-123.2146075314182</v>
      </c>
      <c r="R1182">
        <f t="shared" si="339"/>
        <v>56.785392468581804</v>
      </c>
      <c r="S1182">
        <f t="shared" si="340"/>
        <v>7.4903782928504317E-2</v>
      </c>
      <c r="T1182">
        <f t="shared" si="323"/>
        <v>61.396020359602588</v>
      </c>
    </row>
    <row r="1183" spans="1:20" x14ac:dyDescent="0.25">
      <c r="A1183">
        <f t="shared" si="324"/>
        <v>472.42275887227191</v>
      </c>
      <c r="B1183">
        <f t="shared" si="341"/>
        <v>75.188417303632633</v>
      </c>
      <c r="C1183" t="str">
        <f t="shared" si="325"/>
        <v>-641.721972909583-976.507151224206i</v>
      </c>
      <c r="D1183" t="str">
        <f t="shared" si="326"/>
        <v>3.47812496285478-211.675174255849i</v>
      </c>
      <c r="E1183" t="str">
        <f t="shared" si="327"/>
        <v>162.099904919567-0.460417923120413i</v>
      </c>
      <c r="F1183" t="str">
        <f t="shared" si="328"/>
        <v>2.90990990392465-1986.43795871551i</v>
      </c>
      <c r="G1183" t="str">
        <f t="shared" si="329"/>
        <v>0.999999997943143-0.0000453525847584543i</v>
      </c>
      <c r="H1183" t="str">
        <f t="shared" si="330"/>
        <v>15.2173842593953+10.2817216194345i</v>
      </c>
      <c r="I1183" t="str">
        <f t="shared" si="331"/>
        <v>138.580512238093-204.458746833411i</v>
      </c>
      <c r="K1183" t="str">
        <f t="shared" si="332"/>
        <v>0.225588053153089-0.152676988411063i</v>
      </c>
      <c r="L1183" t="str">
        <f t="shared" si="333"/>
        <v>0.000714285714285714-16.0847123721729i</v>
      </c>
      <c r="M1183" t="str">
        <f t="shared" si="334"/>
        <v>0.0025-0.501124088110309i</v>
      </c>
      <c r="N1183">
        <f t="shared" si="335"/>
        <v>56.688661341521396</v>
      </c>
      <c r="O1183">
        <f t="shared" si="336"/>
        <v>61.352514081272595</v>
      </c>
      <c r="P1183" s="3">
        <f t="shared" si="337"/>
        <v>61.352514081272595</v>
      </c>
      <c r="Q1183" s="3">
        <f t="shared" si="338"/>
        <v>-123.3113386584786</v>
      </c>
      <c r="R1183">
        <f t="shared" si="339"/>
        <v>56.688661341521396</v>
      </c>
      <c r="S1183">
        <f t="shared" si="340"/>
        <v>7.5188417303632626E-2</v>
      </c>
      <c r="T1183">
        <f t="shared" si="323"/>
        <v>61.352514081272595</v>
      </c>
    </row>
    <row r="1184" spans="1:20" x14ac:dyDescent="0.25">
      <c r="A1184">
        <f t="shared" si="324"/>
        <v>474.21796535598662</v>
      </c>
      <c r="B1184">
        <f t="shared" si="341"/>
        <v>75.474133289386444</v>
      </c>
      <c r="C1184" t="str">
        <f t="shared" si="325"/>
        <v>-640.153197759251-970.541413181195i</v>
      </c>
      <c r="D1184" t="str">
        <f t="shared" si="326"/>
        <v>3.47812496257193-210.873856338681i</v>
      </c>
      <c r="E1184" t="str">
        <f t="shared" si="327"/>
        <v>162.098002430029-0.460848335976448i</v>
      </c>
      <c r="F1184" t="str">
        <f t="shared" si="328"/>
        <v>2.90990990387907-1978.91807105041i</v>
      </c>
      <c r="G1184" t="str">
        <f t="shared" si="329"/>
        <v>0.999999997927481-0.0000455249245798234i</v>
      </c>
      <c r="H1184" t="str">
        <f t="shared" si="330"/>
        <v>15.2178863047291+10.3208311494745i</v>
      </c>
      <c r="I1184" t="str">
        <f t="shared" si="331"/>
        <v>138.581044569132-203.689934088394i</v>
      </c>
      <c r="K1184" t="str">
        <f t="shared" si="332"/>
        <v>0.225047669420895-0.15288620100129i</v>
      </c>
      <c r="L1184" t="str">
        <f t="shared" si="333"/>
        <v>0.000714285714285714-16.0238218491461i</v>
      </c>
      <c r="M1184" t="str">
        <f t="shared" si="334"/>
        <v>0.0025-0.499227025413737i</v>
      </c>
      <c r="N1184">
        <f t="shared" si="335"/>
        <v>56.591810869768281</v>
      </c>
      <c r="O1184">
        <f t="shared" si="336"/>
        <v>61.308953344942452</v>
      </c>
      <c r="P1184" s="3">
        <f t="shared" si="337"/>
        <v>61.308953344942452</v>
      </c>
      <c r="Q1184" s="3">
        <f t="shared" si="338"/>
        <v>-123.40818913023172</v>
      </c>
      <c r="R1184">
        <f t="shared" si="339"/>
        <v>56.591810869768281</v>
      </c>
      <c r="S1184">
        <f t="shared" si="340"/>
        <v>7.5474133289386444E-2</v>
      </c>
      <c r="T1184">
        <f t="shared" si="323"/>
        <v>61.308953344942452</v>
      </c>
    </row>
    <row r="1185" spans="1:20" x14ac:dyDescent="0.25">
      <c r="A1185">
        <f t="shared" si="324"/>
        <v>476.01999362433941</v>
      </c>
      <c r="B1185">
        <f t="shared" si="341"/>
        <v>75.760934995886117</v>
      </c>
      <c r="C1185" t="str">
        <f t="shared" si="325"/>
        <v>-638.580214137639-964.600784868587i</v>
      </c>
      <c r="D1185" t="str">
        <f t="shared" si="326"/>
        <v>3.47812496228695-210.075571912733i</v>
      </c>
      <c r="E1185" t="str">
        <f t="shared" si="327"/>
        <v>162.096094864202-0.461271819235595i</v>
      </c>
      <c r="F1185" t="str">
        <f t="shared" si="328"/>
        <v>2.90990990383315-1971.42665078613i</v>
      </c>
      <c r="G1185" t="str">
        <f t="shared" si="329"/>
        <v>0.9999999979117-0.0000456979192925056i</v>
      </c>
      <c r="H1185" t="str">
        <f t="shared" si="330"/>
        <v>15.2183921803373+10.3600897421602i</v>
      </c>
      <c r="I1185" t="str">
        <f t="shared" si="331"/>
        <v>138.58158095744-202.92405157961i</v>
      </c>
      <c r="K1185" t="str">
        <f t="shared" si="332"/>
        <v>0.224505810497194-0.153093782421092i</v>
      </c>
      <c r="L1185" t="str">
        <f t="shared" si="333"/>
        <v>0.000714285714285714-15.9631618341762i</v>
      </c>
      <c r="M1185" t="str">
        <f t="shared" si="334"/>
        <v>0.0025-0.497337144265529i</v>
      </c>
      <c r="N1185">
        <f t="shared" si="335"/>
        <v>56.494842214654994</v>
      </c>
      <c r="O1185">
        <f t="shared" si="336"/>
        <v>61.265338004211422</v>
      </c>
      <c r="P1185" s="3">
        <f t="shared" si="337"/>
        <v>61.265338004211422</v>
      </c>
      <c r="Q1185" s="3">
        <f t="shared" si="338"/>
        <v>-123.50515778534501</v>
      </c>
      <c r="R1185">
        <f t="shared" si="339"/>
        <v>56.494842214654994</v>
      </c>
      <c r="S1185">
        <f t="shared" si="340"/>
        <v>7.5760934995886112E-2</v>
      </c>
      <c r="T1185">
        <f t="shared" si="323"/>
        <v>61.265338004211422</v>
      </c>
    </row>
    <row r="1186" spans="1:20" x14ac:dyDescent="0.25">
      <c r="A1186">
        <f t="shared" si="324"/>
        <v>477.82886960011183</v>
      </c>
      <c r="B1186">
        <f t="shared" si="341"/>
        <v>76.04882654887048</v>
      </c>
      <c r="C1186" t="str">
        <f t="shared" si="325"/>
        <v>-637.003050524402-958.685225506655i</v>
      </c>
      <c r="D1186" t="str">
        <f t="shared" si="326"/>
        <v>3.47812496199978-209.280309494414i</v>
      </c>
      <c r="E1186" t="str">
        <f t="shared" si="327"/>
        <v>162.094182257049-0.461688324650569i</v>
      </c>
      <c r="F1186" t="str">
        <f t="shared" si="328"/>
        <v>2.90990990378688-1963.96359015608i</v>
      </c>
      <c r="G1186" t="str">
        <f t="shared" si="329"/>
        <v>0.999999997895799-0.0000458715713850877i</v>
      </c>
      <c r="H1186" t="str">
        <f t="shared" si="330"/>
        <v>15.2189019154997+10.3994979690435i</v>
      </c>
      <c r="I1186" t="str">
        <f t="shared" si="331"/>
        <v>138.582121433968-202.161088290591i</v>
      </c>
      <c r="K1186" t="str">
        <f t="shared" si="332"/>
        <v>0.223962485986282-0.153299720033042i</v>
      </c>
      <c r="L1186" t="str">
        <f t="shared" si="333"/>
        <v>0.000714285714285714-15.9027314546486i</v>
      </c>
      <c r="M1186" t="str">
        <f t="shared" si="334"/>
        <v>0.0025-0.495454417479109i</v>
      </c>
      <c r="N1186">
        <f t="shared" si="335"/>
        <v>56.3977565460997</v>
      </c>
      <c r="O1186">
        <f t="shared" si="336"/>
        <v>61.221667913667801</v>
      </c>
      <c r="P1186" s="3">
        <f t="shared" si="337"/>
        <v>61.221667913667801</v>
      </c>
      <c r="Q1186" s="3">
        <f t="shared" si="338"/>
        <v>-123.6022434539003</v>
      </c>
      <c r="R1186">
        <f t="shared" si="339"/>
        <v>56.3977565460997</v>
      </c>
      <c r="S1186">
        <f t="shared" si="340"/>
        <v>7.6048826548870477E-2</v>
      </c>
      <c r="T1186">
        <f t="shared" si="323"/>
        <v>61.221667913667801</v>
      </c>
    </row>
    <row r="1187" spans="1:20" x14ac:dyDescent="0.25">
      <c r="A1187">
        <f t="shared" si="324"/>
        <v>479.64461930459225</v>
      </c>
      <c r="B1187">
        <f t="shared" si="341"/>
        <v>76.337812089756184</v>
      </c>
      <c r="C1187" t="str">
        <f t="shared" si="325"/>
        <v>-635.421735791889-952.794694429749i</v>
      </c>
      <c r="D1187" t="str">
        <f t="shared" si="326"/>
        <v>3.47812496171043-208.488057643607i</v>
      </c>
      <c r="E1187" t="str">
        <f t="shared" si="327"/>
        <v>162.09226464401-0.462097804172i</v>
      </c>
      <c r="F1187" t="str">
        <f t="shared" si="328"/>
        <v>2.90990990374026-1956.52878180163i</v>
      </c>
      <c r="G1187" t="str">
        <f t="shared" si="329"/>
        <v>0.999999997879777-0.0000460458833556133i</v>
      </c>
      <c r="H1187" t="str">
        <f t="shared" si="330"/>
        <v>15.2194155397212+10.4390564039071i</v>
      </c>
      <c r="I1187" t="str">
        <f t="shared" si="331"/>
        <v>138.582666029906-201.401033246882i</v>
      </c>
      <c r="K1187" t="str">
        <f t="shared" si="332"/>
        <v>0.223417705629038-0.153504001257865i</v>
      </c>
      <c r="L1187" t="str">
        <f t="shared" si="333"/>
        <v>0.000714285714285714-15.8425298412518i</v>
      </c>
      <c r="M1187" t="str">
        <f t="shared" si="334"/>
        <v>0.0025-0.493578817970819i</v>
      </c>
      <c r="N1187">
        <f t="shared" si="335"/>
        <v>56.300555042567723</v>
      </c>
      <c r="O1187">
        <f t="shared" si="336"/>
        <v>61.177942928902482</v>
      </c>
      <c r="P1187" s="3">
        <f t="shared" si="337"/>
        <v>61.177942928902482</v>
      </c>
      <c r="Q1187" s="3">
        <f t="shared" si="338"/>
        <v>-123.69944495743228</v>
      </c>
      <c r="R1187">
        <f t="shared" si="339"/>
        <v>56.300555042567723</v>
      </c>
      <c r="S1187">
        <f t="shared" si="340"/>
        <v>7.633781208975618E-2</v>
      </c>
      <c r="T1187">
        <f t="shared" si="323"/>
        <v>61.177942928902482</v>
      </c>
    </row>
    <row r="1188" spans="1:20" x14ac:dyDescent="0.25">
      <c r="A1188">
        <f t="shared" si="324"/>
        <v>481.46726885794965</v>
      </c>
      <c r="B1188">
        <f t="shared" si="341"/>
        <v>76.627895775697255</v>
      </c>
      <c r="C1188" t="str">
        <f t="shared" si="325"/>
        <v>-633.836299204146-946.92915108025i</v>
      </c>
      <c r="D1188" t="str">
        <f t="shared" si="326"/>
        <v>3.47812496141887-207.698804963504i</v>
      </c>
      <c r="E1188" t="str">
        <f t="shared" si="327"/>
        <v>162.090342061006-0.462500209957981i</v>
      </c>
      <c r="F1188" t="str">
        <f t="shared" si="328"/>
        <v>2.90990990369327-1949.12211877055i</v>
      </c>
      <c r="G1188" t="str">
        <f t="shared" si="329"/>
        <v>0.999999997863632-0.0000462208577116185i</v>
      </c>
      <c r="H1188" t="str">
        <f t="shared" si="330"/>
        <v>15.2199330827324+10.4787656227731i</v>
      </c>
      <c r="I1188" t="str">
        <f t="shared" si="331"/>
        <v>138.58321477668-200.643875515861i</v>
      </c>
      <c r="K1188" t="str">
        <f t="shared" si="332"/>
        <v>0.222871479302608-0.153706613576157i</v>
      </c>
      <c r="L1188" t="str">
        <f t="shared" si="333"/>
        <v>0.000714285714285714-15.7825561279656i</v>
      </c>
      <c r="M1188" t="str">
        <f t="shared" si="334"/>
        <v>0.0025-0.491710318759533i</v>
      </c>
      <c r="N1188">
        <f t="shared" si="335"/>
        <v>56.203238891029486</v>
      </c>
      <c r="O1188">
        <f t="shared" si="336"/>
        <v>61.134162906522945</v>
      </c>
      <c r="P1188" s="3">
        <f t="shared" si="337"/>
        <v>61.134162906522945</v>
      </c>
      <c r="Q1188" s="3">
        <f t="shared" si="338"/>
        <v>-123.79676110897051</v>
      </c>
      <c r="R1188">
        <f t="shared" si="339"/>
        <v>56.203238891029486</v>
      </c>
      <c r="S1188">
        <f t="shared" si="340"/>
        <v>7.6627895775697258E-2</v>
      </c>
      <c r="T1188">
        <f t="shared" si="323"/>
        <v>61.134162906522945</v>
      </c>
    </row>
    <row r="1189" spans="1:20" x14ac:dyDescent="0.25">
      <c r="A1189">
        <f t="shared" si="324"/>
        <v>483.29684447960994</v>
      </c>
      <c r="B1189">
        <f t="shared" si="341"/>
        <v>76.919081779644912</v>
      </c>
      <c r="C1189" t="str">
        <f t="shared" si="325"/>
        <v>-632.24677041576-941.088555002465i</v>
      </c>
      <c r="D1189" t="str">
        <f t="shared" si="326"/>
        <v>3.47812496112509-206.91254010044i</v>
      </c>
      <c r="E1189" t="str">
        <f t="shared" si="327"/>
        <v>162.088414544435-0.462895494377046i</v>
      </c>
      <c r="F1189" t="str">
        <f t="shared" si="328"/>
        <v>2.90990990364594-1941.74349451553i</v>
      </c>
      <c r="G1189" t="str">
        <f t="shared" si="329"/>
        <v>0.999999997847365-0.0000463964969701679i</v>
      </c>
      <c r="H1189" t="str">
        <f t="shared" si="330"/>
        <v>15.2204545744927+10.5186262039128i</v>
      </c>
      <c r="I1189" t="str">
        <f t="shared" si="331"/>
        <v>138.583767705961-199.889604206611i</v>
      </c>
      <c r="K1189" t="str">
        <f t="shared" si="332"/>
        <v>0.222323817020057-0.153907544530103i</v>
      </c>
      <c r="L1189" t="str">
        <f t="shared" si="333"/>
        <v>0.000714285714285714-15.7228094520478i</v>
      </c>
      <c r="M1189" t="str">
        <f t="shared" si="334"/>
        <v>0.0025-0.489848892966262i</v>
      </c>
      <c r="N1189">
        <f t="shared" si="335"/>
        <v>56.105809286919339</v>
      </c>
      <c r="O1189">
        <f t="shared" si="336"/>
        <v>61.09032770416654</v>
      </c>
      <c r="P1189" s="3">
        <f t="shared" si="337"/>
        <v>61.09032770416654</v>
      </c>
      <c r="Q1189" s="3">
        <f t="shared" si="338"/>
        <v>-123.89419071308066</v>
      </c>
      <c r="R1189">
        <f t="shared" si="339"/>
        <v>56.105809286919339</v>
      </c>
      <c r="S1189">
        <f t="shared" si="340"/>
        <v>7.6919081779644918E-2</v>
      </c>
      <c r="T1189">
        <f t="shared" si="323"/>
        <v>61.09032770416654</v>
      </c>
    </row>
    <row r="1190" spans="1:20" x14ac:dyDescent="0.25">
      <c r="A1190">
        <f t="shared" si="324"/>
        <v>485.13337248863246</v>
      </c>
      <c r="B1190">
        <f t="shared" si="341"/>
        <v>77.211374290407562</v>
      </c>
      <c r="C1190" t="str">
        <f t="shared" si="325"/>
        <v>-630.65317947065-935.272865836601i</v>
      </c>
      <c r="D1190" t="str">
        <f t="shared" si="326"/>
        <v>3.47812496082909-206.129251743731i</v>
      </c>
      <c r="E1190" t="str">
        <f t="shared" si="327"/>
        <v>162.08648213117-0.463283610015681i</v>
      </c>
      <c r="F1190" t="str">
        <f t="shared" si="328"/>
        <v>2.90990990359825-1934.39280289256i</v>
      </c>
      <c r="G1190" t="str">
        <f t="shared" si="329"/>
        <v>0.999999997830974-0.0000465728036578911i</v>
      </c>
      <c r="H1190" t="str">
        <f t="shared" si="330"/>
        <v>15.2209800451914+10.5586387278553i</v>
      </c>
      <c r="I1190" t="str">
        <f t="shared" si="331"/>
        <v>138.584324849657-199.138208469743i</v>
      </c>
      <c r="K1190" t="str">
        <f t="shared" si="332"/>
        <v>0.22177472893001-0.154106781725189i</v>
      </c>
      <c r="L1190" t="str">
        <f t="shared" si="333"/>
        <v>0.000714285714285714-15.6632889540225i</v>
      </c>
      <c r="M1190" t="str">
        <f t="shared" si="334"/>
        <v>0.0025-0.48799451381377i</v>
      </c>
      <c r="N1190">
        <f t="shared" si="335"/>
        <v>56.008267434094478</v>
      </c>
      <c r="O1190">
        <f t="shared" si="336"/>
        <v>61.046437180514204</v>
      </c>
      <c r="P1190" s="3">
        <f t="shared" si="337"/>
        <v>61.046437180514204</v>
      </c>
      <c r="Q1190" s="3">
        <f t="shared" si="338"/>
        <v>-123.99173256590552</v>
      </c>
      <c r="R1190">
        <f t="shared" si="339"/>
        <v>56.008267434094478</v>
      </c>
      <c r="S1190">
        <f t="shared" si="340"/>
        <v>7.7211374290407558E-2</v>
      </c>
      <c r="T1190">
        <f t="shared" si="323"/>
        <v>61.046437180514204</v>
      </c>
    </row>
    <row r="1191" spans="1:20" x14ac:dyDescent="0.25">
      <c r="A1191">
        <f t="shared" si="324"/>
        <v>486.97687930408927</v>
      </c>
      <c r="B1191">
        <f t="shared" si="341"/>
        <v>77.504777512711115</v>
      </c>
      <c r="C1191" t="str">
        <f t="shared" si="325"/>
        <v>-629.055556800842-929.482043312704i</v>
      </c>
      <c r="D1191" t="str">
        <f t="shared" si="326"/>
        <v>3.47812496053083-205.348928625511i</v>
      </c>
      <c r="E1191" t="str">
        <f t="shared" si="327"/>
        <v>162.084544858559-0.463664509682574i</v>
      </c>
      <c r="F1191" t="str">
        <f t="shared" si="328"/>
        <v>2.90990990355017-1927.06993815948i</v>
      </c>
      <c r="G1191" t="str">
        <f t="shared" si="329"/>
        <v>0.999999997814458-0.000046749780311019i</v>
      </c>
      <c r="H1191" t="str">
        <f t="shared" si="330"/>
        <v>15.2215095252491+10.5988037773972i</v>
      </c>
      <c r="I1191" t="str">
        <f t="shared" si="331"/>
        <v>138.584886239922-198.389677497244i</v>
      </c>
      <c r="K1191" t="str">
        <f t="shared" si="332"/>
        <v>0.221224225316256-0.154304312831931i</v>
      </c>
      <c r="L1191" t="str">
        <f t="shared" si="333"/>
        <v>0.000714285714285714-15.6039937776674i</v>
      </c>
      <c r="M1191" t="str">
        <f t="shared" si="334"/>
        <v>0.0025-0.48614715462619i</v>
      </c>
      <c r="N1191">
        <f t="shared" si="335"/>
        <v>55.910614544789453</v>
      </c>
      <c r="O1191">
        <f t="shared" si="336"/>
        <v>61.002491195304167</v>
      </c>
      <c r="P1191" s="3">
        <f t="shared" si="337"/>
        <v>61.002491195304167</v>
      </c>
      <c r="Q1191" s="3">
        <f t="shared" si="338"/>
        <v>-124.08938545521055</v>
      </c>
      <c r="R1191">
        <f t="shared" si="339"/>
        <v>55.910614544789453</v>
      </c>
      <c r="S1191">
        <f t="shared" si="340"/>
        <v>7.750477751271112E-2</v>
      </c>
      <c r="T1191">
        <f t="shared" si="323"/>
        <v>61.002491195304167</v>
      </c>
    </row>
    <row r="1192" spans="1:20" x14ac:dyDescent="0.25">
      <c r="A1192">
        <f t="shared" si="324"/>
        <v>488.82739144544479</v>
      </c>
      <c r="B1192">
        <f t="shared" si="341"/>
        <v>77.799295667259415</v>
      </c>
      <c r="C1192" t="str">
        <f t="shared" si="325"/>
        <v>-627.453933225122-923.716047244616i</v>
      </c>
      <c r="D1192" t="str">
        <f t="shared" si="326"/>
        <v>3.4781249602303-204.57155952057i</v>
      </c>
      <c r="E1192" t="str">
        <f t="shared" si="327"/>
        <v>162.082602764425-0.464038146418479i</v>
      </c>
      <c r="F1192" t="str">
        <f t="shared" si="328"/>
        <v>2.90990990350176-1919.77479497443i</v>
      </c>
      <c r="G1192" t="str">
        <f t="shared" si="329"/>
        <v>0.999999997797816-0.0000469274294754199i</v>
      </c>
      <c r="H1192" t="str">
        <f t="shared" si="330"/>
        <v>15.2220430453205+10.6391219376119i</v>
      </c>
      <c r="I1192" t="str">
        <f t="shared" si="331"/>
        <v>138.585451909159-197.644000522329i</v>
      </c>
      <c r="K1192" t="str">
        <f t="shared" si="332"/>
        <v>0.220672316597334-0.154500125587585i</v>
      </c>
      <c r="L1192" t="str">
        <f t="shared" si="333"/>
        <v>0.000714285714285714-15.5449230700014i</v>
      </c>
      <c r="M1192" t="str">
        <f t="shared" si="334"/>
        <v>0.0025-0.48430678882864i</v>
      </c>
      <c r="N1192">
        <f t="shared" si="335"/>
        <v>55.812851839571692</v>
      </c>
      <c r="O1192">
        <f t="shared" si="336"/>
        <v>60.958489609345399</v>
      </c>
      <c r="P1192" s="3">
        <f t="shared" si="337"/>
        <v>60.958489609345399</v>
      </c>
      <c r="Q1192" s="3">
        <f t="shared" si="338"/>
        <v>-124.18714816042831</v>
      </c>
      <c r="R1192">
        <f t="shared" si="339"/>
        <v>55.812851839571692</v>
      </c>
      <c r="S1192">
        <f t="shared" si="340"/>
        <v>7.7799295667259419E-2</v>
      </c>
      <c r="T1192">
        <f t="shared" si="323"/>
        <v>60.958489609345399</v>
      </c>
    </row>
    <row r="1193" spans="1:20" x14ac:dyDescent="0.25">
      <c r="A1193">
        <f t="shared" si="324"/>
        <v>490.68493553293752</v>
      </c>
      <c r="B1193">
        <f t="shared" si="341"/>
        <v>78.094932990795002</v>
      </c>
      <c r="C1193" t="str">
        <f t="shared" si="325"/>
        <v>-625.848339947568-917.974837523917i</v>
      </c>
      <c r="D1193" t="str">
        <f t="shared" si="326"/>
        <v>3.47812495992746-203.797133246191i</v>
      </c>
      <c r="E1193" t="str">
        <f t="shared" si="327"/>
        <v>162.080655887058-0.464404473496397i</v>
      </c>
      <c r="F1193" t="str">
        <f t="shared" si="328"/>
        <v>2.90990990345295-1912.50726839431i</v>
      </c>
      <c r="G1193" t="str">
        <f t="shared" si="329"/>
        <v>0.999999997781048-0.0000471057537066366i</v>
      </c>
      <c r="H1193" t="str">
        <f t="shared" si="330"/>
        <v>15.2225806362953+10.6795937958586i</v>
      </c>
      <c r="I1193" t="str">
        <f t="shared" si="331"/>
        <v>138.586021890012-196.901166819277i</v>
      </c>
      <c r="K1193" t="str">
        <f t="shared" si="332"/>
        <v>0.220119013326091-0.154694207797866i</v>
      </c>
      <c r="L1193" t="str">
        <f t="shared" si="333"/>
        <v>0.000714285714285714-15.4860759812725i</v>
      </c>
      <c r="M1193" t="str">
        <f t="shared" si="334"/>
        <v>0.0025-0.482473389946842i</v>
      </c>
      <c r="N1193">
        <f t="shared" si="335"/>
        <v>55.714980547297358</v>
      </c>
      <c r="O1193">
        <f t="shared" si="336"/>
        <v>60.914432284530797</v>
      </c>
      <c r="P1193" s="3">
        <f t="shared" si="337"/>
        <v>60.914432284530797</v>
      </c>
      <c r="Q1193" s="3">
        <f t="shared" si="338"/>
        <v>-124.28501945270264</v>
      </c>
      <c r="R1193">
        <f t="shared" si="339"/>
        <v>55.714980547297358</v>
      </c>
      <c r="S1193">
        <f t="shared" si="340"/>
        <v>7.8094932990795007E-2</v>
      </c>
      <c r="T1193">
        <f t="shared" si="323"/>
        <v>60.914432284530797</v>
      </c>
    </row>
    <row r="1194" spans="1:20" x14ac:dyDescent="0.25">
      <c r="A1194">
        <f t="shared" si="324"/>
        <v>492.54953828796266</v>
      </c>
      <c r="B1194">
        <f t="shared" si="341"/>
        <v>78.391693736160022</v>
      </c>
      <c r="C1194" t="str">
        <f t="shared" si="325"/>
        <v>-624.23880855618-912.258374113957i</v>
      </c>
      <c r="D1194" t="str">
        <f t="shared" si="326"/>
        <v>3.47812495962234-203.025638661995i</v>
      </c>
      <c r="E1194" t="str">
        <f t="shared" si="327"/>
        <v>162.078704265223-0.464763444432468i</v>
      </c>
      <c r="F1194" t="str">
        <f t="shared" si="328"/>
        <v>2.9099099034038-1905.26725387333i</v>
      </c>
      <c r="G1194" t="str">
        <f t="shared" si="329"/>
        <v>0.999999997764152-0.0000472847555699229i</v>
      </c>
      <c r="H1194" t="str">
        <f t="shared" si="330"/>
        <v>15.2231223293003+10.7202199417921i</v>
      </c>
      <c r="I1194" t="str">
        <f t="shared" si="331"/>
        <v>138.58659621538-196.161165703284i</v>
      </c>
      <c r="K1194" t="str">
        <f t="shared" si="332"/>
        <v>0.219564326189216-0.154886547338672i</v>
      </c>
      <c r="L1194" t="str">
        <f t="shared" si="333"/>
        <v>0.000714285714285714-15.4274516649457i</v>
      </c>
      <c r="M1194" t="str">
        <f t="shared" si="334"/>
        <v>0.0025-0.480646931606738i</v>
      </c>
      <c r="N1194">
        <f t="shared" si="335"/>
        <v>55.617001905061102</v>
      </c>
      <c r="O1194">
        <f t="shared" si="336"/>
        <v>60.870319083851435</v>
      </c>
      <c r="P1194" s="3">
        <f t="shared" si="337"/>
        <v>60.870319083851435</v>
      </c>
      <c r="Q1194" s="3">
        <f t="shared" si="338"/>
        <v>-124.3829980949389</v>
      </c>
      <c r="R1194">
        <f t="shared" si="339"/>
        <v>55.617001905061102</v>
      </c>
      <c r="S1194">
        <f t="shared" si="340"/>
        <v>7.839169373616002E-2</v>
      </c>
      <c r="T1194">
        <f t="shared" si="323"/>
        <v>60.870319083851435</v>
      </c>
    </row>
    <row r="1195" spans="1:20" x14ac:dyDescent="0.25">
      <c r="A1195">
        <f t="shared" si="324"/>
        <v>494.42122653345695</v>
      </c>
      <c r="B1195">
        <f t="shared" si="341"/>
        <v>78.689582172357433</v>
      </c>
      <c r="C1195" t="str">
        <f t="shared" si="325"/>
        <v>-622.625371021184-906.566617043736i</v>
      </c>
      <c r="D1195" t="str">
        <f t="shared" si="326"/>
        <v>3.47812495931489-202.257064669771i</v>
      </c>
      <c r="E1195" t="str">
        <f t="shared" si="327"/>
        <v>162.076747938147-0.46511501298869i</v>
      </c>
      <c r="F1195" t="str">
        <f t="shared" si="328"/>
        <v>2.90990990335427-1898.05464726145i</v>
      </c>
      <c r="G1195" t="str">
        <f t="shared" si="329"/>
        <v>0.999999997747127-0.0000474644376402806i</v>
      </c>
      <c r="H1195" t="str">
        <f t="shared" si="330"/>
        <v>15.2236681557016+10.7610009673722i</v>
      </c>
      <c r="I1195" t="str">
        <f t="shared" si="331"/>
        <v>138.587174918412-195.423986530306i</v>
      </c>
      <c r="K1195" t="str">
        <f t="shared" si="332"/>
        <v>0.219008266006746-0.155077132157788i</v>
      </c>
      <c r="L1195" t="str">
        <f t="shared" si="333"/>
        <v>0.000714285714285714-15.3690492776905i</v>
      </c>
      <c r="M1195" t="str">
        <f t="shared" si="334"/>
        <v>0.0025-0.478827387534108i</v>
      </c>
      <c r="N1195">
        <f t="shared" si="335"/>
        <v>55.51891715815097</v>
      </c>
      <c r="O1195">
        <f t="shared" si="336"/>
        <v>60.826149871408681</v>
      </c>
      <c r="P1195" s="3">
        <f t="shared" si="337"/>
        <v>60.826149871408681</v>
      </c>
      <c r="Q1195" s="3">
        <f t="shared" si="338"/>
        <v>-124.48108284184903</v>
      </c>
      <c r="R1195">
        <f t="shared" si="339"/>
        <v>55.51891715815097</v>
      </c>
      <c r="S1195">
        <f t="shared" si="340"/>
        <v>7.8689582172357428E-2</v>
      </c>
      <c r="T1195">
        <f t="shared" si="323"/>
        <v>60.826149871408681</v>
      </c>
    </row>
    <row r="1196" spans="1:20" x14ac:dyDescent="0.25">
      <c r="A1196">
        <f t="shared" si="324"/>
        <v>496.3000271942841</v>
      </c>
      <c r="B1196">
        <f t="shared" si="341"/>
        <v>78.988602584612394</v>
      </c>
      <c r="C1196" t="str">
        <f t="shared" si="325"/>
        <v>-621.00805969353-900.899526401971i</v>
      </c>
      <c r="D1196" t="str">
        <f t="shared" si="326"/>
        <v>3.47812495900509-201.491400213325i</v>
      </c>
      <c r="E1196" t="str">
        <f t="shared" si="327"/>
        <v>162.074786945525-0.465459133182864i</v>
      </c>
      <c r="F1196" t="str">
        <f t="shared" si="328"/>
        <v>2.90990990330433-1890.86934480288i</v>
      </c>
      <c r="G1196" t="str">
        <f t="shared" si="329"/>
        <v>0.999999997729973-0.0000476448025024963i</v>
      </c>
      <c r="H1196" t="str">
        <f t="shared" si="330"/>
        <v>15.2242181471059+10.8019374668731i</v>
      </c>
      <c r="I1196" t="str">
        <f t="shared" si="331"/>
        <v>138.587758032511-194.689618696902i</v>
      </c>
      <c r="K1196" t="str">
        <f t="shared" si="332"/>
        <v>0.218450843731551-0.155265950276612i</v>
      </c>
      <c r="L1196" t="str">
        <f t="shared" si="333"/>
        <v>0.000714285714285714-15.3108679793689i</v>
      </c>
      <c r="M1196" t="str">
        <f t="shared" si="334"/>
        <v>0.0025-0.4770147315542i</v>
      </c>
      <c r="N1196">
        <f t="shared" si="335"/>
        <v>55.420727559995555</v>
      </c>
      <c r="O1196">
        <f t="shared" si="336"/>
        <v>60.781924512428574</v>
      </c>
      <c r="P1196" s="3">
        <f t="shared" si="337"/>
        <v>60.781924512428574</v>
      </c>
      <c r="Q1196" s="3">
        <f t="shared" si="338"/>
        <v>-124.57927244000444</v>
      </c>
      <c r="R1196">
        <f t="shared" si="339"/>
        <v>55.420727559995555</v>
      </c>
      <c r="S1196">
        <f t="shared" si="340"/>
        <v>7.8988602584612391E-2</v>
      </c>
      <c r="T1196">
        <f t="shared" ref="T1196:T1259" si="342">P1196</f>
        <v>60.781924512428574</v>
      </c>
    </row>
    <row r="1197" spans="1:20" x14ac:dyDescent="0.25">
      <c r="A1197">
        <f t="shared" ref="A1197:A1260" si="343">2*PI()*B1197</f>
        <v>498.18596729762243</v>
      </c>
      <c r="B1197">
        <f t="shared" si="341"/>
        <v>79.288759274433929</v>
      </c>
      <c r="C1197" t="str">
        <f t="shared" ref="C1197:C1260" si="344">IMPRODUCT(D1197,E1197,$C$40,,K1197,$C$41)</f>
        <v>-619.386907303108-895.257062331117i</v>
      </c>
      <c r="D1197" t="str">
        <f t="shared" ref="D1197:D1260" si="345">IMDIV(IMPRODUCT($C$37,$C$38,COMPLEX(1,A1197/$C$38)),IMSUM(-1*A1197*A1197/$C$39,COMPLEX(0,1*A1197)))</f>
        <v>3.47812495869295-200.728634278317i</v>
      </c>
      <c r="E1197" t="str">
        <f t="shared" ref="E1197:E1260" si="346">IMDIV(IMPRODUCT(IMSUM(F1197,G1197),$C$29,H1197),IMSUM(1,I1197))</f>
        <v>162.072821327517-0.465795759289335i</v>
      </c>
      <c r="F1197" t="str">
        <f t="shared" ref="F1197:F1260" si="347">IMDIV(IMPRODUCT($C$14,$C$15,COMPLEX(1,A1197/$C$15)),IMSUM(-1*A1197*A1197/$C$16,COMPLEX(0,A1197)))</f>
        <v>2.90990990325405-1883.71124313465i</v>
      </c>
      <c r="G1197" t="str">
        <f t="shared" ref="G1197:G1260" si="348">IMDIV(1,COMPLEX(1,A1197*$C$9*$C$10))</f>
        <v>0.999999997712688-0.0000478258527511791i</v>
      </c>
      <c r="H1197" t="str">
        <f t="shared" ref="H1197:H1260" si="349">IMDIV($C$3,IMSUM(K1197,COMPLEX(0,$C$28*A1197)))</f>
        <v>15.2247723353626+10.8430300368927i</v>
      </c>
      <c r="I1197" t="str">
        <f t="shared" ref="I1197:I1260" si="350">IMPRODUCT(F1197,$C$29,H1197,$C$31)</f>
        <v>138.588345591333-193.958051640092i</v>
      </c>
      <c r="K1197" t="str">
        <f t="shared" ref="K1197:K1260" si="351">IF($C$26&lt;=0,IMDIV(1,IMSUM(IMDIV(1,L1197),1/$C$18)),IMDIV(1,IMSUM(IMDIV(1,L1197),1/$C$18,IMDIV(1,M1197))))</f>
        <v>0.217892070448797-0.155452989791858i</v>
      </c>
      <c r="L1197" t="str">
        <f t="shared" ref="L1197:L1260" si="352">IMSUM($C$21/$C$22,IMDIV(1,COMPLEX(0,$C$20*$C$22*A1197)))</f>
        <v>0.000714285714285714-15.2529069330234i</v>
      </c>
      <c r="M1197" t="str">
        <f t="shared" ref="M1197:M1260" si="353">IMSUM($C$25/$C$26,IMDIV(1,COMPLEX(0,$C$24*$C$26*A1197)))</f>
        <v>0.0025-0.475208937591353i</v>
      </c>
      <c r="N1197">
        <f t="shared" ref="N1197:N1260" si="354">ABS(R1197)</f>
        <v>55.32243437211757</v>
      </c>
      <c r="O1197">
        <f t="shared" ref="O1197:O1260" si="355">ABS(P1197)</f>
        <v>60.737642873274822</v>
      </c>
      <c r="P1197" s="3">
        <f t="shared" ref="P1197:P1260" si="356">20*LOG10(IMABS(C1197))</f>
        <v>60.737642873274822</v>
      </c>
      <c r="Q1197" s="3">
        <f t="shared" ref="Q1197:Q1260" si="357">IMARGUMENT(C1197)*180/PI()</f>
        <v>-124.67756562788243</v>
      </c>
      <c r="R1197">
        <f t="shared" ref="R1197:R1260" si="358">IF(Q1197&lt;0,Q1197+180,Q1197-180)</f>
        <v>55.32243437211757</v>
      </c>
      <c r="S1197">
        <f t="shared" ref="S1197:S1260" si="359">B1197/1000</f>
        <v>7.9288759274433934E-2</v>
      </c>
      <c r="T1197">
        <f t="shared" si="342"/>
        <v>60.737642873274822</v>
      </c>
    </row>
    <row r="1198" spans="1:20" x14ac:dyDescent="0.25">
      <c r="A1198">
        <f t="shared" si="343"/>
        <v>500.07907397335339</v>
      </c>
      <c r="B1198">
        <f t="shared" ref="B1198:B1261" si="360">B1197*(1+B$42)</f>
        <v>79.590056559676782</v>
      </c>
      <c r="C1198" t="str">
        <f t="shared" si="344"/>
        <v>-617.761946956992-889.63918502132i</v>
      </c>
      <c r="D1198" t="str">
        <f t="shared" si="345"/>
        <v>3.47812495837842-199.968755892102i</v>
      </c>
      <c r="E1198" t="str">
        <f t="shared" si="346"/>
        <v>162.070851124744-0.466124845847648i</v>
      </c>
      <c r="F1198" t="str">
        <f t="shared" si="347"/>
        <v>2.90990990320336-1876.58023928506i</v>
      </c>
      <c r="G1198" t="str">
        <f t="shared" si="348"/>
        <v>0.999999997695271-0.0000480075909907974i</v>
      </c>
      <c r="H1198" t="str">
        <f t="shared" si="349"/>
        <v>15.2253307525659+10.8842792763627i</v>
      </c>
      <c r="I1198" t="str">
        <f t="shared" si="350"/>
        <v>138.588937628793-193.229274837197i</v>
      </c>
      <c r="K1198" t="str">
        <f t="shared" si="351"/>
        <v>0.217331957375367-0.155638238877268i</v>
      </c>
      <c r="L1198" t="str">
        <f t="shared" si="352"/>
        <v>0.000714285714285714-15.1951653048649i</v>
      </c>
      <c r="M1198" t="str">
        <f t="shared" si="353"/>
        <v>0.0025-0.473409979668614i</v>
      </c>
      <c r="N1198">
        <f t="shared" si="354"/>
        <v>55.224038864079219</v>
      </c>
      <c r="O1198">
        <f t="shared" si="355"/>
        <v>60.693304821461673</v>
      </c>
      <c r="P1198" s="3">
        <f t="shared" si="356"/>
        <v>60.693304821461673</v>
      </c>
      <c r="Q1198" s="3">
        <f t="shared" si="357"/>
        <v>-124.77596113592078</v>
      </c>
      <c r="R1198">
        <f t="shared" si="358"/>
        <v>55.224038864079219</v>
      </c>
      <c r="S1198">
        <f t="shared" si="359"/>
        <v>7.9590056559676783E-2</v>
      </c>
      <c r="T1198">
        <f t="shared" si="342"/>
        <v>60.693304821461673</v>
      </c>
    </row>
    <row r="1199" spans="1:20" x14ac:dyDescent="0.25">
      <c r="A1199">
        <f t="shared" si="343"/>
        <v>501.97937445445211</v>
      </c>
      <c r="B1199">
        <f t="shared" si="360"/>
        <v>79.892498774603553</v>
      </c>
      <c r="C1199" t="str">
        <f t="shared" si="344"/>
        <v>-616.133212137606-884.045854704485i</v>
      </c>
      <c r="D1199" t="str">
        <f t="shared" si="345"/>
        <v>3.47812495806148-199.211754123575i</v>
      </c>
      <c r="E1199" t="str">
        <f t="shared" si="346"/>
        <v>162.068876378284-0.466446347669582i</v>
      </c>
      <c r="F1199" t="str">
        <f t="shared" si="347"/>
        <v>2.90990990315228-1869.47623067223i</v>
      </c>
      <c r="G1199" t="str">
        <f t="shared" si="348"/>
        <v>0.999999997677722-0.0000481900198357168i</v>
      </c>
      <c r="H1199" t="str">
        <f t="shared" si="349"/>
        <v>15.2258934310562+10.925685786558i</v>
      </c>
      <c r="I1199" t="str">
        <f t="shared" si="350"/>
        <v>138.589534179067-192.503277805689i</v>
      </c>
      <c r="K1199" t="str">
        <f t="shared" si="351"/>
        <v>0.216770515859278-0.155821685785321i</v>
      </c>
      <c r="L1199" t="str">
        <f t="shared" si="352"/>
        <v>0.000714285714285714-15.1376422642607i</v>
      </c>
      <c r="M1199" t="str">
        <f t="shared" si="353"/>
        <v>0.0025-0.471617831907364i</v>
      </c>
      <c r="N1199">
        <f t="shared" si="354"/>
        <v>55.125542313429833</v>
      </c>
      <c r="O1199">
        <f t="shared" si="355"/>
        <v>60.648910225667301</v>
      </c>
      <c r="P1199" s="3">
        <f t="shared" si="356"/>
        <v>60.648910225667301</v>
      </c>
      <c r="Q1199" s="3">
        <f t="shared" si="357"/>
        <v>-124.87445768657017</v>
      </c>
      <c r="R1199">
        <f t="shared" si="358"/>
        <v>55.125542313429833</v>
      </c>
      <c r="S1199">
        <f t="shared" si="359"/>
        <v>7.9892498774603554E-2</v>
      </c>
      <c r="T1199">
        <f t="shared" si="342"/>
        <v>60.648910225667301</v>
      </c>
    </row>
    <row r="1200" spans="1:20" x14ac:dyDescent="0.25">
      <c r="A1200">
        <f t="shared" si="343"/>
        <v>503.88689607737911</v>
      </c>
      <c r="B1200">
        <f t="shared" si="360"/>
        <v>80.196090269947049</v>
      </c>
      <c r="C1200" t="str">
        <f t="shared" si="344"/>
        <v>-614.500736700772-878.477031648325i</v>
      </c>
      <c r="D1200" t="str">
        <f t="shared" si="345"/>
        <v>3.47812495774215-198.457618083012i</v>
      </c>
      <c r="E1200" t="str">
        <f t="shared" si="346"/>
        <v>162.066897129672-0.466760219843208i</v>
      </c>
      <c r="F1200" t="str">
        <f t="shared" si="347"/>
        <v>2.90990990310084-1862.3991151026i</v>
      </c>
      <c r="G1200" t="str">
        <f t="shared" si="348"/>
        <v>0.999999997660039-0.0000483731419102371i</v>
      </c>
      <c r="H1200" t="str">
        <f t="shared" si="349"/>
        <v>15.2264604034226+10.9672501711062i</v>
      </c>
      <c r="I1200" t="str">
        <f t="shared" si="350"/>
        <v>138.59013527659-191.780050103043i</v>
      </c>
      <c r="K1200" t="str">
        <f t="shared" si="351"/>
        <v>0.216207757379058-0.15600331884893i</v>
      </c>
      <c r="L1200" t="str">
        <f t="shared" si="352"/>
        <v>0.000714285714285714-15.0803369837226i</v>
      </c>
      <c r="M1200" t="str">
        <f t="shared" si="353"/>
        <v>0.0025-0.469832468526963i</v>
      </c>
      <c r="N1200">
        <f t="shared" si="354"/>
        <v>55.026946005653116</v>
      </c>
      <c r="O1200">
        <f t="shared" si="355"/>
        <v>60.604458955746821</v>
      </c>
      <c r="P1200" s="3">
        <f t="shared" si="356"/>
        <v>60.604458955746821</v>
      </c>
      <c r="Q1200" s="3">
        <f t="shared" si="357"/>
        <v>-124.97305399434688</v>
      </c>
      <c r="R1200">
        <f t="shared" si="358"/>
        <v>55.026946005653116</v>
      </c>
      <c r="S1200">
        <f t="shared" si="359"/>
        <v>8.0196090269947048E-2</v>
      </c>
      <c r="T1200">
        <f t="shared" si="342"/>
        <v>60.604458955746821</v>
      </c>
    </row>
    <row r="1201" spans="1:20" x14ac:dyDescent="0.25">
      <c r="A1201">
        <f t="shared" si="343"/>
        <v>505.80166628247309</v>
      </c>
      <c r="B1201">
        <f t="shared" si="360"/>
        <v>80.500835412972847</v>
      </c>
      <c r="C1201" t="str">
        <f t="shared" si="344"/>
        <v>-612.864554873743-872.93267615044i</v>
      </c>
      <c r="D1201" t="str">
        <f t="shared" si="345"/>
        <v>3.47812495742039-197.706336921911i</v>
      </c>
      <c r="E1201" t="str">
        <f t="shared" si="346"/>
        <v>162.064913420901-0.467066417739355i</v>
      </c>
      <c r="F1201" t="str">
        <f t="shared" si="347"/>
        <v>2.90990990304899-1855.34879076949i</v>
      </c>
      <c r="G1201" t="str">
        <f t="shared" si="348"/>
        <v>0.999999997642222-0.0000485569598486308i</v>
      </c>
      <c r="H1201" t="str">
        <f t="shared" si="349"/>
        <v>15.2270317025042+11.0089730359974i</v>
      </c>
      <c r="I1201" t="str">
        <f t="shared" si="350"/>
        <v>138.59074095606-191.059581326583i</v>
      </c>
      <c r="K1201" t="str">
        <f t="shared" si="351"/>
        <v>0.215643693543105-0.156183126483146i</v>
      </c>
      <c r="L1201" t="str">
        <f t="shared" si="352"/>
        <v>0.000714285714285714-15.0232486388948i</v>
      </c>
      <c r="M1201" t="str">
        <f t="shared" si="353"/>
        <v>0.0025-0.468053863844354i</v>
      </c>
      <c r="N1201">
        <f t="shared" si="354"/>
        <v>54.928251234111229</v>
      </c>
      <c r="O1201">
        <f t="shared" si="355"/>
        <v>60.559950882745433</v>
      </c>
      <c r="P1201" s="3">
        <f t="shared" si="356"/>
        <v>60.559950882745433</v>
      </c>
      <c r="Q1201" s="3">
        <f t="shared" si="357"/>
        <v>-125.07174876588877</v>
      </c>
      <c r="R1201">
        <f t="shared" si="358"/>
        <v>54.928251234111229</v>
      </c>
      <c r="S1201">
        <f t="shared" si="359"/>
        <v>8.0500835412972843E-2</v>
      </c>
      <c r="T1201">
        <f t="shared" si="342"/>
        <v>60.559950882745433</v>
      </c>
    </row>
    <row r="1202" spans="1:20" x14ac:dyDescent="0.25">
      <c r="A1202">
        <f t="shared" si="343"/>
        <v>507.72371261434648</v>
      </c>
      <c r="B1202">
        <f t="shared" si="360"/>
        <v>80.806738587542142</v>
      </c>
      <c r="C1202" t="str">
        <f t="shared" si="344"/>
        <v>-611.224701253108-867.412748532385i</v>
      </c>
      <c r="D1202" t="str">
        <f t="shared" si="345"/>
        <v>3.47812495709615-196.957899832842i</v>
      </c>
      <c r="E1202" t="str">
        <f t="shared" si="346"/>
        <v>162.062925294414-0.467364897017056i</v>
      </c>
      <c r="F1202" t="str">
        <f t="shared" si="347"/>
        <v>2.90990990299675-1848.32515625163i</v>
      </c>
      <c r="G1202" t="str">
        <f t="shared" si="348"/>
        <v>0.999999997624268-0.0000487414762951806i</v>
      </c>
      <c r="H1202" t="str">
        <f t="shared" si="349"/>
        <v>15.2276073613927+11.0508549895942i</v>
      </c>
      <c r="I1202" t="str">
        <f t="shared" si="350"/>
        <v>138.591351252442-190.341861113339i</v>
      </c>
      <c r="K1202" t="str">
        <f t="shared" si="351"/>
        <v>0.215078336089013-0.156361097186848i</v>
      </c>
      <c r="L1202" t="str">
        <f t="shared" si="352"/>
        <v>0.000714285714285714-14.9663764085423i</v>
      </c>
      <c r="M1202" t="str">
        <f t="shared" si="353"/>
        <v>0.0025-0.466281992273714i</v>
      </c>
      <c r="N1202">
        <f t="shared" si="354"/>
        <v>54.829459299989125</v>
      </c>
      <c r="O1202">
        <f t="shared" si="355"/>
        <v>60.515385878911161</v>
      </c>
      <c r="P1202" s="3">
        <f t="shared" si="356"/>
        <v>60.515385878911161</v>
      </c>
      <c r="Q1202" s="3">
        <f t="shared" si="357"/>
        <v>-125.17054070001087</v>
      </c>
      <c r="R1202">
        <f t="shared" si="358"/>
        <v>54.829459299989125</v>
      </c>
      <c r="S1202">
        <f t="shared" si="359"/>
        <v>8.0806738587542143E-2</v>
      </c>
      <c r="T1202">
        <f t="shared" si="342"/>
        <v>60.515385878911161</v>
      </c>
    </row>
    <row r="1203" spans="1:20" x14ac:dyDescent="0.25">
      <c r="A1203">
        <f t="shared" si="343"/>
        <v>509.65306272228105</v>
      </c>
      <c r="B1203">
        <f t="shared" si="360"/>
        <v>81.113804194174804</v>
      </c>
      <c r="C1203" t="str">
        <f t="shared" si="344"/>
        <v>-609.581210802655-861.917209133769i</v>
      </c>
      <c r="D1203" t="str">
        <f t="shared" si="345"/>
        <v>3.47812495676946-196.212296049286i</v>
      </c>
      <c r="E1203" t="str">
        <f t="shared" si="346"/>
        <v>162.0609327931-0.467655613630572i</v>
      </c>
      <c r="F1203" t="str">
        <f t="shared" si="347"/>
        <v>2.9099099029441-1841.32811051167i</v>
      </c>
      <c r="G1203" t="str">
        <f t="shared" si="348"/>
        <v>0.999999997606179-0.0000489266939042172i</v>
      </c>
      <c r="H1203" t="str">
        <f t="shared" si="349"/>
        <v>15.2281874134336+11.0928966426412i</v>
      </c>
      <c r="I1203" t="str">
        <f t="shared" si="350"/>
        <v>138.591966200968-189.626879139889i</v>
      </c>
      <c r="K1203" t="str">
        <f t="shared" si="351"/>
        <v>0.214511696882884-0.156537219544439i</v>
      </c>
      <c r="L1203" t="str">
        <f t="shared" si="352"/>
        <v>0.000714285714285714-14.9097194745391i</v>
      </c>
      <c r="M1203" t="str">
        <f t="shared" si="353"/>
        <v>0.0025-0.464516828326074i</v>
      </c>
      <c r="N1203">
        <f t="shared" si="354"/>
        <v>54.730571512236679</v>
      </c>
      <c r="O1203">
        <f t="shared" si="355"/>
        <v>60.470763817707677</v>
      </c>
      <c r="P1203" s="3">
        <f t="shared" si="356"/>
        <v>60.470763817707677</v>
      </c>
      <c r="Q1203" s="3">
        <f t="shared" si="357"/>
        <v>-125.26942848776332</v>
      </c>
      <c r="R1203">
        <f t="shared" si="358"/>
        <v>54.730571512236679</v>
      </c>
      <c r="S1203">
        <f t="shared" si="359"/>
        <v>8.1113804194174799E-2</v>
      </c>
      <c r="T1203">
        <f t="shared" si="342"/>
        <v>60.470763817707677</v>
      </c>
    </row>
    <row r="1204" spans="1:20" x14ac:dyDescent="0.25">
      <c r="A1204">
        <f t="shared" si="343"/>
        <v>511.58974436062573</v>
      </c>
      <c r="B1204">
        <f t="shared" si="360"/>
        <v>81.422036650112673</v>
      </c>
      <c r="C1204" t="str">
        <f t="shared" si="344"/>
        <v>-607.934118851141-856.446018306413i</v>
      </c>
      <c r="D1204" t="str">
        <f t="shared" si="345"/>
        <v>3.47812495644029-195.469514845481i</v>
      </c>
      <c r="E1204" t="str">
        <f t="shared" si="346"/>
        <v>162.0589359603-0.467938523832448i</v>
      </c>
      <c r="F1204" t="str">
        <f t="shared" si="347"/>
        <v>2.90990990289107-1834.35755289475i</v>
      </c>
      <c r="G1204" t="str">
        <f t="shared" si="348"/>
        <v>0.999999997587951-0.0000491126153401581i</v>
      </c>
      <c r="H1204" t="str">
        <f t="shared" si="349"/>
        <v>15.228771892229+11.1350986082753i</v>
      </c>
      <c r="I1204" t="str">
        <f t="shared" si="350"/>
        <v>138.592585837139-188.91462512222i</v>
      </c>
      <c r="K1204" t="str">
        <f t="shared" si="351"/>
        <v>0.213943787918601-0.156711482227522i</v>
      </c>
      <c r="L1204" t="str">
        <f t="shared" si="352"/>
        <v>0.000714285714285714-14.853277021856i</v>
      </c>
      <c r="M1204" t="str">
        <f t="shared" si="353"/>
        <v>0.0025-0.462758346608962i</v>
      </c>
      <c r="N1204">
        <f t="shared" si="354"/>
        <v>54.631589187511949</v>
      </c>
      <c r="O1204">
        <f t="shared" si="355"/>
        <v>60.426084573827239</v>
      </c>
      <c r="P1204" s="3">
        <f t="shared" si="356"/>
        <v>60.426084573827239</v>
      </c>
      <c r="Q1204" s="3">
        <f t="shared" si="357"/>
        <v>-125.36841081248805</v>
      </c>
      <c r="R1204">
        <f t="shared" si="358"/>
        <v>54.631589187511949</v>
      </c>
      <c r="S1204">
        <f t="shared" si="359"/>
        <v>8.1422036650112675E-2</v>
      </c>
      <c r="T1204">
        <f t="shared" si="342"/>
        <v>60.426084573827239</v>
      </c>
    </row>
    <row r="1205" spans="1:20" x14ac:dyDescent="0.25">
      <c r="A1205">
        <f t="shared" si="343"/>
        <v>513.53378538919617</v>
      </c>
      <c r="B1205">
        <f t="shared" si="360"/>
        <v>81.73144038938311</v>
      </c>
      <c r="C1205" t="str">
        <f t="shared" si="344"/>
        <v>-606.28346109005-850.999136408479i</v>
      </c>
      <c r="D1205" t="str">
        <f t="shared" si="345"/>
        <v>3.47812495610862-194.729545536272i</v>
      </c>
      <c r="E1205" t="str">
        <f t="shared" si="346"/>
        <v>162.056934839796-0.468213584184381i</v>
      </c>
      <c r="F1205" t="str">
        <f t="shared" si="347"/>
        <v>2.90990990283762-1827.41338312707i</v>
      </c>
      <c r="G1205" t="str">
        <f t="shared" si="348"/>
        <v>0.999999997569585-0.0000492992432775452i</v>
      </c>
      <c r="H1205" t="str">
        <f t="shared" si="349"/>
        <v>15.2293608316389+11.1774615020349i</v>
      </c>
      <c r="I1205" t="str">
        <f t="shared" si="350"/>
        <v>138.593210196727-188.205088815573i</v>
      </c>
      <c r="K1205" t="str">
        <f t="shared" si="351"/>
        <v>0.213374621317088-0.15688387399659i</v>
      </c>
      <c r="L1205" t="str">
        <f t="shared" si="352"/>
        <v>0.000714285714285714-14.7970482385495i</v>
      </c>
      <c r="M1205" t="str">
        <f t="shared" si="353"/>
        <v>0.0025-0.461006521826023i</v>
      </c>
      <c r="N1205">
        <f t="shared" si="354"/>
        <v>54.532513650118773</v>
      </c>
      <c r="O1205">
        <f t="shared" si="355"/>
        <v>60.381348023203543</v>
      </c>
      <c r="P1205" s="3">
        <f t="shared" si="356"/>
        <v>60.381348023203543</v>
      </c>
      <c r="Q1205" s="3">
        <f t="shared" si="357"/>
        <v>-125.46748634988123</v>
      </c>
      <c r="R1205">
        <f t="shared" si="358"/>
        <v>54.532513650118773</v>
      </c>
      <c r="S1205">
        <f t="shared" si="359"/>
        <v>8.1731440389383112E-2</v>
      </c>
      <c r="T1205">
        <f t="shared" si="342"/>
        <v>60.381348023203543</v>
      </c>
    </row>
    <row r="1206" spans="1:20" x14ac:dyDescent="0.25">
      <c r="A1206">
        <f t="shared" si="343"/>
        <v>515.48521377367513</v>
      </c>
      <c r="B1206">
        <f t="shared" si="360"/>
        <v>82.042019862862773</v>
      </c>
      <c r="C1206" t="str">
        <f t="shared" si="344"/>
        <v>-604.629273571157-845.576523798639i</v>
      </c>
      <c r="D1206" t="str">
        <f t="shared" si="345"/>
        <v>3.4781249557744-193.99237747695i</v>
      </c>
      <c r="E1206" t="str">
        <f t="shared" si="346"/>
        <v>162.054929475813-0.468480751557426i</v>
      </c>
      <c r="F1206" t="str">
        <f t="shared" si="347"/>
        <v>2.90990990278376-1820.49550131442i</v>
      </c>
      <c r="G1206" t="str">
        <f t="shared" si="348"/>
        <v>0.999999997551078-0.000049486580401084i</v>
      </c>
      <c r="H1206" t="str">
        <f t="shared" si="349"/>
        <v>15.2299542657833+11.2199859418705i</v>
      </c>
      <c r="I1206" t="str">
        <f t="shared" si="350"/>
        <v>138.59383931578-187.498260014297i</v>
      </c>
      <c r="K1206" t="str">
        <f t="shared" si="351"/>
        <v>0.212804209325534-0.157054383702689i</v>
      </c>
      <c r="L1206" t="str">
        <f t="shared" si="352"/>
        <v>0.000714285714285714-14.7410323157497i</v>
      </c>
      <c r="M1206" t="str">
        <f t="shared" si="353"/>
        <v>0.0025-0.459261328776672i</v>
      </c>
      <c r="N1206">
        <f t="shared" si="354"/>
        <v>54.433346231949287</v>
      </c>
      <c r="O1206">
        <f t="shared" si="355"/>
        <v>60.336554043023874</v>
      </c>
      <c r="P1206" s="3">
        <f t="shared" si="356"/>
        <v>60.336554043023874</v>
      </c>
      <c r="Q1206" s="3">
        <f t="shared" si="357"/>
        <v>-125.56665376805071</v>
      </c>
      <c r="R1206">
        <f t="shared" si="358"/>
        <v>54.433346231949287</v>
      </c>
      <c r="S1206">
        <f t="shared" si="359"/>
        <v>8.2042019862862775E-2</v>
      </c>
      <c r="T1206">
        <f t="shared" si="342"/>
        <v>60.336554043023874</v>
      </c>
    </row>
    <row r="1207" spans="1:20" x14ac:dyDescent="0.25">
      <c r="A1207">
        <f t="shared" si="343"/>
        <v>517.44405758601511</v>
      </c>
      <c r="B1207">
        <f t="shared" si="360"/>
        <v>82.353779538341655</v>
      </c>
      <c r="C1207" t="str">
        <f t="shared" si="344"/>
        <v>-602.971592704125-840.178140830292i</v>
      </c>
      <c r="D1207" t="str">
        <f t="shared" si="345"/>
        <v>3.47812495543764-193.258000063107i</v>
      </c>
      <c r="E1207" t="str">
        <f t="shared" si="346"/>
        <v>162.052919913012-0.468739983140255i</v>
      </c>
      <c r="F1207" t="str">
        <f t="shared" si="347"/>
        <v>2.9099099027295-1813.60380794074i</v>
      </c>
      <c r="G1207" t="str">
        <f t="shared" si="348"/>
        <v>0.999999997532431-0.0000496746294056819i</v>
      </c>
      <c r="H1207" t="str">
        <f t="shared" si="349"/>
        <v>15.2305522290449+11.2626725481546i</v>
      </c>
      <c r="I1207" t="str">
        <f t="shared" si="350"/>
        <v>138.594473230619-186.794128551709i</v>
      </c>
      <c r="K1207" t="str">
        <f t="shared" si="351"/>
        <v>0.212232564316599-0.157223000289089i</v>
      </c>
      <c r="L1207" t="str">
        <f t="shared" si="352"/>
        <v>0.000714285714285714-14.6852284476486i</v>
      </c>
      <c r="M1207" t="str">
        <f t="shared" si="353"/>
        <v>0.0025-0.457522742355719i</v>
      </c>
      <c r="N1207">
        <f t="shared" si="354"/>
        <v>54.334088272421369</v>
      </c>
      <c r="O1207">
        <f t="shared" si="355"/>
        <v>60.291702511742045</v>
      </c>
      <c r="P1207" s="3">
        <f t="shared" si="356"/>
        <v>60.291702511742045</v>
      </c>
      <c r="Q1207" s="3">
        <f t="shared" si="357"/>
        <v>-125.66591172757863</v>
      </c>
      <c r="R1207">
        <f t="shared" si="358"/>
        <v>54.334088272421369</v>
      </c>
      <c r="S1207">
        <f t="shared" si="359"/>
        <v>8.2353779538341651E-2</v>
      </c>
      <c r="T1207">
        <f t="shared" si="342"/>
        <v>60.291702511742045</v>
      </c>
    </row>
    <row r="1208" spans="1:20" x14ac:dyDescent="0.25">
      <c r="A1208">
        <f t="shared" si="343"/>
        <v>519.41034500484204</v>
      </c>
      <c r="B1208">
        <f t="shared" si="360"/>
        <v>82.666723900587357</v>
      </c>
      <c r="C1208" t="str">
        <f t="shared" si="344"/>
        <v>-601.310455253997-834.803947845757i</v>
      </c>
      <c r="D1208" t="str">
        <f t="shared" si="345"/>
        <v>3.47812495509834-192.526402730475i</v>
      </c>
      <c r="E1208" t="str">
        <f t="shared" si="346"/>
        <v>162.05090619649-0.468991236446357i</v>
      </c>
      <c r="F1208" t="str">
        <f t="shared" si="347"/>
        <v>2.90990990267484-1806.7382038667i</v>
      </c>
      <c r="G1208" t="str">
        <f t="shared" si="348"/>
        <v>0.999999997513642-0.0000498633929964865i</v>
      </c>
      <c r="H1208" t="str">
        <f t="shared" si="349"/>
        <v>15.2311547560703+11.3055219436912i</v>
      </c>
      <c r="I1208" t="str">
        <f t="shared" si="350"/>
        <v>138.595111977842-186.09268429994i</v>
      </c>
      <c r="K1208" t="str">
        <f t="shared" si="351"/>
        <v>0.211659698787593-0.157389712792945i</v>
      </c>
      <c r="L1208" t="str">
        <f t="shared" si="352"/>
        <v>0.000714285714285714-14.629635831489i</v>
      </c>
      <c r="M1208" t="str">
        <f t="shared" si="353"/>
        <v>0.0025-0.455790737553018i</v>
      </c>
      <c r="N1208">
        <f t="shared" si="354"/>
        <v>54.234741118414505</v>
      </c>
      <c r="O1208">
        <f t="shared" si="355"/>
        <v>60.24679330909062</v>
      </c>
      <c r="P1208" s="3">
        <f t="shared" si="356"/>
        <v>60.24679330909062</v>
      </c>
      <c r="Q1208" s="3">
        <f t="shared" si="357"/>
        <v>-125.7652588815855</v>
      </c>
      <c r="R1208">
        <f t="shared" si="358"/>
        <v>54.234741118414505</v>
      </c>
      <c r="S1208">
        <f t="shared" si="359"/>
        <v>8.2666723900587352E-2</v>
      </c>
      <c r="T1208">
        <f t="shared" si="342"/>
        <v>60.24679330909062</v>
      </c>
    </row>
    <row r="1209" spans="1:20" x14ac:dyDescent="0.25">
      <c r="A1209">
        <f t="shared" si="343"/>
        <v>521.38410431586044</v>
      </c>
      <c r="B1209">
        <f t="shared" si="360"/>
        <v>82.980857451409591</v>
      </c>
      <c r="C1209" t="str">
        <f t="shared" si="344"/>
        <v>-599.645898338611-829.453905170569i</v>
      </c>
      <c r="D1209" t="str">
        <f t="shared" si="345"/>
        <v>3.47812495475643-191.797574954783i</v>
      </c>
      <c r="E1209" t="str">
        <f t="shared" si="346"/>
        <v>162.048888371776-0.469234469316252i</v>
      </c>
      <c r="F1209" t="str">
        <f t="shared" si="347"/>
        <v>2.90990990261974-1799.89859032829i</v>
      </c>
      <c r="G1209" t="str">
        <f t="shared" si="348"/>
        <v>0.99999999749471-0.0000500528738889256i</v>
      </c>
      <c r="H1209" t="str">
        <f t="shared" si="349"/>
        <v>15.2317618817723+11.3485347537268i</v>
      </c>
      <c r="I1209" t="str">
        <f t="shared" si="350"/>
        <v>138.595755594331-185.393917169791i</v>
      </c>
      <c r="K1209" t="str">
        <f t="shared" si="351"/>
        <v>0.211085625359625-0.157554510346949i</v>
      </c>
      <c r="L1209" t="str">
        <f t="shared" si="352"/>
        <v>0.000714285714285714-14.5742536675523i</v>
      </c>
      <c r="M1209" t="str">
        <f t="shared" si="353"/>
        <v>0.0025-0.454065289453097i</v>
      </c>
      <c r="N1209">
        <f t="shared" si="354"/>
        <v>54.135306124207673</v>
      </c>
      <c r="O1209">
        <f t="shared" si="355"/>
        <v>60.201826316093545</v>
      </c>
      <c r="P1209" s="3">
        <f t="shared" si="356"/>
        <v>60.201826316093545</v>
      </c>
      <c r="Q1209" s="3">
        <f t="shared" si="357"/>
        <v>-125.86469387579233</v>
      </c>
      <c r="R1209">
        <f t="shared" si="358"/>
        <v>54.135306124207673</v>
      </c>
      <c r="S1209">
        <f t="shared" si="359"/>
        <v>8.2980857451409595E-2</v>
      </c>
      <c r="T1209">
        <f t="shared" si="342"/>
        <v>60.201826316093545</v>
      </c>
    </row>
    <row r="1210" spans="1:20" x14ac:dyDescent="0.25">
      <c r="A1210">
        <f t="shared" si="343"/>
        <v>523.3653639122607</v>
      </c>
      <c r="B1210">
        <f t="shared" si="360"/>
        <v>83.296184709724955</v>
      </c>
      <c r="C1210" t="str">
        <f t="shared" si="344"/>
        <v>-597.977959425914-824.127973107711i</v>
      </c>
      <c r="D1210" t="str">
        <f t="shared" si="345"/>
        <v>3.47812495441192-191.071506251597i</v>
      </c>
      <c r="E1210" t="str">
        <f t="shared" si="346"/>
        <v>162.046866484827-0.469469639925907i</v>
      </c>
      <c r="F1210" t="str">
        <f t="shared" si="347"/>
        <v>2.90990990256424-1793.08486893537i</v>
      </c>
      <c r="G1210" t="str">
        <f t="shared" si="348"/>
        <v>0.999999997475634-0.0000502430748087451i</v>
      </c>
      <c r="H1210" t="str">
        <f t="shared" si="349"/>
        <v>15.2323736413321+11.3917116059598i</v>
      </c>
      <c r="I1210" t="str">
        <f t="shared" si="350"/>
        <v>138.596404117248-184.697817110591i</v>
      </c>
      <c r="K1210" t="str">
        <f t="shared" si="351"/>
        <v>0.210510356776733-0.157717382180971i</v>
      </c>
      <c r="L1210" t="str">
        <f t="shared" si="352"/>
        <v>0.000714285714285714-14.5190811591475i</v>
      </c>
      <c r="M1210" t="str">
        <f t="shared" si="353"/>
        <v>0.0025-0.452346373234803i</v>
      </c>
      <c r="N1210">
        <f t="shared" si="354"/>
        <v>54.035784651414019</v>
      </c>
      <c r="O1210">
        <f t="shared" si="355"/>
        <v>60.156801415078021</v>
      </c>
      <c r="P1210" s="3">
        <f t="shared" si="356"/>
        <v>60.156801415078021</v>
      </c>
      <c r="Q1210" s="3">
        <f t="shared" si="357"/>
        <v>-125.96421534858598</v>
      </c>
      <c r="R1210">
        <f t="shared" si="358"/>
        <v>54.035784651414019</v>
      </c>
      <c r="S1210">
        <f t="shared" si="359"/>
        <v>8.3296184709724955E-2</v>
      </c>
      <c r="T1210">
        <f t="shared" si="342"/>
        <v>60.156801415078021</v>
      </c>
    </row>
    <row r="1211" spans="1:20" x14ac:dyDescent="0.25">
      <c r="A1211">
        <f t="shared" si="343"/>
        <v>525.35415229512739</v>
      </c>
      <c r="B1211">
        <f t="shared" si="360"/>
        <v>83.612710211621916</v>
      </c>
      <c r="C1211" t="str">
        <f t="shared" si="344"/>
        <v>-596.306676331299-818.826111931982i</v>
      </c>
      <c r="D1211" t="str">
        <f t="shared" si="345"/>
        <v>3.47812495406481-190.348186176177i</v>
      </c>
      <c r="E1211" t="str">
        <f t="shared" si="346"/>
        <v>162.04484058203-0.469696706792398i</v>
      </c>
      <c r="F1211" t="str">
        <f t="shared" si="347"/>
        <v>2.9099099025083-1786.29694167028i</v>
      </c>
      <c r="G1211" t="str">
        <f t="shared" si="348"/>
        <v>0.999999997456412-0.0000504339984920489i</v>
      </c>
      <c r="H1211" t="str">
        <f t="shared" si="349"/>
        <v>15.2329900702014+11.4350531305509i</v>
      </c>
      <c r="I1211" t="str">
        <f t="shared" si="350"/>
        <v>138.597057584038-184.004374110052i</v>
      </c>
      <c r="K1211" t="str">
        <f t="shared" si="351"/>
        <v>0.209933905904985-0.157878317623702i</v>
      </c>
      <c r="L1211" t="str">
        <f t="shared" si="352"/>
        <v>0.000714285714285714-14.4641175125996i</v>
      </c>
      <c r="M1211" t="str">
        <f t="shared" si="353"/>
        <v>0.0025-0.450633964170953i</v>
      </c>
      <c r="N1211">
        <f t="shared" si="354"/>
        <v>53.936178068913833</v>
      </c>
      <c r="O1211">
        <f t="shared" si="355"/>
        <v>60.11171848968737</v>
      </c>
      <c r="P1211" s="3">
        <f t="shared" si="356"/>
        <v>60.11171848968737</v>
      </c>
      <c r="Q1211" s="3">
        <f t="shared" si="357"/>
        <v>-126.06382193108617</v>
      </c>
      <c r="R1211">
        <f t="shared" si="358"/>
        <v>53.936178068913833</v>
      </c>
      <c r="S1211">
        <f t="shared" si="359"/>
        <v>8.3612710211621921E-2</v>
      </c>
      <c r="T1211">
        <f t="shared" si="342"/>
        <v>60.11171848968737</v>
      </c>
    </row>
    <row r="1212" spans="1:20" x14ac:dyDescent="0.25">
      <c r="A1212">
        <f t="shared" si="343"/>
        <v>527.35049807384894</v>
      </c>
      <c r="B1212">
        <f t="shared" si="360"/>
        <v>83.930438510426086</v>
      </c>
      <c r="C1212" t="str">
        <f t="shared" si="344"/>
        <v>-594.632087214696-813.548281884255i</v>
      </c>
      <c r="D1212" t="str">
        <f t="shared" si="345"/>
        <v>3.47812495371502-189.627604323319i</v>
      </c>
      <c r="E1212" t="str">
        <f t="shared" si="346"/>
        <v>162.042810710185-0.469915628777371i</v>
      </c>
      <c r="F1212" t="str">
        <f t="shared" si="347"/>
        <v>2.90990990245194-1779.53471088639i</v>
      </c>
      <c r="G1212" t="str">
        <f t="shared" si="348"/>
        <v>0.999999997437044-0.0000506256476853382i</v>
      </c>
      <c r="H1212" t="str">
        <f t="shared" si="349"/>
        <v>15.2336112041043+11.4785599601334i</v>
      </c>
      <c r="I1212" t="str">
        <f t="shared" si="350"/>
        <v>138.597716032433-183.313578194122i</v>
      </c>
      <c r="K1212" t="str">
        <f t="shared" si="351"/>
        <v>0.209356285731558-0.158037306104275i</v>
      </c>
      <c r="L1212" t="str">
        <f t="shared" si="352"/>
        <v>0.000714285714285714-14.4093619372381i</v>
      </c>
      <c r="M1212" t="str">
        <f t="shared" si="353"/>
        <v>0.0025-0.448928037627967i</v>
      </c>
      <c r="N1212">
        <f t="shared" si="354"/>
        <v>53.836487752789495</v>
      </c>
      <c r="O1212">
        <f t="shared" si="355"/>
        <v>60.066577424892031</v>
      </c>
      <c r="P1212" s="3">
        <f t="shared" si="356"/>
        <v>60.066577424892031</v>
      </c>
      <c r="Q1212" s="3">
        <f t="shared" si="357"/>
        <v>-126.16351224721051</v>
      </c>
      <c r="R1212">
        <f t="shared" si="358"/>
        <v>53.836487752789495</v>
      </c>
      <c r="S1212">
        <f t="shared" si="359"/>
        <v>8.3930438510426086E-2</v>
      </c>
      <c r="T1212">
        <f t="shared" si="342"/>
        <v>60.066577424892031</v>
      </c>
    </row>
    <row r="1213" spans="1:20" x14ac:dyDescent="0.25">
      <c r="A1213">
        <f t="shared" si="343"/>
        <v>529.35442996652955</v>
      </c>
      <c r="B1213">
        <f t="shared" si="360"/>
        <v>84.249374176765713</v>
      </c>
      <c r="C1213" t="str">
        <f t="shared" si="344"/>
        <v>-592.954230577806-808.294443165937i</v>
      </c>
      <c r="D1213" t="str">
        <f t="shared" si="345"/>
        <v>3.47812495336258-188.909750327211i</v>
      </c>
      <c r="E1213" t="str">
        <f t="shared" si="346"/>
        <v>162.04077691652-0.470126365094106i</v>
      </c>
      <c r="F1213" t="str">
        <f t="shared" si="347"/>
        <v>2.90990990239515-1772.79807930676i</v>
      </c>
      <c r="G1213" t="str">
        <f t="shared" si="348"/>
        <v>0.999999997417528-0.0000508180251455507i</v>
      </c>
      <c r="H1213" t="str">
        <f t="shared" si="349"/>
        <v>15.2342370790396+11.5222327298238i</v>
      </c>
      <c r="I1213" t="str">
        <f t="shared" si="350"/>
        <v>138.598379500457-182.625419426846i</v>
      </c>
      <c r="K1213" t="str">
        <f t="shared" si="351"/>
        <v>0.208777509363783-0.15819433715389i</v>
      </c>
      <c r="L1213" t="str">
        <f t="shared" si="352"/>
        <v>0.000714285714285714-14.3548136453856i</v>
      </c>
      <c r="M1213" t="str">
        <f t="shared" si="353"/>
        <v>0.0025-0.447228569065519i</v>
      </c>
      <c r="N1213">
        <f t="shared" si="354"/>
        <v>53.736715086255302</v>
      </c>
      <c r="O1213">
        <f t="shared" si="355"/>
        <v>60.021378107002683</v>
      </c>
      <c r="P1213" s="3">
        <f t="shared" si="356"/>
        <v>60.021378107002683</v>
      </c>
      <c r="Q1213" s="3">
        <f t="shared" si="357"/>
        <v>-126.2632849137447</v>
      </c>
      <c r="R1213">
        <f t="shared" si="358"/>
        <v>53.736715086255302</v>
      </c>
      <c r="S1213">
        <f t="shared" si="359"/>
        <v>8.4249374176765715E-2</v>
      </c>
      <c r="T1213">
        <f t="shared" si="342"/>
        <v>60.021378107002683</v>
      </c>
    </row>
    <row r="1214" spans="1:20" x14ac:dyDescent="0.25">
      <c r="A1214">
        <f t="shared" si="343"/>
        <v>531.36597680040245</v>
      </c>
      <c r="B1214">
        <f t="shared" si="360"/>
        <v>84.569521798637425</v>
      </c>
      <c r="C1214" t="str">
        <f t="shared" si="344"/>
        <v>-591.273145261078-803.064555933328i</v>
      </c>
      <c r="D1214" t="str">
        <f t="shared" si="345"/>
        <v>3.47812495300748-188.194613861284i</v>
      </c>
      <c r="E1214" t="str">
        <f t="shared" si="346"/>
        <v>162.038739248671-0.470328875312635i</v>
      </c>
      <c r="F1214" t="str">
        <f t="shared" si="347"/>
        <v>2.90990990233794-1766.08695002267i</v>
      </c>
      <c r="G1214" t="str">
        <f t="shared" si="348"/>
        <v>0.999999997397864-0.0000510111336401007i</v>
      </c>
      <c r="H1214" t="str">
        <f t="shared" si="349"/>
        <v>15.2348677312829+11.5660720772314i</v>
      </c>
      <c r="I1214" t="str">
        <f t="shared" si="350"/>
        <v>138.599048026419-181.939887910219i</v>
      </c>
      <c r="K1214" t="str">
        <f t="shared" si="351"/>
        <v>0.208197590028181-0.158349400407418i</v>
      </c>
      <c r="L1214" t="str">
        <f t="shared" si="352"/>
        <v>0.000714285714285714-14.3004718523467i</v>
      </c>
      <c r="M1214" t="str">
        <f t="shared" si="353"/>
        <v>0.0025-0.445535534036181i</v>
      </c>
      <c r="N1214">
        <f t="shared" si="354"/>
        <v>53.636861459590321</v>
      </c>
      <c r="O1214">
        <f t="shared" si="355"/>
        <v>59.976120423681408</v>
      </c>
      <c r="P1214" s="3">
        <f t="shared" si="356"/>
        <v>59.976120423681408</v>
      </c>
      <c r="Q1214" s="3">
        <f t="shared" si="357"/>
        <v>-126.36313854040968</v>
      </c>
      <c r="R1214">
        <f t="shared" si="358"/>
        <v>53.636861459590321</v>
      </c>
      <c r="S1214">
        <f t="shared" si="359"/>
        <v>8.4569521798637429E-2</v>
      </c>
      <c r="T1214">
        <f t="shared" si="342"/>
        <v>59.976120423681408</v>
      </c>
    </row>
    <row r="1215" spans="1:20" x14ac:dyDescent="0.25">
      <c r="A1215">
        <f t="shared" si="343"/>
        <v>533.38516751224392</v>
      </c>
      <c r="B1215">
        <f t="shared" si="360"/>
        <v>84.890885981472252</v>
      </c>
      <c r="C1215" t="str">
        <f t="shared" si="344"/>
        <v>-589.58887044075-797.858580292076i</v>
      </c>
      <c r="D1215" t="str">
        <f t="shared" si="345"/>
        <v>3.47812495264964-187.482184638059i</v>
      </c>
      <c r="E1215" t="str">
        <f t="shared" si="346"/>
        <v>162.036697754692-0.470523119365483i</v>
      </c>
      <c r="F1215" t="str">
        <f t="shared" si="347"/>
        <v>2.90990990228027-1759.40122649226i</v>
      </c>
      <c r="G1215" t="str">
        <f t="shared" si="348"/>
        <v>0.99999999737805-0.0000512049759469185i</v>
      </c>
      <c r="H1215" t="str">
        <f t="shared" si="349"/>
        <v>15.2355031973884+11.6100786424695i</v>
      </c>
      <c r="I1215" t="str">
        <f t="shared" si="350"/>
        <v>138.599721648925-181.256973784044i</v>
      </c>
      <c r="K1215" t="str">
        <f t="shared" si="351"/>
        <v>0.207616541069454-0.158502485605007i</v>
      </c>
      <c r="L1215" t="str">
        <f t="shared" si="352"/>
        <v>0.000714285714285714-14.2463357763964i</v>
      </c>
      <c r="M1215" t="str">
        <f t="shared" si="353"/>
        <v>0.0025-0.443848908185077i</v>
      </c>
      <c r="N1215">
        <f t="shared" si="354"/>
        <v>53.536928270065715</v>
      </c>
      <c r="O1215">
        <f t="shared" si="355"/>
        <v>59.930804263953917</v>
      </c>
      <c r="P1215" s="3">
        <f t="shared" si="356"/>
        <v>59.930804263953917</v>
      </c>
      <c r="Q1215" s="3">
        <f t="shared" si="357"/>
        <v>-126.46307172993428</v>
      </c>
      <c r="R1215">
        <f t="shared" si="358"/>
        <v>53.536928270065715</v>
      </c>
      <c r="S1215">
        <f t="shared" si="359"/>
        <v>8.489088598147225E-2</v>
      </c>
      <c r="T1215">
        <f t="shared" si="342"/>
        <v>59.930804263953917</v>
      </c>
    </row>
    <row r="1216" spans="1:20" x14ac:dyDescent="0.25">
      <c r="A1216">
        <f t="shared" si="343"/>
        <v>535.41203114879056</v>
      </c>
      <c r="B1216">
        <f t="shared" si="360"/>
        <v>85.21347134820185</v>
      </c>
      <c r="C1216" t="str">
        <f t="shared" si="344"/>
        <v>-587.90144562568-792.67647629165i</v>
      </c>
      <c r="D1216" t="str">
        <f t="shared" si="345"/>
        <v>3.47812495228911-186.772452409002i</v>
      </c>
      <c r="E1216" t="str">
        <f t="shared" si="346"/>
        <v>162.034652483037-0.470709057553069i</v>
      </c>
      <c r="F1216" t="str">
        <f t="shared" si="347"/>
        <v>2.90990990222217-1752.74081253918i</v>
      </c>
      <c r="G1216" t="str">
        <f t="shared" si="348"/>
        <v>0.999999997358086-0.0000513995548544907i</v>
      </c>
      <c r="H1216" t="str">
        <f t="shared" si="349"/>
        <v>15.2361435141918+11.6542530681649i</v>
      </c>
      <c r="I1216" t="str">
        <f t="shared" si="350"/>
        <v>138.600400406875-180.5766672258i</v>
      </c>
      <c r="K1216" t="str">
        <f t="shared" si="351"/>
        <v>0.207034375949476-0.158653582593661i</v>
      </c>
      <c r="L1216" t="str">
        <f t="shared" si="352"/>
        <v>0.000714285714285714-14.1924046387691i</v>
      </c>
      <c r="M1216" t="str">
        <f t="shared" si="353"/>
        <v>0.0025-0.44216866724953i</v>
      </c>
      <c r="N1216">
        <f t="shared" si="354"/>
        <v>53.43691692187717</v>
      </c>
      <c r="O1216">
        <f t="shared" si="355"/>
        <v>59.88542951822069</v>
      </c>
      <c r="P1216" s="3">
        <f t="shared" si="356"/>
        <v>59.88542951822069</v>
      </c>
      <c r="Q1216" s="3">
        <f t="shared" si="357"/>
        <v>-126.56308307812283</v>
      </c>
      <c r="R1216">
        <f t="shared" si="358"/>
        <v>53.43691692187717</v>
      </c>
      <c r="S1216">
        <f t="shared" si="359"/>
        <v>8.5213471348201855E-2</v>
      </c>
      <c r="T1216">
        <f t="shared" si="342"/>
        <v>59.88542951822069</v>
      </c>
    </row>
    <row r="1217" spans="1:20" x14ac:dyDescent="0.25">
      <c r="A1217">
        <f t="shared" si="343"/>
        <v>537.4465968671559</v>
      </c>
      <c r="B1217">
        <f t="shared" si="360"/>
        <v>85.53728253932502</v>
      </c>
      <c r="C1217" t="str">
        <f t="shared" si="344"/>
        <v>-586.210910654296-787.518203919854i</v>
      </c>
      <c r="D1217" t="str">
        <f t="shared" si="345"/>
        <v>3.47812495192582-186.065406964377i</v>
      </c>
      <c r="E1217" t="str">
        <f t="shared" si="346"/>
        <v>162.032603482572-0.470886650550052i</v>
      </c>
      <c r="F1217" t="str">
        <f t="shared" si="347"/>
        <v>2.90990990216362-1746.10561235112i</v>
      </c>
      <c r="G1217" t="str">
        <f t="shared" si="348"/>
        <v>0.999999997337969-0.0000515948731618998i</v>
      </c>
      <c r="H1217" t="str">
        <f t="shared" si="349"/>
        <v>15.2367887188117+11.6985959994697i</v>
      </c>
      <c r="I1217" t="str">
        <f t="shared" si="350"/>
        <v>138.601084339469-179.898958450483i</v>
      </c>
      <c r="K1217" t="str">
        <f t="shared" si="351"/>
        <v>0.206451108246225-0.158802681328831i</v>
      </c>
      <c r="L1217" t="str">
        <f t="shared" si="352"/>
        <v>0.000714285714285714-14.1386776636472i</v>
      </c>
      <c r="M1217" t="str">
        <f t="shared" si="353"/>
        <v>0.0025-0.440494787058706i</v>
      </c>
      <c r="N1217">
        <f t="shared" si="354"/>
        <v>53.336828826067318</v>
      </c>
      <c r="O1217">
        <f t="shared" si="355"/>
        <v>59.839996078269174</v>
      </c>
      <c r="P1217" s="3">
        <f t="shared" si="356"/>
        <v>59.839996078269174</v>
      </c>
      <c r="Q1217" s="3">
        <f t="shared" si="357"/>
        <v>-126.66317117393268</v>
      </c>
      <c r="R1217">
        <f t="shared" si="358"/>
        <v>53.336828826067318</v>
      </c>
      <c r="S1217">
        <f t="shared" si="359"/>
        <v>8.5537282539325021E-2</v>
      </c>
      <c r="T1217">
        <f t="shared" si="342"/>
        <v>59.839996078269174</v>
      </c>
    </row>
    <row r="1218" spans="1:20" x14ac:dyDescent="0.25">
      <c r="A1218">
        <f t="shared" si="343"/>
        <v>539.4888939352511</v>
      </c>
      <c r="B1218">
        <f t="shared" si="360"/>
        <v>85.862324212974457</v>
      </c>
      <c r="C1218" t="str">
        <f t="shared" si="344"/>
        <v>-584.517305691247-782.383723097391i</v>
      </c>
      <c r="D1218" t="str">
        <f t="shared" si="345"/>
        <v>3.47812495155976-185.361038133098i</v>
      </c>
      <c r="E1218" t="str">
        <f t="shared" si="346"/>
        <v>162.030550802556-0.471055859407477i</v>
      </c>
      <c r="F1218" t="str">
        <f t="shared" si="347"/>
        <v>2.90990990210465-1739.49553047851i</v>
      </c>
      <c r="G1218" t="str">
        <f t="shared" si="348"/>
        <v>0.999999997317699-0.0000517909336788652i</v>
      </c>
      <c r="H1218" t="str">
        <f t="shared" si="349"/>
        <v>15.2374388486523+11.7431080840706i</v>
      </c>
      <c r="I1218" t="str">
        <f t="shared" si="350"/>
        <v>138.601773486205-179.223837710483i</v>
      </c>
      <c r="K1218" t="str">
        <f t="shared" si="351"/>
        <v>0.20586675165273-0.15894977187597i</v>
      </c>
      <c r="L1218" t="str">
        <f t="shared" si="352"/>
        <v>0.000714285714285714-14.0851540781502i</v>
      </c>
      <c r="M1218" t="str">
        <f t="shared" si="353"/>
        <v>0.0025-0.43882724353328i</v>
      </c>
      <c r="N1218">
        <f t="shared" si="354"/>
        <v>53.236665400458307</v>
      </c>
      <c r="O1218">
        <f t="shared" si="355"/>
        <v>59.794503837284687</v>
      </c>
      <c r="P1218" s="3">
        <f t="shared" si="356"/>
        <v>59.794503837284687</v>
      </c>
      <c r="Q1218" s="3">
        <f t="shared" si="357"/>
        <v>-126.76333459954169</v>
      </c>
      <c r="R1218">
        <f t="shared" si="358"/>
        <v>53.236665400458307</v>
      </c>
      <c r="S1218">
        <f t="shared" si="359"/>
        <v>8.5862324212974461E-2</v>
      </c>
      <c r="T1218">
        <f t="shared" si="342"/>
        <v>59.794503837284687</v>
      </c>
    </row>
    <row r="1219" spans="1:20" x14ac:dyDescent="0.25">
      <c r="A1219">
        <f t="shared" si="343"/>
        <v>541.53895173220508</v>
      </c>
      <c r="B1219">
        <f t="shared" si="360"/>
        <v>86.188601044983756</v>
      </c>
      <c r="C1219" t="str">
        <f t="shared" si="344"/>
        <v>-582.820671224189-777.27299367246i</v>
      </c>
      <c r="D1219" t="str">
        <f t="shared" si="345"/>
        <v>3.47812495119092-184.659335782582i</v>
      </c>
      <c r="E1219" t="str">
        <f t="shared" si="346"/>
        <v>162.028494492649-0.47121664556176i</v>
      </c>
      <c r="F1219" t="str">
        <f t="shared" si="347"/>
        <v>2.90990990204521-1732.91047183309i</v>
      </c>
      <c r="G1219" t="str">
        <f t="shared" si="348"/>
        <v>0.999999997297275-0.0000519877392257831i</v>
      </c>
      <c r="H1219" t="str">
        <f t="shared" si="349"/>
        <v>15.2380939414055+11.7877899722001i</v>
      </c>
      <c r="I1219" t="str">
        <f t="shared" si="350"/>
        <v>138.602467886883-178.551295295433i</v>
      </c>
      <c r="K1219" t="str">
        <f t="shared" si="351"/>
        <v>0.205281319975963-0.159094844412096i</v>
      </c>
      <c r="L1219" t="str">
        <f t="shared" si="352"/>
        <v>0.000714285714285714-14.0318331123234i</v>
      </c>
      <c r="M1219" t="str">
        <f t="shared" si="353"/>
        <v>0.0025-0.437166012685077i</v>
      </c>
      <c r="N1219">
        <f t="shared" si="354"/>
        <v>53.136428069573611</v>
      </c>
      <c r="O1219">
        <f t="shared" si="355"/>
        <v>59.7489526898622</v>
      </c>
      <c r="P1219" s="3">
        <f t="shared" si="356"/>
        <v>59.7489526898622</v>
      </c>
      <c r="Q1219" s="3">
        <f t="shared" si="357"/>
        <v>-126.86357193042639</v>
      </c>
      <c r="R1219">
        <f t="shared" si="358"/>
        <v>53.136428069573611</v>
      </c>
      <c r="S1219">
        <f t="shared" si="359"/>
        <v>8.6188601044983756E-2</v>
      </c>
      <c r="T1219">
        <f t="shared" si="342"/>
        <v>59.7489526898622</v>
      </c>
    </row>
    <row r="1220" spans="1:20" x14ac:dyDescent="0.25">
      <c r="A1220">
        <f t="shared" si="343"/>
        <v>543.59679974878748</v>
      </c>
      <c r="B1220">
        <f t="shared" si="360"/>
        <v>86.516117728954697</v>
      </c>
      <c r="C1220" t="str">
        <f t="shared" si="344"/>
        <v>-581.121048060378-772.185975415371i</v>
      </c>
      <c r="D1220" t="str">
        <f t="shared" si="345"/>
        <v>3.47812495081927-183.960289818607i</v>
      </c>
      <c r="E1220" t="str">
        <f t="shared" si="346"/>
        <v>162.026434602899-0.471368970837776i</v>
      </c>
      <c r="F1220" t="str">
        <f t="shared" si="347"/>
        <v>2.90990990198534-1726.3503416866i</v>
      </c>
      <c r="G1220" t="str">
        <f t="shared" si="348"/>
        <v>0.999999997276695-0.0000521852926337671i</v>
      </c>
      <c r="H1220" t="str">
        <f t="shared" si="349"/>
        <v>15.2387540350529+11.8326423166469i</v>
      </c>
      <c r="I1220" t="str">
        <f t="shared" si="350"/>
        <v>138.603167581607-177.881321532074i</v>
      </c>
      <c r="K1220" t="str">
        <f t="shared" si="351"/>
        <v>0.204694827135718-0.159237889227334i</v>
      </c>
      <c r="L1220" t="str">
        <f t="shared" si="352"/>
        <v>0.000714285714285714-13.9787139991268i</v>
      </c>
      <c r="M1220" t="str">
        <f t="shared" si="353"/>
        <v>0.0025-0.435511070616733i</v>
      </c>
      <c r="N1220">
        <f t="shared" si="354"/>
        <v>53.036118264563584</v>
      </c>
      <c r="O1220">
        <f t="shared" si="355"/>
        <v>59.703342532017288</v>
      </c>
      <c r="P1220" s="3">
        <f t="shared" si="356"/>
        <v>59.703342532017288</v>
      </c>
      <c r="Q1220" s="3">
        <f t="shared" si="357"/>
        <v>-126.96388173543642</v>
      </c>
      <c r="R1220">
        <f t="shared" si="358"/>
        <v>53.036118264563584</v>
      </c>
      <c r="S1220">
        <f t="shared" si="359"/>
        <v>8.6516117728954692E-2</v>
      </c>
      <c r="T1220">
        <f t="shared" si="342"/>
        <v>59.703342532017288</v>
      </c>
    </row>
    <row r="1221" spans="1:20" x14ac:dyDescent="0.25">
      <c r="A1221">
        <f t="shared" si="343"/>
        <v>545.66246758783279</v>
      </c>
      <c r="B1221">
        <f t="shared" si="360"/>
        <v>86.844878976324722</v>
      </c>
      <c r="C1221" t="str">
        <f t="shared" si="344"/>
        <v>-579.418477323215-767.122628013227i</v>
      </c>
      <c r="D1221" t="str">
        <f t="shared" si="345"/>
        <v>3.47812495044478-183.26389018516i</v>
      </c>
      <c r="E1221" t="str">
        <f t="shared" si="346"/>
        <v>162.024371183744-0.471512797455254i</v>
      </c>
      <c r="F1221" t="str">
        <f t="shared" si="347"/>
        <v>2.90990990192498-1719.81504566934i</v>
      </c>
      <c r="G1221" t="str">
        <f t="shared" si="348"/>
        <v>0.999999997255959-0.0000523835967446891i</v>
      </c>
      <c r="H1221" t="str">
        <f t="shared" si="349"/>
        <v>15.2394191678688+11.877665772767i</v>
      </c>
      <c r="I1221" t="str">
        <f t="shared" si="350"/>
        <v>138.603872610789-177.213906784116i</v>
      </c>
      <c r="K1221" t="str">
        <f t="shared" si="351"/>
        <v>0.204107287163467-0.15937889672644i</v>
      </c>
      <c r="L1221" t="str">
        <f t="shared" si="352"/>
        <v>0.000714285714285714-13.9257959744239i</v>
      </c>
      <c r="M1221" t="str">
        <f t="shared" si="353"/>
        <v>0.0025-0.433862393521351i</v>
      </c>
      <c r="N1221">
        <f t="shared" si="354"/>
        <v>52.935737423130078</v>
      </c>
      <c r="O1221">
        <f t="shared" si="355"/>
        <v>59.657673261197161</v>
      </c>
      <c r="P1221" s="3">
        <f t="shared" si="356"/>
        <v>59.657673261197161</v>
      </c>
      <c r="Q1221" s="3">
        <f t="shared" si="357"/>
        <v>-127.06426257686992</v>
      </c>
      <c r="R1221">
        <f t="shared" si="358"/>
        <v>52.935737423130078</v>
      </c>
      <c r="S1221">
        <f t="shared" si="359"/>
        <v>8.6844878976324716E-2</v>
      </c>
      <c r="T1221">
        <f t="shared" si="342"/>
        <v>59.657673261197161</v>
      </c>
    </row>
    <row r="1222" spans="1:20" x14ac:dyDescent="0.25">
      <c r="A1222">
        <f t="shared" si="343"/>
        <v>547.73598496466661</v>
      </c>
      <c r="B1222">
        <f t="shared" si="360"/>
        <v>87.17488951643476</v>
      </c>
      <c r="C1222" t="str">
        <f t="shared" si="344"/>
        <v>-577.713000448785-762.082911064668i</v>
      </c>
      <c r="D1222" t="str">
        <f t="shared" si="345"/>
        <v>3.47812495006743-182.570126864299i</v>
      </c>
      <c r="E1222" t="str">
        <f t="shared" si="346"/>
        <v>162.022304286005-0.471648088033184i</v>
      </c>
      <c r="F1222" t="str">
        <f t="shared" si="347"/>
        <v>2.9099099018642-1713.3044897689i</v>
      </c>
      <c r="G1222" t="str">
        <f t="shared" si="348"/>
        <v>0.999999997235064-0.0000525826544112203i</v>
      </c>
      <c r="H1222" t="str">
        <f t="shared" si="349"/>
        <v>15.240089378421+11.9228609984939i</v>
      </c>
      <c r="I1222" t="str">
        <f t="shared" si="350"/>
        <v>138.60458301515-176.549041452095i</v>
      </c>
      <c r="K1222" t="str">
        <f t="shared" si="351"/>
        <v>0.203518714201191-0.15951785743033i</v>
      </c>
      <c r="L1222" t="str">
        <f t="shared" si="352"/>
        <v>0.000714285714285714-13.8730782769715i</v>
      </c>
      <c r="M1222" t="str">
        <f t="shared" si="353"/>
        <v>0.0025-0.43221995768216i</v>
      </c>
      <c r="N1222">
        <f t="shared" si="354"/>
        <v>52.835286989447738</v>
      </c>
      <c r="O1222">
        <f t="shared" si="355"/>
        <v>59.611944776292049</v>
      </c>
      <c r="P1222" s="3">
        <f t="shared" si="356"/>
        <v>59.611944776292049</v>
      </c>
      <c r="Q1222" s="3">
        <f t="shared" si="357"/>
        <v>-127.16471301055226</v>
      </c>
      <c r="R1222">
        <f t="shared" si="358"/>
        <v>52.835286989447738</v>
      </c>
      <c r="S1222">
        <f t="shared" si="359"/>
        <v>8.7174889516434761E-2</v>
      </c>
      <c r="T1222">
        <f t="shared" si="342"/>
        <v>59.611944776292049</v>
      </c>
    </row>
    <row r="1223" spans="1:20" x14ac:dyDescent="0.25">
      <c r="A1223">
        <f t="shared" si="343"/>
        <v>549.81738170753238</v>
      </c>
      <c r="B1223">
        <f t="shared" si="360"/>
        <v>87.506154096597214</v>
      </c>
      <c r="C1223" t="str">
        <f t="shared" si="344"/>
        <v>-576.004659182244-757.066784074629i</v>
      </c>
      <c r="D1223" t="str">
        <f t="shared" si="345"/>
        <v>3.47812494968723-181.878989876008i</v>
      </c>
      <c r="E1223" t="str">
        <f t="shared" si="346"/>
        <v>162.020233960883-0.47177480559492i</v>
      </c>
      <c r="F1223" t="str">
        <f t="shared" si="347"/>
        <v>2.90990990180294-1706.81858032874i</v>
      </c>
      <c r="G1223" t="str">
        <f t="shared" si="348"/>
        <v>0.999999997214011-0.0000527824684968717i</v>
      </c>
      <c r="H1223" t="str">
        <f t="shared" si="349"/>
        <v>15.2407647055749+11.9682286543498i</v>
      </c>
      <c r="I1223" t="str">
        <f t="shared" si="350"/>
        <v>138.605298835722-175.886715973243i</v>
      </c>
      <c r="K1223" t="str">
        <f t="shared" si="351"/>
        <v>0.202929122500183-0.159654761977575i</v>
      </c>
      <c r="L1223" t="str">
        <f t="shared" si="352"/>
        <v>0.000714285714285714-13.8205601484075i</v>
      </c>
      <c r="M1223" t="str">
        <f t="shared" si="353"/>
        <v>0.0025-0.430583739472165i</v>
      </c>
      <c r="N1223">
        <f t="shared" si="354"/>
        <v>52.734768414086972</v>
      </c>
      <c r="O1223">
        <f t="shared" si="355"/>
        <v>59.566156977645889</v>
      </c>
      <c r="P1223" s="3">
        <f t="shared" si="356"/>
        <v>59.566156977645889</v>
      </c>
      <c r="Q1223" s="3">
        <f t="shared" si="357"/>
        <v>-127.26523158591303</v>
      </c>
      <c r="R1223">
        <f t="shared" si="358"/>
        <v>52.734768414086972</v>
      </c>
      <c r="S1223">
        <f t="shared" si="359"/>
        <v>8.7506154096597219E-2</v>
      </c>
      <c r="T1223">
        <f t="shared" si="342"/>
        <v>59.566156977645889</v>
      </c>
    </row>
    <row r="1224" spans="1:20" x14ac:dyDescent="0.25">
      <c r="A1224">
        <f t="shared" si="343"/>
        <v>551.90668775802101</v>
      </c>
      <c r="B1224">
        <f t="shared" si="360"/>
        <v>87.838677482164286</v>
      </c>
      <c r="C1224" t="str">
        <f t="shared" si="344"/>
        <v>-574.293495574164-752.074206449102i</v>
      </c>
      <c r="D1224" t="str">
        <f t="shared" si="345"/>
        <v>3.47812494930412-181.190469278046i</v>
      </c>
      <c r="E1224" t="str">
        <f t="shared" si="346"/>
        <v>162.018160259951-0.471892913574502i</v>
      </c>
      <c r="F1224" t="str">
        <f t="shared" si="347"/>
        <v>2.9099099017412-1700.35722404688i</v>
      </c>
      <c r="G1224" t="str">
        <f t="shared" si="348"/>
        <v>0.999999997192797-0.0000529830418760359i</v>
      </c>
      <c r="H1224" t="str">
        <f t="shared" si="349"/>
        <v>15.2414451884942+12.0137694034564i</v>
      </c>
      <c r="I1224" t="str">
        <f t="shared" si="350"/>
        <v>138.606020113854-175.226920821343i</v>
      </c>
      <c r="K1224" t="str">
        <f t="shared" si="351"/>
        <v>0.202338526419832-0.159789601125895i</v>
      </c>
      <c r="L1224" t="str">
        <f t="shared" si="352"/>
        <v>0.000714285714285714-13.7682408332412i</v>
      </c>
      <c r="M1224" t="str">
        <f t="shared" si="353"/>
        <v>0.0025-0.428953715353821i</v>
      </c>
      <c r="N1224">
        <f t="shared" si="354"/>
        <v>52.634183153933606</v>
      </c>
      <c r="O1224">
        <f t="shared" si="355"/>
        <v>59.520309767066585</v>
      </c>
      <c r="P1224" s="3">
        <f t="shared" si="356"/>
        <v>59.520309767066585</v>
      </c>
      <c r="Q1224" s="3">
        <f t="shared" si="357"/>
        <v>-127.36581684606639</v>
      </c>
      <c r="R1224">
        <f t="shared" si="358"/>
        <v>52.634183153933606</v>
      </c>
      <c r="S1224">
        <f t="shared" si="359"/>
        <v>8.7838677482164285E-2</v>
      </c>
      <c r="T1224">
        <f t="shared" si="342"/>
        <v>59.520309767066585</v>
      </c>
    </row>
    <row r="1225" spans="1:20" x14ac:dyDescent="0.25">
      <c r="A1225">
        <f t="shared" si="343"/>
        <v>554.00393317150156</v>
      </c>
      <c r="B1225">
        <f t="shared" si="360"/>
        <v>88.172464456596515</v>
      </c>
      <c r="C1225" t="str">
        <f t="shared" si="344"/>
        <v>-572.579551976866-747.105137490086i</v>
      </c>
      <c r="D1225" t="str">
        <f t="shared" si="345"/>
        <v>3.47812494891811-180.504555165815i</v>
      </c>
      <c r="E1225" t="str">
        <f t="shared" si="346"/>
        <v>162.016083235157-0.472002375819173i</v>
      </c>
      <c r="F1225" t="str">
        <f t="shared" si="347"/>
        <v>2.90990990167901-1693.92032797454i</v>
      </c>
      <c r="G1225" t="str">
        <f t="shared" si="348"/>
        <v>0.999999997171422-0.000053184377434028i</v>
      </c>
      <c r="H1225" t="str">
        <f t="shared" si="349"/>
        <v>15.2421308666446+12.0594839115456i</v>
      </c>
      <c r="I1225" t="str">
        <f t="shared" si="350"/>
        <v>138.606746891207-174.569646506598i</v>
      </c>
      <c r="K1225" t="str">
        <f t="shared" si="351"/>
        <v>0.201746940426382-0.159922365753635i</v>
      </c>
      <c r="L1225" t="str">
        <f t="shared" si="352"/>
        <v>0.000714285714285714-13.7161195788416i</v>
      </c>
      <c r="M1225" t="str">
        <f t="shared" si="353"/>
        <v>0.0025-0.427329861878682i</v>
      </c>
      <c r="N1225">
        <f t="shared" si="354"/>
        <v>52.533532672109629</v>
      </c>
      <c r="O1225">
        <f t="shared" si="355"/>
        <v>59.474403047837583</v>
      </c>
      <c r="P1225" s="3">
        <f t="shared" si="356"/>
        <v>59.474403047837583</v>
      </c>
      <c r="Q1225" s="3">
        <f t="shared" si="357"/>
        <v>-127.46646732789037</v>
      </c>
      <c r="R1225">
        <f t="shared" si="358"/>
        <v>52.533532672109629</v>
      </c>
      <c r="S1225">
        <f t="shared" si="359"/>
        <v>8.8172464456596517E-2</v>
      </c>
      <c r="T1225">
        <f t="shared" si="342"/>
        <v>59.474403047837583</v>
      </c>
    </row>
    <row r="1226" spans="1:20" x14ac:dyDescent="0.25">
      <c r="A1226">
        <f t="shared" si="343"/>
        <v>556.10914811755322</v>
      </c>
      <c r="B1226">
        <f t="shared" si="360"/>
        <v>88.507519821531588</v>
      </c>
      <c r="C1226" t="str">
        <f t="shared" si="344"/>
        <v>-570.862871040593-742.159536390407i</v>
      </c>
      <c r="D1226" t="str">
        <f t="shared" si="345"/>
        <v>3.47812494852915-179.82123767221i</v>
      </c>
      <c r="E1226" t="str">
        <f t="shared" si="346"/>
        <v>162.014002938809-0.472103156597996i</v>
      </c>
      <c r="F1226" t="str">
        <f t="shared" si="347"/>
        <v>2.90990990161633-1687.50779951481i</v>
      </c>
      <c r="G1226" t="str">
        <f t="shared" si="348"/>
        <v>0.999999997149884-0.0000533864780671274i</v>
      </c>
      <c r="H1226" t="str">
        <f t="shared" si="349"/>
        <v>15.2428217797951+12.1053728469705i</v>
      </c>
      <c r="I1226" t="str">
        <f t="shared" si="350"/>
        <v>138.607479209764-173.914883575493i</v>
      </c>
      <c r="K1226" t="str">
        <f t="shared" si="351"/>
        <v>0.201154379091667-0.160053046861225i</v>
      </c>
      <c r="L1226" t="str">
        <f t="shared" si="352"/>
        <v>0.000714285714285714-13.664195635427i</v>
      </c>
      <c r="M1226" t="str">
        <f t="shared" si="353"/>
        <v>0.0025-0.425712155687072i</v>
      </c>
      <c r="N1226">
        <f t="shared" si="354"/>
        <v>52.43281843789137</v>
      </c>
      <c r="O1226">
        <f t="shared" si="355"/>
        <v>59.428436724727405</v>
      </c>
      <c r="P1226" s="3">
        <f t="shared" si="356"/>
        <v>59.428436724727405</v>
      </c>
      <c r="Q1226" s="3">
        <f t="shared" si="357"/>
        <v>-127.56718156210863</v>
      </c>
      <c r="R1226">
        <f t="shared" si="358"/>
        <v>52.43281843789137</v>
      </c>
      <c r="S1226">
        <f t="shared" si="359"/>
        <v>8.8507519821531586E-2</v>
      </c>
      <c r="T1226">
        <f t="shared" si="342"/>
        <v>59.428436724727405</v>
      </c>
    </row>
    <row r="1227" spans="1:20" x14ac:dyDescent="0.25">
      <c r="A1227">
        <f t="shared" si="343"/>
        <v>558.22236288040006</v>
      </c>
      <c r="B1227">
        <f t="shared" si="360"/>
        <v>88.843848396853417</v>
      </c>
      <c r="C1227" t="str">
        <f t="shared" si="344"/>
        <v>-569.143495709687-737.237362228711i</v>
      </c>
      <c r="D1227" t="str">
        <f t="shared" si="345"/>
        <v>3.47812494813722-179.140506967479i</v>
      </c>
      <c r="E1227" t="str">
        <f t="shared" si="346"/>
        <v>162.011919423578-0.47219522060295i</v>
      </c>
      <c r="F1227" t="str">
        <f t="shared" si="347"/>
        <v>2.90990990155318-1681.11954642131i</v>
      </c>
      <c r="G1227" t="str">
        <f t="shared" si="348"/>
        <v>0.999999997128182-0.0000535893466826195i</v>
      </c>
      <c r="H1227" t="str">
        <f t="shared" si="349"/>
        <v>15.2435179680206+12.1514368807168i</v>
      </c>
      <c r="I1227" t="str">
        <f t="shared" si="350"/>
        <v>138.608217111829-173.262622610653i</v>
      </c>
      <c r="K1227" t="str">
        <f t="shared" si="351"/>
        <v>0.200560857091819-0.160181635572628i</v>
      </c>
      <c r="L1227" t="str">
        <f t="shared" si="352"/>
        <v>0.000714285714285714-13.6124682560539i</v>
      </c>
      <c r="M1227" t="str">
        <f t="shared" si="353"/>
        <v>0.0025-0.424100573507741i</v>
      </c>
      <c r="N1227">
        <f t="shared" si="354"/>
        <v>52.332041926627426</v>
      </c>
      <c r="O1227">
        <f t="shared" si="355"/>
        <v>59.382410704000421</v>
      </c>
      <c r="P1227" s="3">
        <f t="shared" si="356"/>
        <v>59.382410704000421</v>
      </c>
      <c r="Q1227" s="3">
        <f t="shared" si="357"/>
        <v>-127.66795807337257</v>
      </c>
      <c r="R1227">
        <f t="shared" si="358"/>
        <v>52.332041926627426</v>
      </c>
      <c r="S1227">
        <f t="shared" si="359"/>
        <v>8.8843848396853414E-2</v>
      </c>
      <c r="T1227">
        <f t="shared" si="342"/>
        <v>59.382410704000421</v>
      </c>
    </row>
    <row r="1228" spans="1:20" x14ac:dyDescent="0.25">
      <c r="A1228">
        <f t="shared" si="343"/>
        <v>560.34360785934552</v>
      </c>
      <c r="B1228">
        <f t="shared" si="360"/>
        <v>89.181455020761462</v>
      </c>
      <c r="C1228" t="str">
        <f t="shared" si="344"/>
        <v>-567.421469218701-732.338573964515i</v>
      </c>
      <c r="D1228" t="str">
        <f t="shared" si="345"/>
        <v>3.47812494774232-178.462353259083i</v>
      </c>
      <c r="E1228" t="str">
        <f t="shared" si="346"/>
        <v>162.009832742496-0.472278532955857i</v>
      </c>
      <c r="F1228" t="str">
        <f t="shared" si="347"/>
        <v>2.90990990148955-1674.75547679688i</v>
      </c>
      <c r="G1228" t="str">
        <f t="shared" si="348"/>
        <v>0.999999997106315-0.0000537929861988372i</v>
      </c>
      <c r="H1228" t="str">
        <f t="shared" si="349"/>
        <v>15.2442194717047+12.1976766864132i</v>
      </c>
      <c r="I1228" t="str">
        <f t="shared" si="350"/>
        <v>138.608960640027-172.612854230717i</v>
      </c>
      <c r="K1228" t="str">
        <f t="shared" si="351"/>
        <v>0.199966389205966-0.16030812313677i</v>
      </c>
      <c r="L1228" t="str">
        <f t="shared" si="352"/>
        <v>0.000714285714285714-13.5609366966068i</v>
      </c>
      <c r="M1228" t="str">
        <f t="shared" si="353"/>
        <v>0.0025-0.422495092157542i</v>
      </c>
      <c r="N1228">
        <f t="shared" si="354"/>
        <v>52.231204619656353</v>
      </c>
      <c r="O1228">
        <f t="shared" si="355"/>
        <v>59.336324893427495</v>
      </c>
      <c r="P1228" s="3">
        <f t="shared" si="356"/>
        <v>59.336324893427495</v>
      </c>
      <c r="Q1228" s="3">
        <f t="shared" si="357"/>
        <v>-127.76879538034365</v>
      </c>
      <c r="R1228">
        <f t="shared" si="358"/>
        <v>52.231204619656353</v>
      </c>
      <c r="S1228">
        <f t="shared" si="359"/>
        <v>8.9181455020761455E-2</v>
      </c>
      <c r="T1228">
        <f t="shared" si="342"/>
        <v>59.336324893427495</v>
      </c>
    </row>
    <row r="1229" spans="1:20" x14ac:dyDescent="0.25">
      <c r="A1229">
        <f t="shared" si="343"/>
        <v>562.47291356921107</v>
      </c>
      <c r="B1229">
        <f t="shared" si="360"/>
        <v>89.52034454984036</v>
      </c>
      <c r="C1229" t="str">
        <f t="shared" si="344"/>
        <v>-565.696835088365-727.463130433164i</v>
      </c>
      <c r="D1229" t="str">
        <f t="shared" si="345"/>
        <v>3.47812494734441-177.786766791552i</v>
      </c>
      <c r="E1229" t="str">
        <f t="shared" si="346"/>
        <v>162.007742948939-0.472353059212566i</v>
      </c>
      <c r="F1229" t="str">
        <f t="shared" si="347"/>
        <v>2.90990990142542-1668.41549909224i</v>
      </c>
      <c r="G1229" t="str">
        <f t="shared" si="348"/>
        <v>0.999999997084281-0.000053997399545203i</v>
      </c>
      <c r="H1229" t="str">
        <f t="shared" si="349"/>
        <v>15.2449263315419+12.2440929403433i</v>
      </c>
      <c r="I1229" t="str">
        <f t="shared" si="350"/>
        <v>138.609709837314-171.965569090203i</v>
      </c>
      <c r="K1229" t="str">
        <f t="shared" si="351"/>
        <v>0.199370990314886-0.160432500928954i</v>
      </c>
      <c r="L1229" t="str">
        <f t="shared" si="352"/>
        <v>0.000714285714285714-13.5096002157869i</v>
      </c>
      <c r="M1229" t="str">
        <f t="shared" si="353"/>
        <v>0.0025-0.420895688541086i</v>
      </c>
      <c r="N1229">
        <f t="shared" si="354"/>
        <v>52.130308004221675</v>
      </c>
      <c r="O1229">
        <f t="shared" si="355"/>
        <v>59.290179202294979</v>
      </c>
      <c r="P1229" s="3">
        <f t="shared" si="356"/>
        <v>59.290179202294979</v>
      </c>
      <c r="Q1229" s="3">
        <f t="shared" si="357"/>
        <v>-127.86969199577833</v>
      </c>
      <c r="R1229">
        <f t="shared" si="358"/>
        <v>52.130308004221675</v>
      </c>
      <c r="S1229">
        <f t="shared" si="359"/>
        <v>8.9520344549840355E-2</v>
      </c>
      <c r="T1229">
        <f t="shared" si="342"/>
        <v>59.290179202294979</v>
      </c>
    </row>
    <row r="1230" spans="1:20" x14ac:dyDescent="0.25">
      <c r="A1230">
        <f t="shared" si="343"/>
        <v>564.61031064077417</v>
      </c>
      <c r="B1230">
        <f t="shared" si="360"/>
        <v>89.860521859129761</v>
      </c>
      <c r="C1230" t="str">
        <f t="shared" si="344"/>
        <v>-563.969637121616-722.61099034105i</v>
      </c>
      <c r="D1230" t="str">
        <f t="shared" si="345"/>
        <v>3.47812494694346-177.113737846349i</v>
      </c>
      <c r="E1230" t="str">
        <f t="shared" si="346"/>
        <v>162.005650096635-0.472418765368442i</v>
      </c>
      <c r="F1230" t="str">
        <f t="shared" si="347"/>
        <v>2.90990990136084-1662.09952210468i</v>
      </c>
      <c r="G1230" t="str">
        <f t="shared" si="348"/>
        <v>0.999999997062079-0.0000542025896622714i</v>
      </c>
      <c r="H1230" t="str">
        <f t="shared" si="349"/>
        <v>15.2456385885396+12.2906863214559i</v>
      </c>
      <c r="I1230" t="str">
        <f t="shared" si="350"/>
        <v>138.61046474697-171.320757879363i</v>
      </c>
      <c r="K1230" t="str">
        <f t="shared" si="351"/>
        <v>0.198774675399663-0.16055476045226i</v>
      </c>
      <c r="L1230" t="str">
        <f t="shared" si="352"/>
        <v>0.000714285714285714-13.4584580751015i</v>
      </c>
      <c r="M1230" t="str">
        <f t="shared" si="353"/>
        <v>0.0025-0.419302339650415i</v>
      </c>
      <c r="N1230">
        <f t="shared" si="354"/>
        <v>52.029353573387709</v>
      </c>
      <c r="O1230">
        <f t="shared" si="355"/>
        <v>59.243973541415833</v>
      </c>
      <c r="P1230" s="3">
        <f t="shared" si="356"/>
        <v>59.243973541415833</v>
      </c>
      <c r="Q1230" s="3">
        <f t="shared" si="357"/>
        <v>-127.97064642661229</v>
      </c>
      <c r="R1230">
        <f t="shared" si="358"/>
        <v>52.029353573387709</v>
      </c>
      <c r="S1230">
        <f t="shared" si="359"/>
        <v>8.9860521859129766E-2</v>
      </c>
      <c r="T1230">
        <f t="shared" si="342"/>
        <v>59.243973541415833</v>
      </c>
    </row>
    <row r="1231" spans="1:20" x14ac:dyDescent="0.25">
      <c r="A1231">
        <f t="shared" si="343"/>
        <v>566.75582982120909</v>
      </c>
      <c r="B1231">
        <f t="shared" si="360"/>
        <v>90.20199184219446</v>
      </c>
      <c r="C1231" t="str">
        <f t="shared" si="344"/>
        <v>-562.239919399445-717.782112260696i</v>
      </c>
      <c r="D1231" t="str">
        <f t="shared" si="345"/>
        <v>3.47812494653946-176.443256741727i</v>
      </c>
      <c r="E1231" t="str">
        <f t="shared" si="346"/>
        <v>162.00355423965-0.472475617863549i</v>
      </c>
      <c r="F1231" t="str">
        <f t="shared" si="347"/>
        <v>2.90990990129573-1655.80745497675i</v>
      </c>
      <c r="G1231" t="str">
        <f t="shared" si="348"/>
        <v>0.999999997039709-0.0000544085595017709i</v>
      </c>
      <c r="H1231" t="str">
        <f t="shared" si="349"/>
        <v>15.2463562840211+12.337457511377i</v>
      </c>
      <c r="I1231" t="str">
        <f t="shared" si="350"/>
        <v>138.61122541261-170.67841132406i</v>
      </c>
      <c r="K1231" t="str">
        <f t="shared" si="351"/>
        <v>0.198177459540297-0.160674893338924i</v>
      </c>
      <c r="L1231" t="str">
        <f t="shared" si="352"/>
        <v>0.000714285714285714-13.4075095388538i</v>
      </c>
      <c r="M1231" t="str">
        <f t="shared" si="353"/>
        <v>0.0025-0.417715022564669i</v>
      </c>
      <c r="N1231">
        <f t="shared" si="354"/>
        <v>51.928342825953138</v>
      </c>
      <c r="O1231">
        <f t="shared" si="355"/>
        <v>59.197707823138529</v>
      </c>
      <c r="P1231" s="3">
        <f t="shared" si="356"/>
        <v>59.197707823138529</v>
      </c>
      <c r="Q1231" s="3">
        <f t="shared" si="357"/>
        <v>-128.07165717404686</v>
      </c>
      <c r="R1231">
        <f t="shared" si="358"/>
        <v>51.928342825953138</v>
      </c>
      <c r="S1231">
        <f t="shared" si="359"/>
        <v>9.0201991842194462E-2</v>
      </c>
      <c r="T1231">
        <f t="shared" si="342"/>
        <v>59.197707823138529</v>
      </c>
    </row>
    <row r="1232" spans="1:20" x14ac:dyDescent="0.25">
      <c r="A1232">
        <f t="shared" si="343"/>
        <v>568.9095019745298</v>
      </c>
      <c r="B1232">
        <f t="shared" si="360"/>
        <v>90.544759411194804</v>
      </c>
      <c r="C1232" t="str">
        <f t="shared" si="344"/>
        <v>-560.507726276753-712.976454626036i</v>
      </c>
      <c r="D1232" t="str">
        <f t="shared" si="345"/>
        <v>3.47812494613239-175.775313832588i</v>
      </c>
      <c r="E1232" t="str">
        <f t="shared" si="346"/>
        <v>162.001455432391-0.472523583582808i</v>
      </c>
      <c r="F1232" t="str">
        <f t="shared" si="347"/>
        <v>2.90990990123014-1649.53920719496i</v>
      </c>
      <c r="G1232" t="str">
        <f t="shared" si="348"/>
        <v>0.999999997017168-0.0000546153120266466i</v>
      </c>
      <c r="H1232" t="str">
        <f t="shared" si="349"/>
        <v>15.2470794596278+12.3844071944207i</v>
      </c>
      <c r="I1232" t="str">
        <f t="shared" si="350"/>
        <v>138.611991878181-170.038520185633i</v>
      </c>
      <c r="K1232" t="str">
        <f t="shared" si="351"/>
        <v>0.197579357914309-0.160792891351707i</v>
      </c>
      <c r="L1232" t="str">
        <f t="shared" si="352"/>
        <v>0.000714285714285714-13.3567538741321i</v>
      </c>
      <c r="M1232" t="str">
        <f t="shared" si="353"/>
        <v>0.0025-0.416133714449761i</v>
      </c>
      <c r="N1232">
        <f t="shared" si="354"/>
        <v>51.827277266365485</v>
      </c>
      <c r="O1232">
        <f t="shared" si="355"/>
        <v>59.151381961357245</v>
      </c>
      <c r="P1232" s="3">
        <f t="shared" si="356"/>
        <v>59.151381961357245</v>
      </c>
      <c r="Q1232" s="3">
        <f t="shared" si="357"/>
        <v>-128.17272273363452</v>
      </c>
      <c r="R1232">
        <f t="shared" si="358"/>
        <v>51.827277266365485</v>
      </c>
      <c r="S1232">
        <f t="shared" si="359"/>
        <v>9.0544759411194803E-2</v>
      </c>
      <c r="T1232">
        <f t="shared" si="342"/>
        <v>59.151381961357245</v>
      </c>
    </row>
    <row r="1233" spans="1:20" x14ac:dyDescent="0.25">
      <c r="A1233">
        <f t="shared" si="343"/>
        <v>571.07135808203293</v>
      </c>
      <c r="B1233">
        <f t="shared" si="360"/>
        <v>90.888829496957342</v>
      </c>
      <c r="C1233" t="str">
        <f t="shared" si="344"/>
        <v>-558.773102378136-708.193975727664i</v>
      </c>
      <c r="D1233" t="str">
        <f t="shared" si="345"/>
        <v>3.47812494572223-175.109899510352i</v>
      </c>
      <c r="E1233" t="str">
        <f t="shared" si="346"/>
        <v>161.999353729592-0.4725626298679i</v>
      </c>
      <c r="F1233" t="str">
        <f t="shared" si="347"/>
        <v>2.90990990116405-1643.29468858845i</v>
      </c>
      <c r="G1233" t="str">
        <f t="shared" si="348"/>
        <v>0.999999996994455-0.0000548228502111027i</v>
      </c>
      <c r="H1233" t="str">
        <f t="shared" si="349"/>
        <v>15.2478081573216+12.4315360576007i</v>
      </c>
      <c r="I1233" t="str">
        <f t="shared" si="350"/>
        <v>138.612764187968-169.401075260758i</v>
      </c>
      <c r="K1233" t="str">
        <f t="shared" si="351"/>
        <v>0.196980385795319-0.160908746385238i</v>
      </c>
      <c r="L1233" t="str">
        <f t="shared" si="352"/>
        <v>0.000714285714285714-13.3061903507991i</v>
      </c>
      <c r="M1233" t="str">
        <f t="shared" si="353"/>
        <v>0.0025-0.414558392558039i</v>
      </c>
      <c r="N1233">
        <f t="shared" si="354"/>
        <v>51.726158404631946</v>
      </c>
      <c r="O1233">
        <f t="shared" si="355"/>
        <v>59.104995871521226</v>
      </c>
      <c r="P1233" s="3">
        <f t="shared" si="356"/>
        <v>59.104995871521226</v>
      </c>
      <c r="Q1233" s="3">
        <f t="shared" si="357"/>
        <v>-128.27384159536805</v>
      </c>
      <c r="R1233">
        <f t="shared" si="358"/>
        <v>51.726158404631946</v>
      </c>
      <c r="S1233">
        <f t="shared" si="359"/>
        <v>9.0888829496957341E-2</v>
      </c>
      <c r="T1233">
        <f t="shared" si="342"/>
        <v>59.104995871521226</v>
      </c>
    </row>
    <row r="1234" spans="1:20" x14ac:dyDescent="0.25">
      <c r="A1234">
        <f t="shared" si="343"/>
        <v>573.24142924274463</v>
      </c>
      <c r="B1234">
        <f t="shared" si="360"/>
        <v>91.234207049045779</v>
      </c>
      <c r="C1234" t="str">
        <f t="shared" si="344"/>
        <v>-557.03609259355-703.434633708174i</v>
      </c>
      <c r="D1234" t="str">
        <f t="shared" si="345"/>
        <v>3.47812494530893-174.447004202808i</v>
      </c>
      <c r="E1234" t="str">
        <f t="shared" si="346"/>
        <v>161.997249186316-0.472592724514691i</v>
      </c>
      <c r="F1234" t="str">
        <f t="shared" si="347"/>
        <v>2.90990990109746-1637.07380932773i</v>
      </c>
      <c r="G1234" t="str">
        <f t="shared" si="348"/>
        <v>0.99999999697157-0.0000550311770406454i</v>
      </c>
      <c r="H1234" t="str">
        <f t="shared" si="349"/>
        <v>15.2485424193877+12.4788447906412i</v>
      </c>
      <c r="I1234" t="str">
        <f t="shared" si="350"/>
        <v>138.61354238659-168.766067381325i</v>
      </c>
      <c r="K1234" t="str">
        <f t="shared" si="351"/>
        <v>0.196380558551598-0.161022450467342i</v>
      </c>
      <c r="L1234" t="str">
        <f t="shared" si="352"/>
        <v>0.000714285714285714-13.2558182414815i</v>
      </c>
      <c r="M1234" t="str">
        <f t="shared" si="353"/>
        <v>0.0025-0.412989034227974i</v>
      </c>
      <c r="N1234">
        <f t="shared" si="354"/>
        <v>51.624987756233509</v>
      </c>
      <c r="O1234">
        <f t="shared" si="355"/>
        <v>59.058549470643911</v>
      </c>
      <c r="P1234" s="3">
        <f t="shared" si="356"/>
        <v>59.058549470643911</v>
      </c>
      <c r="Q1234" s="3">
        <f t="shared" si="357"/>
        <v>-128.37501224376649</v>
      </c>
      <c r="R1234">
        <f t="shared" si="358"/>
        <v>51.624987756233509</v>
      </c>
      <c r="S1234">
        <f t="shared" si="359"/>
        <v>9.1234207049045779E-2</v>
      </c>
      <c r="T1234">
        <f t="shared" si="342"/>
        <v>59.058549470643911</v>
      </c>
    </row>
    <row r="1235" spans="1:20" x14ac:dyDescent="0.25">
      <c r="A1235">
        <f t="shared" si="343"/>
        <v>575.41974667386705</v>
      </c>
      <c r="B1235">
        <f t="shared" si="360"/>
        <v>91.580897035832152</v>
      </c>
      <c r="C1235" t="str">
        <f t="shared" si="344"/>
        <v>-555.296742074033-698.698386557558i</v>
      </c>
      <c r="D1235" t="str">
        <f t="shared" si="345"/>
        <v>3.47812494489248-173.786618373987i</v>
      </c>
      <c r="E1235" t="str">
        <f t="shared" si="346"/>
        <v>161.995141857947-0.472613835782546i</v>
      </c>
      <c r="F1235" t="str">
        <f t="shared" si="347"/>
        <v>2.90990990103035-1630.87647992337i</v>
      </c>
      <c r="G1235" t="str">
        <f t="shared" si="348"/>
        <v>0.99999999694851-0.000055240295512126i</v>
      </c>
      <c r="H1235" t="str">
        <f t="shared" si="349"/>
        <v>15.2492822884367+12.5263340859895i</v>
      </c>
      <c r="I1235" t="str">
        <f t="shared" si="350"/>
        <v>138.614326519017-168.1334874143i</v>
      </c>
      <c r="K1235" t="str">
        <f t="shared" si="351"/>
        <v>0.195779891644599-0.161133995760355i</v>
      </c>
      <c r="L1235" t="str">
        <f t="shared" si="352"/>
        <v>0.000714285714285714-13.2056368215595i</v>
      </c>
      <c r="M1235" t="str">
        <f t="shared" si="353"/>
        <v>0.0025-0.411425616883816i</v>
      </c>
      <c r="N1235">
        <f t="shared" si="354"/>
        <v>51.523766842032217</v>
      </c>
      <c r="O1235">
        <f t="shared" si="355"/>
        <v>59.012042677312586</v>
      </c>
      <c r="P1235" s="3">
        <f t="shared" si="356"/>
        <v>59.012042677312586</v>
      </c>
      <c r="Q1235" s="3">
        <f t="shared" si="357"/>
        <v>-128.47623315796778</v>
      </c>
      <c r="R1235">
        <f t="shared" si="358"/>
        <v>51.523766842032217</v>
      </c>
      <c r="S1235">
        <f t="shared" si="359"/>
        <v>9.1580897035832151E-2</v>
      </c>
      <c r="T1235">
        <f t="shared" si="342"/>
        <v>59.012042677312586</v>
      </c>
    </row>
    <row r="1236" spans="1:20" x14ac:dyDescent="0.25">
      <c r="A1236">
        <f t="shared" si="343"/>
        <v>577.60634171122786</v>
      </c>
      <c r="B1236">
        <f t="shared" si="360"/>
        <v>91.928904444568317</v>
      </c>
      <c r="C1236" t="str">
        <f t="shared" si="344"/>
        <v>-553.555096227214-693.985192108638i</v>
      </c>
      <c r="D1236" t="str">
        <f t="shared" si="345"/>
        <v>3.47812494447288-173.128732524014i</v>
      </c>
      <c r="E1236" t="str">
        <f t="shared" si="346"/>
        <v>161.993031800181-0.472625932395385i</v>
      </c>
      <c r="F1236" t="str">
        <f t="shared" si="347"/>
        <v>2.90990990096273-1624.70261122469i</v>
      </c>
      <c r="G1236" t="str">
        <f t="shared" si="348"/>
        <v>0.999999996925274-0.0000554502086337837i</v>
      </c>
      <c r="H1236" t="str">
        <f t="shared" si="349"/>
        <v>15.2500278074075+12.5740046388262i</v>
      </c>
      <c r="I1236" t="str">
        <f t="shared" si="350"/>
        <v>138.615116630555-167.503326261595i</v>
      </c>
      <c r="K1236" t="str">
        <f t="shared" si="351"/>
        <v>0.195178400627478-0.161243374562412i</v>
      </c>
      <c r="L1236" t="str">
        <f t="shared" si="352"/>
        <v>0.000714285714285714-13.1556453691567i</v>
      </c>
      <c r="M1236" t="str">
        <f t="shared" si="353"/>
        <v>0.0025-0.40986811803528i</v>
      </c>
      <c r="N1236">
        <f t="shared" si="354"/>
        <v>51.422497188184479</v>
      </c>
      <c r="O1236">
        <f t="shared" si="355"/>
        <v>58.965475411696772</v>
      </c>
      <c r="P1236" s="3">
        <f t="shared" si="356"/>
        <v>58.965475411696772</v>
      </c>
      <c r="Q1236" s="3">
        <f t="shared" si="357"/>
        <v>-128.57750281181552</v>
      </c>
      <c r="R1236">
        <f t="shared" si="358"/>
        <v>51.422497188184479</v>
      </c>
      <c r="S1236">
        <f t="shared" si="359"/>
        <v>9.1928904444568318E-2</v>
      </c>
      <c r="T1236">
        <f t="shared" si="342"/>
        <v>58.965475411696772</v>
      </c>
    </row>
    <row r="1237" spans="1:20" x14ac:dyDescent="0.25">
      <c r="A1237">
        <f t="shared" si="343"/>
        <v>579.80124580973052</v>
      </c>
      <c r="B1237">
        <f t="shared" si="360"/>
        <v>92.278234281457685</v>
      </c>
      <c r="C1237" t="str">
        <f t="shared" si="344"/>
        <v>-551.811200712936-689.295008032656i</v>
      </c>
      <c r="D1237" t="str">
        <f t="shared" si="345"/>
        <v>3.47812494405007-172.473337188983i</v>
      </c>
      <c r="E1237" t="str">
        <f t="shared" si="346"/>
        <v>161.99091906903-0.472628983549392i</v>
      </c>
      <c r="F1237" t="str">
        <f t="shared" si="347"/>
        <v>2.9099099008946-1618.55211441853i</v>
      </c>
      <c r="G1237" t="str">
        <f t="shared" si="348"/>
        <v>0.999999996901862-0.0000556609194252889i</v>
      </c>
      <c r="H1237" t="str">
        <f t="shared" si="349"/>
        <v>15.2507790195698+12.6218571470773i</v>
      </c>
      <c r="I1237" t="str">
        <f t="shared" si="350"/>
        <v>138.615912766859-166.87557485994i</v>
      </c>
      <c r="K1237" t="str">
        <f t="shared" si="351"/>
        <v>0.194576101143584-0.16135057930872i</v>
      </c>
      <c r="L1237" t="str">
        <f t="shared" si="352"/>
        <v>0.000714285714285714-13.1058431651292i</v>
      </c>
      <c r="M1237" t="str">
        <f t="shared" si="353"/>
        <v>0.0025-0.408316515277228i</v>
      </c>
      <c r="N1237">
        <f t="shared" si="354"/>
        <v>51.321180326048591</v>
      </c>
      <c r="O1237">
        <f t="shared" si="355"/>
        <v>58.918847595558212</v>
      </c>
      <c r="P1237" s="3">
        <f t="shared" si="356"/>
        <v>58.918847595558212</v>
      </c>
      <c r="Q1237" s="3">
        <f t="shared" si="357"/>
        <v>-128.67881967395141</v>
      </c>
      <c r="R1237">
        <f t="shared" si="358"/>
        <v>51.321180326048591</v>
      </c>
      <c r="S1237">
        <f t="shared" si="359"/>
        <v>9.2278234281457691E-2</v>
      </c>
      <c r="T1237">
        <f t="shared" si="342"/>
        <v>58.918847595558212</v>
      </c>
    </row>
    <row r="1238" spans="1:20" x14ac:dyDescent="0.25">
      <c r="A1238">
        <f t="shared" si="343"/>
        <v>582.00449054380749</v>
      </c>
      <c r="B1238">
        <f t="shared" si="360"/>
        <v>92.628891571727223</v>
      </c>
      <c r="C1238" t="str">
        <f t="shared" si="344"/>
        <v>-550.065101438664-684.627791834735i</v>
      </c>
      <c r="D1238" t="str">
        <f t="shared" si="345"/>
        <v>3.47812494362405-171.820422940811i</v>
      </c>
      <c r="E1238" t="str">
        <f t="shared" si="346"/>
        <v>161.988803720807-0.472622958914042i</v>
      </c>
      <c r="F1238" t="str">
        <f t="shared" si="347"/>
        <v>2.90990990082596-1612.42490102792i</v>
      </c>
      <c r="G1238" t="str">
        <f t="shared" si="348"/>
        <v>0.999999996878271-0.0000558724309177869i</v>
      </c>
      <c r="H1238" t="str">
        <f t="shared" si="349"/>
        <v>15.2515359685261+12.6698923114265i</v>
      </c>
      <c r="I1238" t="str">
        <f t="shared" si="350"/>
        <v>138.616714973938-166.250224180746i</v>
      </c>
      <c r="K1238" t="str">
        <f t="shared" si="351"/>
        <v>0.193973008924919-0.161455602572814i</v>
      </c>
      <c r="L1238" t="str">
        <f t="shared" si="352"/>
        <v>0.000714285714285714-13.0562294930556i</v>
      </c>
      <c r="M1238" t="str">
        <f t="shared" si="353"/>
        <v>0.0025-0.406770786289328i</v>
      </c>
      <c r="N1238">
        <f t="shared" si="354"/>
        <v>51.219817792091789</v>
      </c>
      <c r="O1238">
        <f t="shared" si="355"/>
        <v>58.872159152258376</v>
      </c>
      <c r="P1238" s="3">
        <f t="shared" si="356"/>
        <v>58.872159152258376</v>
      </c>
      <c r="Q1238" s="3">
        <f t="shared" si="357"/>
        <v>-128.78018220790821</v>
      </c>
      <c r="R1238">
        <f t="shared" si="358"/>
        <v>51.219817792091789</v>
      </c>
      <c r="S1238">
        <f t="shared" si="359"/>
        <v>9.2628891571727226E-2</v>
      </c>
      <c r="T1238">
        <f t="shared" si="342"/>
        <v>58.872159152258376</v>
      </c>
    </row>
    <row r="1239" spans="1:20" x14ac:dyDescent="0.25">
      <c r="A1239">
        <f t="shared" si="343"/>
        <v>584.21610760787405</v>
      </c>
      <c r="B1239">
        <f t="shared" si="360"/>
        <v>92.980881359699794</v>
      </c>
      <c r="C1239" t="str">
        <f t="shared" si="344"/>
        <v>-548.316844554917-679.983500849627i</v>
      </c>
      <c r="D1239" t="str">
        <f t="shared" si="345"/>
        <v>3.47812494319477-171.169980387106i</v>
      </c>
      <c r="E1239" t="str">
        <f t="shared" si="346"/>
        <v>161.986685812126-0.472607828636755i</v>
      </c>
      <c r="F1239" t="str">
        <f t="shared" si="347"/>
        <v>2.90990990075679-1606.32088291084i</v>
      </c>
      <c r="G1239" t="str">
        <f t="shared" si="348"/>
        <v>0.999999996854501-0.0000560847461539414i</v>
      </c>
      <c r="H1239" t="str">
        <f t="shared" si="349"/>
        <v>15.2522986982154+12.7181108353255i</v>
      </c>
      <c r="I1239" t="str">
        <f t="shared" si="350"/>
        <v>138.617523298147-165.627265229987i</v>
      </c>
      <c r="K1239" t="str">
        <f t="shared" si="351"/>
        <v>0.193369139790607-0.161558437067784i</v>
      </c>
      <c r="L1239" t="str">
        <f t="shared" si="352"/>
        <v>0.000714285714285714-13.0068036392266i</v>
      </c>
      <c r="M1239" t="str">
        <f t="shared" si="353"/>
        <v>0.0025-0.405230908835752i</v>
      </c>
      <c r="N1239">
        <f t="shared" si="354"/>
        <v>51.11841112780138</v>
      </c>
      <c r="O1239">
        <f t="shared" si="355"/>
        <v>58.82541000676791</v>
      </c>
      <c r="P1239" s="3">
        <f t="shared" si="356"/>
        <v>58.82541000676791</v>
      </c>
      <c r="Q1239" s="3">
        <f t="shared" si="357"/>
        <v>-128.88158887219862</v>
      </c>
      <c r="R1239">
        <f t="shared" si="358"/>
        <v>51.11841112780138</v>
      </c>
      <c r="S1239">
        <f t="shared" si="359"/>
        <v>9.2980881359699799E-2</v>
      </c>
      <c r="T1239">
        <f t="shared" si="342"/>
        <v>58.82541000676791</v>
      </c>
    </row>
    <row r="1240" spans="1:20" x14ac:dyDescent="0.25">
      <c r="A1240">
        <f t="shared" si="343"/>
        <v>586.43612881678393</v>
      </c>
      <c r="B1240">
        <f t="shared" si="360"/>
        <v>93.334208708866655</v>
      </c>
      <c r="C1240" t="str">
        <f t="shared" si="344"/>
        <v>-546.566476450656-675.362092237352i</v>
      </c>
      <c r="D1240" t="str">
        <f t="shared" si="345"/>
        <v>3.47812494276222-170.522000171036i</v>
      </c>
      <c r="E1240" t="str">
        <f t="shared" si="346"/>
        <v>161.984565399892-0.472583563348912i</v>
      </c>
      <c r="F1240" t="str">
        <f t="shared" si="347"/>
        <v>2.90990990068709-1600.23997225895i</v>
      </c>
      <c r="G1240" t="str">
        <f t="shared" si="348"/>
        <v>0.99999999683055-0.000056297868187978i</v>
      </c>
      <c r="H1240" t="str">
        <f t="shared" si="349"/>
        <v>15.2530672529148+12.7665134250069i</v>
      </c>
      <c r="I1240" t="str">
        <f t="shared" si="350"/>
        <v>138.618337786199-165.006689048059i</v>
      </c>
      <c r="K1240" t="str">
        <f t="shared" si="351"/>
        <v>0.192764509645311-0.161659075647494i</v>
      </c>
      <c r="L1240" t="str">
        <f t="shared" si="352"/>
        <v>0.000714285714285714-12.9575648926346i</v>
      </c>
      <c r="M1240" t="str">
        <f t="shared" si="353"/>
        <v>0.0025-0.403696860764845i</v>
      </c>
      <c r="N1240">
        <f t="shared" si="354"/>
        <v>51.016961879587541</v>
      </c>
      <c r="O1240">
        <f t="shared" si="355"/>
        <v>58.778600085674746</v>
      </c>
      <c r="P1240" s="3">
        <f t="shared" si="356"/>
        <v>58.778600085674746</v>
      </c>
      <c r="Q1240" s="3">
        <f t="shared" si="357"/>
        <v>-128.98303812041246</v>
      </c>
      <c r="R1240">
        <f t="shared" si="358"/>
        <v>51.016961879587541</v>
      </c>
      <c r="S1240">
        <f t="shared" si="359"/>
        <v>9.3334208708866648E-2</v>
      </c>
      <c r="T1240">
        <f t="shared" si="342"/>
        <v>58.778600085674746</v>
      </c>
    </row>
    <row r="1241" spans="1:20" x14ac:dyDescent="0.25">
      <c r="A1241">
        <f t="shared" si="343"/>
        <v>588.66458610628774</v>
      </c>
      <c r="B1241">
        <f t="shared" si="360"/>
        <v>93.688878701960348</v>
      </c>
      <c r="C1241" t="str">
        <f t="shared" si="344"/>
        <v>-544.814043748562-670.763522979007i</v>
      </c>
      <c r="D1241" t="str">
        <f t="shared" si="345"/>
        <v>3.4781249423264-169.876472971186i</v>
      </c>
      <c r="E1241" t="str">
        <f t="shared" si="346"/>
        <v>161.982442541302-0.472550134166384i</v>
      </c>
      <c r="F1241" t="str">
        <f t="shared" si="347"/>
        <v>2.90990990061686-1594.18208159629i</v>
      </c>
      <c r="G1241" t="str">
        <f t="shared" si="348"/>
        <v>0.999999996806416-0.0000565118000857284i</v>
      </c>
      <c r="H1241" t="str">
        <f t="shared" si="349"/>
        <v>15.2538416772428+12.8151007894956i</v>
      </c>
      <c r="I1241" t="str">
        <f t="shared" si="350"/>
        <v>138.619158485164-164.38848670966i</v>
      </c>
      <c r="K1241" t="str">
        <f t="shared" si="351"/>
        <v>0.192159134477652-0.161757511307772i</v>
      </c>
      <c r="L1241" t="str">
        <f t="shared" si="352"/>
        <v>0.000714285714285714-12.9085125449637i</v>
      </c>
      <c r="M1241" t="str">
        <f t="shared" si="353"/>
        <v>0.0025-0.402168620008812i</v>
      </c>
      <c r="N1241">
        <f t="shared" si="354"/>
        <v>50.915471598692363</v>
      </c>
      <c r="O1241">
        <f t="shared" si="355"/>
        <v>58.731729317192496</v>
      </c>
      <c r="P1241" s="3">
        <f t="shared" si="356"/>
        <v>58.731729317192496</v>
      </c>
      <c r="Q1241" s="3">
        <f t="shared" si="357"/>
        <v>-129.08452840130764</v>
      </c>
      <c r="R1241">
        <f t="shared" si="358"/>
        <v>50.915471598692363</v>
      </c>
      <c r="S1241">
        <f t="shared" si="359"/>
        <v>9.3688878701960354E-2</v>
      </c>
      <c r="T1241">
        <f t="shared" si="342"/>
        <v>58.731729317192496</v>
      </c>
    </row>
    <row r="1242" spans="1:20" x14ac:dyDescent="0.25">
      <c r="A1242">
        <f t="shared" si="343"/>
        <v>590.90151153349166</v>
      </c>
      <c r="B1242">
        <f t="shared" si="360"/>
        <v>94.044896441027802</v>
      </c>
      <c r="C1242" t="str">
        <f t="shared" si="344"/>
        <v>-543.059593300317-666.187749872557i</v>
      </c>
      <c r="D1242" t="str">
        <f t="shared" si="345"/>
        <v>3.47812494188724-169.233389501432i</v>
      </c>
      <c r="E1242" t="str">
        <f t="shared" si="346"/>
        <v>161.980317293832-0.472507512699012i</v>
      </c>
      <c r="F1242" t="str">
        <f t="shared" si="347"/>
        <v>2.90990990054612-1588.14712377809i</v>
      </c>
      <c r="G1242" t="str">
        <f t="shared" si="348"/>
        <v>0.999999996782099-0.0000567265449246748i</v>
      </c>
      <c r="H1242" t="str">
        <f t="shared" si="349"/>
        <v>15.2546220161613+12.8638736406205i</v>
      </c>
      <c r="I1242" t="str">
        <f t="shared" si="350"/>
        <v>138.619985442475-163.772649323654i</v>
      </c>
      <c r="K1242" t="str">
        <f t="shared" si="351"/>
        <v>0.191553030358595-0.161853737187579i</v>
      </c>
      <c r="L1242" t="str">
        <f t="shared" si="352"/>
        <v>0.000714285714285714-12.8596458905795i</v>
      </c>
      <c r="M1242" t="str">
        <f t="shared" si="353"/>
        <v>0.0025-0.400646164583395i</v>
      </c>
      <c r="N1242">
        <f t="shared" si="354"/>
        <v>50.813941841091776</v>
      </c>
      <c r="O1242">
        <f t="shared" si="355"/>
        <v>58.684797631168351</v>
      </c>
      <c r="P1242" s="3">
        <f t="shared" si="356"/>
        <v>58.684797631168351</v>
      </c>
      <c r="Q1242" s="3">
        <f t="shared" si="357"/>
        <v>-129.18605815890822</v>
      </c>
      <c r="R1242">
        <f t="shared" si="358"/>
        <v>50.813941841091776</v>
      </c>
      <c r="S1242">
        <f t="shared" si="359"/>
        <v>9.40448964410278E-2</v>
      </c>
      <c r="T1242">
        <f t="shared" si="342"/>
        <v>58.684797631168351</v>
      </c>
    </row>
    <row r="1243" spans="1:20" x14ac:dyDescent="0.25">
      <c r="A1243">
        <f t="shared" si="343"/>
        <v>593.1469372773189</v>
      </c>
      <c r="B1243">
        <f t="shared" si="360"/>
        <v>94.402267047503713</v>
      </c>
      <c r="C1243" t="str">
        <f t="shared" si="344"/>
        <v>-541.303172181782-661.634729528793i</v>
      </c>
      <c r="D1243" t="str">
        <f t="shared" si="345"/>
        <v>3.47812494144475-168.592740510802i</v>
      </c>
      <c r="E1243" t="str">
        <f t="shared" si="346"/>
        <v>161.978189715238-0.472455671048754i</v>
      </c>
      <c r="F1243" t="str">
        <f t="shared" si="347"/>
        <v>2.9099099004748-1582.13501198944i</v>
      </c>
      <c r="G1243" t="str">
        <f t="shared" si="348"/>
        <v>0.999999996757597-0.0000569421057939933i</v>
      </c>
      <c r="H1243" t="str">
        <f t="shared" si="349"/>
        <v>15.2554083149792+12.9128326930267i</v>
      </c>
      <c r="I1243" t="str">
        <f t="shared" si="350"/>
        <v>138.620818705926-163.159168032952i</v>
      </c>
      <c r="K1243" t="str">
        <f t="shared" si="351"/>
        <v>0.190946213439828-0.161947746570161i</v>
      </c>
      <c r="L1243" t="str">
        <f t="shared" si="352"/>
        <v>0.000714285714285714-12.8109642265187i</v>
      </c>
      <c r="M1243" t="str">
        <f t="shared" si="353"/>
        <v>0.0025-0.399129472587563i</v>
      </c>
      <c r="N1243">
        <f t="shared" si="354"/>
        <v>50.712374167403453</v>
      </c>
      <c r="O1243">
        <f t="shared" si="355"/>
        <v>58.637804959091369</v>
      </c>
      <c r="P1243" s="3">
        <f t="shared" si="356"/>
        <v>58.637804959091369</v>
      </c>
      <c r="Q1243" s="3">
        <f t="shared" si="357"/>
        <v>-129.28762583259655</v>
      </c>
      <c r="R1243">
        <f t="shared" si="358"/>
        <v>50.712374167403453</v>
      </c>
      <c r="S1243">
        <f t="shared" si="359"/>
        <v>9.4402267047503707E-2</v>
      </c>
      <c r="T1243">
        <f t="shared" si="342"/>
        <v>58.637804959091369</v>
      </c>
    </row>
    <row r="1244" spans="1:20" x14ac:dyDescent="0.25">
      <c r="A1244">
        <f t="shared" si="343"/>
        <v>595.40089563897277</v>
      </c>
      <c r="B1244">
        <f t="shared" si="360"/>
        <v>94.76099566228423</v>
      </c>
      <c r="C1244" t="str">
        <f t="shared" si="344"/>
        <v>-539.544827688121-657.104418367247i</v>
      </c>
      <c r="D1244" t="str">
        <f t="shared" si="345"/>
        <v>3.47812494099887-167.954516783344i</v>
      </c>
      <c r="E1244" t="str">
        <f t="shared" si="346"/>
        <v>161.97605986354-0.472394581814408i</v>
      </c>
      <c r="F1244" t="str">
        <f t="shared" si="347"/>
        <v>2.90990990040297-1576.14565974409i</v>
      </c>
      <c r="G1244" t="str">
        <f t="shared" si="348"/>
        <v>0.999999996732907-0.0000571584857945993i</v>
      </c>
      <c r="H1244" t="str">
        <f t="shared" si="349"/>
        <v>15.2562006193541+12.9619786641871i</v>
      </c>
      <c r="I1244" t="str">
        <f t="shared" si="350"/>
        <v>138.621658323673-162.548034014377i</v>
      </c>
      <c r="K1244" t="str">
        <f t="shared" si="351"/>
        <v>0.190338699952114-0.162039532884175i</v>
      </c>
      <c r="L1244" t="str">
        <f t="shared" si="352"/>
        <v>0.000714285714285714-12.7624668524793i</v>
      </c>
      <c r="M1244" t="str">
        <f t="shared" si="353"/>
        <v>0.0025-0.39761852220319i</v>
      </c>
      <c r="N1244">
        <f t="shared" si="354"/>
        <v>50.610770142789363</v>
      </c>
      <c r="O1244">
        <f t="shared" si="355"/>
        <v>58.590751234099613</v>
      </c>
      <c r="P1244" s="3">
        <f t="shared" si="356"/>
        <v>58.590751234099613</v>
      </c>
      <c r="Q1244" s="3">
        <f t="shared" si="357"/>
        <v>-129.38922985721064</v>
      </c>
      <c r="R1244">
        <f t="shared" si="358"/>
        <v>50.610770142789363</v>
      </c>
      <c r="S1244">
        <f t="shared" si="359"/>
        <v>9.4760995662284228E-2</v>
      </c>
      <c r="T1244">
        <f t="shared" si="342"/>
        <v>58.590751234099613</v>
      </c>
    </row>
    <row r="1245" spans="1:20" x14ac:dyDescent="0.25">
      <c r="A1245">
        <f t="shared" si="343"/>
        <v>597.66341904240085</v>
      </c>
      <c r="B1245">
        <f t="shared" si="360"/>
        <v>95.12108744580091</v>
      </c>
      <c r="C1245" t="str">
        <f t="shared" si="344"/>
        <v>-537.784607328971-652.596772612278i</v>
      </c>
      <c r="D1245" t="str">
        <f t="shared" si="345"/>
        <v>3.47812494054961-167.318709137997i</v>
      </c>
      <c r="E1245" t="str">
        <f t="shared" si="346"/>
        <v>161.973927797029-0.472324218098925i</v>
      </c>
      <c r="F1245" t="str">
        <f t="shared" si="347"/>
        <v>2.90990990033059-1570.17898088322i</v>
      </c>
      <c r="G1245" t="str">
        <f t="shared" si="348"/>
        <v>0.99999999670803-0.0000573756880391915i</v>
      </c>
      <c r="H1245" t="str">
        <f t="shared" si="349"/>
        <v>15.2569989752957+13.0113122744152i</v>
      </c>
      <c r="I1245" t="str">
        <f t="shared" si="350"/>
        <v>138.622504344251-161.939238478544i</v>
      </c>
      <c r="K1245" t="str">
        <f t="shared" si="351"/>
        <v>0.189730506203623-0.162129089704798i</v>
      </c>
      <c r="L1245" t="str">
        <f t="shared" si="352"/>
        <v>0.000714285714285714-12.7141530708102i</v>
      </c>
      <c r="M1245" t="str">
        <f t="shared" si="353"/>
        <v>0.0025-0.39611329169475i</v>
      </c>
      <c r="N1245">
        <f t="shared" si="354"/>
        <v>50.509131336857081</v>
      </c>
      <c r="O1245">
        <f t="shared" si="355"/>
        <v>58.543636390988581</v>
      </c>
      <c r="P1245" s="3">
        <f t="shared" si="356"/>
        <v>58.543636390988581</v>
      </c>
      <c r="Q1245" s="3">
        <f t="shared" si="357"/>
        <v>-129.49086866314292</v>
      </c>
      <c r="R1245">
        <f t="shared" si="358"/>
        <v>50.509131336857081</v>
      </c>
      <c r="S1245">
        <f t="shared" si="359"/>
        <v>9.5121087445800917E-2</v>
      </c>
      <c r="T1245">
        <f t="shared" si="342"/>
        <v>58.543636390988581</v>
      </c>
    </row>
    <row r="1246" spans="1:20" x14ac:dyDescent="0.25">
      <c r="A1246">
        <f t="shared" si="343"/>
        <v>599.93454003476199</v>
      </c>
      <c r="B1246">
        <f t="shared" si="360"/>
        <v>95.482547578094952</v>
      </c>
      <c r="C1246" t="str">
        <f t="shared" si="344"/>
        <v>-536.022558823427-648.111748289157i</v>
      </c>
      <c r="D1246" t="str">
        <f t="shared" si="345"/>
        <v>3.47812494009694-166.685308428454i</v>
      </c>
      <c r="E1246" t="str">
        <f t="shared" si="346"/>
        <v>161.971793574253-0.472244553509371i</v>
      </c>
      <c r="F1246" t="str">
        <f t="shared" si="347"/>
        <v>2.90990990025764-1564.23488957413i</v>
      </c>
      <c r="G1246" t="str">
        <f t="shared" si="348"/>
        <v>0.999999996682964-0.0000575937156522968i</v>
      </c>
      <c r="H1246" t="str">
        <f t="shared" si="349"/>
        <v>15.2578034291683+13.0608342468762i</v>
      </c>
      <c r="I1246" t="str">
        <f t="shared" si="350"/>
        <v>138.623356816559-161.332772669727i</v>
      </c>
      <c r="K1246" t="str">
        <f t="shared" si="351"/>
        <v>0.189121648578254-0.162216410754808i</v>
      </c>
      <c r="L1246" t="str">
        <f t="shared" si="352"/>
        <v>0.000714285714285714-12.6660221865015i</v>
      </c>
      <c r="M1246" t="str">
        <f t="shared" si="353"/>
        <v>0.0025-0.394613759408997i</v>
      </c>
      <c r="N1246">
        <f t="shared" si="354"/>
        <v>50.407459323564041</v>
      </c>
      <c r="O1246">
        <f t="shared" si="355"/>
        <v>58.496460366218137</v>
      </c>
      <c r="P1246" s="3">
        <f t="shared" si="356"/>
        <v>58.496460366218137</v>
      </c>
      <c r="Q1246" s="3">
        <f t="shared" si="357"/>
        <v>-129.59254067643596</v>
      </c>
      <c r="R1246">
        <f t="shared" si="358"/>
        <v>50.407459323564041</v>
      </c>
      <c r="S1246">
        <f t="shared" si="359"/>
        <v>9.5482547578094948E-2</v>
      </c>
      <c r="T1246">
        <f t="shared" si="342"/>
        <v>58.496460366218137</v>
      </c>
    </row>
    <row r="1247" spans="1:20" x14ac:dyDescent="0.25">
      <c r="A1247">
        <f t="shared" si="343"/>
        <v>602.21429128689408</v>
      </c>
      <c r="B1247">
        <f t="shared" si="360"/>
        <v>95.84538125889172</v>
      </c>
      <c r="C1247" t="str">
        <f t="shared" si="344"/>
        <v>-534.258730095041-643.649301220241i</v>
      </c>
      <c r="D1247" t="str">
        <f t="shared" si="345"/>
        <v>3.47812493964081-166.054305543032i</v>
      </c>
      <c r="E1247" t="str">
        <f t="shared" si="346"/>
        <v>161.96965725401-0.472155562162213i</v>
      </c>
      <c r="F1247" t="str">
        <f t="shared" si="347"/>
        <v>2.90990990018413-1558.31330030908i</v>
      </c>
      <c r="G1247" t="str">
        <f t="shared" si="348"/>
        <v>0.999999996657706-0.0000578125717703152i</v>
      </c>
      <c r="H1247" t="str">
        <f t="shared" si="349"/>
        <v>15.2586140276938+13.1105453076i</v>
      </c>
      <c r="I1247" t="str">
        <f t="shared" si="350"/>
        <v>138.624215789874-160.728627865741i</v>
      </c>
      <c r="K1247" t="str">
        <f t="shared" si="351"/>
        <v>0.188512143533935-0.162301489905643i</v>
      </c>
      <c r="L1247" t="str">
        <f t="shared" si="352"/>
        <v>0.000714285714285714-12.6180735071742i</v>
      </c>
      <c r="M1247" t="str">
        <f t="shared" si="353"/>
        <v>0.0025-0.393119903774652i</v>
      </c>
      <c r="N1247">
        <f t="shared" si="354"/>
        <v>50.305755681118995</v>
      </c>
      <c r="O1247">
        <f t="shared" si="355"/>
        <v>58.449223097919578</v>
      </c>
      <c r="P1247" s="3">
        <f t="shared" si="356"/>
        <v>58.449223097919578</v>
      </c>
      <c r="Q1247" s="3">
        <f t="shared" si="357"/>
        <v>-129.694244318881</v>
      </c>
      <c r="R1247">
        <f t="shared" si="358"/>
        <v>50.305755681118995</v>
      </c>
      <c r="S1247">
        <f t="shared" si="359"/>
        <v>9.5845381258891721E-2</v>
      </c>
      <c r="T1247">
        <f t="shared" si="342"/>
        <v>58.449223097919578</v>
      </c>
    </row>
    <row r="1248" spans="1:20" x14ac:dyDescent="0.25">
      <c r="A1248">
        <f t="shared" si="343"/>
        <v>604.5027055937843</v>
      </c>
      <c r="B1248">
        <f t="shared" si="360"/>
        <v>96.209593707675509</v>
      </c>
      <c r="C1248" t="str">
        <f t="shared" si="344"/>
        <v>-532.49316926681-639.209387021277i</v>
      </c>
      <c r="D1248" t="str">
        <f t="shared" si="345"/>
        <v>3.47812493918122-165.425691404545i</v>
      </c>
      <c r="E1248" t="str">
        <f t="shared" si="346"/>
        <v>161.967518895348-0.472057218685499i</v>
      </c>
      <c r="F1248" t="str">
        <f t="shared" si="347"/>
        <v>2.90990990011008-1552.41412790402i</v>
      </c>
      <c r="G1248" t="str">
        <f t="shared" si="348"/>
        <v>0.999999996632257-0.0000580322595415655i</v>
      </c>
      <c r="H1248" t="str">
        <f t="shared" si="349"/>
        <v>15.2594308179539+13.1604461854924i</v>
      </c>
      <c r="I1248" t="str">
        <f t="shared" si="350"/>
        <v>138.625081313844-160.126795377809i</v>
      </c>
      <c r="K1248" t="str">
        <f t="shared" si="351"/>
        <v>0.187902007600908-0.162384321178442i</v>
      </c>
      <c r="L1248" t="str">
        <f t="shared" si="352"/>
        <v>0.000714285714285714-12.5703063430706i</v>
      </c>
      <c r="M1248" t="str">
        <f t="shared" si="353"/>
        <v>0.0025-0.391631703302105i</v>
      </c>
      <c r="N1248">
        <f t="shared" si="354"/>
        <v>50.204021991883081</v>
      </c>
      <c r="O1248">
        <f t="shared" si="355"/>
        <v>58.401924525903524</v>
      </c>
      <c r="P1248" s="3">
        <f t="shared" si="356"/>
        <v>58.401924525903524</v>
      </c>
      <c r="Q1248" s="3">
        <f t="shared" si="357"/>
        <v>-129.79597800811692</v>
      </c>
      <c r="R1248">
        <f t="shared" si="358"/>
        <v>50.204021991883081</v>
      </c>
      <c r="S1248">
        <f t="shared" si="359"/>
        <v>9.6209593707675511E-2</v>
      </c>
      <c r="T1248">
        <f t="shared" si="342"/>
        <v>58.401924525903524</v>
      </c>
    </row>
    <row r="1249" spans="1:20" x14ac:dyDescent="0.25">
      <c r="A1249">
        <f t="shared" si="343"/>
        <v>606.79981587504074</v>
      </c>
      <c r="B1249">
        <f t="shared" si="360"/>
        <v>96.575190163764674</v>
      </c>
      <c r="C1249" t="str">
        <f t="shared" si="344"/>
        <v>-530.725924656032-634.791961097636i</v>
      </c>
      <c r="D1249" t="str">
        <f t="shared" si="345"/>
        <v>3.4781249387181-164.799456970165i</v>
      </c>
      <c r="E1249" t="str">
        <f t="shared" si="346"/>
        <v>161.965378557553-0.471949498222676i</v>
      </c>
      <c r="F1249" t="str">
        <f t="shared" si="347"/>
        <v>2.90990990003546-1546.53728749736i</v>
      </c>
      <c r="G1249" t="str">
        <f t="shared" si="348"/>
        <v>0.999999996606613-0.0000582527821263297i</v>
      </c>
      <c r="H1249" t="str">
        <f t="shared" si="349"/>
        <v>15.2602538473938+13.2105376123491i</v>
      </c>
      <c r="I1249" t="str">
        <f t="shared" si="350"/>
        <v>138.625953438507-159.527266550443i</v>
      </c>
      <c r="K1249" t="str">
        <f t="shared" si="351"/>
        <v>0.187291257379983-0.162464898745058i</v>
      </c>
      <c r="L1249" t="str">
        <f t="shared" si="352"/>
        <v>0.000714285714285714-12.5227200070438i</v>
      </c>
      <c r="M1249" t="str">
        <f t="shared" si="353"/>
        <v>0.0025-0.390149136583089i</v>
      </c>
      <c r="N1249">
        <f t="shared" si="354"/>
        <v>50.10225984226858</v>
      </c>
      <c r="O1249">
        <f t="shared" si="355"/>
        <v>58.354564591665721</v>
      </c>
      <c r="P1249" s="3">
        <f t="shared" si="356"/>
        <v>58.354564591665721</v>
      </c>
      <c r="Q1249" s="3">
        <f t="shared" si="357"/>
        <v>-129.89774015773142</v>
      </c>
      <c r="R1249">
        <f t="shared" si="358"/>
        <v>50.10225984226858</v>
      </c>
      <c r="S1249">
        <f t="shared" si="359"/>
        <v>9.6575190163764674E-2</v>
      </c>
      <c r="T1249">
        <f t="shared" si="342"/>
        <v>58.354564591665721</v>
      </c>
    </row>
    <row r="1250" spans="1:20" x14ac:dyDescent="0.25">
      <c r="A1250">
        <f t="shared" si="343"/>
        <v>609.10565517536588</v>
      </c>
      <c r="B1250">
        <f t="shared" si="360"/>
        <v>96.942175886386977</v>
      </c>
      <c r="C1250" t="str">
        <f t="shared" si="344"/>
        <v>-528.957044769211-630.396978640803i</v>
      </c>
      <c r="D1250" t="str">
        <f t="shared" si="345"/>
        <v>3.47812493825148-164.175593231302i</v>
      </c>
      <c r="E1250" t="str">
        <f t="shared" si="346"/>
        <v>161.963236300147-0.471832376437672i</v>
      </c>
      <c r="F1250" t="str">
        <f t="shared" si="347"/>
        <v>2.90990989996028-1540.68269454881i</v>
      </c>
      <c r="G1250" t="str">
        <f t="shared" si="348"/>
        <v>0.999999996580775-0.0000584741426968988i</v>
      </c>
      <c r="H1250" t="str">
        <f t="shared" si="349"/>
        <v>15.2610831638241+13.2608203228663i</v>
      </c>
      <c r="I1250" t="str">
        <f t="shared" si="350"/>
        <v>138.626832214282-158.930032761319i</v>
      </c>
      <c r="K1250" t="str">
        <f t="shared" si="351"/>
        <v>0.186679909540801-0.162543216929047i</v>
      </c>
      <c r="L1250" t="str">
        <f t="shared" si="352"/>
        <v>0.000714285714285714-12.4753138145485i</v>
      </c>
      <c r="M1250" t="str">
        <f t="shared" si="353"/>
        <v>0.0025-0.388672182290384i</v>
      </c>
      <c r="N1250">
        <f t="shared" si="354"/>
        <v>50.000470822640182</v>
      </c>
      <c r="O1250">
        <f t="shared" si="355"/>
        <v>58.307143238394829</v>
      </c>
      <c r="P1250" s="3">
        <f t="shared" si="356"/>
        <v>58.307143238394829</v>
      </c>
      <c r="Q1250" s="3">
        <f t="shared" si="357"/>
        <v>-129.99952917735982</v>
      </c>
      <c r="R1250">
        <f t="shared" si="358"/>
        <v>50.000470822640182</v>
      </c>
      <c r="S1250">
        <f t="shared" si="359"/>
        <v>9.6942175886386983E-2</v>
      </c>
      <c r="T1250">
        <f t="shared" si="342"/>
        <v>58.307143238394829</v>
      </c>
    </row>
    <row r="1251" spans="1:20" x14ac:dyDescent="0.25">
      <c r="A1251">
        <f t="shared" si="343"/>
        <v>611.42025666503218</v>
      </c>
      <c r="B1251">
        <f t="shared" si="360"/>
        <v>97.310556154755247</v>
      </c>
      <c r="C1251" t="str">
        <f t="shared" si="344"/>
        <v>-527.186578296803-626.0243946248i</v>
      </c>
      <c r="D1251" t="str">
        <f t="shared" si="345"/>
        <v>3.4781249377813-163.554091213465i</v>
      </c>
      <c r="E1251" t="str">
        <f t="shared" si="346"/>
        <v>161.961092182876-0.471705829513402i</v>
      </c>
      <c r="F1251" t="str">
        <f t="shared" si="347"/>
        <v>2.90990989988452-1534.85026483805i</v>
      </c>
      <c r="G1251" t="str">
        <f t="shared" si="348"/>
        <v>0.999999996554739-0.0000586963444376189i</v>
      </c>
      <c r="H1251" t="str">
        <f t="shared" si="349"/>
        <v>15.2619188154244+13.3112950546536i</v>
      </c>
      <c r="I1251" t="str">
        <f t="shared" si="350"/>
        <v>138.627717691964-158.335085421149i</v>
      </c>
      <c r="K1251" t="str">
        <f t="shared" si="351"/>
        <v>0.186067980820065-0.162619270206636i</v>
      </c>
      <c r="L1251" t="str">
        <f t="shared" si="352"/>
        <v>0.000714285714285714-12.4280870836307i</v>
      </c>
      <c r="M1251" t="str">
        <f t="shared" si="353"/>
        <v>0.0025-0.38720081917751i</v>
      </c>
      <c r="N1251">
        <f t="shared" si="354"/>
        <v>49.89865652721528</v>
      </c>
      <c r="O1251">
        <f t="shared" si="355"/>
        <v>58.259660410978171</v>
      </c>
      <c r="P1251" s="3">
        <f t="shared" si="356"/>
        <v>58.259660410978171</v>
      </c>
      <c r="Q1251" s="3">
        <f t="shared" si="357"/>
        <v>-130.10134347278472</v>
      </c>
      <c r="R1251">
        <f t="shared" si="358"/>
        <v>49.89865652721528</v>
      </c>
      <c r="S1251">
        <f t="shared" si="359"/>
        <v>9.7310556154755243E-2</v>
      </c>
      <c r="T1251">
        <f t="shared" si="342"/>
        <v>58.259660410978171</v>
      </c>
    </row>
    <row r="1252" spans="1:20" x14ac:dyDescent="0.25">
      <c r="A1252">
        <f t="shared" si="343"/>
        <v>613.74365364035941</v>
      </c>
      <c r="B1252">
        <f t="shared" si="360"/>
        <v>97.680336268143321</v>
      </c>
      <c r="C1252" t="str">
        <f t="shared" si="344"/>
        <v>-525.414574108056-621.674163802731i</v>
      </c>
      <c r="D1252" t="str">
        <f t="shared" si="345"/>
        <v>3.47812493730754-162.934941976139i</v>
      </c>
      <c r="E1252" t="str">
        <f t="shared" si="346"/>
        <v>161.958946265712-0.471569834160571i</v>
      </c>
      <c r="F1252" t="str">
        <f t="shared" si="347"/>
        <v>2.90990989980818-1529.03991446365i</v>
      </c>
      <c r="G1252" t="str">
        <f t="shared" si="348"/>
        <v>0.999999996528505-0.0000589193905449361i</v>
      </c>
      <c r="H1252" t="str">
        <f t="shared" si="349"/>
        <v>15.2627608507454+13.3619625482476i</v>
      </c>
      <c r="I1252" t="str">
        <f t="shared" si="350"/>
        <v>138.628609922755-157.742415973561i</v>
      </c>
      <c r="K1252" t="str">
        <f t="shared" si="351"/>
        <v>0.185455488019744-0.162693053207665i</v>
      </c>
      <c r="L1252" t="str">
        <f t="shared" si="352"/>
        <v>0.000714285714285714-12.381039134918i</v>
      </c>
      <c r="M1252" t="str">
        <f t="shared" si="353"/>
        <v>0.0025-0.385735026078412i</v>
      </c>
      <c r="N1252">
        <f t="shared" si="354"/>
        <v>49.79681855395836</v>
      </c>
      <c r="O1252">
        <f t="shared" si="355"/>
        <v>58.212116056008526</v>
      </c>
      <c r="P1252" s="3">
        <f t="shared" si="356"/>
        <v>58.212116056008526</v>
      </c>
      <c r="Q1252" s="3">
        <f t="shared" si="357"/>
        <v>-130.20318144604164</v>
      </c>
      <c r="R1252">
        <f t="shared" si="358"/>
        <v>49.79681855395836</v>
      </c>
      <c r="S1252">
        <f t="shared" si="359"/>
        <v>9.768033626814332E-2</v>
      </c>
      <c r="T1252">
        <f t="shared" si="342"/>
        <v>58.212116056008526</v>
      </c>
    </row>
    <row r="1253" spans="1:20" x14ac:dyDescent="0.25">
      <c r="A1253">
        <f t="shared" si="343"/>
        <v>616.07587952419283</v>
      </c>
      <c r="B1253">
        <f t="shared" si="360"/>
        <v>98.051521545962274</v>
      </c>
      <c r="C1253" t="str">
        <f t="shared" si="344"/>
        <v>-523.641081245671-617.346240703442i</v>
      </c>
      <c r="D1253" t="str">
        <f t="shared" si="345"/>
        <v>3.47812493683018-162.318136612654i</v>
      </c>
      <c r="E1253" t="str">
        <f t="shared" si="346"/>
        <v>161.956798608839-0.471424367617164i</v>
      </c>
      <c r="F1253" t="str">
        <f t="shared" si="347"/>
        <v>2.90990989973126-1523.25155984174i</v>
      </c>
      <c r="G1253" t="str">
        <f t="shared" si="348"/>
        <v>0.999999996502072-0.0000591432842274435i</v>
      </c>
      <c r="H1253" t="str">
        <f t="shared" si="349"/>
        <v>15.2636093187131+13.4128235471224i</v>
      </c>
      <c r="I1253" t="str">
        <f t="shared" si="350"/>
        <v>138.629508958231-157.152015894978i</v>
      </c>
      <c r="K1253" t="str">
        <f t="shared" si="351"/>
        <v>0.184842448005294-0.162764560716499i</v>
      </c>
      <c r="L1253" t="str">
        <f t="shared" si="352"/>
        <v>0.000714285714285714-12.3341692916099i</v>
      </c>
      <c r="M1253" t="str">
        <f t="shared" si="353"/>
        <v>0.0025-0.384274781907165i</v>
      </c>
      <c r="N1253">
        <f t="shared" si="354"/>
        <v>49.694958504484163</v>
      </c>
      <c r="O1253">
        <f t="shared" si="355"/>
        <v>58.164510121790187</v>
      </c>
      <c r="P1253" s="3">
        <f t="shared" si="356"/>
        <v>58.164510121790187</v>
      </c>
      <c r="Q1253" s="3">
        <f t="shared" si="357"/>
        <v>-130.30504149551584</v>
      </c>
      <c r="R1253">
        <f t="shared" si="358"/>
        <v>49.694958504484163</v>
      </c>
      <c r="S1253">
        <f t="shared" si="359"/>
        <v>9.8051521545962278E-2</v>
      </c>
      <c r="T1253">
        <f t="shared" si="342"/>
        <v>58.164510121790187</v>
      </c>
    </row>
    <row r="1254" spans="1:20" x14ac:dyDescent="0.25">
      <c r="A1254">
        <f t="shared" si="343"/>
        <v>618.41696786638477</v>
      </c>
      <c r="B1254">
        <f t="shared" si="360"/>
        <v>98.424117327836939</v>
      </c>
      <c r="C1254" t="str">
        <f t="shared" si="344"/>
        <v>-521.866148920543-613.040579628195i</v>
      </c>
      <c r="D1254" t="str">
        <f t="shared" si="345"/>
        <v>3.47812493634917-161.703666250059i</v>
      </c>
      <c r="E1254" t="str">
        <f t="shared" si="346"/>
        <v>161.954649272651-0.471269407650222i</v>
      </c>
      <c r="F1254" t="str">
        <f t="shared" si="347"/>
        <v>2.90990989965374-1517.48511770492i</v>
      </c>
      <c r="G1254" t="str">
        <f t="shared" si="348"/>
        <v>0.999999996475437-0.0000593680287059265i</v>
      </c>
      <c r="H1254" t="str">
        <f t="shared" si="349"/>
        <v>15.2644642686301+13.4638787977043i</v>
      </c>
      <c r="I1254" t="str">
        <f t="shared" si="350"/>
        <v>138.630414850379-156.563876694494i</v>
      </c>
      <c r="K1254" t="str">
        <f t="shared" si="351"/>
        <v>0.184228877703828-0.162833787672932i</v>
      </c>
      <c r="L1254" t="str">
        <f t="shared" si="352"/>
        <v>0.000714285714285714-12.287476879468i</v>
      </c>
      <c r="M1254" t="str">
        <f t="shared" si="353"/>
        <v>0.0025-0.382820065657666i</v>
      </c>
      <c r="N1254">
        <f t="shared" si="354"/>
        <v>49.593077983950565</v>
      </c>
      <c r="O1254">
        <f t="shared" si="355"/>
        <v>58.116842558345127</v>
      </c>
      <c r="P1254" s="3">
        <f t="shared" si="356"/>
        <v>58.116842558345127</v>
      </c>
      <c r="Q1254" s="3">
        <f t="shared" si="357"/>
        <v>-130.40692201604944</v>
      </c>
      <c r="R1254">
        <f t="shared" si="358"/>
        <v>49.593077983950565</v>
      </c>
      <c r="S1254">
        <f t="shared" si="359"/>
        <v>9.8424117327836944E-2</v>
      </c>
      <c r="T1254">
        <f t="shared" si="342"/>
        <v>58.116842558345127</v>
      </c>
    </row>
    <row r="1255" spans="1:20" x14ac:dyDescent="0.25">
      <c r="A1255">
        <f t="shared" si="343"/>
        <v>620.766952344277</v>
      </c>
      <c r="B1255">
        <f t="shared" si="360"/>
        <v>98.798128973682722</v>
      </c>
      <c r="C1255" t="str">
        <f t="shared" si="344"/>
        <v>-520.089826506348-608.757134647443i</v>
      </c>
      <c r="D1255" t="str">
        <f t="shared" si="345"/>
        <v>3.4781249358645-161.09152204899i</v>
      </c>
      <c r="E1255" t="str">
        <f t="shared" si="346"/>
        <v>161.952498317744-0.471104932562481i</v>
      </c>
      <c r="F1255" t="str">
        <f t="shared" si="347"/>
        <v>2.90990989957565-1511.74050510098i</v>
      </c>
      <c r="G1255" t="str">
        <f t="shared" si="348"/>
        <v>0.999999996448599-0.0000595936272134098i</v>
      </c>
      <c r="H1255" t="str">
        <f t="shared" si="349"/>
        <v>15.2653257501799+13.5151290493828i</v>
      </c>
      <c r="I1255" t="str">
        <f t="shared" si="350"/>
        <v>138.631327651574-155.977989913751i</v>
      </c>
      <c r="K1255" t="str">
        <f t="shared" si="351"/>
        <v>0.183614794102296-0.16290072917304i</v>
      </c>
      <c r="L1255" t="str">
        <f t="shared" si="352"/>
        <v>0.000714285714285714-12.2409612268061i</v>
      </c>
      <c r="M1255" t="str">
        <f t="shared" si="353"/>
        <v>0.0025-0.381370856403333i</v>
      </c>
      <c r="N1255">
        <f t="shared" si="354"/>
        <v>49.491178600958392</v>
      </c>
      <c r="O1255">
        <f t="shared" si="355"/>
        <v>58.069113317418385</v>
      </c>
      <c r="P1255" s="3">
        <f t="shared" si="356"/>
        <v>58.069113317418385</v>
      </c>
      <c r="Q1255" s="3">
        <f t="shared" si="357"/>
        <v>-130.50882139904161</v>
      </c>
      <c r="R1255">
        <f t="shared" si="358"/>
        <v>49.491178600958392</v>
      </c>
      <c r="S1255">
        <f t="shared" si="359"/>
        <v>9.8798128973682717E-2</v>
      </c>
      <c r="T1255">
        <f t="shared" si="342"/>
        <v>58.069113317418385</v>
      </c>
    </row>
    <row r="1256" spans="1:20" x14ac:dyDescent="0.25">
      <c r="A1256">
        <f t="shared" si="343"/>
        <v>623.1258667631854</v>
      </c>
      <c r="B1256">
        <f t="shared" si="360"/>
        <v>99.173561863782723</v>
      </c>
      <c r="C1256" t="str">
        <f t="shared" si="344"/>
        <v>-518.3121635342-604.495859597709i</v>
      </c>
      <c r="D1256" t="str">
        <f t="shared" si="345"/>
        <v>3.47812493537615-160.481695203549i</v>
      </c>
      <c r="E1256" t="str">
        <f t="shared" si="346"/>
        <v>161.950345804907-0.470930921193397i</v>
      </c>
      <c r="F1256" t="str">
        <f t="shared" si="347"/>
        <v>2.90990989949696-1506.01763939172i</v>
      </c>
      <c r="G1256" t="str">
        <f t="shared" si="348"/>
        <v>0.999999996421558-0.0000598200829952031i</v>
      </c>
      <c r="H1256" t="str">
        <f t="shared" si="349"/>
        <v>15.266193813429+13.5665750545242i</v>
      </c>
      <c r="I1256" t="str">
        <f t="shared" si="350"/>
        <v>138.632247414594-155.394347126814i</v>
      </c>
      <c r="K1256" t="str">
        <f t="shared" si="351"/>
        <v>0.183000214245646-0.162965380470035i</v>
      </c>
      <c r="L1256" t="str">
        <f t="shared" si="352"/>
        <v>0.000714285714285714-12.1946216644811i</v>
      </c>
      <c r="M1256" t="str">
        <f t="shared" si="353"/>
        <v>0.0025-0.379927133296806i</v>
      </c>
      <c r="N1256">
        <f t="shared" si="354"/>
        <v>49.389261967445805</v>
      </c>
      <c r="O1256">
        <f t="shared" si="355"/>
        <v>58.02132235248429</v>
      </c>
      <c r="P1256" s="3">
        <f t="shared" si="356"/>
        <v>58.02132235248429</v>
      </c>
      <c r="Q1256" s="3">
        <f t="shared" si="357"/>
        <v>-130.6107380325542</v>
      </c>
      <c r="R1256">
        <f t="shared" si="358"/>
        <v>49.389261967445805</v>
      </c>
      <c r="S1256">
        <f t="shared" si="359"/>
        <v>9.9173561863782719E-2</v>
      </c>
      <c r="T1256">
        <f t="shared" si="342"/>
        <v>58.02132235248429</v>
      </c>
    </row>
    <row r="1257" spans="1:20" x14ac:dyDescent="0.25">
      <c r="A1257">
        <f t="shared" si="343"/>
        <v>625.49374505688547</v>
      </c>
      <c r="B1257">
        <f t="shared" si="360"/>
        <v>99.550421398865097</v>
      </c>
      <c r="C1257" t="str">
        <f t="shared" si="344"/>
        <v>-516.533209687189-600.256708078512i</v>
      </c>
      <c r="D1257" t="str">
        <f t="shared" si="345"/>
        <v>3.47812493488407-159.874176941171i</v>
      </c>
      <c r="E1257" t="str">
        <f t="shared" si="346"/>
        <v>161.948191795124-0.470747352919543i</v>
      </c>
      <c r="F1257" t="str">
        <f t="shared" si="347"/>
        <v>2.90990989941767-1500.31643825182i</v>
      </c>
      <c r="G1257" t="str">
        <f t="shared" si="348"/>
        <v>0.99999999639431-0.0000600473993089487i</v>
      </c>
      <c r="H1257" t="str">
        <f t="shared" si="349"/>
        <v>15.2670685088302+13.6182175684844i</v>
      </c>
      <c r="I1257" t="str">
        <f t="shared" si="350"/>
        <v>138.633174192627-154.812939940061i</v>
      </c>
      <c r="K1257" t="str">
        <f t="shared" si="351"/>
        <v>0.182385155234957-0.163027736975073i</v>
      </c>
      <c r="L1257" t="str">
        <f t="shared" si="352"/>
        <v>0.000714285714285714-12.1484575258827i</v>
      </c>
      <c r="M1257" t="str">
        <f t="shared" si="353"/>
        <v>0.0025-0.378488875569642i</v>
      </c>
      <c r="N1257">
        <f t="shared" si="354"/>
        <v>49.287329698585353</v>
      </c>
      <c r="O1257">
        <f t="shared" si="355"/>
        <v>57.973469618751537</v>
      </c>
      <c r="P1257" s="3">
        <f t="shared" si="356"/>
        <v>57.973469618751537</v>
      </c>
      <c r="Q1257" s="3">
        <f t="shared" si="357"/>
        <v>-130.71267030141465</v>
      </c>
      <c r="R1257">
        <f t="shared" si="358"/>
        <v>49.287329698585353</v>
      </c>
      <c r="S1257">
        <f t="shared" si="359"/>
        <v>9.9550421398865094E-2</v>
      </c>
      <c r="T1257">
        <f t="shared" si="342"/>
        <v>57.973469618751537</v>
      </c>
    </row>
    <row r="1258" spans="1:20" x14ac:dyDescent="0.25">
      <c r="A1258">
        <f t="shared" si="343"/>
        <v>627.87062128810169</v>
      </c>
      <c r="B1258">
        <f t="shared" si="360"/>
        <v>99.928713000180792</v>
      </c>
      <c r="C1258" t="str">
        <f t="shared" si="344"/>
        <v>-514.753014794902-596.039633449357i</v>
      </c>
      <c r="D1258" t="str">
        <f t="shared" si="345"/>
        <v>3.47812493438825-159.268958522501i</v>
      </c>
      <c r="E1258" t="str">
        <f t="shared" si="346"/>
        <v>161.946036349555-0.470554207660398i</v>
      </c>
      <c r="F1258" t="str">
        <f t="shared" si="347"/>
        <v>2.90990989933777-1494.63681966757i</v>
      </c>
      <c r="G1258" t="str">
        <f t="shared" si="348"/>
        <v>0.999999996366854-0.0000602755794246678i</v>
      </c>
      <c r="H1258" t="str">
        <f t="shared" si="349"/>
        <v>15.2679498872259+13.6700573496213i</v>
      </c>
      <c r="I1258" t="str">
        <f t="shared" si="350"/>
        <v>138.634108039262-154.233759992052i</v>
      </c>
      <c r="K1258" t="str">
        <f t="shared" si="351"/>
        <v>0.181769634225577-0.163087794258047i</v>
      </c>
      <c r="L1258" t="str">
        <f t="shared" si="352"/>
        <v>0.000714285714285714-12.1024681469244i</v>
      </c>
      <c r="M1258" t="str">
        <f t="shared" si="353"/>
        <v>0.0025-0.377056062532019i</v>
      </c>
      <c r="N1258">
        <f t="shared" si="354"/>
        <v>49.185383412678277</v>
      </c>
      <c r="O1258">
        <f t="shared" si="355"/>
        <v>57.925555073168233</v>
      </c>
      <c r="P1258" s="3">
        <f t="shared" si="356"/>
        <v>57.925555073168233</v>
      </c>
      <c r="Q1258" s="3">
        <f t="shared" si="357"/>
        <v>-130.81461658732172</v>
      </c>
      <c r="R1258">
        <f t="shared" si="358"/>
        <v>49.185383412678277</v>
      </c>
      <c r="S1258">
        <f t="shared" si="359"/>
        <v>9.9928713000180788E-2</v>
      </c>
      <c r="T1258">
        <f t="shared" si="342"/>
        <v>57.925555073168233</v>
      </c>
    </row>
    <row r="1259" spans="1:20" x14ac:dyDescent="0.25">
      <c r="A1259">
        <f t="shared" si="343"/>
        <v>630.25652964899643</v>
      </c>
      <c r="B1259">
        <f t="shared" si="360"/>
        <v>100.30844210958148</v>
      </c>
      <c r="C1259" t="str">
        <f t="shared" si="344"/>
        <v>-512.971628827954-591.844588826885i</v>
      </c>
      <c r="D1259" t="str">
        <f t="shared" si="345"/>
        <v>3.47812493388866-158.666031241271i</v>
      </c>
      <c r="E1259" t="str">
        <f t="shared" si="346"/>
        <v>161.943879529539-0.47035146587896i</v>
      </c>
      <c r="F1259" t="str">
        <f t="shared" si="347"/>
        <v>2.90990989925729-1488.97870193576i</v>
      </c>
      <c r="G1259" t="str">
        <f t="shared" si="348"/>
        <v>0.99999999633919-0.0000605046266248078i</v>
      </c>
      <c r="H1259" t="str">
        <f t="shared" si="349"/>
        <v>15.2688379998505+13.7220951593082i</v>
      </c>
      <c r="I1259" t="str">
        <f t="shared" si="350"/>
        <v>138.635049008504-153.656798953413i</v>
      </c>
      <c r="K1259" t="str">
        <f t="shared" si="351"/>
        <v>0.181153668425241-0.16314554804835i</v>
      </c>
      <c r="L1259" t="str">
        <f t="shared" si="352"/>
        <v>0.000714285714285714-12.0566528660335i</v>
      </c>
      <c r="M1259" t="str">
        <f t="shared" si="353"/>
        <v>0.0025-0.375628673572444i</v>
      </c>
      <c r="N1259">
        <f t="shared" si="354"/>
        <v>49.083424731050286</v>
      </c>
      <c r="O1259">
        <f t="shared" si="355"/>
        <v>57.877578674427596</v>
      </c>
      <c r="P1259" s="3">
        <f t="shared" si="356"/>
        <v>57.877578674427596</v>
      </c>
      <c r="Q1259" s="3">
        <f t="shared" si="357"/>
        <v>-130.91657526894971</v>
      </c>
      <c r="R1259">
        <f t="shared" si="358"/>
        <v>49.083424731050286</v>
      </c>
      <c r="S1259">
        <f t="shared" si="359"/>
        <v>0.10030844210958148</v>
      </c>
      <c r="T1259">
        <f t="shared" si="342"/>
        <v>57.877578674427596</v>
      </c>
    </row>
    <row r="1260" spans="1:20" x14ac:dyDescent="0.25">
      <c r="A1260">
        <f t="shared" si="343"/>
        <v>632.65150446166263</v>
      </c>
      <c r="B1260">
        <f t="shared" si="360"/>
        <v>100.68961418959789</v>
      </c>
      <c r="C1260" t="str">
        <f t="shared" si="344"/>
        <v>-511.189101892411-587.671527081997i</v>
      </c>
      <c r="D1260" t="str">
        <f t="shared" si="345"/>
        <v>3.47812493338525-158.065386424168i</v>
      </c>
      <c r="E1260" t="str">
        <f t="shared" si="346"/>
        <v>161.941721396583-0.470139108584735i</v>
      </c>
      <c r="F1260" t="str">
        <f t="shared" si="347"/>
        <v>2.90990989917616-1483.34200366247i</v>
      </c>
      <c r="G1260" t="str">
        <f t="shared" si="348"/>
        <v>0.999999996311315-0.000060734544204289i</v>
      </c>
      <c r="H1260" t="str">
        <f t="shared" si="349"/>
        <v>15.2697328983344+13.7743317619465i</v>
      </c>
      <c r="I1260" t="str">
        <f t="shared" si="350"/>
        <v>138.63599715477-153.082048526721i</v>
      </c>
      <c r="K1260" t="str">
        <f t="shared" si="351"/>
        <v>0.180537275092172-0.163200994235611i</v>
      </c>
      <c r="L1260" t="str">
        <f t="shared" si="352"/>
        <v>0.000714285714285714-12.0110110241417i</v>
      </c>
      <c r="M1260" t="str">
        <f t="shared" si="353"/>
        <v>0.0025-0.374206688157446i</v>
      </c>
      <c r="N1260">
        <f t="shared" si="354"/>
        <v>48.981455277945258</v>
      </c>
      <c r="O1260">
        <f t="shared" si="355"/>
        <v>57.829540382972162</v>
      </c>
      <c r="P1260" s="3">
        <f t="shared" si="356"/>
        <v>57.829540382972162</v>
      </c>
      <c r="Q1260" s="3">
        <f t="shared" si="357"/>
        <v>-131.01854472205474</v>
      </c>
      <c r="R1260">
        <f t="shared" si="358"/>
        <v>48.981455277945258</v>
      </c>
      <c r="S1260">
        <f t="shared" si="359"/>
        <v>0.10068961418959789</v>
      </c>
      <c r="T1260">
        <f t="shared" ref="T1260:T1323" si="361">P1260</f>
        <v>57.829540382972162</v>
      </c>
    </row>
    <row r="1261" spans="1:20" x14ac:dyDescent="0.25">
      <c r="A1261">
        <f t="shared" ref="A1261:A1324" si="362">2*PI()*B1261</f>
        <v>635.05558017861699</v>
      </c>
      <c r="B1261">
        <f t="shared" si="360"/>
        <v>101.07223472351836</v>
      </c>
      <c r="C1261" t="str">
        <f t="shared" ref="C1261:C1324" si="363">IMPRODUCT(D1261,E1261,$C$40,,K1261,$C$41)</f>
        <v>-509.405484224255-583.520400837166i</v>
      </c>
      <c r="D1261" t="str">
        <f t="shared" ref="D1261:D1324" si="364">IMDIV(IMPRODUCT($C$37,$C$38,COMPLEX(1,A1261/$C$38)),IMSUM(-1*A1261*A1261/$C$39,COMPLEX(0,1*A1261)))</f>
        <v>3.47812493287802-157.467015430715i</v>
      </c>
      <c r="E1261" t="str">
        <f t="shared" ref="E1261:E1324" si="365">IMDIV(IMPRODUCT(IMSUM(F1261,G1261),$C$29,H1261),IMSUM(1,I1261))</f>
        <v>161.93956201236-0.46991711733463i</v>
      </c>
      <c r="F1261" t="str">
        <f t="shared" ref="F1261:F1324" si="366">IMDIV(IMPRODUCT($C$14,$C$15,COMPLEX(1,A1261/$C$15)),IMSUM(-1*A1261*A1261/$C$16,COMPLEX(0,A1261)))</f>
        <v>2.90990989909444-1477.72664376189i</v>
      </c>
      <c r="G1261" t="str">
        <f t="shared" ref="G1261:G1324" si="367">IMDIV(1,COMPLEX(1,A1261*$C$9*$C$10))</f>
        <v>0.999999996283228-0.0000609653354705529i</v>
      </c>
      <c r="H1261" t="str">
        <f t="shared" ref="H1261:H1324" si="368">IMDIV($C$3,IMSUM(K1261,COMPLEX(0,$C$28*A1261)))</f>
        <v>15.2706346347061+13.8267679249785i</v>
      </c>
      <c r="I1261" t="str">
        <f t="shared" ref="I1261:I1324" si="369">IMPRODUCT(F1261,$C$29,H1261,$C$31)</f>
        <v>138.636952532889-152.509500446375i</v>
      </c>
      <c r="K1261" t="str">
        <f t="shared" ref="K1261:K1324" si="370">IF($C$26&lt;=0,IMDIV(1,IMSUM(IMDIV(1,L1261),1/$C$18)),IMDIV(1,IMSUM(IMDIV(1,L1261),1/$C$18,IMDIV(1,M1261))))</f>
        <v>0.179920471533178-0.163254128870408i</v>
      </c>
      <c r="L1261" t="str">
        <f t="shared" ref="L1261:L1324" si="371">IMSUM($C$21/$C$22,IMDIV(1,COMPLEX(0,$C$20*$C$22*A1261)))</f>
        <v>0.000714285714285714-11.965541964676i</v>
      </c>
      <c r="M1261" t="str">
        <f t="shared" ref="M1261:M1324" si="372">IMSUM($C$25/$C$26,IMDIV(1,COMPLEX(0,$C$24*$C$26*A1261)))</f>
        <v>0.0025-0.372790085831287i</v>
      </c>
      <c r="N1261">
        <f t="shared" ref="N1261:N1324" si="373">ABS(R1261)</f>
        <v>48.879476680419657</v>
      </c>
      <c r="O1261">
        <f t="shared" ref="O1261:O1324" si="374">ABS(P1261)</f>
        <v>57.781440160999118</v>
      </c>
      <c r="P1261" s="3">
        <f t="shared" ref="P1261:P1324" si="375">20*LOG10(IMABS(C1261))</f>
        <v>57.781440160999118</v>
      </c>
      <c r="Q1261" s="3">
        <f t="shared" ref="Q1261:Q1324" si="376">IMARGUMENT(C1261)*180/PI()</f>
        <v>-131.12052331958034</v>
      </c>
      <c r="R1261">
        <f t="shared" ref="R1261:R1324" si="377">IF(Q1261&lt;0,Q1261+180,Q1261-180)</f>
        <v>48.879476680419657</v>
      </c>
      <c r="S1261">
        <f t="shared" ref="S1261:S1324" si="378">B1261/1000</f>
        <v>0.10107223472351837</v>
      </c>
      <c r="T1261">
        <f t="shared" si="361"/>
        <v>57.781440160999118</v>
      </c>
    </row>
    <row r="1262" spans="1:20" x14ac:dyDescent="0.25">
      <c r="A1262">
        <f t="shared" si="362"/>
        <v>637.46879138329575</v>
      </c>
      <c r="B1262">
        <f t="shared" ref="B1262:B1325" si="379">B1261*(1+B$42)</f>
        <v>101.45630921546774</v>
      </c>
      <c r="C1262" t="str">
        <f t="shared" si="363"/>
        <v>-507.620826183745-579.391162463708i</v>
      </c>
      <c r="D1262" t="str">
        <f t="shared" si="364"/>
        <v>3.47812493236693-156.870909653144i</v>
      </c>
      <c r="E1262" t="str">
        <f t="shared" si="365"/>
        <v>161.937401438691-0.469685474237638i</v>
      </c>
      <c r="F1262" t="str">
        <f t="shared" si="366"/>
        <v>2.90990989901209-1472.13254145519i</v>
      </c>
      <c r="G1262" t="str">
        <f t="shared" si="367"/>
        <v>0.999999996254927-0.0000611970037436091i</v>
      </c>
      <c r="H1262" t="str">
        <f t="shared" si="368"/>
        <v>15.2715432613958+13.8794044189014i</v>
      </c>
      <c r="I1262" t="str">
        <f t="shared" si="369"/>
        <v>138.637915198119-151.939146478485i</v>
      </c>
      <c r="K1262" t="str">
        <f t="shared" si="370"/>
        <v>0.179303275101728-0.16330494816495i</v>
      </c>
      <c r="L1262" t="str">
        <f t="shared" si="371"/>
        <v>0.000714285714285714-11.9202450335485i</v>
      </c>
      <c r="M1262" t="str">
        <f t="shared" si="372"/>
        <v>0.0025-0.371378846215667i</v>
      </c>
      <c r="N1262">
        <f t="shared" si="373"/>
        <v>48.777490568234867</v>
      </c>
      <c r="O1262">
        <f t="shared" si="374"/>
        <v>57.733277972463981</v>
      </c>
      <c r="P1262" s="3">
        <f t="shared" si="375"/>
        <v>57.733277972463981</v>
      </c>
      <c r="Q1262" s="3">
        <f t="shared" si="376"/>
        <v>-131.22250943176513</v>
      </c>
      <c r="R1262">
        <f t="shared" si="377"/>
        <v>48.777490568234867</v>
      </c>
      <c r="S1262">
        <f t="shared" si="378"/>
        <v>0.10145630921546774</v>
      </c>
      <c r="T1262">
        <f t="shared" si="361"/>
        <v>57.733277972463981</v>
      </c>
    </row>
    <row r="1263" spans="1:20" x14ac:dyDescent="0.25">
      <c r="A1263">
        <f t="shared" si="362"/>
        <v>639.89117279055222</v>
      </c>
      <c r="B1263">
        <f t="shared" si="379"/>
        <v>101.84184319048651</v>
      </c>
      <c r="C1263" t="str">
        <f t="shared" si="363"/>
        <v>-505.835178249823-575.283764079274i</v>
      </c>
      <c r="D1263" t="str">
        <f t="shared" si="364"/>
        <v>3.47812493185193-156.277060516274i</v>
      </c>
      <c r="E1263" t="str">
        <f t="shared" si="365"/>
        <v>161.935239737553-0.469444161955467i</v>
      </c>
      <c r="F1263" t="str">
        <f t="shared" si="366"/>
        <v>2.90990989892911-1466.55961626933i</v>
      </c>
      <c r="G1263" t="str">
        <f t="shared" si="367"/>
        <v>0.99999999622641-0.0000614295523560831i</v>
      </c>
      <c r="H1263" t="str">
        <f t="shared" si="368"/>
        <v>15.2724588312387+13.9322420172797i</v>
      </c>
      <c r="I1263" t="str">
        <f t="shared" si="369"/>
        <v>138.638885206137-151.370978420752i</v>
      </c>
      <c r="K1263" t="str">
        <f t="shared" si="370"/>
        <v>0.178685703196025-0.163353448493731i</v>
      </c>
      <c r="L1263" t="str">
        <f t="shared" si="371"/>
        <v>0.000714285714285714-11.8751195791477i</v>
      </c>
      <c r="M1263" t="str">
        <f t="shared" si="372"/>
        <v>0.0025-0.369972949009432i</v>
      </c>
      <c r="N1263">
        <f t="shared" si="373"/>
        <v>48.675498573751355</v>
      </c>
      <c r="O1263">
        <f t="shared" si="374"/>
        <v>57.685053783085685</v>
      </c>
      <c r="P1263" s="3">
        <f t="shared" si="375"/>
        <v>57.685053783085685</v>
      </c>
      <c r="Q1263" s="3">
        <f t="shared" si="376"/>
        <v>-131.32450142624864</v>
      </c>
      <c r="R1263">
        <f t="shared" si="377"/>
        <v>48.675498573751355</v>
      </c>
      <c r="S1263">
        <f t="shared" si="378"/>
        <v>0.10184184319048652</v>
      </c>
      <c r="T1263">
        <f t="shared" si="361"/>
        <v>57.685053783085685</v>
      </c>
    </row>
    <row r="1264" spans="1:20" x14ac:dyDescent="0.25">
      <c r="A1264">
        <f t="shared" si="362"/>
        <v>642.32275924715634</v>
      </c>
      <c r="B1264">
        <f t="shared" si="379"/>
        <v>102.22884219461037</v>
      </c>
      <c r="C1264" t="str">
        <f t="shared" si="363"/>
        <v>-504.04859101442-571.198157545321i</v>
      </c>
      <c r="D1264" t="str">
        <f t="shared" si="364"/>
        <v>3.47812493133303-155.685459477386i</v>
      </c>
      <c r="E1264" t="str">
        <f t="shared" si="365"/>
        <v>161.93307697106-0.469193163702906i</v>
      </c>
      <c r="F1264" t="str">
        <f t="shared" si="366"/>
        <v>2.90990989884549-1461.00778803591i</v>
      </c>
      <c r="G1264" t="str">
        <f t="shared" si="367"/>
        <v>0.999999996197676-0.0000616629846532644i</v>
      </c>
      <c r="H1264" t="str">
        <f t="shared" si="368"/>
        <v>15.2733813974777+13.9852814967588i</v>
      </c>
      <c r="I1264" t="str">
        <f t="shared" si="369"/>
        <v>138.639862613048-150.804988102349i</v>
      </c>
      <c r="K1264" t="str">
        <f t="shared" si="370"/>
        <v>0.178067773257065-0.163399626394163i</v>
      </c>
      <c r="L1264" t="str">
        <f t="shared" si="371"/>
        <v>0.000714285714285714-11.8301649523289i</v>
      </c>
      <c r="M1264" t="str">
        <f t="shared" si="372"/>
        <v>0.0025-0.368572373988276i</v>
      </c>
      <c r="N1264">
        <f t="shared" si="373"/>
        <v>48.573502331821317</v>
      </c>
      <c r="O1264">
        <f t="shared" si="374"/>
        <v>57.636767560350165</v>
      </c>
      <c r="P1264" s="3">
        <f t="shared" si="375"/>
        <v>57.636767560350165</v>
      </c>
      <c r="Q1264" s="3">
        <f t="shared" si="376"/>
        <v>-131.42649766817868</v>
      </c>
      <c r="R1264">
        <f t="shared" si="377"/>
        <v>48.573502331821317</v>
      </c>
      <c r="S1264">
        <f t="shared" si="378"/>
        <v>0.10222884219461037</v>
      </c>
      <c r="T1264">
        <f t="shared" si="361"/>
        <v>57.636767560350165</v>
      </c>
    </row>
    <row r="1265" spans="1:20" x14ac:dyDescent="0.25">
      <c r="A1265">
        <f t="shared" si="362"/>
        <v>644.76358573229561</v>
      </c>
      <c r="B1265">
        <f t="shared" si="379"/>
        <v>102.61731179494988</v>
      </c>
      <c r="C1265" t="str">
        <f t="shared" si="363"/>
        <v>-502.261115176787-567.13429446471i</v>
      </c>
      <c r="D1265" t="str">
        <f t="shared" si="364"/>
        <v>3.47812493081015-155.096098026099i</v>
      </c>
      <c r="E1265" t="str">
        <f t="shared" si="365"/>
        <v>161.930913201464-0.468932463252612i</v>
      </c>
      <c r="F1265" t="str">
        <f t="shared" si="366"/>
        <v>2.90990989876123-1455.47697689001i</v>
      </c>
      <c r="G1265" t="str">
        <f t="shared" si="367"/>
        <v>0.999999996168724-0.0000618973039931547i</v>
      </c>
      <c r="H1265" t="str">
        <f t="shared" si="368"/>
        <v>15.274311013767+14.0385236370781i</v>
      </c>
      <c r="I1265" t="str">
        <f t="shared" si="369"/>
        <v>138.640847475385-150.241167383804i</v>
      </c>
      <c r="K1265" t="str">
        <f t="shared" si="370"/>
        <v>0.177449502766686-0.163443478567174i</v>
      </c>
      <c r="L1265" t="str">
        <f t="shared" si="371"/>
        <v>0.000714285714285714-11.7853805064045i</v>
      </c>
      <c r="M1265" t="str">
        <f t="shared" si="372"/>
        <v>0.0025-0.367177101004458i</v>
      </c>
      <c r="N1265">
        <f t="shared" si="373"/>
        <v>48.471503479680422</v>
      </c>
      <c r="O1265">
        <f t="shared" si="374"/>
        <v>57.588419273514432</v>
      </c>
      <c r="P1265" s="3">
        <f t="shared" si="375"/>
        <v>57.588419273514432</v>
      </c>
      <c r="Q1265" s="3">
        <f t="shared" si="376"/>
        <v>-131.52849652031958</v>
      </c>
      <c r="R1265">
        <f t="shared" si="377"/>
        <v>48.471503479680422</v>
      </c>
      <c r="S1265">
        <f t="shared" si="378"/>
        <v>0.10261731179494989</v>
      </c>
      <c r="T1265">
        <f t="shared" si="361"/>
        <v>57.588419273514432</v>
      </c>
    </row>
    <row r="1266" spans="1:20" x14ac:dyDescent="0.25">
      <c r="A1266">
        <f t="shared" si="362"/>
        <v>647.21368735807835</v>
      </c>
      <c r="B1266">
        <f t="shared" si="379"/>
        <v>103.00725757977069</v>
      </c>
      <c r="C1266" t="str">
        <f t="shared" si="363"/>
        <v>-500.472801537775-563.092126179393i</v>
      </c>
      <c r="D1266" t="str">
        <f t="shared" si="364"/>
        <v>3.47812493028332-154.508967684253i</v>
      </c>
      <c r="E1266" t="str">
        <f t="shared" si="365"/>
        <v>161.928748491143-0.468662044935689i</v>
      </c>
      <c r="F1266" t="str">
        <f t="shared" si="366"/>
        <v>2.90990989867634-1449.96710326907i</v>
      </c>
      <c r="G1266" t="str">
        <f t="shared" si="367"/>
        <v>0.999999996139551-0.0000621325137465161i</v>
      </c>
      <c r="H1266" t="str">
        <f t="shared" si="368"/>
        <v>15.2752477341756+14.0919692210845i</v>
      </c>
      <c r="I1266" t="str">
        <f t="shared" si="369"/>
        <v>138.641839850116-149.679508156891i</v>
      </c>
      <c r="K1266" t="str">
        <f t="shared" si="370"/>
        <v>0.176830909245607-0.16348500187778i</v>
      </c>
      <c r="L1266" t="str">
        <f t="shared" si="371"/>
        <v>0.000714285714285714-11.7407655971354i</v>
      </c>
      <c r="M1266" t="str">
        <f t="shared" si="372"/>
        <v>0.0025-0.365787109986511i</v>
      </c>
      <c r="N1266">
        <f t="shared" si="373"/>
        <v>48.36950365684055</v>
      </c>
      <c r="O1266">
        <f t="shared" si="374"/>
        <v>57.540008893610334</v>
      </c>
      <c r="P1266" s="3">
        <f t="shared" si="375"/>
        <v>57.540008893610334</v>
      </c>
      <c r="Q1266" s="3">
        <f t="shared" si="376"/>
        <v>-131.63049634315945</v>
      </c>
      <c r="R1266">
        <f t="shared" si="377"/>
        <v>48.36950365684055</v>
      </c>
      <c r="S1266">
        <f t="shared" si="378"/>
        <v>0.10300725757977069</v>
      </c>
      <c r="T1266">
        <f t="shared" si="361"/>
        <v>57.540008893610334</v>
      </c>
    </row>
    <row r="1267" spans="1:20" x14ac:dyDescent="0.25">
      <c r="A1267">
        <f t="shared" si="362"/>
        <v>649.67309937003904</v>
      </c>
      <c r="B1267">
        <f t="shared" si="379"/>
        <v>103.39868515857383</v>
      </c>
      <c r="C1267" t="str">
        <f t="shared" si="363"/>
        <v>-498.6837009941-559.071603768147i</v>
      </c>
      <c r="D1267" t="str">
        <f t="shared" si="364"/>
        <v>3.47812492975247-153.924060005779i</v>
      </c>
      <c r="E1267" t="str">
        <f t="shared" si="365"/>
        <v>161.926582902599-0.46838189364227i</v>
      </c>
      <c r="F1267" t="str">
        <f t="shared" si="366"/>
        <v>2.90990989859082-1444.47808791169i</v>
      </c>
      <c r="G1267" t="str">
        <f t="shared" si="367"/>
        <v>0.999999996110156-0.0000623686172969195i</v>
      </c>
      <c r="H1267" t="str">
        <f t="shared" si="368"/>
        <v>15.2761916131892+14.1456190347464i</v>
      </c>
      <c r="I1267" t="str">
        <f t="shared" si="369"/>
        <v>138.642839794648-149.120002344494i</v>
      </c>
      <c r="K1267" t="str">
        <f t="shared" si="370"/>
        <v>0.176212010251452-0.163524193355636i</v>
      </c>
      <c r="L1267" t="str">
        <f t="shared" si="371"/>
        <v>0.000714285714285714-11.6963195827211i</v>
      </c>
      <c r="M1267" t="str">
        <f t="shared" si="372"/>
        <v>0.0025-0.364402380938943i</v>
      </c>
      <c r="N1267">
        <f t="shared" si="373"/>
        <v>48.267504504979996</v>
      </c>
      <c r="O1267">
        <f t="shared" si="374"/>
        <v>57.491536393447859</v>
      </c>
      <c r="P1267" s="3">
        <f t="shared" si="375"/>
        <v>57.491536393447859</v>
      </c>
      <c r="Q1267" s="3">
        <f t="shared" si="376"/>
        <v>-131.73249549502</v>
      </c>
      <c r="R1267">
        <f t="shared" si="377"/>
        <v>48.267504504979996</v>
      </c>
      <c r="S1267">
        <f t="shared" si="378"/>
        <v>0.10339868515857382</v>
      </c>
      <c r="T1267">
        <f t="shared" si="361"/>
        <v>57.491536393447859</v>
      </c>
    </row>
    <row r="1268" spans="1:20" x14ac:dyDescent="0.25">
      <c r="A1268">
        <f t="shared" si="362"/>
        <v>652.14185714764517</v>
      </c>
      <c r="B1268">
        <f t="shared" si="379"/>
        <v>103.79160016217641</v>
      </c>
      <c r="C1268" t="str">
        <f t="shared" si="363"/>
        <v>-496.89386453257-555.072678044442i</v>
      </c>
      <c r="D1268" t="str">
        <f t="shared" si="364"/>
        <v>3.47812492921758-153.341366576584i</v>
      </c>
      <c r="E1268" t="str">
        <f t="shared" si="365"/>
        <v>161.924416498444-0.468091994824927i</v>
      </c>
      <c r="F1268" t="str">
        <f t="shared" si="366"/>
        <v>2.90990989850462-1439.00985185656i</v>
      </c>
      <c r="G1268" t="str">
        <f t="shared" si="367"/>
        <v>0.999999996080537-0.0000626056180407935i</v>
      </c>
      <c r="H1268" t="str">
        <f t="shared" si="368"/>
        <v>15.2771427057153+14.1994738671663i</v>
      </c>
      <c r="I1268" t="str">
        <f t="shared" si="369"/>
        <v>138.643847366827-148.562641900517i</v>
      </c>
      <c r="K1268" t="str">
        <f t="shared" si="370"/>
        <v>0.17559282337678-0.163561050195548i</v>
      </c>
      <c r="L1268" t="str">
        <f t="shared" si="371"/>
        <v>0.000714285714285714-11.6520418237907i</v>
      </c>
      <c r="M1268" t="str">
        <f t="shared" si="372"/>
        <v>0.0025-0.363022893941963i</v>
      </c>
      <c r="N1268">
        <f t="shared" si="373"/>
        <v>48.165507667836323</v>
      </c>
      <c r="O1268">
        <f t="shared" si="374"/>
        <v>57.443001747618538</v>
      </c>
      <c r="P1268" s="3">
        <f t="shared" si="375"/>
        <v>57.443001747618538</v>
      </c>
      <c r="Q1268" s="3">
        <f t="shared" si="376"/>
        <v>-131.83449233216368</v>
      </c>
      <c r="R1268">
        <f t="shared" si="377"/>
        <v>48.165507667836323</v>
      </c>
      <c r="S1268">
        <f t="shared" si="378"/>
        <v>0.10379160016217641</v>
      </c>
      <c r="T1268">
        <f t="shared" si="361"/>
        <v>57.443001747618538</v>
      </c>
    </row>
    <row r="1269" spans="1:20" x14ac:dyDescent="0.25">
      <c r="A1269">
        <f t="shared" si="362"/>
        <v>654.61999620480628</v>
      </c>
      <c r="B1269">
        <f t="shared" si="379"/>
        <v>104.18600824279268</v>
      </c>
      <c r="C1269" t="str">
        <f t="shared" si="363"/>
        <v>-495.103343224305-551.095299554375i</v>
      </c>
      <c r="D1269" t="str">
        <f t="shared" si="364"/>
        <v>3.4781249286786-152.760879014427i</v>
      </c>
      <c r="E1269" t="str">
        <f t="shared" si="365"/>
        <v>161.922249341399-0.467792334496802i</v>
      </c>
      <c r="F1269" t="str">
        <f t="shared" si="366"/>
        <v>2.90990989841777-1433.56231644126i</v>
      </c>
      <c r="G1269" t="str">
        <f t="shared" si="367"/>
        <v>0.999999996050692-0.000062843519387473i</v>
      </c>
      <c r="H1269" t="str">
        <f t="shared" si="368"/>
        <v>15.278101067085+14.253534510595i</v>
      </c>
      <c r="I1269" t="str">
        <f t="shared" si="369"/>
        <v>138.644862624939-148.007418809747i</v>
      </c>
      <c r="K1269" t="str">
        <f t="shared" si="370"/>
        <v>0.174973366247092-0.163595569757964i</v>
      </c>
      <c r="L1269" t="str">
        <f t="shared" si="371"/>
        <v>0.000714285714285714-11.6079316833938i</v>
      </c>
      <c r="M1269" t="str">
        <f t="shared" si="372"/>
        <v>0.0025-0.361648629151189i</v>
      </c>
      <c r="N1269">
        <f t="shared" si="373"/>
        <v>48.063514791097475</v>
      </c>
      <c r="O1269">
        <f t="shared" si="374"/>
        <v>57.394404932498581</v>
      </c>
      <c r="P1269" s="3">
        <f t="shared" si="375"/>
        <v>57.394404932498581</v>
      </c>
      <c r="Q1269" s="3">
        <f t="shared" si="376"/>
        <v>-131.93648520890252</v>
      </c>
      <c r="R1269">
        <f t="shared" si="377"/>
        <v>48.063514791097475</v>
      </c>
      <c r="S1269">
        <f t="shared" si="378"/>
        <v>0.10418600824279269</v>
      </c>
      <c r="T1269">
        <f t="shared" si="361"/>
        <v>57.394404932498581</v>
      </c>
    </row>
    <row r="1270" spans="1:20" x14ac:dyDescent="0.25">
      <c r="A1270">
        <f t="shared" si="362"/>
        <v>657.10755219038458</v>
      </c>
      <c r="B1270">
        <f t="shared" si="379"/>
        <v>104.5819150741153</v>
      </c>
      <c r="C1270" t="str">
        <f t="shared" si="363"/>
        <v>-493.312188218953-547.139418574671i</v>
      </c>
      <c r="D1270" t="str">
        <f t="shared" si="364"/>
        <v>3.47812492813554-152.182588968801i</v>
      </c>
      <c r="E1270" t="str">
        <f t="shared" si="365"/>
        <v>161.920081494286-0.467482899239016i</v>
      </c>
      <c r="F1270" t="str">
        <f t="shared" si="366"/>
        <v>2.90990989833027-1428.13540330116i</v>
      </c>
      <c r="G1270" t="str">
        <f t="shared" si="367"/>
        <v>0.99999999602062-0.0000630823247592484i</v>
      </c>
      <c r="H1270" t="str">
        <f t="shared" si="368"/>
        <v>15.2790667530573+14.3078017604452i</v>
      </c>
      <c r="I1270" t="str">
        <f t="shared" si="369"/>
        <v>138.645885627721-147.45432508775i</v>
      </c>
      <c r="K1270" t="str">
        <f t="shared" si="370"/>
        <v>0.174353656518832-0.163627749569433i</v>
      </c>
      <c r="L1270" t="str">
        <f t="shared" si="371"/>
        <v>0.000714285714285714-11.5639885269912i</v>
      </c>
      <c r="M1270" t="str">
        <f t="shared" si="372"/>
        <v>0.0025-0.360279566797359i</v>
      </c>
      <c r="N1270">
        <f t="shared" si="373"/>
        <v>47.96152752229051</v>
      </c>
      <c r="O1270">
        <f t="shared" si="374"/>
        <v>57.345745926251809</v>
      </c>
      <c r="P1270" s="3">
        <f t="shared" si="375"/>
        <v>57.345745926251809</v>
      </c>
      <c r="Q1270" s="3">
        <f t="shared" si="376"/>
        <v>-132.03847247770949</v>
      </c>
      <c r="R1270">
        <f t="shared" si="377"/>
        <v>47.96152752229051</v>
      </c>
      <c r="S1270">
        <f t="shared" si="378"/>
        <v>0.10458191507411529</v>
      </c>
      <c r="T1270">
        <f t="shared" si="361"/>
        <v>57.345745926251809</v>
      </c>
    </row>
    <row r="1271" spans="1:20" x14ac:dyDescent="0.25">
      <c r="A1271">
        <f t="shared" si="362"/>
        <v>659.60456088870797</v>
      </c>
      <c r="B1271">
        <f t="shared" si="379"/>
        <v>104.97932635139694</v>
      </c>
      <c r="C1271" t="str">
        <f t="shared" si="363"/>
        <v>-491.520450738836-543.204985110807i</v>
      </c>
      <c r="D1271" t="str">
        <f t="shared" si="364"/>
        <v>3.47812492758833-151.606488120809i</v>
      </c>
      <c r="E1271" t="str">
        <f t="shared" si="365"/>
        <v>161.91791302002-0.467163676194053i</v>
      </c>
      <c r="F1271" t="str">
        <f t="shared" si="366"/>
        <v>2.9099098982421-1422.72903436829i</v>
      </c>
      <c r="G1271" t="str">
        <f t="shared" si="367"/>
        <v>0.999999995990319-0.0000633220375914148i</v>
      </c>
      <c r="H1271" t="str">
        <f t="shared" si="368"/>
        <v>15.2800398198216+14.3622764153053i</v>
      </c>
      <c r="I1271" t="str">
        <f t="shared" si="369"/>
        <v>138.64691643436-146.903352780753i</v>
      </c>
      <c r="K1271" t="str">
        <f t="shared" si="370"/>
        <v>0.173733711877389-0.163657587323039i</v>
      </c>
      <c r="L1271" t="str">
        <f t="shared" si="371"/>
        <v>0.000714285714285714-11.5202117224459i</v>
      </c>
      <c r="M1271" t="str">
        <f t="shared" si="372"/>
        <v>0.0025-0.358915687186052i</v>
      </c>
      <c r="N1271">
        <f t="shared" si="373"/>
        <v>47.859547510674673</v>
      </c>
      <c r="O1271">
        <f t="shared" si="374"/>
        <v>57.297024708832296</v>
      </c>
      <c r="P1271" s="3">
        <f t="shared" si="375"/>
        <v>57.297024708832296</v>
      </c>
      <c r="Q1271" s="3">
        <f t="shared" si="376"/>
        <v>-132.14045248932533</v>
      </c>
      <c r="R1271">
        <f t="shared" si="377"/>
        <v>47.859547510674673</v>
      </c>
      <c r="S1271">
        <f t="shared" si="378"/>
        <v>0.10497932635139694</v>
      </c>
      <c r="T1271">
        <f t="shared" si="361"/>
        <v>57.297024708832296</v>
      </c>
    </row>
    <row r="1272" spans="1:20" x14ac:dyDescent="0.25">
      <c r="A1272">
        <f t="shared" si="362"/>
        <v>662.11105822008506</v>
      </c>
      <c r="B1272">
        <f t="shared" si="379"/>
        <v>105.37824779153225</v>
      </c>
      <c r="C1272" t="str">
        <f t="shared" si="363"/>
        <v>-489.728182073117-539.291948895173i</v>
      </c>
      <c r="D1272" t="str">
        <f t="shared" si="364"/>
        <v>3.47812492703695-151.032568183046i</v>
      </c>
      <c r="E1272" t="str">
        <f t="shared" si="365"/>
        <v>161.9157439816-0.466834653073196i</v>
      </c>
      <c r="F1272" t="str">
        <f t="shared" si="366"/>
        <v>2.90990989815326-1417.34313187023i</v>
      </c>
      <c r="G1272" t="str">
        <f t="shared" si="367"/>
        <v>0.999999995959788-0.0000635626613323216i</v>
      </c>
      <c r="H1272" t="str">
        <f t="shared" si="368"/>
        <v>15.2810203240023+14.4169592769531i</v>
      </c>
      <c r="I1272" t="str">
        <f t="shared" si="369"/>
        <v>138.647955104496-146.354493965536i</v>
      </c>
      <c r="K1272" t="str">
        <f t="shared" si="370"/>
        <v>0.173113550035084-0.163685080878802i</v>
      </c>
      <c r="L1272" t="str">
        <f t="shared" si="371"/>
        <v>0.000714285714285714-11.4766006400138i</v>
      </c>
      <c r="M1272" t="str">
        <f t="shared" si="372"/>
        <v>0.0025-0.357556970697401i</v>
      </c>
      <c r="N1272">
        <f t="shared" si="373"/>
        <v>47.757576407129932</v>
      </c>
      <c r="O1272">
        <f t="shared" si="374"/>
        <v>57.248241261986607</v>
      </c>
      <c r="P1272" s="3">
        <f t="shared" si="375"/>
        <v>57.248241261986607</v>
      </c>
      <c r="Q1272" s="3">
        <f t="shared" si="376"/>
        <v>-132.24242359287007</v>
      </c>
      <c r="R1272">
        <f t="shared" si="377"/>
        <v>47.757576407129932</v>
      </c>
      <c r="S1272">
        <f t="shared" si="378"/>
        <v>0.10537824779153225</v>
      </c>
      <c r="T1272">
        <f t="shared" si="361"/>
        <v>57.248241261986607</v>
      </c>
    </row>
    <row r="1273" spans="1:20" x14ac:dyDescent="0.25">
      <c r="A1273">
        <f t="shared" si="362"/>
        <v>664.62708024132144</v>
      </c>
      <c r="B1273">
        <f t="shared" si="379"/>
        <v>105.77868513314007</v>
      </c>
      <c r="C1273" t="str">
        <f t="shared" si="363"/>
        <v>-487.935433571966-535.400259385392i</v>
      </c>
      <c r="D1273" t="str">
        <f t="shared" si="364"/>
        <v>3.47812492648139-150.460820899482i</v>
      </c>
      <c r="E1273" t="str">
        <f t="shared" si="365"/>
        <v>161.913574442107-0.46649581815647i</v>
      </c>
      <c r="F1273" t="str">
        <f t="shared" si="366"/>
        <v>2.90990989806375-1411.97761832896i</v>
      </c>
      <c r="G1273" t="str">
        <f t="shared" si="367"/>
        <v>0.999999995929024-0.0000638041994434215i</v>
      </c>
      <c r="H1273" t="str">
        <f t="shared" si="368"/>
        <v>15.2820083226607+14.4718511503695i</v>
      </c>
      <c r="I1273" t="str">
        <f t="shared" si="369"/>
        <v>138.649001698226-145.807740749306i</v>
      </c>
      <c r="K1273" t="str">
        <f t="shared" si="370"/>
        <v>0.172493188729155-0.163710228264052i</v>
      </c>
      <c r="L1273" t="str">
        <f t="shared" si="371"/>
        <v>0.000714285714285714-11.433154652335i</v>
      </c>
      <c r="M1273" t="str">
        <f t="shared" si="372"/>
        <v>0.0025-0.356203397785815i</v>
      </c>
      <c r="N1273">
        <f t="shared" si="373"/>
        <v>47.655615864047405</v>
      </c>
      <c r="O1273">
        <f t="shared" si="374"/>
        <v>57.199395569256701</v>
      </c>
      <c r="P1273" s="3">
        <f t="shared" si="375"/>
        <v>57.199395569256701</v>
      </c>
      <c r="Q1273" s="3">
        <f t="shared" si="376"/>
        <v>-132.34438413595259</v>
      </c>
      <c r="R1273">
        <f t="shared" si="377"/>
        <v>47.655615864047405</v>
      </c>
      <c r="S1273">
        <f t="shared" si="378"/>
        <v>0.10577868513314007</v>
      </c>
      <c r="T1273">
        <f t="shared" si="361"/>
        <v>57.199395569256701</v>
      </c>
    </row>
    <row r="1274" spans="1:20" x14ac:dyDescent="0.25">
      <c r="A1274">
        <f t="shared" si="362"/>
        <v>667.15266314623852</v>
      </c>
      <c r="B1274">
        <f t="shared" si="379"/>
        <v>106.18064413664601</v>
      </c>
      <c r="C1274" t="str">
        <f t="shared" si="363"/>
        <v>-486.142256640645-531.529865762636i</v>
      </c>
      <c r="D1274" t="str">
        <f t="shared" si="364"/>
        <v>3.47812492592156-149.891238045339i</v>
      </c>
      <c r="E1274" t="str">
        <f t="shared" si="365"/>
        <v>161.91140446469-0.466147160290688i</v>
      </c>
      <c r="F1274" t="str">
        <f t="shared" si="366"/>
        <v>2.90990989797354-1406.63241655977i</v>
      </c>
      <c r="G1274" t="str">
        <f t="shared" si="367"/>
        <v>0.999999995898026-0.0000640466553993212i</v>
      </c>
      <c r="H1274" t="str">
        <f t="shared" si="368"/>
        <v>15.2830038732998+14.5269528437531i</v>
      </c>
      <c r="I1274" t="str">
        <f t="shared" si="369"/>
        <v>138.650056276111-145.263085269599i</v>
      </c>
      <c r="K1274" t="str">
        <f t="shared" si="370"/>
        <v>0.171872645719729-0.163733027673775i</v>
      </c>
      <c r="L1274" t="str">
        <f t="shared" si="371"/>
        <v>0.000714285714285714-11.3898731344242i</v>
      </c>
      <c r="M1274" t="str">
        <f t="shared" si="372"/>
        <v>0.0025-0.354854948979692i</v>
      </c>
      <c r="N1274">
        <f t="shared" si="373"/>
        <v>47.553667535219489</v>
      </c>
      <c r="O1274">
        <f t="shared" si="374"/>
        <v>57.150487615981234</v>
      </c>
      <c r="P1274" s="3">
        <f t="shared" si="375"/>
        <v>57.150487615981234</v>
      </c>
      <c r="Q1274" s="3">
        <f t="shared" si="376"/>
        <v>-132.44633246478051</v>
      </c>
      <c r="R1274">
        <f t="shared" si="377"/>
        <v>47.553667535219489</v>
      </c>
      <c r="S1274">
        <f t="shared" si="378"/>
        <v>0.106180644136646</v>
      </c>
      <c r="T1274">
        <f t="shared" si="361"/>
        <v>57.150487615981234</v>
      </c>
    </row>
    <row r="1275" spans="1:20" x14ac:dyDescent="0.25">
      <c r="A1275">
        <f t="shared" si="362"/>
        <v>669.68784326619425</v>
      </c>
      <c r="B1275">
        <f t="shared" si="379"/>
        <v>106.58413058436527</v>
      </c>
      <c r="C1275" t="str">
        <f t="shared" si="363"/>
        <v>-484.348702733669-527.680716930137i</v>
      </c>
      <c r="D1275" t="str">
        <f t="shared" si="364"/>
        <v>3.47812492535751-149.323811426978i</v>
      </c>
      <c r="E1275" t="str">
        <f t="shared" si="365"/>
        <v>161.909234112566-0.465788668891747i</v>
      </c>
      <c r="F1275" t="str">
        <f t="shared" si="366"/>
        <v>2.90990989788264-1401.30744967012i</v>
      </c>
      <c r="G1275" t="str">
        <f t="shared" si="367"/>
        <v>0.999999995866792-0.0000642900326878305i</v>
      </c>
      <c r="H1275" t="str">
        <f t="shared" si="368"/>
        <v>15.2840070338664+14.5822651685337i</v>
      </c>
      <c r="I1275" t="str">
        <f t="shared" si="369"/>
        <v>138.65111889917-144.720519694147i</v>
      </c>
      <c r="K1275" t="str">
        <f t="shared" si="370"/>
        <v>0.171251938787799-0.16375347747093i</v>
      </c>
      <c r="L1275" t="str">
        <f t="shared" si="371"/>
        <v>0.000714285714285714-11.3467554636622i</v>
      </c>
      <c r="M1275" t="str">
        <f t="shared" si="372"/>
        <v>0.0025-0.353511604881144i</v>
      </c>
      <c r="N1275">
        <f t="shared" si="373"/>
        <v>47.451733075729578</v>
      </c>
      <c r="O1275">
        <f t="shared" si="374"/>
        <v>57.101517389298273</v>
      </c>
      <c r="P1275" s="3">
        <f t="shared" si="375"/>
        <v>57.101517389298273</v>
      </c>
      <c r="Q1275" s="3">
        <f t="shared" si="376"/>
        <v>-132.54826692427042</v>
      </c>
      <c r="R1275">
        <f t="shared" si="377"/>
        <v>47.451733075729578</v>
      </c>
      <c r="S1275">
        <f t="shared" si="378"/>
        <v>0.10658413058436526</v>
      </c>
      <c r="T1275">
        <f t="shared" si="361"/>
        <v>57.101517389298273</v>
      </c>
    </row>
    <row r="1276" spans="1:20" x14ac:dyDescent="0.25">
      <c r="A1276">
        <f t="shared" si="362"/>
        <v>672.2326570706058</v>
      </c>
      <c r="B1276">
        <f t="shared" si="379"/>
        <v>106.98915028058586</v>
      </c>
      <c r="C1276" t="str">
        <f t="shared" si="363"/>
        <v>-482.554823348866-523.852761511673i</v>
      </c>
      <c r="D1276" t="str">
        <f t="shared" si="364"/>
        <v>3.47812492478915-148.758532881776i</v>
      </c>
      <c r="E1276" t="str">
        <f t="shared" si="365"/>
        <v>161.907063449007-0.465420333946885i</v>
      </c>
      <c r="F1276" t="str">
        <f t="shared" si="366"/>
        <v>2.90990989779105-1396.0026410586i</v>
      </c>
      <c r="G1276" t="str">
        <f t="shared" si="367"/>
        <v>0.99999999583532-0.0000645343348100133i</v>
      </c>
      <c r="H1276" t="str">
        <f t="shared" si="368"/>
        <v>15.2850178627561+14.6377889393867i</v>
      </c>
      <c r="I1276" t="str">
        <f t="shared" si="369"/>
        <v>138.6521896289-144.180036220794i</v>
      </c>
      <c r="K1276" t="str">
        <f t="shared" si="370"/>
        <v>0.170631085733186-0.163771576186732i</v>
      </c>
      <c r="L1276" t="str">
        <f t="shared" si="371"/>
        <v>0.000714285714285714-11.3038010197871i</v>
      </c>
      <c r="M1276" t="str">
        <f t="shared" si="372"/>
        <v>0.0025-0.352173346165714i</v>
      </c>
      <c r="N1276">
        <f t="shared" si="373"/>
        <v>47.34981414184125</v>
      </c>
      <c r="O1276">
        <f t="shared" si="374"/>
        <v>57.05248487814621</v>
      </c>
      <c r="P1276" s="3">
        <f t="shared" si="375"/>
        <v>57.05248487814621</v>
      </c>
      <c r="Q1276" s="3">
        <f t="shared" si="376"/>
        <v>-132.65018585815875</v>
      </c>
      <c r="R1276">
        <f t="shared" si="377"/>
        <v>47.34981414184125</v>
      </c>
      <c r="S1276">
        <f t="shared" si="378"/>
        <v>0.10698915028058587</v>
      </c>
      <c r="T1276">
        <f t="shared" si="361"/>
        <v>57.05248487814621</v>
      </c>
    </row>
    <row r="1277" spans="1:20" x14ac:dyDescent="0.25">
      <c r="A1277">
        <f t="shared" si="362"/>
        <v>674.78714116747415</v>
      </c>
      <c r="B1277">
        <f t="shared" si="379"/>
        <v>107.39570905165209</v>
      </c>
      <c r="C1277" t="str">
        <f t="shared" si="363"/>
        <v>-480.760670021508-520.045947850239i</v>
      </c>
      <c r="D1277" t="str">
        <f t="shared" si="364"/>
        <v>3.47812492421646-148.195394278012i</v>
      </c>
      <c r="E1277" t="str">
        <f t="shared" si="365"/>
        <v>161.904892537339-0.465042146014168i</v>
      </c>
      <c r="F1277" t="str">
        <f t="shared" si="366"/>
        <v>2.90990989769878-1390.71791441373i</v>
      </c>
      <c r="G1277" t="str">
        <f t="shared" si="367"/>
        <v>0.999999995803608-0.000064779565280237i</v>
      </c>
      <c r="H1277" t="str">
        <f t="shared" si="368"/>
        <v>15.2860364188157+14.693524974247i</v>
      </c>
      <c r="I1277" t="str">
        <f t="shared" si="369"/>
        <v>138.65326852726-143.641627077356i</v>
      </c>
      <c r="K1277" t="str">
        <f t="shared" si="370"/>
        <v>0.170010104372503-0.163787322520912i</v>
      </c>
      <c r="L1277" t="str">
        <f t="shared" si="371"/>
        <v>0.000714285714285714-11.2610091848845i</v>
      </c>
      <c r="M1277" t="str">
        <f t="shared" si="372"/>
        <v>0.0025-0.350840153582102i</v>
      </c>
      <c r="N1277">
        <f t="shared" si="373"/>
        <v>47.247912390887393</v>
      </c>
      <c r="O1277">
        <f t="shared" si="374"/>
        <v>57.003390073265869</v>
      </c>
      <c r="P1277" s="3">
        <f t="shared" si="375"/>
        <v>57.003390073265869</v>
      </c>
      <c r="Q1277" s="3">
        <f t="shared" si="376"/>
        <v>-132.75208760911261</v>
      </c>
      <c r="R1277">
        <f t="shared" si="377"/>
        <v>47.247912390887393</v>
      </c>
      <c r="S1277">
        <f t="shared" si="378"/>
        <v>0.10739570905165209</v>
      </c>
      <c r="T1277">
        <f t="shared" si="361"/>
        <v>57.003390073265869</v>
      </c>
    </row>
    <row r="1278" spans="1:20" x14ac:dyDescent="0.25">
      <c r="A1278">
        <f t="shared" si="362"/>
        <v>677.35133230391045</v>
      </c>
      <c r="B1278">
        <f t="shared" si="379"/>
        <v>107.80381274604837</v>
      </c>
      <c r="C1278" t="str">
        <f t="shared" si="363"/>
        <v>-478.966294318348-516.260224006731i</v>
      </c>
      <c r="D1278" t="str">
        <f t="shared" si="364"/>
        <v>3.47812492363942-147.634387514747i</v>
      </c>
      <c r="E1278" t="str">
        <f t="shared" si="365"/>
        <v>161.902721440926-0.464654096222464i</v>
      </c>
      <c r="F1278" t="str">
        <f t="shared" si="366"/>
        <v>2.90990989760581-1385.45319371297i</v>
      </c>
      <c r="G1278" t="str">
        <f t="shared" si="367"/>
        <v>0.999999995771655-0.0000650257276262242i</v>
      </c>
      <c r="H1278" t="str">
        <f t="shared" si="368"/>
        <v>15.287062761347+14.7494740943236i</v>
      </c>
      <c r="I1278" t="str">
        <f t="shared" si="369"/>
        <v>138.654355656691-143.105284521527i</v>
      </c>
      <c r="K1278" t="str">
        <f t="shared" si="370"/>
        <v>0.169389012537113-0.163800715341945i</v>
      </c>
      <c r="L1278" t="str">
        <f t="shared" si="371"/>
        <v>0.000714285714285714-11.2183793433797i</v>
      </c>
      <c r="M1278" t="str">
        <f t="shared" si="372"/>
        <v>0.0025-0.349512007951885i</v>
      </c>
      <c r="N1278">
        <f t="shared" si="373"/>
        <v>47.146029481160355</v>
      </c>
      <c r="O1278">
        <f t="shared" si="374"/>
        <v>56.954232967201158</v>
      </c>
      <c r="P1278" s="3">
        <f t="shared" si="375"/>
        <v>56.954232967201158</v>
      </c>
      <c r="Q1278" s="3">
        <f t="shared" si="376"/>
        <v>-132.85397051883965</v>
      </c>
      <c r="R1278">
        <f t="shared" si="377"/>
        <v>47.146029481160355</v>
      </c>
      <c r="S1278">
        <f t="shared" si="378"/>
        <v>0.10780381274604836</v>
      </c>
      <c r="T1278">
        <f t="shared" si="361"/>
        <v>56.954232967201158</v>
      </c>
    </row>
    <row r="1279" spans="1:20" x14ac:dyDescent="0.25">
      <c r="A1279">
        <f t="shared" si="362"/>
        <v>679.92526736666537</v>
      </c>
      <c r="B1279">
        <f t="shared" si="379"/>
        <v>108.21346723448335</v>
      </c>
      <c r="C1279" t="str">
        <f t="shared" si="363"/>
        <v>-477.171747831739-512.49553775879i</v>
      </c>
      <c r="D1279" t="str">
        <f t="shared" si="364"/>
        <v>3.47812492305797-147.075504521711i</v>
      </c>
      <c r="E1279" t="str">
        <f t="shared" si="365"/>
        <v>161.900550223173-0.464256176271803i</v>
      </c>
      <c r="F1279" t="str">
        <f t="shared" si="366"/>
        <v>2.90990989751212-1380.20840322152i</v>
      </c>
      <c r="G1279" t="str">
        <f t="shared" si="367"/>
        <v>0.999999995739458-0.0000652728253891023i</v>
      </c>
      <c r="H1279" t="str">
        <f t="shared" si="368"/>
        <v>15.2880969501107+14.8056371241138i</v>
      </c>
      <c r="I1279" t="str">
        <f t="shared" si="369"/>
        <v>138.655451080109-142.571000840762i</v>
      </c>
      <c r="K1279" t="str">
        <f t="shared" si="370"/>
        <v>0.168767828071081-0.163811753687247i</v>
      </c>
      <c r="L1279" t="str">
        <f t="shared" si="371"/>
        <v>0.000714285714285714-11.1759108820279i</v>
      </c>
      <c r="M1279" t="str">
        <f t="shared" si="372"/>
        <v>0.0025-0.348188890169242i</v>
      </c>
      <c r="N1279">
        <f t="shared" si="373"/>
        <v>47.044167071800643</v>
      </c>
      <c r="O1279">
        <f t="shared" si="374"/>
        <v>56.905013554300758</v>
      </c>
      <c r="P1279" s="3">
        <f t="shared" si="375"/>
        <v>56.905013554300758</v>
      </c>
      <c r="Q1279" s="3">
        <f t="shared" si="376"/>
        <v>-132.95583292819936</v>
      </c>
      <c r="R1279">
        <f t="shared" si="377"/>
        <v>47.044167071800643</v>
      </c>
      <c r="S1279">
        <f t="shared" si="378"/>
        <v>0.10821346723448334</v>
      </c>
      <c r="T1279">
        <f t="shared" si="361"/>
        <v>56.905013554300758</v>
      </c>
    </row>
    <row r="1280" spans="1:20" x14ac:dyDescent="0.25">
      <c r="A1280">
        <f t="shared" si="362"/>
        <v>682.50898338265858</v>
      </c>
      <c r="B1280">
        <f t="shared" si="379"/>
        <v>108.62467840997438</v>
      </c>
      <c r="C1280" t="str">
        <f t="shared" si="363"/>
        <v>-475.377082173671-508.75183659965i</v>
      </c>
      <c r="D1280" t="str">
        <f t="shared" si="364"/>
        <v>3.4781249224721-146.518737259184i</v>
      </c>
      <c r="E1280" t="str">
        <f t="shared" si="365"/>
        <v>161.898378947509-0.463848378435449i</v>
      </c>
      <c r="F1280" t="str">
        <f t="shared" si="366"/>
        <v>2.9099098974177-1374.98346749133i</v>
      </c>
      <c r="G1280" t="str">
        <f t="shared" si="367"/>
        <v>0.999999995707017-0.0000655208621234552i</v>
      </c>
      <c r="H1280" t="str">
        <f t="shared" si="368"/>
        <v>15.2891390453296+14.8620148914178i</v>
      </c>
      <c r="I1280" t="str">
        <f t="shared" si="369"/>
        <v>138.656554860918-142.038768352168i</v>
      </c>
      <c r="K1280" t="str">
        <f t="shared" si="370"/>
        <v>0.168146568829124-0.163820436763345i</v>
      </c>
      <c r="L1280" t="str">
        <f t="shared" si="371"/>
        <v>0.000714285714285714-11.1336031899063i</v>
      </c>
      <c r="M1280" t="str">
        <f t="shared" si="372"/>
        <v>0.0025-0.346870781200679i</v>
      </c>
      <c r="N1280">
        <f t="shared" si="373"/>
        <v>46.942326822685033</v>
      </c>
      <c r="O1280">
        <f t="shared" si="374"/>
        <v>56.855731830718355</v>
      </c>
      <c r="P1280" s="3">
        <f t="shared" si="375"/>
        <v>56.855731830718355</v>
      </c>
      <c r="Q1280" s="3">
        <f t="shared" si="376"/>
        <v>-133.05767317731497</v>
      </c>
      <c r="R1280">
        <f t="shared" si="377"/>
        <v>46.942326822685033</v>
      </c>
      <c r="S1280">
        <f t="shared" si="378"/>
        <v>0.10862467840997438</v>
      </c>
      <c r="T1280">
        <f t="shared" si="361"/>
        <v>56.855731830718355</v>
      </c>
    </row>
    <row r="1281" spans="1:20" x14ac:dyDescent="0.25">
      <c r="A1281">
        <f t="shared" si="362"/>
        <v>685.10251751951273</v>
      </c>
      <c r="B1281">
        <f t="shared" si="379"/>
        <v>109.03745218793229</v>
      </c>
      <c r="C1281" t="str">
        <f t="shared" si="363"/>
        <v>-473.582348969856-505.029067737178i</v>
      </c>
      <c r="D1281" t="str">
        <f t="shared" si="364"/>
        <v>3.47812492188176-145.964077717882i</v>
      </c>
      <c r="E1281" t="str">
        <f t="shared" si="365"/>
        <v>161.89620767739-0.463430695557448i</v>
      </c>
      <c r="F1281" t="str">
        <f t="shared" si="366"/>
        <v>2.9099098973226-1369.77831135993i</v>
      </c>
      <c r="G1281" t="str">
        <f t="shared" si="367"/>
        <v>0.999999995674328-0.0000657698413973744i</v>
      </c>
      <c r="H1281" t="str">
        <f t="shared" si="368"/>
        <v>15.2901891076924+14.9186082273527i</v>
      </c>
      <c r="I1281" t="str">
        <f t="shared" si="369"/>
        <v>138.657667063001-141.50857940239i</v>
      </c>
      <c r="K1281" t="str">
        <f t="shared" si="370"/>
        <v>0.167525252674564-0.163826763946015i</v>
      </c>
      <c r="L1281" t="str">
        <f t="shared" si="371"/>
        <v>0.000714285714285714-11.0914556584044i</v>
      </c>
      <c r="M1281" t="str">
        <f t="shared" si="372"/>
        <v>0.0025-0.345557662084757i</v>
      </c>
      <c r="N1281">
        <f t="shared" si="373"/>
        <v>46.840510394317675</v>
      </c>
      <c r="O1281">
        <f t="shared" si="374"/>
        <v>56.806387794413951</v>
      </c>
      <c r="P1281" s="3">
        <f t="shared" si="375"/>
        <v>56.806387794413951</v>
      </c>
      <c r="Q1281" s="3">
        <f t="shared" si="376"/>
        <v>-133.15948960568232</v>
      </c>
      <c r="R1281">
        <f t="shared" si="377"/>
        <v>46.840510394317675</v>
      </c>
      <c r="S1281">
        <f t="shared" si="378"/>
        <v>0.10903745218793229</v>
      </c>
      <c r="T1281">
        <f t="shared" si="361"/>
        <v>56.806387794413951</v>
      </c>
    </row>
    <row r="1282" spans="1:20" x14ac:dyDescent="0.25">
      <c r="A1282">
        <f t="shared" si="362"/>
        <v>687.70590708608688</v>
      </c>
      <c r="B1282">
        <f t="shared" si="379"/>
        <v>109.45179450624643</v>
      </c>
      <c r="C1282" t="str">
        <f t="shared" si="363"/>
        <v>-471.787599853773-501.327178092899i</v>
      </c>
      <c r="D1282" t="str">
        <f t="shared" si="364"/>
        <v>3.47812492128693-145.411517918842i</v>
      </c>
      <c r="E1282" t="str">
        <f t="shared" si="365"/>
        <v>161.894036476283-0.463003121056224i</v>
      </c>
      <c r="F1282" t="str">
        <f t="shared" si="366"/>
        <v>2.90990989722675-1364.5928599494i</v>
      </c>
      <c r="G1282" t="str">
        <f t="shared" si="367"/>
        <v>0.99999999564139-0.0000660197667925099i</v>
      </c>
      <c r="H1282" t="str">
        <f t="shared" si="368"/>
        <v>15.2912471983575+14.9754179663677i</v>
      </c>
      <c r="I1282" t="str">
        <f t="shared" si="369"/>
        <v>138.658787750737-140.980426367508i</v>
      </c>
      <c r="K1282" t="str">
        <f t="shared" si="370"/>
        <v>0.166903897477269-0.163830734780391i</v>
      </c>
      <c r="L1282" t="str">
        <f t="shared" si="371"/>
        <v>0.000714285714285714-11.0494676812158i</v>
      </c>
      <c r="M1282" t="str">
        <f t="shared" si="372"/>
        <v>0.0025-0.344249513931816i</v>
      </c>
      <c r="N1282">
        <f t="shared" si="373"/>
        <v>46.738719447717187</v>
      </c>
      <c r="O1282">
        <f t="shared" si="374"/>
        <v>56.756981445153762</v>
      </c>
      <c r="P1282" s="3">
        <f t="shared" si="375"/>
        <v>56.756981445153762</v>
      </c>
      <c r="Q1282" s="3">
        <f t="shared" si="376"/>
        <v>-133.26128055228281</v>
      </c>
      <c r="R1282">
        <f t="shared" si="377"/>
        <v>46.738719447717187</v>
      </c>
      <c r="S1282">
        <f t="shared" si="378"/>
        <v>0.10945179450624642</v>
      </c>
      <c r="T1282">
        <f t="shared" si="361"/>
        <v>56.756981445153762</v>
      </c>
    </row>
    <row r="1283" spans="1:20" x14ac:dyDescent="0.25">
      <c r="A1283">
        <f t="shared" si="362"/>
        <v>690.31918953301408</v>
      </c>
      <c r="B1283">
        <f t="shared" si="379"/>
        <v>109.86771132537017</v>
      </c>
      <c r="C1283" t="str">
        <f t="shared" si="363"/>
        <v>-469.992886460737-497.646114301182i</v>
      </c>
      <c r="D1283" t="str">
        <f t="shared" si="364"/>
        <v>3.47812492068758-144.861049913306i</v>
      </c>
      <c r="E1283" t="str">
        <f t="shared" si="365"/>
        <v>161.891865407663-0.462565648919808i</v>
      </c>
      <c r="F1283" t="str">
        <f t="shared" si="366"/>
        <v>2.90990989713017-1359.4270386653i</v>
      </c>
      <c r="G1283" t="str">
        <f t="shared" si="367"/>
        <v>0.999999995608202-0.0000662706419041221i</v>
      </c>
      <c r="H1283" t="str">
        <f t="shared" si="368"/>
        <v>15.2923133789563+15.0324449462585i</v>
      </c>
      <c r="I1283" t="str">
        <f t="shared" si="369"/>
        <v>138.659916988999-140.454301652922i</v>
      </c>
      <c r="K1283" t="str">
        <f t="shared" si="370"/>
        <v>0.1662825211116-0.163832348981049i</v>
      </c>
      <c r="L1283" t="str">
        <f t="shared" si="371"/>
        <v>0.000714285714285714-11.0076386543293i</v>
      </c>
      <c r="M1283" t="str">
        <f t="shared" si="372"/>
        <v>0.0025-0.342946317923706i</v>
      </c>
      <c r="N1283">
        <f t="shared" si="373"/>
        <v>46.63695564430634</v>
      </c>
      <c r="O1283">
        <f t="shared" si="374"/>
        <v>56.707512784510747</v>
      </c>
      <c r="P1283" s="3">
        <f t="shared" si="375"/>
        <v>56.707512784510747</v>
      </c>
      <c r="Q1283" s="3">
        <f t="shared" si="376"/>
        <v>-133.36304435569366</v>
      </c>
      <c r="R1283">
        <f t="shared" si="377"/>
        <v>46.63695564430634</v>
      </c>
      <c r="S1283">
        <f t="shared" si="378"/>
        <v>0.10986771132537017</v>
      </c>
      <c r="T1283">
        <f t="shared" si="361"/>
        <v>56.707512784510747</v>
      </c>
    </row>
    <row r="1284" spans="1:20" x14ac:dyDescent="0.25">
      <c r="A1284">
        <f t="shared" si="362"/>
        <v>692.94240245323954</v>
      </c>
      <c r="B1284">
        <f t="shared" si="379"/>
        <v>110.28520862840658</v>
      </c>
      <c r="C1284" t="str">
        <f t="shared" si="363"/>
        <v>-468.198260421943-493.985822708475i</v>
      </c>
      <c r="D1284" t="str">
        <f t="shared" si="364"/>
        <v>3.47812492008366-144.312665782606i</v>
      </c>
      <c r="E1284" t="str">
        <f t="shared" si="365"/>
        <v>161.889694535005-0.462118273710799i</v>
      </c>
      <c r="F1284" t="str">
        <f t="shared" si="366"/>
        <v>2.90990989703286-1354.28077319553i</v>
      </c>
      <c r="G1284" t="str">
        <f t="shared" si="367"/>
        <v>0.999999995574761-0.0000665224703411332i</v>
      </c>
      <c r="H1284" t="str">
        <f t="shared" si="368"/>
        <v>15.2933877115975+15.0896900081818i</v>
      </c>
      <c r="I1284" t="str">
        <f t="shared" si="369"/>
        <v>138.661054843154-139.930197693247i</v>
      </c>
      <c r="K1284" t="str">
        <f t="shared" si="370"/>
        <v>0.165661141454354-0.163831606432051i</v>
      </c>
      <c r="L1284" t="str">
        <f t="shared" si="371"/>
        <v>0.000714285714285714-10.9659679760204i</v>
      </c>
      <c r="M1284" t="str">
        <f t="shared" si="372"/>
        <v>0.0025-0.341648055313515i</v>
      </c>
      <c r="N1284">
        <f t="shared" si="373"/>
        <v>46.535220645801132</v>
      </c>
      <c r="O1284">
        <f t="shared" si="374"/>
        <v>56.657981815864403</v>
      </c>
      <c r="P1284" s="3">
        <f t="shared" si="375"/>
        <v>56.657981815864403</v>
      </c>
      <c r="Q1284" s="3">
        <f t="shared" si="376"/>
        <v>-133.46477935419887</v>
      </c>
      <c r="R1284">
        <f t="shared" si="377"/>
        <v>46.535220645801132</v>
      </c>
      <c r="S1284">
        <f t="shared" si="378"/>
        <v>0.11028520862840657</v>
      </c>
      <c r="T1284">
        <f t="shared" si="361"/>
        <v>56.657981815864403</v>
      </c>
    </row>
    <row r="1285" spans="1:20" x14ac:dyDescent="0.25">
      <c r="A1285">
        <f t="shared" si="362"/>
        <v>695.57558358256188</v>
      </c>
      <c r="B1285">
        <f t="shared" si="379"/>
        <v>110.70429242119452</v>
      </c>
      <c r="C1285" t="str">
        <f t="shared" si="363"/>
        <v>-466.403773358548-490.34624937266i</v>
      </c>
      <c r="D1285" t="str">
        <f t="shared" si="364"/>
        <v>3.47812491947515-143.766357638052i</v>
      </c>
      <c r="E1285" t="str">
        <f t="shared" si="365"/>
        <v>161.88752392178-0.461660990563648i</v>
      </c>
      <c r="F1285" t="str">
        <f t="shared" si="366"/>
        <v>2.9099098969348-1349.15398950936i</v>
      </c>
      <c r="G1285" t="str">
        <f t="shared" si="367"/>
        <v>0.999999995541065-0.0000667752557261794i</v>
      </c>
      <c r="H1285" t="str">
        <f t="shared" si="368"/>
        <v>15.2944702588703+15.1471539966706i</v>
      </c>
      <c r="I1285" t="str">
        <f t="shared" si="369"/>
        <v>138.662201379076-139.408106952201i</v>
      </c>
      <c r="K1285" t="str">
        <f t="shared" si="370"/>
        <v>0.165039776382706-0.163828507186969i</v>
      </c>
      <c r="L1285" t="str">
        <f t="shared" si="371"/>
        <v>0.000714285714285714-10.9244550468424i</v>
      </c>
      <c r="M1285" t="str">
        <f t="shared" si="372"/>
        <v>0.0025-0.340354707425299i</v>
      </c>
      <c r="N1285">
        <f t="shared" si="373"/>
        <v>46.433516114099035</v>
      </c>
      <c r="O1285">
        <f t="shared" si="374"/>
        <v>56.608388544400931</v>
      </c>
      <c r="P1285" s="3">
        <f t="shared" si="375"/>
        <v>56.608388544400931</v>
      </c>
      <c r="Q1285" s="3">
        <f t="shared" si="376"/>
        <v>-133.56648388590096</v>
      </c>
      <c r="R1285">
        <f t="shared" si="377"/>
        <v>46.433516114099035</v>
      </c>
      <c r="S1285">
        <f t="shared" si="378"/>
        <v>0.11070429242119452</v>
      </c>
      <c r="T1285">
        <f t="shared" si="361"/>
        <v>56.608388544400931</v>
      </c>
    </row>
    <row r="1286" spans="1:20" x14ac:dyDescent="0.25">
      <c r="A1286">
        <f t="shared" si="362"/>
        <v>698.21877080017555</v>
      </c>
      <c r="B1286">
        <f t="shared" si="379"/>
        <v>111.12496873239506</v>
      </c>
      <c r="C1286" t="str">
        <f t="shared" si="363"/>
        <v>-464.609476875698-486.727340062465i</v>
      </c>
      <c r="D1286" t="str">
        <f t="shared" si="364"/>
        <v>3.47812491886198-143.222117620819i</v>
      </c>
      <c r="E1286" t="str">
        <f t="shared" si="365"/>
        <v>161.885353631437-0.46119379518162i</v>
      </c>
      <c r="F1286" t="str">
        <f t="shared" si="366"/>
        <v>2.909909896836-1344.04661385627i</v>
      </c>
      <c r="G1286" t="str">
        <f t="shared" si="367"/>
        <v>0.999999995507113-0.0000670290016956632i</v>
      </c>
      <c r="H1286" t="str">
        <f t="shared" si="368"/>
        <v>15.2955610838484+15.2048377596488i</v>
      </c>
      <c r="I1286" t="str">
        <f t="shared" si="369"/>
        <v>138.66335666314-138.888021922501i</v>
      </c>
      <c r="K1286" t="str">
        <f t="shared" si="370"/>
        <v>0.164418443772153-0.163823051468877i</v>
      </c>
      <c r="L1286" t="str">
        <f t="shared" si="371"/>
        <v>0.000714285714285714-10.8830992696179i</v>
      </c>
      <c r="M1286" t="str">
        <f t="shared" si="372"/>
        <v>0.0025-0.339066255653814i</v>
      </c>
      <c r="N1286">
        <f t="shared" si="373"/>
        <v>46.33184371116937</v>
      </c>
      <c r="O1286">
        <f t="shared" si="374"/>
        <v>56.558732977112392</v>
      </c>
      <c r="P1286" s="3">
        <f t="shared" si="375"/>
        <v>56.558732977112392</v>
      </c>
      <c r="Q1286" s="3">
        <f t="shared" si="376"/>
        <v>-133.66815628883063</v>
      </c>
      <c r="R1286">
        <f t="shared" si="377"/>
        <v>46.33184371116937</v>
      </c>
      <c r="S1286">
        <f t="shared" si="378"/>
        <v>0.11112496873239507</v>
      </c>
      <c r="T1286">
        <f t="shared" si="361"/>
        <v>56.558732977112392</v>
      </c>
    </row>
    <row r="1287" spans="1:20" x14ac:dyDescent="0.25">
      <c r="A1287">
        <f t="shared" si="362"/>
        <v>700.87200212921618</v>
      </c>
      <c r="B1287">
        <f t="shared" si="379"/>
        <v>111.54724361357816</v>
      </c>
      <c r="C1287" t="str">
        <f t="shared" si="363"/>
        <v>-462.81542255664-483.129040257005i</v>
      </c>
      <c r="D1287" t="str">
        <f t="shared" si="364"/>
        <v>3.47812491824418-142.679937901831i</v>
      </c>
      <c r="E1287" t="str">
        <f t="shared" si="365"/>
        <v>161.883183727413-0.460716683843261i</v>
      </c>
      <c r="F1287" t="str">
        <f t="shared" si="366"/>
        <v>2.90990989673647-1338.95857276495i</v>
      </c>
      <c r="G1287" t="str">
        <f t="shared" si="367"/>
        <v>0.999999995472902-0.0000672837118998048i</v>
      </c>
      <c r="H1287" t="str">
        <f t="shared" si="368"/>
        <v>15.2966602500937+15.262742148446i</v>
      </c>
      <c r="I1287" t="str">
        <f t="shared" si="369"/>
        <v>138.664520762233-138.369935125748i</v>
      </c>
      <c r="K1287" t="str">
        <f t="shared" si="370"/>
        <v>0.163797161494459-0.163815239670308i</v>
      </c>
      <c r="L1287" t="str">
        <f t="shared" si="371"/>
        <v>0.000714285714285714-10.84190004943i</v>
      </c>
      <c r="M1287" t="str">
        <f t="shared" si="372"/>
        <v>0.0025-0.33778268146425i</v>
      </c>
      <c r="N1287">
        <f t="shared" si="373"/>
        <v>46.230205098941013</v>
      </c>
      <c r="O1287">
        <f t="shared" si="374"/>
        <v>56.509015122796775</v>
      </c>
      <c r="P1287" s="3">
        <f t="shared" si="375"/>
        <v>56.509015122796775</v>
      </c>
      <c r="Q1287" s="3">
        <f t="shared" si="376"/>
        <v>-133.76979490105899</v>
      </c>
      <c r="R1287">
        <f t="shared" si="377"/>
        <v>46.230205098941013</v>
      </c>
      <c r="S1287">
        <f t="shared" si="378"/>
        <v>0.11154724361357816</v>
      </c>
      <c r="T1287">
        <f t="shared" si="361"/>
        <v>56.509015122796775</v>
      </c>
    </row>
    <row r="1288" spans="1:20" x14ac:dyDescent="0.25">
      <c r="A1288">
        <f t="shared" si="362"/>
        <v>703.5353157373072</v>
      </c>
      <c r="B1288">
        <f t="shared" si="379"/>
        <v>111.97112313930975</v>
      </c>
      <c r="C1288" t="str">
        <f t="shared" si="363"/>
        <v>-461.02166195674-479.551295145351i</v>
      </c>
      <c r="D1288" t="str">
        <f t="shared" si="364"/>
        <v>3.47812491762166-142.139810681651i</v>
      </c>
      <c r="E1288" t="str">
        <f t="shared" si="365"/>
        <v>161.88101427311-0.46022965339465i</v>
      </c>
      <c r="F1288" t="str">
        <f t="shared" si="366"/>
        <v>2.90990989663615-1333.88979304221i</v>
      </c>
      <c r="G1288" t="str">
        <f t="shared" si="367"/>
        <v>0.999999995438431-0.0000675393900026959i</v>
      </c>
      <c r="H1288" t="str">
        <f t="shared" si="368"/>
        <v>15.2977678216608+15.3208680178131i</v>
      </c>
      <c r="I1288" t="str">
        <f t="shared" si="369"/>
        <v>138.665693743754-137.853839112334i</v>
      </c>
      <c r="K1288" t="str">
        <f t="shared" si="370"/>
        <v>0.163175947415592-0.163805072353186i</v>
      </c>
      <c r="L1288" t="str">
        <f t="shared" si="371"/>
        <v>0.000714285714285714-10.8008567936143i</v>
      </c>
      <c r="M1288" t="str">
        <f t="shared" si="372"/>
        <v>0.0025-0.33650396639196i</v>
      </c>
      <c r="N1288">
        <f t="shared" si="373"/>
        <v>46.128601939192379</v>
      </c>
      <c r="O1288">
        <f t="shared" si="374"/>
        <v>56.459234992056423</v>
      </c>
      <c r="P1288" s="3">
        <f t="shared" si="375"/>
        <v>56.459234992056423</v>
      </c>
      <c r="Q1288" s="3">
        <f t="shared" si="376"/>
        <v>-133.87139806080762</v>
      </c>
      <c r="R1288">
        <f t="shared" si="377"/>
        <v>46.128601939192379</v>
      </c>
      <c r="S1288">
        <f t="shared" si="378"/>
        <v>0.11197112313930975</v>
      </c>
      <c r="T1288">
        <f t="shared" si="361"/>
        <v>56.459234992056423</v>
      </c>
    </row>
    <row r="1289" spans="1:20" x14ac:dyDescent="0.25">
      <c r="A1289">
        <f t="shared" si="362"/>
        <v>706.20874993710902</v>
      </c>
      <c r="B1289">
        <f t="shared" si="379"/>
        <v>112.39661340723913</v>
      </c>
      <c r="C1289" t="str">
        <f t="shared" si="363"/>
        <v>-459.228246597603-475.994049626254i</v>
      </c>
      <c r="D1289" t="str">
        <f t="shared" si="364"/>
        <v>3.47812491699438-141.601728190368i</v>
      </c>
      <c r="E1289" t="str">
        <f t="shared" si="365"/>
        <v>161.878845331896-0.45973270125396i</v>
      </c>
      <c r="F1289" t="str">
        <f t="shared" si="366"/>
        <v>2.90990989653509-1328.84020177197i</v>
      </c>
      <c r="G1289" t="str">
        <f t="shared" si="367"/>
        <v>0.999999995403697-0.0000677960396823514i</v>
      </c>
      <c r="H1289" t="str">
        <f t="shared" si="368"/>
        <v>15.2988838630996+15.3792162259368i</v>
      </c>
      <c r="I1289" t="str">
        <f t="shared" si="369"/>
        <v>138.666875675622-137.339726461319i</v>
      </c>
      <c r="K1289" t="str">
        <f t="shared" si="370"/>
        <v>0.162554819393679-0.16379255024873i</v>
      </c>
      <c r="L1289" t="str">
        <f t="shared" si="371"/>
        <v>0.000714285714285714-10.7599689117497i</v>
      </c>
      <c r="M1289" t="str">
        <f t="shared" si="372"/>
        <v>0.0025-0.3352300920422i</v>
      </c>
      <c r="N1289">
        <f t="shared" si="373"/>
        <v>46.027035893440058</v>
      </c>
      <c r="O1289">
        <f t="shared" si="374"/>
        <v>56.409392597297625</v>
      </c>
      <c r="P1289" s="3">
        <f t="shared" si="375"/>
        <v>56.409392597297625</v>
      </c>
      <c r="Q1289" s="3">
        <f t="shared" si="376"/>
        <v>-133.97296410655994</v>
      </c>
      <c r="R1289">
        <f t="shared" si="377"/>
        <v>46.027035893440058</v>
      </c>
      <c r="S1289">
        <f t="shared" si="378"/>
        <v>0.11239661340723912</v>
      </c>
      <c r="T1289">
        <f t="shared" si="361"/>
        <v>56.409392597297625</v>
      </c>
    </row>
    <row r="1290" spans="1:20" x14ac:dyDescent="0.25">
      <c r="A1290">
        <f t="shared" si="362"/>
        <v>708.89234318686999</v>
      </c>
      <c r="B1290">
        <f t="shared" si="379"/>
        <v>112.82372053818663</v>
      </c>
      <c r="C1290" t="str">
        <f t="shared" si="363"/>
        <v>-457.435227961134-472.457248307906i</v>
      </c>
      <c r="D1290" t="str">
        <f t="shared" si="364"/>
        <v>3.47812491636235-141.065682687483i</v>
      </c>
      <c r="E1290" t="str">
        <f t="shared" si="365"/>
        <v>161.876676967096-0.459225825408558i</v>
      </c>
      <c r="F1290" t="str">
        <f t="shared" si="366"/>
        <v>2.90990989643324-1323.80972631416i</v>
      </c>
      <c r="G1290" t="str">
        <f t="shared" si="367"/>
        <v>0.999999995368699-0.0000680536646307625i</v>
      </c>
      <c r="H1290" t="str">
        <f t="shared" si="368"/>
        <v>15.3000084394604+15.4377876344554i</v>
      </c>
      <c r="I1290" t="str">
        <f t="shared" si="369"/>
        <v>138.668066626276-136.827589780335i</v>
      </c>
      <c r="K1290" t="str">
        <f t="shared" si="370"/>
        <v>0.161933795276946-0.163777674257324i</v>
      </c>
      <c r="L1290" t="str">
        <f t="shared" si="371"/>
        <v>0.000714285714285714-10.7192358156502i</v>
      </c>
      <c r="M1290" t="str">
        <f t="shared" si="372"/>
        <v>0.0025-0.333961040089859i</v>
      </c>
      <c r="N1290">
        <f t="shared" si="373"/>
        <v>45.925508622828431</v>
      </c>
      <c r="O1290">
        <f t="shared" si="374"/>
        <v>56.35948795272909</v>
      </c>
      <c r="P1290" s="3">
        <f t="shared" si="375"/>
        <v>56.35948795272909</v>
      </c>
      <c r="Q1290" s="3">
        <f t="shared" si="376"/>
        <v>-134.07449137717157</v>
      </c>
      <c r="R1290">
        <f t="shared" si="377"/>
        <v>45.925508622828431</v>
      </c>
      <c r="S1290">
        <f t="shared" si="378"/>
        <v>0.11282372053818664</v>
      </c>
      <c r="T1290">
        <f t="shared" si="361"/>
        <v>56.35948795272909</v>
      </c>
    </row>
    <row r="1291" spans="1:20" x14ac:dyDescent="0.25">
      <c r="A1291">
        <f t="shared" si="362"/>
        <v>711.58613409098007</v>
      </c>
      <c r="B1291">
        <f t="shared" si="379"/>
        <v>113.25245067623175</v>
      </c>
      <c r="C1291" t="str">
        <f t="shared" si="363"/>
        <v>-455.642657483656-468.940835507841i</v>
      </c>
      <c r="D1291" t="str">
        <f t="shared" si="364"/>
        <v>3.47812491572549-140.531666461803i</v>
      </c>
      <c r="E1291" t="str">
        <f t="shared" si="365"/>
        <v>161.874509241988-0.458709024413253i</v>
      </c>
      <c r="F1291" t="str">
        <f t="shared" si="366"/>
        <v>2.90990989633062-1318.79829430369i</v>
      </c>
      <c r="G1291" t="str">
        <f t="shared" si="367"/>
        <v>0.999999995333434-0.0000683122685539504i</v>
      </c>
      <c r="H1291" t="str">
        <f t="shared" si="368"/>
        <v>15.3011416162971+15.4965831084736i</v>
      </c>
      <c r="I1291" t="str">
        <f t="shared" si="369"/>
        <v>138.669266664678-136.317421705475i</v>
      </c>
      <c r="K1291" t="str">
        <f t="shared" si="370"/>
        <v>0.161312892901671-0.163760445448359i</v>
      </c>
      <c r="L1291" t="str">
        <f t="shared" si="371"/>
        <v>0.000714285714285714-10.6786569193566i</v>
      </c>
      <c r="M1291" t="str">
        <f t="shared" si="372"/>
        <v>0.0025-0.332696792279198i</v>
      </c>
      <c r="N1291">
        <f t="shared" si="373"/>
        <v>45.824021788019508</v>
      </c>
      <c r="O1291">
        <f t="shared" si="374"/>
        <v>56.309521074360937</v>
      </c>
      <c r="P1291" s="3">
        <f t="shared" si="375"/>
        <v>56.309521074360937</v>
      </c>
      <c r="Q1291" s="3">
        <f t="shared" si="376"/>
        <v>-134.17597821198049</v>
      </c>
      <c r="R1291">
        <f t="shared" si="377"/>
        <v>45.824021788019508</v>
      </c>
      <c r="S1291">
        <f t="shared" si="378"/>
        <v>0.11325245067623174</v>
      </c>
      <c r="T1291">
        <f t="shared" si="361"/>
        <v>56.309521074360937</v>
      </c>
    </row>
    <row r="1292" spans="1:20" x14ac:dyDescent="0.25">
      <c r="A1292">
        <f t="shared" si="362"/>
        <v>714.29016140052579</v>
      </c>
      <c r="B1292">
        <f t="shared" si="379"/>
        <v>113.68280998880142</v>
      </c>
      <c r="C1292" t="str">
        <f t="shared" si="363"/>
        <v>-453.850586549989-465.444755252848i</v>
      </c>
      <c r="D1292" t="str">
        <f t="shared" si="364"/>
        <v>3.47812491508378-139.999671831325i</v>
      </c>
      <c r="E1292" t="str">
        <f t="shared" si="365"/>
        <v>161.872342219789-0.458182297390212i</v>
      </c>
      <c r="F1292" t="str">
        <f t="shared" si="366"/>
        <v>2.90990989622723-1313.80583364944i</v>
      </c>
      <c r="G1292" t="str">
        <f t="shared" si="367"/>
        <v>0.999999995297901-0.0000685718551720188i</v>
      </c>
      <c r="H1292" t="str">
        <f t="shared" si="368"/>
        <v>15.3022834596716+15.5556035165785i</v>
      </c>
      <c r="I1292" t="str">
        <f t="shared" si="369"/>
        <v>138.670475860324-135.809214901193i</v>
      </c>
      <c r="K1292" t="str">
        <f t="shared" si="370"/>
        <v>0.160692130090134-0.163740865060046i</v>
      </c>
      <c r="L1292" t="str">
        <f t="shared" si="371"/>
        <v>0.000714285714285714-10.6382316391279i</v>
      </c>
      <c r="M1292" t="str">
        <f t="shared" si="372"/>
        <v>0.0025-0.331437330423588i</v>
      </c>
      <c r="N1292">
        <f t="shared" si="373"/>
        <v>45.722577049081792</v>
      </c>
      <c r="O1292">
        <f t="shared" si="374"/>
        <v>56.259491980002494</v>
      </c>
      <c r="P1292" s="3">
        <f t="shared" si="375"/>
        <v>56.259491980002494</v>
      </c>
      <c r="Q1292" s="3">
        <f t="shared" si="376"/>
        <v>-134.27742295091821</v>
      </c>
      <c r="R1292">
        <f t="shared" si="377"/>
        <v>45.722577049081792</v>
      </c>
      <c r="S1292">
        <f t="shared" si="378"/>
        <v>0.11368280998880143</v>
      </c>
      <c r="T1292">
        <f t="shared" si="361"/>
        <v>56.259491980002494</v>
      </c>
    </row>
    <row r="1293" spans="1:20" x14ac:dyDescent="0.25">
      <c r="A1293">
        <f t="shared" si="362"/>
        <v>717.00446401384784</v>
      </c>
      <c r="B1293">
        <f t="shared" si="379"/>
        <v>114.11480466675887</v>
      </c>
      <c r="C1293" t="str">
        <f t="shared" si="363"/>
        <v>-452.059066487576-461.968951279052i</v>
      </c>
      <c r="D1293" t="str">
        <f t="shared" si="364"/>
        <v>3.4781249144372-139.469691143128i</v>
      </c>
      <c r="E1293" t="str">
        <f t="shared" si="365"/>
        <v>161.87017596365-0.457645644029634i</v>
      </c>
      <c r="F1293" t="str">
        <f t="shared" si="366"/>
        <v>2.90990989612303-1308.83227253318i</v>
      </c>
      <c r="G1293" t="str">
        <f t="shared" si="367"/>
        <v>0.999999995262097-0.000068832428219208i</v>
      </c>
      <c r="H1293" t="str">
        <f t="shared" si="368"/>
        <v>15.3034340361577+15.6148497308543i</v>
      </c>
      <c r="I1293" t="str">
        <f t="shared" si="369"/>
        <v>138.67169428324-135.302962060194i</v>
      </c>
      <c r="K1293" t="str">
        <f t="shared" si="370"/>
        <v>0.160071524648581-0.163718934499197i</v>
      </c>
      <c r="L1293" t="str">
        <f t="shared" si="371"/>
        <v>0.000714285714285714-10.5979593934329i</v>
      </c>
      <c r="M1293" t="str">
        <f t="shared" si="372"/>
        <v>0.0025-0.330182636405249i</v>
      </c>
      <c r="N1293">
        <f t="shared" si="373"/>
        <v>45.621176065381576</v>
      </c>
      <c r="O1293">
        <f t="shared" si="374"/>
        <v>56.209400689260818</v>
      </c>
      <c r="P1293" s="3">
        <f t="shared" si="375"/>
        <v>56.209400689260818</v>
      </c>
      <c r="Q1293" s="3">
        <f t="shared" si="376"/>
        <v>-134.37882393461842</v>
      </c>
      <c r="R1293">
        <f t="shared" si="377"/>
        <v>45.621176065381576</v>
      </c>
      <c r="S1293">
        <f t="shared" si="378"/>
        <v>0.11411480466675887</v>
      </c>
      <c r="T1293">
        <f t="shared" si="361"/>
        <v>56.209400689260818</v>
      </c>
    </row>
    <row r="1294" spans="1:20" x14ac:dyDescent="0.25">
      <c r="A1294">
        <f t="shared" si="362"/>
        <v>719.72908097710047</v>
      </c>
      <c r="B1294">
        <f t="shared" si="379"/>
        <v>114.54844092449255</v>
      </c>
      <c r="C1294" t="str">
        <f t="shared" si="363"/>
        <v>-450.268148560638-458.513367032021i</v>
      </c>
      <c r="D1294" t="str">
        <f t="shared" si="364"/>
        <v>3.47812491378568-138.941716773261i</v>
      </c>
      <c r="E1294" t="str">
        <f t="shared" si="365"/>
        <v>161.868010536655-0.457099064586942i</v>
      </c>
      <c r="F1294" t="str">
        <f t="shared" si="366"/>
        <v>2.90990989601806-1303.87753940858i</v>
      </c>
      <c r="G1294" t="str">
        <f t="shared" si="367"/>
        <v>0.99999999522602-0.0000690939914439483i</v>
      </c>
      <c r="H1294" t="str">
        <f t="shared" si="368"/>
        <v>15.3045934128449+15.6743226268987i</v>
      </c>
      <c r="I1294" t="str">
        <f t="shared" si="369"/>
        <v>138.672922003996-134.798655903332i</v>
      </c>
      <c r="K1294" t="str">
        <f t="shared" si="370"/>
        <v>0.159451094365171-0.163694655340983i</v>
      </c>
      <c r="L1294" t="str">
        <f t="shared" si="371"/>
        <v>0.000714285714285714-10.5578396029417i</v>
      </c>
      <c r="M1294" t="str">
        <f t="shared" si="372"/>
        <v>0.0025-0.328932692174984i</v>
      </c>
      <c r="N1294">
        <f t="shared" si="373"/>
        <v>45.519820495470185</v>
      </c>
      <c r="O1294">
        <f t="shared" si="374"/>
        <v>56.159247223538642</v>
      </c>
      <c r="P1294" s="3">
        <f t="shared" si="375"/>
        <v>56.159247223538642</v>
      </c>
      <c r="Q1294" s="3">
        <f t="shared" si="376"/>
        <v>-134.48017950452981</v>
      </c>
      <c r="R1294">
        <f t="shared" si="377"/>
        <v>45.519820495470185</v>
      </c>
      <c r="S1294">
        <f t="shared" si="378"/>
        <v>0.11454844092449255</v>
      </c>
      <c r="T1294">
        <f t="shared" si="361"/>
        <v>56.159247223538642</v>
      </c>
    </row>
    <row r="1295" spans="1:20" x14ac:dyDescent="0.25">
      <c r="A1295">
        <f t="shared" si="362"/>
        <v>722.46405148481347</v>
      </c>
      <c r="B1295">
        <f t="shared" si="379"/>
        <v>114.98372500000563</v>
      </c>
      <c r="C1295" t="str">
        <f t="shared" si="363"/>
        <v>-448.477883964307-455.077945667025i</v>
      </c>
      <c r="D1295" t="str">
        <f t="shared" si="364"/>
        <v>3.47812491312921-138.415741126636i</v>
      </c>
      <c r="E1295" t="str">
        <f t="shared" si="365"/>
        <v>161.865846001809-0.456542559881085i</v>
      </c>
      <c r="F1295" t="str">
        <f t="shared" si="366"/>
        <v>2.90990989591228-1298.94156300011i</v>
      </c>
      <c r="G1295" t="str">
        <f t="shared" si="367"/>
        <v>0.999999995189669-0.0000693565486089142i</v>
      </c>
      <c r="H1295" t="str">
        <f t="shared" si="368"/>
        <v>15.3057616573425+15.7340230838376i</v>
      </c>
      <c r="I1295" t="str">
        <f t="shared" si="369"/>
        <v>138.674159093694-134.296289179498i</v>
      </c>
      <c r="K1295" t="str">
        <f t="shared" si="370"/>
        <v>0.158830857007954-0.163668029328654i</v>
      </c>
      <c r="L1295" t="str">
        <f t="shared" si="371"/>
        <v>0.000714285714285714-10.5178716905178i</v>
      </c>
      <c r="M1295" t="str">
        <f t="shared" si="372"/>
        <v>0.0025-0.327687479751926i</v>
      </c>
      <c r="N1295">
        <f t="shared" si="373"/>
        <v>45.418511996977514</v>
      </c>
      <c r="O1295">
        <f t="shared" si="374"/>
        <v>56.109031606032389</v>
      </c>
      <c r="P1295" s="3">
        <f t="shared" si="375"/>
        <v>56.109031606032389</v>
      </c>
      <c r="Q1295" s="3">
        <f t="shared" si="376"/>
        <v>-134.58148800302249</v>
      </c>
      <c r="R1295">
        <f t="shared" si="377"/>
        <v>45.418511996977514</v>
      </c>
      <c r="S1295">
        <f t="shared" si="378"/>
        <v>0.11498372500000563</v>
      </c>
      <c r="T1295">
        <f t="shared" si="361"/>
        <v>56.109031606032389</v>
      </c>
    </row>
    <row r="1296" spans="1:20" x14ac:dyDescent="0.25">
      <c r="A1296">
        <f t="shared" si="362"/>
        <v>725.20941488045571</v>
      </c>
      <c r="B1296">
        <f t="shared" si="379"/>
        <v>115.42066315500566</v>
      </c>
      <c r="C1296" t="str">
        <f t="shared" si="363"/>
        <v>-446.688323818774-451.662630049303i</v>
      </c>
      <c r="D1296" t="str">
        <f t="shared" si="364"/>
        <v>3.47812491246774-137.891756636916i</v>
      </c>
      <c r="E1296" t="str">
        <f t="shared" si="365"/>
        <v>161.86368242203-0.455976131292954i</v>
      </c>
      <c r="F1296" t="str">
        <f t="shared" si="366"/>
        <v>2.9099098958057-1294.02427230212i</v>
      </c>
      <c r="G1296" t="str">
        <f t="shared" si="367"/>
        <v>0.999999995153041-0.0000696201034910779i</v>
      </c>
      <c r="H1296" t="str">
        <f t="shared" si="368"/>
        <v>15.3069388377842+15.7939519843418i</v>
      </c>
      <c r="I1296" t="str">
        <f t="shared" si="369"/>
        <v>138.67540562399-133.795854665533i</v>
      </c>
      <c r="K1296" t="str">
        <f t="shared" si="370"/>
        <v>0.158210830322832-0.163639058373234i</v>
      </c>
      <c r="L1296" t="str">
        <f t="shared" si="371"/>
        <v>0.000714285714285714-10.4780550812091i</v>
      </c>
      <c r="M1296" t="str">
        <f t="shared" si="372"/>
        <v>0.0025-0.326446981223278i</v>
      </c>
      <c r="N1296">
        <f t="shared" si="373"/>
        <v>45.317252226501097</v>
      </c>
      <c r="O1296">
        <f t="shared" si="374"/>
        <v>56.058753861729173</v>
      </c>
      <c r="P1296" s="3">
        <f t="shared" si="375"/>
        <v>56.058753861729173</v>
      </c>
      <c r="Q1296" s="3">
        <f t="shared" si="376"/>
        <v>-134.6827477734989</v>
      </c>
      <c r="R1296">
        <f t="shared" si="377"/>
        <v>45.317252226501097</v>
      </c>
      <c r="S1296">
        <f t="shared" si="378"/>
        <v>0.11542066315500565</v>
      </c>
      <c r="T1296">
        <f t="shared" si="361"/>
        <v>56.058753861729173</v>
      </c>
    </row>
    <row r="1297" spans="1:20" x14ac:dyDescent="0.25">
      <c r="A1297">
        <f t="shared" si="362"/>
        <v>727.96521065700153</v>
      </c>
      <c r="B1297">
        <f t="shared" si="379"/>
        <v>115.85926167499468</v>
      </c>
      <c r="C1297" t="str">
        <f t="shared" si="363"/>
        <v>-444.899519163517-448.267362754472i</v>
      </c>
      <c r="D1297" t="str">
        <f t="shared" si="364"/>
        <v>3.47812491180123-137.36975576641i</v>
      </c>
      <c r="E1297" t="str">
        <f t="shared" si="365"/>
        <v>161.861519860144-0.455399780766331i</v>
      </c>
      <c r="F1297" t="str">
        <f t="shared" si="366"/>
        <v>2.90990989569829-1289.12559657772i</v>
      </c>
      <c r="G1297" t="str">
        <f t="shared" si="367"/>
        <v>0.999999995116134-0.0000698846598817648i</v>
      </c>
      <c r="H1297" t="str">
        <f t="shared" si="368"/>
        <v>15.3081250228315+15.8541102146422i</v>
      </c>
      <c r="I1297" t="str">
        <f t="shared" si="369"/>
        <v>138.676661667089-133.297345166107i</v>
      </c>
      <c r="K1297" t="str">
        <f t="shared" si="370"/>
        <v>0.157591032031534-0.163607744553192i</v>
      </c>
      <c r="L1297" t="str">
        <f t="shared" si="371"/>
        <v>0.000714285714285714-10.4383892022406i</v>
      </c>
      <c r="M1297" t="str">
        <f t="shared" si="372"/>
        <v>0.0025-0.325211178744051i</v>
      </c>
      <c r="N1297">
        <f t="shared" si="373"/>
        <v>45.216042839495003</v>
      </c>
      <c r="O1297">
        <f t="shared" si="374"/>
        <v>56.00841401740476</v>
      </c>
      <c r="P1297" s="3">
        <f t="shared" si="375"/>
        <v>56.00841401740476</v>
      </c>
      <c r="Q1297" s="3">
        <f t="shared" si="376"/>
        <v>-134.783957160505</v>
      </c>
      <c r="R1297">
        <f t="shared" si="377"/>
        <v>45.216042839495003</v>
      </c>
      <c r="S1297">
        <f t="shared" si="378"/>
        <v>0.11585926167499469</v>
      </c>
      <c r="T1297">
        <f t="shared" si="361"/>
        <v>56.00841401740476</v>
      </c>
    </row>
    <row r="1298" spans="1:20" x14ac:dyDescent="0.25">
      <c r="A1298">
        <f t="shared" si="362"/>
        <v>730.73147845749816</v>
      </c>
      <c r="B1298">
        <f t="shared" si="379"/>
        <v>116.29952686935967</v>
      </c>
      <c r="C1298" t="str">
        <f t="shared" si="363"/>
        <v>-443.111520951447-444.892086068998i</v>
      </c>
      <c r="D1298" t="str">
        <f t="shared" si="364"/>
        <v>3.47812491112964-136.849731005958i</v>
      </c>
      <c r="E1298" t="str">
        <f t="shared" si="365"/>
        <v>161.859358378877-0.454813510804455i</v>
      </c>
      <c r="F1298" t="str">
        <f t="shared" si="366"/>
        <v>2.90990989559008-1284.24546535782i</v>
      </c>
      <c r="G1298" t="str">
        <f t="shared" si="367"/>
        <v>0.999999995078946-0.0000701502215867068i</v>
      </c>
      <c r="H1298" t="str">
        <f t="shared" si="368"/>
        <v>15.3093202816788+15.9144986645458i</v>
      </c>
      <c r="I1298" t="str">
        <f t="shared" si="369"/>
        <v>138.677927295749-132.800753513629i</v>
      </c>
      <c r="K1298" t="str">
        <f t="shared" si="370"/>
        <v>0.156971479829601-0.16357409011407i</v>
      </c>
      <c r="L1298" t="str">
        <f t="shared" si="371"/>
        <v>0.000714285714285714-10.3988734830052i</v>
      </c>
      <c r="M1298" t="str">
        <f t="shared" si="372"/>
        <v>0.0025-0.32398005453681i</v>
      </c>
      <c r="N1298">
        <f t="shared" si="373"/>
        <v>45.114885490164056</v>
      </c>
      <c r="O1298">
        <f t="shared" si="374"/>
        <v>55.958012101620128</v>
      </c>
      <c r="P1298" s="3">
        <f t="shared" si="375"/>
        <v>55.958012101620128</v>
      </c>
      <c r="Q1298" s="3">
        <f t="shared" si="376"/>
        <v>-134.88511450983594</v>
      </c>
      <c r="R1298">
        <f t="shared" si="377"/>
        <v>45.114885490164056</v>
      </c>
      <c r="S1298">
        <f t="shared" si="378"/>
        <v>0.11629952686935967</v>
      </c>
      <c r="T1298">
        <f t="shared" si="361"/>
        <v>55.958012101620128</v>
      </c>
    </row>
    <row r="1299" spans="1:20" x14ac:dyDescent="0.25">
      <c r="A1299">
        <f t="shared" si="362"/>
        <v>733.50825807563672</v>
      </c>
      <c r="B1299">
        <f t="shared" si="379"/>
        <v>116.74146507146324</v>
      </c>
      <c r="C1299" t="str">
        <f t="shared" si="363"/>
        <v>-441.324380043182-441.536741990793i</v>
      </c>
      <c r="D1299" t="str">
        <f t="shared" si="364"/>
        <v>3.47812491045294-136.331674874831i</v>
      </c>
      <c r="E1299" t="str">
        <f t="shared" si="365"/>
        <v>161.857198040849-0.454217324467035i</v>
      </c>
      <c r="F1299" t="str">
        <f t="shared" si="366"/>
        <v>2.90990989548105-1279.38380844009i</v>
      </c>
      <c r="G1299" t="str">
        <f t="shared" si="367"/>
        <v>0.999999995041475-0.0000704167924260977i</v>
      </c>
      <c r="H1299" t="str">
        <f t="shared" si="368"/>
        <v>15.3105246840562+15.9751182274517i</v>
      </c>
      <c r="I1299" t="str">
        <f t="shared" si="369"/>
        <v>138.679202583287-132.306072568133i</v>
      </c>
      <c r="K1299" t="str">
        <f t="shared" si="370"/>
        <v>0.156352191384372-0.163538097468099i</v>
      </c>
      <c r="L1299" t="str">
        <f t="shared" si="371"/>
        <v>0.000714285714285714-10.359507355056i</v>
      </c>
      <c r="M1299" t="str">
        <f t="shared" si="372"/>
        <v>0.0025-0.322753590891423i</v>
      </c>
      <c r="N1299">
        <f t="shared" si="373"/>
        <v>45.013781831353725</v>
      </c>
      <c r="O1299">
        <f t="shared" si="374"/>
        <v>55.907548144719158</v>
      </c>
      <c r="P1299" s="3">
        <f t="shared" si="375"/>
        <v>55.907548144719158</v>
      </c>
      <c r="Q1299" s="3">
        <f t="shared" si="376"/>
        <v>-134.98621816864627</v>
      </c>
      <c r="R1299">
        <f t="shared" si="377"/>
        <v>45.013781831353725</v>
      </c>
      <c r="S1299">
        <f t="shared" si="378"/>
        <v>0.11674146507146324</v>
      </c>
      <c r="T1299">
        <f t="shared" si="361"/>
        <v>55.907548144719158</v>
      </c>
    </row>
    <row r="1300" spans="1:20" x14ac:dyDescent="0.25">
      <c r="A1300">
        <f t="shared" si="362"/>
        <v>736.29558945632414</v>
      </c>
      <c r="B1300">
        <f t="shared" si="379"/>
        <v>117.1850826387348</v>
      </c>
      <c r="C1300" t="str">
        <f t="shared" si="363"/>
        <v>-439.538147201268-438.201272229809i</v>
      </c>
      <c r="D1300" t="str">
        <f t="shared" si="364"/>
        <v>3.47812490977109-135.815579920617i</v>
      </c>
      <c r="E1300" t="str">
        <f t="shared" si="365"/>
        <v>161.855038908565-0.453611225372566i</v>
      </c>
      <c r="F1300" t="str">
        <f t="shared" si="366"/>
        <v>2.90990989537118-1274.54055588796i</v>
      </c>
      <c r="G1300" t="str">
        <f t="shared" si="367"/>
        <v>0.999999995003719-0.0000706843762346481i</v>
      </c>
      <c r="H1300" t="str">
        <f t="shared" si="368"/>
        <v>15.3117383002351+16.0359698003675i</v>
      </c>
      <c r="I1300" t="str">
        <f t="shared" si="369"/>
        <v>138.680487603586-131.813295217184i</v>
      </c>
      <c r="K1300" t="str">
        <f t="shared" si="370"/>
        <v>0.155733184332972-0.163499769193773i</v>
      </c>
      <c r="L1300" t="str">
        <f t="shared" si="371"/>
        <v>0.000714285714285714-10.320290252098i</v>
      </c>
      <c r="M1300" t="str">
        <f t="shared" si="372"/>
        <v>0.0025-0.321531770164797i</v>
      </c>
      <c r="N1300">
        <f t="shared" si="373"/>
        <v>44.912733514439992</v>
      </c>
      <c r="O1300">
        <f t="shared" si="374"/>
        <v>55.85702217882465</v>
      </c>
      <c r="P1300" s="3">
        <f t="shared" si="375"/>
        <v>55.85702217882465</v>
      </c>
      <c r="Q1300" s="3">
        <f t="shared" si="376"/>
        <v>-135.08726648556001</v>
      </c>
      <c r="R1300">
        <f t="shared" si="377"/>
        <v>44.912733514439992</v>
      </c>
      <c r="S1300">
        <f t="shared" si="378"/>
        <v>0.1171850826387348</v>
      </c>
      <c r="T1300">
        <f t="shared" si="361"/>
        <v>55.85702217882465</v>
      </c>
    </row>
    <row r="1301" spans="1:20" x14ac:dyDescent="0.25">
      <c r="A1301">
        <f t="shared" si="362"/>
        <v>739.09351269625813</v>
      </c>
      <c r="B1301">
        <f t="shared" si="379"/>
        <v>117.630385952762</v>
      </c>
      <c r="C1301" t="str">
        <f t="shared" si="363"/>
        <v>-437.752873084457-434.885618208831i</v>
      </c>
      <c r="D1301" t="str">
        <f t="shared" si="364"/>
        <v>3.47812490908405-135.301438719116i</v>
      </c>
      <c r="E1301" t="str">
        <f t="shared" si="365"/>
        <v>161.852881044413-0.452995217692653i</v>
      </c>
      <c r="F1301" t="str">
        <f t="shared" si="366"/>
        <v>2.90990989526049-1269.71563802963i</v>
      </c>
      <c r="G1301" t="str">
        <f t="shared" si="367"/>
        <v>0.999999994965675-0.0000709529768616405i</v>
      </c>
      <c r="H1301" t="str">
        <f t="shared" si="368"/>
        <v>15.3129612010319+16.0970542839249i</v>
      </c>
      <c r="I1301" t="str">
        <f t="shared" si="369"/>
        <v>138.681782431093-131.322414375775i</v>
      </c>
      <c r="K1301" t="str">
        <f t="shared" si="370"/>
        <v>0.155114476280323-0.1634591080354i</v>
      </c>
      <c r="L1301" t="str">
        <f t="shared" si="371"/>
        <v>0.000714285714285714-10.2812216099801i</v>
      </c>
      <c r="M1301" t="str">
        <f t="shared" si="372"/>
        <v>0.0025-0.320314574780631i</v>
      </c>
      <c r="N1301">
        <f t="shared" si="373"/>
        <v>44.811742189224361</v>
      </c>
      <c r="O1301">
        <f t="shared" si="374"/>
        <v>55.806434237835532</v>
      </c>
      <c r="P1301" s="3">
        <f t="shared" si="375"/>
        <v>55.806434237835532</v>
      </c>
      <c r="Q1301" s="3">
        <f t="shared" si="376"/>
        <v>-135.18825781077564</v>
      </c>
      <c r="R1301">
        <f t="shared" si="377"/>
        <v>44.811742189224361</v>
      </c>
      <c r="S1301">
        <f t="shared" si="378"/>
        <v>0.117630385952762</v>
      </c>
      <c r="T1301">
        <f t="shared" si="361"/>
        <v>55.806434237835532</v>
      </c>
    </row>
    <row r="1302" spans="1:20" x14ac:dyDescent="0.25">
      <c r="A1302">
        <f t="shared" si="362"/>
        <v>741.90206804450395</v>
      </c>
      <c r="B1302">
        <f t="shared" si="379"/>
        <v>118.07738141938249</v>
      </c>
      <c r="C1302" t="str">
        <f t="shared" si="363"/>
        <v>-435.968608241998-431.589721064261i</v>
      </c>
      <c r="D1302" t="str">
        <f t="shared" si="364"/>
        <v>3.47812490839177-134.789243874236i</v>
      </c>
      <c r="E1302" t="str">
        <f t="shared" si="365"/>
        <v>161.85072451065-0.452369306151245i</v>
      </c>
      <c r="F1302" t="str">
        <f t="shared" si="366"/>
        <v>2.90990989514893-1264.90898545702i</v>
      </c>
      <c r="G1302" t="str">
        <f t="shared" si="367"/>
        <v>0.999999994927341-0.0000712225981709845i</v>
      </c>
      <c r="H1302" t="str">
        <f t="shared" si="368"/>
        <v>15.3141934578122+16.1583725823965i</v>
      </c>
      <c r="I1302" t="str">
        <f t="shared" si="369"/>
        <v>138.68308714083-130.833422986222i</v>
      </c>
      <c r="K1302" t="str">
        <f t="shared" si="370"/>
        <v>0.154496084797145-0.163416116902624i</v>
      </c>
      <c r="L1302" t="str">
        <f t="shared" si="371"/>
        <v>0.000714285714285714-10.2423008666867i</v>
      </c>
      <c r="M1302" t="str">
        <f t="shared" si="372"/>
        <v>0.0025-0.31910198722916i</v>
      </c>
      <c r="N1302">
        <f t="shared" si="373"/>
        <v>44.710809503824294</v>
      </c>
      <c r="O1302">
        <f t="shared" si="374"/>
        <v>55.755784357422804</v>
      </c>
      <c r="P1302" s="3">
        <f t="shared" si="375"/>
        <v>55.755784357422804</v>
      </c>
      <c r="Q1302" s="3">
        <f t="shared" si="376"/>
        <v>-135.28919049617571</v>
      </c>
      <c r="R1302">
        <f t="shared" si="377"/>
        <v>44.710809503824294</v>
      </c>
      <c r="S1302">
        <f t="shared" si="378"/>
        <v>0.1180773814193825</v>
      </c>
      <c r="T1302">
        <f t="shared" si="361"/>
        <v>55.755784357422804</v>
      </c>
    </row>
    <row r="1303" spans="1:20" x14ac:dyDescent="0.25">
      <c r="A1303">
        <f t="shared" si="362"/>
        <v>744.72129590307304</v>
      </c>
      <c r="B1303">
        <f t="shared" si="379"/>
        <v>118.52607546877614</v>
      </c>
      <c r="C1303" t="str">
        <f t="shared" si="363"/>
        <v>-434.185403107956-428.313521647021i</v>
      </c>
      <c r="D1303" t="str">
        <f t="shared" si="364"/>
        <v>3.47812490769424-134.27898801788i</v>
      </c>
      <c r="E1303" t="str">
        <f t="shared" si="365"/>
        <v>161.8485693694-0.4517334960234i</v>
      </c>
      <c r="F1303" t="str">
        <f t="shared" si="366"/>
        <v>2.90990989503654-1260.12052902483i</v>
      </c>
      <c r="G1303" t="str">
        <f t="shared" si="367"/>
        <v>0.999999994888716-0.0000714932440412727i</v>
      </c>
      <c r="H1303" t="str">
        <f t="shared" si="368"/>
        <v>15.3154351424954+16.2199256037118i</v>
      </c>
      <c r="I1303" t="str">
        <f t="shared" si="369"/>
        <v>138.684401808394-130.346314018067i</v>
      </c>
      <c r="K1303" t="str">
        <f t="shared" si="370"/>
        <v>0.153878027417976-0.163370798869919i</v>
      </c>
      <c r="L1303" t="str">
        <f t="shared" si="371"/>
        <v>0.000714285714285714-10.2035274623298i</v>
      </c>
      <c r="M1303" t="str">
        <f t="shared" si="372"/>
        <v>0.0025-0.317893990066905i</v>
      </c>
      <c r="N1303">
        <f t="shared" si="373"/>
        <v>44.60993710456583</v>
      </c>
      <c r="O1303">
        <f t="shared" si="374"/>
        <v>55.705072575025703</v>
      </c>
      <c r="P1303" s="3">
        <f t="shared" si="375"/>
        <v>55.705072575025703</v>
      </c>
      <c r="Q1303" s="3">
        <f t="shared" si="376"/>
        <v>-135.39006289543417</v>
      </c>
      <c r="R1303">
        <f t="shared" si="377"/>
        <v>44.60993710456583</v>
      </c>
      <c r="S1303">
        <f t="shared" si="378"/>
        <v>0.11852607546877614</v>
      </c>
      <c r="T1303">
        <f t="shared" si="361"/>
        <v>55.705072575025703</v>
      </c>
    </row>
    <row r="1304" spans="1:20" x14ac:dyDescent="0.25">
      <c r="A1304">
        <f t="shared" si="362"/>
        <v>747.55123682750468</v>
      </c>
      <c r="B1304">
        <f t="shared" si="379"/>
        <v>118.97647455555749</v>
      </c>
      <c r="C1304" t="str">
        <f t="shared" si="363"/>
        <v>-432.403307995588-425.056960523575i</v>
      </c>
      <c r="D1304" t="str">
        <f t="shared" si="364"/>
        <v>3.47812490699138-133.770663809848i</v>
      </c>
      <c r="E1304" t="str">
        <f t="shared" si="365"/>
        <v>161.846415682649-0.45108779313118i</v>
      </c>
      <c r="F1304" t="str">
        <f t="shared" si="366"/>
        <v>2.90990989492329-1255.3501998495i</v>
      </c>
      <c r="G1304" t="str">
        <f t="shared" si="367"/>
        <v>0.999999994849796-0.0000717649183658366i</v>
      </c>
      <c r="H1304" t="str">
        <f t="shared" si="368"/>
        <v>15.3166863275587+16.2817142594737i</v>
      </c>
      <c r="I1304" t="str">
        <f t="shared" si="369"/>
        <v>138.685726509963-129.861080467974i</v>
      </c>
      <c r="K1304" t="str">
        <f t="shared" si="370"/>
        <v>0.1532603216392-0.163323157176053i</v>
      </c>
      <c r="L1304" t="str">
        <f t="shared" si="371"/>
        <v>0.000714285714285714-10.1649008391411i</v>
      </c>
      <c r="M1304" t="str">
        <f t="shared" si="372"/>
        <v>0.0025-0.316690565916423i</v>
      </c>
      <c r="N1304">
        <f t="shared" si="373"/>
        <v>44.509126635877408</v>
      </c>
      <c r="O1304">
        <f t="shared" si="374"/>
        <v>55.654298929848295</v>
      </c>
      <c r="P1304" s="3">
        <f t="shared" si="375"/>
        <v>55.654298929848295</v>
      </c>
      <c r="Q1304" s="3">
        <f t="shared" si="376"/>
        <v>-135.49087336412259</v>
      </c>
      <c r="R1304">
        <f t="shared" si="377"/>
        <v>44.509126635877408</v>
      </c>
      <c r="S1304">
        <f t="shared" si="378"/>
        <v>0.11897647455555749</v>
      </c>
      <c r="T1304">
        <f t="shared" si="361"/>
        <v>55.654298929848295</v>
      </c>
    </row>
    <row r="1305" spans="1:20" x14ac:dyDescent="0.25">
      <c r="A1305">
        <f t="shared" si="362"/>
        <v>750.39193152744929</v>
      </c>
      <c r="B1305">
        <f t="shared" si="379"/>
        <v>119.42858515886861</v>
      </c>
      <c r="C1305" t="str">
        <f t="shared" si="363"/>
        <v>-430.622373091686-421.819977976944i</v>
      </c>
      <c r="D1305" t="str">
        <f t="shared" si="364"/>
        <v>3.47812490628316-133.264263937725i</v>
      </c>
      <c r="E1305" t="str">
        <f t="shared" si="365"/>
        <v>161.84426351223-0.450432203845765i</v>
      </c>
      <c r="F1305" t="str">
        <f t="shared" si="366"/>
        <v>2.90990989480917-1250.59792930825i</v>
      </c>
      <c r="G1305" t="str">
        <f t="shared" si="367"/>
        <v>0.99999999481058-0.0000720376250528016i</v>
      </c>
      <c r="H1305" t="str">
        <f t="shared" si="368"/>
        <v>15.3179470860421+16.3437394649751i</v>
      </c>
      <c r="I1305" t="str">
        <f t="shared" si="369"/>
        <v>138.687061322301-129.377715359631i</v>
      </c>
      <c r="K1305" t="str">
        <f t="shared" si="370"/>
        <v>0.15264298491708-0.163273195223526i</v>
      </c>
      <c r="L1305" t="str">
        <f t="shared" si="371"/>
        <v>0.000714285714285714-10.1264204414635i</v>
      </c>
      <c r="M1305" t="str">
        <f t="shared" si="372"/>
        <v>0.0025-0.315491697466051i</v>
      </c>
      <c r="N1305">
        <f t="shared" si="373"/>
        <v>44.408379740181999</v>
      </c>
      <c r="O1305">
        <f t="shared" si="374"/>
        <v>55.603463462854315</v>
      </c>
      <c r="P1305" s="3">
        <f t="shared" si="375"/>
        <v>55.603463462854315</v>
      </c>
      <c r="Q1305" s="3">
        <f t="shared" si="376"/>
        <v>-135.591620259818</v>
      </c>
      <c r="R1305">
        <f t="shared" si="377"/>
        <v>44.408379740181999</v>
      </c>
      <c r="S1305">
        <f t="shared" si="378"/>
        <v>0.11942858515886862</v>
      </c>
      <c r="T1305">
        <f t="shared" si="361"/>
        <v>55.603463462854315</v>
      </c>
    </row>
    <row r="1306" spans="1:20" x14ac:dyDescent="0.25">
      <c r="A1306">
        <f t="shared" si="362"/>
        <v>753.24342086725358</v>
      </c>
      <c r="B1306">
        <f t="shared" si="379"/>
        <v>119.88241378247231</v>
      </c>
      <c r="C1306" t="str">
        <f t="shared" si="363"/>
        <v>-428.842648451003-418.602514007901i</v>
      </c>
      <c r="D1306" t="str">
        <f t="shared" si="364"/>
        <v>3.47812490556957-132.759781116778i</v>
      </c>
      <c r="E1306" t="str">
        <f t="shared" si="365"/>
        <v>161.842112919826-0.449766735078597i</v>
      </c>
      <c r="F1306" t="str">
        <f t="shared" si="366"/>
        <v>2.90990989469418-1245.86364903806i</v>
      </c>
      <c r="G1306" t="str">
        <f t="shared" si="367"/>
        <v>0.999999994771066-0.000072311368025145i</v>
      </c>
      <c r="H1306" t="str">
        <f t="shared" si="368"/>
        <v>15.3192174915521+16.4060021392157i</v>
      </c>
      <c r="I1306" t="str">
        <f t="shared" si="369"/>
        <v>138.688406322762-128.896211743647i</v>
      </c>
      <c r="K1306" t="str">
        <f t="shared" si="370"/>
        <v>0.152026034665803-0.163220916577977i</v>
      </c>
      <c r="L1306" t="str">
        <f t="shared" si="371"/>
        <v>0.000714285714285714-10.0880857157437i</v>
      </c>
      <c r="M1306" t="str">
        <f t="shared" si="372"/>
        <v>0.0025-0.314297367469667i</v>
      </c>
      <c r="N1306">
        <f t="shared" si="373"/>
        <v>44.307698057792862</v>
      </c>
      <c r="O1306">
        <f t="shared" si="374"/>
        <v>55.552566216763381</v>
      </c>
      <c r="P1306" s="3">
        <f t="shared" si="375"/>
        <v>55.552566216763381</v>
      </c>
      <c r="Q1306" s="3">
        <f t="shared" si="376"/>
        <v>-135.69230194220714</v>
      </c>
      <c r="R1306">
        <f t="shared" si="377"/>
        <v>44.307698057792862</v>
      </c>
      <c r="S1306">
        <f t="shared" si="378"/>
        <v>0.11988241378247232</v>
      </c>
      <c r="T1306">
        <f t="shared" si="361"/>
        <v>55.552566216763381</v>
      </c>
    </row>
    <row r="1307" spans="1:20" x14ac:dyDescent="0.25">
      <c r="A1307">
        <f t="shared" si="362"/>
        <v>756.10574586654911</v>
      </c>
      <c r="B1307">
        <f t="shared" si="379"/>
        <v>120.33796695484571</v>
      </c>
      <c r="C1307" t="str">
        <f t="shared" si="363"/>
        <v>-427.064183990692-415.404508336188i</v>
      </c>
      <c r="D1307" t="str">
        <f t="shared" si="364"/>
        <v>3.47812490485053-132.257208089854i</v>
      </c>
      <c r="E1307" t="str">
        <f t="shared" si="365"/>
        <v>161.839963966954-0.449091394283618i</v>
      </c>
      <c r="F1307" t="str">
        <f t="shared" si="366"/>
        <v>2.90990989457831-1241.14729093474i</v>
      </c>
      <c r="G1307" t="str">
        <f t="shared" si="367"/>
        <v>0.999999994731251-0.0000725861512207505i</v>
      </c>
      <c r="H1307" t="str">
        <f t="shared" si="368"/>
        <v>15.320497618267+16.4685032049182i</v>
      </c>
      <c r="I1307" t="str">
        <f t="shared" si="369"/>
        <v>138.689761589295-128.416562697463i</v>
      </c>
      <c r="K1307" t="str">
        <f t="shared" si="370"/>
        <v>0.151409488255538-0.163166324967566i</v>
      </c>
      <c r="L1307" t="str">
        <f t="shared" si="371"/>
        <v>0.000714285714285714-10.0498961105237i</v>
      </c>
      <c r="M1307" t="str">
        <f t="shared" si="372"/>
        <v>0.0025-0.313107558746431i</v>
      </c>
      <c r="N1307">
        <f t="shared" si="373"/>
        <v>44.207083226806787</v>
      </c>
      <c r="O1307">
        <f t="shared" si="374"/>
        <v>55.501607236046205</v>
      </c>
      <c r="P1307" s="3">
        <f t="shared" si="375"/>
        <v>55.501607236046205</v>
      </c>
      <c r="Q1307" s="3">
        <f t="shared" si="376"/>
        <v>-135.79291677319321</v>
      </c>
      <c r="R1307">
        <f t="shared" si="377"/>
        <v>44.207083226806787</v>
      </c>
      <c r="S1307">
        <f t="shared" si="378"/>
        <v>0.12033796695484571</v>
      </c>
      <c r="T1307">
        <f t="shared" si="361"/>
        <v>55.501607236046205</v>
      </c>
    </row>
    <row r="1308" spans="1:20" x14ac:dyDescent="0.25">
      <c r="A1308">
        <f t="shared" si="362"/>
        <v>758.97894770084201</v>
      </c>
      <c r="B1308">
        <f t="shared" si="379"/>
        <v>120.79525122927413</v>
      </c>
      <c r="C1308" t="str">
        <f t="shared" si="363"/>
        <v>-425.287029484802-412.225900401826i</v>
      </c>
      <c r="D1308" t="str">
        <f t="shared" si="364"/>
        <v>3.47812490412602-131.75653762727i</v>
      </c>
      <c r="E1308" t="str">
        <f t="shared" si="365"/>
        <v>161.83781671497-0.448406189454439i</v>
      </c>
      <c r="F1308" t="str">
        <f t="shared" si="366"/>
        <v>2.90990989446157-1236.44878715188i</v>
      </c>
      <c r="G1308" t="str">
        <f t="shared" si="367"/>
        <v>0.999999994691132-0.0000728619785924662i</v>
      </c>
      <c r="H1308" t="str">
        <f t="shared" si="368"/>
        <v>15.3217875409406+16.531243588546i</v>
      </c>
      <c r="I1308" t="str">
        <f t="shared" si="369"/>
        <v>138.691127200449-127.938761325234i</v>
      </c>
      <c r="K1308" t="str">
        <f t="shared" si="370"/>
        <v>0.150793363010496-0.163109424282332i</v>
      </c>
      <c r="L1308" t="str">
        <f t="shared" si="371"/>
        <v>0.000714285714285714-10.0118510764333i</v>
      </c>
      <c r="M1308" t="str">
        <f t="shared" si="372"/>
        <v>0.0025-0.311922254180544i</v>
      </c>
      <c r="N1308">
        <f t="shared" si="373"/>
        <v>44.106536882997318</v>
      </c>
      <c r="O1308">
        <f t="shared" si="374"/>
        <v>55.450586566919966</v>
      </c>
      <c r="P1308" s="3">
        <f t="shared" si="375"/>
        <v>55.450586566919966</v>
      </c>
      <c r="Q1308" s="3">
        <f t="shared" si="376"/>
        <v>-135.89346311700268</v>
      </c>
      <c r="R1308">
        <f t="shared" si="377"/>
        <v>44.106536882997318</v>
      </c>
      <c r="S1308">
        <f t="shared" si="378"/>
        <v>0.12079525122927413</v>
      </c>
      <c r="T1308">
        <f t="shared" si="361"/>
        <v>55.450586566919966</v>
      </c>
    </row>
    <row r="1309" spans="1:20" x14ac:dyDescent="0.25">
      <c r="A1309">
        <f t="shared" si="362"/>
        <v>761.86306770210524</v>
      </c>
      <c r="B1309">
        <f t="shared" si="379"/>
        <v>121.25427318394537</v>
      </c>
      <c r="C1309" t="str">
        <f t="shared" si="363"/>
        <v>-423.511234558736-409.066629366515i</v>
      </c>
      <c r="D1309" t="str">
        <f t="shared" si="364"/>
        <v>3.478124903396-131.257762526714i</v>
      </c>
      <c r="E1309" t="str">
        <f t="shared" si="365"/>
        <v>161.835671225047-0.447711129119468i</v>
      </c>
      <c r="F1309" t="str">
        <f t="shared" si="366"/>
        <v>2.90990989434396-1231.76807009993i</v>
      </c>
      <c r="G1309" t="str">
        <f t="shared" si="367"/>
        <v>0.999999994650708-0.000073138854108161i</v>
      </c>
      <c r="H1309" t="str">
        <f t="shared" si="368"/>
        <v>15.3230873349077+16.5942242203187i</v>
      </c>
      <c r="I1309" t="str">
        <f t="shared" si="369"/>
        <v>138.692503235373-127.462800757752i</v>
      </c>
      <c r="K1309" t="str">
        <f t="shared" si="370"/>
        <v>0.150177676207016-0.163050218573512i</v>
      </c>
      <c r="L1309" t="str">
        <f t="shared" si="371"/>
        <v>0.000714285714285714-9.9739500661818i</v>
      </c>
      <c r="M1309" t="str">
        <f t="shared" si="372"/>
        <v>0.0025-0.310741436721005i</v>
      </c>
      <c r="N1309">
        <f t="shared" si="373"/>
        <v>44.006060659713683</v>
      </c>
      <c r="O1309">
        <f t="shared" si="374"/>
        <v>55.399504257342841</v>
      </c>
      <c r="P1309" s="3">
        <f t="shared" si="375"/>
        <v>55.399504257342841</v>
      </c>
      <c r="Q1309" s="3">
        <f t="shared" si="376"/>
        <v>-135.99393934028632</v>
      </c>
      <c r="R1309">
        <f t="shared" si="377"/>
        <v>44.006060659713683</v>
      </c>
      <c r="S1309">
        <f t="shared" si="378"/>
        <v>0.12125427318394537</v>
      </c>
      <c r="T1309">
        <f t="shared" si="361"/>
        <v>55.399504257342841</v>
      </c>
    </row>
    <row r="1310" spans="1:20" x14ac:dyDescent="0.25">
      <c r="A1310">
        <f t="shared" si="362"/>
        <v>764.75814735937331</v>
      </c>
      <c r="B1310">
        <f t="shared" si="379"/>
        <v>121.71503942204437</v>
      </c>
      <c r="C1310" t="str">
        <f t="shared" si="363"/>
        <v>-421.736848683854-405.926634115112i</v>
      </c>
      <c r="D1310" t="str">
        <f t="shared" si="364"/>
        <v>3.47812490266041-130.760875613138i</v>
      </c>
      <c r="E1310" t="str">
        <f t="shared" si="365"/>
        <v>161.833527558185-0.447006222339724i</v>
      </c>
      <c r="F1310" t="str">
        <f t="shared" si="366"/>
        <v>2.90990989422543-1227.1050724452i</v>
      </c>
      <c r="G1310" t="str">
        <f t="shared" si="367"/>
        <v>0.999999994609976-0.0000734167817507816i</v>
      </c>
      <c r="H1310" t="str">
        <f t="shared" si="368"/>
        <v>15.3243970760874+16.6574460342307i</v>
      </c>
      <c r="I1310" t="str">
        <f t="shared" si="369"/>
        <v>138.693889773828-126.988674152328i</v>
      </c>
      <c r="K1310" t="str">
        <f t="shared" si="370"/>
        <v>0.149562445071644-0.162988712052849i</v>
      </c>
      <c r="L1310" t="str">
        <f t="shared" si="371"/>
        <v>0.000714285714285714-9.93619253455045i</v>
      </c>
      <c r="M1310" t="str">
        <f t="shared" si="372"/>
        <v>0.0025-0.309565089381356i</v>
      </c>
      <c r="N1310">
        <f t="shared" si="373"/>
        <v>43.905656187772991</v>
      </c>
      <c r="O1310">
        <f t="shared" si="374"/>
        <v>55.34836035700949</v>
      </c>
      <c r="P1310" s="3">
        <f t="shared" si="375"/>
        <v>55.34836035700949</v>
      </c>
      <c r="Q1310" s="3">
        <f t="shared" si="376"/>
        <v>-136.09434381222701</v>
      </c>
      <c r="R1310">
        <f t="shared" si="377"/>
        <v>43.905656187772991</v>
      </c>
      <c r="S1310">
        <f t="shared" si="378"/>
        <v>0.12171503942204437</v>
      </c>
      <c r="T1310">
        <f t="shared" si="361"/>
        <v>55.34836035700949</v>
      </c>
    </row>
    <row r="1311" spans="1:20" x14ac:dyDescent="0.25">
      <c r="A1311">
        <f t="shared" si="362"/>
        <v>767.66422831933892</v>
      </c>
      <c r="B1311">
        <f t="shared" si="379"/>
        <v>122.17755657184814</v>
      </c>
      <c r="C1311" t="str">
        <f t="shared" si="363"/>
        <v>-419.963921172011-402.805853257159i</v>
      </c>
      <c r="D1311" t="str">
        <f t="shared" si="364"/>
        <v>3.47812490191923-130.265869738657i</v>
      </c>
      <c r="E1311" t="str">
        <f t="shared" si="365"/>
        <v>161.83138577519-0.446291478710263i</v>
      </c>
      <c r="F1311" t="str">
        <f t="shared" si="366"/>
        <v>2.90990989410599-1222.4597271089i</v>
      </c>
      <c r="G1311" t="str">
        <f t="shared" si="367"/>
        <v>0.999999994568934-0.00007369576551841i</v>
      </c>
      <c r="H1311" t="str">
        <f t="shared" si="368"/>
        <v>15.325716840989+16.7209099680673i</v>
      </c>
      <c r="I1311" t="str">
        <f t="shared" si="369"/>
        <v>138.695286896189-126.516374692706i</v>
      </c>
      <c r="K1311" t="str">
        <f t="shared" si="370"/>
        <v>0.148947686779238-0.162924909091857i</v>
      </c>
      <c r="L1311" t="str">
        <f t="shared" si="371"/>
        <v>0.000714285714285714-9.89857793838464i</v>
      </c>
      <c r="M1311" t="str">
        <f t="shared" si="372"/>
        <v>0.0025-0.308393195239445i</v>
      </c>
      <c r="N1311">
        <f t="shared" si="373"/>
        <v>43.805325095357574</v>
      </c>
      <c r="O1311">
        <f t="shared" si="374"/>
        <v>55.297154917344983</v>
      </c>
      <c r="P1311" s="3">
        <f t="shared" si="375"/>
        <v>55.297154917344983</v>
      </c>
      <c r="Q1311" s="3">
        <f t="shared" si="376"/>
        <v>-136.19467490464243</v>
      </c>
      <c r="R1311">
        <f t="shared" si="377"/>
        <v>43.805325095357574</v>
      </c>
      <c r="S1311">
        <f t="shared" si="378"/>
        <v>0.12217755657184814</v>
      </c>
      <c r="T1311">
        <f t="shared" si="361"/>
        <v>55.297154917344983</v>
      </c>
    </row>
    <row r="1312" spans="1:20" x14ac:dyDescent="0.25">
      <c r="A1312">
        <f t="shared" si="362"/>
        <v>770.58135238695252</v>
      </c>
      <c r="B1312">
        <f t="shared" si="379"/>
        <v>122.64183128682117</v>
      </c>
      <c r="C1312" t="str">
        <f t="shared" si="363"/>
        <v>-418.192501170198-399.704225128557i</v>
      </c>
      <c r="D1312" t="str">
        <f t="shared" si="364"/>
        <v>3.47812490117238-129.772737782446i</v>
      </c>
      <c r="E1312" t="str">
        <f t="shared" si="365"/>
        <v>161.829245936677-0.445566908349193i</v>
      </c>
      <c r="F1312" t="str">
        <f t="shared" si="366"/>
        <v>2.90990989398566-1217.83196726619i</v>
      </c>
      <c r="G1312" t="str">
        <f t="shared" si="367"/>
        <v>0.999999994527579-0.0000739758094243207i</v>
      </c>
      <c r="H1312" t="str">
        <f t="shared" si="368"/>
        <v>15.3270467067161+16.7846169634219i</v>
      </c>
      <c r="I1312" t="str">
        <f t="shared" si="369"/>
        <v>138.696694683445-126.045895588968i</v>
      </c>
      <c r="K1312" t="str">
        <f t="shared" si="370"/>
        <v>0.148333418451083-0.162858814221072i</v>
      </c>
      <c r="L1312" t="str">
        <f t="shared" si="371"/>
        <v>0.000714285714285714-9.86110573658561i</v>
      </c>
      <c r="M1312" t="str">
        <f t="shared" si="372"/>
        <v>0.0025-0.307225737437184i</v>
      </c>
      <c r="N1312">
        <f t="shared" si="373"/>
        <v>43.705069007913437</v>
      </c>
      <c r="O1312">
        <f t="shared" si="374"/>
        <v>55.245887991499885</v>
      </c>
      <c r="P1312" s="3">
        <f t="shared" si="375"/>
        <v>55.245887991499885</v>
      </c>
      <c r="Q1312" s="3">
        <f t="shared" si="376"/>
        <v>-136.29493099208656</v>
      </c>
      <c r="R1312">
        <f t="shared" si="377"/>
        <v>43.705069007913437</v>
      </c>
      <c r="S1312">
        <f t="shared" si="378"/>
        <v>0.12264183128682117</v>
      </c>
      <c r="T1312">
        <f t="shared" si="361"/>
        <v>55.245887991499885</v>
      </c>
    </row>
    <row r="1313" spans="1:20" x14ac:dyDescent="0.25">
      <c r="A1313">
        <f t="shared" si="362"/>
        <v>773.50956152602294</v>
      </c>
      <c r="B1313">
        <f t="shared" si="379"/>
        <v>123.1078702457111</v>
      </c>
      <c r="C1313" t="str">
        <f t="shared" si="363"/>
        <v>-416.422637655202-396.62168779323i</v>
      </c>
      <c r="D1313" t="str">
        <f t="shared" si="364"/>
        <v>3.47812490041987-129.281472650635i</v>
      </c>
      <c r="E1313" t="str">
        <f t="shared" si="365"/>
        <v>161.827108103062-0.444832521901613i</v>
      </c>
      <c r="F1313" t="str">
        <f t="shared" si="366"/>
        <v>2.90990989386441-1213.22172634519i</v>
      </c>
      <c r="G1313" t="str">
        <f t="shared" si="367"/>
        <v>0.99999999448591-0.0000742569174970389i</v>
      </c>
      <c r="H1313" t="str">
        <f t="shared" si="368"/>
        <v>15.3283867509713+16.8485679657141i</v>
      </c>
      <c r="I1313" t="str">
        <f t="shared" si="369"/>
        <v>138.698113217213-125.577230077425i</v>
      </c>
      <c r="K1313" t="str">
        <f t="shared" si="370"/>
        <v>0.147719657153009-0.162790432129272i</v>
      </c>
      <c r="L1313" t="str">
        <f t="shared" si="371"/>
        <v>0.000714285714285714-9.82377539010318i</v>
      </c>
      <c r="M1313" t="str">
        <f t="shared" si="372"/>
        <v>0.0025-0.306062699180299i</v>
      </c>
      <c r="N1313">
        <f t="shared" si="373"/>
        <v>43.604889548044412</v>
      </c>
      <c r="O1313">
        <f t="shared" si="374"/>
        <v>55.194559634344131</v>
      </c>
      <c r="P1313" s="3">
        <f t="shared" si="375"/>
        <v>55.194559634344131</v>
      </c>
      <c r="Q1313" s="3">
        <f t="shared" si="376"/>
        <v>-136.39511045195559</v>
      </c>
      <c r="R1313">
        <f t="shared" si="377"/>
        <v>43.604889548044412</v>
      </c>
      <c r="S1313">
        <f t="shared" si="378"/>
        <v>0.1231078702457111</v>
      </c>
      <c r="T1313">
        <f t="shared" si="361"/>
        <v>55.194559634344131</v>
      </c>
    </row>
    <row r="1314" spans="1:20" x14ac:dyDescent="0.25">
      <c r="A1314">
        <f t="shared" si="362"/>
        <v>776.44889785982184</v>
      </c>
      <c r="B1314">
        <f t="shared" si="379"/>
        <v>123.57568015264481</v>
      </c>
      <c r="C1314" t="str">
        <f t="shared" si="363"/>
        <v>-414.654379428278-393.558179044928i</v>
      </c>
      <c r="D1314" t="str">
        <f t="shared" si="364"/>
        <v>3.47812489966163-128.792067276212i</v>
      </c>
      <c r="E1314" t="str">
        <f t="shared" si="365"/>
        <v>161.824972334545-0.444088330534379i</v>
      </c>
      <c r="F1314" t="str">
        <f t="shared" si="366"/>
        <v>2.90990989374223-1208.62893802602i</v>
      </c>
      <c r="G1314" t="str">
        <f t="shared" si="367"/>
        <v>0.999999994443924-0.000074539093780398i</v>
      </c>
      <c r="H1314" t="str">
        <f t="shared" si="368"/>
        <v>15.329737052061+16.912763924206i</v>
      </c>
      <c r="I1314" t="str">
        <f t="shared" si="369"/>
        <v>138.699542579734-125.11037142053i</v>
      </c>
      <c r="K1314" t="str">
        <f t="shared" si="370"/>
        <v>0.147106419893539-0.162719767662666i</v>
      </c>
      <c r="L1314" t="str">
        <f t="shared" si="371"/>
        <v>0.000714285714285714-9.78658636192785i</v>
      </c>
      <c r="M1314" t="str">
        <f t="shared" si="372"/>
        <v>0.0025-0.304904063738094i</v>
      </c>
      <c r="N1314">
        <f t="shared" si="373"/>
        <v>43.504788335413053</v>
      </c>
      <c r="O1314">
        <f t="shared" si="374"/>
        <v>55.143169902460912</v>
      </c>
      <c r="P1314" s="3">
        <f t="shared" si="375"/>
        <v>55.143169902460912</v>
      </c>
      <c r="Q1314" s="3">
        <f t="shared" si="376"/>
        <v>-136.49521166458695</v>
      </c>
      <c r="R1314">
        <f t="shared" si="377"/>
        <v>43.504788335413053</v>
      </c>
      <c r="S1314">
        <f t="shared" si="378"/>
        <v>0.12357568015264481</v>
      </c>
      <c r="T1314">
        <f t="shared" si="361"/>
        <v>55.143169902460912</v>
      </c>
    </row>
    <row r="1315" spans="1:20" x14ac:dyDescent="0.25">
      <c r="A1315">
        <f t="shared" si="362"/>
        <v>779.39940367168924</v>
      </c>
      <c r="B1315">
        <f t="shared" si="379"/>
        <v>124.04526773722486</v>
      </c>
      <c r="C1315" t="str">
        <f t="shared" si="363"/>
        <v>-412.887775109945-390.513636409105i</v>
      </c>
      <c r="D1315" t="str">
        <f t="shared" si="364"/>
        <v>3.47812489889761-128.304514618915i</v>
      </c>
      <c r="E1315" t="str">
        <f t="shared" si="365"/>
        <v>161.822838691126-0.443334345931994i</v>
      </c>
      <c r="F1315" t="str">
        <f t="shared" si="366"/>
        <v>2.90990989361912-1204.0535362399i</v>
      </c>
      <c r="G1315" t="str">
        <f t="shared" si="367"/>
        <v>0.999999994401617-0.0000748223423335981i</v>
      </c>
      <c r="H1315" t="str">
        <f t="shared" si="368"/>
        <v>15.3310976888998+16.9772057920204i</v>
      </c>
      <c r="I1315" t="str">
        <f t="shared" si="369"/>
        <v>138.700982853883-124.645312906775i</v>
      </c>
      <c r="K1315" t="str">
        <f t="shared" si="370"/>
        <v>0.146493723622036-0.162646825824069i</v>
      </c>
      <c r="L1315" t="str">
        <f t="shared" si="371"/>
        <v>0.000714285714285714-9.749538117083i</v>
      </c>
      <c r="M1315" t="str">
        <f t="shared" si="372"/>
        <v>0.0025-0.303749814443211i</v>
      </c>
      <c r="N1315">
        <f t="shared" si="373"/>
        <v>43.404766986636844</v>
      </c>
      <c r="O1315">
        <f t="shared" si="374"/>
        <v>55.091718854141412</v>
      </c>
      <c r="P1315" s="3">
        <f t="shared" si="375"/>
        <v>55.091718854141412</v>
      </c>
      <c r="Q1315" s="3">
        <f t="shared" si="376"/>
        <v>-136.59523301336316</v>
      </c>
      <c r="R1315">
        <f t="shared" si="377"/>
        <v>43.404766986636844</v>
      </c>
      <c r="S1315">
        <f t="shared" si="378"/>
        <v>0.12404526773722487</v>
      </c>
      <c r="T1315">
        <f t="shared" si="361"/>
        <v>55.091718854141412</v>
      </c>
    </row>
    <row r="1316" spans="1:20" x14ac:dyDescent="0.25">
      <c r="A1316">
        <f t="shared" si="362"/>
        <v>782.36112140564171</v>
      </c>
      <c r="B1316">
        <f t="shared" si="379"/>
        <v>124.51663975462633</v>
      </c>
      <c r="C1316" t="str">
        <f t="shared" si="363"/>
        <v>-411.122873134714-387.487997144824i</v>
      </c>
      <c r="D1316" t="str">
        <f t="shared" si="364"/>
        <v>3.47812489812777-127.818807665136i</v>
      </c>
      <c r="E1316" t="str">
        <f t="shared" si="365"/>
        <v>161.820707232578-0.442570580294025i</v>
      </c>
      <c r="F1316" t="str">
        <f t="shared" si="366"/>
        <v>2.90990989349508-1199.49545516812i</v>
      </c>
      <c r="G1316" t="str">
        <f t="shared" si="367"/>
        <v>0.999999994358989-0.000075106667231264i</v>
      </c>
      <c r="H1316" t="str">
        <f t="shared" si="368"/>
        <v>15.3324687410167+17.0418945261584i</v>
      </c>
      <c r="I1316" t="str">
        <f t="shared" si="369"/>
        <v>138.702434123171-124.182047850605i</v>
      </c>
      <c r="K1316" t="str">
        <f t="shared" si="370"/>
        <v>0.145881585226869-0.162571611772036i</v>
      </c>
      <c r="L1316" t="str">
        <f t="shared" si="371"/>
        <v>0.000714285714285714-9.71263012261707i</v>
      </c>
      <c r="M1316" t="str">
        <f t="shared" si="372"/>
        <v>0.0025-0.302599934691383i</v>
      </c>
      <c r="N1316">
        <f t="shared" si="373"/>
        <v>43.304827115188743</v>
      </c>
      <c r="O1316">
        <f t="shared" si="374"/>
        <v>55.040206549377551</v>
      </c>
      <c r="P1316" s="3">
        <f t="shared" si="375"/>
        <v>55.040206549377551</v>
      </c>
      <c r="Q1316" s="3">
        <f t="shared" si="376"/>
        <v>-136.69517288481126</v>
      </c>
      <c r="R1316">
        <f t="shared" si="377"/>
        <v>43.304827115188743</v>
      </c>
      <c r="S1316">
        <f t="shared" si="378"/>
        <v>0.12451663975462633</v>
      </c>
      <c r="T1316">
        <f t="shared" si="361"/>
        <v>55.040206549377551</v>
      </c>
    </row>
    <row r="1317" spans="1:20" x14ac:dyDescent="0.25">
      <c r="A1317">
        <f t="shared" si="362"/>
        <v>785.33409366698322</v>
      </c>
      <c r="B1317">
        <f t="shared" si="379"/>
        <v>124.98980298569391</v>
      </c>
      <c r="C1317" t="str">
        <f t="shared" si="363"/>
        <v>-409.359721745929-384.481198246771i</v>
      </c>
      <c r="D1317" t="str">
        <f t="shared" si="364"/>
        <v>3.47812489735207-127.334939427817i</v>
      </c>
      <c r="E1317" t="str">
        <f t="shared" si="365"/>
        <v>161.818578018444-0.441797046330985i</v>
      </c>
      <c r="F1317" t="str">
        <f t="shared" si="366"/>
        <v>2.90990989337009-1194.95462924117i</v>
      </c>
      <c r="G1317" t="str">
        <f t="shared" si="367"/>
        <v>0.999999994316035-0.0000753920725635045i</v>
      </c>
      <c r="H1317" t="str">
        <f t="shared" si="368"/>
        <v>15.3338502885577+17.1068310875166i</v>
      </c>
      <c r="I1317" t="str">
        <f t="shared" si="369"/>
        <v>138.703896471755-123.720569592309i</v>
      </c>
      <c r="K1317" t="str">
        <f t="shared" si="370"/>
        <v>0.145270021533598-0.162494130819986i</v>
      </c>
      <c r="L1317" t="str">
        <f t="shared" si="371"/>
        <v>0.000714285714285714-9.67586184759616i</v>
      </c>
      <c r="M1317" t="str">
        <f t="shared" si="372"/>
        <v>0.0025-0.301454407941206i</v>
      </c>
      <c r="N1317">
        <f t="shared" si="373"/>
        <v>43.204970331296181</v>
      </c>
      <c r="O1317">
        <f t="shared" si="374"/>
        <v>54.988633049855686</v>
      </c>
      <c r="P1317" s="3">
        <f t="shared" si="375"/>
        <v>54.988633049855686</v>
      </c>
      <c r="Q1317" s="3">
        <f t="shared" si="376"/>
        <v>-136.79502966870382</v>
      </c>
      <c r="R1317">
        <f t="shared" si="377"/>
        <v>43.204970331296181</v>
      </c>
      <c r="S1317">
        <f t="shared" si="378"/>
        <v>0.12498980298569391</v>
      </c>
      <c r="T1317">
        <f t="shared" si="361"/>
        <v>54.988633049855686</v>
      </c>
    </row>
    <row r="1318" spans="1:20" x14ac:dyDescent="0.25">
      <c r="A1318">
        <f t="shared" si="362"/>
        <v>788.31836322291781</v>
      </c>
      <c r="B1318">
        <f t="shared" si="379"/>
        <v>125.46476423703956</v>
      </c>
      <c r="C1318" t="str">
        <f t="shared" si="363"/>
        <v>-407.598368990672-381.493176447365i</v>
      </c>
      <c r="D1318" t="str">
        <f t="shared" si="364"/>
        <v>3.47812489657046-126.852902946351i</v>
      </c>
      <c r="E1318" t="str">
        <f t="shared" si="365"/>
        <v>161.816451108043-0.441013757262347i</v>
      </c>
      <c r="F1318" t="str">
        <f t="shared" si="366"/>
        <v>2.90990989324414-1190.43099313774i</v>
      </c>
      <c r="G1318" t="str">
        <f t="shared" si="367"/>
        <v>0.999999994272755-0.0000756785624359704i</v>
      </c>
      <c r="H1318" t="str">
        <f t="shared" si="368"/>
        <v>15.335242412293+17.1720164409054i</v>
      </c>
      <c r="I1318" t="str">
        <f t="shared" si="369"/>
        <v>138.705369984435-123.260871497937i</v>
      </c>
      <c r="K1318" t="str">
        <f t="shared" si="370"/>
        <v>0.144659049303167-0.162414388435289i</v>
      </c>
      <c r="L1318" t="str">
        <f t="shared" si="371"/>
        <v>0.000714285714285714-9.63923276309639i</v>
      </c>
      <c r="M1318" t="str">
        <f t="shared" si="372"/>
        <v>0.0025-0.300313217713894i</v>
      </c>
      <c r="N1318">
        <f t="shared" si="373"/>
        <v>43.105198241841492</v>
      </c>
      <c r="O1318">
        <f t="shared" si="374"/>
        <v>54.936998418950616</v>
      </c>
      <c r="P1318" s="3">
        <f t="shared" si="375"/>
        <v>54.936998418950616</v>
      </c>
      <c r="Q1318" s="3">
        <f t="shared" si="376"/>
        <v>-136.89480175815851</v>
      </c>
      <c r="R1318">
        <f t="shared" si="377"/>
        <v>43.105198241841492</v>
      </c>
      <c r="S1318">
        <f t="shared" si="378"/>
        <v>0.12546476423703956</v>
      </c>
      <c r="T1318">
        <f t="shared" si="361"/>
        <v>54.936998418950616</v>
      </c>
    </row>
    <row r="1319" spans="1:20" x14ac:dyDescent="0.25">
      <c r="A1319">
        <f t="shared" si="362"/>
        <v>791.31397300316485</v>
      </c>
      <c r="B1319">
        <f t="shared" si="379"/>
        <v>125.94153034114031</v>
      </c>
      <c r="C1319" t="str">
        <f t="shared" si="363"/>
        <v>-405.838862714659-378.523868218889i</v>
      </c>
      <c r="D1319" t="str">
        <f t="shared" si="364"/>
        <v>3.47812489578291-126.372691286482i</v>
      </c>
      <c r="E1319" t="str">
        <f t="shared" si="365"/>
        <v>161.814326560454-0.440220726811911i</v>
      </c>
      <c r="F1319" t="str">
        <f t="shared" si="366"/>
        <v>2.90990989311725-1185.92448178379i</v>
      </c>
      <c r="G1319" t="str">
        <f t="shared" si="367"/>
        <v>0.999999994229145-0.0000759661409699142i</v>
      </c>
      <c r="H1319" t="str">
        <f t="shared" si="368"/>
        <v>15.3366451936205+17.2374515550668i</v>
      </c>
      <c r="I1319" t="str">
        <f t="shared" si="369"/>
        <v>138.706854746665-122.802946959196i</v>
      </c>
      <c r="K1319" t="str">
        <f t="shared" si="370"/>
        <v>0.144048685230115-0.162332390238337i</v>
      </c>
      <c r="L1319" t="str">
        <f t="shared" si="371"/>
        <v>0.000714285714285714-9.60274234219601i</v>
      </c>
      <c r="M1319" t="str">
        <f t="shared" si="372"/>
        <v>0.0025-0.29917634759304i</v>
      </c>
      <c r="N1319">
        <f t="shared" si="373"/>
        <v>43.005512450262472</v>
      </c>
      <c r="O1319">
        <f t="shared" si="374"/>
        <v>54.885302721718233</v>
      </c>
      <c r="P1319" s="3">
        <f t="shared" si="375"/>
        <v>54.885302721718233</v>
      </c>
      <c r="Q1319" s="3">
        <f t="shared" si="376"/>
        <v>-136.99448754973753</v>
      </c>
      <c r="R1319">
        <f t="shared" si="377"/>
        <v>43.005512450262472</v>
      </c>
      <c r="S1319">
        <f t="shared" si="378"/>
        <v>0.12594153034114031</v>
      </c>
      <c r="T1319">
        <f t="shared" si="361"/>
        <v>54.885302721718233</v>
      </c>
    </row>
    <row r="1320" spans="1:20" x14ac:dyDescent="0.25">
      <c r="A1320">
        <f t="shared" si="362"/>
        <v>794.32096610057681</v>
      </c>
      <c r="B1320">
        <f t="shared" si="379"/>
        <v>126.42010815643664</v>
      </c>
      <c r="C1320" t="str">
        <f t="shared" si="363"/>
        <v>-404.081250557192-375.57320977571i</v>
      </c>
      <c r="D1320" t="str">
        <f t="shared" si="364"/>
        <v>3.47812489498935-125.894297540203i</v>
      </c>
      <c r="E1320" t="str">
        <f t="shared" si="365"/>
        <v>161.812204434506-0.43941796920616i</v>
      </c>
      <c r="F1320" t="str">
        <f t="shared" si="366"/>
        <v>2.90990989298937-1181.43503035166i</v>
      </c>
      <c r="G1320" t="str">
        <f t="shared" si="367"/>
        <v>0.999999994185204-0.0000762548123022492i</v>
      </c>
      <c r="H1320" t="str">
        <f t="shared" si="368"/>
        <v>15.3380587145711+17.3031374026919i</v>
      </c>
      <c r="I1320" t="str">
        <f t="shared" si="369"/>
        <v>138.708350844559-122.346789393361i</v>
      </c>
      <c r="K1320" t="str">
        <f t="shared" si="370"/>
        <v>0.143438945940808-0.162248142001583i</v>
      </c>
      <c r="L1320" t="str">
        <f t="shared" si="371"/>
        <v>0.000714285714285714-9.56639005996817i</v>
      </c>
      <c r="M1320" t="str">
        <f t="shared" si="372"/>
        <v>0.0025-0.298043781224387i</v>
      </c>
      <c r="N1320">
        <f t="shared" si="373"/>
        <v>42.905914556454519</v>
      </c>
      <c r="O1320">
        <f t="shared" si="374"/>
        <v>54.833546024888271</v>
      </c>
      <c r="P1320" s="3">
        <f t="shared" si="375"/>
        <v>54.833546024888271</v>
      </c>
      <c r="Q1320" s="3">
        <f t="shared" si="376"/>
        <v>-137.09408544354548</v>
      </c>
      <c r="R1320">
        <f t="shared" si="377"/>
        <v>42.905914556454519</v>
      </c>
      <c r="S1320">
        <f t="shared" si="378"/>
        <v>0.12642010815643664</v>
      </c>
      <c r="T1320">
        <f t="shared" si="361"/>
        <v>54.833546024888271</v>
      </c>
    </row>
    <row r="1321" spans="1:20" x14ac:dyDescent="0.25">
      <c r="A1321">
        <f t="shared" si="362"/>
        <v>797.33938577175911</v>
      </c>
      <c r="B1321">
        <f t="shared" si="379"/>
        <v>126.9005045674311</v>
      </c>
      <c r="C1321" t="str">
        <f t="shared" si="363"/>
        <v>-402.3255799462-372.641137076604i</v>
      </c>
      <c r="D1321" t="str">
        <f t="shared" si="364"/>
        <v>3.47812489418976-125.41771482566i</v>
      </c>
      <c r="E1321" t="str">
        <f t="shared" si="365"/>
        <v>161.810084788783-0.438605499166178i</v>
      </c>
      <c r="F1321" t="str">
        <f t="shared" si="366"/>
        <v>2.90990989286054-1176.96257425908i</v>
      </c>
      <c r="G1321" t="str">
        <f t="shared" si="367"/>
        <v>0.999999994140927-0.0000765445805856086i</v>
      </c>
      <c r="H1321" t="str">
        <f t="shared" si="368"/>
        <v>15.3394830578141+17.3690749604397i</v>
      </c>
      <c r="I1321" t="str">
        <f t="shared" si="369"/>
        <v>138.70985836489-121.892392243182i</v>
      </c>
      <c r="K1321" t="str">
        <f t="shared" si="370"/>
        <v>0.142829847991675-0.16216164964856i</v>
      </c>
      <c r="L1321" t="str">
        <f t="shared" si="371"/>
        <v>0.000714285714285714-9.53017539347293i</v>
      </c>
      <c r="M1321" t="str">
        <f t="shared" si="372"/>
        <v>0.0025-0.296915502315588i</v>
      </c>
      <c r="N1321">
        <f t="shared" si="373"/>
        <v>42.806406156673205</v>
      </c>
      <c r="O1321">
        <f t="shared" si="374"/>
        <v>54.78172839685768</v>
      </c>
      <c r="P1321" s="3">
        <f t="shared" si="375"/>
        <v>54.78172839685768</v>
      </c>
      <c r="Q1321" s="3">
        <f t="shared" si="376"/>
        <v>-137.19359384332679</v>
      </c>
      <c r="R1321">
        <f t="shared" si="377"/>
        <v>42.806406156673205</v>
      </c>
      <c r="S1321">
        <f t="shared" si="378"/>
        <v>0.1269005045674311</v>
      </c>
      <c r="T1321">
        <f t="shared" si="361"/>
        <v>54.78172839685768</v>
      </c>
    </row>
    <row r="1322" spans="1:20" x14ac:dyDescent="0.25">
      <c r="A1322">
        <f t="shared" si="362"/>
        <v>800.36927543769173</v>
      </c>
      <c r="B1322">
        <f t="shared" si="379"/>
        <v>127.38272648478734</v>
      </c>
      <c r="C1322" t="str">
        <f t="shared" si="363"/>
        <v>-400.571898093304-369.7275858271i</v>
      </c>
      <c r="D1322" t="str">
        <f t="shared" si="364"/>
        <v>3.47812489338406-124.94293628705i</v>
      </c>
      <c r="E1322" t="str">
        <f t="shared" si="365"/>
        <v>161.807967681613-0.437783331907221i</v>
      </c>
      <c r="F1322" t="str">
        <f t="shared" si="366"/>
        <v>2.90990989273071-1172.50704916827i</v>
      </c>
      <c r="G1322" t="str">
        <f t="shared" si="367"/>
        <v>0.999999994096314-0.000076835449988406i</v>
      </c>
      <c r="H1322" t="str">
        <f t="shared" si="368"/>
        <v>15.3409183066616+17.4352652089551i</v>
      </c>
      <c r="I1322" t="str">
        <f t="shared" si="369"/>
        <v>138.711377395102-121.439748976783i</v>
      </c>
      <c r="K1322" t="str">
        <f t="shared" si="370"/>
        <v>0.14222140786747-0.162072919252881i</v>
      </c>
      <c r="L1322" t="str">
        <f t="shared" si="371"/>
        <v>0.000714285714285714-9.49409782175035i</v>
      </c>
      <c r="M1322" t="str">
        <f t="shared" si="372"/>
        <v>0.0025-0.295791494635971i</v>
      </c>
      <c r="N1322">
        <f t="shared" si="373"/>
        <v>42.706988843435653</v>
      </c>
      <c r="O1322">
        <f t="shared" si="374"/>
        <v>54.72984990768304</v>
      </c>
      <c r="P1322" s="3">
        <f t="shared" si="375"/>
        <v>54.72984990768304</v>
      </c>
      <c r="Q1322" s="3">
        <f t="shared" si="376"/>
        <v>-137.29301115656435</v>
      </c>
      <c r="R1322">
        <f t="shared" si="377"/>
        <v>42.706988843435653</v>
      </c>
      <c r="S1322">
        <f t="shared" si="378"/>
        <v>0.12738272648478735</v>
      </c>
      <c r="T1322">
        <f t="shared" si="361"/>
        <v>54.72984990768304</v>
      </c>
    </row>
    <row r="1323" spans="1:20" x14ac:dyDescent="0.25">
      <c r="A1323">
        <f t="shared" si="362"/>
        <v>803.41067868435493</v>
      </c>
      <c r="B1323">
        <f t="shared" si="379"/>
        <v>127.86678084542953</v>
      </c>
      <c r="C1323" t="str">
        <f t="shared" si="363"/>
        <v>-398.820251988914-366.832491481933i</v>
      </c>
      <c r="D1323" t="str">
        <f t="shared" si="364"/>
        <v>3.47812489257224-124.469955094525i</v>
      </c>
      <c r="E1323" t="str">
        <f t="shared" si="365"/>
        <v>161.805853171059-0.436951483136337i</v>
      </c>
      <c r="F1323" t="str">
        <f t="shared" si="366"/>
        <v>2.90990989259991-1168.06839098499i</v>
      </c>
      <c r="G1323" t="str">
        <f t="shared" si="367"/>
        <v>0.99999999405136-0.0000771274246948948i</v>
      </c>
      <c r="H1323" t="str">
        <f t="shared" si="368"/>
        <v>15.3423645450745+17.5017091328867i</v>
      </c>
      <c r="I1323" t="str">
        <f t="shared" si="369"/>
        <v>138.712908023307-120.988853087574i</v>
      </c>
      <c r="K1323" t="str">
        <f t="shared" si="370"/>
        <v>0.141613641979555-0.161981957037201i</v>
      </c>
      <c r="L1323" t="str">
        <f t="shared" si="371"/>
        <v>0.000714285714285714-9.45815682581225i</v>
      </c>
      <c r="M1323" t="str">
        <f t="shared" si="372"/>
        <v>0.0025-0.29467174201631i</v>
      </c>
      <c r="N1323">
        <f t="shared" si="373"/>
        <v>42.607664205426659</v>
      </c>
      <c r="O1323">
        <f t="shared" si="374"/>
        <v>54.67791062907304</v>
      </c>
      <c r="P1323" s="3">
        <f t="shared" si="375"/>
        <v>54.67791062907304</v>
      </c>
      <c r="Q1323" s="3">
        <f t="shared" si="376"/>
        <v>-137.39233579457334</v>
      </c>
      <c r="R1323">
        <f t="shared" si="377"/>
        <v>42.607664205426659</v>
      </c>
      <c r="S1323">
        <f t="shared" si="378"/>
        <v>0.12786678084542952</v>
      </c>
      <c r="T1323">
        <f t="shared" si="361"/>
        <v>54.67791062907304</v>
      </c>
    </row>
    <row r="1324" spans="1:20" x14ac:dyDescent="0.25">
      <c r="A1324">
        <f t="shared" si="362"/>
        <v>806.46363926335562</v>
      </c>
      <c r="B1324">
        <f t="shared" si="379"/>
        <v>128.35267461264218</v>
      </c>
      <c r="C1324" t="str">
        <f t="shared" si="363"/>
        <v>-397.070688397412-363.955789247526i</v>
      </c>
      <c r="D1324" t="str">
        <f t="shared" si="364"/>
        <v>3.47812489175424-123.998764444092i</v>
      </c>
      <c r="E1324" t="str">
        <f t="shared" si="365"/>
        <v>161.803741314918-0.436109969043881i</v>
      </c>
      <c r="F1324" t="str">
        <f t="shared" si="366"/>
        <v>2.9099098924681-1163.64653585767i</v>
      </c>
      <c r="G1324" t="str">
        <f t="shared" si="367"/>
        <v>0.999999994006065-0.0000774205089052286i</v>
      </c>
      <c r="H1324" t="str">
        <f t="shared" si="368"/>
        <v>15.343821857667+17.5684077209064i</v>
      </c>
      <c r="I1324" t="str">
        <f t="shared" si="369"/>
        <v>138.714450338305-120.539698094164i</v>
      </c>
      <c r="K1324" t="str">
        <f t="shared" si="370"/>
        <v>0.14100656666418-0.161888769372171i</v>
      </c>
      <c r="L1324" t="str">
        <f t="shared" si="371"/>
        <v>0.000714285714285714-9.42235188863539i</v>
      </c>
      <c r="M1324" t="str">
        <f t="shared" si="372"/>
        <v>0.0025-0.293556228348585i</v>
      </c>
      <c r="N1324">
        <f t="shared" si="373"/>
        <v>42.508433827400495</v>
      </c>
      <c r="O1324">
        <f t="shared" si="374"/>
        <v>54.625910634380702</v>
      </c>
      <c r="P1324" s="3">
        <f t="shared" si="375"/>
        <v>54.625910634380702</v>
      </c>
      <c r="Q1324" s="3">
        <f t="shared" si="376"/>
        <v>-137.49156617259951</v>
      </c>
      <c r="R1324">
        <f t="shared" si="377"/>
        <v>42.508433827400495</v>
      </c>
      <c r="S1324">
        <f t="shared" si="378"/>
        <v>0.12835267461264219</v>
      </c>
      <c r="T1324">
        <f t="shared" ref="T1324:T1387" si="380">P1324</f>
        <v>54.625910634380702</v>
      </c>
    </row>
    <row r="1325" spans="1:20" x14ac:dyDescent="0.25">
      <c r="A1325">
        <f t="shared" ref="A1325:A1388" si="381">2*PI()*B1325</f>
        <v>809.52820109255629</v>
      </c>
      <c r="B1325">
        <f t="shared" si="379"/>
        <v>128.84041477617021</v>
      </c>
      <c r="C1325" t="str">
        <f t="shared" ref="C1325:C1388" si="382">IMPRODUCT(D1325,E1325,$C$40,,K1325,$C$41)</f>
        <v>-395.323253852372-361.097414084586i</v>
      </c>
      <c r="D1325" t="str">
        <f t="shared" ref="D1325:D1388" si="383">IMDIV(IMPRODUCT($C$37,$C$38,COMPLEX(1,A1325/$C$38)),IMSUM(-1*A1325*A1325/$C$39,COMPLEX(0,1*A1325)))</f>
        <v>3.47812489093002-123.529357557515i</v>
      </c>
      <c r="E1325" t="str">
        <f t="shared" ref="E1325:E1388" si="384">IMDIV(IMPRODUCT(IMSUM(F1325,G1325),$C$29,H1325),IMSUM(1,I1325))</f>
        <v>161.801632170712-0.435258806303203i</v>
      </c>
      <c r="F1325" t="str">
        <f t="shared" ref="F1325:F1388" si="385">IMDIV(IMPRODUCT($C$14,$C$15,COMPLEX(1,A1325/$C$15)),IMSUM(-1*A1325*A1325/$C$16,COMPLEX(0,A1325)))</f>
        <v>2.90990989233528-1159.24142017643i</v>
      </c>
      <c r="G1325" t="str">
        <f t="shared" ref="G1325:G1388" si="386">IMDIV(1,COMPLEX(1,A1325*$C$9*$C$10))</f>
        <v>0.999999993960424-0.0000777147068355215i</v>
      </c>
      <c r="H1325" t="str">
        <f t="shared" ref="H1325:H1388" si="387">IMDIV($C$3,IMSUM(K1325,COMPLEX(0,$C$28*A1325)))</f>
        <v>15.3452903297114+17.6353619657261i</v>
      </c>
      <c r="I1325" t="str">
        <f t="shared" ref="I1325:I1388" si="388">IMPRODUCT(F1325,$C$29,H1325,$C$31)</f>
        <v>138.716004429567-120.09227754025i</v>
      </c>
      <c r="K1325" t="str">
        <f t="shared" ref="K1325:K1388" si="389">IF($C$26&lt;=0,IMDIV(1,IMSUM(IMDIV(1,L1325),1/$C$18)),IMDIV(1,IMSUM(IMDIV(1,L1325),1/$C$18,IMDIV(1,M1325))))</f>
        <v>0.14040019818081-0.161793362775366i</v>
      </c>
      <c r="L1325" t="str">
        <f t="shared" ref="L1325:L1388" si="390">IMSUM($C$21/$C$22,IMDIV(1,COMPLEX(0,$C$20*$C$22*A1325)))</f>
        <v>0.000714285714285714-9.38668249515388i</v>
      </c>
      <c r="M1325" t="str">
        <f t="shared" ref="M1325:M1388" si="391">IMSUM($C$25/$C$26,IMDIV(1,COMPLEX(0,$C$24*$C$26*A1325)))</f>
        <v>0.0025-0.292444937585759i</v>
      </c>
      <c r="N1325">
        <f t="shared" ref="N1325:N1388" si="392">ABS(R1325)</f>
        <v>42.409299290087915</v>
      </c>
      <c r="O1325">
        <f t="shared" ref="O1325:O1388" si="393">ABS(P1325)</f>
        <v>54.57384999859579</v>
      </c>
      <c r="P1325" s="3">
        <f t="shared" ref="P1325:P1388" si="394">20*LOG10(IMABS(C1325))</f>
        <v>54.57384999859579</v>
      </c>
      <c r="Q1325" s="3">
        <f t="shared" ref="Q1325:Q1388" si="395">IMARGUMENT(C1325)*180/PI()</f>
        <v>-137.59070070991208</v>
      </c>
      <c r="R1325">
        <f t="shared" ref="R1325:R1388" si="396">IF(Q1325&lt;0,Q1325+180,Q1325-180)</f>
        <v>42.409299290087915</v>
      </c>
      <c r="S1325">
        <f t="shared" ref="S1325:S1388" si="397">B1325/1000</f>
        <v>0.1288404147761702</v>
      </c>
      <c r="T1325">
        <f t="shared" si="380"/>
        <v>54.57384999859579</v>
      </c>
    </row>
    <row r="1326" spans="1:20" x14ac:dyDescent="0.25">
      <c r="A1326">
        <f t="shared" si="381"/>
        <v>812.60440825670798</v>
      </c>
      <c r="B1326">
        <f t="shared" ref="B1326:B1389" si="398">B1325*(1+B$42)</f>
        <v>129.33000835231965</v>
      </c>
      <c r="C1326" t="str">
        <f t="shared" si="382"/>
        <v>-393.577994651806-358.257300710718i</v>
      </c>
      <c r="D1326" t="str">
        <f t="shared" si="383"/>
        <v>3.47812489009951-123.061727682218i</v>
      </c>
      <c r="E1326" t="str">
        <f t="shared" si="384"/>
        <v>161.799525795683-0.434398012062972i</v>
      </c>
      <c r="F1326" t="str">
        <f t="shared" si="385"/>
        <v>2.90990989220146-1154.85298057221i</v>
      </c>
      <c r="G1326" t="str">
        <f t="shared" si="386"/>
        <v>0.999999993914436-0.000078010022717909i</v>
      </c>
      <c r="H1326" t="str">
        <f t="shared" si="387"/>
        <v>15.346770047145+17.7025728641183i</v>
      </c>
      <c r="I1326" t="str">
        <f t="shared" si="388"/>
        <v>138.717570387261-119.646584994551i</v>
      </c>
      <c r="K1326" t="str">
        <f t="shared" si="389"/>
        <v>0.139794552710441-0.161695743910175i</v>
      </c>
      <c r="L1326" t="str">
        <f t="shared" si="390"/>
        <v>0.000714285714285714-9.35114813225126i</v>
      </c>
      <c r="M1326" t="str">
        <f t="shared" si="391"/>
        <v>0.0025-0.291337853741541i</v>
      </c>
      <c r="N1326">
        <f t="shared" si="392"/>
        <v>42.310262170102305</v>
      </c>
      <c r="O1326">
        <f t="shared" si="393"/>
        <v>54.521728798336248</v>
      </c>
      <c r="P1326" s="3">
        <f t="shared" si="394"/>
        <v>54.521728798336248</v>
      </c>
      <c r="Q1326" s="3">
        <f t="shared" si="395"/>
        <v>-137.68973782989769</v>
      </c>
      <c r="R1326">
        <f t="shared" si="396"/>
        <v>42.310262170102305</v>
      </c>
      <c r="S1326">
        <f t="shared" si="397"/>
        <v>0.12933000835231964</v>
      </c>
      <c r="T1326">
        <f t="shared" si="380"/>
        <v>54.521728798336248</v>
      </c>
    </row>
    <row r="1327" spans="1:20" x14ac:dyDescent="0.25">
      <c r="A1327">
        <f t="shared" si="381"/>
        <v>815.69230500808351</v>
      </c>
      <c r="B1327">
        <f t="shared" si="398"/>
        <v>129.82146238405846</v>
      </c>
      <c r="C1327" t="str">
        <f t="shared" si="382"/>
        <v>-391.834956853548-355.435383603143i</v>
      </c>
      <c r="D1327" t="str">
        <f t="shared" si="383"/>
        <v>3.47812488926267-122.595868091189i</v>
      </c>
      <c r="E1327" t="str">
        <f t="shared" si="384"/>
        <v>161.797422246791-0.433527603950504i</v>
      </c>
      <c r="F1327" t="str">
        <f t="shared" si="385"/>
        <v>2.90990989206663-1150.48115391582i</v>
      </c>
      <c r="G1327" t="str">
        <f t="shared" si="386"/>
        <v>0.999999993868098-0.0000783064608006085i</v>
      </c>
      <c r="H1327" t="str">
        <f t="shared" si="387"/>
        <v>15.348261096573+17.7700414169333i</v>
      </c>
      <c r="I1327" t="str">
        <f t="shared" si="388"/>
        <v>138.719148302246-119.202614050686i</v>
      </c>
      <c r="K1327" t="str">
        <f t="shared" si="389"/>
        <v>0.139189646353956-0.161595919584695i</v>
      </c>
      <c r="L1327" t="str">
        <f t="shared" si="390"/>
        <v>0.000714285714285714-9.315748288754i</v>
      </c>
      <c r="M1327" t="str">
        <f t="shared" si="391"/>
        <v>0.0025-0.290234960890159i</v>
      </c>
      <c r="N1327">
        <f t="shared" si="392"/>
        <v>42.21132403984376</v>
      </c>
      <c r="O1327">
        <f t="shared" si="393"/>
        <v>54.469547111840832</v>
      </c>
      <c r="P1327" s="3">
        <f t="shared" si="394"/>
        <v>54.469547111840832</v>
      </c>
      <c r="Q1327" s="3">
        <f t="shared" si="395"/>
        <v>-137.78867596015624</v>
      </c>
      <c r="R1327">
        <f t="shared" si="396"/>
        <v>42.21132403984376</v>
      </c>
      <c r="S1327">
        <f t="shared" si="397"/>
        <v>0.12982146238405845</v>
      </c>
      <c r="T1327">
        <f t="shared" si="380"/>
        <v>54.469547111840832</v>
      </c>
    </row>
    <row r="1328" spans="1:20" x14ac:dyDescent="0.25">
      <c r="A1328">
        <f t="shared" si="381"/>
        <v>818.7919357671143</v>
      </c>
      <c r="B1328">
        <f t="shared" si="398"/>
        <v>130.31478394111789</v>
      </c>
      <c r="C1328" t="str">
        <f t="shared" si="382"/>
        <v>-390.094186270586-352.631597001452i</v>
      </c>
      <c r="D1328" t="str">
        <f t="shared" si="383"/>
        <v>3.47812488841947-122.131772082881i</v>
      </c>
      <c r="E1328" t="str">
        <f t="shared" si="384"/>
        <v>161.795321580704-0.432647600055374i</v>
      </c>
      <c r="F1328" t="str">
        <f t="shared" si="385"/>
        <v>2.90990989193076-1146.12587731708i</v>
      </c>
      <c r="G1328" t="str">
        <f t="shared" si="386"/>
        <v>0.999999993821407-0.0000786040253479807i</v>
      </c>
      <c r="H1328" t="str">
        <f t="shared" si="387"/>
        <v>15.349763565276+17.8377686291196i</v>
      </c>
      <c r="I1328" t="str">
        <f t="shared" si="388"/>
        <v>138.720738266086-118.760358327112i</v>
      </c>
      <c r="K1328" t="str">
        <f t="shared" si="389"/>
        <v>0.138585495130483-0.161493896750583i</v>
      </c>
      <c r="L1328" t="str">
        <f t="shared" si="390"/>
        <v>0.000714285714285714-9.28048245542343i</v>
      </c>
      <c r="M1328" t="str">
        <f t="shared" si="391"/>
        <v>0.0025-0.289136243166127i</v>
      </c>
      <c r="N1328">
        <f t="shared" si="392"/>
        <v>42.112486467409241</v>
      </c>
      <c r="O1328">
        <f t="shared" si="393"/>
        <v>54.417305018960064</v>
      </c>
      <c r="P1328" s="3">
        <f t="shared" si="394"/>
        <v>54.417305018960064</v>
      </c>
      <c r="Q1328" s="3">
        <f t="shared" si="395"/>
        <v>-137.88751353259076</v>
      </c>
      <c r="R1328">
        <f t="shared" si="396"/>
        <v>42.112486467409241</v>
      </c>
      <c r="S1328">
        <f t="shared" si="397"/>
        <v>0.1303147839411179</v>
      </c>
      <c r="T1328">
        <f t="shared" si="380"/>
        <v>54.417305018960064</v>
      </c>
    </row>
    <row r="1329" spans="1:20" x14ac:dyDescent="0.25">
      <c r="A1329">
        <f t="shared" si="381"/>
        <v>821.90334512302923</v>
      </c>
      <c r="B1329">
        <f t="shared" si="398"/>
        <v>130.80998012009414</v>
      </c>
      <c r="C1329" t="str">
        <f t="shared" si="382"/>
        <v>-388.355728466512-349.845874910427i</v>
      </c>
      <c r="D1329" t="str">
        <f t="shared" si="383"/>
        <v>3.47812488756985-121.669432981116i</v>
      </c>
      <c r="E1329" t="str">
        <f t="shared" si="384"/>
        <v>161.79322385379-0.43175801893827i</v>
      </c>
      <c r="F1329" t="str">
        <f t="shared" si="385"/>
        <v>2.90990989179386-1141.78708812387i</v>
      </c>
      <c r="G1329" t="str">
        <f t="shared" si="386"/>
        <v>0.999999993774361-0.0000789027206405909i</v>
      </c>
      <c r="H1329" t="str">
        <f t="shared" si="387"/>
        <v>15.3512775412142+17.9057555097409i</v>
      </c>
      <c r="I1329" t="str">
        <f t="shared" si="388"/>
        <v>138.722340371043-118.319811467011i</v>
      </c>
      <c r="K1329" t="str">
        <f t="shared" si="389"/>
        <v>0.13798211497579-0.16138968250189i</v>
      </c>
      <c r="L1329" t="str">
        <f t="shared" si="390"/>
        <v>0.000714285714285714-9.24535012494858i</v>
      </c>
      <c r="M1329" t="str">
        <f t="shared" si="391"/>
        <v>0.0025-0.288041684764023i</v>
      </c>
      <c r="N1329">
        <f t="shared" si="392"/>
        <v>42.01375101649981</v>
      </c>
      <c r="O1329">
        <f t="shared" si="393"/>
        <v>54.365002601147758</v>
      </c>
      <c r="P1329" s="3">
        <f t="shared" si="394"/>
        <v>54.365002601147758</v>
      </c>
      <c r="Q1329" s="3">
        <f t="shared" si="395"/>
        <v>-137.98624898350019</v>
      </c>
      <c r="R1329">
        <f t="shared" si="396"/>
        <v>42.01375101649981</v>
      </c>
      <c r="S1329">
        <f t="shared" si="397"/>
        <v>0.13080998012009415</v>
      </c>
      <c r="T1329">
        <f t="shared" si="380"/>
        <v>54.365002601147758</v>
      </c>
    </row>
    <row r="1330" spans="1:20" x14ac:dyDescent="0.25">
      <c r="A1330">
        <f t="shared" si="381"/>
        <v>825.02657783449683</v>
      </c>
      <c r="B1330">
        <f t="shared" si="398"/>
        <v>131.3070580445505</v>
      </c>
      <c r="C1330" t="str">
        <f t="shared" si="382"/>
        <v>-386.619628751052-347.078151102971i</v>
      </c>
      <c r="D1330" t="str">
        <f t="shared" si="383"/>
        <v>3.47812488671376-121.208844134992i</v>
      </c>
      <c r="E1330" t="str">
        <f t="shared" si="384"/>
        <v>161.791129122122-0.430858879614775i</v>
      </c>
      <c r="F1330" t="str">
        <f t="shared" si="385"/>
        <v>2.90990989165592-1137.46472392124i</v>
      </c>
      <c r="G1330" t="str">
        <f t="shared" si="386"/>
        <v>0.999999993726956-0.0000792025509752706i</v>
      </c>
      <c r="H1330" t="str">
        <f t="shared" si="387"/>
        <v>15.3528031130327+17.9740030719966i</v>
      </c>
      <c r="I1330" t="str">
        <f t="shared" si="388"/>
        <v>138.723954710089-117.880967138208i</v>
      </c>
      <c r="K1330" t="str">
        <f t="shared" si="389"/>
        <v>0.137379521740683-0.161283284073884i</v>
      </c>
      <c r="L1330" t="str">
        <f t="shared" si="390"/>
        <v>0.000714285714285714-9.21035079193922i</v>
      </c>
      <c r="M1330" t="str">
        <f t="shared" si="391"/>
        <v>0.0025-0.286951269938259i</v>
      </c>
      <c r="N1330">
        <f t="shared" si="392"/>
        <v>41.915119246330448</v>
      </c>
      <c r="O1330">
        <f t="shared" si="393"/>
        <v>54.312639941453192</v>
      </c>
      <c r="P1330" s="3">
        <f t="shared" si="394"/>
        <v>54.312639941453192</v>
      </c>
      <c r="Q1330" s="3">
        <f t="shared" si="395"/>
        <v>-138.08488075366955</v>
      </c>
      <c r="R1330">
        <f t="shared" si="396"/>
        <v>41.915119246330448</v>
      </c>
      <c r="S1330">
        <f t="shared" si="397"/>
        <v>0.13130705804455051</v>
      </c>
      <c r="T1330">
        <f t="shared" si="380"/>
        <v>54.312639941453192</v>
      </c>
    </row>
    <row r="1331" spans="1:20" x14ac:dyDescent="0.25">
      <c r="A1331">
        <f t="shared" si="381"/>
        <v>828.16167883026799</v>
      </c>
      <c r="B1331">
        <f t="shared" si="398"/>
        <v>131.80602486511981</v>
      </c>
      <c r="C1331" t="str">
        <f t="shared" si="382"/>
        <v>-384.885932175588-344.328359122997i</v>
      </c>
      <c r="D1331" t="str">
        <f t="shared" si="383"/>
        <v>3.47812488585115-120.749998918784i</v>
      </c>
      <c r="E1331" t="str">
        <f t="shared" si="384"/>
        <v>161.789037441463-0.429950201561423i</v>
      </c>
      <c r="F1331" t="str">
        <f t="shared" si="385"/>
        <v>2.90990989151692-1133.15872253054i</v>
      </c>
      <c r="G1331" t="str">
        <f t="shared" si="386"/>
        <v>0.99999999367919-0.0000795035206651791i</v>
      </c>
      <c r="H1331" t="str">
        <f t="shared" si="387"/>
        <v>15.3543403700679+18.0425123332409i</v>
      </c>
      <c r="I1331" t="str">
        <f t="shared" si="388"/>
        <v>138.725581376918-117.443819033083i</v>
      </c>
      <c r="K1331" t="str">
        <f t="shared" si="389"/>
        <v>0.136777731189427-0.161174708841838i</v>
      </c>
      <c r="L1331" t="str">
        <f t="shared" si="390"/>
        <v>0.000714285714285714-9.17548395291817i</v>
      </c>
      <c r="M1331" t="str">
        <f t="shared" si="391"/>
        <v>0.0025-0.285864983002848i</v>
      </c>
      <c r="N1331">
        <f t="shared" si="392"/>
        <v>41.816592711537567</v>
      </c>
      <c r="O1331">
        <f t="shared" si="393"/>
        <v>54.260217124511236</v>
      </c>
      <c r="P1331" s="3">
        <f t="shared" si="394"/>
        <v>54.260217124511236</v>
      </c>
      <c r="Q1331" s="3">
        <f t="shared" si="395"/>
        <v>-138.18340728846243</v>
      </c>
      <c r="R1331">
        <f t="shared" si="396"/>
        <v>41.816592711537567</v>
      </c>
      <c r="S1331">
        <f t="shared" si="397"/>
        <v>0.1318060248651198</v>
      </c>
      <c r="T1331">
        <f t="shared" si="380"/>
        <v>54.260217124511236</v>
      </c>
    </row>
    <row r="1332" spans="1:20" x14ac:dyDescent="0.25">
      <c r="A1332">
        <f t="shared" si="381"/>
        <v>831.30869320982299</v>
      </c>
      <c r="B1332">
        <f t="shared" si="398"/>
        <v>132.30688775960726</v>
      </c>
      <c r="C1332" t="str">
        <f t="shared" si="382"/>
        <v>-383.154683528775-341.596432288475i</v>
      </c>
      <c r="D1332" t="str">
        <f t="shared" si="383"/>
        <v>3.47812488498197-120.29289073185i</v>
      </c>
      <c r="E1332" t="str">
        <f t="shared" si="384"/>
        <v>161.786948867261-0.429032004702925i</v>
      </c>
      <c r="F1332" t="str">
        <f t="shared" si="385"/>
        <v>2.90990989137687-1128.86902200849i</v>
      </c>
      <c r="G1332" t="str">
        <f t="shared" si="386"/>
        <v>0.999999993631061-0.0000798056340398658i</v>
      </c>
      <c r="H1332" t="str">
        <f t="shared" si="387"/>
        <v>15.3558894023521+18.1112843150017i</v>
      </c>
      <c r="I1332" t="str">
        <f t="shared" si="388"/>
        <v>138.727220465944-117.008360868477i</v>
      </c>
      <c r="K1332" t="str">
        <f t="shared" si="389"/>
        <v>0.136176758998195-0.161063964319807i</v>
      </c>
      <c r="L1332" t="str">
        <f t="shared" si="390"/>
        <v>0.000714285714285714-9.14074910631413i</v>
      </c>
      <c r="M1332" t="str">
        <f t="shared" si="391"/>
        <v>0.0025-0.284782808331189i</v>
      </c>
      <c r="N1332">
        <f t="shared" si="392"/>
        <v>41.718172962092581</v>
      </c>
      <c r="O1332">
        <f t="shared" si="393"/>
        <v>54.207734236533796</v>
      </c>
      <c r="P1332" s="3">
        <f t="shared" si="394"/>
        <v>54.207734236533796</v>
      </c>
      <c r="Q1332" s="3">
        <f t="shared" si="395"/>
        <v>-138.28182703790742</v>
      </c>
      <c r="R1332">
        <f t="shared" si="396"/>
        <v>41.718172962092581</v>
      </c>
      <c r="S1332">
        <f t="shared" si="397"/>
        <v>0.13230688775960725</v>
      </c>
      <c r="T1332">
        <f t="shared" si="380"/>
        <v>54.207734236533796</v>
      </c>
    </row>
    <row r="1333" spans="1:20" x14ac:dyDescent="0.25">
      <c r="A1333">
        <f t="shared" si="381"/>
        <v>834.46766624402039</v>
      </c>
      <c r="B1333">
        <f t="shared" si="398"/>
        <v>132.80965393309378</v>
      </c>
      <c r="C1333" t="str">
        <f t="shared" si="382"/>
        <v>-381.425927332235-338.882303694498i</v>
      </c>
      <c r="D1333" t="str">
        <f t="shared" si="383"/>
        <v>3.47812488410617-119.837512998533i</v>
      </c>
      <c r="E1333" t="str">
        <f t="shared" si="384"/>
        <v>161.784863454654-0.42810430941143i</v>
      </c>
      <c r="F1333" t="str">
        <f t="shared" si="385"/>
        <v>2.90990989123575-1124.59556064632i</v>
      </c>
      <c r="G1333" t="str">
        <f t="shared" si="386"/>
        <v>0.999999993582565-0.0000801088954453323i</v>
      </c>
      <c r="H1333" t="str">
        <f t="shared" si="387"/>
        <v>15.3574503006195+18.180320043i</v>
      </c>
      <c r="I1333" t="str">
        <f t="shared" si="388"/>
        <v>138.728872072307-116.574586385604i</v>
      </c>
      <c r="K1333" t="str">
        <f t="shared" si="389"/>
        <v>0.135576620753531-0.160951058159384i</v>
      </c>
      <c r="L1333" t="str">
        <f t="shared" si="390"/>
        <v>0.000714285714285714-9.10614575245483i</v>
      </c>
      <c r="M1333" t="str">
        <f t="shared" si="391"/>
        <v>0.0025-0.283704730355837i</v>
      </c>
      <c r="N1333">
        <f t="shared" si="392"/>
        <v>41.619861543212011</v>
      </c>
      <c r="O1333">
        <f t="shared" si="393"/>
        <v>54.155191365300972</v>
      </c>
      <c r="P1333" s="3">
        <f t="shared" si="394"/>
        <v>54.155191365300972</v>
      </c>
      <c r="Q1333" s="3">
        <f t="shared" si="395"/>
        <v>-138.38013845678799</v>
      </c>
      <c r="R1333">
        <f t="shared" si="396"/>
        <v>41.619861543212011</v>
      </c>
      <c r="S1333">
        <f t="shared" si="397"/>
        <v>0.1328096539330938</v>
      </c>
      <c r="T1333">
        <f t="shared" si="380"/>
        <v>54.155191365300972</v>
      </c>
    </row>
    <row r="1334" spans="1:20" x14ac:dyDescent="0.25">
      <c r="A1334">
        <f t="shared" si="381"/>
        <v>837.63864337574773</v>
      </c>
      <c r="B1334">
        <f t="shared" si="398"/>
        <v>133.31433061803955</v>
      </c>
      <c r="C1334" t="str">
        <f t="shared" si="382"/>
        <v>-379.69970783627-336.185906216387i</v>
      </c>
      <c r="D1334" t="str">
        <f t="shared" si="383"/>
        <v>3.4781248832237-119.383859168073i</v>
      </c>
      <c r="E1334" t="str">
        <f t="shared" si="384"/>
        <v>161.782781258448-0.427167136502036i</v>
      </c>
      <c r="F1334" t="str">
        <f t="shared" si="385"/>
        <v>2.90990989109355-1120.33827696884i</v>
      </c>
      <c r="G1334" t="str">
        <f t="shared" si="386"/>
        <v>0.9999999935337-0.0000804133092440952i</v>
      </c>
      <c r="H1334" t="str">
        <f t="shared" si="387"/>
        <v>15.3590231563114+18.2496205471696i</v>
      </c>
      <c r="I1334" t="str">
        <f t="shared" si="388"/>
        <v>138.730536291878-116.142489349955i</v>
      </c>
      <c r="K1334" t="str">
        <f t="shared" si="389"/>
        <v>0.134977331950831-0.160835998148432i</v>
      </c>
      <c r="L1334" t="str">
        <f t="shared" si="390"/>
        <v>0.000714285714285714-9.07167339355933i</v>
      </c>
      <c r="M1334" t="str">
        <f t="shared" si="391"/>
        <v>0.0025-0.282630733568277i</v>
      </c>
      <c r="N1334">
        <f t="shared" si="392"/>
        <v>41.521659995269857</v>
      </c>
      <c r="O1334">
        <f t="shared" si="393"/>
        <v>54.102588600151229</v>
      </c>
      <c r="P1334" s="3">
        <f t="shared" si="394"/>
        <v>54.102588600151229</v>
      </c>
      <c r="Q1334" s="3">
        <f t="shared" si="395"/>
        <v>-138.47834000473014</v>
      </c>
      <c r="R1334">
        <f t="shared" si="396"/>
        <v>41.521659995269857</v>
      </c>
      <c r="S1334">
        <f t="shared" si="397"/>
        <v>0.13331433061803954</v>
      </c>
      <c r="T1334">
        <f t="shared" si="380"/>
        <v>54.102588600151229</v>
      </c>
    </row>
    <row r="1335" spans="1:20" x14ac:dyDescent="0.25">
      <c r="A1335">
        <f t="shared" si="381"/>
        <v>840.82167022057558</v>
      </c>
      <c r="B1335">
        <f t="shared" si="398"/>
        <v>133.8209250743881</v>
      </c>
      <c r="C1335" t="str">
        <f t="shared" si="382"/>
        <v>-377.976069015681-333.507172512901i</v>
      </c>
      <c r="D1335" t="str">
        <f t="shared" si="383"/>
        <v>3.47812488233451-118.931922714508i</v>
      </c>
      <c r="E1335" t="str">
        <f t="shared" si="384"/>
        <v>161.780702333128-0.426220507225662i</v>
      </c>
      <c r="F1335" t="str">
        <f t="shared" si="385"/>
        <v>2.90990989095028-1116.09710973359i</v>
      </c>
      <c r="G1335" t="str">
        <f t="shared" si="386"/>
        <v>0.999999993484462-0.0000807188798152484i</v>
      </c>
      <c r="H1335" t="str">
        <f t="shared" si="387"/>
        <v>15.3606080615824+18.3191868616768i</v>
      </c>
      <c r="I1335" t="str">
        <f t="shared" si="388"/>
        <v>138.732213221269-115.712063551222i</v>
      </c>
      <c r="K1335" t="str">
        <f t="shared" si="389"/>
        <v>0.134378907992853-0.160718792209801i</v>
      </c>
      <c r="L1335" t="str">
        <f t="shared" si="390"/>
        <v>0.000714285714285714-9.0373315337311i</v>
      </c>
      <c r="M1335" t="str">
        <f t="shared" si="391"/>
        <v>0.0025-0.281560802518706i</v>
      </c>
      <c r="N1335">
        <f t="shared" si="392"/>
        <v>41.423569853711797</v>
      </c>
      <c r="O1335">
        <f t="shared" si="393"/>
        <v>54.04992603197266</v>
      </c>
      <c r="P1335" s="3">
        <f t="shared" si="394"/>
        <v>54.04992603197266</v>
      </c>
      <c r="Q1335" s="3">
        <f t="shared" si="395"/>
        <v>-138.5764301462882</v>
      </c>
      <c r="R1335">
        <f t="shared" si="396"/>
        <v>41.423569853711797</v>
      </c>
      <c r="S1335">
        <f t="shared" si="397"/>
        <v>0.13382092507438809</v>
      </c>
      <c r="T1335">
        <f t="shared" si="380"/>
        <v>54.04992603197266</v>
      </c>
    </row>
    <row r="1336" spans="1:20" x14ac:dyDescent="0.25">
      <c r="A1336">
        <f t="shared" si="381"/>
        <v>844.01679256741375</v>
      </c>
      <c r="B1336">
        <f t="shared" si="398"/>
        <v>134.32944458967077</v>
      </c>
      <c r="C1336" t="str">
        <f t="shared" si="382"/>
        <v>-376.255054565611-330.846035029443i</v>
      </c>
      <c r="D1336" t="str">
        <f t="shared" si="383"/>
        <v>3.47812488143856-118.481697136579i</v>
      </c>
      <c r="E1336" t="str">
        <f t="shared" si="384"/>
        <v>161.778626732846-0.425264443268985i</v>
      </c>
      <c r="F1336" t="str">
        <f t="shared" si="385"/>
        <v>2.90990989080591-1111.87199792997i</v>
      </c>
      <c r="G1336" t="str">
        <f t="shared" si="386"/>
        <v>0.99999999343485-0.0000810256115545264i</v>
      </c>
      <c r="H1336" t="str">
        <f t="shared" si="387"/>
        <v>15.3622051093058+18.3890200249398i</v>
      </c>
      <c r="I1336" t="str">
        <f t="shared" si="388"/>
        <v>138.733902957837-115.2833028032i</v>
      </c>
      <c r="K1336" t="str">
        <f t="shared" si="389"/>
        <v>0.133781364188239-0.160599448400022i</v>
      </c>
      <c r="L1336" t="str">
        <f t="shared" si="390"/>
        <v>0.000714285714285714-9.00311967895108i</v>
      </c>
      <c r="M1336" t="str">
        <f t="shared" si="391"/>
        <v>0.0025-0.280494921815806i</v>
      </c>
      <c r="N1336">
        <f t="shared" si="392"/>
        <v>41.325592648967927</v>
      </c>
      <c r="O1336">
        <f t="shared" si="393"/>
        <v>53.997203753192835</v>
      </c>
      <c r="P1336" s="3">
        <f t="shared" si="394"/>
        <v>53.997203753192835</v>
      </c>
      <c r="Q1336" s="3">
        <f t="shared" si="395"/>
        <v>-138.67440735103207</v>
      </c>
      <c r="R1336">
        <f t="shared" si="396"/>
        <v>41.325592648967927</v>
      </c>
      <c r="S1336">
        <f t="shared" si="397"/>
        <v>0.13432944458967078</v>
      </c>
      <c r="T1336">
        <f t="shared" si="380"/>
        <v>53.997203753192835</v>
      </c>
    </row>
    <row r="1337" spans="1:20" x14ac:dyDescent="0.25">
      <c r="A1337">
        <f t="shared" si="381"/>
        <v>847.22405637916995</v>
      </c>
      <c r="B1337">
        <f t="shared" si="398"/>
        <v>134.83989647911153</v>
      </c>
      <c r="C1337" t="str">
        <f t="shared" si="382"/>
        <v>-374.536707897473-328.202426001372i</v>
      </c>
      <c r="D1337" t="str">
        <f t="shared" si="383"/>
        <v>3.47812488053579-118.033175957641i</v>
      </c>
      <c r="E1337" t="str">
        <f t="shared" si="384"/>
        <v>161.776554511415-0.424298966742246i</v>
      </c>
      <c r="F1337" t="str">
        <f t="shared" si="385"/>
        <v>2.90990989066045-1107.66288077833i</v>
      </c>
      <c r="G1337" t="str">
        <f t="shared" si="386"/>
        <v>0.99999999338486-0.0000813335088743678i</v>
      </c>
      <c r="H1337" t="str">
        <f t="shared" si="387"/>
        <v>15.3638143930789+18.4591210796492i</v>
      </c>
      <c r="I1337" t="str">
        <f t="shared" si="388"/>
        <v>138.735605599688-114.8562009437i</v>
      </c>
      <c r="K1337" t="str">
        <f t="shared" si="389"/>
        <v>0.133184715750063-0.160477974907989i</v>
      </c>
      <c r="L1337" t="str">
        <f t="shared" si="390"/>
        <v>0.000714285714285714-8.96903733707022i</v>
      </c>
      <c r="M1337" t="str">
        <f t="shared" si="391"/>
        <v>0.0025-0.279433076126526i</v>
      </c>
      <c r="N1337">
        <f t="shared" si="392"/>
        <v>41.22772990636949</v>
      </c>
      <c r="O1337">
        <f t="shared" si="393"/>
        <v>53.94442185776947</v>
      </c>
      <c r="P1337" s="3">
        <f t="shared" si="394"/>
        <v>53.94442185776947</v>
      </c>
      <c r="Q1337" s="3">
        <f t="shared" si="395"/>
        <v>-138.77227009363051</v>
      </c>
      <c r="R1337">
        <f t="shared" si="396"/>
        <v>41.22772990636949</v>
      </c>
      <c r="S1337">
        <f t="shared" si="397"/>
        <v>0.13483989647911154</v>
      </c>
      <c r="T1337">
        <f t="shared" si="380"/>
        <v>53.94442185776947</v>
      </c>
    </row>
    <row r="1338" spans="1:20" x14ac:dyDescent="0.25">
      <c r="A1338">
        <f t="shared" si="381"/>
        <v>850.44350779341096</v>
      </c>
      <c r="B1338">
        <f t="shared" si="398"/>
        <v>135.35228808573217</v>
      </c>
      <c r="C1338" t="str">
        <f t="shared" si="382"/>
        <v>-372.821072134926-325.576277457322i</v>
      </c>
      <c r="D1338" t="str">
        <f t="shared" si="383"/>
        <v>3.47812487962613-117.586352725565i</v>
      </c>
      <c r="E1338" t="str">
        <f t="shared" si="384"/>
        <v>161.774485722306-0.423324100181626i</v>
      </c>
      <c r="F1338" t="str">
        <f t="shared" si="385"/>
        <v>2.90990989051388-1103.46969772909i</v>
      </c>
      <c r="G1338" t="str">
        <f t="shared" si="386"/>
        <v>0.99999999333449-0.0000816425762039781i</v>
      </c>
      <c r="H1338" t="str">
        <f t="shared" si="387"/>
        <v>15.3654360072301+18.5294910727877i</v>
      </c>
      <c r="I1338" t="str">
        <f t="shared" si="388"/>
        <v>138.737321245685-114.430751834465i</v>
      </c>
      <c r="K1338" t="str">
        <f t="shared" si="389"/>
        <v>0.132588977794401-0.160354380053613i</v>
      </c>
      <c r="L1338" t="str">
        <f t="shared" si="390"/>
        <v>0.000714285714285714-8.93508401780258i</v>
      </c>
      <c r="M1338" t="str">
        <f t="shared" si="391"/>
        <v>0.0025-0.278375250175857i</v>
      </c>
      <c r="N1338">
        <f t="shared" si="392"/>
        <v>41.129983146063523</v>
      </c>
      <c r="O1338">
        <f t="shared" si="393"/>
        <v>53.891580441180182</v>
      </c>
      <c r="P1338" s="3">
        <f t="shared" si="394"/>
        <v>53.891580441180182</v>
      </c>
      <c r="Q1338" s="3">
        <f t="shared" si="395"/>
        <v>-138.87001685393648</v>
      </c>
      <c r="R1338">
        <f t="shared" si="396"/>
        <v>41.129983146063523</v>
      </c>
      <c r="S1338">
        <f t="shared" si="397"/>
        <v>0.13535228808573216</v>
      </c>
      <c r="T1338">
        <f t="shared" si="380"/>
        <v>53.891580441180182</v>
      </c>
    </row>
    <row r="1339" spans="1:20" x14ac:dyDescent="0.25">
      <c r="A1339">
        <f t="shared" si="381"/>
        <v>853.67519312302591</v>
      </c>
      <c r="B1339">
        <f t="shared" si="398"/>
        <v>135.86662678045795</v>
      </c>
      <c r="C1339" t="str">
        <f t="shared" si="382"/>
        <v>-371.108190109942-322.967521222627i</v>
      </c>
      <c r="D1339" t="str">
        <f t="shared" si="383"/>
        <v>3.47812487870955-117.14122101265i</v>
      </c>
      <c r="E1339" t="str">
        <f t="shared" si="384"/>
        <v>161.772420418642-0.422339866538279i</v>
      </c>
      <c r="F1339" t="str">
        <f t="shared" si="385"/>
        <v>2.90990989036619-1099.29238846192i</v>
      </c>
      <c r="G1339" t="str">
        <f t="shared" si="386"/>
        <v>0.999999993283736-0.0000819528179893937i</v>
      </c>
      <c r="H1339" t="str">
        <f t="shared" si="387"/>
        <v>15.3670700468227+18.6001310556496i</v>
      </c>
      <c r="I1339" t="str">
        <f t="shared" si="388"/>
        <v>138.73904999545-114.006949361076i</v>
      </c>
      <c r="K1339" t="str">
        <f t="shared" si="389"/>
        <v>0.131994165338924-0.160228672286472i</v>
      </c>
      <c r="L1339" t="str">
        <f t="shared" si="390"/>
        <v>0.000714285714285714-8.90125923271827i</v>
      </c>
      <c r="M1339" t="str">
        <f t="shared" si="391"/>
        <v>0.0025-0.27732142874662i</v>
      </c>
      <c r="N1339">
        <f t="shared" si="392"/>
        <v>41.032353882931147</v>
      </c>
      <c r="O1339">
        <f t="shared" si="393"/>
        <v>53.838679600413101</v>
      </c>
      <c r="P1339" s="3">
        <f t="shared" si="394"/>
        <v>53.838679600413101</v>
      </c>
      <c r="Q1339" s="3">
        <f t="shared" si="395"/>
        <v>-138.96764611706885</v>
      </c>
      <c r="R1339">
        <f t="shared" si="396"/>
        <v>41.032353882931147</v>
      </c>
      <c r="S1339">
        <f t="shared" si="397"/>
        <v>0.13586662678045794</v>
      </c>
      <c r="T1339">
        <f t="shared" si="380"/>
        <v>53.838679600413101</v>
      </c>
    </row>
    <row r="1340" spans="1:20" x14ac:dyDescent="0.25">
      <c r="A1340">
        <f t="shared" si="381"/>
        <v>856.91915885689343</v>
      </c>
      <c r="B1340">
        <f t="shared" si="398"/>
        <v>136.3829199622237</v>
      </c>
      <c r="C1340" t="str">
        <f t="shared" si="382"/>
        <v>-369.398104358909-320.37608892273i</v>
      </c>
      <c r="D1340" t="str">
        <f t="shared" si="383"/>
        <v>3.47812487778599-116.697774415527i</v>
      </c>
      <c r="E1340" t="str">
        <f t="shared" si="384"/>
        <v>161.770358653196-0.421346289178484i</v>
      </c>
      <c r="F1340" t="str">
        <f t="shared" si="385"/>
        <v>2.90990989021737-1095.13089288481i</v>
      </c>
      <c r="G1340" t="str">
        <f t="shared" si="386"/>
        <v>0.999999993232595-0.0000822642386935464i</v>
      </c>
      <c r="H1340" t="str">
        <f t="shared" si="387"/>
        <v>15.3687166076627+18.6710420838623i</v>
      </c>
      <c r="I1340" t="str">
        <f t="shared" si="388"/>
        <v>138.740791949376-113.58478743287i</v>
      </c>
      <c r="K1340" t="str">
        <f t="shared" si="389"/>
        <v>0.131400293301504-0.160100860184426i</v>
      </c>
      <c r="L1340" t="str">
        <f t="shared" si="390"/>
        <v>0.000714285714285714-8.86756249523637i</v>
      </c>
      <c r="M1340" t="str">
        <f t="shared" si="391"/>
        <v>0.0025-0.276271596679239i</v>
      </c>
      <c r="N1340">
        <f t="shared" si="392"/>
        <v>40.93484362650355</v>
      </c>
      <c r="O1340">
        <f t="shared" si="393"/>
        <v>53.78571943395621</v>
      </c>
      <c r="P1340" s="3">
        <f t="shared" si="394"/>
        <v>53.78571943395621</v>
      </c>
      <c r="Q1340" s="3">
        <f t="shared" si="395"/>
        <v>-139.06515637349645</v>
      </c>
      <c r="R1340">
        <f t="shared" si="396"/>
        <v>40.93484362650355</v>
      </c>
      <c r="S1340">
        <f t="shared" si="397"/>
        <v>0.13638291996222371</v>
      </c>
      <c r="T1340">
        <f t="shared" si="380"/>
        <v>53.78571943395621</v>
      </c>
    </row>
    <row r="1341" spans="1:20" x14ac:dyDescent="0.25">
      <c r="A1341">
        <f t="shared" si="381"/>
        <v>860.1754516605497</v>
      </c>
      <c r="B1341">
        <f t="shared" si="398"/>
        <v>136.90117505808016</v>
      </c>
      <c r="C1341" t="str">
        <f t="shared" si="382"/>
        <v>-367.690857118813-317.801911986697i</v>
      </c>
      <c r="D1341" t="str">
        <f t="shared" si="383"/>
        <v>3.47812487685539-116.256006555066i</v>
      </c>
      <c r="E1341" t="str">
        <f t="shared" si="384"/>
        <v>161.768300478385-0.420343391876023i</v>
      </c>
      <c r="F1341" t="str">
        <f t="shared" si="385"/>
        <v>2.90990989006742-1090.98515113326i</v>
      </c>
      <c r="G1341" t="str">
        <f t="shared" si="386"/>
        <v>0.999999993181065-0.0000825768427963267i</v>
      </c>
      <c r="H1341" t="str">
        <f t="shared" si="387"/>
        <v>15.3703757863037+18.7422252174055i</v>
      </c>
      <c r="I1341" t="str">
        <f t="shared" si="388"/>
        <v>138.742547208629-113.164259982852i</v>
      </c>
      <c r="K1341" t="str">
        <f t="shared" si="389"/>
        <v>0.130807376498858-0.159970952452233i</v>
      </c>
      <c r="L1341" t="str">
        <f t="shared" si="390"/>
        <v>0.000714285714285714-8.83399332061804i</v>
      </c>
      <c r="M1341" t="str">
        <f t="shared" si="391"/>
        <v>0.0025-0.275225738871527i</v>
      </c>
      <c r="N1341">
        <f t="shared" si="392"/>
        <v>40.83745388088235</v>
      </c>
      <c r="O1341">
        <f t="shared" si="393"/>
        <v>53.732700041787353</v>
      </c>
      <c r="P1341" s="3">
        <f t="shared" si="394"/>
        <v>53.732700041787353</v>
      </c>
      <c r="Q1341" s="3">
        <f t="shared" si="395"/>
        <v>-139.16254611911765</v>
      </c>
      <c r="R1341">
        <f t="shared" si="396"/>
        <v>40.83745388088235</v>
      </c>
      <c r="S1341">
        <f t="shared" si="397"/>
        <v>0.13690117505808017</v>
      </c>
      <c r="T1341">
        <f t="shared" si="380"/>
        <v>53.732700041787353</v>
      </c>
    </row>
    <row r="1342" spans="1:20" x14ac:dyDescent="0.25">
      <c r="A1342">
        <f t="shared" si="381"/>
        <v>863.44411837685982</v>
      </c>
      <c r="B1342">
        <f t="shared" si="398"/>
        <v>137.42139952330086</v>
      </c>
      <c r="C1342" t="str">
        <f t="shared" si="382"/>
        <v>-365.986490323487-315.244921650757i</v>
      </c>
      <c r="D1342" t="str">
        <f t="shared" si="383"/>
        <v>3.47812487591772-115.81591107629i</v>
      </c>
      <c r="E1342" t="str">
        <f t="shared" si="384"/>
        <v>161.766245946264-0.419331198805063i</v>
      </c>
      <c r="F1342" t="str">
        <f t="shared" si="385"/>
        <v>2.90990988991633-1086.85510356938i</v>
      </c>
      <c r="G1342" t="str">
        <f t="shared" si="386"/>
        <v>0.999999993129143-0.0000828906347946488i</v>
      </c>
      <c r="H1342" t="str">
        <f t="shared" si="387"/>
        <v>15.3720476800533+18.8136815206325i</v>
      </c>
      <c r="I1342" t="str">
        <f t="shared" si="388"/>
        <v>138.744315875155-112.745360967609i</v>
      </c>
      <c r="K1342" t="str">
        <f t="shared" si="389"/>
        <v>0.130215429645197-0.159838957920134i</v>
      </c>
      <c r="L1342" t="str">
        <f t="shared" si="390"/>
        <v>0.000714285714285714-8.80055122595934i</v>
      </c>
      <c r="M1342" t="str">
        <f t="shared" si="391"/>
        <v>0.0025-0.274183840278468i</v>
      </c>
      <c r="N1342">
        <f t="shared" si="392"/>
        <v>40.740186144659191</v>
      </c>
      <c r="O1342">
        <f t="shared" si="393"/>
        <v>53.679621525363892</v>
      </c>
      <c r="P1342" s="3">
        <f t="shared" si="394"/>
        <v>53.679621525363892</v>
      </c>
      <c r="Q1342" s="3">
        <f t="shared" si="395"/>
        <v>-139.25981385534081</v>
      </c>
      <c r="R1342">
        <f t="shared" si="396"/>
        <v>40.740186144659191</v>
      </c>
      <c r="S1342">
        <f t="shared" si="397"/>
        <v>0.13742139952330087</v>
      </c>
      <c r="T1342">
        <f t="shared" si="380"/>
        <v>53.679621525363892</v>
      </c>
    </row>
    <row r="1343" spans="1:20" x14ac:dyDescent="0.25">
      <c r="A1343">
        <f t="shared" si="381"/>
        <v>866.72520602669181</v>
      </c>
      <c r="B1343">
        <f t="shared" si="398"/>
        <v>137.9436008414894</v>
      </c>
      <c r="C1343" t="str">
        <f t="shared" si="382"/>
        <v>-364.285045599934-312.705048961884i</v>
      </c>
      <c r="D1343" t="str">
        <f t="shared" si="383"/>
        <v>3.4781248749729-115.377481648277i</v>
      </c>
      <c r="E1343" t="str">
        <f t="shared" si="384"/>
        <v>161.764195108525-0.418309734539508i</v>
      </c>
      <c r="F1343" t="str">
        <f t="shared" si="385"/>
        <v>2.9099098897641-1082.74069078105i</v>
      </c>
      <c r="G1343" t="str">
        <f t="shared" si="386"/>
        <v>0.999999993076825-0.0000832056192025153i</v>
      </c>
      <c r="H1343" t="str">
        <f t="shared" si="387"/>
        <v>15.3737323869787+18.8854120622899i</v>
      </c>
      <c r="I1343" t="str">
        <f t="shared" si="388"/>
        <v>138.746098051684-112.328084367222i</v>
      </c>
      <c r="K1343" t="str">
        <f t="shared" si="389"/>
        <v>0.129624467350916-0.159704885542435i</v>
      </c>
      <c r="L1343" t="str">
        <f t="shared" si="390"/>
        <v>0.000714285714285714-8.76723573018464i</v>
      </c>
      <c r="M1343" t="str">
        <f t="shared" si="391"/>
        <v>0.0025-0.273145885912003i</v>
      </c>
      <c r="N1343">
        <f t="shared" si="392"/>
        <v>40.643041910835308</v>
      </c>
      <c r="O1343">
        <f t="shared" si="393"/>
        <v>53.626483987612268</v>
      </c>
      <c r="P1343" s="3">
        <f t="shared" si="394"/>
        <v>53.626483987612268</v>
      </c>
      <c r="Q1343" s="3">
        <f t="shared" si="395"/>
        <v>-139.35695808916469</v>
      </c>
      <c r="R1343">
        <f t="shared" si="396"/>
        <v>40.643041910835308</v>
      </c>
      <c r="S1343">
        <f t="shared" si="397"/>
        <v>0.13794360084148941</v>
      </c>
      <c r="T1343">
        <f t="shared" si="380"/>
        <v>53.626483987612268</v>
      </c>
    </row>
    <row r="1344" spans="1:20" x14ac:dyDescent="0.25">
      <c r="A1344">
        <f t="shared" si="381"/>
        <v>870.01876180959323</v>
      </c>
      <c r="B1344">
        <f t="shared" si="398"/>
        <v>138.46778652468706</v>
      </c>
      <c r="C1344" t="str">
        <f t="shared" si="382"/>
        <v>-362.586564264674-310.182224781413i</v>
      </c>
      <c r="D1344" t="str">
        <f t="shared" si="383"/>
        <v>3.4781248740209-114.940711964072i</v>
      </c>
      <c r="E1344" t="str">
        <f t="shared" si="384"/>
        <v>161.762148016485-0.417279024044184i</v>
      </c>
      <c r="F1344" t="str">
        <f t="shared" si="385"/>
        <v>2.9099098896107-1078.64185358106i</v>
      </c>
      <c r="G1344" t="str">
        <f t="shared" si="386"/>
        <v>0.999999993024109-0.0000835218005510819i</v>
      </c>
      <c r="H1344" t="str">
        <f t="shared" si="387"/>
        <v>15.3754300059129+18.9574179155395i</v>
      </c>
      <c r="I1344" t="str">
        <f t="shared" si="388"/>
        <v>138.747893841742-111.912424185179i</v>
      </c>
      <c r="K1344" t="str">
        <f t="shared" si="389"/>
        <v>0.129034504121287-0.159568744396058i</v>
      </c>
      <c r="L1344" t="str">
        <f t="shared" si="390"/>
        <v>0.000714285714285714-8.73404635403935i</v>
      </c>
      <c r="M1344" t="str">
        <f t="shared" si="391"/>
        <v>0.0025-0.272111860840808i</v>
      </c>
      <c r="N1344">
        <f t="shared" si="392"/>
        <v>40.546022666744449</v>
      </c>
      <c r="O1344">
        <f t="shared" si="393"/>
        <v>53.573287532916687</v>
      </c>
      <c r="P1344" s="3">
        <f t="shared" si="394"/>
        <v>53.573287532916687</v>
      </c>
      <c r="Q1344" s="3">
        <f t="shared" si="395"/>
        <v>-139.45397733325555</v>
      </c>
      <c r="R1344">
        <f t="shared" si="396"/>
        <v>40.546022666744449</v>
      </c>
      <c r="S1344">
        <f t="shared" si="397"/>
        <v>0.13846778652468705</v>
      </c>
      <c r="T1344">
        <f t="shared" si="380"/>
        <v>53.573287532916687</v>
      </c>
    </row>
    <row r="1345" spans="1:20" x14ac:dyDescent="0.25">
      <c r="A1345">
        <f t="shared" si="381"/>
        <v>873.32483310446969</v>
      </c>
      <c r="B1345">
        <f t="shared" si="398"/>
        <v>138.99396411348087</v>
      </c>
      <c r="C1345" t="str">
        <f t="shared" si="382"/>
        <v>-360.891087320242-307.676379788756i</v>
      </c>
      <c r="D1345" t="str">
        <f t="shared" si="383"/>
        <v>3.47812487306162-114.505595740598i</v>
      </c>
      <c r="E1345" t="str">
        <f t="shared" si="384"/>
        <v>161.760104721093-0.416239092670192i</v>
      </c>
      <c r="F1345" t="str">
        <f t="shared" si="385"/>
        <v>2.90990988945613-1074.55853300625i</v>
      </c>
      <c r="G1345" t="str">
        <f t="shared" si="386"/>
        <v>0.999999992970991-0.0000838391833887227i</v>
      </c>
      <c r="H1345" t="str">
        <f t="shared" si="387"/>
        <v>15.3771406364616+19.0297001579783i</v>
      </c>
      <c r="I1345" t="str">
        <f t="shared" si="388"/>
        <v>138.749703349648-111.498374448296i</v>
      </c>
      <c r="K1345" t="str">
        <f t="shared" si="389"/>
        <v>0.128445554355194-0.159430543679093i</v>
      </c>
      <c r="L1345" t="str">
        <f t="shared" si="390"/>
        <v>0.000714285714285714-8.70098262008301i</v>
      </c>
      <c r="M1345" t="str">
        <f t="shared" si="391"/>
        <v>0.0025-0.271081750190086i</v>
      </c>
      <c r="N1345">
        <f t="shared" si="392"/>
        <v>40.449129893975197</v>
      </c>
      <c r="O1345">
        <f t="shared" si="393"/>
        <v>53.520032267109549</v>
      </c>
      <c r="P1345" s="3">
        <f t="shared" si="394"/>
        <v>53.520032267109549</v>
      </c>
      <c r="Q1345" s="3">
        <f t="shared" si="395"/>
        <v>-139.5508701060248</v>
      </c>
      <c r="R1345">
        <f t="shared" si="396"/>
        <v>40.449129893975197</v>
      </c>
      <c r="S1345">
        <f t="shared" si="397"/>
        <v>0.13899396411348086</v>
      </c>
      <c r="T1345">
        <f t="shared" si="380"/>
        <v>53.520032267109549</v>
      </c>
    </row>
    <row r="1346" spans="1:20" x14ac:dyDescent="0.25">
      <c r="A1346">
        <f t="shared" si="381"/>
        <v>876.64346747026673</v>
      </c>
      <c r="B1346">
        <f t="shared" si="398"/>
        <v>139.5221411771121</v>
      </c>
      <c r="C1346" t="str">
        <f t="shared" si="382"/>
        <v>-359.19865545166-305.18744448508i</v>
      </c>
      <c r="D1346" t="str">
        <f t="shared" si="383"/>
        <v>3.47812487209506-114.07212671856i</v>
      </c>
      <c r="E1346" t="str">
        <f t="shared" si="384"/>
        <v>161.758065272919-0.415189966148974i</v>
      </c>
      <c r="F1346" t="str">
        <f t="shared" si="385"/>
        <v>2.90990988930038-1070.4906703167i</v>
      </c>
      <c r="G1346" t="str">
        <f t="shared" si="386"/>
        <v>0.999999992917469-0.0000841577722810956i</v>
      </c>
      <c r="H1346" t="str">
        <f t="shared" si="387"/>
        <v>15.378864379008+19.1022598716599i</v>
      </c>
      <c r="I1346" t="str">
        <f t="shared" si="388"/>
        <v>138.751526680532-111.085929206625i</v>
      </c>
      <c r="K1346" t="str">
        <f t="shared" si="389"/>
        <v>0.127857632343876-0.159290292709321i</v>
      </c>
      <c r="L1346" t="str">
        <f t="shared" si="390"/>
        <v>0.000714285714285714-8.66804405268281i</v>
      </c>
      <c r="M1346" t="str">
        <f t="shared" si="391"/>
        <v>0.0025-0.270055539141348i</v>
      </c>
      <c r="N1346">
        <f t="shared" si="392"/>
        <v>40.352365068294517</v>
      </c>
      <c r="O1346">
        <f t="shared" si="393"/>
        <v>53.466718297459401</v>
      </c>
      <c r="P1346" s="3">
        <f t="shared" si="394"/>
        <v>53.466718297459401</v>
      </c>
      <c r="Q1346" s="3">
        <f t="shared" si="395"/>
        <v>-139.64763493170548</v>
      </c>
      <c r="R1346">
        <f t="shared" si="396"/>
        <v>40.352365068294517</v>
      </c>
      <c r="S1346">
        <f t="shared" si="397"/>
        <v>0.13952214117711209</v>
      </c>
      <c r="T1346">
        <f t="shared" si="380"/>
        <v>53.466718297459401</v>
      </c>
    </row>
    <row r="1347" spans="1:20" x14ac:dyDescent="0.25">
      <c r="A1347">
        <f t="shared" si="381"/>
        <v>879.97471264665376</v>
      </c>
      <c r="B1347">
        <f t="shared" si="398"/>
        <v>140.05232531358513</v>
      </c>
      <c r="C1347" t="str">
        <f t="shared" si="382"/>
        <v>-357.509309023061-302.715349197098i</v>
      </c>
      <c r="D1347" t="str">
        <f t="shared" si="383"/>
        <v>3.47812487112114-113.640298662362i</v>
      </c>
      <c r="E1347" t="str">
        <f t="shared" si="384"/>
        <v>161.756029722149-0.41413167059011i</v>
      </c>
      <c r="F1347" t="str">
        <f t="shared" si="385"/>
        <v>2.90990988914345-1066.43820699483i</v>
      </c>
      <c r="G1347" t="str">
        <f t="shared" si="386"/>
        <v>0.99999999286354-0.000084477571811208i</v>
      </c>
      <c r="H1347" t="str">
        <f t="shared" si="387"/>
        <v>15.38060133472+19.175098143115i</v>
      </c>
      <c r="I1347" t="str">
        <f t="shared" si="388"/>
        <v>138.753363940329-110.675082533372i</v>
      </c>
      <c r="K1347" t="str">
        <f t="shared" si="389"/>
        <v>0.127270752269709-0.159148000922734i</v>
      </c>
      <c r="L1347" t="str">
        <f t="shared" si="390"/>
        <v>0.000714285714285714-8.63523017800635i</v>
      </c>
      <c r="M1347" t="str">
        <f t="shared" si="391"/>
        <v>0.0025-0.269033212932207i</v>
      </c>
      <c r="N1347">
        <f t="shared" si="392"/>
        <v>40.255729659572097</v>
      </c>
      <c r="O1347">
        <f t="shared" si="393"/>
        <v>53.413345732660858</v>
      </c>
      <c r="P1347" s="3">
        <f t="shared" si="394"/>
        <v>53.413345732660858</v>
      </c>
      <c r="Q1347" s="3">
        <f t="shared" si="395"/>
        <v>-139.7442703404279</v>
      </c>
      <c r="R1347">
        <f t="shared" si="396"/>
        <v>40.255729659572097</v>
      </c>
      <c r="S1347">
        <f t="shared" si="397"/>
        <v>0.14005232531358514</v>
      </c>
      <c r="T1347">
        <f t="shared" si="380"/>
        <v>53.413345732660858</v>
      </c>
    </row>
    <row r="1348" spans="1:20" x14ac:dyDescent="0.25">
      <c r="A1348">
        <f t="shared" si="381"/>
        <v>883.31861655471107</v>
      </c>
      <c r="B1348">
        <f t="shared" si="398"/>
        <v>140.58452414977677</v>
      </c>
      <c r="C1348" t="str">
        <f t="shared" si="382"/>
        <v>-355.823088074317-300.260024080852i</v>
      </c>
      <c r="D1348" t="str">
        <f t="shared" si="383"/>
        <v>3.4781248701398-113.210105360012i</v>
      </c>
      <c r="E1348" t="str">
        <f t="shared" si="384"/>
        <v>161.753998118584-0.413064232473345i</v>
      </c>
      <c r="F1348" t="str">
        <f t="shared" si="385"/>
        <v>2.90990988898533-1062.4010847446i</v>
      </c>
      <c r="G1348" t="str">
        <f t="shared" si="386"/>
        <v>0.9999999928092-0.0000847985865794826i</v>
      </c>
      <c r="H1348" t="str">
        <f t="shared" si="387"/>
        <v>15.3823516055567+19.2482160633734i</v>
      </c>
      <c r="I1348" t="str">
        <f t="shared" si="388"/>
        <v>138.755215235794-110.265828524814i</v>
      </c>
      <c r="K1348" t="str">
        <f t="shared" si="389"/>
        <v>0.126684928204996-0.159003677872031i</v>
      </c>
      <c r="L1348" t="str">
        <f t="shared" si="390"/>
        <v>0.000714285714285714-8.60254052401512i</v>
      </c>
      <c r="M1348" t="str">
        <f t="shared" si="391"/>
        <v>0.0025-0.268014756856153i</v>
      </c>
      <c r="N1348">
        <f t="shared" si="392"/>
        <v>40.159225131706819</v>
      </c>
      <c r="O1348">
        <f t="shared" si="393"/>
        <v>53.359914682822847</v>
      </c>
      <c r="P1348" s="3">
        <f t="shared" si="394"/>
        <v>53.359914682822847</v>
      </c>
      <c r="Q1348" s="3">
        <f t="shared" si="395"/>
        <v>-139.84077486829318</v>
      </c>
      <c r="R1348">
        <f t="shared" si="396"/>
        <v>40.159225131706819</v>
      </c>
      <c r="S1348">
        <f t="shared" si="397"/>
        <v>0.14058452414977676</v>
      </c>
      <c r="T1348">
        <f t="shared" si="380"/>
        <v>53.359914682822847</v>
      </c>
    </row>
    <row r="1349" spans="1:20" x14ac:dyDescent="0.25">
      <c r="A1349">
        <f t="shared" si="381"/>
        <v>886.67522729761902</v>
      </c>
      <c r="B1349">
        <f t="shared" si="398"/>
        <v>141.11874534154592</v>
      </c>
      <c r="C1349" t="str">
        <f t="shared" si="382"/>
        <v>-354.140032317769-297.821399125555i</v>
      </c>
      <c r="D1349" t="str">
        <f t="shared" si="383"/>
        <v>3.47812486915099-112.781540623035i</v>
      </c>
      <c r="E1349" t="str">
        <f t="shared" si="384"/>
        <v>161.751970511633-0.411987678641195i</v>
      </c>
      <c r="F1349" t="str">
        <f t="shared" si="385"/>
        <v>2.909909888826-1058.37924549065i</v>
      </c>
      <c r="G1349" t="str">
        <f t="shared" si="386"/>
        <v>0.999999992754446-0.0000851208212038239i</v>
      </c>
      <c r="H1349" t="str">
        <f t="shared" si="387"/>
        <v>15.3841152942736+19.3216147279855i</v>
      </c>
      <c r="I1349" t="str">
        <f t="shared" si="388"/>
        <v>138.757080674508-109.858161300212i</v>
      </c>
      <c r="K1349" t="str">
        <f t="shared" si="389"/>
        <v>0.126100174110788-0.158857333225109i</v>
      </c>
      <c r="L1349" t="str">
        <f t="shared" si="390"/>
        <v>0.000714285714285714-8.56997462045736i</v>
      </c>
      <c r="M1349" t="str">
        <f t="shared" si="391"/>
        <v>0.0025-0.267000156262356i</v>
      </c>
      <c r="N1349">
        <f t="shared" si="392"/>
        <v>40.062852942552865</v>
      </c>
      <c r="O1349">
        <f t="shared" si="393"/>
        <v>53.30642525945747</v>
      </c>
      <c r="P1349" s="3">
        <f t="shared" si="394"/>
        <v>53.30642525945747</v>
      </c>
      <c r="Q1349" s="3">
        <f t="shared" si="395"/>
        <v>-139.93714705744713</v>
      </c>
      <c r="R1349">
        <f t="shared" si="396"/>
        <v>40.062852942552865</v>
      </c>
      <c r="S1349">
        <f t="shared" si="397"/>
        <v>0.14111874534154592</v>
      </c>
      <c r="T1349">
        <f t="shared" si="380"/>
        <v>53.30642525945747</v>
      </c>
    </row>
    <row r="1350" spans="1:20" x14ac:dyDescent="0.25">
      <c r="A1350">
        <f t="shared" si="381"/>
        <v>890.04459316134989</v>
      </c>
      <c r="B1350">
        <f t="shared" si="398"/>
        <v>141.65499657384379</v>
      </c>
      <c r="C1350" t="str">
        <f t="shared" si="382"/>
        <v>-352.460181135054-295.399404157495i</v>
      </c>
      <c r="D1350" t="str">
        <f t="shared" si="383"/>
        <v>3.47812486815464-112.354598286384i</v>
      </c>
      <c r="E1350" t="str">
        <f t="shared" si="384"/>
        <v>161.749946950317-0.410902036297341i</v>
      </c>
      <c r="F1350" t="str">
        <f t="shared" si="385"/>
        <v>2.90990988866546-1054.37263137746i</v>
      </c>
      <c r="G1350" t="str">
        <f t="shared" si="386"/>
        <v>0.999999992699275-0.0000854442803196844i</v>
      </c>
      <c r="H1350" t="str">
        <f t="shared" si="387"/>
        <v>15.38589250443+19.3952952370424i</v>
      </c>
      <c r="I1350" t="str">
        <f t="shared" si="388"/>
        <v>138.758960364873-109.452075001727i</v>
      </c>
      <c r="K1350" t="str">
        <f t="shared" si="389"/>
        <v>0.125516503835737-0.158708976763537i</v>
      </c>
      <c r="L1350" t="str">
        <f t="shared" si="390"/>
        <v>0.000714285714285714-8.53753199886168i</v>
      </c>
      <c r="M1350" t="str">
        <f t="shared" si="391"/>
        <v>0.0025-0.265989396555445i</v>
      </c>
      <c r="N1350">
        <f t="shared" si="392"/>
        <v>39.966614543847669</v>
      </c>
      <c r="O1350">
        <f t="shared" si="393"/>
        <v>53.252877575469398</v>
      </c>
      <c r="P1350" s="3">
        <f t="shared" si="394"/>
        <v>53.252877575469398</v>
      </c>
      <c r="Q1350" s="3">
        <f t="shared" si="395"/>
        <v>-140.03338545615233</v>
      </c>
      <c r="R1350">
        <f t="shared" si="396"/>
        <v>39.966614543847669</v>
      </c>
      <c r="S1350">
        <f t="shared" si="397"/>
        <v>0.14165499657384378</v>
      </c>
      <c r="T1350">
        <f t="shared" si="380"/>
        <v>53.252877575469398</v>
      </c>
    </row>
    <row r="1351" spans="1:20" x14ac:dyDescent="0.25">
      <c r="A1351">
        <f t="shared" si="381"/>
        <v>893.42676261536303</v>
      </c>
      <c r="B1351">
        <f t="shared" si="398"/>
        <v>142.19328556082439</v>
      </c>
      <c r="C1351" t="str">
        <f t="shared" si="382"/>
        <v>-350.783573573919-292.993968843906i</v>
      </c>
      <c r="D1351" t="str">
        <f t="shared" si="383"/>
        <v>3.47812486715072-111.929272208349i</v>
      </c>
      <c r="E1351" t="str">
        <f t="shared" si="384"/>
        <v>161.747927483253-0.409807332998447i</v>
      </c>
      <c r="F1351" t="str">
        <f t="shared" si="385"/>
        <v>2.90990988850369-1050.38118476856i</v>
      </c>
      <c r="G1351" t="str">
        <f t="shared" si="386"/>
        <v>0.999999992643684-0.0000857689685801313i</v>
      </c>
      <c r="H1351" t="str">
        <f t="shared" si="387"/>
        <v>15.3876833403952+19.4692586951991i</v>
      </c>
      <c r="I1351" t="str">
        <f t="shared" si="388"/>
        <v>138.760854416138-109.047563794344i</v>
      </c>
      <c r="K1351" t="str">
        <f t="shared" si="389"/>
        <v>0.124933931114956-0.158558618381015i</v>
      </c>
      <c r="L1351" t="str">
        <f t="shared" si="390"/>
        <v>0.000714285714285714-8.50521219253008i</v>
      </c>
      <c r="M1351" t="str">
        <f t="shared" si="391"/>
        <v>0.0025-0.264982463195303i</v>
      </c>
      <c r="N1351">
        <f t="shared" si="392"/>
        <v>39.870511381140659</v>
      </c>
      <c r="O1351">
        <f t="shared" si="393"/>
        <v>53.199271745143193</v>
      </c>
      <c r="P1351" s="3">
        <f t="shared" si="394"/>
        <v>53.199271745143193</v>
      </c>
      <c r="Q1351" s="3">
        <f t="shared" si="395"/>
        <v>-140.12948861885934</v>
      </c>
      <c r="R1351">
        <f t="shared" si="396"/>
        <v>39.870511381140659</v>
      </c>
      <c r="S1351">
        <f t="shared" si="397"/>
        <v>0.14219328556082439</v>
      </c>
      <c r="T1351">
        <f t="shared" si="380"/>
        <v>53.199271745143193</v>
      </c>
    </row>
    <row r="1352" spans="1:20" x14ac:dyDescent="0.25">
      <c r="A1352">
        <f t="shared" si="381"/>
        <v>896.82178431330135</v>
      </c>
      <c r="B1352">
        <f t="shared" si="398"/>
        <v>142.73362004595552</v>
      </c>
      <c r="C1352" t="str">
        <f t="shared" si="382"/>
        <v>-349.110248345194-290.605022696954i</v>
      </c>
      <c r="D1352" t="str">
        <f t="shared" si="383"/>
        <v>3.47812486613915-111.505556270472i</v>
      </c>
      <c r="E1352" t="str">
        <f t="shared" si="384"/>
        <v>161.745912158659-0.408703596649024i</v>
      </c>
      <c r="F1352" t="str">
        <f t="shared" si="385"/>
        <v>2.90990988834069-1046.40484824564i</v>
      </c>
      <c r="G1352" t="str">
        <f t="shared" si="386"/>
        <v>0.99999999258767-0.0000860948906559131i</v>
      </c>
      <c r="H1352" t="str">
        <f t="shared" si="387"/>
        <v>15.3894879073548+19.5435062116956i</v>
      </c>
      <c r="I1352" t="str">
        <f t="shared" si="388"/>
        <v>138.762762938388-108.644621865778i</v>
      </c>
      <c r="K1352" t="str">
        <f t="shared" si="389"/>
        <v>0.124352469568918-0.158406268081823i</v>
      </c>
      <c r="L1352" t="str">
        <f t="shared" si="390"/>
        <v>0.000714285714285714-8.47301473653131i</v>
      </c>
      <c r="M1352" t="str">
        <f t="shared" si="391"/>
        <v>0.0025-0.263979341696855i</v>
      </c>
      <c r="N1352">
        <f t="shared" si="392"/>
        <v>39.774544893723487</v>
      </c>
      <c r="O1352">
        <f t="shared" si="393"/>
        <v>53.145607884132573</v>
      </c>
      <c r="P1352" s="3">
        <f t="shared" si="394"/>
        <v>53.145607884132573</v>
      </c>
      <c r="Q1352" s="3">
        <f t="shared" si="395"/>
        <v>-140.22545510627651</v>
      </c>
      <c r="R1352">
        <f t="shared" si="396"/>
        <v>39.774544893723487</v>
      </c>
      <c r="S1352">
        <f t="shared" si="397"/>
        <v>0.14273362004595552</v>
      </c>
      <c r="T1352">
        <f t="shared" si="380"/>
        <v>53.145607884132573</v>
      </c>
    </row>
    <row r="1353" spans="1:20" x14ac:dyDescent="0.25">
      <c r="A1353">
        <f t="shared" si="381"/>
        <v>900.2297070936919</v>
      </c>
      <c r="B1353">
        <f t="shared" si="398"/>
        <v>143.27600780213015</v>
      </c>
      <c r="C1353" t="str">
        <f t="shared" si="382"/>
        <v>-347.440243819806-288.232495077707i</v>
      </c>
      <c r="D1353" t="str">
        <f t="shared" si="383"/>
        <v>3.47812486511987-111.083444377457i</v>
      </c>
      <c r="E1353" t="str">
        <f t="shared" si="384"/>
        <v>161.74390102435-0.407590855496222i</v>
      </c>
      <c r="F1353" t="str">
        <f t="shared" si="385"/>
        <v>2.90990988817645-1042.44356460776i</v>
      </c>
      <c r="G1353" t="str">
        <f t="shared" si="386"/>
        <v>0.999999992531229-0.0000864220512355279i</v>
      </c>
      <c r="H1353" t="str">
        <f t="shared" si="387"/>
        <v>15.3913063113173+19.618038900379i</v>
      </c>
      <c r="I1353" t="str">
        <f t="shared" si="388"/>
        <v>138.764686042561-108.243243426398i</v>
      </c>
      <c r="K1353" t="str">
        <f t="shared" si="389"/>
        <v>0.123772132702372-0.158251935979263i</v>
      </c>
      <c r="L1353" t="str">
        <f t="shared" si="390"/>
        <v>0.000714285714285714-8.44093916769403i</v>
      </c>
      <c r="M1353" t="str">
        <f t="shared" si="391"/>
        <v>0.0025-0.262980017629862i</v>
      </c>
      <c r="N1353">
        <f t="shared" si="392"/>
        <v>39.678716514559341</v>
      </c>
      <c r="O1353">
        <f t="shared" si="393"/>
        <v>53.091886109448758</v>
      </c>
      <c r="P1353" s="3">
        <f t="shared" si="394"/>
        <v>53.091886109448758</v>
      </c>
      <c r="Q1353" s="3">
        <f t="shared" si="395"/>
        <v>-140.32128348544066</v>
      </c>
      <c r="R1353">
        <f t="shared" si="396"/>
        <v>39.678716514559341</v>
      </c>
      <c r="S1353">
        <f t="shared" si="397"/>
        <v>0.14327600780213015</v>
      </c>
      <c r="T1353">
        <f t="shared" si="380"/>
        <v>53.091886109448758</v>
      </c>
    </row>
    <row r="1354" spans="1:20" x14ac:dyDescent="0.25">
      <c r="A1354">
        <f t="shared" si="381"/>
        <v>903.65057998064799</v>
      </c>
      <c r="B1354">
        <f t="shared" si="398"/>
        <v>143.82045663177826</v>
      </c>
      <c r="C1354" t="str">
        <f t="shared" si="382"/>
        <v>-345.773598025837-285.876315200158i</v>
      </c>
      <c r="D1354" t="str">
        <f t="shared" si="383"/>
        <v>3.47812486409284-110.662930457083i</v>
      </c>
      <c r="E1354" t="str">
        <f t="shared" si="384"/>
        <v>161.741894127731-0.406469138125231i</v>
      </c>
      <c r="F1354" t="str">
        <f t="shared" si="385"/>
        <v>2.90990988801098-1038.49727687054i</v>
      </c>
      <c r="G1354" t="str">
        <f t="shared" si="386"/>
        <v>0.999999992474358-0.0000867504550252894i</v>
      </c>
      <c r="H1354" t="str">
        <f t="shared" si="387"/>
        <v>15.3931386591208+19.692857879725i</v>
      </c>
      <c r="I1354" t="str">
        <f t="shared" si="388"/>
        <v>138.766623840451-107.843422709143i</v>
      </c>
      <c r="K1354" t="str">
        <f t="shared" si="389"/>
        <v>0.123192933903289-0.158095632294079i</v>
      </c>
      <c r="L1354" t="str">
        <f t="shared" si="390"/>
        <v>0.000714285714285714-8.40898502460058i</v>
      </c>
      <c r="M1354" t="str">
        <f t="shared" si="391"/>
        <v>0.0025-0.26198447661871i</v>
      </c>
      <c r="N1354">
        <f t="shared" si="392"/>
        <v>39.583027670216978</v>
      </c>
      <c r="O1354">
        <f t="shared" si="393"/>
        <v>53.038106539448364</v>
      </c>
      <c r="P1354" s="3">
        <f t="shared" si="394"/>
        <v>53.038106539448364</v>
      </c>
      <c r="Q1354" s="3">
        <f t="shared" si="395"/>
        <v>-140.41697232978302</v>
      </c>
      <c r="R1354">
        <f t="shared" si="396"/>
        <v>39.583027670216978</v>
      </c>
      <c r="S1354">
        <f t="shared" si="397"/>
        <v>0.14382045663177825</v>
      </c>
      <c r="T1354">
        <f t="shared" si="380"/>
        <v>53.038106539448364</v>
      </c>
    </row>
    <row r="1355" spans="1:20" x14ac:dyDescent="0.25">
      <c r="A1355">
        <f t="shared" si="381"/>
        <v>907.0844521845745</v>
      </c>
      <c r="B1355">
        <f t="shared" si="398"/>
        <v>144.36697436697901</v>
      </c>
      <c r="C1355" t="str">
        <f t="shared" si="382"/>
        <v>-344.110348645688-283.536412135262i</v>
      </c>
      <c r="D1355" t="str">
        <f t="shared" si="383"/>
        <v>3.47812486305797-110.244008460115i</v>
      </c>
      <c r="E1355" t="str">
        <f t="shared" si="384"/>
        <v>161.739891515796-0.405338473451397i</v>
      </c>
      <c r="F1355" t="str">
        <f t="shared" si="385"/>
        <v>2.90990988784423-1034.56592826529i</v>
      </c>
      <c r="G1355" t="str">
        <f t="shared" si="386"/>
        <v>0.999999992417055-0.0000870801067493955i</v>
      </c>
      <c r="H1355" t="str">
        <f t="shared" si="387"/>
        <v>15.3949850584398+19.7679642728609i</v>
      </c>
      <c r="I1355" t="str">
        <f t="shared" si="388"/>
        <v>138.768576444713-107.44515396944i</v>
      </c>
      <c r="K1355" t="str">
        <f t="shared" si="389"/>
        <v>0.122614886441825-0.157937367352875i</v>
      </c>
      <c r="L1355" t="str">
        <f t="shared" si="390"/>
        <v>0.000714285714285714-8.37715184757975i</v>
      </c>
      <c r="M1355" t="str">
        <f t="shared" si="391"/>
        <v>0.0025-0.26099270434221i</v>
      </c>
      <c r="N1355">
        <f t="shared" si="392"/>
        <v>39.487479780801976</v>
      </c>
      <c r="O1355">
        <f t="shared" si="393"/>
        <v>52.984269293821633</v>
      </c>
      <c r="P1355" s="3">
        <f t="shared" si="394"/>
        <v>52.984269293821633</v>
      </c>
      <c r="Q1355" s="3">
        <f t="shared" si="395"/>
        <v>-140.51252021919802</v>
      </c>
      <c r="R1355">
        <f t="shared" si="396"/>
        <v>39.487479780801976</v>
      </c>
      <c r="S1355">
        <f t="shared" si="397"/>
        <v>0.14436697436697901</v>
      </c>
      <c r="T1355">
        <f t="shared" si="380"/>
        <v>52.984269293821633</v>
      </c>
    </row>
    <row r="1356" spans="1:20" x14ac:dyDescent="0.25">
      <c r="A1356">
        <f t="shared" si="381"/>
        <v>910.53137310287582</v>
      </c>
      <c r="B1356">
        <f t="shared" si="398"/>
        <v>144.91556886957352</v>
      </c>
      <c r="C1356" t="str">
        <f t="shared" si="382"/>
        <v>-342.450533013301-281.212714815038i</v>
      </c>
      <c r="D1356" t="str">
        <f t="shared" si="383"/>
        <v>3.47812486201524-109.826672360221i</v>
      </c>
      <c r="E1356" t="str">
        <f t="shared" si="384"/>
        <v>161.737893235122-0.404198890712633i</v>
      </c>
      <c r="F1356" t="str">
        <f t="shared" si="385"/>
        <v>2.9099098876762-1030.64946223824i</v>
      </c>
      <c r="G1356" t="str">
        <f t="shared" si="386"/>
        <v>0.999999992359315-0.0000874110111499961i</v>
      </c>
      <c r="H1356" t="str">
        <f t="shared" si="387"/>
        <v>15.3968456177916+19.8433592075871i</v>
      </c>
      <c r="I1356" t="str">
        <f t="shared" si="388"/>
        <v>138.770543968871-107.048431485124i</v>
      </c>
      <c r="K1356" t="str">
        <f t="shared" si="389"/>
        <v>0.122038003469317-0.157777151586519i</v>
      </c>
      <c r="L1356" t="str">
        <f t="shared" si="390"/>
        <v>0.000714285714285714-8.34543917870072i</v>
      </c>
      <c r="M1356" t="str">
        <f t="shared" si="391"/>
        <v>0.0025-0.260004686533383i</v>
      </c>
      <c r="N1356">
        <f t="shared" si="392"/>
        <v>39.392074259892894</v>
      </c>
      <c r="O1356">
        <f t="shared" si="393"/>
        <v>52.930374493580601</v>
      </c>
      <c r="P1356" s="3">
        <f t="shared" si="394"/>
        <v>52.930374493580601</v>
      </c>
      <c r="Q1356" s="3">
        <f t="shared" si="395"/>
        <v>-140.60792574010711</v>
      </c>
      <c r="R1356">
        <f t="shared" si="396"/>
        <v>39.392074259892894</v>
      </c>
      <c r="S1356">
        <f t="shared" si="397"/>
        <v>0.14491556886957352</v>
      </c>
      <c r="T1356">
        <f t="shared" si="380"/>
        <v>52.930374493580601</v>
      </c>
    </row>
    <row r="1357" spans="1:20" x14ac:dyDescent="0.25">
      <c r="A1357">
        <f t="shared" si="381"/>
        <v>913.99139232066671</v>
      </c>
      <c r="B1357">
        <f t="shared" si="398"/>
        <v>145.4662480312779</v>
      </c>
      <c r="C1357" t="str">
        <f t="shared" si="382"/>
        <v>-340.794188111472-278.905152036657i</v>
      </c>
      <c r="D1357" t="str">
        <f t="shared" si="383"/>
        <v>3.47812486096456-109.410916153881i</v>
      </c>
      <c r="E1357" t="str">
        <f t="shared" si="384"/>
        <v>161.735899331872-0.403050419470138i</v>
      </c>
      <c r="F1357" t="str">
        <f t="shared" si="385"/>
        <v>2.90990988750691-1026.74782244973i</v>
      </c>
      <c r="G1357" t="str">
        <f t="shared" si="386"/>
        <v>0.999999992301136-0.0000877431729872612i</v>
      </c>
      <c r="H1357" t="str">
        <f t="shared" si="387"/>
        <v>15.3987204465429+19.9190438164002i</v>
      </c>
      <c r="I1357" t="str">
        <f t="shared" si="388"/>
        <v>138.77252652733-106.653249556352i</v>
      </c>
      <c r="K1357" t="str">
        <f t="shared" si="389"/>
        <v>0.121462298017299-0.157614995528538i</v>
      </c>
      <c r="L1357" t="str">
        <f t="shared" si="390"/>
        <v>0.000714285714285714-8.31384656176596i</v>
      </c>
      <c r="M1357" t="str">
        <f t="shared" si="391"/>
        <v>0.0025-0.259020408979262i</v>
      </c>
      <c r="N1357">
        <f t="shared" si="392"/>
        <v>39.296812514473544</v>
      </c>
      <c r="O1357">
        <f t="shared" si="393"/>
        <v>52.876422261047146</v>
      </c>
      <c r="P1357" s="3">
        <f t="shared" si="394"/>
        <v>52.876422261047146</v>
      </c>
      <c r="Q1357" s="3">
        <f t="shared" si="395"/>
        <v>-140.70318748552646</v>
      </c>
      <c r="R1357">
        <f t="shared" si="396"/>
        <v>39.296812514473544</v>
      </c>
      <c r="S1357">
        <f t="shared" si="397"/>
        <v>0.14546624803127789</v>
      </c>
      <c r="T1357">
        <f t="shared" si="380"/>
        <v>52.876422261047146</v>
      </c>
    </row>
    <row r="1358" spans="1:20" x14ac:dyDescent="0.25">
      <c r="A1358">
        <f t="shared" si="381"/>
        <v>917.46455961148536</v>
      </c>
      <c r="B1358">
        <f t="shared" si="398"/>
        <v>146.01901977379677</v>
      </c>
      <c r="C1358" t="str">
        <f t="shared" si="382"/>
        <v>-339.141350569187-276.613652466579i</v>
      </c>
      <c r="D1358" t="str">
        <f t="shared" si="383"/>
        <v>3.47812485990589-108.996733860301i</v>
      </c>
      <c r="E1358" t="str">
        <f t="shared" si="384"/>
        <v>161.733909851784-0.401893089596709i</v>
      </c>
      <c r="F1358" t="str">
        <f t="shared" si="385"/>
        <v>2.90990988733633-1022.86095277335i</v>
      </c>
      <c r="G1358" t="str">
        <f t="shared" si="386"/>
        <v>0.999999992242513-0.0000880765970394495i</v>
      </c>
      <c r="H1358" t="str">
        <f t="shared" si="387"/>
        <v>15.4006096549178+19.9950192365152i</v>
      </c>
      <c r="I1358" t="str">
        <f t="shared" si="388"/>
        <v>138.774524235375-106.25960250553i</v>
      </c>
      <c r="K1358" t="str">
        <f t="shared" si="389"/>
        <v>0.120887782996544-0.1574509098135i</v>
      </c>
      <c r="L1358" t="str">
        <f t="shared" si="390"/>
        <v>0.000714285714285714-8.28237354230525i</v>
      </c>
      <c r="M1358" t="str">
        <f t="shared" si="391"/>
        <v>0.0025-0.258039857520684i</v>
      </c>
      <c r="N1358">
        <f t="shared" si="392"/>
        <v>39.201695944871886</v>
      </c>
      <c r="O1358">
        <f t="shared" si="393"/>
        <v>52.822412719840237</v>
      </c>
      <c r="P1358" s="3">
        <f t="shared" si="394"/>
        <v>52.822412719840237</v>
      </c>
      <c r="Q1358" s="3">
        <f t="shared" si="395"/>
        <v>-140.79830405512811</v>
      </c>
      <c r="R1358">
        <f t="shared" si="396"/>
        <v>39.201695944871886</v>
      </c>
      <c r="S1358">
        <f t="shared" si="397"/>
        <v>0.14601901977379678</v>
      </c>
      <c r="T1358">
        <f t="shared" si="380"/>
        <v>52.822412719840237</v>
      </c>
    </row>
    <row r="1359" spans="1:20" x14ac:dyDescent="0.25">
      <c r="A1359">
        <f t="shared" si="381"/>
        <v>920.95092493800905</v>
      </c>
      <c r="B1359">
        <f t="shared" si="398"/>
        <v>146.57389204893721</v>
      </c>
      <c r="C1359" t="str">
        <f t="shared" si="382"/>
        <v>-337.492056659094-274.338144644726i</v>
      </c>
      <c r="D1359" t="str">
        <f t="shared" si="383"/>
        <v>3.47812485883915-108.58411952133i</v>
      </c>
      <c r="E1359" t="str">
        <f t="shared" si="384"/>
        <v>161.731924840172-0.400726931272i</v>
      </c>
      <c r="F1359" t="str">
        <f t="shared" si="385"/>
        <v>2.90990988716444-1018.98879729517i</v>
      </c>
      <c r="G1359" t="str">
        <f t="shared" si="386"/>
        <v>0.999999992183444-0.0000884112881029771i</v>
      </c>
      <c r="H1359" t="str">
        <f t="shared" si="387"/>
        <v>15.402513354003+20.0712866098884i</v>
      </c>
      <c r="I1359" t="str">
        <f t="shared" si="388"/>
        <v>138.776537209179-105.86748467722i</v>
      </c>
      <c r="K1359" t="str">
        <f t="shared" si="389"/>
        <v>0.120314471196132-0.157284905175391i</v>
      </c>
      <c r="L1359" t="str">
        <f t="shared" si="390"/>
        <v>0.000714285714285714-8.25101966756846i</v>
      </c>
      <c r="M1359" t="str">
        <f t="shared" si="391"/>
        <v>0.0025-0.257063018052085i</v>
      </c>
      <c r="N1359">
        <f t="shared" si="392"/>
        <v>39.106725944695995</v>
      </c>
      <c r="O1359">
        <f t="shared" si="393"/>
        <v>52.768345994864312</v>
      </c>
      <c r="P1359" s="3">
        <f t="shared" si="394"/>
        <v>52.768345994864312</v>
      </c>
      <c r="Q1359" s="3">
        <f t="shared" si="395"/>
        <v>-140.893274055304</v>
      </c>
      <c r="R1359">
        <f t="shared" si="396"/>
        <v>39.106725944695995</v>
      </c>
      <c r="S1359">
        <f t="shared" si="397"/>
        <v>0.1465738920489372</v>
      </c>
      <c r="T1359">
        <f t="shared" si="380"/>
        <v>52.768345994864312</v>
      </c>
    </row>
    <row r="1360" spans="1:20" x14ac:dyDescent="0.25">
      <c r="A1360">
        <f t="shared" si="381"/>
        <v>924.45053845277357</v>
      </c>
      <c r="B1360">
        <f t="shared" si="398"/>
        <v>147.13087283872318</v>
      </c>
      <c r="C1360" t="str">
        <f t="shared" si="382"/>
        <v>-335.84634229502-272.078556988664i</v>
      </c>
      <c r="D1360" t="str">
        <f t="shared" si="383"/>
        <v>3.47812485776429-108.173067201373i</v>
      </c>
      <c r="E1360" t="str">
        <f t="shared" si="384"/>
        <v>161.729944341923-0.399551974979614i</v>
      </c>
      <c r="F1360" t="str">
        <f t="shared" si="385"/>
        <v>2.90990988699124-1015.13130031294i</v>
      </c>
      <c r="G1360" t="str">
        <f t="shared" si="386"/>
        <v>0.999999992123925-0.0000887472509924863i</v>
      </c>
      <c r="H1360" t="str">
        <f t="shared" si="387"/>
        <v>15.4044316557561+20.1478470832402i</v>
      </c>
      <c r="I1360" t="str">
        <f t="shared" si="388"/>
        <v>138.778565565818-105.476890438074i</v>
      </c>
      <c r="K1360" t="str">
        <f t="shared" si="389"/>
        <v>0.119742375282543-0.157116992445983i</v>
      </c>
      <c r="L1360" t="str">
        <f t="shared" si="390"/>
        <v>0.000714285714285714-8.21978448651968i</v>
      </c>
      <c r="M1360" t="str">
        <f t="shared" si="391"/>
        <v>0.0025-0.256089876521304i</v>
      </c>
      <c r="N1360">
        <f t="shared" si="392"/>
        <v>39.011903900772126</v>
      </c>
      <c r="O1360">
        <f t="shared" si="393"/>
        <v>52.714222212296903</v>
      </c>
      <c r="P1360" s="3">
        <f t="shared" si="394"/>
        <v>52.714222212296903</v>
      </c>
      <c r="Q1360" s="3">
        <f t="shared" si="395"/>
        <v>-140.98809609922787</v>
      </c>
      <c r="R1360">
        <f t="shared" si="396"/>
        <v>39.011903900772126</v>
      </c>
      <c r="S1360">
        <f t="shared" si="397"/>
        <v>0.14713087283872317</v>
      </c>
      <c r="T1360">
        <f t="shared" si="380"/>
        <v>52.714222212296903</v>
      </c>
    </row>
    <row r="1361" spans="1:20" x14ac:dyDescent="0.25">
      <c r="A1361">
        <f t="shared" si="381"/>
        <v>927.96345049889419</v>
      </c>
      <c r="B1361">
        <f t="shared" si="398"/>
        <v>147.68997015551034</v>
      </c>
      <c r="C1361" t="str">
        <f t="shared" si="382"/>
        <v>-334.204243029554-269.834817797823i</v>
      </c>
      <c r="D1361" t="str">
        <f t="shared" si="383"/>
        <v>3.47812485668124-107.763570987305i</v>
      </c>
      <c r="E1361" t="str">
        <f t="shared" si="384"/>
        <v>161.727968401498-0.398368251496327i</v>
      </c>
      <c r="F1361" t="str">
        <f t="shared" si="385"/>
        <v>2.90990988681674-1011.28840633527i</v>
      </c>
      <c r="G1361" t="str">
        <f t="shared" si="386"/>
        <v>0.999999992063954-0.0000890844905409151i</v>
      </c>
      <c r="H1361" t="str">
        <f t="shared" si="387"/>
        <v>15.4063646730117+20.2247018080782i</v>
      </c>
      <c r="I1361" t="str">
        <f t="shared" si="388"/>
        <v>138.780609423267-105.087814176741i</v>
      </c>
      <c r="K1361" t="str">
        <f t="shared" si="389"/>
        <v>0.119171507798773-0.156947182553191i</v>
      </c>
      <c r="L1361" t="str">
        <f t="shared" si="390"/>
        <v>0.000714285714285714-8.18866754983036i</v>
      </c>
      <c r="M1361" t="str">
        <f t="shared" si="391"/>
        <v>0.0025-0.255120418929373i</v>
      </c>
      <c r="N1361">
        <f t="shared" si="392"/>
        <v>38.917231193085343</v>
      </c>
      <c r="O1361">
        <f t="shared" si="393"/>
        <v>52.660041499576195</v>
      </c>
      <c r="P1361" s="3">
        <f t="shared" si="394"/>
        <v>52.660041499576195</v>
      </c>
      <c r="Q1361" s="3">
        <f t="shared" si="395"/>
        <v>-141.08276880691466</v>
      </c>
      <c r="R1361">
        <f t="shared" si="396"/>
        <v>38.917231193085343</v>
      </c>
      <c r="S1361">
        <f t="shared" si="397"/>
        <v>0.14768997015551033</v>
      </c>
      <c r="T1361">
        <f t="shared" si="380"/>
        <v>52.660041499576195</v>
      </c>
    </row>
    <row r="1362" spans="1:20" x14ac:dyDescent="0.25">
      <c r="A1362">
        <f t="shared" si="381"/>
        <v>931.48971161078998</v>
      </c>
      <c r="B1362">
        <f t="shared" si="398"/>
        <v>148.25119204210128</v>
      </c>
      <c r="C1362" t="str">
        <f t="shared" si="382"/>
        <v>-332.565794051683-267.606855257703i</v>
      </c>
      <c r="D1362" t="str">
        <f t="shared" si="383"/>
        <v>3.47812485558996-107.355624988383i</v>
      </c>
      <c r="E1362" t="str">
        <f t="shared" si="384"/>
        <v>161.725997062918-0.397175791891088i</v>
      </c>
      <c r="F1362" t="str">
        <f t="shared" si="385"/>
        <v>2.90990988664089-1007.46006008083i</v>
      </c>
      <c r="G1362" t="str">
        <f t="shared" si="386"/>
        <v>0.999999992003525-0.0000894230115995669i</v>
      </c>
      <c r="H1362" t="str">
        <f t="shared" si="387"/>
        <v>15.4083125194893+20.3018519407204i</v>
      </c>
      <c r="I1362" t="str">
        <f t="shared" si="388"/>
        <v>138.782668900415-104.700250303796i</v>
      </c>
      <c r="K1362" t="str">
        <f t="shared" si="389"/>
        <v>0.11860188116348-0.156775486519421i</v>
      </c>
      <c r="L1362" t="str">
        <f t="shared" si="390"/>
        <v>0.000714285714285714-8.15766840987281i</v>
      </c>
      <c r="M1362" t="str">
        <f t="shared" si="391"/>
        <v>0.0025-0.254154631330317i</v>
      </c>
      <c r="N1362">
        <f t="shared" si="392"/>
        <v>38.822709194719749</v>
      </c>
      <c r="O1362">
        <f t="shared" si="393"/>
        <v>52.605803985387823</v>
      </c>
      <c r="P1362" s="3">
        <f t="shared" si="394"/>
        <v>52.605803985387823</v>
      </c>
      <c r="Q1362" s="3">
        <f t="shared" si="395"/>
        <v>-141.17729080528025</v>
      </c>
      <c r="R1362">
        <f t="shared" si="396"/>
        <v>38.822709194719749</v>
      </c>
      <c r="S1362">
        <f t="shared" si="397"/>
        <v>0.14825119204210127</v>
      </c>
      <c r="T1362">
        <f t="shared" si="380"/>
        <v>52.605803985387823</v>
      </c>
    </row>
    <row r="1363" spans="1:20" x14ac:dyDescent="0.25">
      <c r="A1363">
        <f t="shared" si="381"/>
        <v>935.02937251491096</v>
      </c>
      <c r="B1363">
        <f t="shared" si="398"/>
        <v>148.81454657186126</v>
      </c>
      <c r="C1363" t="str">
        <f t="shared" si="382"/>
        <v>-330.931030184578-265.394597444177i</v>
      </c>
      <c r="D1363" t="str">
        <f t="shared" si="383"/>
        <v>3.47812485449035-106.949223336169i</v>
      </c>
      <c r="E1363" t="str">
        <f t="shared" si="384"/>
        <v>161.724030369773-0.395974627514052i</v>
      </c>
      <c r="F1363" t="str">
        <f t="shared" si="385"/>
        <v>2.9099098864637-1003.64620647759i</v>
      </c>
      <c r="G1363" t="str">
        <f t="shared" si="386"/>
        <v>0.999999991942636-0.0000897628190381798i</v>
      </c>
      <c r="H1363" t="str">
        <f t="shared" si="387"/>
        <v>15.4102753097998+20.3792986423178i</v>
      </c>
      <c r="I1363" t="str">
        <f t="shared" si="388"/>
        <v>138.784744117068-104.314193251661i</v>
      </c>
      <c r="K1363" t="str">
        <f t="shared" si="389"/>
        <v>0.118033507670153-0.156601915459916i</v>
      </c>
      <c r="L1363" t="str">
        <f t="shared" si="390"/>
        <v>0.000714285714285714-8.12678662071412i</v>
      </c>
      <c r="M1363" t="str">
        <f t="shared" si="391"/>
        <v>0.0025-0.25319249983096i</v>
      </c>
      <c r="N1363">
        <f t="shared" si="392"/>
        <v>38.728339271800678</v>
      </c>
      <c r="O1363">
        <f t="shared" si="393"/>
        <v>52.551509799653608</v>
      </c>
      <c r="P1363" s="3">
        <f t="shared" si="394"/>
        <v>52.551509799653608</v>
      </c>
      <c r="Q1363" s="3">
        <f t="shared" si="395"/>
        <v>-141.27166072819932</v>
      </c>
      <c r="R1363">
        <f t="shared" si="396"/>
        <v>38.728339271800678</v>
      </c>
      <c r="S1363">
        <f t="shared" si="397"/>
        <v>0.14881454657186124</v>
      </c>
      <c r="T1363">
        <f t="shared" si="380"/>
        <v>52.551509799653608</v>
      </c>
    </row>
    <row r="1364" spans="1:20" x14ac:dyDescent="0.25">
      <c r="A1364">
        <f t="shared" si="381"/>
        <v>938.58248413046761</v>
      </c>
      <c r="B1364">
        <f t="shared" si="398"/>
        <v>149.38004184883434</v>
      </c>
      <c r="C1364" t="str">
        <f t="shared" si="382"/>
        <v>-329.299985883377-263.197972327717i</v>
      </c>
      <c r="D1364" t="str">
        <f t="shared" si="383"/>
        <v>3.47812485338238-106.544360184439i</v>
      </c>
      <c r="E1364" t="str">
        <f t="shared" si="384"/>
        <v>161.722068365214-0.394764789996344i</v>
      </c>
      <c r="F1364" t="str">
        <f t="shared" si="385"/>
        <v>2.90990988628517-999.846790661983i</v>
      </c>
      <c r="G1364" t="str">
        <f t="shared" si="386"/>
        <v>0.999999991881284-0.0000901039177449968i</v>
      </c>
      <c r="H1364" t="str">
        <f t="shared" si="387"/>
        <v>15.4122531594525+20.4570430788795i</v>
      </c>
      <c r="I1364" t="str">
        <f t="shared" si="388"/>
        <v>138.786835193961-103.929637474514i</v>
      </c>
      <c r="K1364" t="str">
        <f t="shared" si="389"/>
        <v>0.117466399486299-0.156426480581093i</v>
      </c>
      <c r="L1364" t="str">
        <f t="shared" si="390"/>
        <v>0.000714285714285714-8.09602173810925i</v>
      </c>
      <c r="M1364" t="str">
        <f t="shared" si="391"/>
        <v>0.0025-0.252234010590716i</v>
      </c>
      <c r="N1364">
        <f t="shared" si="392"/>
        <v>38.634122783434918</v>
      </c>
      <c r="O1364">
        <f t="shared" si="393"/>
        <v>52.497159073517928</v>
      </c>
      <c r="P1364" s="3">
        <f t="shared" si="394"/>
        <v>52.497159073517928</v>
      </c>
      <c r="Q1364" s="3">
        <f t="shared" si="395"/>
        <v>-141.36587721656508</v>
      </c>
      <c r="R1364">
        <f t="shared" si="396"/>
        <v>38.634122783434918</v>
      </c>
      <c r="S1364">
        <f t="shared" si="397"/>
        <v>0.14938004184883433</v>
      </c>
      <c r="T1364">
        <f t="shared" si="380"/>
        <v>52.497159073517928</v>
      </c>
    </row>
    <row r="1365" spans="1:20" x14ac:dyDescent="0.25">
      <c r="A1365">
        <f t="shared" si="381"/>
        <v>942.14909757016346</v>
      </c>
      <c r="B1365">
        <f t="shared" si="398"/>
        <v>149.94768600785991</v>
      </c>
      <c r="C1365" t="str">
        <f t="shared" si="382"/>
        <v>-327.67269523305-261.016907777716i</v>
      </c>
      <c r="D1365" t="str">
        <f t="shared" si="383"/>
        <v>3.47812485226596-106.141029709099i</v>
      </c>
      <c r="E1365" t="str">
        <f t="shared" si="384"/>
        <v>161.720111091949-0.393546311238584i</v>
      </c>
      <c r="F1365" t="str">
        <f t="shared" si="385"/>
        <v>2.90990988610529-996.061757978129i</v>
      </c>
      <c r="G1365" t="str">
        <f t="shared" si="386"/>
        <v>0.999999991819465-0.0000904463126268364i</v>
      </c>
      <c r="H1365" t="str">
        <f t="shared" si="387"/>
        <v>15.4142461848635+20.5350864212944i</v>
      </c>
      <c r="I1365" t="str">
        <f t="shared" si="388"/>
        <v>138.788942252758-103.546577448228i</v>
      </c>
      <c r="K1365" t="str">
        <f t="shared" si="389"/>
        <v>0.116900568652672-0.156249193178865i</v>
      </c>
      <c r="L1365" t="str">
        <f t="shared" si="390"/>
        <v>0.000714285714285714-8.06537331949517i</v>
      </c>
      <c r="M1365" t="str">
        <f t="shared" si="391"/>
        <v>0.0025-0.251279149821394i</v>
      </c>
      <c r="N1365">
        <f t="shared" si="392"/>
        <v>38.540061081658934</v>
      </c>
      <c r="O1365">
        <f t="shared" si="393"/>
        <v>52.442751939335004</v>
      </c>
      <c r="P1365" s="3">
        <f t="shared" si="394"/>
        <v>52.442751939335004</v>
      </c>
      <c r="Q1365" s="3">
        <f t="shared" si="395"/>
        <v>-141.45993891834107</v>
      </c>
      <c r="R1365">
        <f t="shared" si="396"/>
        <v>38.540061081658934</v>
      </c>
      <c r="S1365">
        <f t="shared" si="397"/>
        <v>0.1499476860078599</v>
      </c>
      <c r="T1365">
        <f t="shared" si="380"/>
        <v>52.442751939335004</v>
      </c>
    </row>
    <row r="1366" spans="1:20" x14ac:dyDescent="0.25">
      <c r="A1366">
        <f t="shared" si="381"/>
        <v>945.72926414093013</v>
      </c>
      <c r="B1366">
        <f t="shared" si="398"/>
        <v>150.51748721468979</v>
      </c>
      <c r="C1366" t="str">
        <f t="shared" si="382"/>
        <v>-326.0491919464-258.851331566808i</v>
      </c>
      <c r="D1366" t="str">
        <f t="shared" si="383"/>
        <v>3.47812485114106-105.739226108105i</v>
      </c>
      <c r="E1366" t="str">
        <f t="shared" si="384"/>
        <v>161.718158592248-0.392319223406538i</v>
      </c>
      <c r="F1366" t="str">
        <f t="shared" si="385"/>
        <v>2.90990988592403-992.291053977065i</v>
      </c>
      <c r="G1366" t="str">
        <f t="shared" si="386"/>
        <v>0.999999991757174-0.0000907900086091631i</v>
      </c>
      <c r="H1366" t="str">
        <f t="shared" si="387"/>
        <v>15.4162545033615+20.6134298453562i</v>
      </c>
      <c r="I1366" t="str">
        <f t="shared" si="388"/>
        <v>138.791065416063-103.165007670277i</v>
      </c>
      <c r="K1366" t="str">
        <f t="shared" si="389"/>
        <v>0.116336027082513-0.156070064636975i</v>
      </c>
      <c r="L1366" t="str">
        <f t="shared" si="390"/>
        <v>0.000714285714285714-8.03484092398409i</v>
      </c>
      <c r="M1366" t="str">
        <f t="shared" si="391"/>
        <v>0.0025-0.250327903787003i</v>
      </c>
      <c r="N1366">
        <f t="shared" si="392"/>
        <v>38.446155511381221</v>
      </c>
      <c r="O1366">
        <f t="shared" si="393"/>
        <v>52.388288530656936</v>
      </c>
      <c r="P1366" s="3">
        <f t="shared" si="394"/>
        <v>52.388288530656936</v>
      </c>
      <c r="Q1366" s="3">
        <f t="shared" si="395"/>
        <v>-141.55384448861878</v>
      </c>
      <c r="R1366">
        <f t="shared" si="396"/>
        <v>38.446155511381221</v>
      </c>
      <c r="S1366">
        <f t="shared" si="397"/>
        <v>0.1505174872146898</v>
      </c>
      <c r="T1366">
        <f t="shared" si="380"/>
        <v>52.388288530656936</v>
      </c>
    </row>
    <row r="1367" spans="1:20" x14ac:dyDescent="0.25">
      <c r="A1367">
        <f t="shared" si="381"/>
        <v>949.32303534466564</v>
      </c>
      <c r="B1367">
        <f t="shared" si="398"/>
        <v>151.08945366610561</v>
      </c>
      <c r="C1367" t="str">
        <f t="shared" si="382"/>
        <v>-324.429509362056-256.701171375165i</v>
      </c>
      <c r="D1367" t="str">
        <f t="shared" si="383"/>
        <v>3.47812485000757-105.338943601378i</v>
      </c>
      <c r="E1367" t="str">
        <f t="shared" si="384"/>
        <v>161.716210907929-0.39108355892997i</v>
      </c>
      <c r="F1367" t="str">
        <f t="shared" si="385"/>
        <v>2.90990988574139-988.534624415949i</v>
      </c>
      <c r="G1367" t="str">
        <f t="shared" si="386"/>
        <v>0.99999999169441-0.0000911350106361578i</v>
      </c>
      <c r="H1367" t="str">
        <f t="shared" si="387"/>
        <v>15.4182782331963+20.6920745317867i</v>
      </c>
      <c r="I1367" t="str">
        <f t="shared" si="388"/>
        <v>138.793204807431-102.784922659666i</v>
      </c>
      <c r="K1367" t="str">
        <f t="shared" si="389"/>
        <v>0.11577278656082-0.155889106425302i</v>
      </c>
      <c r="L1367" t="str">
        <f t="shared" si="390"/>
        <v>0.000714285714285714-8.0044241123571i</v>
      </c>
      <c r="M1367" t="str">
        <f t="shared" si="391"/>
        <v>0.0025-0.24938025880355i</v>
      </c>
      <c r="N1367">
        <f t="shared" si="392"/>
        <v>38.352407410328226</v>
      </c>
      <c r="O1367">
        <f t="shared" si="393"/>
        <v>52.333768982219809</v>
      </c>
      <c r="P1367" s="3">
        <f t="shared" si="394"/>
        <v>52.333768982219809</v>
      </c>
      <c r="Q1367" s="3">
        <f t="shared" si="395"/>
        <v>-141.64759258967177</v>
      </c>
      <c r="R1367">
        <f t="shared" si="396"/>
        <v>38.352407410328226</v>
      </c>
      <c r="S1367">
        <f t="shared" si="397"/>
        <v>0.1510894536661056</v>
      </c>
      <c r="T1367">
        <f t="shared" si="380"/>
        <v>52.333768982219809</v>
      </c>
    </row>
    <row r="1368" spans="1:20" x14ac:dyDescent="0.25">
      <c r="A1368">
        <f t="shared" si="381"/>
        <v>952.93046287897539</v>
      </c>
      <c r="B1368">
        <f t="shared" si="398"/>
        <v>151.66359359003681</v>
      </c>
      <c r="C1368" t="str">
        <f t="shared" si="382"/>
        <v>-322.813680442594-254.566354794875i</v>
      </c>
      <c r="D1368" t="str">
        <f t="shared" si="383"/>
        <v>3.47812484886546-104.94017643072i</v>
      </c>
      <c r="E1368" t="str">
        <f t="shared" si="384"/>
        <v>161.714268080365-0.389839350486411i</v>
      </c>
      <c r="F1368" t="str">
        <f t="shared" si="385"/>
        <v>2.90990988555737-984.79241525728i</v>
      </c>
      <c r="G1368" t="str">
        <f t="shared" si="386"/>
        <v>0.999999991631167-0.0000914813236707897i</v>
      </c>
      <c r="H1368" t="str">
        <f t="shared" si="387"/>
        <v>15.4203174935456+20.7710216662604i</v>
      </c>
      <c r="I1368" t="str">
        <f t="shared" si="388"/>
        <v>138.79536055137-102.406316956854i</v>
      </c>
      <c r="K1368" t="str">
        <f t="shared" si="389"/>
        <v>0.115210858743645-0.155706330098181i</v>
      </c>
      <c r="L1368" t="str">
        <f t="shared" si="390"/>
        <v>0.000714285714285714-7.97412244705829i</v>
      </c>
      <c r="M1368" t="str">
        <f t="shared" si="391"/>
        <v>0.0025-0.248436201238842i</v>
      </c>
      <c r="N1368">
        <f t="shared" si="392"/>
        <v>38.258818108993978</v>
      </c>
      <c r="O1368">
        <f t="shared" si="393"/>
        <v>52.279193429931532</v>
      </c>
      <c r="P1368" s="3">
        <f t="shared" si="394"/>
        <v>52.279193429931532</v>
      </c>
      <c r="Q1368" s="3">
        <f t="shared" si="395"/>
        <v>-141.74118189100602</v>
      </c>
      <c r="R1368">
        <f t="shared" si="396"/>
        <v>38.258818108993978</v>
      </c>
      <c r="S1368">
        <f t="shared" si="397"/>
        <v>0.15166359359003681</v>
      </c>
      <c r="T1368">
        <f t="shared" si="380"/>
        <v>52.279193429931532</v>
      </c>
    </row>
    <row r="1369" spans="1:20" x14ac:dyDescent="0.25">
      <c r="A1369">
        <f t="shared" si="381"/>
        <v>956.5515986379155</v>
      </c>
      <c r="B1369">
        <f t="shared" si="398"/>
        <v>152.23991524567896</v>
      </c>
      <c r="C1369" t="str">
        <f t="shared" si="382"/>
        <v>-321.201737772724-252.446809334279i</v>
      </c>
      <c r="D1369" t="str">
        <f t="shared" si="383"/>
        <v>3.47812484771465-104.542918859731i</v>
      </c>
      <c r="E1369" t="str">
        <f t="shared" si="384"/>
        <v>161.712330150483-0.388586631004323i</v>
      </c>
      <c r="F1369" t="str">
        <f t="shared" si="385"/>
        <v>2.90990988537193-981.064372668123i</v>
      </c>
      <c r="G1369" t="str">
        <f t="shared" si="386"/>
        <v>0.999999991567443-0.0000918289526948871i</v>
      </c>
      <c r="H1369" t="str">
        <f t="shared" si="387"/>
        <v>15.4223724045229+20.850272439428i</v>
      </c>
      <c r="I1369" t="str">
        <f t="shared" si="388"/>
        <v>138.797532773349-102.029185123671i</v>
      </c>
      <c r="K1369" t="str">
        <f t="shared" si="389"/>
        <v>0.114650255157415-0.155521747292709i</v>
      </c>
      <c r="L1369" t="str">
        <f t="shared" si="390"/>
        <v>0.000714285714285714-7.94393549218795i</v>
      </c>
      <c r="M1369" t="str">
        <f t="shared" si="391"/>
        <v>0.0025-0.247495717512296i</v>
      </c>
      <c r="N1369">
        <f t="shared" si="392"/>
        <v>38.165388930585777</v>
      </c>
      <c r="O1369">
        <f t="shared" si="393"/>
        <v>52.224562010858676</v>
      </c>
      <c r="P1369" s="3">
        <f t="shared" si="394"/>
        <v>52.224562010858676</v>
      </c>
      <c r="Q1369" s="3">
        <f t="shared" si="395"/>
        <v>-141.83461106941422</v>
      </c>
      <c r="R1369">
        <f t="shared" si="396"/>
        <v>38.165388930585777</v>
      </c>
      <c r="S1369">
        <f t="shared" si="397"/>
        <v>0.15223991524567895</v>
      </c>
      <c r="T1369">
        <f t="shared" si="380"/>
        <v>52.224562010858676</v>
      </c>
    </row>
    <row r="1370" spans="1:20" x14ac:dyDescent="0.25">
      <c r="A1370">
        <f t="shared" si="381"/>
        <v>960.18649471273966</v>
      </c>
      <c r="B1370">
        <f t="shared" si="398"/>
        <v>152.81842692361255</v>
      </c>
      <c r="C1370" t="str">
        <f t="shared" si="382"/>
        <v>-319.593713557508-250.342462422344i</v>
      </c>
      <c r="D1370" t="str">
        <f t="shared" si="383"/>
        <v>3.47812484655509-104.147165173727i</v>
      </c>
      <c r="E1370" t="str">
        <f t="shared" si="384"/>
        <v>161.710397158753-0.38732543365305i</v>
      </c>
      <c r="F1370" t="str">
        <f t="shared" si="385"/>
        <v>2.90990988518509-977.350443019334i</v>
      </c>
      <c r="G1370" t="str">
        <f t="shared" si="386"/>
        <v>0.999999991503234-0.0000921779027092089i</v>
      </c>
      <c r="H1370" t="str">
        <f t="shared" si="387"/>
        <v>15.4244430871849+20.9298280469414i</v>
      </c>
      <c r="I1370" t="str">
        <f t="shared" si="388"/>
        <v>138.799721599809-101.653521743246i</v>
      </c>
      <c r="K1370" t="str">
        <f t="shared" si="389"/>
        <v>0.11409098719828-0.155335369727042i</v>
      </c>
      <c r="L1370" t="str">
        <f t="shared" si="390"/>
        <v>0.000714285714285714-7.91386281349665i</v>
      </c>
      <c r="M1370" t="str">
        <f t="shared" si="391"/>
        <v>0.0025-0.246558794094736i</v>
      </c>
      <c r="N1370">
        <f t="shared" si="392"/>
        <v>38.072121190976787</v>
      </c>
      <c r="O1370">
        <f t="shared" si="393"/>
        <v>52.169874863212954</v>
      </c>
      <c r="P1370" s="3">
        <f t="shared" si="394"/>
        <v>52.169874863212954</v>
      </c>
      <c r="Q1370" s="3">
        <f t="shared" si="395"/>
        <v>-141.92787880902321</v>
      </c>
      <c r="R1370">
        <f t="shared" si="396"/>
        <v>38.072121190976787</v>
      </c>
      <c r="S1370">
        <f t="shared" si="397"/>
        <v>0.15281842692361255</v>
      </c>
      <c r="T1370">
        <f t="shared" si="380"/>
        <v>52.169874863212954</v>
      </c>
    </row>
    <row r="1371" spans="1:20" x14ac:dyDescent="0.25">
      <c r="A1371">
        <f t="shared" si="381"/>
        <v>963.83520339264817</v>
      </c>
      <c r="B1371">
        <f t="shared" si="398"/>
        <v>153.39913694592229</v>
      </c>
      <c r="C1371" t="str">
        <f t="shared" si="382"/>
        <v>-317.989639620721-248.253241413038i</v>
      </c>
      <c r="D1371" t="str">
        <f t="shared" si="383"/>
        <v>3.4781248453867-103.752909679658i</v>
      </c>
      <c r="E1371" t="str">
        <f t="shared" si="384"/>
        <v>161.708469145192-0.386055791837945i</v>
      </c>
      <c r="F1371" t="str">
        <f t="shared" si="385"/>
        <v>2.90990988499683-973.650572884789i</v>
      </c>
      <c r="G1371" t="str">
        <f t="shared" si="386"/>
        <v>0.999999991438536-0.0000925281787335175i</v>
      </c>
      <c r="H1371" t="str">
        <f t="shared" si="387"/>
        <v>15.4265296635389+21.0096896894782i</v>
      </c>
      <c r="I1371" t="str">
        <f t="shared" si="388"/>
        <v>138.801927158172-101.279321419927i</v>
      </c>
      <c r="K1371" t="str">
        <f t="shared" si="389"/>
        <v>0.113533066131481-0.155147209198701i</v>
      </c>
      <c r="L1371" t="str">
        <f t="shared" si="390"/>
        <v>0.000714285714285714-7.88390397837887i</v>
      </c>
      <c r="M1371" t="str">
        <f t="shared" si="391"/>
        <v>0.0025-0.245625417508204i</v>
      </c>
      <c r="N1371">
        <f t="shared" si="392"/>
        <v>37.979016198652971</v>
      </c>
      <c r="O1371">
        <f t="shared" si="393"/>
        <v>52.115132126338601</v>
      </c>
      <c r="P1371" s="3">
        <f t="shared" si="394"/>
        <v>52.115132126338601</v>
      </c>
      <c r="Q1371" s="3">
        <f t="shared" si="395"/>
        <v>-142.02098380134703</v>
      </c>
      <c r="R1371">
        <f t="shared" si="396"/>
        <v>37.979016198652971</v>
      </c>
      <c r="S1371">
        <f t="shared" si="397"/>
        <v>0.1533991369459223</v>
      </c>
      <c r="T1371">
        <f t="shared" si="380"/>
        <v>52.115132126338601</v>
      </c>
    </row>
    <row r="1372" spans="1:20" x14ac:dyDescent="0.25">
      <c r="A1372">
        <f t="shared" si="381"/>
        <v>967.49777716554024</v>
      </c>
      <c r="B1372">
        <f t="shared" si="398"/>
        <v>153.9820536663168</v>
      </c>
      <c r="C1372" t="str">
        <f t="shared" si="382"/>
        <v>-316.389547403237-246.179073589756i</v>
      </c>
      <c r="D1372" t="str">
        <f t="shared" si="383"/>
        <v>3.4781248442094-103.360146706028i</v>
      </c>
      <c r="E1372" t="str">
        <f t="shared" si="384"/>
        <v>161.706546149365-0.38477773919118i</v>
      </c>
      <c r="F1372" t="str">
        <f t="shared" si="385"/>
        <v>2.90990988480712-969.964709040613i</v>
      </c>
      <c r="G1372" t="str">
        <f t="shared" si="386"/>
        <v>0.999999991373345-0.0000928797858066501i</v>
      </c>
      <c r="H1372" t="str">
        <f t="shared" si="387"/>
        <v>15.4286322565509+21.0898585727655i</v>
      </c>
      <c r="I1372" t="str">
        <f t="shared" si="388"/>
        <v>138.804149576837-100.906578779206i</v>
      </c>
      <c r="K1372" t="str">
        <f t="shared" si="389"/>
        <v>0.112976503090756-0.154957277582863i</v>
      </c>
      <c r="L1372" t="str">
        <f t="shared" si="390"/>
        <v>0.000714285714285714-7.85405855586655i</v>
      </c>
      <c r="M1372" t="str">
        <f t="shared" si="391"/>
        <v>0.0025-0.244695574325766i</v>
      </c>
      <c r="N1372">
        <f t="shared" si="392"/>
        <v>37.886075254670004</v>
      </c>
      <c r="O1372">
        <f t="shared" si="393"/>
        <v>52.060333940699479</v>
      </c>
      <c r="P1372" s="3">
        <f t="shared" si="394"/>
        <v>52.060333940699479</v>
      </c>
      <c r="Q1372" s="3">
        <f t="shared" si="395"/>
        <v>-142.11392474533</v>
      </c>
      <c r="R1372">
        <f t="shared" si="396"/>
        <v>37.886075254670004</v>
      </c>
      <c r="S1372">
        <f t="shared" si="397"/>
        <v>0.15398205366631681</v>
      </c>
      <c r="T1372">
        <f t="shared" si="380"/>
        <v>52.060333940699479</v>
      </c>
    </row>
    <row r="1373" spans="1:20" x14ac:dyDescent="0.25">
      <c r="A1373">
        <f t="shared" si="381"/>
        <v>971.17426871876933</v>
      </c>
      <c r="B1373">
        <f t="shared" si="398"/>
        <v>154.5671854702488</v>
      </c>
      <c r="C1373" t="str">
        <f t="shared" si="382"/>
        <v>-314.793467961487-244.119886169669i</v>
      </c>
      <c r="D1373" t="str">
        <f t="shared" si="383"/>
        <v>3.47812484302314-102.968870602809i</v>
      </c>
      <c r="E1373" t="str">
        <f t="shared" si="384"/>
        <v>161.704628210374-0.383491309569688i</v>
      </c>
      <c r="F1373" t="str">
        <f t="shared" si="385"/>
        <v>2.90990988461598-966.292798464416i</v>
      </c>
      <c r="G1373" t="str">
        <f t="shared" si="386"/>
        <v>0.999999991307658-0.000093232728986591i</v>
      </c>
      <c r="H1373" t="str">
        <f t="shared" si="387"/>
        <v>15.430750990153+21.1703359076058i</v>
      </c>
      <c r="I1373" t="str">
        <f t="shared" si="388"/>
        <v>138.806388985202-100.535288467642i</v>
      </c>
      <c r="K1373" t="str">
        <f t="shared" si="389"/>
        <v>0.112421309077754-0.154765586830654i</v>
      </c>
      <c r="L1373" t="str">
        <f t="shared" si="390"/>
        <v>0.000714285714285714-7.82432611662338i</v>
      </c>
      <c r="M1373" t="str">
        <f t="shared" si="391"/>
        <v>0.0025-0.243769251171315i</v>
      </c>
      <c r="N1373">
        <f t="shared" si="392"/>
        <v>37.793299652601519</v>
      </c>
      <c r="O1373">
        <f t="shared" si="393"/>
        <v>52.00548044786494</v>
      </c>
      <c r="P1373" s="3">
        <f t="shared" si="394"/>
        <v>52.00548044786494</v>
      </c>
      <c r="Q1373" s="3">
        <f t="shared" si="395"/>
        <v>-142.20670034739848</v>
      </c>
      <c r="R1373">
        <f t="shared" si="396"/>
        <v>37.793299652601519</v>
      </c>
      <c r="S1373">
        <f t="shared" si="397"/>
        <v>0.15456718547024881</v>
      </c>
      <c r="T1373">
        <f t="shared" si="380"/>
        <v>52.00548044786494</v>
      </c>
    </row>
    <row r="1374" spans="1:20" x14ac:dyDescent="0.25">
      <c r="A1374">
        <f t="shared" si="381"/>
        <v>974.8647309399006</v>
      </c>
      <c r="B1374">
        <f t="shared" si="398"/>
        <v>155.15454077503574</v>
      </c>
      <c r="C1374" t="str">
        <f t="shared" si="382"/>
        <v>-313.201431966021-242.075606308171i</v>
      </c>
      <c r="D1374" t="str">
        <f t="shared" si="383"/>
        <v>3.47812484182785-102.579075741363i</v>
      </c>
      <c r="E1374" t="str">
        <f t="shared" si="384"/>
        <v>161.702715366866-0.382196537046858i</v>
      </c>
      <c r="F1374" t="str">
        <f t="shared" si="385"/>
        <v>2.90990988442338-962.634788334533i</v>
      </c>
      <c r="G1374" t="str">
        <f t="shared" si="386"/>
        <v>0.999999991241471-0.0000935870133505459i</v>
      </c>
      <c r="H1374" t="str">
        <f t="shared" si="387"/>
        <v>15.4328859892513+21.2511229099015i</v>
      </c>
      <c r="I1374" t="str">
        <f t="shared" si="388"/>
        <v>138.808645513664-100.165445152786i</v>
      </c>
      <c r="K1374" t="str">
        <f t="shared" si="389"/>
        <v>0.111867494961489-0.154572148967438i</v>
      </c>
      <c r="L1374" t="str">
        <f t="shared" si="390"/>
        <v>0.000714285714285714-7.79470623293821i</v>
      </c>
      <c r="M1374" t="str">
        <f t="shared" si="391"/>
        <v>0.0025-0.242846434719382i</v>
      </c>
      <c r="N1374">
        <f t="shared" si="392"/>
        <v>37.700690678496215</v>
      </c>
      <c r="O1374">
        <f t="shared" si="393"/>
        <v>51.950571790497378</v>
      </c>
      <c r="P1374" s="3">
        <f t="shared" si="394"/>
        <v>51.950571790497378</v>
      </c>
      <c r="Q1374" s="3">
        <f t="shared" si="395"/>
        <v>-142.29930932150378</v>
      </c>
      <c r="R1374">
        <f t="shared" si="396"/>
        <v>37.700690678496215</v>
      </c>
      <c r="S1374">
        <f t="shared" si="397"/>
        <v>0.15515454077503574</v>
      </c>
      <c r="T1374">
        <f t="shared" si="380"/>
        <v>51.950571790497378</v>
      </c>
    </row>
    <row r="1375" spans="1:20" x14ac:dyDescent="0.25">
      <c r="A1375">
        <f t="shared" si="381"/>
        <v>978.5692169174722</v>
      </c>
      <c r="B1375">
        <f t="shared" si="398"/>
        <v>155.74412802998089</v>
      </c>
      <c r="C1375" t="str">
        <f t="shared" si="382"/>
        <v>-311.61346970011-240.046161103271i</v>
      </c>
      <c r="D1375" t="str">
        <f t="shared" si="383"/>
        <v>3.47812484062346-102.190756514359i</v>
      </c>
      <c r="E1375" t="str">
        <f t="shared" si="384"/>
        <v>161.700807657025-0.380893455908272i</v>
      </c>
      <c r="F1375" t="str">
        <f t="shared" si="385"/>
        <v>2.90990988422932-958.990626029262i</v>
      </c>
      <c r="G1375" t="str">
        <f t="shared" si="386"/>
        <v>0.99999999117478-0.0000939426439950128i</v>
      </c>
      <c r="H1375" t="str">
        <f t="shared" si="387"/>
        <v>15.4350373797344+21.3322208006802i</v>
      </c>
      <c r="I1375" t="str">
        <f t="shared" si="388"/>
        <v>138.810919293632-99.7970435231067i</v>
      </c>
      <c r="K1375" t="str">
        <f t="shared" si="389"/>
        <v>0.111315071477813-0.154376976091103i</v>
      </c>
      <c r="L1375" t="str">
        <f t="shared" si="390"/>
        <v>0.000714285714285714-7.7651984787191i</v>
      </c>
      <c r="M1375" t="str">
        <f t="shared" si="391"/>
        <v>0.0025-0.241927111694941i</v>
      </c>
      <c r="N1375">
        <f t="shared" si="392"/>
        <v>37.608249610831791</v>
      </c>
      <c r="O1375">
        <f t="shared" si="393"/>
        <v>51.89560811233838</v>
      </c>
      <c r="P1375" s="3">
        <f t="shared" si="394"/>
        <v>51.89560811233838</v>
      </c>
      <c r="Q1375" s="3">
        <f t="shared" si="395"/>
        <v>-142.39175038916821</v>
      </c>
      <c r="R1375">
        <f t="shared" si="396"/>
        <v>37.608249610831791</v>
      </c>
      <c r="S1375">
        <f t="shared" si="397"/>
        <v>0.15574412802998089</v>
      </c>
      <c r="T1375">
        <f t="shared" si="380"/>
        <v>51.89560811233838</v>
      </c>
    </row>
    <row r="1376" spans="1:20" x14ac:dyDescent="0.25">
      <c r="A1376">
        <f t="shared" si="381"/>
        <v>982.28777994175869</v>
      </c>
      <c r="B1376">
        <f t="shared" si="398"/>
        <v>156.33595571649482</v>
      </c>
      <c r="C1376" t="str">
        <f t="shared" si="382"/>
        <v>-310.029611058453-238.031477600033i</v>
      </c>
      <c r="D1376" t="str">
        <f t="shared" si="383"/>
        <v>3.4781248394099-101.803907335696i</v>
      </c>
      <c r="E1376" t="str">
        <f t="shared" si="384"/>
        <v>161.698905118574-0.379582100640565i</v>
      </c>
      <c r="F1376" t="str">
        <f t="shared" si="385"/>
        <v>2.90990988403376-955.3602591261i</v>
      </c>
      <c r="G1376" t="str">
        <f t="shared" si="386"/>
        <v>0.99999999110758-0.0000942996260358569i</v>
      </c>
      <c r="H1376" t="str">
        <f t="shared" si="387"/>
        <v>15.43720528848+21.4136308061202i</v>
      </c>
      <c r="I1376" t="str">
        <f t="shared" si="388"/>
        <v>138.813210457527-99.4300782879099i</v>
      </c>
      <c r="K1376" t="str">
        <f t="shared" si="389"/>
        <v>0.110764049228912-0.154180080370347i</v>
      </c>
      <c r="L1376" t="str">
        <f t="shared" si="390"/>
        <v>0.000714285714285714-7.73580242948705i</v>
      </c>
      <c r="M1376" t="str">
        <f t="shared" si="391"/>
        <v>0.0025-0.241011268873223i</v>
      </c>
      <c r="N1376">
        <f t="shared" si="392"/>
        <v>37.515977720472335</v>
      </c>
      <c r="O1376">
        <f t="shared" si="393"/>
        <v>51.840589558195816</v>
      </c>
      <c r="P1376" s="3">
        <f t="shared" si="394"/>
        <v>51.840589558195816</v>
      </c>
      <c r="Q1376" s="3">
        <f t="shared" si="395"/>
        <v>-142.48402227952766</v>
      </c>
      <c r="R1376">
        <f t="shared" si="396"/>
        <v>37.515977720472335</v>
      </c>
      <c r="S1376">
        <f t="shared" si="397"/>
        <v>0.15633595571649483</v>
      </c>
      <c r="T1376">
        <f t="shared" si="380"/>
        <v>51.840589558195816</v>
      </c>
    </row>
    <row r="1377" spans="1:20" x14ac:dyDescent="0.25">
      <c r="A1377">
        <f t="shared" si="381"/>
        <v>986.02047350553744</v>
      </c>
      <c r="B1377">
        <f t="shared" si="398"/>
        <v>156.93003234821751</v>
      </c>
      <c r="C1377" t="str">
        <f t="shared" si="382"/>
        <v>-308.449885545927-236.03148279499i</v>
      </c>
      <c r="D1377" t="str">
        <f t="shared" si="383"/>
        <v>3.4781248381871-101.418522640418i</v>
      </c>
      <c r="E1377" t="str">
        <f t="shared" si="384"/>
        <v>161.697007788771-0.378262505932024i</v>
      </c>
      <c r="F1377" t="str">
        <f t="shared" si="385"/>
        <v>2.90990988383674-951.743635401005i</v>
      </c>
      <c r="G1377" t="str">
        <f t="shared" si="386"/>
        <v>0.99999999103987-0.0000946579646083839i</v>
      </c>
      <c r="H1377" t="str">
        <f t="shared" si="387"/>
        <v>15.4393898433643+21.4953541575748i</v>
      </c>
      <c r="I1377" t="str">
        <f t="shared" si="388"/>
        <v>138.815519138796-99.0645441772708i</v>
      </c>
      <c r="K1377" t="str">
        <f t="shared" si="389"/>
        <v>0.110214438682838-0.153981474042964i</v>
      </c>
      <c r="L1377" t="str">
        <f t="shared" si="390"/>
        <v>0.000714285714285714-7.70651766237i</v>
      </c>
      <c r="M1377" t="str">
        <f t="shared" si="391"/>
        <v>0.0025-0.240098893079521i</v>
      </c>
      <c r="N1377">
        <f t="shared" si="392"/>
        <v>37.423876270625669</v>
      </c>
      <c r="O1377">
        <f t="shared" si="393"/>
        <v>51.785516273930256</v>
      </c>
      <c r="P1377" s="3">
        <f t="shared" si="394"/>
        <v>51.785516273930256</v>
      </c>
      <c r="Q1377" s="3">
        <f t="shared" si="395"/>
        <v>-142.57612372937433</v>
      </c>
      <c r="R1377">
        <f t="shared" si="396"/>
        <v>37.423876270625669</v>
      </c>
      <c r="S1377">
        <f t="shared" si="397"/>
        <v>0.15693003234821751</v>
      </c>
      <c r="T1377">
        <f t="shared" si="380"/>
        <v>51.785516273930256</v>
      </c>
    </row>
    <row r="1378" spans="1:20" x14ac:dyDescent="0.25">
      <c r="A1378">
        <f t="shared" si="381"/>
        <v>989.76735130485849</v>
      </c>
      <c r="B1378">
        <f t="shared" si="398"/>
        <v>157.52636647114073</v>
      </c>
      <c r="C1378" t="str">
        <f t="shared" si="382"/>
        <v>-306.874322276412-234.04610364056i</v>
      </c>
      <c r="D1378" t="str">
        <f t="shared" si="383"/>
        <v>3.47812483695498-101.034596884636i</v>
      </c>
      <c r="E1378" t="str">
        <f t="shared" si="384"/>
        <v>161.695115704409-0.376934706660973i</v>
      </c>
      <c r="F1378" t="str">
        <f t="shared" si="385"/>
        <v>2.9099098836382-948.140702827629i</v>
      </c>
      <c r="G1378" t="str">
        <f t="shared" si="386"/>
        <v>0.999999990971643-0.000095017664867413i</v>
      </c>
      <c r="H1378" t="str">
        <f t="shared" si="387"/>
        <v>15.4415911732694+21.5773920916001i</v>
      </c>
      <c r="I1378" t="str">
        <f t="shared" si="388"/>
        <v>138.817845471921-98.7004359419545i</v>
      </c>
      <c r="K1378" t="str">
        <f t="shared" si="389"/>
        <v>0.109666250173047-0.153781169414119i</v>
      </c>
      <c r="L1378" t="str">
        <f t="shared" si="390"/>
        <v>0.000714285714285714-7.67734375609688i</v>
      </c>
      <c r="M1378" t="str">
        <f t="shared" si="391"/>
        <v>0.0025-0.239189971189002i</v>
      </c>
      <c r="N1378">
        <f t="shared" si="392"/>
        <v>37.331946516801708</v>
      </c>
      <c r="O1378">
        <f t="shared" si="393"/>
        <v>51.730388406441037</v>
      </c>
      <c r="P1378" s="3">
        <f t="shared" si="394"/>
        <v>51.730388406441037</v>
      </c>
      <c r="Q1378" s="3">
        <f t="shared" si="395"/>
        <v>-142.66805348319829</v>
      </c>
      <c r="R1378">
        <f t="shared" si="396"/>
        <v>37.331946516801708</v>
      </c>
      <c r="S1378">
        <f t="shared" si="397"/>
        <v>0.15752636647114074</v>
      </c>
      <c r="T1378">
        <f t="shared" si="380"/>
        <v>51.730388406441037</v>
      </c>
    </row>
    <row r="1379" spans="1:20" x14ac:dyDescent="0.25">
      <c r="A1379">
        <f t="shared" si="381"/>
        <v>993.52846723981691</v>
      </c>
      <c r="B1379">
        <f t="shared" si="398"/>
        <v>158.12496666373107</v>
      </c>
      <c r="C1379" t="str">
        <f t="shared" si="382"/>
        <v>-305.302949971736-232.075267049505i</v>
      </c>
      <c r="D1379" t="str">
        <f t="shared" si="383"/>
        <v>3.47812483571348-100.652124545451i</v>
      </c>
      <c r="E1379" t="str">
        <f t="shared" si="384"/>
        <v>161.693228901818-0.375598737893468i</v>
      </c>
      <c r="F1379" t="str">
        <f t="shared" si="385"/>
        <v>2.90990988343816-944.551409576575i</v>
      </c>
      <c r="G1379" t="str">
        <f t="shared" si="386"/>
        <v>0.999999990902897-0.0000953787319873523i</v>
      </c>
      <c r="H1379" t="str">
        <f t="shared" si="387"/>
        <v>15.4438094080912+21.6597458499789i</v>
      </c>
      <c r="I1379" t="str">
        <f t="shared" si="388"/>
        <v>138.820189592421-98.3377483533406i</v>
      </c>
      <c r="K1379" t="str">
        <f t="shared" si="389"/>
        <v>0.109119493897984-0.153579178854638i</v>
      </c>
      <c r="L1379" t="str">
        <f t="shared" si="390"/>
        <v>0.000714285714285714-7.64828029099108i</v>
      </c>
      <c r="M1379" t="str">
        <f t="shared" si="391"/>
        <v>0.0025-0.238284490126521i</v>
      </c>
      <c r="N1379">
        <f t="shared" si="392"/>
        <v>37.240189706772327</v>
      </c>
      <c r="O1379">
        <f t="shared" si="393"/>
        <v>51.675206103653977</v>
      </c>
      <c r="P1379" s="3">
        <f t="shared" si="394"/>
        <v>51.675206103653977</v>
      </c>
      <c r="Q1379" s="3">
        <f t="shared" si="395"/>
        <v>-142.75981029322767</v>
      </c>
      <c r="R1379">
        <f t="shared" si="396"/>
        <v>37.240189706772327</v>
      </c>
      <c r="S1379">
        <f t="shared" si="397"/>
        <v>0.15812496666373108</v>
      </c>
      <c r="T1379">
        <f t="shared" si="380"/>
        <v>51.675206103653977</v>
      </c>
    </row>
    <row r="1380" spans="1:20" x14ac:dyDescent="0.25">
      <c r="A1380">
        <f t="shared" si="381"/>
        <v>997.30387541532821</v>
      </c>
      <c r="B1380">
        <f t="shared" si="398"/>
        <v>158.72584153705324</v>
      </c>
      <c r="C1380" t="str">
        <f t="shared" si="382"/>
        <v>-303.735796960595-230.118899899323i</v>
      </c>
      <c r="D1380" t="str">
        <f t="shared" si="383"/>
        <v>3.47812483446254-100.271100120868i</v>
      </c>
      <c r="E1380" t="str">
        <f t="shared" si="384"/>
        <v>161.691347416854-0.374254634875231i</v>
      </c>
      <c r="F1380" t="str">
        <f t="shared" si="385"/>
        <v>2.90990988323659-940.975704014658i</v>
      </c>
      <c r="G1380" t="str">
        <f t="shared" si="386"/>
        <v>0.999999990833628-0.0000957411711622723i</v>
      </c>
      <c r="H1380" t="str">
        <f t="shared" si="387"/>
        <v>15.4460446787487+21.7424166797474i</v>
      </c>
      <c r="I1380" t="str">
        <f t="shared" si="388"/>
        <v>138.822551636868-97.9764762033569i</v>
      </c>
      <c r="K1380" t="str">
        <f t="shared" si="389"/>
        <v>0.108574179920678-0.153375514799284i</v>
      </c>
      <c r="L1380" t="str">
        <f t="shared" si="390"/>
        <v>0.000714285714285714-7.61932684896503i</v>
      </c>
      <c r="M1380" t="str">
        <f t="shared" si="391"/>
        <v>0.0025-0.237382436866429i</v>
      </c>
      <c r="N1380">
        <f t="shared" si="392"/>
        <v>37.148607080533225</v>
      </c>
      <c r="O1380">
        <f t="shared" si="393"/>
        <v>51.619969514506252</v>
      </c>
      <c r="P1380" s="3">
        <f t="shared" si="394"/>
        <v>51.619969514506252</v>
      </c>
      <c r="Q1380" s="3">
        <f t="shared" si="395"/>
        <v>-142.85139291946678</v>
      </c>
      <c r="R1380">
        <f t="shared" si="396"/>
        <v>37.148607080533225</v>
      </c>
      <c r="S1380">
        <f t="shared" si="397"/>
        <v>0.15872584153705324</v>
      </c>
      <c r="T1380">
        <f t="shared" si="380"/>
        <v>51.619969514506252</v>
      </c>
    </row>
    <row r="1381" spans="1:20" x14ac:dyDescent="0.25">
      <c r="A1381">
        <f t="shared" si="381"/>
        <v>1001.0936301419064</v>
      </c>
      <c r="B1381">
        <f t="shared" si="398"/>
        <v>159.32899973489404</v>
      </c>
      <c r="C1381" t="str">
        <f t="shared" si="382"/>
        <v>-302.172891177659-228.176929036714i</v>
      </c>
      <c r="D1381" t="str">
        <f t="shared" si="383"/>
        <v>3.47812483320204-99.8915181297241i</v>
      </c>
      <c r="E1381" t="str">
        <f t="shared" si="384"/>
        <v>161.689471284911-0.372902433024122i</v>
      </c>
      <c r="F1381" t="str">
        <f t="shared" si="385"/>
        <v>2.90990988303348-937.413534704148i</v>
      </c>
      <c r="G1381" t="str">
        <f t="shared" si="386"/>
        <v>0.999999990763831-0.0000961049876059811i</v>
      </c>
      <c r="H1381" t="str">
        <f t="shared" si="387"/>
        <v>15.4482971171909+21.8254058332217i</v>
      </c>
      <c r="I1381" t="str">
        <f t="shared" si="388"/>
        <v>138.824931742888-97.6166143043948i</v>
      </c>
      <c r="K1381" t="str">
        <f t="shared" si="389"/>
        <v>0.108030318168365-0.153170189745041i</v>
      </c>
      <c r="L1381" t="str">
        <f t="shared" si="390"/>
        <v>0.000714285714285714-7.59048301351366i</v>
      </c>
      <c r="M1381" t="str">
        <f t="shared" si="391"/>
        <v>0.0025-0.236483798432386i</v>
      </c>
      <c r="N1381">
        <f t="shared" si="392"/>
        <v>37.057199870265435</v>
      </c>
      <c r="O1381">
        <f t="shared" si="393"/>
        <v>51.56467878893438</v>
      </c>
      <c r="P1381" s="3">
        <f t="shared" si="394"/>
        <v>51.56467878893438</v>
      </c>
      <c r="Q1381" s="3">
        <f t="shared" si="395"/>
        <v>-142.94280012973456</v>
      </c>
      <c r="R1381">
        <f t="shared" si="396"/>
        <v>37.057199870265435</v>
      </c>
      <c r="S1381">
        <f t="shared" si="397"/>
        <v>0.15932899973489403</v>
      </c>
      <c r="T1381">
        <f t="shared" si="380"/>
        <v>51.56467878893438</v>
      </c>
    </row>
    <row r="1382" spans="1:20" x14ac:dyDescent="0.25">
      <c r="A1382">
        <f t="shared" si="381"/>
        <v>1004.8977859364456</v>
      </c>
      <c r="B1382">
        <f t="shared" si="398"/>
        <v>159.93444993388664</v>
      </c>
      <c r="C1382" t="str">
        <f t="shared" si="382"/>
        <v>-300.614260162651-226.249281281979i</v>
      </c>
      <c r="D1382" t="str">
        <f t="shared" si="383"/>
        <v>3.47812483193197-99.5133731116045i</v>
      </c>
      <c r="E1382" t="str">
        <f t="shared" si="384"/>
        <v>161.687600540908-0.371542167927332i</v>
      </c>
      <c r="F1382" t="str">
        <f t="shared" si="385"/>
        <v>2.90990988282883-933.86485040205i</v>
      </c>
      <c r="G1382" t="str">
        <f t="shared" si="386"/>
        <v>0.999999990693503-0.0000964701865520993i</v>
      </c>
      <c r="H1382" t="str">
        <f t="shared" si="387"/>
        <v>15.4505668564063+21.9087145680235i</v>
      </c>
      <c r="I1382" t="str">
        <f t="shared" si="388"/>
        <v>138.827330049175-97.2581574892458i</v>
      </c>
      <c r="K1382" t="str">
        <f t="shared" si="389"/>
        <v>0.107487918432141-0.152963216249395i</v>
      </c>
      <c r="L1382" t="str">
        <f t="shared" si="390"/>
        <v>0.000714285714285714-7.56174836970879i</v>
      </c>
      <c r="M1382" t="str">
        <f t="shared" si="391"/>
        <v>0.0025-0.235588561897177i</v>
      </c>
      <c r="N1382">
        <f t="shared" si="392"/>
        <v>36.965969300298809</v>
      </c>
      <c r="O1382">
        <f t="shared" si="393"/>
        <v>51.509334077859499</v>
      </c>
      <c r="P1382" s="3">
        <f t="shared" si="394"/>
        <v>51.509334077859499</v>
      </c>
      <c r="Q1382" s="3">
        <f t="shared" si="395"/>
        <v>-143.03403069970119</v>
      </c>
      <c r="R1382">
        <f t="shared" si="396"/>
        <v>36.965969300298809</v>
      </c>
      <c r="S1382">
        <f t="shared" si="397"/>
        <v>0.15993444993388664</v>
      </c>
      <c r="T1382">
        <f t="shared" si="380"/>
        <v>51.509334077859499</v>
      </c>
    </row>
    <row r="1383" spans="1:20" x14ac:dyDescent="0.25">
      <c r="A1383">
        <f t="shared" si="381"/>
        <v>1008.7163975230042</v>
      </c>
      <c r="B1383">
        <f t="shared" si="398"/>
        <v>160.54220084363541</v>
      </c>
      <c r="C1383" t="str">
        <f t="shared" si="382"/>
        <v>-299.059931059561-224.335883433468i</v>
      </c>
      <c r="D1383" t="str">
        <f t="shared" si="383"/>
        <v>3.47812483065225-99.1366596267671i</v>
      </c>
      <c r="E1383" t="str">
        <f t="shared" si="384"/>
        <v>161.685735219299-0.370173875332406i</v>
      </c>
      <c r="F1383" t="str">
        <f t="shared" si="385"/>
        <v>2.90990988262264-930.329600059355i</v>
      </c>
      <c r="G1383" t="str">
        <f t="shared" si="386"/>
        <v>0.999999990622639-0.000096836773254135i</v>
      </c>
      <c r="H1383" t="str">
        <f t="shared" si="387"/>
        <v>15.4528540304313+21.992344147107i</v>
      </c>
      <c r="I1383" t="str">
        <f t="shared" si="388"/>
        <v>138.829746695496-96.9011006110263i</v>
      </c>
      <c r="K1383" t="str">
        <f t="shared" si="389"/>
        <v>0.106946990366633-0.152754606928615i</v>
      </c>
      <c r="L1383" t="str">
        <f t="shared" si="390"/>
        <v>0.000714285714285714-7.53312250419286i</v>
      </c>
      <c r="M1383" t="str">
        <f t="shared" si="391"/>
        <v>0.0025-0.234696714382523i</v>
      </c>
      <c r="N1383">
        <f t="shared" si="392"/>
        <v>36.874916587077422</v>
      </c>
      <c r="O1383">
        <f t="shared" si="393"/>
        <v>51.453935533174473</v>
      </c>
      <c r="P1383" s="3">
        <f t="shared" si="394"/>
        <v>51.453935533174473</v>
      </c>
      <c r="Q1383" s="3">
        <f t="shared" si="395"/>
        <v>-143.12508341292258</v>
      </c>
      <c r="R1383">
        <f t="shared" si="396"/>
        <v>36.874916587077422</v>
      </c>
      <c r="S1383">
        <f t="shared" si="397"/>
        <v>0.16054220084363541</v>
      </c>
      <c r="T1383">
        <f t="shared" si="380"/>
        <v>51.453935533174473</v>
      </c>
    </row>
    <row r="1384" spans="1:20" x14ac:dyDescent="0.25">
      <c r="A1384">
        <f t="shared" si="381"/>
        <v>1012.5495198335917</v>
      </c>
      <c r="B1384">
        <f t="shared" si="398"/>
        <v>161.15226120684125</v>
      </c>
      <c r="C1384" t="str">
        <f t="shared" si="382"/>
        <v>-297.509930615899-222.436662271973i</v>
      </c>
      <c r="D1384" t="str">
        <f t="shared" si="383"/>
        <v>3.47812482936276-98.7613722560599i</v>
      </c>
      <c r="E1384" t="str">
        <f t="shared" si="384"/>
        <v>161.683875354062-0.368797591143614i</v>
      </c>
      <c r="F1384" t="str">
        <f t="shared" si="385"/>
        <v>2.90990988241487-926.80773282028i</v>
      </c>
      <c r="G1384" t="str">
        <f t="shared" si="386"/>
        <v>0.999999990551236-0.00009720475298556i</v>
      </c>
      <c r="H1384" t="str">
        <f t="shared" si="387"/>
        <v>15.4551587743571+22.0762958387853i</v>
      </c>
      <c r="I1384" t="str">
        <f t="shared" si="388"/>
        <v>138.832181822697-96.5454385430925i</v>
      </c>
      <c r="K1384" t="str">
        <f t="shared" si="389"/>
        <v>0.106407543489698-0.152544374456045i</v>
      </c>
      <c r="L1384" t="str">
        <f t="shared" si="390"/>
        <v>0.000714285714285714-7.50460500517316i</v>
      </c>
      <c r="M1384" t="str">
        <f t="shared" si="391"/>
        <v>0.0025-0.233808243058899i</v>
      </c>
      <c r="N1384">
        <f t="shared" si="392"/>
        <v>36.784042939122287</v>
      </c>
      <c r="O1384">
        <f t="shared" si="393"/>
        <v>51.398483307729705</v>
      </c>
      <c r="P1384" s="3">
        <f t="shared" si="394"/>
        <v>51.398483307729705</v>
      </c>
      <c r="Q1384" s="3">
        <f t="shared" si="395"/>
        <v>-143.21595706087771</v>
      </c>
      <c r="R1384">
        <f t="shared" si="396"/>
        <v>36.784042939122287</v>
      </c>
      <c r="S1384">
        <f t="shared" si="397"/>
        <v>0.16115226120684126</v>
      </c>
      <c r="T1384">
        <f t="shared" si="380"/>
        <v>51.398483307729705</v>
      </c>
    </row>
    <row r="1385" spans="1:20" x14ac:dyDescent="0.25">
      <c r="A1385">
        <f t="shared" si="381"/>
        <v>1016.3972080089594</v>
      </c>
      <c r="B1385">
        <f t="shared" si="398"/>
        <v>161.76463979942724</v>
      </c>
      <c r="C1385" t="str">
        <f t="shared" si="382"/>
        <v>-295.964285182025-220.551544565175i</v>
      </c>
      <c r="D1385" t="str">
        <f t="shared" si="383"/>
        <v>3.47812482806345-98.3875056008492i</v>
      </c>
      <c r="E1385" t="str">
        <f t="shared" si="384"/>
        <v>161.682020978706-0.367413351412698i</v>
      </c>
      <c r="F1385" t="str">
        <f t="shared" si="385"/>
        <v>2.9099098822055-923.299198021594i</v>
      </c>
      <c r="G1385" t="str">
        <f t="shared" si="386"/>
        <v>0.999999990479289-0.000097574131039885i</v>
      </c>
      <c r="H1385" t="str">
        <f t="shared" si="387"/>
        <v>15.4574812243411+22.1605709167578i</v>
      </c>
      <c r="I1385" t="str">
        <f t="shared" si="388"/>
        <v>138.834635572721-96.1911661789915i</v>
      </c>
      <c r="K1385" t="str">
        <f t="shared" si="389"/>
        <v>0.105869587182147-0.152332531560378i</v>
      </c>
      <c r="L1385" t="str">
        <f t="shared" si="390"/>
        <v>0.000714285714285714-7.476195462416i</v>
      </c>
      <c r="M1385" t="str">
        <f t="shared" si="391"/>
        <v>0.0025-0.232923135145347i</v>
      </c>
      <c r="N1385">
        <f t="shared" si="392"/>
        <v>36.693349557002307</v>
      </c>
      <c r="O1385">
        <f t="shared" si="393"/>
        <v>51.342977555319898</v>
      </c>
      <c r="P1385" s="3">
        <f t="shared" si="394"/>
        <v>51.342977555319898</v>
      </c>
      <c r="Q1385" s="3">
        <f t="shared" si="395"/>
        <v>-143.30665044299769</v>
      </c>
      <c r="R1385">
        <f t="shared" si="396"/>
        <v>36.693349557002307</v>
      </c>
      <c r="S1385">
        <f t="shared" si="397"/>
        <v>0.16176463979942723</v>
      </c>
      <c r="T1385">
        <f t="shared" si="380"/>
        <v>51.342977555319898</v>
      </c>
    </row>
    <row r="1386" spans="1:20" x14ac:dyDescent="0.25">
      <c r="A1386">
        <f t="shared" si="381"/>
        <v>1020.2595173993934</v>
      </c>
      <c r="B1386">
        <f t="shared" si="398"/>
        <v>162.37934543066507</v>
      </c>
      <c r="C1386" t="str">
        <f t="shared" si="382"/>
        <v>-294.423020710556-218.680457072035i</v>
      </c>
      <c r="D1386" t="str">
        <f t="shared" si="383"/>
        <v>3.47812482675426-98.0150542829383i</v>
      </c>
      <c r="E1386" t="str">
        <f t="shared" si="384"/>
        <v>161.680172126263-0.366021192335i</v>
      </c>
      <c r="F1386" t="str">
        <f t="shared" si="385"/>
        <v>2.90990988199455-919.803945191851i</v>
      </c>
      <c r="G1386" t="str">
        <f t="shared" si="386"/>
        <v>0.999999990406794-0.0000979449127307361i</v>
      </c>
      <c r="H1386" t="str">
        <f t="shared" si="387"/>
        <v>15.4598215176125+22.2451706601364i</v>
      </c>
      <c r="I1386" t="str">
        <f t="shared" si="388"/>
        <v>138.837108088608-95.8382784323656i</v>
      </c>
      <c r="K1386" t="str">
        <f t="shared" si="389"/>
        <v>0.105333130687492-0.152119091023956i</v>
      </c>
      <c r="L1386" t="str">
        <f t="shared" si="390"/>
        <v>0.000714285714285714-7.4478934672405i</v>
      </c>
      <c r="M1386" t="str">
        <f t="shared" si="391"/>
        <v>0.0025-0.232041377909292i</v>
      </c>
      <c r="N1386">
        <f t="shared" si="392"/>
        <v>36.602837633299146</v>
      </c>
      <c r="O1386">
        <f t="shared" si="393"/>
        <v>51.287418430670229</v>
      </c>
      <c r="P1386" s="3">
        <f t="shared" si="394"/>
        <v>51.287418430670229</v>
      </c>
      <c r="Q1386" s="3">
        <f t="shared" si="395"/>
        <v>-143.39716236670085</v>
      </c>
      <c r="R1386">
        <f t="shared" si="396"/>
        <v>36.602837633299146</v>
      </c>
      <c r="S1386">
        <f t="shared" si="397"/>
        <v>0.16237934543066507</v>
      </c>
      <c r="T1386">
        <f t="shared" si="380"/>
        <v>51.287418430670229</v>
      </c>
    </row>
    <row r="1387" spans="1:20" x14ac:dyDescent="0.25">
      <c r="A1387">
        <f t="shared" si="381"/>
        <v>1024.136503565511</v>
      </c>
      <c r="B1387">
        <f t="shared" si="398"/>
        <v>162.99638694330159</v>
      </c>
      <c r="C1387" t="str">
        <f t="shared" si="382"/>
        <v>-292.886162755832-216.823326547195i</v>
      </c>
      <c r="D1387" t="str">
        <f t="shared" si="383"/>
        <v>3.47812482543508-97.6440129444886i</v>
      </c>
      <c r="E1387" t="str">
        <f t="shared" si="384"/>
        <v>161.678328829299-0.364621150243644i</v>
      </c>
      <c r="F1387" t="str">
        <f t="shared" si="385"/>
        <v>2.90990988178199-916.321924050655i</v>
      </c>
      <c r="G1387" t="str">
        <f t="shared" si="386"/>
        <v>0.999999990333747-0.0000983171033919311i</v>
      </c>
      <c r="H1387" t="str">
        <f t="shared" si="387"/>
        <v>15.4621797924837+22.3300963534738i</v>
      </c>
      <c r="I1387" t="str">
        <f t="shared" si="388"/>
        <v>138.839599514505-95.4867702368967i</v>
      </c>
      <c r="K1387" t="str">
        <f t="shared" si="389"/>
        <v>0.104798183111714-0.151904065681051i</v>
      </c>
      <c r="L1387" t="str">
        <f t="shared" si="390"/>
        <v>0.000714285714285714-7.41969861251295i</v>
      </c>
      <c r="M1387" t="str">
        <f t="shared" si="391"/>
        <v>0.0025-0.231162958666359i</v>
      </c>
      <c r="N1387">
        <f t="shared" si="392"/>
        <v>36.512508352576475</v>
      </c>
      <c r="O1387">
        <f t="shared" si="393"/>
        <v>51.231806089422484</v>
      </c>
      <c r="P1387" s="3">
        <f t="shared" si="394"/>
        <v>51.231806089422484</v>
      </c>
      <c r="Q1387" s="3">
        <f t="shared" si="395"/>
        <v>-143.48749164742352</v>
      </c>
      <c r="R1387">
        <f t="shared" si="396"/>
        <v>36.512508352576475</v>
      </c>
      <c r="S1387">
        <f t="shared" si="397"/>
        <v>0.1629963869433016</v>
      </c>
      <c r="T1387">
        <f t="shared" si="380"/>
        <v>51.231806089422484</v>
      </c>
    </row>
    <row r="1388" spans="1:20" x14ac:dyDescent="0.25">
      <c r="A1388">
        <f t="shared" si="381"/>
        <v>1028.0282222790602</v>
      </c>
      <c r="B1388">
        <f t="shared" si="398"/>
        <v>163.61577321368614</v>
      </c>
      <c r="C1388" t="str">
        <f t="shared" si="382"/>
        <v>-291.353736473459-214.980079745398i</v>
      </c>
      <c r="D1388" t="str">
        <f t="shared" si="383"/>
        <v>3.47812482410586-97.2743762479468i</v>
      </c>
      <c r="E1388" t="str">
        <f t="shared" si="384"/>
        <v>161.676491119901-0.363213261600331i</v>
      </c>
      <c r="F1388" t="str">
        <f t="shared" si="385"/>
        <v>2.90990988156781-912.853084507968i</v>
      </c>
      <c r="G1388" t="str">
        <f t="shared" si="386"/>
        <v>0.999999990260144-0.0000986907083775565i</v>
      </c>
      <c r="H1388" t="str">
        <f t="shared" si="387"/>
        <v>15.4645561883571+22.4153492867893i</v>
      </c>
      <c r="I1388" t="str">
        <f t="shared" si="388"/>
        <v>138.842109995674-95.1366365462253i</v>
      </c>
      <c r="K1388" t="str">
        <f t="shared" si="389"/>
        <v>0.104264753423068-0.151687468416166i</v>
      </c>
      <c r="L1388" t="str">
        <f t="shared" si="390"/>
        <v>0.000714285714285714-7.39161049264092i</v>
      </c>
      <c r="M1388" t="str">
        <f t="shared" si="391"/>
        <v>0.0025-0.230287864780195i</v>
      </c>
      <c r="N1388">
        <f t="shared" si="392"/>
        <v>36.422362891353004</v>
      </c>
      <c r="O1388">
        <f t="shared" si="393"/>
        <v>51.176140688121833</v>
      </c>
      <c r="P1388" s="3">
        <f t="shared" si="394"/>
        <v>51.176140688121833</v>
      </c>
      <c r="Q1388" s="3">
        <f t="shared" si="395"/>
        <v>-143.577637108647</v>
      </c>
      <c r="R1388">
        <f t="shared" si="396"/>
        <v>36.422362891353004</v>
      </c>
      <c r="S1388">
        <f t="shared" si="397"/>
        <v>0.16361577321368614</v>
      </c>
      <c r="T1388">
        <f t="shared" ref="T1388:T1451" si="399">P1388</f>
        <v>51.176140688121833</v>
      </c>
    </row>
    <row r="1389" spans="1:20" x14ac:dyDescent="0.25">
      <c r="A1389">
        <f t="shared" ref="A1389:A1452" si="400">2*PI()*B1389</f>
        <v>1031.9347295237205</v>
      </c>
      <c r="B1389">
        <f t="shared" si="398"/>
        <v>164.23751315189816</v>
      </c>
      <c r="C1389" t="str">
        <f t="shared" ref="C1389:C1452" si="401">IMPRODUCT(D1389,E1389,$C$40,,K1389,$C$41)</f>
        <v>-289.825766619905-213.150643425829i</v>
      </c>
      <c r="D1389" t="str">
        <f t="shared" ref="D1389:D1452" si="402">IMDIV(IMPRODUCT($C$37,$C$38,COMPLEX(1,A1389/$C$38)),IMSUM(-1*A1389*A1389/$C$39,COMPLEX(0,1*A1389)))</f>
        <v>3.47812482276653-96.9061388759647i</v>
      </c>
      <c r="E1389" t="str">
        <f t="shared" ref="E1389:E1452" si="403">IMDIV(IMPRODUCT(IMSUM(F1389,G1389),$C$29,H1389),IMSUM(1,I1389))</f>
        <v>161.674659029682-0.361797562995006i</v>
      </c>
      <c r="F1389" t="str">
        <f t="shared" ref="F1389:F1452" si="404">IMDIV(IMPRODUCT($C$14,$C$15,COMPLEX(1,A1389/$C$15)),IMSUM(-1*A1389*A1389/$C$16,COMPLEX(0,A1389)))</f>
        <v>2.909909881352-909.397376663371i</v>
      </c>
      <c r="G1389" t="str">
        <f t="shared" ref="G1389:G1452" si="405">IMDIV(1,COMPLEX(1,A1389*$C$9*$C$10))</f>
        <v>0.999999990185981-0.0000990657330620441i</v>
      </c>
      <c r="H1389" t="str">
        <f t="shared" ref="H1389:H1452" si="406">IMDIV($C$3,IMSUM(K1389,COMPLEX(0,$C$28*A1389)))</f>
        <v>15.4669508457357+22.5009307555983i</v>
      </c>
      <c r="I1389" t="str">
        <f t="shared" ref="I1389:I1452" si="407">IMPRODUCT(F1389,$C$29,H1389,$C$31)</f>
        <v>138.84463967851-94.7878723338878i</v>
      </c>
      <c r="K1389" t="str">
        <f t="shared" ref="K1389:K1452" si="408">IF($C$26&lt;=0,IMDIV(1,IMSUM(IMDIV(1,L1389),1/$C$18)),IMDIV(1,IMSUM(IMDIV(1,L1389),1/$C$18,IMDIV(1,M1389))))</f>
        <v>0.10373285045189-0.151469312162323i</v>
      </c>
      <c r="L1389" t="str">
        <f t="shared" ref="L1389:L1452" si="409">IMSUM($C$21/$C$22,IMDIV(1,COMPLEX(0,$C$20*$C$22*A1389)))</f>
        <v>0.000714285714285714-7.36362870356733i</v>
      </c>
      <c r="M1389" t="str">
        <f t="shared" ref="M1389:M1452" si="410">IMSUM($C$25/$C$26,IMDIV(1,COMPLEX(0,$C$24*$C$26*A1389)))</f>
        <v>0.0025-0.229416083662278i</v>
      </c>
      <c r="N1389">
        <f t="shared" ref="N1389:N1452" si="411">ABS(R1389)</f>
        <v>36.332402418069023</v>
      </c>
      <c r="O1389">
        <f t="shared" ref="O1389:O1452" si="412">ABS(P1389)</f>
        <v>51.120422384202222</v>
      </c>
      <c r="P1389" s="3">
        <f t="shared" ref="P1389:P1452" si="413">20*LOG10(IMABS(C1389))</f>
        <v>51.120422384202222</v>
      </c>
      <c r="Q1389" s="3">
        <f t="shared" ref="Q1389:Q1452" si="414">IMARGUMENT(C1389)*180/PI()</f>
        <v>-143.66759758193098</v>
      </c>
      <c r="R1389">
        <f t="shared" ref="R1389:R1452" si="415">IF(Q1389&lt;0,Q1389+180,Q1389-180)</f>
        <v>36.332402418069023</v>
      </c>
      <c r="S1389">
        <f t="shared" ref="S1389:S1452" si="416">B1389/1000</f>
        <v>0.16423751315189816</v>
      </c>
      <c r="T1389">
        <f t="shared" si="399"/>
        <v>51.120422384202222</v>
      </c>
    </row>
    <row r="1390" spans="1:20" x14ac:dyDescent="0.25">
      <c r="A1390">
        <f t="shared" si="400"/>
        <v>1035.8560814959108</v>
      </c>
      <c r="B1390">
        <f t="shared" ref="B1390:B1453" si="417">B1389*(1+B$42)</f>
        <v>164.86161570187537</v>
      </c>
      <c r="C1390" t="str">
        <f t="shared" si="401"/>
        <v>-288.30227755219-211.334944356533i</v>
      </c>
      <c r="D1390" t="str">
        <f t="shared" si="402"/>
        <v>3.478124821417-96.5392955313241i</v>
      </c>
      <c r="E1390" t="str">
        <f t="shared" si="403"/>
        <v>161.672832589781-0.360374091133148i</v>
      </c>
      <c r="F1390" t="str">
        <f t="shared" si="404"/>
        <v>2.90990988113454-905.954750805343i</v>
      </c>
      <c r="G1390" t="str">
        <f t="shared" si="405"/>
        <v>0.999999990111252-0.0000994421828402487i</v>
      </c>
      <c r="H1390" t="str">
        <f t="shared" si="406"/>
        <v>15.4693639062302+22.5868420609384i</v>
      </c>
      <c r="I1390" t="str">
        <f t="shared" si="407"/>
        <v>138.847188710535-94.4404725932338i</v>
      </c>
      <c r="K1390" t="str">
        <f t="shared" si="408"/>
        <v>0.103202482890451-0.151249609899374i</v>
      </c>
      <c r="L1390" t="str">
        <f t="shared" si="409"/>
        <v>0.000714285714285714-7.33575284276483i</v>
      </c>
      <c r="M1390" t="str">
        <f t="shared" si="410"/>
        <v>0.0025-0.228547602771745i</v>
      </c>
      <c r="N1390">
        <f t="shared" si="411"/>
        <v>36.242628093063161</v>
      </c>
      <c r="O1390">
        <f t="shared" si="412"/>
        <v>51.064651335973522</v>
      </c>
      <c r="P1390" s="3">
        <f t="shared" si="413"/>
        <v>51.064651335973522</v>
      </c>
      <c r="Q1390" s="3">
        <f t="shared" si="414"/>
        <v>-143.75737190693684</v>
      </c>
      <c r="R1390">
        <f t="shared" si="415"/>
        <v>36.242628093063161</v>
      </c>
      <c r="S1390">
        <f t="shared" si="416"/>
        <v>0.16486161570187535</v>
      </c>
      <c r="T1390">
        <f t="shared" si="399"/>
        <v>51.064651335973522</v>
      </c>
    </row>
    <row r="1391" spans="1:20" x14ac:dyDescent="0.25">
      <c r="A1391">
        <f t="shared" si="400"/>
        <v>1039.7923346055952</v>
      </c>
      <c r="B1391">
        <f t="shared" si="417"/>
        <v>165.48808984154249</v>
      </c>
      <c r="C1391" t="str">
        <f t="shared" si="401"/>
        <v>-286.783293227623-209.532909318759i</v>
      </c>
      <c r="D1391" t="str">
        <f t="shared" si="402"/>
        <v>3.47812482005717-96.1738409368598i</v>
      </c>
      <c r="E1391" t="str">
        <f t="shared" si="403"/>
        <v>161.671011830867-0.358942882833993i</v>
      </c>
      <c r="F1391" t="str">
        <f t="shared" si="404"/>
        <v>2.90990988091543-902.525157410552i</v>
      </c>
      <c r="G1391" t="str">
        <f t="shared" si="405"/>
        <v>0.999999990035955-0.0000998200631275255i</v>
      </c>
      <c r="H1391" t="str">
        <f t="shared" si="406"/>
        <v>15.4717955125696+22.6730845093985i</v>
      </c>
      <c r="I1391" t="str">
        <f t="shared" si="407"/>
        <v>138.849757240417-94.094432337366i</v>
      </c>
      <c r="K1391" t="str">
        <f t="shared" si="408"/>
        <v>0.102673659292816-0.151028374652294i</v>
      </c>
      <c r="L1391" t="str">
        <f t="shared" si="409"/>
        <v>0.000714285714285714-7.30798250922978i</v>
      </c>
      <c r="M1391" t="str">
        <f t="shared" si="410"/>
        <v>0.0025-0.227682409615208i</v>
      </c>
      <c r="N1391">
        <f t="shared" si="411"/>
        <v>36.153041068543956</v>
      </c>
      <c r="O1391">
        <f t="shared" si="412"/>
        <v>51.008827702607405</v>
      </c>
      <c r="P1391" s="3">
        <f t="shared" si="413"/>
        <v>51.008827702607405</v>
      </c>
      <c r="Q1391" s="3">
        <f t="shared" si="414"/>
        <v>-143.84695893145604</v>
      </c>
      <c r="R1391">
        <f t="shared" si="415"/>
        <v>36.153041068543956</v>
      </c>
      <c r="S1391">
        <f t="shared" si="416"/>
        <v>0.16548808984154248</v>
      </c>
      <c r="T1391">
        <f t="shared" si="399"/>
        <v>51.008827702607405</v>
      </c>
    </row>
    <row r="1392" spans="1:20" x14ac:dyDescent="0.25">
      <c r="A1392">
        <f t="shared" si="400"/>
        <v>1043.7435454770964</v>
      </c>
      <c r="B1392">
        <f t="shared" si="417"/>
        <v>166.11694458294036</v>
      </c>
      <c r="C1392" t="str">
        <f t="shared" si="401"/>
        <v>-285.268837203603-207.744465111309i</v>
      </c>
      <c r="D1392" t="str">
        <f t="shared" si="402"/>
        <v>3.47812481868701-95.8097698353858i</v>
      </c>
      <c r="E1392" t="str">
        <f t="shared" si="403"/>
        <v>161.669196783126-0.357503975023223i</v>
      </c>
      <c r="F1392" t="str">
        <f t="shared" si="404"/>
        <v>2.90990988069465-899.108547143156i</v>
      </c>
      <c r="G1392" t="str">
        <f t="shared" si="405"/>
        <v>0.999999989960084-0.000100199379359808i</v>
      </c>
      <c r="H1392" t="str">
        <f t="shared" si="406"/>
        <v>15.4742458086101+22.7596594131463i</v>
      </c>
      <c r="I1392" t="str">
        <f t="shared" si="407"/>
        <v>138.852345417981-93.7497465990694i</v>
      </c>
      <c r="K1392" t="str">
        <f t="shared" si="408"/>
        <v>0.102146388074741-0.150805619489497i</v>
      </c>
      <c r="L1392" t="str">
        <f t="shared" si="409"/>
        <v>0.000714285714285714-7.28031730347655i</v>
      </c>
      <c r="M1392" t="str">
        <f t="shared" si="410"/>
        <v>0.0025-0.226820491746571i</v>
      </c>
      <c r="N1392">
        <f t="shared" si="411"/>
        <v>36.063642488564795</v>
      </c>
      <c r="O1392">
        <f t="shared" si="412"/>
        <v>50.952951644123388</v>
      </c>
      <c r="P1392" s="3">
        <f t="shared" si="413"/>
        <v>50.952951644123388</v>
      </c>
      <c r="Q1392" s="3">
        <f t="shared" si="414"/>
        <v>-143.9363575114352</v>
      </c>
      <c r="R1392">
        <f t="shared" si="415"/>
        <v>36.063642488564795</v>
      </c>
      <c r="S1392">
        <f t="shared" si="416"/>
        <v>0.16611694458294035</v>
      </c>
      <c r="T1392">
        <f t="shared" si="399"/>
        <v>50.952951644123388</v>
      </c>
    </row>
    <row r="1393" spans="1:20" x14ac:dyDescent="0.25">
      <c r="A1393">
        <f t="shared" si="400"/>
        <v>1047.7097709499094</v>
      </c>
      <c r="B1393">
        <f t="shared" si="417"/>
        <v>166.74818897235554</v>
      </c>
      <c r="C1393" t="str">
        <f t="shared" si="401"/>
        <v>-283.758932637513-205.969538554888i</v>
      </c>
      <c r="D1393" t="str">
        <f t="shared" si="402"/>
        <v>3.47812481730642-95.4470769896167i</v>
      </c>
      <c r="E1393" t="str">
        <f t="shared" si="403"/>
        <v>161.667387476277-0.356057404727577i</v>
      </c>
      <c r="F1393" t="str">
        <f t="shared" si="404"/>
        <v>2.9099098804722-895.704870854064i</v>
      </c>
      <c r="G1393" t="str">
        <f t="shared" si="405"/>
        <v>0.999999989883636-0.000100580136993686i</v>
      </c>
      <c r="H1393" t="str">
        <f t="shared" si="406"/>
        <v>15.4767149393431+22.8465680899564i</v>
      </c>
      <c r="I1393" t="str">
        <f t="shared" si="407"/>
        <v>138.854953394204-93.4064104307313i</v>
      </c>
      <c r="K1393" t="str">
        <f t="shared" si="408"/>
        <v>0.101620677513583-0.150581357521146i</v>
      </c>
      <c r="L1393" t="str">
        <f t="shared" si="409"/>
        <v>0.000714285714285714-7.25275682753194i</v>
      </c>
      <c r="M1393" t="str">
        <f t="shared" si="410"/>
        <v>0.0025-0.225961836766857i</v>
      </c>
      <c r="N1393">
        <f t="shared" si="411"/>
        <v>35.974433488999722</v>
      </c>
      <c r="O1393">
        <f t="shared" si="412"/>
        <v>50.897023321375592</v>
      </c>
      <c r="P1393" s="3">
        <f t="shared" si="413"/>
        <v>50.897023321375592</v>
      </c>
      <c r="Q1393" s="3">
        <f t="shared" si="414"/>
        <v>-144.02556651100028</v>
      </c>
      <c r="R1393">
        <f t="shared" si="415"/>
        <v>35.974433488999722</v>
      </c>
      <c r="S1393">
        <f t="shared" si="416"/>
        <v>0.16674818897235555</v>
      </c>
      <c r="T1393">
        <f t="shared" si="399"/>
        <v>50.897023321375592</v>
      </c>
    </row>
    <row r="1394" spans="1:20" x14ac:dyDescent="0.25">
      <c r="A1394">
        <f t="shared" si="400"/>
        <v>1051.6910680795193</v>
      </c>
      <c r="B1394">
        <f t="shared" si="417"/>
        <v>167.3818320904505</v>
      </c>
      <c r="C1394" t="str">
        <f t="shared" si="401"/>
        <v>-282.253602286638-204.208056496409i</v>
      </c>
      <c r="D1394" t="str">
        <f t="shared" si="402"/>
        <v>3.47812481591532-95.0857571820938i</v>
      </c>
      <c r="E1394" t="str">
        <f t="shared" si="403"/>
        <v>161.665583939558-0.354603209067505i</v>
      </c>
      <c r="F1394" t="str">
        <f t="shared" si="404"/>
        <v>2.90990988024805-892.314079580246i</v>
      </c>
      <c r="G1394" t="str">
        <f t="shared" si="405"/>
        <v>0.999999989806606-0.000100962341506485i</v>
      </c>
      <c r="H1394" t="str">
        <f t="shared" si="406"/>
        <v>15.4792030509057+22.9338118632401i</v>
      </c>
      <c r="I1394" t="str">
        <f t="shared" si="407"/>
        <v>138.857581321244-93.0644189042805i</v>
      </c>
      <c r="K1394" t="str">
        <f t="shared" si="408"/>
        <v>0.101096535748235-0.150355601897471i</v>
      </c>
      <c r="L1394" t="str">
        <f t="shared" si="409"/>
        <v>0.000714285714285714-7.22530068492919i</v>
      </c>
      <c r="M1394" t="str">
        <f t="shared" si="410"/>
        <v>0.0025-0.225106432324025i</v>
      </c>
      <c r="N1394">
        <f t="shared" si="411"/>
        <v>35.88541519752016</v>
      </c>
      <c r="O1394">
        <f t="shared" si="412"/>
        <v>50.841042896038211</v>
      </c>
      <c r="P1394" s="3">
        <f t="shared" si="413"/>
        <v>50.841042896038211</v>
      </c>
      <c r="Q1394" s="3">
        <f t="shared" si="414"/>
        <v>-144.11458480247984</v>
      </c>
      <c r="R1394">
        <f t="shared" si="415"/>
        <v>35.88541519752016</v>
      </c>
      <c r="S1394">
        <f t="shared" si="416"/>
        <v>0.16738183209045049</v>
      </c>
      <c r="T1394">
        <f t="shared" si="399"/>
        <v>50.841042896038211</v>
      </c>
    </row>
    <row r="1395" spans="1:20" x14ac:dyDescent="0.25">
      <c r="A1395">
        <f t="shared" si="400"/>
        <v>1055.6874941382214</v>
      </c>
      <c r="B1395">
        <f t="shared" si="417"/>
        <v>168.01788305239421</v>
      </c>
      <c r="C1395" t="str">
        <f t="shared" si="401"/>
        <v>-280.752868508192-202.459945813324i</v>
      </c>
      <c r="D1395" t="str">
        <f t="shared" si="402"/>
        <v>3.47812481451361-94.7258052151107i</v>
      </c>
      <c r="E1395" t="str">
        <f t="shared" si="403"/>
        <v>161.663786201736-0.353141425252954i</v>
      </c>
      <c r="F1395" t="str">
        <f t="shared" si="404"/>
        <v>2.9099098800222-888.936124544037i</v>
      </c>
      <c r="G1395" t="str">
        <f t="shared" si="405"/>
        <v>0.999999989728989-0.000101345998396343i</v>
      </c>
      <c r="H1395" t="str">
        <f t="shared" si="406"/>
        <v>15.4817102905904+23.0213920620723i</v>
      </c>
      <c r="I1395" t="str">
        <f t="shared" si="407"/>
        <v>138.860229352433-92.7237671111211i</v>
      </c>
      <c r="K1395" t="str">
        <f t="shared" si="408"/>
        <v>0.100573970779093-0.150128365807091i</v>
      </c>
      <c r="L1395" t="str">
        <f t="shared" si="409"/>
        <v>0.000714285714285714-7.19794848070253i</v>
      </c>
      <c r="M1395" t="str">
        <f t="shared" si="410"/>
        <v>0.0025-0.224254266112797i</v>
      </c>
      <c r="N1395">
        <f t="shared" si="411"/>
        <v>35.796588733573856</v>
      </c>
      <c r="O1395">
        <f t="shared" si="412"/>
        <v>50.785010530592501</v>
      </c>
      <c r="P1395" s="3">
        <f t="shared" si="413"/>
        <v>50.785010530592501</v>
      </c>
      <c r="Q1395" s="3">
        <f t="shared" si="414"/>
        <v>-144.20341126642614</v>
      </c>
      <c r="R1395">
        <f t="shared" si="415"/>
        <v>35.796588733573856</v>
      </c>
      <c r="S1395">
        <f t="shared" si="416"/>
        <v>0.16801788305239421</v>
      </c>
      <c r="T1395">
        <f t="shared" si="399"/>
        <v>50.785010530592501</v>
      </c>
    </row>
    <row r="1396" spans="1:20" x14ac:dyDescent="0.25">
      <c r="A1396">
        <f t="shared" si="400"/>
        <v>1059.6991066159467</v>
      </c>
      <c r="B1396">
        <f t="shared" si="417"/>
        <v>168.65635100799332</v>
      </c>
      <c r="C1396" t="str">
        <f t="shared" si="401"/>
        <v>-279.256753259383-200.725133417905i</v>
      </c>
      <c r="D1396" t="str">
        <f t="shared" si="402"/>
        <v>3.47812481310122-94.3672159106368i</v>
      </c>
      <c r="E1396" t="str">
        <f t="shared" si="403"/>
        <v>161.661994291105-0.351672090574375i</v>
      </c>
      <c r="F1396" t="str">
        <f t="shared" si="404"/>
        <v>2.9099098797946-885.570957152411i</v>
      </c>
      <c r="G1396" t="str">
        <f t="shared" si="405"/>
        <v>0.99999998965078-0.000101731113182293i</v>
      </c>
      <c r="H1396" t="str">
        <f t="shared" si="406"/>
        <v>15.4842368068528+23.109310021222i</v>
      </c>
      <c r="I1396" t="str">
        <f t="shared" si="407"/>
        <v>138.862897642292-92.3844501620499i</v>
      </c>
      <c r="K1396" t="str">
        <f t="shared" si="408"/>
        <v>0.10005299046803-0.149899662475347i</v>
      </c>
      <c r="L1396" t="str">
        <f t="shared" si="409"/>
        <v>0.000714285714285714-7.17069982138126i</v>
      </c>
      <c r="M1396" t="str">
        <f t="shared" si="410"/>
        <v>0.0025-0.223405325874474i</v>
      </c>
      <c r="N1396">
        <f t="shared" si="411"/>
        <v>35.707955208363586</v>
      </c>
      <c r="O1396">
        <f t="shared" si="412"/>
        <v>50.728926388312743</v>
      </c>
      <c r="P1396" s="3">
        <f t="shared" si="413"/>
        <v>50.728926388312743</v>
      </c>
      <c r="Q1396" s="3">
        <f t="shared" si="414"/>
        <v>-144.29204479163641</v>
      </c>
      <c r="R1396">
        <f t="shared" si="415"/>
        <v>35.707955208363586</v>
      </c>
      <c r="S1396">
        <f t="shared" si="416"/>
        <v>0.16865635100799331</v>
      </c>
      <c r="T1396">
        <f t="shared" si="399"/>
        <v>50.728926388312743</v>
      </c>
    </row>
    <row r="1397" spans="1:20" x14ac:dyDescent="0.25">
      <c r="A1397">
        <f t="shared" si="400"/>
        <v>1063.7259632210873</v>
      </c>
      <c r="B1397">
        <f t="shared" si="417"/>
        <v>169.29724514182371</v>
      </c>
      <c r="C1397" t="str">
        <f t="shared" si="401"/>
        <v>-277.765278097543-199.003546261507i</v>
      </c>
      <c r="D1397" t="str">
        <f t="shared" si="402"/>
        <v>3.4781248116781-94.0099841102456i</v>
      </c>
      <c r="E1397" t="str">
        <f t="shared" si="403"/>
        <v>161.660208235478-0.350195242402046i</v>
      </c>
      <c r="F1397" t="str">
        <f t="shared" si="404"/>
        <v>2.90990987956529-882.218528996316i</v>
      </c>
      <c r="G1397" t="str">
        <f t="shared" si="405"/>
        <v>0.999999989571977-0.000102117691404338i</v>
      </c>
      <c r="H1397" t="str">
        <f t="shared" si="406"/>
        <v>15.4867827493226+23.1975670811803i</v>
      </c>
      <c r="I1397" t="str">
        <f t="shared" si="407"/>
        <v>138.865586346546-92.0464631872006i</v>
      </c>
      <c r="K1397" t="str">
        <f t="shared" si="408"/>
        <v>0.0995336025384065-0.149669505162633i</v>
      </c>
      <c r="L1397" t="str">
        <f t="shared" si="409"/>
        <v>0.000714285714285714-7.14355431498435i</v>
      </c>
      <c r="M1397" t="str">
        <f t="shared" si="410"/>
        <v>0.0025-0.222559599396766i</v>
      </c>
      <c r="N1397">
        <f t="shared" si="411"/>
        <v>35.619515724825931</v>
      </c>
      <c r="O1397">
        <f t="shared" si="412"/>
        <v>50.672790633252134</v>
      </c>
      <c r="P1397" s="3">
        <f t="shared" si="413"/>
        <v>50.672790633252134</v>
      </c>
      <c r="Q1397" s="3">
        <f t="shared" si="414"/>
        <v>-144.38048427517407</v>
      </c>
      <c r="R1397">
        <f t="shared" si="415"/>
        <v>35.619515724825931</v>
      </c>
      <c r="S1397">
        <f t="shared" si="416"/>
        <v>0.1692972451418237</v>
      </c>
      <c r="T1397">
        <f t="shared" si="399"/>
        <v>50.672790633252134</v>
      </c>
    </row>
    <row r="1398" spans="1:20" x14ac:dyDescent="0.25">
      <c r="A1398">
        <f t="shared" si="400"/>
        <v>1067.7681218813275</v>
      </c>
      <c r="B1398">
        <f t="shared" si="417"/>
        <v>169.94057467336265</v>
      </c>
      <c r="C1398" t="str">
        <f t="shared" si="401"/>
        <v>-276.278464180337-197.295111338852i</v>
      </c>
      <c r="D1398" t="str">
        <f t="shared" si="402"/>
        <v>3.47812481024414-93.6541046750371i</v>
      </c>
      <c r="E1398" t="str">
        <f t="shared" si="403"/>
        <v>161.6584280622-0.348710918174589i</v>
      </c>
      <c r="F1398" t="str">
        <f t="shared" si="404"/>
        <v>2.90990987933424-878.878791849942i</v>
      </c>
      <c r="G1398" t="str">
        <f t="shared" si="405"/>
        <v>0.999999989492573-0.000102505738623535i</v>
      </c>
      <c r="H1398" t="str">
        <f t="shared" si="406"/>
        <v>15.4893482688128+23.2861645881901i</v>
      </c>
      <c r="I1398" t="str">
        <f t="shared" si="407"/>
        <v>138.868295622122-91.7098013359682i</v>
      </c>
      <c r="K1398" t="str">
        <f t="shared" si="408"/>
        <v>0.0990158145750987-0.149437907162739i</v>
      </c>
      <c r="L1398" t="str">
        <f t="shared" si="409"/>
        <v>0.000714285714285714-7.11651157101447i</v>
      </c>
      <c r="M1398" t="str">
        <f t="shared" si="410"/>
        <v>0.0025-0.221717074513614i</v>
      </c>
      <c r="N1398">
        <f t="shared" si="411"/>
        <v>35.531271377615525</v>
      </c>
      <c r="O1398">
        <f t="shared" si="412"/>
        <v>50.616603430229659</v>
      </c>
      <c r="P1398" s="3">
        <f t="shared" si="413"/>
        <v>50.616603430229659</v>
      </c>
      <c r="Q1398" s="3">
        <f t="shared" si="414"/>
        <v>-144.46872862238448</v>
      </c>
      <c r="R1398">
        <f t="shared" si="415"/>
        <v>35.531271377615525</v>
      </c>
      <c r="S1398">
        <f t="shared" si="416"/>
        <v>0.16994057467336265</v>
      </c>
      <c r="T1398">
        <f t="shared" si="399"/>
        <v>50.616603430229659</v>
      </c>
    </row>
    <row r="1399" spans="1:20" x14ac:dyDescent="0.25">
      <c r="A1399">
        <f t="shared" si="400"/>
        <v>1071.8256407444767</v>
      </c>
      <c r="B1399">
        <f t="shared" si="417"/>
        <v>170.58634885712144</v>
      </c>
      <c r="C1399" t="str">
        <f t="shared" si="401"/>
        <v>-274.796332266024-195.599755692246i</v>
      </c>
      <c r="D1399" t="str">
        <f t="shared" si="402"/>
        <v>3.47812480879925-93.2995724855663i</v>
      </c>
      <c r="E1399" t="str">
        <f t="shared" si="403"/>
        <v>161.656653798142-0.347219155395475i</v>
      </c>
      <c r="F1399" t="str">
        <f t="shared" si="404"/>
        <v>2.90990987910142-875.551697670049i</v>
      </c>
      <c r="G1399" t="str">
        <f t="shared" si="405"/>
        <v>0.999999989412565-0.000102895260422073i</v>
      </c>
      <c r="H1399" t="str">
        <f t="shared" si="406"/>
        <v>15.4919335173294+23.3751038942758i</v>
      </c>
      <c r="I1399" t="str">
        <f t="shared" si="407"/>
        <v>138.871025627168-91.3744597769442i</v>
      </c>
      <c r="K1399" t="str">
        <f t="shared" si="408"/>
        <v>0.0984996340245439-0.149204881801199i</v>
      </c>
      <c r="L1399" t="str">
        <f t="shared" si="409"/>
        <v>0.000714285714285714-7.08957120045277i</v>
      </c>
      <c r="M1399" t="str">
        <f t="shared" si="410"/>
        <v>0.0025-0.220877739105015i</v>
      </c>
      <c r="N1399">
        <f t="shared" si="411"/>
        <v>35.44322325308508</v>
      </c>
      <c r="O1399">
        <f t="shared" si="412"/>
        <v>50.560364944816037</v>
      </c>
      <c r="P1399" s="3">
        <f t="shared" si="413"/>
        <v>50.560364944816037</v>
      </c>
      <c r="Q1399" s="3">
        <f t="shared" si="414"/>
        <v>-144.55677674691492</v>
      </c>
      <c r="R1399">
        <f t="shared" si="415"/>
        <v>35.44322325308508</v>
      </c>
      <c r="S1399">
        <f t="shared" si="416"/>
        <v>0.17058634885712143</v>
      </c>
      <c r="T1399">
        <f t="shared" si="399"/>
        <v>50.560364944816037</v>
      </c>
    </row>
    <row r="1400" spans="1:20" x14ac:dyDescent="0.25">
      <c r="A1400">
        <f t="shared" si="400"/>
        <v>1075.8985781793056</v>
      </c>
      <c r="B1400">
        <f t="shared" si="417"/>
        <v>171.23457698277849</v>
      </c>
      <c r="C1400" t="str">
        <f t="shared" si="401"/>
        <v>-273.318902713768-193.917406415802i</v>
      </c>
      <c r="D1400" t="str">
        <f t="shared" si="402"/>
        <v>3.47812480734336-92.9463824417686i</v>
      </c>
      <c r="E1400" t="str">
        <f t="shared" si="403"/>
        <v>161.6548854697-0.345719991627452i</v>
      </c>
      <c r="F1400" t="str">
        <f t="shared" si="404"/>
        <v>2.90990987886682-872.237198595271i</v>
      </c>
      <c r="G1400" t="str">
        <f t="shared" si="405"/>
        <v>0.999999989331948-0.00010328626240335i</v>
      </c>
      <c r="H1400" t="str">
        <f t="shared" si="406"/>
        <v>15.4945386480812+23.4643863572727i</v>
      </c>
      <c r="I1400" t="str">
        <f t="shared" si="407"/>
        <v>138.873776521059-91.0404336978475i</v>
      </c>
      <c r="K1400" t="str">
        <f t="shared" si="408"/>
        <v>0.097985068194816-0.148970442433643i</v>
      </c>
      <c r="L1400" t="str">
        <f t="shared" si="409"/>
        <v>0.000714285714285714-7.06273281575289i</v>
      </c>
      <c r="M1400" t="str">
        <f t="shared" si="410"/>
        <v>0.0025-0.220041581096847i</v>
      </c>
      <c r="N1400">
        <f t="shared" si="411"/>
        <v>35.355372429270574</v>
      </c>
      <c r="O1400">
        <f t="shared" si="412"/>
        <v>50.504075343319705</v>
      </c>
      <c r="P1400" s="3">
        <f t="shared" si="413"/>
        <v>50.504075343319705</v>
      </c>
      <c r="Q1400" s="3">
        <f t="shared" si="414"/>
        <v>-144.64462757072943</v>
      </c>
      <c r="R1400">
        <f t="shared" si="415"/>
        <v>35.355372429270574</v>
      </c>
      <c r="S1400">
        <f t="shared" si="416"/>
        <v>0.1712345769827785</v>
      </c>
      <c r="T1400">
        <f t="shared" si="399"/>
        <v>50.504075343319705</v>
      </c>
    </row>
    <row r="1401" spans="1:20" x14ac:dyDescent="0.25">
      <c r="A1401">
        <f t="shared" si="400"/>
        <v>1079.9869927763868</v>
      </c>
      <c r="B1401">
        <f t="shared" si="417"/>
        <v>171.88526837531305</v>
      </c>
      <c r="C1401" t="str">
        <f t="shared" si="401"/>
        <v>-271.846195484049-192.247990659637i</v>
      </c>
      <c r="D1401" t="str">
        <f t="shared" si="402"/>
        <v>3.47812480587639-92.5945294628869i</v>
      </c>
      <c r="E1401" t="str">
        <f t="shared" si="403"/>
        <v>161.653123102798-0.344213464488377i</v>
      </c>
      <c r="F1401" t="str">
        <f t="shared" si="404"/>
        <v>2.90990987863045-868.935246945428i</v>
      </c>
      <c r="G1401" t="str">
        <f t="shared" si="405"/>
        <v>0.999999989250717-0.000103678750192061i</v>
      </c>
      <c r="H1401" t="str">
        <f t="shared" si="406"/>
        <v>15.497163815489+23.5540133408569i</v>
      </c>
      <c r="I1401" t="str">
        <f t="shared" si="407"/>
        <v>138.876548464407-90.7077183054529i</v>
      </c>
      <c r="K1401" t="str">
        <f t="shared" si="408"/>
        <v>0.0974721242557174-0.148734602444165i</v>
      </c>
      <c r="L1401" t="str">
        <f t="shared" si="409"/>
        <v>0.000714285714285714-7.03599603083571i</v>
      </c>
      <c r="M1401" t="str">
        <f t="shared" si="410"/>
        <v>0.0025-0.219208588460696i</v>
      </c>
      <c r="N1401">
        <f t="shared" si="411"/>
        <v>35.267719975873888</v>
      </c>
      <c r="O1401">
        <f t="shared" si="412"/>
        <v>50.44773479277368</v>
      </c>
      <c r="P1401" s="3">
        <f t="shared" si="413"/>
        <v>50.44773479277368</v>
      </c>
      <c r="Q1401" s="3">
        <f t="shared" si="414"/>
        <v>-144.73228002412611</v>
      </c>
      <c r="R1401">
        <f t="shared" si="415"/>
        <v>35.267719975873888</v>
      </c>
      <c r="S1401">
        <f t="shared" si="416"/>
        <v>0.17188526837531304</v>
      </c>
      <c r="T1401">
        <f t="shared" si="399"/>
        <v>50.44773479277368</v>
      </c>
    </row>
    <row r="1402" spans="1:20" x14ac:dyDescent="0.25">
      <c r="A1402">
        <f t="shared" si="400"/>
        <v>1084.0909433489371</v>
      </c>
      <c r="B1402">
        <f t="shared" si="417"/>
        <v>172.53843239513924</v>
      </c>
      <c r="C1402" t="str">
        <f t="shared" si="401"/>
        <v>-270.378230139091-190.591435634048i</v>
      </c>
      <c r="D1402" t="str">
        <f t="shared" si="402"/>
        <v>3.47812480439825-92.2440084873977i</v>
      </c>
      <c r="E1402" t="str">
        <f t="shared" si="403"/>
        <v>161.651366722888-0.342699611640975i</v>
      </c>
      <c r="F1402" t="str">
        <f t="shared" si="404"/>
        <v>2.90990987839228-865.645795220833i</v>
      </c>
      <c r="G1402" t="str">
        <f t="shared" si="405"/>
        <v>0.999999989168867-0.000104072729434272i</v>
      </c>
      <c r="H1402" t="str">
        <f t="shared" si="406"/>
        <v>15.4998091751972+23.6439862145758i</v>
      </c>
      <c r="I1402" t="str">
        <f t="shared" si="407"/>
        <v>138.879341619071-90.3763088255333i</v>
      </c>
      <c r="K1402" t="str">
        <f t="shared" si="408"/>
        <v>0.0969608092388956-0.148497375243688i</v>
      </c>
      <c r="L1402" t="str">
        <f t="shared" si="409"/>
        <v>0.000714285714285714-7.00936046108362i</v>
      </c>
      <c r="M1402" t="str">
        <f t="shared" si="410"/>
        <v>0.0025-0.218378749213685i</v>
      </c>
      <c r="N1402">
        <f t="shared" si="411"/>
        <v>35.1802669542503</v>
      </c>
      <c r="O1402">
        <f t="shared" si="412"/>
        <v>50.391343460921412</v>
      </c>
      <c r="P1402" s="3">
        <f t="shared" si="413"/>
        <v>50.391343460921412</v>
      </c>
      <c r="Q1402" s="3">
        <f t="shared" si="414"/>
        <v>-144.8197330457497</v>
      </c>
      <c r="R1402">
        <f t="shared" si="415"/>
        <v>35.1802669542503</v>
      </c>
      <c r="S1402">
        <f t="shared" si="416"/>
        <v>0.17253843239513925</v>
      </c>
      <c r="T1402">
        <f t="shared" si="399"/>
        <v>50.391343460921412</v>
      </c>
    </row>
    <row r="1403" spans="1:20" x14ac:dyDescent="0.25">
      <c r="A1403">
        <f t="shared" si="400"/>
        <v>1088.2104889336633</v>
      </c>
      <c r="B1403">
        <f t="shared" si="417"/>
        <v>173.19407843824078</v>
      </c>
      <c r="C1403" t="str">
        <f t="shared" si="401"/>
        <v>-268.915025843378-188.947668613668i</v>
      </c>
      <c r="D1403" t="str">
        <f t="shared" si="402"/>
        <v>3.47812480290887-91.8948144729395i</v>
      </c>
      <c r="E1403" t="str">
        <f t="shared" si="403"/>
        <v>161.649616354952-0.341178470789696i</v>
      </c>
      <c r="F1403" t="str">
        <f t="shared" si="404"/>
        <v>2.90990987815231-862.368796101626i</v>
      </c>
      <c r="G1403" t="str">
        <f t="shared" si="405"/>
        <v>0.999999989086394-0.000104468205797507i</v>
      </c>
      <c r="H1403" t="str">
        <f t="shared" si="406"/>
        <v>15.5024748840816+23.7343063538777i</v>
      </c>
      <c r="I1403" t="str">
        <f t="shared" si="407"/>
        <v>138.882156148167-90.0462005027809i</v>
      </c>
      <c r="K1403" t="str">
        <f t="shared" si="408"/>
        <v>0.0964511300379771-0.148258774268343i</v>
      </c>
      <c r="L1403" t="str">
        <f t="shared" si="409"/>
        <v>0.000714285714285714-6.98282572333494i</v>
      </c>
      <c r="M1403" t="str">
        <f t="shared" si="410"/>
        <v>0.0025-0.217552051418295i</v>
      </c>
      <c r="N1403">
        <f t="shared" si="411"/>
        <v>35.093014417395153</v>
      </c>
      <c r="O1403">
        <f t="shared" si="412"/>
        <v>50.334901516203317</v>
      </c>
      <c r="P1403" s="3">
        <f t="shared" si="413"/>
        <v>50.334901516203317</v>
      </c>
      <c r="Q1403" s="3">
        <f t="shared" si="414"/>
        <v>-144.90698558260485</v>
      </c>
      <c r="R1403">
        <f t="shared" si="415"/>
        <v>35.093014417395153</v>
      </c>
      <c r="S1403">
        <f t="shared" si="416"/>
        <v>0.17319407843824078</v>
      </c>
      <c r="T1403">
        <f t="shared" si="399"/>
        <v>50.334901516203317</v>
      </c>
    </row>
    <row r="1404" spans="1:20" x14ac:dyDescent="0.25">
      <c r="A1404">
        <f t="shared" si="400"/>
        <v>1092.3456887916111</v>
      </c>
      <c r="B1404">
        <f t="shared" si="417"/>
        <v>173.8522159363061</v>
      </c>
      <c r="C1404" t="str">
        <f t="shared" si="401"/>
        <v>-267.456601364219-187.316616941587i</v>
      </c>
      <c r="D1404" t="str">
        <f t="shared" si="402"/>
        <v>3.47812480140813-91.5469423962382i</v>
      </c>
      <c r="E1404" t="str">
        <f t="shared" si="403"/>
        <v>161.6478720235-0.339650079675972i</v>
      </c>
      <c r="F1404" t="str">
        <f t="shared" si="404"/>
        <v>2.90990987791048-859.104202447063i</v>
      </c>
      <c r="G1404" t="str">
        <f t="shared" si="405"/>
        <v>0.999999989003293-0.000104865184970823i</v>
      </c>
      <c r="H1404" t="str">
        <f t="shared" si="406"/>
        <v>15.5051611002618+23.8249751401432i</v>
      </c>
      <c r="I1404" t="str">
        <f t="shared" si="407"/>
        <v>138.884992216077-89.7173886007507i</v>
      </c>
      <c r="K1404" t="str">
        <f t="shared" si="408"/>
        <v>0.0959430934087282-0.148018812977854i</v>
      </c>
      <c r="L1404" t="str">
        <f t="shared" si="409"/>
        <v>0.000714285714285714-6.9563914358786i</v>
      </c>
      <c r="M1404" t="str">
        <f t="shared" si="410"/>
        <v>0.0025-0.216728483182203i</v>
      </c>
      <c r="N1404">
        <f t="shared" si="411"/>
        <v>35.005963409930644</v>
      </c>
      <c r="O1404">
        <f t="shared" si="412"/>
        <v>50.278409127742933</v>
      </c>
      <c r="P1404" s="3">
        <f t="shared" si="413"/>
        <v>50.278409127742933</v>
      </c>
      <c r="Q1404" s="3">
        <f t="shared" si="414"/>
        <v>-144.99403659006936</v>
      </c>
      <c r="R1404">
        <f t="shared" si="415"/>
        <v>35.005963409930644</v>
      </c>
      <c r="S1404">
        <f t="shared" si="416"/>
        <v>0.17385221593630609</v>
      </c>
      <c r="T1404">
        <f t="shared" si="399"/>
        <v>50.278409127742933</v>
      </c>
    </row>
    <row r="1405" spans="1:20" x14ac:dyDescent="0.25">
      <c r="A1405">
        <f t="shared" si="400"/>
        <v>1096.4966024090193</v>
      </c>
      <c r="B1405">
        <f t="shared" si="417"/>
        <v>174.51285435686407</v>
      </c>
      <c r="C1405" t="str">
        <f t="shared" si="401"/>
        <v>-266.002975072382-185.698208033471i</v>
      </c>
      <c r="D1405" t="str">
        <f t="shared" si="402"/>
        <v>3.47812479989596-91.2003872530378i</v>
      </c>
      <c r="E1405" t="str">
        <f t="shared" si="403"/>
        <v>161.646133752575-0.338114476069607i</v>
      </c>
      <c r="F1405" t="str">
        <f t="shared" si="404"/>
        <v>2.90990987766682-855.851967294874i</v>
      </c>
      <c r="G1405" t="str">
        <f t="shared" si="405"/>
        <v>0.999999988919559-0.000105263672664898i</v>
      </c>
      <c r="H1405" t="str">
        <f t="shared" si="406"/>
        <v>15.5078679831093+23.915993960715i</v>
      </c>
      <c r="I1405" t="str">
        <f t="shared" si="407"/>
        <v>138.887849988458-89.3898684017853i</v>
      </c>
      <c r="K1405" t="str">
        <f t="shared" si="408"/>
        <v>0.0954367059692321-0.147777504853934i</v>
      </c>
      <c r="L1405" t="str">
        <f t="shared" si="409"/>
        <v>0.000714285714285714-6.93005721844849i</v>
      </c>
      <c r="M1405" t="str">
        <f t="shared" si="410"/>
        <v>0.0025-0.215908032658102i</v>
      </c>
      <c r="N1405">
        <f t="shared" si="411"/>
        <v>34.919114968096295</v>
      </c>
      <c r="O1405">
        <f t="shared" si="412"/>
        <v>50.221866465333562</v>
      </c>
      <c r="P1405" s="3">
        <f t="shared" si="413"/>
        <v>50.221866465333562</v>
      </c>
      <c r="Q1405" s="3">
        <f t="shared" si="414"/>
        <v>-145.0808850319037</v>
      </c>
      <c r="R1405">
        <f t="shared" si="415"/>
        <v>34.919114968096295</v>
      </c>
      <c r="S1405">
        <f t="shared" si="416"/>
        <v>0.17451285435686406</v>
      </c>
      <c r="T1405">
        <f t="shared" si="399"/>
        <v>50.221866465333562</v>
      </c>
    </row>
    <row r="1406" spans="1:20" x14ac:dyDescent="0.25">
      <c r="A1406">
        <f t="shared" si="400"/>
        <v>1100.6632894981735</v>
      </c>
      <c r="B1406">
        <f t="shared" si="417"/>
        <v>175.17600320342015</v>
      </c>
      <c r="C1406" t="str">
        <f t="shared" si="401"/>
        <v>-264.554164942778-184.092369381625i</v>
      </c>
      <c r="D1406" t="str">
        <f t="shared" si="402"/>
        <v>3.47812479837229-90.8551440580267i</v>
      </c>
      <c r="E1406" t="str">
        <f t="shared" si="403"/>
        <v>161.644401565748-0.336571697767835i</v>
      </c>
      <c r="F1406" t="str">
        <f t="shared" si="404"/>
        <v>2.90990987742132-852.612043860569i</v>
      </c>
      <c r="G1406" t="str">
        <f t="shared" si="405"/>
        <v>0.999999988835188-0.00010566367461211i</v>
      </c>
      <c r="H1406" t="str">
        <f t="shared" si="406"/>
        <v>15.5105956932597+24.0073642089296i</v>
      </c>
      <c r="I1406" t="str">
        <f t="shared" si="407"/>
        <v>138.890729632259-89.0636352069584i</v>
      </c>
      <c r="K1406" t="str">
        <f t="shared" si="408"/>
        <v>0.0949319742000882-0.147534863398689i</v>
      </c>
      <c r="L1406" t="str">
        <f t="shared" si="409"/>
        <v>0.000714285714285714-6.90382269221805i</v>
      </c>
      <c r="M1406" t="str">
        <f t="shared" si="410"/>
        <v>0.0025-0.215090688043537i</v>
      </c>
      <c r="N1406">
        <f t="shared" si="411"/>
        <v>34.832470119736314</v>
      </c>
      <c r="O1406">
        <f t="shared" si="412"/>
        <v>50.165273699424453</v>
      </c>
      <c r="P1406" s="3">
        <f t="shared" si="413"/>
        <v>50.165273699424453</v>
      </c>
      <c r="Q1406" s="3">
        <f t="shared" si="414"/>
        <v>-145.16752988026369</v>
      </c>
      <c r="R1406">
        <f t="shared" si="415"/>
        <v>34.832470119736314</v>
      </c>
      <c r="S1406">
        <f t="shared" si="416"/>
        <v>0.17517600320342014</v>
      </c>
      <c r="T1406">
        <f t="shared" si="399"/>
        <v>50.165273699424453</v>
      </c>
    </row>
    <row r="1407" spans="1:20" x14ac:dyDescent="0.25">
      <c r="A1407">
        <f t="shared" si="400"/>
        <v>1104.8458099982668</v>
      </c>
      <c r="B1407">
        <f t="shared" si="417"/>
        <v>175.84167201559316</v>
      </c>
      <c r="C1407" t="str">
        <f t="shared" si="401"/>
        <v>-263.110188555196-182.499028559062i</v>
      </c>
      <c r="D1407" t="str">
        <f t="shared" si="402"/>
        <v>3.47812479683698-90.5112078447643i</v>
      </c>
      <c r="E1407" t="str">
        <f t="shared" si="403"/>
        <v>161.642675486127-0.335021782581927i</v>
      </c>
      <c r="F1407" t="str">
        <f t="shared" si="404"/>
        <v>2.90990987717392-849.38438553675i</v>
      </c>
      <c r="G1407" t="str">
        <f t="shared" si="405"/>
        <v>0.999999988750174-0.000106065196566619i</v>
      </c>
      <c r="H1407" t="str">
        <f t="shared" si="406"/>
        <v>15.5133443926214+24.0990872841481i</v>
      </c>
      <c r="I1407" t="str">
        <f t="shared" si="407"/>
        <v>138.893631315719-88.7386843359967i</v>
      </c>
      <c r="K1407" t="str">
        <f t="shared" si="408"/>
        <v>0.0944289044446312-0.147290902133026i</v>
      </c>
      <c r="L1407" t="str">
        <f t="shared" si="409"/>
        <v>0.000714285714285714-6.87768747979484i</v>
      </c>
      <c r="M1407" t="str">
        <f t="shared" si="410"/>
        <v>0.0025-0.21427643758073i</v>
      </c>
      <c r="N1407">
        <f t="shared" si="411"/>
        <v>34.746029884294074</v>
      </c>
      <c r="O1407">
        <f t="shared" si="412"/>
        <v>50.108631001107177</v>
      </c>
      <c r="P1407" s="3">
        <f t="shared" si="413"/>
        <v>50.108631001107177</v>
      </c>
      <c r="Q1407" s="3">
        <f t="shared" si="414"/>
        <v>-145.25397011570593</v>
      </c>
      <c r="R1407">
        <f t="shared" si="415"/>
        <v>34.746029884294074</v>
      </c>
      <c r="S1407">
        <f t="shared" si="416"/>
        <v>0.17584167201559317</v>
      </c>
      <c r="T1407">
        <f t="shared" si="399"/>
        <v>50.108631001107177</v>
      </c>
    </row>
    <row r="1408" spans="1:20" x14ac:dyDescent="0.25">
      <c r="A1408">
        <f t="shared" si="400"/>
        <v>1109.0442240762602</v>
      </c>
      <c r="B1408">
        <f t="shared" si="417"/>
        <v>176.50987036925241</v>
      </c>
      <c r="C1408" t="str">
        <f t="shared" si="401"/>
        <v>-261.671063095115-180.918113223521i</v>
      </c>
      <c r="D1408" t="str">
        <f t="shared" si="402"/>
        <v>3.47812479529002-90.1685736656143i</v>
      </c>
      <c r="E1408" t="str">
        <f t="shared" si="403"/>
        <v>161.640955536348-0.333464768341528i</v>
      </c>
      <c r="F1408" t="str">
        <f t="shared" si="404"/>
        <v>2.90990987692466-846.168945892483i</v>
      </c>
      <c r="G1408" t="str">
        <f t="shared" si="405"/>
        <v>0.999999988664513-0.000106468244304452i</v>
      </c>
      <c r="H1408" t="str">
        <f t="shared" si="406"/>
        <v>15.5161142443874+24.1911645917876i</v>
      </c>
      <c r="I1408" t="str">
        <f t="shared" si="407"/>
        <v>138.896555208392-88.4150111272272i</v>
      </c>
      <c r="K1408" t="str">
        <f t="shared" si="408"/>
        <v>0.0939275029091726-0.147045634595077i</v>
      </c>
      <c r="L1408" t="str">
        <f t="shared" si="409"/>
        <v>0.000714285714285714-6.85165120521502i</v>
      </c>
      <c r="M1408" t="str">
        <f t="shared" si="410"/>
        <v>0.0025-0.213465269556415i</v>
      </c>
      <c r="N1408">
        <f t="shared" si="411"/>
        <v>34.659795272801063</v>
      </c>
      <c r="O1408">
        <f t="shared" si="412"/>
        <v>50.051938542102157</v>
      </c>
      <c r="P1408" s="3">
        <f t="shared" si="413"/>
        <v>50.051938542102157</v>
      </c>
      <c r="Q1408" s="3">
        <f t="shared" si="414"/>
        <v>-145.34020472719894</v>
      </c>
      <c r="R1408">
        <f t="shared" si="415"/>
        <v>34.659795272801063</v>
      </c>
      <c r="S1408">
        <f t="shared" si="416"/>
        <v>0.17650987036925242</v>
      </c>
      <c r="T1408">
        <f t="shared" si="399"/>
        <v>50.051938542102157</v>
      </c>
    </row>
    <row r="1409" spans="1:20" x14ac:dyDescent="0.25">
      <c r="A1409">
        <f t="shared" si="400"/>
        <v>1113.25859212775</v>
      </c>
      <c r="B1409">
        <f t="shared" si="417"/>
        <v>177.18060787665559</v>
      </c>
      <c r="C1409" t="str">
        <f t="shared" si="401"/>
        <v>-260.236805354558-179.349551121478i</v>
      </c>
      <c r="D1409" t="str">
        <f t="shared" si="402"/>
        <v>3.47812479373127-89.827236591668i</v>
      </c>
      <c r="E1409" t="str">
        <f t="shared" si="403"/>
        <v>161.639241738587-0.33190069287951i</v>
      </c>
      <c r="F1409" t="str">
        <f t="shared" si="404"/>
        <v>2.9099098766735-842.965678672579i</v>
      </c>
      <c r="G1409" t="str">
        <f t="shared" si="405"/>
        <v>0.999999988578199-0.000106872823623584i</v>
      </c>
      <c r="H1409" t="str">
        <f t="shared" si="406"/>
        <v>15.5189054130452+24.2835975433527i</v>
      </c>
      <c r="I1409" t="str">
        <f t="shared" si="407"/>
        <v>138.899501481142-88.0926109375022i</v>
      </c>
      <c r="K1409" t="str">
        <f t="shared" si="408"/>
        <v>0.0934277756632605-0.146799074338632i</v>
      </c>
      <c r="L1409" t="str">
        <f t="shared" si="409"/>
        <v>0.000714285714285714-6.82571349393806i</v>
      </c>
      <c r="M1409" t="str">
        <f t="shared" si="410"/>
        <v>0.0025-0.212657172301669i</v>
      </c>
      <c r="N1409">
        <f t="shared" si="411"/>
        <v>34.5737672878723</v>
      </c>
      <c r="O1409">
        <f t="shared" si="412"/>
        <v>49.995196494745223</v>
      </c>
      <c r="P1409" s="3">
        <f t="shared" si="413"/>
        <v>49.995196494745223</v>
      </c>
      <c r="Q1409" s="3">
        <f t="shared" si="414"/>
        <v>-145.4262327121277</v>
      </c>
      <c r="R1409">
        <f t="shared" si="415"/>
        <v>34.5737672878723</v>
      </c>
      <c r="S1409">
        <f t="shared" si="416"/>
        <v>0.1771806078766556</v>
      </c>
      <c r="T1409">
        <f t="shared" si="399"/>
        <v>49.995196494745223</v>
      </c>
    </row>
    <row r="1410" spans="1:20" x14ac:dyDescent="0.25">
      <c r="A1410">
        <f t="shared" si="400"/>
        <v>1117.4889747778354</v>
      </c>
      <c r="B1410">
        <f t="shared" si="417"/>
        <v>177.85389418658687</v>
      </c>
      <c r="C1410" t="str">
        <f t="shared" si="401"/>
        <v>-258.807431733-177.793270092105i</v>
      </c>
      <c r="D1410" t="str">
        <f t="shared" si="402"/>
        <v>3.47812479216063-89.4871917126769i</v>
      </c>
      <c r="E1410" t="str">
        <f t="shared" si="403"/>
        <v>161.637534114553-0.330329594032941i</v>
      </c>
      <c r="F1410" t="str">
        <f t="shared" si="404"/>
        <v>2.9099098764204-839.774537796964i</v>
      </c>
      <c r="G1410" t="str">
        <f t="shared" si="405"/>
        <v>0.999999988491229-0.000107278940344023i</v>
      </c>
      <c r="H1410" t="str">
        <f t="shared" si="406"/>
        <v>15.5217180643875+24.3763875564679i</v>
      </c>
      <c r="I1410" t="str">
        <f t="shared" si="407"/>
        <v>138.902470306166-87.7714791421379i</v>
      </c>
      <c r="K1410" t="str">
        <f t="shared" si="408"/>
        <v>0.0929297286399572-0.146551234931577i</v>
      </c>
      <c r="L1410" t="str">
        <f t="shared" si="409"/>
        <v>0.000714285714285714-6.79987397284127i</v>
      </c>
      <c r="M1410" t="str">
        <f t="shared" si="410"/>
        <v>0.0025-0.21185213419174i</v>
      </c>
      <c r="N1410">
        <f t="shared" si="411"/>
        <v>34.487946923698843</v>
      </c>
      <c r="O1410">
        <f t="shared" si="412"/>
        <v>49.938405031973829</v>
      </c>
      <c r="P1410" s="3">
        <f t="shared" si="413"/>
        <v>49.938405031973829</v>
      </c>
      <c r="Q1410" s="3">
        <f t="shared" si="414"/>
        <v>-145.51205307630116</v>
      </c>
      <c r="R1410">
        <f t="shared" si="415"/>
        <v>34.487946923698843</v>
      </c>
      <c r="S1410">
        <f t="shared" si="416"/>
        <v>0.17785389418658687</v>
      </c>
      <c r="T1410">
        <f t="shared" si="399"/>
        <v>49.938405031973829</v>
      </c>
    </row>
    <row r="1411" spans="1:20" x14ac:dyDescent="0.25">
      <c r="A1411">
        <f t="shared" si="400"/>
        <v>1121.7354328819913</v>
      </c>
      <c r="B1411">
        <f t="shared" si="417"/>
        <v>178.52973898449591</v>
      </c>
      <c r="C1411" t="str">
        <f t="shared" si="401"/>
        <v>-257.382958238342-176.249198071226i</v>
      </c>
      <c r="D1411" t="str">
        <f t="shared" si="402"/>
        <v>3.47812479057807-89.1484341369824i</v>
      </c>
      <c r="E1411" t="str">
        <f t="shared" si="403"/>
        <v>161.635832685491-0.328751509634493i</v>
      </c>
      <c r="F1411" t="str">
        <f t="shared" si="404"/>
        <v>2.90990987616542-836.595477360016i</v>
      </c>
      <c r="G1411" t="str">
        <f t="shared" si="405"/>
        <v>0.999999988403596-0.000107686600307894i</v>
      </c>
      <c r="H1411" t="str">
        <f t="shared" si="406"/>
        <v>15.5245523655232+24.4695360549087i</v>
      </c>
      <c r="I1411" t="str">
        <f t="shared" si="407"/>
        <v>138.905461857-87.4516111348518i</v>
      </c>
      <c r="K1411" t="str">
        <f t="shared" si="408"/>
        <v>0.0924333676361414-0.146302129954345i</v>
      </c>
      <c r="L1411" t="str">
        <f t="shared" si="409"/>
        <v>0.000714285714285714-6.77413227021446i</v>
      </c>
      <c r="M1411" t="str">
        <f t="shared" si="410"/>
        <v>0.0025-0.211050143645886i</v>
      </c>
      <c r="N1411">
        <f t="shared" si="411"/>
        <v>34.402335166043969</v>
      </c>
      <c r="O1411">
        <f t="shared" si="412"/>
        <v>49.88156432731386</v>
      </c>
      <c r="P1411" s="3">
        <f t="shared" si="413"/>
        <v>49.88156432731386</v>
      </c>
      <c r="Q1411" s="3">
        <f t="shared" si="414"/>
        <v>-145.59766483395603</v>
      </c>
      <c r="R1411">
        <f t="shared" si="415"/>
        <v>34.402335166043969</v>
      </c>
      <c r="S1411">
        <f t="shared" si="416"/>
        <v>0.17852973898449589</v>
      </c>
      <c r="T1411">
        <f t="shared" si="399"/>
        <v>49.88156432731386</v>
      </c>
    </row>
    <row r="1412" spans="1:20" x14ac:dyDescent="0.25">
      <c r="A1412">
        <f t="shared" si="400"/>
        <v>1125.9980275269429</v>
      </c>
      <c r="B1412">
        <f t="shared" si="417"/>
        <v>179.208151992637</v>
      </c>
      <c r="C1412" t="str">
        <f t="shared" si="401"/>
        <v>-255.963400487929-174.717263095224i</v>
      </c>
      <c r="D1412" t="str">
        <f t="shared" si="402"/>
        <v>3.47812478898345-88.8109589914419i</v>
      </c>
      <c r="E1412" t="str">
        <f t="shared" si="403"/>
        <v>161.634137472187-0.327166477508569i</v>
      </c>
      <c r="F1412" t="str">
        <f t="shared" si="404"/>
        <v>2.90990987590848-833.428451629871i</v>
      </c>
      <c r="G1412" t="str">
        <f t="shared" si="405"/>
        <v>0.999999988315296-0.000108095809379519i</v>
      </c>
      <c r="H1412" t="str">
        <f t="shared" si="406"/>
        <v>15.527408484888+24.5630444686347i</v>
      </c>
      <c r="I1412" t="str">
        <f t="shared" si="407"/>
        <v>138.908476308526-87.1330023276926i</v>
      </c>
      <c r="K1412" t="str">
        <f t="shared" si="408"/>
        <v>0.0919386983128243-0.146051772998379i</v>
      </c>
      <c r="L1412" t="str">
        <f t="shared" si="409"/>
        <v>0.000714285714285714-6.74848801575457i</v>
      </c>
      <c r="M1412" t="str">
        <f t="shared" si="410"/>
        <v>0.0025-0.210251189127202i</v>
      </c>
      <c r="N1412">
        <f t="shared" si="411"/>
        <v>34.316932992238918</v>
      </c>
      <c r="O1412">
        <f t="shared" si="412"/>
        <v>49.824674554866021</v>
      </c>
      <c r="P1412" s="3">
        <f t="shared" si="413"/>
        <v>49.824674554866021</v>
      </c>
      <c r="Q1412" s="3">
        <f t="shared" si="414"/>
        <v>-145.68306700776108</v>
      </c>
      <c r="R1412">
        <f t="shared" si="415"/>
        <v>34.316932992238918</v>
      </c>
      <c r="S1412">
        <f t="shared" si="416"/>
        <v>0.17920815199263701</v>
      </c>
      <c r="T1412">
        <f t="shared" si="399"/>
        <v>49.824674554866021</v>
      </c>
    </row>
    <row r="1413" spans="1:20" x14ac:dyDescent="0.25">
      <c r="A1413">
        <f t="shared" si="400"/>
        <v>1130.2768200315454</v>
      </c>
      <c r="B1413">
        <f t="shared" si="417"/>
        <v>179.88914297020904</v>
      </c>
      <c r="C1413" t="str">
        <f t="shared" si="401"/>
        <v>-254.548773709631-173.197393304931i</v>
      </c>
      <c r="D1413" t="str">
        <f t="shared" si="402"/>
        <v>3.47812478737665-88.4747614213618i</v>
      </c>
      <c r="E1413" t="str">
        <f t="shared" si="403"/>
        <v>161.632448494968-0.325574535464169i</v>
      </c>
      <c r="F1413" t="str">
        <f t="shared" si="404"/>
        <v>2.90990987564955-830.273415047799i</v>
      </c>
      <c r="G1413" t="str">
        <f t="shared" si="405"/>
        <v>0.999999988226323-0.000108506573445507i</v>
      </c>
      <c r="H1413" t="str">
        <f t="shared" si="406"/>
        <v>15.5302865922555+24.6569142338215i</v>
      </c>
      <c r="I1413" t="str">
        <f t="shared" si="407"/>
        <v>138.911513836985-86.8156481509806i</v>
      </c>
      <c r="K1413" t="str">
        <f t="shared" si="408"/>
        <v>0.0914457261954889-0.145800177664603i</v>
      </c>
      <c r="L1413" t="str">
        <f t="shared" si="409"/>
        <v>0.000714285714285714-6.72294084056047i</v>
      </c>
      <c r="M1413" t="str">
        <f t="shared" si="410"/>
        <v>0.0025-0.209455259142461i</v>
      </c>
      <c r="N1413">
        <f t="shared" si="411"/>
        <v>34.231741371180277</v>
      </c>
      <c r="O1413">
        <f t="shared" si="412"/>
        <v>49.767735889292659</v>
      </c>
      <c r="P1413" s="3">
        <f t="shared" si="413"/>
        <v>49.767735889292659</v>
      </c>
      <c r="Q1413" s="3">
        <f t="shared" si="414"/>
        <v>-145.76825862881972</v>
      </c>
      <c r="R1413">
        <f t="shared" si="415"/>
        <v>34.231741371180277</v>
      </c>
      <c r="S1413">
        <f t="shared" si="416"/>
        <v>0.17988914297020903</v>
      </c>
      <c r="T1413">
        <f t="shared" si="399"/>
        <v>49.767735889292659</v>
      </c>
    </row>
    <row r="1414" spans="1:20" x14ac:dyDescent="0.25">
      <c r="A1414">
        <f t="shared" si="400"/>
        <v>1134.5718719476654</v>
      </c>
      <c r="B1414">
        <f t="shared" si="417"/>
        <v>180.57272171349584</v>
      </c>
      <c r="C1414" t="str">
        <f t="shared" si="401"/>
        <v>-253.139092742968-171.689516949474i</v>
      </c>
      <c r="D1414" t="str">
        <f t="shared" si="402"/>
        <v>3.47812478575764-88.1398365904284i</v>
      </c>
      <c r="E1414" t="str">
        <f t="shared" si="403"/>
        <v>161.630765773698-0.323975721290982i</v>
      </c>
      <c r="F1414" t="str">
        <f t="shared" si="404"/>
        <v>2.90990987538869-827.130322227551i</v>
      </c>
      <c r="G1414" t="str">
        <f t="shared" si="405"/>
        <v>0.999999988136673-0.000108918898414836i</v>
      </c>
      <c r="H1414" t="str">
        <f t="shared" si="406"/>
        <v>15.5331868587482+24.7511467928938i</v>
      </c>
      <c r="I1414" t="str">
        <f t="shared" si="407"/>
        <v>138.914574619994-86.4995440532439i</v>
      </c>
      <c r="K1414" t="str">
        <f t="shared" si="408"/>
        <v>0.0909544566744445-0.145547357561907i</v>
      </c>
      <c r="L1414" t="str">
        <f t="shared" si="409"/>
        <v>0.000714285714285714-6.69749037712736i</v>
      </c>
      <c r="M1414" t="str">
        <f t="shared" si="410"/>
        <v>0.0025-0.208662342241942i</v>
      </c>
      <c r="N1414">
        <f t="shared" si="411"/>
        <v>34.146761263327591</v>
      </c>
      <c r="O1414">
        <f t="shared" si="412"/>
        <v>49.710748505804204</v>
      </c>
      <c r="P1414" s="3">
        <f t="shared" si="413"/>
        <v>49.710748505804204</v>
      </c>
      <c r="Q1414" s="3">
        <f t="shared" si="414"/>
        <v>-145.85323873667241</v>
      </c>
      <c r="R1414">
        <f t="shared" si="415"/>
        <v>34.146761263327591</v>
      </c>
      <c r="S1414">
        <f t="shared" si="416"/>
        <v>0.18057272171349584</v>
      </c>
      <c r="T1414">
        <f t="shared" si="399"/>
        <v>49.710748505804204</v>
      </c>
    </row>
    <row r="1415" spans="1:20" x14ac:dyDescent="0.25">
      <c r="A1415">
        <f t="shared" si="400"/>
        <v>1138.8832450610664</v>
      </c>
      <c r="B1415">
        <f t="shared" si="417"/>
        <v>181.25889805600713</v>
      </c>
      <c r="C1415" t="str">
        <f t="shared" si="401"/>
        <v>-251.73437204029-170.193562390105i</v>
      </c>
      <c r="D1415" t="str">
        <f t="shared" si="402"/>
        <v>3.47812478412631-87.8061796806352i</v>
      </c>
      <c r="E1415" t="str">
        <f t="shared" si="403"/>
        <v>161.629089327788-0.322370072753926i</v>
      </c>
      <c r="F1415" t="str">
        <f t="shared" si="404"/>
        <v>2.90990987512583-823.999127954676i</v>
      </c>
      <c r="G1415" t="str">
        <f t="shared" si="405"/>
        <v>0.999999988046341-0.000109332790218935i</v>
      </c>
      <c r="H1415" t="str">
        <f t="shared" si="406"/>
        <v>15.5361094568484+24.8457435945581i</v>
      </c>
      <c r="I1415" t="str">
        <f t="shared" si="407"/>
        <v>138.917658836548-86.1846855011501i</v>
      </c>
      <c r="K1415" t="str">
        <f t="shared" si="408"/>
        <v>0.0904648950052027-0.145293326305637i</v>
      </c>
      <c r="L1415" t="str">
        <f t="shared" si="409"/>
        <v>0.000714285714285714-6.67213625934189i</v>
      </c>
      <c r="M1415" t="str">
        <f t="shared" si="410"/>
        <v>0.0025-0.207872427019269i</v>
      </c>
      <c r="N1415">
        <f t="shared" si="411"/>
        <v>34.061993620703447</v>
      </c>
      <c r="O1415">
        <f t="shared" si="412"/>
        <v>49.653712580145985</v>
      </c>
      <c r="P1415" s="3">
        <f t="shared" si="413"/>
        <v>49.653712580145985</v>
      </c>
      <c r="Q1415" s="3">
        <f t="shared" si="414"/>
        <v>-145.93800637929655</v>
      </c>
      <c r="R1415">
        <f t="shared" si="415"/>
        <v>34.061993620703447</v>
      </c>
      <c r="S1415">
        <f t="shared" si="416"/>
        <v>0.18125889805600712</v>
      </c>
      <c r="T1415">
        <f t="shared" si="399"/>
        <v>49.653712580145985</v>
      </c>
    </row>
    <row r="1416" spans="1:20" x14ac:dyDescent="0.25">
      <c r="A1416">
        <f t="shared" si="400"/>
        <v>1143.2110013922984</v>
      </c>
      <c r="B1416">
        <f t="shared" si="417"/>
        <v>181.94768186861995</v>
      </c>
      <c r="C1416" t="str">
        <f t="shared" si="401"/>
        <v>-250.334625668005-168.709458103983i</v>
      </c>
      <c r="D1416" t="str">
        <f t="shared" si="402"/>
        <v>3.47812478248256-87.4737858922154i</v>
      </c>
      <c r="E1416" t="str">
        <f t="shared" si="403"/>
        <v>161.627419176191-0.320757627586194i</v>
      </c>
      <c r="F1416" t="str">
        <f t="shared" si="404"/>
        <v>2.90990987486097-820.879787185894i</v>
      </c>
      <c r="G1416" t="str">
        <f t="shared" si="405"/>
        <v>0.99999998795532-0.000109748254811778i</v>
      </c>
      <c r="H1416" t="str">
        <f t="shared" si="406"/>
        <v>15.5390545604105+24.9407060938364i</v>
      </c>
      <c r="I1416" t="str">
        <f t="shared" si="407"/>
        <v>138.920766667036-85.8710679794516i</v>
      </c>
      <c r="K1416" t="str">
        <f t="shared" si="408"/>
        <v>0.0899770463088693-0.145038097516102i</v>
      </c>
      <c r="L1416" t="str">
        <f t="shared" si="409"/>
        <v>0.000714285714285714-6.64687812247648i</v>
      </c>
      <c r="M1416" t="str">
        <f t="shared" si="410"/>
        <v>0.0025-0.207085502111246i</v>
      </c>
      <c r="N1416">
        <f t="shared" si="411"/>
        <v>33.977439386893224</v>
      </c>
      <c r="O1416">
        <f t="shared" si="412"/>
        <v>49.596628288584753</v>
      </c>
      <c r="P1416" s="3">
        <f t="shared" si="413"/>
        <v>49.596628288584753</v>
      </c>
      <c r="Q1416" s="3">
        <f t="shared" si="414"/>
        <v>-146.02256061310678</v>
      </c>
      <c r="R1416">
        <f t="shared" si="415"/>
        <v>33.977439386893224</v>
      </c>
      <c r="S1416">
        <f t="shared" si="416"/>
        <v>0.18194768186861995</v>
      </c>
      <c r="T1416">
        <f t="shared" si="399"/>
        <v>49.596628288584753</v>
      </c>
    </row>
    <row r="1417" spans="1:20" x14ac:dyDescent="0.25">
      <c r="A1417">
        <f t="shared" si="400"/>
        <v>1147.5552031975892</v>
      </c>
      <c r="B1417">
        <f t="shared" si="417"/>
        <v>182.63908305972072</v>
      </c>
      <c r="C1417" t="str">
        <f t="shared" si="401"/>
        <v>-248.939867307871-167.237132687938i</v>
      </c>
      <c r="D1417" t="str">
        <f t="shared" si="402"/>
        <v>3.47812478082629-87.1426504435726i</v>
      </c>
      <c r="E1417" t="str">
        <f t="shared" si="403"/>
        <v>161.625755337409-0.31913842348587i</v>
      </c>
      <c r="F1417" t="str">
        <f t="shared" si="404"/>
        <v>2.90990987459409-817.77225504844i</v>
      </c>
      <c r="G1417" t="str">
        <f t="shared" si="405"/>
        <v>0.999999987863607-0.00011016529816996i</v>
      </c>
      <c r="H1417" t="str">
        <f t="shared" si="406"/>
        <v>15.5420223446706+25.0360357520988i</v>
      </c>
      <c r="I1417" t="str">
        <f t="shared" si="407"/>
        <v>138.923898293249-85.5586869909116i</v>
      </c>
      <c r="K1417" t="str">
        <f t="shared" si="408"/>
        <v>0.0894909155725563-0.144781684817093i</v>
      </c>
      <c r="L1417" t="str">
        <f t="shared" si="409"/>
        <v>0.000714285714285714-6.62171560318435i</v>
      </c>
      <c r="M1417" t="str">
        <f t="shared" si="410"/>
        <v>0.0025-0.206301556197694i</v>
      </c>
      <c r="N1417">
        <f t="shared" si="411"/>
        <v>33.893099497046052</v>
      </c>
      <c r="O1417">
        <f t="shared" si="412"/>
        <v>49.53949580789579</v>
      </c>
      <c r="P1417" s="3">
        <f t="shared" si="413"/>
        <v>49.53949580789579</v>
      </c>
      <c r="Q1417" s="3">
        <f t="shared" si="414"/>
        <v>-146.10690050295395</v>
      </c>
      <c r="R1417">
        <f t="shared" si="415"/>
        <v>33.893099497046052</v>
      </c>
      <c r="S1417">
        <f t="shared" si="416"/>
        <v>0.18263908305972071</v>
      </c>
      <c r="T1417">
        <f t="shared" si="399"/>
        <v>49.53949580789579</v>
      </c>
    </row>
    <row r="1418" spans="1:20" x14ac:dyDescent="0.25">
      <c r="A1418">
        <f t="shared" si="400"/>
        <v>1151.91591296974</v>
      </c>
      <c r="B1418">
        <f t="shared" si="417"/>
        <v>183.33311157534766</v>
      </c>
      <c r="C1418" t="str">
        <f t="shared" si="401"/>
        <v>-247.550110258318-165.776514862191i</v>
      </c>
      <c r="D1418" t="str">
        <f t="shared" si="402"/>
        <v>3.47812477915741-86.8127685712123i</v>
      </c>
      <c r="E1418" t="str">
        <f t="shared" si="403"/>
        <v>161.624097829487-0.317512498109946i</v>
      </c>
      <c r="F1418" t="str">
        <f t="shared" si="404"/>
        <v>2.90990987432519-814.67648683942i</v>
      </c>
      <c r="G1418" t="str">
        <f t="shared" si="405"/>
        <v>0.999999987771195-0.000110583926292786i</v>
      </c>
      <c r="H1418" t="str">
        <f t="shared" si="406"/>
        <v>15.5450129862594+25.1317340370974i</v>
      </c>
      <c r="I1418" t="str">
        <f t="shared" si="407"/>
        <v>138.927053898392-85.2475380562501i</v>
      </c>
      <c r="K1418" t="str">
        <f t="shared" si="408"/>
        <v>0.0890065076498111-0.14452410183441i</v>
      </c>
      <c r="L1418" t="str">
        <f t="shared" si="409"/>
        <v>0.000714285714285714-6.59664833949427i</v>
      </c>
      <c r="M1418" t="str">
        <f t="shared" si="410"/>
        <v>0.0025-0.20552057800129i</v>
      </c>
      <c r="N1418">
        <f t="shared" si="411"/>
        <v>33.808974877877375</v>
      </c>
      <c r="O1418">
        <f t="shared" si="412"/>
        <v>49.482315315349474</v>
      </c>
      <c r="P1418" s="3">
        <f t="shared" si="413"/>
        <v>49.482315315349474</v>
      </c>
      <c r="Q1418" s="3">
        <f t="shared" si="414"/>
        <v>-146.19102512212262</v>
      </c>
      <c r="R1418">
        <f t="shared" si="415"/>
        <v>33.808974877877375</v>
      </c>
      <c r="S1418">
        <f t="shared" si="416"/>
        <v>0.18333311157534765</v>
      </c>
      <c r="T1418">
        <f t="shared" si="399"/>
        <v>49.482315315349474</v>
      </c>
    </row>
    <row r="1419" spans="1:20" x14ac:dyDescent="0.25">
      <c r="A1419">
        <f t="shared" si="400"/>
        <v>1156.2931934390253</v>
      </c>
      <c r="B1419">
        <f t="shared" si="417"/>
        <v>184.02977739933399</v>
      </c>
      <c r="C1419" t="str">
        <f t="shared" si="401"/>
        <v>-246.165367435833-164.32753347404i</v>
      </c>
      <c r="D1419" t="str">
        <f t="shared" si="402"/>
        <v>3.4781247774758-86.4841355296727i</v>
      </c>
      <c r="E1419" t="str">
        <f t="shared" si="403"/>
        <v>161.622446670025-0.315879889069412i</v>
      </c>
      <c r="F1419" t="str">
        <f t="shared" si="404"/>
        <v>2.90990987405422-811.592438025166i</v>
      </c>
      <c r="G1419" t="str">
        <f t="shared" si="405"/>
        <v>0.99999998767808-0.000111004145202362i</v>
      </c>
      <c r="H1419" t="str">
        <f t="shared" si="406"/>
        <v>15.548026663213+25.227802423001i</v>
      </c>
      <c r="I1419" t="str">
        <f t="shared" si="407"/>
        <v>138.930233667099-84.9376167140766i</v>
      </c>
      <c r="K1419" t="str">
        <f t="shared" si="408"/>
        <v>0.0885238272610587-0.144265362194399i</v>
      </c>
      <c r="L1419" t="str">
        <f t="shared" si="409"/>
        <v>0.000714285714285714-6.57167597080521i</v>
      </c>
      <c r="M1419" t="str">
        <f t="shared" si="410"/>
        <v>0.0025-0.204742556287398i</v>
      </c>
      <c r="N1419">
        <f t="shared" si="411"/>
        <v>33.725066447671111</v>
      </c>
      <c r="O1419">
        <f t="shared" si="412"/>
        <v>49.425086988698162</v>
      </c>
      <c r="P1419" s="3">
        <f t="shared" si="413"/>
        <v>49.425086988698162</v>
      </c>
      <c r="Q1419" s="3">
        <f t="shared" si="414"/>
        <v>-146.27493355232889</v>
      </c>
      <c r="R1419">
        <f t="shared" si="415"/>
        <v>33.725066447671111</v>
      </c>
      <c r="S1419">
        <f t="shared" si="416"/>
        <v>0.18402977739933399</v>
      </c>
      <c r="T1419">
        <f t="shared" si="399"/>
        <v>49.425086988698162</v>
      </c>
    </row>
    <row r="1420" spans="1:20" x14ac:dyDescent="0.25">
      <c r="A1420">
        <f t="shared" si="400"/>
        <v>1160.6871075740935</v>
      </c>
      <c r="B1420">
        <f t="shared" si="417"/>
        <v>184.72909055345147</v>
      </c>
      <c r="C1420" t="str">
        <f t="shared" si="401"/>
        <v>-244.785651376393-162.890117501529i</v>
      </c>
      <c r="D1420" t="str">
        <f t="shared" si="402"/>
        <v>3.47812477578143-86.1567465914584i</v>
      </c>
      <c r="E1420" t="str">
        <f t="shared" si="403"/>
        <v>161.620801876173-0.314240633923424i</v>
      </c>
      <c r="F1420" t="str">
        <f t="shared" si="404"/>
        <v>2.90990987378122-808.520064240613i</v>
      </c>
      <c r="G1420" t="str">
        <f t="shared" si="405"/>
        <v>0.999999987584255-0.000111425960943677i</v>
      </c>
      <c r="H1420" t="str">
        <f t="shared" si="406"/>
        <v>15.5510635549846+25.3242423904282i</v>
      </c>
      <c r="I1420" t="str">
        <f t="shared" si="407"/>
        <v>138.933437785441-84.6289185208304i</v>
      </c>
      <c r="K1420" t="str">
        <f t="shared" si="408"/>
        <v>0.0880428789940689-0.144005479522511i</v>
      </c>
      <c r="L1420" t="str">
        <f t="shared" si="409"/>
        <v>0.000714285714285714-6.54679813788126i</v>
      </c>
      <c r="M1420" t="str">
        <f t="shared" si="410"/>
        <v>0.0025-0.203967479863915i</v>
      </c>
      <c r="N1420">
        <f t="shared" si="411"/>
        <v>33.641375116285218</v>
      </c>
      <c r="O1420">
        <f t="shared" si="412"/>
        <v>49.367811006163492</v>
      </c>
      <c r="P1420" s="3">
        <f t="shared" si="413"/>
        <v>49.367811006163492</v>
      </c>
      <c r="Q1420" s="3">
        <f t="shared" si="414"/>
        <v>-146.35862488371478</v>
      </c>
      <c r="R1420">
        <f t="shared" si="415"/>
        <v>33.641375116285218</v>
      </c>
      <c r="S1420">
        <f t="shared" si="416"/>
        <v>0.18472909055345146</v>
      </c>
      <c r="T1420">
        <f t="shared" si="399"/>
        <v>49.367811006163492</v>
      </c>
    </row>
    <row r="1421" spans="1:20" x14ac:dyDescent="0.25">
      <c r="A1421">
        <f t="shared" si="400"/>
        <v>1165.0977185828751</v>
      </c>
      <c r="B1421">
        <f t="shared" si="417"/>
        <v>185.43106109755459</v>
      </c>
      <c r="C1421" t="str">
        <f t="shared" si="401"/>
        <v>-243.410974236927-161.464196057049i</v>
      </c>
      <c r="D1421" t="str">
        <f t="shared" si="402"/>
        <v>3.4781247740741-85.8305970469676i</v>
      </c>
      <c r="E1421" t="str">
        <f t="shared" si="403"/>
        <v>161.619163464632-0.312594770174765i</v>
      </c>
      <c r="F1421" t="str">
        <f t="shared" si="404"/>
        <v>2.90990987350609-805.459321288613i</v>
      </c>
      <c r="G1421" t="str">
        <f t="shared" si="405"/>
        <v>0.999999987489716-0.000111849379584689i</v>
      </c>
      <c r="H1421" t="str">
        <f t="shared" si="406"/>
        <v>15.5541238424568+25.4210554264821i</v>
      </c>
      <c r="I1421" t="str">
        <f t="shared" si="407"/>
        <v>138.936666440933-84.3214390507165i</v>
      </c>
      <c r="K1421" t="str">
        <f t="shared" si="408"/>
        <v>0.0875636673044361-0.143744467441864i</v>
      </c>
      <c r="L1421" t="str">
        <f t="shared" si="409"/>
        <v>0.000714285714285714-6.52201448284647i</v>
      </c>
      <c r="M1421" t="str">
        <f t="shared" si="410"/>
        <v>0.0025-0.203195337581107i</v>
      </c>
      <c r="N1421">
        <f t="shared" si="411"/>
        <v>33.557901785155138</v>
      </c>
      <c r="O1421">
        <f t="shared" si="412"/>
        <v>49.310487546422614</v>
      </c>
      <c r="P1421" s="3">
        <f t="shared" si="413"/>
        <v>49.310487546422614</v>
      </c>
      <c r="Q1421" s="3">
        <f t="shared" si="414"/>
        <v>-146.44209821484486</v>
      </c>
      <c r="R1421">
        <f t="shared" si="415"/>
        <v>33.557901785155138</v>
      </c>
      <c r="S1421">
        <f t="shared" si="416"/>
        <v>0.18543106109755458</v>
      </c>
      <c r="T1421">
        <f t="shared" si="399"/>
        <v>49.310487546422614</v>
      </c>
    </row>
    <row r="1422" spans="1:20" x14ac:dyDescent="0.25">
      <c r="A1422">
        <f t="shared" si="400"/>
        <v>1169.5250899134901</v>
      </c>
      <c r="B1422">
        <f t="shared" si="417"/>
        <v>186.13569912972531</v>
      </c>
      <c r="C1422" t="str">
        <f t="shared" si="401"/>
        <v>-242.041347796855-160.049698390941i</v>
      </c>
      <c r="D1422" t="str">
        <f t="shared" si="402"/>
        <v>3.47812477235382-85.5056822044316i</v>
      </c>
      <c r="E1422" t="str">
        <f t="shared" si="403"/>
        <v>161.617531451662-0.310942335264714i</v>
      </c>
      <c r="F1422" t="str">
        <f t="shared" si="404"/>
        <v>2.90990987322892-802.410165139371i</v>
      </c>
      <c r="G1422" t="str">
        <f t="shared" si="405"/>
        <v>0.999999987394457-0.000112274407216415i</v>
      </c>
      <c r="H1422" t="str">
        <f t="shared" si="406"/>
        <v>15.557207707953+25.5182430247856i</v>
      </c>
      <c r="I1422" t="str">
        <f t="shared" si="407"/>
        <v>138.939919822559-84.0151738956491i</v>
      </c>
      <c r="K1422" t="str">
        <f t="shared" si="408"/>
        <v>0.0870861965160723-0.143482339571817i</v>
      </c>
      <c r="L1422" t="str">
        <f t="shared" si="409"/>
        <v>0.000714285714285714-6.49732464917958i</v>
      </c>
      <c r="M1422" t="str">
        <f t="shared" si="410"/>
        <v>0.0025-0.202426118331447i</v>
      </c>
      <c r="N1422">
        <f t="shared" si="411"/>
        <v>33.474647347300987</v>
      </c>
      <c r="O1422">
        <f t="shared" si="412"/>
        <v>49.253116788596031</v>
      </c>
      <c r="P1422" s="3">
        <f t="shared" si="413"/>
        <v>49.253116788596031</v>
      </c>
      <c r="Q1422" s="3">
        <f t="shared" si="414"/>
        <v>-146.52535265269901</v>
      </c>
      <c r="R1422">
        <f t="shared" si="415"/>
        <v>33.474647347300987</v>
      </c>
      <c r="S1422">
        <f t="shared" si="416"/>
        <v>0.1861356991297253</v>
      </c>
      <c r="T1422">
        <f t="shared" si="399"/>
        <v>49.253116788596031</v>
      </c>
    </row>
    <row r="1423" spans="1:20" x14ac:dyDescent="0.25">
      <c r="A1423">
        <f t="shared" si="400"/>
        <v>1173.9692852551616</v>
      </c>
      <c r="B1423">
        <f t="shared" si="417"/>
        <v>186.84301478641828</v>
      </c>
      <c r="C1423" t="str">
        <f t="shared" si="401"/>
        <v>-240.676783459646-158.646553895032i</v>
      </c>
      <c r="D1423" t="str">
        <f t="shared" si="402"/>
        <v>3.47812477062043-85.1819973898402i</v>
      </c>
      <c r="E1423" t="str">
        <f t="shared" si="403"/>
        <v>161.615905853078-0.309283366568842i</v>
      </c>
      <c r="F1423" t="str">
        <f t="shared" si="404"/>
        <v>2.90990987294961-799.37255192974i</v>
      </c>
      <c r="G1423" t="str">
        <f t="shared" si="405"/>
        <v>0.999999987298473-0.000112701049953021i</v>
      </c>
      <c r="H1423" t="str">
        <f t="shared" si="406"/>
        <v>15.5603153352492+25.615806685515i</v>
      </c>
      <c r="I1423" t="str">
        <f t="shared" si="407"/>
        <v>138.943198120766-83.7101186651818i</v>
      </c>
      <c r="K1423" t="str">
        <f t="shared" si="408"/>
        <v>0.0866104708217255-0.143219109526568i</v>
      </c>
      <c r="L1423" t="str">
        <f t="shared" si="409"/>
        <v>0.000714285714285714-6.47272828170909i</v>
      </c>
      <c r="M1423" t="str">
        <f t="shared" si="410"/>
        <v>0.0025-0.201659811049459i</v>
      </c>
      <c r="N1423">
        <f t="shared" si="411"/>
        <v>33.391612687333236</v>
      </c>
      <c r="O1423">
        <f t="shared" si="412"/>
        <v>49.195698912234135</v>
      </c>
      <c r="P1423" s="3">
        <f t="shared" si="413"/>
        <v>49.195698912234135</v>
      </c>
      <c r="Q1423" s="3">
        <f t="shared" si="414"/>
        <v>-146.60838731266676</v>
      </c>
      <c r="R1423">
        <f t="shared" si="415"/>
        <v>33.391612687333236</v>
      </c>
      <c r="S1423">
        <f t="shared" si="416"/>
        <v>0.18684301478641829</v>
      </c>
      <c r="T1423">
        <f t="shared" si="399"/>
        <v>49.195698912234135</v>
      </c>
    </row>
    <row r="1424" spans="1:20" x14ac:dyDescent="0.25">
      <c r="A1424">
        <f t="shared" si="400"/>
        <v>1178.4303685391312</v>
      </c>
      <c r="B1424">
        <f t="shared" si="417"/>
        <v>187.55301824260667</v>
      </c>
      <c r="C1424" t="str">
        <f t="shared" si="401"/>
        <v>-239.317292254431-157.254692106154i</v>
      </c>
      <c r="D1424" t="str">
        <f t="shared" si="402"/>
        <v>3.47812476887383-84.8595379468788i</v>
      </c>
      <c r="E1424" t="str">
        <f t="shared" si="403"/>
        <v>161.614286684255-0.307617901389027i</v>
      </c>
      <c r="F1424" t="str">
        <f t="shared" si="404"/>
        <v>2.90990987266819-796.346437962637i</v>
      </c>
      <c r="G1424" t="str">
        <f t="shared" si="405"/>
        <v>0.999999987201758-0.000113129313931901i</v>
      </c>
      <c r="H1424" t="str">
        <f t="shared" si="406"/>
        <v>15.5634469095861+25.7137479154363i</v>
      </c>
      <c r="I1424" t="str">
        <f t="shared" si="407"/>
        <v>138.94650152749-83.4062689864516i</v>
      </c>
      <c r="K1424" t="str">
        <f t="shared" si="408"/>
        <v>0.0861364942835038-0.142954790913751i</v>
      </c>
      <c r="L1424" t="str">
        <f t="shared" si="409"/>
        <v>0.000714285714285714-6.44822502660795i</v>
      </c>
      <c r="M1424" t="str">
        <f t="shared" si="410"/>
        <v>0.0025-0.200896404711555i</v>
      </c>
      <c r="N1424">
        <f t="shared" si="411"/>
        <v>33.308798681461838</v>
      </c>
      <c r="O1424">
        <f t="shared" si="412"/>
        <v>49.138234097304519</v>
      </c>
      <c r="P1424" s="3">
        <f t="shared" si="413"/>
        <v>49.138234097304519</v>
      </c>
      <c r="Q1424" s="3">
        <f t="shared" si="414"/>
        <v>-146.69120131853816</v>
      </c>
      <c r="R1424">
        <f t="shared" si="415"/>
        <v>33.308798681461838</v>
      </c>
      <c r="S1424">
        <f t="shared" si="416"/>
        <v>0.18755301824260667</v>
      </c>
      <c r="T1424">
        <f t="shared" si="399"/>
        <v>49.138234097304519</v>
      </c>
    </row>
    <row r="1425" spans="1:20" x14ac:dyDescent="0.25">
      <c r="A1425">
        <f t="shared" si="400"/>
        <v>1182.9084039395798</v>
      </c>
      <c r="B1425">
        <f t="shared" si="417"/>
        <v>188.26571971192857</v>
      </c>
      <c r="C1425" t="str">
        <f t="shared" si="401"/>
        <v>-237.962884837667-155.874042709615i</v>
      </c>
      <c r="D1425" t="str">
        <f t="shared" si="402"/>
        <v>3.47812476711393-84.5382992368601i</v>
      </c>
      <c r="E1425" t="str">
        <f t="shared" si="403"/>
        <v>161.612673960131-0.305945976952724i</v>
      </c>
      <c r="F1425" t="str">
        <f t="shared" si="404"/>
        <v>2.9099098723846-793.331779706395i</v>
      </c>
      <c r="G1425" t="str">
        <f t="shared" si="405"/>
        <v>0.999999987104307-0.000113559205313775i</v>
      </c>
      <c r="H1425" t="str">
        <f t="shared" si="406"/>
        <v>15.5666026176819+25.81206822794i</v>
      </c>
      <c r="I1425" t="str">
        <f t="shared" si="407"/>
        <v>138.94983023616-83.1036205041198i</v>
      </c>
      <c r="K1425" t="str">
        <f t="shared" si="408"/>
        <v>0.0856642708334236-0.142689397333056i</v>
      </c>
      <c r="L1425" t="str">
        <f t="shared" si="409"/>
        <v>0.000714285714285714-6.42381453138868i</v>
      </c>
      <c r="M1425" t="str">
        <f t="shared" si="410"/>
        <v>0.0025-0.200135888335879i</v>
      </c>
      <c r="N1425">
        <f t="shared" si="411"/>
        <v>33.22620619750333</v>
      </c>
      <c r="O1425">
        <f t="shared" si="412"/>
        <v>49.080722524179279</v>
      </c>
      <c r="P1425" s="3">
        <f t="shared" si="413"/>
        <v>49.080722524179279</v>
      </c>
      <c r="Q1425" s="3">
        <f t="shared" si="414"/>
        <v>-146.77379380249667</v>
      </c>
      <c r="R1425">
        <f t="shared" si="415"/>
        <v>33.22620619750333</v>
      </c>
      <c r="S1425">
        <f t="shared" si="416"/>
        <v>0.18826571971192857</v>
      </c>
      <c r="T1425">
        <f t="shared" si="399"/>
        <v>49.080722524179279</v>
      </c>
    </row>
    <row r="1426" spans="1:20" x14ac:dyDescent="0.25">
      <c r="A1426">
        <f t="shared" si="400"/>
        <v>1187.4034558745502</v>
      </c>
      <c r="B1426">
        <f t="shared" si="417"/>
        <v>188.9811294468339</v>
      </c>
      <c r="C1426" t="str">
        <f t="shared" si="401"/>
        <v>-236.613571494828-154.50453554264i</v>
      </c>
      <c r="D1426" t="str">
        <f t="shared" si="402"/>
        <v>3.47812476534064-84.2182766386576i</v>
      </c>
      <c r="E1426" t="str">
        <f t="shared" si="403"/>
        <v>161.611067695206-0.304267630404922i</v>
      </c>
      <c r="F1426" t="str">
        <f t="shared" si="404"/>
        <v>2.90990987209887-790.328533794147i</v>
      </c>
      <c r="G1426" t="str">
        <f t="shared" si="405"/>
        <v>0.999999987006113-0.000113990730282774i</v>
      </c>
      <c r="H1426" t="str">
        <f t="shared" si="406"/>
        <v>15.5697826477441+25.910769143077i</v>
      </c>
      <c r="I1426" t="str">
        <f t="shared" si="407"/>
        <v>138.953184441715-82.8021688803092i</v>
      </c>
      <c r="K1426" t="str">
        <f t="shared" si="408"/>
        <v>0.0851938042739679-0.142422942374854i</v>
      </c>
      <c r="L1426" t="str">
        <f t="shared" si="409"/>
        <v>0.000714285714285714-6.39949644489807i</v>
      </c>
      <c r="M1426" t="str">
        <f t="shared" si="410"/>
        <v>0.0025-0.199378250982147i</v>
      </c>
      <c r="N1426">
        <f t="shared" si="411"/>
        <v>33.143836094892066</v>
      </c>
      <c r="O1426">
        <f t="shared" si="412"/>
        <v>49.023164373622052</v>
      </c>
      <c r="P1426" s="3">
        <f t="shared" si="413"/>
        <v>49.023164373622052</v>
      </c>
      <c r="Q1426" s="3">
        <f t="shared" si="414"/>
        <v>-146.85616390510793</v>
      </c>
      <c r="R1426">
        <f t="shared" si="415"/>
        <v>33.143836094892066</v>
      </c>
      <c r="S1426">
        <f t="shared" si="416"/>
        <v>0.1889811294468339</v>
      </c>
      <c r="T1426">
        <f t="shared" si="399"/>
        <v>49.023164373622052</v>
      </c>
    </row>
    <row r="1427" spans="1:20" x14ac:dyDescent="0.25">
      <c r="A1427">
        <f t="shared" si="400"/>
        <v>1191.9155890068737</v>
      </c>
      <c r="B1427">
        <f t="shared" si="417"/>
        <v>189.69925773873189</v>
      </c>
      <c r="C1427" t="str">
        <f t="shared" si="401"/>
        <v>-235.269362142159-153.146100597768i</v>
      </c>
      <c r="D1427" t="str">
        <f t="shared" si="402"/>
        <v>3.47812476355384-83.8994655486389i</v>
      </c>
      <c r="E1427" t="str">
        <f t="shared" si="403"/>
        <v>161.609467903547-0.302582898805362i</v>
      </c>
      <c r="F1427" t="str">
        <f t="shared" si="404"/>
        <v>2.90990987181097-787.336657023192i</v>
      </c>
      <c r="G1427" t="str">
        <f t="shared" si="405"/>
        <v>0.999999986907172-0.000114423895046528i</v>
      </c>
      <c r="H1427" t="str">
        <f t="shared" si="406"/>
        <v>15.5729871894814+26.009852187594i</v>
      </c>
      <c r="I1427" t="str">
        <f t="shared" si="407"/>
        <v>138.95656434061-82.5019097945409i</v>
      </c>
      <c r="K1427" t="str">
        <f t="shared" si="408"/>
        <v>0.0847250982786632-0.142155439618848i</v>
      </c>
      <c r="L1427" t="str">
        <f t="shared" si="409"/>
        <v>0.000714285714285714-6.37527041731227i</v>
      </c>
      <c r="M1427" t="str">
        <f t="shared" si="410"/>
        <v>0.0025-0.198623481751491i</v>
      </c>
      <c r="N1427">
        <f t="shared" si="411"/>
        <v>33.061689224689019</v>
      </c>
      <c r="O1427">
        <f t="shared" si="412"/>
        <v>48.965559826775632</v>
      </c>
      <c r="P1427" s="3">
        <f t="shared" si="413"/>
        <v>48.965559826775632</v>
      </c>
      <c r="Q1427" s="3">
        <f t="shared" si="414"/>
        <v>-146.93831077531098</v>
      </c>
      <c r="R1427">
        <f t="shared" si="415"/>
        <v>33.061689224689019</v>
      </c>
      <c r="S1427">
        <f t="shared" si="416"/>
        <v>0.18969925773873189</v>
      </c>
      <c r="T1427">
        <f t="shared" si="399"/>
        <v>48.965559826775632</v>
      </c>
    </row>
    <row r="1428" spans="1:20" x14ac:dyDescent="0.25">
      <c r="A1428">
        <f t="shared" si="400"/>
        <v>1196.4448682450998</v>
      </c>
      <c r="B1428">
        <f t="shared" si="417"/>
        <v>190.42011491813906</v>
      </c>
      <c r="C1428" t="str">
        <f t="shared" si="401"/>
        <v>-233.930266328445-151.798668026212i</v>
      </c>
      <c r="D1428" t="str">
        <f t="shared" si="402"/>
        <v>3.47812476175343-83.5818613805986i</v>
      </c>
      <c r="E1428" t="str">
        <f t="shared" si="403"/>
        <v>161.607874598788-0.300891819122649i</v>
      </c>
      <c r="F1428" t="str">
        <f t="shared" si="404"/>
        <v>2.90990987152086-784.356106354371i</v>
      </c>
      <c r="G1428" t="str">
        <f t="shared" si="405"/>
        <v>0.999999986807478-0.000114858705836254i</v>
      </c>
      <c r="H1428" t="str">
        <f t="shared" si="406"/>
        <v>15.5762164341171+26.1093188949703i</v>
      </c>
      <c r="I1428" t="str">
        <f t="shared" si="407"/>
        <v>138.959970130833-82.2028389436785i</v>
      </c>
      <c r="K1428" t="str">
        <f t="shared" si="408"/>
        <v>0.0842581563926698-0.141886902632722i</v>
      </c>
      <c r="L1428" t="str">
        <f t="shared" si="409"/>
        <v>0.000714285714285714-6.35113610013179i</v>
      </c>
      <c r="M1428" t="str">
        <f t="shared" si="410"/>
        <v>0.0025-0.197871569786303i</v>
      </c>
      <c r="N1428">
        <f t="shared" si="411"/>
        <v>32.979766429594633</v>
      </c>
      <c r="O1428">
        <f t="shared" si="412"/>
        <v>48.907909065148935</v>
      </c>
      <c r="P1428" s="3">
        <f t="shared" si="413"/>
        <v>48.907909065148935</v>
      </c>
      <c r="Q1428" s="3">
        <f t="shared" si="414"/>
        <v>-147.02023357040537</v>
      </c>
      <c r="R1428">
        <f t="shared" si="415"/>
        <v>32.979766429594633</v>
      </c>
      <c r="S1428">
        <f t="shared" si="416"/>
        <v>0.19042011491813907</v>
      </c>
      <c r="T1428">
        <f t="shared" si="399"/>
        <v>48.907909065148935</v>
      </c>
    </row>
    <row r="1429" spans="1:20" x14ac:dyDescent="0.25">
      <c r="A1429">
        <f t="shared" si="400"/>
        <v>1200.991358744431</v>
      </c>
      <c r="B1429">
        <f t="shared" si="417"/>
        <v>191.14371135482799</v>
      </c>
      <c r="C1429" t="str">
        <f t="shared" si="401"/>
        <v>-232.596293236855-150.462168141189i</v>
      </c>
      <c r="D1429" t="str">
        <f t="shared" si="402"/>
        <v>3.47812475993932-83.2654595656951i</v>
      </c>
      <c r="E1429" t="str">
        <f t="shared" si="403"/>
        <v>161.606287794139-0.299194428228288i</v>
      </c>
      <c r="F1429" t="str">
        <f t="shared" si="404"/>
        <v>2.90990987122855-781.386838911471i</v>
      </c>
      <c r="G1429" t="str">
        <f t="shared" si="405"/>
        <v>0.999999986707024-0.000115295168906849i</v>
      </c>
      <c r="H1429" t="str">
        <f t="shared" si="406"/>
        <v>15.5794705744017+26.2091708054544i</v>
      </c>
      <c r="I1429" t="str">
        <f t="shared" si="407"/>
        <v>138.963402011918-81.9049520418706i</v>
      </c>
      <c r="K1429" t="str">
        <f t="shared" si="408"/>
        <v>0.0837929820333857-0.141617344970814i</v>
      </c>
      <c r="L1429" t="str">
        <f t="shared" si="409"/>
        <v>0.000714285714285714-6.32709314617632i</v>
      </c>
      <c r="M1429" t="str">
        <f t="shared" si="410"/>
        <v>0.0025-0.197122504270076i</v>
      </c>
      <c r="N1429">
        <f t="shared" si="411"/>
        <v>32.898068543960534</v>
      </c>
      <c r="O1429">
        <f t="shared" si="412"/>
        <v>48.85021227060502</v>
      </c>
      <c r="P1429" s="3">
        <f t="shared" si="413"/>
        <v>48.85021227060502</v>
      </c>
      <c r="Q1429" s="3">
        <f t="shared" si="414"/>
        <v>-147.10193145603947</v>
      </c>
      <c r="R1429">
        <f t="shared" si="415"/>
        <v>32.898068543960534</v>
      </c>
      <c r="S1429">
        <f t="shared" si="416"/>
        <v>0.19114371135482799</v>
      </c>
      <c r="T1429">
        <f t="shared" si="399"/>
        <v>48.85021227060502</v>
      </c>
    </row>
    <row r="1430" spans="1:20" x14ac:dyDescent="0.25">
      <c r="A1430">
        <f t="shared" si="400"/>
        <v>1205.5551259076599</v>
      </c>
      <c r="B1430">
        <f t="shared" si="417"/>
        <v>191.87005745797634</v>
      </c>
      <c r="C1430" t="str">
        <f t="shared" si="401"/>
        <v>-231.267451686789-149.13653142119i</v>
      </c>
      <c r="D1430" t="str">
        <f t="shared" si="402"/>
        <v>3.47812475811139-82.9502555523815i</v>
      </c>
      <c r="E1430" t="str">
        <f t="shared" si="403"/>
        <v>161.604707502373-0.297490762895959i</v>
      </c>
      <c r="F1430" t="str">
        <f t="shared" si="404"/>
        <v>2.90990987093401-778.428811980578i</v>
      </c>
      <c r="G1430" t="str">
        <f t="shared" si="405"/>
        <v>0.999999986605805-0.000115733290536981i</v>
      </c>
      <c r="H1430" t="str">
        <f t="shared" si="406"/>
        <v>15.5827498046243+26.3094094660991i</v>
      </c>
      <c r="I1430" t="str">
        <f t="shared" si="407"/>
        <v>138.96686018495-81.6082448204817i</v>
      </c>
      <c r="K1430" t="str">
        <f t="shared" si="408"/>
        <v>0.083329578491069-0.141346780172805i</v>
      </c>
      <c r="L1430" t="str">
        <f t="shared" si="409"/>
        <v>0.000714285714285714-6.30314120957992i</v>
      </c>
      <c r="M1430" t="str">
        <f t="shared" si="410"/>
        <v>0.0025-0.196376274427253i</v>
      </c>
      <c r="N1430">
        <f t="shared" si="411"/>
        <v>32.816596393801888</v>
      </c>
      <c r="O1430">
        <f t="shared" si="412"/>
        <v>48.792469625347962</v>
      </c>
      <c r="P1430" s="3">
        <f t="shared" si="413"/>
        <v>48.792469625347962</v>
      </c>
      <c r="Q1430" s="3">
        <f t="shared" si="414"/>
        <v>-147.18340360619811</v>
      </c>
      <c r="R1430">
        <f t="shared" si="415"/>
        <v>32.816596393801888</v>
      </c>
      <c r="S1430">
        <f t="shared" si="416"/>
        <v>0.19187005745797633</v>
      </c>
      <c r="T1430">
        <f t="shared" si="399"/>
        <v>48.792469625347962</v>
      </c>
    </row>
    <row r="1431" spans="1:20" x14ac:dyDescent="0.25">
      <c r="A1431">
        <f t="shared" si="400"/>
        <v>1210.1362353861091</v>
      </c>
      <c r="B1431">
        <f t="shared" si="417"/>
        <v>192.59916367631666</v>
      </c>
      <c r="C1431" t="str">
        <f t="shared" si="401"/>
        <v>-229.943750135796-147.821688513239i</v>
      </c>
      <c r="D1431" t="str">
        <f t="shared" si="402"/>
        <v>3.47812475626954-82.6362448063425i</v>
      </c>
      <c r="E1431" t="str">
        <f t="shared" si="403"/>
        <v>161.60313373585-0.295780859792021i</v>
      </c>
      <c r="F1431" t="str">
        <f t="shared" si="404"/>
        <v>2.90990987063722-775.481983009482i</v>
      </c>
      <c r="G1431" t="str">
        <f t="shared" si="405"/>
        <v>0.999999986503816-0.000116173077029173i</v>
      </c>
      <c r="H1431" t="str">
        <f t="shared" si="406"/>
        <v>15.5860543206273+26.4100364308008i</v>
      </c>
      <c r="I1431" t="str">
        <f t="shared" si="407"/>
        <v>138.970344852587-81.3127130280442i</v>
      </c>
      <c r="K1431" t="str">
        <f t="shared" si="408"/>
        <v>0.0828679489294681-0.141075221762408i</v>
      </c>
      <c r="L1431" t="str">
        <f t="shared" si="409"/>
        <v>0.000714285714285714-6.27927994578593i</v>
      </c>
      <c r="M1431" t="str">
        <f t="shared" si="410"/>
        <v>0.0025-0.195632869523066i</v>
      </c>
      <c r="N1431">
        <f t="shared" si="411"/>
        <v>32.735350796813009</v>
      </c>
      <c r="O1431">
        <f t="shared" si="412"/>
        <v>48.734681311911032</v>
      </c>
      <c r="P1431" s="3">
        <f t="shared" si="413"/>
        <v>48.734681311911032</v>
      </c>
      <c r="Q1431" s="3">
        <f t="shared" si="414"/>
        <v>-147.26464920318699</v>
      </c>
      <c r="R1431">
        <f t="shared" si="415"/>
        <v>32.735350796813009</v>
      </c>
      <c r="S1431">
        <f t="shared" si="416"/>
        <v>0.19259916367631666</v>
      </c>
      <c r="T1431">
        <f t="shared" si="399"/>
        <v>48.734681311911032</v>
      </c>
    </row>
    <row r="1432" spans="1:20" x14ac:dyDescent="0.25">
      <c r="A1432">
        <f t="shared" si="400"/>
        <v>1214.7347530805764</v>
      </c>
      <c r="B1432">
        <f t="shared" si="417"/>
        <v>193.33104049828668</v>
      </c>
      <c r="C1432" t="str">
        <f t="shared" si="401"/>
        <v>-228.625196681506-146.517570236078i</v>
      </c>
      <c r="D1432" t="str">
        <f t="shared" si="402"/>
        <v>3.47812475441366-82.3234228104278i</v>
      </c>
      <c r="E1432" t="str">
        <f t="shared" si="403"/>
        <v>161.6015665065-0.294064755475261i</v>
      </c>
      <c r="F1432" t="str">
        <f t="shared" si="404"/>
        <v>2.90990987033818-772.54630960706i</v>
      </c>
      <c r="G1432" t="str">
        <f t="shared" si="405"/>
        <v>0.99999998640105-0.0001166145347099i</v>
      </c>
      <c r="H1432" t="str">
        <f t="shared" si="406"/>
        <v>15.589384319818+26.5110532603351i</v>
      </c>
      <c r="I1432" t="str">
        <f t="shared" si="407"/>
        <v>138.973856219066-81.0183524301924i</v>
      </c>
      <c r="K1432" t="str">
        <f t="shared" si="408"/>
        <v>0.0824080963864699-0.140802683246089i</v>
      </c>
      <c r="L1432" t="str">
        <f t="shared" si="409"/>
        <v>0.000714285714285714-6.25550901154206i</v>
      </c>
      <c r="M1432" t="str">
        <f t="shared" si="410"/>
        <v>0.0025-0.194892278863385i</v>
      </c>
      <c r="N1432">
        <f t="shared" si="411"/>
        <v>32.654332562379864</v>
      </c>
      <c r="O1432">
        <f t="shared" si="412"/>
        <v>48.67684751314377</v>
      </c>
      <c r="P1432" s="3">
        <f t="shared" si="413"/>
        <v>48.67684751314377</v>
      </c>
      <c r="Q1432" s="3">
        <f t="shared" si="414"/>
        <v>-147.34566743762014</v>
      </c>
      <c r="R1432">
        <f t="shared" si="415"/>
        <v>32.654332562379864</v>
      </c>
      <c r="S1432">
        <f t="shared" si="416"/>
        <v>0.19333104049828667</v>
      </c>
      <c r="T1432">
        <f t="shared" si="399"/>
        <v>48.67684751314377</v>
      </c>
    </row>
    <row r="1433" spans="1:20" x14ac:dyDescent="0.25">
      <c r="A1433">
        <f t="shared" si="400"/>
        <v>1219.3507451422827</v>
      </c>
      <c r="B1433">
        <f t="shared" si="417"/>
        <v>194.06569845218019</v>
      </c>
      <c r="C1433" t="str">
        <f t="shared" si="401"/>
        <v>-227.311799063621-145.224107583353i</v>
      </c>
      <c r="D1433" t="str">
        <f t="shared" si="402"/>
        <v>3.47812475254367-82.0117850645889i</v>
      </c>
      <c r="E1433" t="str">
        <f t="shared" si="403"/>
        <v>161.600005825837-0.292342486388283i</v>
      </c>
      <c r="F1433" t="str">
        <f t="shared" si="404"/>
        <v>2.90990987003688-769.621749542669i</v>
      </c>
      <c r="G1433" t="str">
        <f t="shared" si="405"/>
        <v>0.999999986297502-0.000117057669929676i</v>
      </c>
      <c r="H1433" t="str">
        <f t="shared" si="406"/>
        <v>15.5927400011821+26.6124615223944i</v>
      </c>
      <c r="I1433" t="str">
        <f t="shared" si="407"/>
        <v>138.977394490217-80.7251588096064i</v>
      </c>
      <c r="K1433" t="str">
        <f t="shared" si="408"/>
        <v>0.0819500237747642-0.140529178111791i</v>
      </c>
      <c r="L1433" t="str">
        <f t="shared" si="409"/>
        <v>0.000714285714285714-6.23182806489548i</v>
      </c>
      <c r="M1433" t="str">
        <f t="shared" si="410"/>
        <v>0.0025-0.194154491794565i</v>
      </c>
      <c r="N1433">
        <f t="shared" si="411"/>
        <v>32.573542491598602</v>
      </c>
      <c r="O1433">
        <f t="shared" si="412"/>
        <v>48.618968412200367</v>
      </c>
      <c r="P1433" s="3">
        <f t="shared" si="413"/>
        <v>48.618968412200367</v>
      </c>
      <c r="Q1433" s="3">
        <f t="shared" si="414"/>
        <v>-147.4264575084014</v>
      </c>
      <c r="R1433">
        <f t="shared" si="415"/>
        <v>32.573542491598602</v>
      </c>
      <c r="S1433">
        <f t="shared" si="416"/>
        <v>0.19406569845218019</v>
      </c>
      <c r="T1433">
        <f t="shared" si="399"/>
        <v>48.618968412200367</v>
      </c>
    </row>
    <row r="1434" spans="1:20" x14ac:dyDescent="0.25">
      <c r="A1434">
        <f t="shared" si="400"/>
        <v>1223.9842779738233</v>
      </c>
      <c r="B1434">
        <f t="shared" si="417"/>
        <v>194.80314810629847</v>
      </c>
      <c r="C1434" t="str">
        <f t="shared" si="401"/>
        <v>-226.003564665919-143.941231726715i</v>
      </c>
      <c r="D1434" t="str">
        <f t="shared" si="402"/>
        <v>3.47812475065943-81.7013270858111i</v>
      </c>
      <c r="E1434" t="str">
        <f t="shared" si="403"/>
        <v>161.598451704956-0.290614088856878i</v>
      </c>
      <c r="F1434" t="str">
        <f t="shared" si="404"/>
        <v>2.90990986973327-766.708260745522i</v>
      </c>
      <c r="G1434" t="str">
        <f t="shared" si="405"/>
        <v>0.999999986193165-0.000117502489063149i</v>
      </c>
      <c r="H1434" t="str">
        <f t="shared" si="406"/>
        <v>15.5961215652971+26.7142627916265i</v>
      </c>
      <c r="I1434" t="str">
        <f t="shared" si="407"/>
        <v>138.980959873477-80.4331279659528i</v>
      </c>
      <c r="K1434" t="str">
        <f t="shared" si="408"/>
        <v>0.0814937338825139-0.140254719827675i</v>
      </c>
      <c r="L1434" t="str">
        <f t="shared" si="409"/>
        <v>0.000714285714285714-6.20823676518776i</v>
      </c>
      <c r="M1434" t="str">
        <f t="shared" si="410"/>
        <v>0.0025-0.193419497703293i</v>
      </c>
      <c r="N1434">
        <f t="shared" si="411"/>
        <v>32.492981377289567</v>
      </c>
      <c r="O1434">
        <f t="shared" si="412"/>
        <v>48.561044192526765</v>
      </c>
      <c r="P1434" s="3">
        <f t="shared" si="413"/>
        <v>48.561044192526765</v>
      </c>
      <c r="Q1434" s="3">
        <f t="shared" si="414"/>
        <v>-147.50701862271043</v>
      </c>
      <c r="R1434">
        <f t="shared" si="415"/>
        <v>32.492981377289567</v>
      </c>
      <c r="S1434">
        <f t="shared" si="416"/>
        <v>0.19480314810629845</v>
      </c>
      <c r="T1434">
        <f t="shared" si="399"/>
        <v>48.561044192526765</v>
      </c>
    </row>
    <row r="1435" spans="1:20" x14ac:dyDescent="0.25">
      <c r="A1435">
        <f t="shared" si="400"/>
        <v>1228.6354182301238</v>
      </c>
      <c r="B1435">
        <f t="shared" si="417"/>
        <v>195.5434000691024</v>
      </c>
      <c r="C1435" t="str">
        <f t="shared" si="401"/>
        <v>-224.700500518314-142.668874018911i</v>
      </c>
      <c r="D1435" t="str">
        <f t="shared" si="402"/>
        <v>3.47812474876084-81.3920444080525i</v>
      </c>
      <c r="E1435" t="str">
        <f t="shared" si="403"/>
        <v>161.596904154539-0.28887959908343i</v>
      </c>
      <c r="F1435" t="str">
        <f t="shared" si="404"/>
        <v>2.90990986942735-763.805801304109i</v>
      </c>
      <c r="G1435" t="str">
        <f t="shared" si="405"/>
        <v>0.999999986088034-0.000117948998509189i</v>
      </c>
      <c r="H1435" t="str">
        <f t="shared" si="406"/>
        <v>15.5995292143452+26.8164586496721i</v>
      </c>
      <c r="I1435" t="str">
        <f t="shared" si="407"/>
        <v>138.984552577903-80.1422557158274i</v>
      </c>
      <c r="K1435" t="str">
        <f t="shared" si="408"/>
        <v>0.0810392293740425-0.139979321840874i</v>
      </c>
      <c r="L1435" t="str">
        <f t="shared" si="409"/>
        <v>0.000714285714285714-6.18473477305017i</v>
      </c>
      <c r="M1435" t="str">
        <f t="shared" si="410"/>
        <v>0.0025-0.19268728601643i</v>
      </c>
      <c r="N1435">
        <f t="shared" si="411"/>
        <v>32.412650004015518</v>
      </c>
      <c r="O1435">
        <f t="shared" si="412"/>
        <v>48.503075037848866</v>
      </c>
      <c r="P1435" s="3">
        <f t="shared" si="413"/>
        <v>48.503075037848866</v>
      </c>
      <c r="Q1435" s="3">
        <f t="shared" si="414"/>
        <v>-147.58734999598448</v>
      </c>
      <c r="R1435">
        <f t="shared" si="415"/>
        <v>32.412650004015518</v>
      </c>
      <c r="S1435">
        <f t="shared" si="416"/>
        <v>0.1955434000691024</v>
      </c>
      <c r="T1435">
        <f t="shared" si="399"/>
        <v>48.503075037848866</v>
      </c>
    </row>
    <row r="1436" spans="1:20" x14ac:dyDescent="0.25">
      <c r="A1436">
        <f t="shared" si="400"/>
        <v>1233.3042328193983</v>
      </c>
      <c r="B1436">
        <f t="shared" si="417"/>
        <v>196.28646498936499</v>
      </c>
      <c r="C1436" t="str">
        <f t="shared" si="401"/>
        <v>-223.402613298948-141.406965996829i</v>
      </c>
      <c r="D1436" t="str">
        <f t="shared" si="402"/>
        <v>3.47812474684778-81.0839325821776i</v>
      </c>
      <c r="E1436" t="str">
        <f t="shared" si="403"/>
        <v>161.595363184857-0.287139053142995i</v>
      </c>
      <c r="F1436" t="str">
        <f t="shared" si="404"/>
        <v>2.90990986911908-760.914329465571i</v>
      </c>
      <c r="G1436" t="str">
        <f t="shared" si="405"/>
        <v>0.999999985982102-0.000118397204690982i</v>
      </c>
      <c r="H1436" t="str">
        <f t="shared" si="406"/>
        <v>15.6029631521273+26.919050685203i</v>
      </c>
      <c r="I1436" t="str">
        <f t="shared" si="407"/>
        <v>138.988172814181-79.8525378926983i</v>
      </c>
      <c r="K1436" t="str">
        <f t="shared" si="408"/>
        <v>0.0805865127905367-0.139702997576268i</v>
      </c>
      <c r="L1436" t="str">
        <f t="shared" si="409"/>
        <v>0.000714285714285714-6.16132175039864i</v>
      </c>
      <c r="M1436" t="str">
        <f t="shared" si="410"/>
        <v>0.0025-0.191957846200867i</v>
      </c>
      <c r="N1436">
        <f t="shared" si="411"/>
        <v>32.332549148099957</v>
      </c>
      <c r="O1436">
        <f t="shared" si="412"/>
        <v>48.445061132160689</v>
      </c>
      <c r="P1436" s="3">
        <f t="shared" si="413"/>
        <v>48.445061132160689</v>
      </c>
      <c r="Q1436" s="3">
        <f t="shared" si="414"/>
        <v>-147.66745085190004</v>
      </c>
      <c r="R1436">
        <f t="shared" si="415"/>
        <v>32.332549148099957</v>
      </c>
      <c r="S1436">
        <f t="shared" si="416"/>
        <v>0.196286464989365</v>
      </c>
      <c r="T1436">
        <f t="shared" si="399"/>
        <v>48.445061132160689</v>
      </c>
    </row>
    <row r="1437" spans="1:20" x14ac:dyDescent="0.25">
      <c r="A1437">
        <f t="shared" si="400"/>
        <v>1237.9907889041122</v>
      </c>
      <c r="B1437">
        <f t="shared" si="417"/>
        <v>197.03235355632458</v>
      </c>
      <c r="C1437" t="str">
        <f t="shared" si="401"/>
        <v>-222.109909336301-140.155439384489i</v>
      </c>
      <c r="D1437" t="str">
        <f t="shared" si="402"/>
        <v>3.47812474492018-80.7769871758953i</v>
      </c>
      <c r="E1437" t="str">
        <f t="shared" si="403"/>
        <v>161.59382880577-0.285392486977367i</v>
      </c>
      <c r="F1437" t="str">
        <f t="shared" si="404"/>
        <v>2.9099098688085-758.033803635126i</v>
      </c>
      <c r="G1437" t="str">
        <f t="shared" si="405"/>
        <v>0.999999985875363-0.000118847114056123i</v>
      </c>
      <c r="H1437" t="str">
        <f t="shared" si="406"/>
        <v>15.6064235840758+27.0220404939614i</v>
      </c>
      <c r="I1437" t="str">
        <f t="shared" si="407"/>
        <v>138.991820794647-79.5639703468466i</v>
      </c>
      <c r="K1437" t="str">
        <f t="shared" si="408"/>
        <v>0.0801355865507547-0.139425760435265i</v>
      </c>
      <c r="L1437" t="str">
        <f t="shared" si="409"/>
        <v>0.000714285714285714-6.13799736042902i</v>
      </c>
      <c r="M1437" t="str">
        <f t="shared" si="410"/>
        <v>0.0025-0.191231167763366i</v>
      </c>
      <c r="N1437">
        <f t="shared" si="411"/>
        <v>32.252679577645978</v>
      </c>
      <c r="O1437">
        <f t="shared" si="412"/>
        <v>48.387002659711911</v>
      </c>
      <c r="P1437" s="3">
        <f t="shared" si="413"/>
        <v>48.387002659711911</v>
      </c>
      <c r="Q1437" s="3">
        <f t="shared" si="414"/>
        <v>-147.74732042235402</v>
      </c>
      <c r="R1437">
        <f t="shared" si="415"/>
        <v>32.252679577645978</v>
      </c>
      <c r="S1437">
        <f t="shared" si="416"/>
        <v>0.19703235355632459</v>
      </c>
      <c r="T1437">
        <f t="shared" si="399"/>
        <v>48.387002659711911</v>
      </c>
    </row>
    <row r="1438" spans="1:20" x14ac:dyDescent="0.25">
      <c r="A1438">
        <f t="shared" si="400"/>
        <v>1242.6951539019476</v>
      </c>
      <c r="B1438">
        <f t="shared" si="417"/>
        <v>197.7810764998386</v>
      </c>
      <c r="C1438" t="str">
        <f t="shared" si="401"/>
        <v>-220.822394611356-138.914226096004i</v>
      </c>
      <c r="D1438" t="str">
        <f t="shared" si="402"/>
        <v>3.47812474297788-80.4712037736918i</v>
      </c>
      <c r="E1438" t="str">
        <f t="shared" si="403"/>
        <v>161.592301026736-0.283639936395438i</v>
      </c>
      <c r="F1438" t="str">
        <f t="shared" si="404"/>
        <v>2.90990986849553-755.164182375432i</v>
      </c>
      <c r="G1438" t="str">
        <f t="shared" si="405"/>
        <v>0.999999985767812-0.000119298733076705i</v>
      </c>
      <c r="H1438" t="str">
        <f t="shared" si="406"/>
        <v>15.6099107172689+27.125429678798i</v>
      </c>
      <c r="I1438" t="str">
        <f t="shared" si="407"/>
        <v>138.99549673329-79.276548945309i</v>
      </c>
      <c r="K1438" t="str">
        <f t="shared" si="408"/>
        <v>0.0796864529517538-0.139147623794604i</v>
      </c>
      <c r="L1438" t="str">
        <f t="shared" si="409"/>
        <v>0.000714285714285714-6.1147612676121i</v>
      </c>
      <c r="M1438" t="str">
        <f t="shared" si="410"/>
        <v>0.0025-0.190507240250414i</v>
      </c>
      <c r="N1438">
        <f t="shared" si="411"/>
        <v>32.173042052555672</v>
      </c>
      <c r="O1438">
        <f t="shared" si="412"/>
        <v>48.328899804996354</v>
      </c>
      <c r="P1438" s="3">
        <f t="shared" si="413"/>
        <v>48.328899804996354</v>
      </c>
      <c r="Q1438" s="3">
        <f t="shared" si="414"/>
        <v>-147.82695794744433</v>
      </c>
      <c r="R1438">
        <f t="shared" si="415"/>
        <v>32.173042052555672</v>
      </c>
      <c r="S1438">
        <f t="shared" si="416"/>
        <v>0.19778107649983862</v>
      </c>
      <c r="T1438">
        <f t="shared" si="399"/>
        <v>48.328899804996354</v>
      </c>
    </row>
    <row r="1439" spans="1:20" x14ac:dyDescent="0.25">
      <c r="A1439">
        <f t="shared" si="400"/>
        <v>1247.4173954867749</v>
      </c>
      <c r="B1439">
        <f t="shared" si="417"/>
        <v>198.53264459053798</v>
      </c>
      <c r="C1439" t="str">
        <f t="shared" si="401"/>
        <v>-219.540074759783-137.683258238492i</v>
      </c>
      <c r="D1439" t="str">
        <f t="shared" si="402"/>
        <v>3.47812474102082-80.1665779767715i</v>
      </c>
      <c r="E1439" t="str">
        <f t="shared" si="403"/>
        <v>161.590779856804-0.28188143706335i</v>
      </c>
      <c r="F1439" t="str">
        <f t="shared" si="404"/>
        <v>2.90990986818019-752.305424406036i</v>
      </c>
      <c r="G1439" t="str">
        <f t="shared" si="405"/>
        <v>0.999999985659442-0.000119752068249418i</v>
      </c>
      <c r="H1439" t="str">
        <f t="shared" si="406"/>
        <v>15.6134247604439+27.2292198497115i</v>
      </c>
      <c r="I1439" t="str">
        <f t="shared" si="407"/>
        <v>138.999200845774-78.9902695718226i</v>
      </c>
      <c r="K1439" t="str">
        <f t="shared" si="408"/>
        <v>0.0792391141696247-0.13886860100517i</v>
      </c>
      <c r="L1439" t="str">
        <f t="shared" si="409"/>
        <v>0.000714285714285714-6.09161313768886i</v>
      </c>
      <c r="M1439" t="str">
        <f t="shared" si="410"/>
        <v>0.0025-0.189786053248072i</v>
      </c>
      <c r="N1439">
        <f t="shared" si="411"/>
        <v>32.093637324550343</v>
      </c>
      <c r="O1439">
        <f t="shared" si="412"/>
        <v>48.270752752739917</v>
      </c>
      <c r="P1439" s="3">
        <f t="shared" si="413"/>
        <v>48.270752752739917</v>
      </c>
      <c r="Q1439" s="3">
        <f t="shared" si="414"/>
        <v>-147.90636267544966</v>
      </c>
      <c r="R1439">
        <f t="shared" si="415"/>
        <v>32.093637324550343</v>
      </c>
      <c r="S1439">
        <f t="shared" si="416"/>
        <v>0.19853264459053799</v>
      </c>
      <c r="T1439">
        <f t="shared" si="399"/>
        <v>48.270752752739917</v>
      </c>
    </row>
    <row r="1440" spans="1:20" x14ac:dyDescent="0.25">
      <c r="A1440">
        <f t="shared" si="400"/>
        <v>1252.1575815896249</v>
      </c>
      <c r="B1440">
        <f t="shared" si="417"/>
        <v>199.28706863998204</v>
      </c>
      <c r="C1440" t="str">
        <f t="shared" si="401"/>
        <v>-218.262955074151-136.462468114948i</v>
      </c>
      <c r="D1440" t="str">
        <f t="shared" si="402"/>
        <v>3.47812473904884-79.8631054029887i</v>
      </c>
      <c r="E1440" t="str">
        <f t="shared" si="403"/>
        <v>161.589265304626-0.280117024503849i</v>
      </c>
      <c r="F1440" t="str">
        <f t="shared" si="404"/>
        <v>2.90990986786244-749.457488602732i</v>
      </c>
      <c r="G1440" t="str">
        <f t="shared" si="405"/>
        <v>0.999999985550247-0.000120207126095641i</v>
      </c>
      <c r="H1440" t="str">
        <f t="shared" si="406"/>
        <v>15.6169659240116+27.3334126238889i</v>
      </c>
      <c r="I1440" t="str">
        <f t="shared" si="407"/>
        <v>139.002933349447-78.7051281267658i</v>
      </c>
      <c r="K1440" t="str">
        <f t="shared" si="408"/>
        <v>0.078793572260238-0.138588705390821i</v>
      </c>
      <c r="L1440" t="str">
        <f t="shared" si="409"/>
        <v>0.000714285714285714-6.06855263766573i</v>
      </c>
      <c r="M1440" t="str">
        <f t="shared" si="410"/>
        <v>0.0025-0.189067596381821i</v>
      </c>
      <c r="N1440">
        <f t="shared" si="411"/>
        <v>32.014466137192528</v>
      </c>
      <c r="O1440">
        <f t="shared" si="412"/>
        <v>48.212561687888709</v>
      </c>
      <c r="P1440" s="3">
        <f t="shared" si="413"/>
        <v>48.212561687888709</v>
      </c>
      <c r="Q1440" s="3">
        <f t="shared" si="414"/>
        <v>-147.98553386280747</v>
      </c>
      <c r="R1440">
        <f t="shared" si="415"/>
        <v>32.014466137192528</v>
      </c>
      <c r="S1440">
        <f t="shared" si="416"/>
        <v>0.19928706863998205</v>
      </c>
      <c r="T1440">
        <f t="shared" si="399"/>
        <v>48.212561687888709</v>
      </c>
    </row>
    <row r="1441" spans="1:20" x14ac:dyDescent="0.25">
      <c r="A1441">
        <f t="shared" si="400"/>
        <v>1256.9157803996654</v>
      </c>
      <c r="B1441">
        <f t="shared" si="417"/>
        <v>200.04435950081398</v>
      </c>
      <c r="C1441" t="str">
        <f t="shared" si="401"/>
        <v>-216.991040506189-135.251788227081i</v>
      </c>
      <c r="D1441" t="str">
        <f t="shared" si="402"/>
        <v>3.47812473706182-79.5607816867886i</v>
      </c>
      <c r="E1441" t="str">
        <f t="shared" si="403"/>
        <v>161.587757378456-0.278346734090902i</v>
      </c>
      <c r="F1441" t="str">
        <f t="shared" si="404"/>
        <v>2.90990986754225-746.620333997007i</v>
      </c>
      <c r="G1441" t="str">
        <f t="shared" si="405"/>
        <v>0.99999998544022-0.000120663913161528i</v>
      </c>
      <c r="H1441" t="str">
        <f t="shared" si="406"/>
        <v>15.6205344200703+27.4380096257438i</v>
      </c>
      <c r="I1441" t="str">
        <f t="shared" si="407"/>
        <v>139.006694463354-78.4211205271054i</v>
      </c>
      <c r="K1441" t="str">
        <f t="shared" si="408"/>
        <v>0.0783498291600057-0.138307950247236i</v>
      </c>
      <c r="L1441" t="str">
        <f t="shared" si="409"/>
        <v>0.000714285714285714-6.04557943580966i</v>
      </c>
      <c r="M1441" t="str">
        <f t="shared" si="410"/>
        <v>0.0025-0.188351859316418i</v>
      </c>
      <c r="N1441">
        <f t="shared" si="411"/>
        <v>31.93552922590797</v>
      </c>
      <c r="O1441">
        <f t="shared" si="412"/>
        <v>48.154326795597711</v>
      </c>
      <c r="P1441" s="3">
        <f t="shared" si="413"/>
        <v>48.154326795597711</v>
      </c>
      <c r="Q1441" s="3">
        <f t="shared" si="414"/>
        <v>-148.06447077409203</v>
      </c>
      <c r="R1441">
        <f t="shared" si="415"/>
        <v>31.93552922590797</v>
      </c>
      <c r="S1441">
        <f t="shared" si="416"/>
        <v>0.20004435950081398</v>
      </c>
      <c r="T1441">
        <f t="shared" si="399"/>
        <v>48.154326795597711</v>
      </c>
    </row>
    <row r="1442" spans="1:20" x14ac:dyDescent="0.25">
      <c r="A1442">
        <f t="shared" si="400"/>
        <v>1261.6920603651843</v>
      </c>
      <c r="B1442">
        <f t="shared" si="417"/>
        <v>200.80452806691707</v>
      </c>
      <c r="C1442" t="str">
        <f t="shared" si="401"/>
        <v>-215.72433566907-134.051151278095i</v>
      </c>
      <c r="D1442" t="str">
        <f t="shared" si="402"/>
        <v>3.47812473505972-79.2596024791446i</v>
      </c>
      <c r="E1442" t="str">
        <f t="shared" si="403"/>
        <v>161.586256086152-0.276570601046993i</v>
      </c>
      <c r="F1442" t="str">
        <f t="shared" si="404"/>
        <v>2.90990986721966-743.793919775456i</v>
      </c>
      <c r="G1442" t="str">
        <f t="shared" si="405"/>
        <v>0.999999985329355-0.000121122436018114i</v>
      </c>
      <c r="H1442" t="str">
        <f t="shared" si="406"/>
        <v>15.6241304624193+27.5430124869574i</v>
      </c>
      <c r="I1442" t="str">
        <f t="shared" si="407"/>
        <v>139.010484408255-78.1382427063375i</v>
      </c>
      <c r="K1442" t="str">
        <f t="shared" si="408"/>
        <v>0.0779078866866495-0.138026348840779i</v>
      </c>
      <c r="L1442" t="str">
        <f t="shared" si="409"/>
        <v>0.000714285714285714-6.02269320164343i</v>
      </c>
      <c r="M1442" t="str">
        <f t="shared" si="410"/>
        <v>0.0025-0.187638831755747i</v>
      </c>
      <c r="N1442">
        <f t="shared" si="411"/>
        <v>31.85682731800685</v>
      </c>
      <c r="O1442">
        <f t="shared" si="412"/>
        <v>48.096048261219266</v>
      </c>
      <c r="P1442" s="3">
        <f t="shared" si="413"/>
        <v>48.096048261219266</v>
      </c>
      <c r="Q1442" s="3">
        <f t="shared" si="414"/>
        <v>-148.14317268199315</v>
      </c>
      <c r="R1442">
        <f t="shared" si="415"/>
        <v>31.85682731800685</v>
      </c>
      <c r="S1442">
        <f t="shared" si="416"/>
        <v>0.20080452806691707</v>
      </c>
      <c r="T1442">
        <f t="shared" si="399"/>
        <v>48.096048261219266</v>
      </c>
    </row>
    <row r="1443" spans="1:20" x14ac:dyDescent="0.25">
      <c r="A1443">
        <f t="shared" si="400"/>
        <v>1266.4864901945718</v>
      </c>
      <c r="B1443">
        <f t="shared" si="417"/>
        <v>201.56758527357135</v>
      </c>
      <c r="C1443" t="str">
        <f t="shared" si="401"/>
        <v>-214.462844839694-132.860490175428i</v>
      </c>
      <c r="D1443" t="str">
        <f t="shared" si="402"/>
        <v>3.47812473304234-78.959563447491i</v>
      </c>
      <c r="E1443" t="str">
        <f t="shared" si="403"/>
        <v>161.58476143518-0.274788660436729i</v>
      </c>
      <c r="F1443" t="str">
        <f t="shared" si="404"/>
        <v>2.9099098668946-740.978205279144i</v>
      </c>
      <c r="G1443" t="str">
        <f t="shared" si="405"/>
        <v>0.999999985217646-0.000121582701261401i</v>
      </c>
      <c r="H1443" t="str">
        <f t="shared" si="406"/>
        <v>15.6277542665739+27.6484228465193i</v>
      </c>
      <c r="I1443" t="str">
        <f t="shared" si="407"/>
        <v>139.014303406633-77.8564906144299i</v>
      </c>
      <c r="K1443" t="str">
        <f t="shared" si="408"/>
        <v>0.0774677465399786-0.137743914407365i</v>
      </c>
      <c r="L1443" t="str">
        <f t="shared" si="409"/>
        <v>0.000714285714285714-5.99989360594083i</v>
      </c>
      <c r="M1443" t="str">
        <f t="shared" si="410"/>
        <v>0.0025-0.186928503442665i</v>
      </c>
      <c r="N1443">
        <f t="shared" si="411"/>
        <v>31.778361132709165</v>
      </c>
      <c r="O1443">
        <f t="shared" si="412"/>
        <v>48.037726270290648</v>
      </c>
      <c r="P1443" s="3">
        <f t="shared" si="413"/>
        <v>48.037726270290648</v>
      </c>
      <c r="Q1443" s="3">
        <f t="shared" si="414"/>
        <v>-148.22163886729084</v>
      </c>
      <c r="R1443">
        <f t="shared" si="415"/>
        <v>31.778361132709165</v>
      </c>
      <c r="S1443">
        <f t="shared" si="416"/>
        <v>0.20156758527357135</v>
      </c>
      <c r="T1443">
        <f t="shared" si="399"/>
        <v>48.037726270290648</v>
      </c>
    </row>
    <row r="1444" spans="1:20" x14ac:dyDescent="0.25">
      <c r="A1444">
        <f t="shared" si="400"/>
        <v>1271.2991388573112</v>
      </c>
      <c r="B1444">
        <f t="shared" si="417"/>
        <v>202.33354209761092</v>
      </c>
      <c r="C1444" t="str">
        <f t="shared" si="401"/>
        <v>-213.206571961061-131.679738033472i</v>
      </c>
      <c r="D1444" t="str">
        <f t="shared" si="402"/>
        <v>3.4781247310096-78.6606602756663i</v>
      </c>
      <c r="E1444" t="str">
        <f t="shared" si="403"/>
        <v>161.583273432622-0.273000947164431i</v>
      </c>
      <c r="F1444" t="str">
        <f t="shared" si="404"/>
        <v>2.90990986656706-738.173150003081i</v>
      </c>
      <c r="G1444" t="str">
        <f t="shared" si="405"/>
        <v>0.999999985105087-0.000122044715512457i</v>
      </c>
      <c r="H1444" t="str">
        <f t="shared" si="406"/>
        <v>15.6314060497798+27.7542423507673i</v>
      </c>
      <c r="I1444" t="str">
        <f t="shared" si="407"/>
        <v>139.018151682711-77.5758602177725i</v>
      </c>
      <c r="K1444" t="str">
        <f t="shared" si="408"/>
        <v>0.0770294103026846-0.137460660151361i</v>
      </c>
      <c r="L1444" t="str">
        <f t="shared" si="409"/>
        <v>0.000714285714285714-5.97718032072211i</v>
      </c>
      <c r="M1444" t="str">
        <f t="shared" si="410"/>
        <v>0.0025-0.186220864158861i</v>
      </c>
      <c r="N1444">
        <f t="shared" si="411"/>
        <v>31.700131381168518</v>
      </c>
      <c r="O1444">
        <f t="shared" si="412"/>
        <v>47.979361008524045</v>
      </c>
      <c r="P1444" s="3">
        <f t="shared" si="413"/>
        <v>47.979361008524045</v>
      </c>
      <c r="Q1444" s="3">
        <f t="shared" si="414"/>
        <v>-148.29986861883148</v>
      </c>
      <c r="R1444">
        <f t="shared" si="415"/>
        <v>31.700131381168518</v>
      </c>
      <c r="S1444">
        <f t="shared" si="416"/>
        <v>0.20233354209761092</v>
      </c>
      <c r="T1444">
        <f t="shared" si="399"/>
        <v>47.979361008524045</v>
      </c>
    </row>
    <row r="1445" spans="1:20" x14ac:dyDescent="0.25">
      <c r="A1445">
        <f t="shared" si="400"/>
        <v>1276.1300755849691</v>
      </c>
      <c r="B1445">
        <f t="shared" si="417"/>
        <v>203.10240955758184</v>
      </c>
      <c r="C1445" t="str">
        <f t="shared" si="401"/>
        <v>-211.955520644604-130.508828176205i</v>
      </c>
      <c r="D1445" t="str">
        <f t="shared" si="402"/>
        <v>3.47812472896138-78.3628886638478i</v>
      </c>
      <c r="E1445" t="str">
        <f t="shared" si="403"/>
        <v>161.581792085165-0.271207495971613i</v>
      </c>
      <c r="F1445" t="str">
        <f t="shared" si="404"/>
        <v>2.90990986623702-735.378713595602i</v>
      </c>
      <c r="G1445" t="str">
        <f t="shared" si="405"/>
        <v>0.999999984991671-0.000122508485417509i</v>
      </c>
      <c r="H1445" t="str">
        <f t="shared" si="406"/>
        <v>15.6350860310274+27.8604726534286i</v>
      </c>
      <c r="I1445" t="str">
        <f t="shared" si="407"/>
        <v>139.022029462467-77.2963474991166i</v>
      </c>
      <c r="K1445" t="str">
        <f t="shared" si="408"/>
        <v>0.0765928794411403-0.137176599244488i</v>
      </c>
      <c r="L1445" t="str">
        <f t="shared" si="409"/>
        <v>0.000714285714285714-5.95455301924895i</v>
      </c>
      <c r="M1445" t="str">
        <f t="shared" si="410"/>
        <v>0.0025-0.185515903724707i</v>
      </c>
      <c r="N1445">
        <f t="shared" si="411"/>
        <v>31.622138766495794</v>
      </c>
      <c r="O1445">
        <f t="shared" si="412"/>
        <v>47.920952661793763</v>
      </c>
      <c r="P1445" s="3">
        <f t="shared" si="413"/>
        <v>47.920952661793763</v>
      </c>
      <c r="Q1445" s="3">
        <f t="shared" si="414"/>
        <v>-148.37786123350421</v>
      </c>
      <c r="R1445">
        <f t="shared" si="415"/>
        <v>31.622138766495794</v>
      </c>
      <c r="S1445">
        <f t="shared" si="416"/>
        <v>0.20310240955758183</v>
      </c>
      <c r="T1445">
        <f t="shared" si="399"/>
        <v>47.920952661793763</v>
      </c>
    </row>
    <row r="1446" spans="1:20" x14ac:dyDescent="0.25">
      <c r="A1446">
        <f t="shared" si="400"/>
        <v>1280.9793698721919</v>
      </c>
      <c r="B1446">
        <f t="shared" si="417"/>
        <v>203.87419871390065</v>
      </c>
      <c r="C1446" t="str">
        <f t="shared" si="401"/>
        <v>-210.709694172608-129.347694139831i</v>
      </c>
      <c r="D1446" t="str">
        <f t="shared" si="402"/>
        <v>3.47812472689759-78.0662443284915i</v>
      </c>
      <c r="E1446" t="str">
        <f t="shared" si="403"/>
        <v>161.580317399121-0.269408341429982i</v>
      </c>
      <c r="F1446" t="str">
        <f t="shared" si="404"/>
        <v>2.90990986590448-732.594855857805i</v>
      </c>
      <c r="G1446" t="str">
        <f t="shared" si="405"/>
        <v>0.999999984877391-0.000122974017648042i</v>
      </c>
      <c r="H1446" t="str">
        <f t="shared" si="406"/>
        <v>15.6387944310665+27.9671154156617i</v>
      </c>
      <c r="I1446" t="str">
        <f t="shared" si="407"/>
        <v>139.025936973645-77.017948457522i</v>
      </c>
      <c r="K1446" t="str">
        <f t="shared" si="408"/>
        <v>0.07615815530621-0.136891744824743i</v>
      </c>
      <c r="L1446" t="str">
        <f t="shared" si="409"/>
        <v>0.000714285714285714-5.9320113760201i</v>
      </c>
      <c r="M1446" t="str">
        <f t="shared" si="410"/>
        <v>0.0025-0.18481361199911i</v>
      </c>
      <c r="N1446">
        <f t="shared" si="411"/>
        <v>31.544383983786446</v>
      </c>
      <c r="O1446">
        <f t="shared" si="412"/>
        <v>47.862501416126257</v>
      </c>
      <c r="P1446" s="3">
        <f t="shared" si="413"/>
        <v>47.862501416126257</v>
      </c>
      <c r="Q1446" s="3">
        <f t="shared" si="414"/>
        <v>-148.45561601621355</v>
      </c>
      <c r="R1446">
        <f t="shared" si="415"/>
        <v>31.544383983786446</v>
      </c>
      <c r="S1446">
        <f t="shared" si="416"/>
        <v>0.20387419871390067</v>
      </c>
      <c r="T1446">
        <f t="shared" si="399"/>
        <v>47.862501416126257</v>
      </c>
    </row>
    <row r="1447" spans="1:20" x14ac:dyDescent="0.25">
      <c r="A1447">
        <f t="shared" si="400"/>
        <v>1285.8470914777063</v>
      </c>
      <c r="B1447">
        <f t="shared" si="417"/>
        <v>204.64892066901348</v>
      </c>
      <c r="C1447" t="str">
        <f t="shared" si="401"/>
        <v>-209.469095500607-128.196269675333i</v>
      </c>
      <c r="D1447" t="str">
        <f t="shared" si="402"/>
        <v>3.47812472481805-77.7707230022679i</v>
      </c>
      <c r="E1447" t="str">
        <f t="shared" si="403"/>
        <v>161.57884938042-0.267603517938779i</v>
      </c>
      <c r="F1447" t="str">
        <f t="shared" si="404"/>
        <v>2.9099098655694-729.821536742955i</v>
      </c>
      <c r="G1447" t="str">
        <f t="shared" si="405"/>
        <v>0.999999984762241-0.000123441318900891i</v>
      </c>
      <c r="H1447" t="str">
        <f t="shared" si="406"/>
        <v>15.6425314724214+28.0741723060974i</v>
      </c>
      <c r="I1447" t="str">
        <f t="shared" si="407"/>
        <v>139.02987444577-76.7406591083013i</v>
      </c>
      <c r="K1447" t="str">
        <f t="shared" si="408"/>
        <v>0.0757252391340696-0.136606109995339i</v>
      </c>
      <c r="L1447" t="str">
        <f t="shared" si="409"/>
        <v>0.000714285714285714-5.90955506676637i</v>
      </c>
      <c r="M1447" t="str">
        <f t="shared" si="410"/>
        <v>0.0025-0.184113978879369i</v>
      </c>
      <c r="N1447">
        <f t="shared" si="411"/>
        <v>31.466867720146098</v>
      </c>
      <c r="O1447">
        <f t="shared" si="412"/>
        <v>47.804007457687973</v>
      </c>
      <c r="P1447" s="3">
        <f t="shared" si="413"/>
        <v>47.804007457687973</v>
      </c>
      <c r="Q1447" s="3">
        <f t="shared" si="414"/>
        <v>-148.5331322798539</v>
      </c>
      <c r="R1447">
        <f t="shared" si="415"/>
        <v>31.466867720146098</v>
      </c>
      <c r="S1447">
        <f t="shared" si="416"/>
        <v>0.20464892066901347</v>
      </c>
      <c r="T1447">
        <f t="shared" si="399"/>
        <v>47.804007457687973</v>
      </c>
    </row>
    <row r="1448" spans="1:20" x14ac:dyDescent="0.25">
      <c r="A1448">
        <f t="shared" si="400"/>
        <v>1290.7333104253216</v>
      </c>
      <c r="B1448">
        <f t="shared" si="417"/>
        <v>205.42658656755574</v>
      </c>
      <c r="C1448" t="str">
        <f t="shared" si="401"/>
        <v>-208.233727259842-127.054488751005i</v>
      </c>
      <c r="D1448" t="str">
        <f t="shared" si="402"/>
        <v>3.47812472272271-77.476320434005i</v>
      </c>
      <c r="E1448" t="str">
        <f t="shared" si="403"/>
        <v>161.577388034613-0.265793059724284i</v>
      </c>
      <c r="F1448" t="str">
        <f t="shared" si="404"/>
        <v>2.90990986523178-727.058716355936i</v>
      </c>
      <c r="G1448" t="str">
        <f t="shared" si="405"/>
        <v>0.999999984646214-0.000123910395898337i</v>
      </c>
      <c r="H1448" t="str">
        <f t="shared" si="406"/>
        <v>15.6462973794052+28.1816450008808i</v>
      </c>
      <c r="I1448" t="str">
        <f t="shared" si="407"/>
        <v>139.033842110167-76.4644754829652i</v>
      </c>
      <c r="K1448" t="str">
        <f t="shared" si="408"/>
        <v>0.0752941320470358-0.136319707823656i</v>
      </c>
      <c r="L1448" t="str">
        <f t="shared" si="409"/>
        <v>0.000714285714285714-5.88718376844628i</v>
      </c>
      <c r="M1448" t="str">
        <f t="shared" si="410"/>
        <v>0.0025-0.183416994301025i</v>
      </c>
      <c r="N1448">
        <f t="shared" si="411"/>
        <v>31.389590654716272</v>
      </c>
      <c r="O1448">
        <f t="shared" si="412"/>
        <v>47.745470972774811</v>
      </c>
      <c r="P1448" s="3">
        <f t="shared" si="413"/>
        <v>47.745470972774811</v>
      </c>
      <c r="Q1448" s="3">
        <f t="shared" si="414"/>
        <v>-148.61040934528373</v>
      </c>
      <c r="R1448">
        <f t="shared" si="415"/>
        <v>31.389590654716272</v>
      </c>
      <c r="S1448">
        <f t="shared" si="416"/>
        <v>0.20542658656755575</v>
      </c>
      <c r="T1448">
        <f t="shared" si="399"/>
        <v>47.745470972774811</v>
      </c>
    </row>
    <row r="1449" spans="1:20" x14ac:dyDescent="0.25">
      <c r="A1449">
        <f t="shared" si="400"/>
        <v>1295.6380970049379</v>
      </c>
      <c r="B1449">
        <f t="shared" si="417"/>
        <v>206.20720759651246</v>
      </c>
      <c r="C1449" t="str">
        <f t="shared" si="401"/>
        <v>-207.003591759712-125.922285554941i</v>
      </c>
      <c r="D1449" t="str">
        <f t="shared" si="402"/>
        <v>3.47812472061139-77.1830323886216i</v>
      </c>
      <c r="E1449" t="str">
        <f t="shared" si="403"/>
        <v>161.57593336688-0.263977000829119i</v>
      </c>
      <c r="F1449" t="str">
        <f t="shared" si="404"/>
        <v>2.90990986489158-724.306354952638i</v>
      </c>
      <c r="G1449" t="str">
        <f t="shared" si="405"/>
        <v>0.999999984529303-0.000124381255388209i</v>
      </c>
      <c r="H1449" t="str">
        <f t="shared" si="406"/>
        <v>15.650092378136+28.2895351837144i</v>
      </c>
      <c r="I1449" t="str">
        <f t="shared" si="407"/>
        <v>139.037840199966-76.1893936291697i</v>
      </c>
      <c r="K1449" t="str">
        <f t="shared" si="408"/>
        <v>0.074864835054404-0.13603255134021i</v>
      </c>
      <c r="L1449" t="str">
        <f t="shared" si="409"/>
        <v>0.000714285714285714-5.86489715924115i</v>
      </c>
      <c r="M1449" t="str">
        <f t="shared" si="410"/>
        <v>0.0025-0.182722648237721i</v>
      </c>
      <c r="N1449">
        <f t="shared" si="411"/>
        <v>31.312553458705565</v>
      </c>
      <c r="O1449">
        <f t="shared" si="412"/>
        <v>47.686892147800741</v>
      </c>
      <c r="P1449" s="3">
        <f t="shared" si="413"/>
        <v>47.686892147800741</v>
      </c>
      <c r="Q1449" s="3">
        <f t="shared" si="414"/>
        <v>-148.68744654129443</v>
      </c>
      <c r="R1449">
        <f t="shared" si="415"/>
        <v>31.312553458705565</v>
      </c>
      <c r="S1449">
        <f t="shared" si="416"/>
        <v>0.20620720759651245</v>
      </c>
      <c r="T1449">
        <f t="shared" si="399"/>
        <v>47.686892147800741</v>
      </c>
    </row>
    <row r="1450" spans="1:20" x14ac:dyDescent="0.25">
      <c r="A1450">
        <f t="shared" si="400"/>
        <v>1300.5615217735567</v>
      </c>
      <c r="B1450">
        <f t="shared" si="417"/>
        <v>206.99079498537921</v>
      </c>
      <c r="C1450" t="str">
        <f t="shared" si="401"/>
        <v>-205.778690990287-124.799594497468i</v>
      </c>
      <c r="D1450" t="str">
        <f t="shared" si="402"/>
        <v>3.478124718484-76.8908546470714i</v>
      </c>
      <c r="E1450" t="str">
        <f t="shared" si="403"/>
        <v>161.57448538203-0.262155375117004i</v>
      </c>
      <c r="F1450" t="str">
        <f t="shared" si="404"/>
        <v>2.90990986454878-721.564412939425i</v>
      </c>
      <c r="G1450" t="str">
        <f t="shared" si="405"/>
        <v>0.999999984411502-0.000124853904143976i</v>
      </c>
      <c r="H1450" t="str">
        <f t="shared" si="406"/>
        <v>15.653916696551+28.3978445458989i</v>
      </c>
      <c r="I1450" t="str">
        <f t="shared" si="407"/>
        <v>139.041868950125-75.9154096106599i</v>
      </c>
      <c r="K1450" t="str">
        <f t="shared" si="408"/>
        <v>0.0744373490532988-0.13574465353764i</v>
      </c>
      <c r="L1450" t="str">
        <f t="shared" si="409"/>
        <v>0.000714285714285714-5.84269491855066i</v>
      </c>
      <c r="M1450" t="str">
        <f t="shared" si="410"/>
        <v>0.0025-0.182030930701058i</v>
      </c>
      <c r="N1450">
        <f t="shared" si="411"/>
        <v>31.235756795413778</v>
      </c>
      <c r="O1450">
        <f t="shared" si="412"/>
        <v>47.628271169287387</v>
      </c>
      <c r="P1450" s="3">
        <f t="shared" si="413"/>
        <v>47.628271169287387</v>
      </c>
      <c r="Q1450" s="3">
        <f t="shared" si="414"/>
        <v>-148.76424320458622</v>
      </c>
      <c r="R1450">
        <f t="shared" si="415"/>
        <v>31.235756795413778</v>
      </c>
      <c r="S1450">
        <f t="shared" si="416"/>
        <v>0.2069907949853792</v>
      </c>
      <c r="T1450">
        <f t="shared" si="399"/>
        <v>47.628271169287387</v>
      </c>
    </row>
    <row r="1451" spans="1:20" x14ac:dyDescent="0.25">
      <c r="A1451">
        <f t="shared" si="400"/>
        <v>1305.5036555562961</v>
      </c>
      <c r="B1451">
        <f t="shared" si="417"/>
        <v>207.77736000632365</v>
      </c>
      <c r="C1451" t="str">
        <f t="shared" si="401"/>
        <v>-204.559026624799-123.686350213544i</v>
      </c>
      <c r="D1451" t="str">
        <f t="shared" si="402"/>
        <v>3.47812471634041-76.5997830062796i</v>
      </c>
      <c r="E1451" t="str">
        <f t="shared" si="403"/>
        <v>161.573044084505-0.260328216262865i</v>
      </c>
      <c r="F1451" t="str">
        <f t="shared" si="404"/>
        <v>2.90990986420338-718.832850872538i</v>
      </c>
      <c r="G1451" t="str">
        <f t="shared" si="405"/>
        <v>0.999999984292805-0.000125328348964847i</v>
      </c>
      <c r="H1451" t="str">
        <f t="shared" si="406"/>
        <v>15.6577705644228+28.5065747863787i</v>
      </c>
      <c r="I1451" t="str">
        <f t="shared" si="407"/>
        <v>139.045928597443-75.642519507219i</v>
      </c>
      <c r="K1451" t="str">
        <f t="shared" si="408"/>
        <v>0.0740116748295216-0.135456027369703i</v>
      </c>
      <c r="L1451" t="str">
        <f t="shared" si="409"/>
        <v>0.000714285714285714-5.82057672698809i</v>
      </c>
      <c r="M1451" t="str">
        <f t="shared" si="410"/>
        <v>0.0025-0.181341831740444i</v>
      </c>
      <c r="N1451">
        <f t="shared" si="411"/>
        <v>31.159201320264174</v>
      </c>
      <c r="O1451">
        <f t="shared" si="412"/>
        <v>47.569608223852612</v>
      </c>
      <c r="P1451" s="3">
        <f t="shared" si="413"/>
        <v>47.569608223852612</v>
      </c>
      <c r="Q1451" s="3">
        <f t="shared" si="414"/>
        <v>-148.84079867973583</v>
      </c>
      <c r="R1451">
        <f t="shared" si="415"/>
        <v>31.159201320264174</v>
      </c>
      <c r="S1451">
        <f t="shared" si="416"/>
        <v>0.20777736000632366</v>
      </c>
      <c r="T1451">
        <f t="shared" si="399"/>
        <v>47.569608223852612</v>
      </c>
    </row>
    <row r="1452" spans="1:20" x14ac:dyDescent="0.25">
      <c r="A1452">
        <f t="shared" si="400"/>
        <v>1310.46456944741</v>
      </c>
      <c r="B1452">
        <f t="shared" si="417"/>
        <v>208.56691397434767</v>
      </c>
      <c r="C1452" t="str">
        <f t="shared" si="401"/>
        <v>-203.344600022195-122.582487565113i</v>
      </c>
      <c r="D1452" t="str">
        <f t="shared" si="402"/>
        <v>3.47812471418051-76.3098132790829i</v>
      </c>
      <c r="E1452" t="str">
        <f t="shared" si="403"/>
        <v>161.571609478384-0.258495557751i</v>
      </c>
      <c r="F1452" t="str">
        <f t="shared" si="404"/>
        <v>2.90990986385536-716.111629457544i</v>
      </c>
      <c r="G1452" t="str">
        <f t="shared" si="405"/>
        <v>0.999999984173203-0.000125804596675867i</v>
      </c>
      <c r="H1452" t="str">
        <f t="shared" si="406"/>
        <v>15.6616542133743+28.6157276117825i</v>
      </c>
      <c r="I1452" t="str">
        <f t="shared" si="407"/>
        <v>139.05001938057-75.3707194146122i</v>
      </c>
      <c r="K1452" t="str">
        <f t="shared" si="408"/>
        <v>0.0735878130584221-0.135166685750296i</v>
      </c>
      <c r="L1452" t="str">
        <f t="shared" si="409"/>
        <v>0.000714285714285714-5.79854226637588i</v>
      </c>
      <c r="M1452" t="str">
        <f t="shared" si="410"/>
        <v>0.0025-0.180655341442961i</v>
      </c>
      <c r="N1452">
        <f t="shared" si="411"/>
        <v>31.082887680831675</v>
      </c>
      <c r="O1452">
        <f t="shared" si="412"/>
        <v>47.510903498200335</v>
      </c>
      <c r="P1452" s="3">
        <f t="shared" si="413"/>
        <v>47.510903498200335</v>
      </c>
      <c r="Q1452" s="3">
        <f t="shared" si="414"/>
        <v>-148.91711231916833</v>
      </c>
      <c r="R1452">
        <f t="shared" si="415"/>
        <v>31.082887680831675</v>
      </c>
      <c r="S1452">
        <f t="shared" si="416"/>
        <v>0.20856691397434768</v>
      </c>
      <c r="T1452">
        <f t="shared" ref="T1452:T1515" si="418">P1452</f>
        <v>47.510903498200335</v>
      </c>
    </row>
    <row r="1453" spans="1:20" x14ac:dyDescent="0.25">
      <c r="A1453">
        <f t="shared" ref="A1453:A1516" si="419">2*PI()*B1453</f>
        <v>1315.4443348113102</v>
      </c>
      <c r="B1453">
        <f t="shared" si="417"/>
        <v>209.3594682474502</v>
      </c>
      <c r="C1453" t="str">
        <f t="shared" ref="C1453:C1516" si="420">IMPRODUCT(D1453,E1453,$C$40,,K1453,$C$41)</f>
        <v>-202.13541222968-121.487941643403i</v>
      </c>
      <c r="D1453" t="str">
        <f t="shared" ref="D1453:D1516" si="421">IMDIV(IMPRODUCT($C$37,$C$38,COMPLEX(1,A1453/$C$38)),IMSUM(-1*A1453*A1453/$C$39,COMPLEX(0,1*A1453)))</f>
        <v>3.47812471200416-76.0209412941691i</v>
      </c>
      <c r="E1453" t="str">
        <f t="shared" ref="E1453:E1516" si="422">IMDIV(IMPRODUCT(IMSUM(F1453,G1453),$C$29,H1453),IMSUM(1,I1453))</f>
        <v>161.570181567382-0.25665743287395i</v>
      </c>
      <c r="F1453" t="str">
        <f t="shared" ref="F1453:F1516" si="423">IMDIV(IMPRODUCT($C$14,$C$15,COMPLEX(1,A1453/$C$15)),IMSUM(-1*A1453*A1453/$C$16,COMPLEX(0,A1453)))</f>
        <v>2.90990986350468-713.400709548753i</v>
      </c>
      <c r="G1453" t="str">
        <f t="shared" ref="G1453:G1516" si="424">IMDIV(1,COMPLEX(1,A1453*$C$9*$C$10))</f>
        <v>0.999999984052691-0.000126282654128017i</v>
      </c>
      <c r="H1453" t="str">
        <f t="shared" ref="H1453:H1516" si="425">IMDIV($C$3,IMSUM(K1453,COMPLEX(0,$C$28*A1453)))</f>
        <v>15.6655678768946+28.7253047364687i</v>
      </c>
      <c r="I1453" t="str">
        <f t="shared" ref="I1453:I1516" si="426">IMPRODUCT(F1453,$C$29,H1453,$C$31)</f>
        <v>139.054141540028-75.1000054445337i</v>
      </c>
      <c r="K1453" t="str">
        <f t="shared" ref="K1453:K1516" si="427">IF($C$26&lt;=0,IMDIV(1,IMSUM(IMDIV(1,L1453),1/$C$18)),IMDIV(1,IMSUM(IMDIV(1,L1453),1/$C$18,IMDIV(1,M1453))))</f>
        <v>0.0731657643057648-0.134876641552485i</v>
      </c>
      <c r="L1453" t="str">
        <f t="shared" ref="L1453:L1516" si="428">IMSUM($C$21/$C$22,IMDIV(1,COMPLEX(0,$C$20*$C$22*A1453)))</f>
        <v>0.000714285714285714-5.77659121974088i</v>
      </c>
      <c r="M1453" t="str">
        <f t="shared" ref="M1453:M1516" si="429">IMSUM($C$25/$C$26,IMDIV(1,COMPLEX(0,$C$24*$C$26*A1453)))</f>
        <v>0.0025-0.179971449933215i</v>
      </c>
      <c r="N1453">
        <f t="shared" ref="N1453:N1516" si="430">ABS(R1453)</f>
        <v>31.006816516873045</v>
      </c>
      <c r="O1453">
        <f t="shared" ref="O1453:O1516" si="431">ABS(P1453)</f>
        <v>47.452157179109314</v>
      </c>
      <c r="P1453" s="3">
        <f t="shared" ref="P1453:P1516" si="432">20*LOG10(IMABS(C1453))</f>
        <v>47.452157179109314</v>
      </c>
      <c r="Q1453" s="3">
        <f t="shared" ref="Q1453:Q1516" si="433">IMARGUMENT(C1453)*180/PI()</f>
        <v>-148.99318348312696</v>
      </c>
      <c r="R1453">
        <f t="shared" ref="R1453:R1516" si="434">IF(Q1453&lt;0,Q1453+180,Q1453-180)</f>
        <v>31.006816516873045</v>
      </c>
      <c r="S1453">
        <f t="shared" ref="S1453:S1516" si="435">B1453/1000</f>
        <v>0.20935946824745019</v>
      </c>
      <c r="T1453">
        <f t="shared" si="418"/>
        <v>47.452157179109314</v>
      </c>
    </row>
    <row r="1454" spans="1:20" x14ac:dyDescent="0.25">
      <c r="A1454">
        <f t="shared" si="419"/>
        <v>1320.4430232835932</v>
      </c>
      <c r="B1454">
        <f t="shared" ref="B1454:B1517" si="436">B1453*(1+B$42)</f>
        <v>210.15503422679052</v>
      </c>
      <c r="C1454" t="str">
        <f t="shared" si="420"/>
        <v>-200.931463985307-120.402647771198i</v>
      </c>
      <c r="D1454" t="str">
        <f t="shared" si="421"/>
        <v>3.47812470981124-75.733162896018i</v>
      </c>
      <c r="E1454" t="str">
        <f t="shared" si="422"/>
        <v>161.56876035486-0.254813874726022i</v>
      </c>
      <c r="F1454" t="str">
        <f t="shared" si="423"/>
        <v>2.90990986315133-710.700052148677i</v>
      </c>
      <c r="G1454" t="str">
        <f t="shared" si="424"/>
        <v>0.999999983931261-0.000126762528198311i</v>
      </c>
      <c r="H1454" t="str">
        <f t="shared" si="425"/>
        <v>15.6695117903548+28.8353078825688i</v>
      </c>
      <c r="I1454" t="str">
        <f t="shared" si="426"/>
        <v>139.058295318224-74.8303737245556i</v>
      </c>
      <c r="K1454" t="str">
        <f t="shared" si="427"/>
        <v>0.0727455290286078-0.134585907607551i</v>
      </c>
      <c r="L1454" t="str">
        <f t="shared" si="428"/>
        <v>0.000714285714285714-5.75472327130988i</v>
      </c>
      <c r="M1454" t="str">
        <f t="shared" si="429"/>
        <v>0.0025-0.179290147373196i</v>
      </c>
      <c r="N1454">
        <f t="shared" si="430"/>
        <v>30.930988460357781</v>
      </c>
      <c r="O1454">
        <f t="shared" si="431"/>
        <v>47.393369453423098</v>
      </c>
      <c r="P1454" s="3">
        <f t="shared" si="432"/>
        <v>47.393369453423098</v>
      </c>
      <c r="Q1454" s="3">
        <f t="shared" si="433"/>
        <v>-149.06901153964222</v>
      </c>
      <c r="R1454">
        <f t="shared" si="434"/>
        <v>30.930988460357781</v>
      </c>
      <c r="S1454">
        <f t="shared" si="435"/>
        <v>0.21015503422679052</v>
      </c>
      <c r="T1454">
        <f t="shared" si="418"/>
        <v>47.393369453423098</v>
      </c>
    </row>
    <row r="1455" spans="1:20" x14ac:dyDescent="0.25">
      <c r="A1455">
        <f t="shared" si="419"/>
        <v>1325.4607067720708</v>
      </c>
      <c r="B1455">
        <f t="shared" si="436"/>
        <v>210.95362335685232</v>
      </c>
      <c r="C1455" t="str">
        <f t="shared" si="420"/>
        <v>-199.732755720563-119.326541505059i</v>
      </c>
      <c r="D1455" t="str">
        <f t="shared" si="421"/>
        <v>3.47812470760161-75.4464739448403i</v>
      </c>
      <c r="E1455" t="str">
        <f t="shared" si="422"/>
        <v>161.567345843824-0.252964916201956i</v>
      </c>
      <c r="F1455" t="str">
        <f t="shared" si="423"/>
        <v>2.9099098627953-708.009618407447i</v>
      </c>
      <c r="G1455" t="str">
        <f t="shared" si="424"/>
        <v>0.999999983808907-0.000127244225789896i</v>
      </c>
      <c r="H1455" t="str">
        <f t="shared" si="425"/>
        <v>15.6734861910241+28.9457387800309i</v>
      </c>
      <c r="I1455" t="str">
        <f t="shared" si="426"/>
        <v>139.06248095946-74.5618203980737i</v>
      </c>
      <c r="K1455" t="str">
        <f t="shared" si="427"/>
        <v>0.0723271075761929-0.134294496704056i</v>
      </c>
      <c r="L1455" t="str">
        <f t="shared" si="428"/>
        <v>0.000714285714285714-5.73293810650515i</v>
      </c>
      <c r="M1455" t="str">
        <f t="shared" si="429"/>
        <v>0.0025-0.17861142396214i</v>
      </c>
      <c r="N1455">
        <f t="shared" si="430"/>
        <v>30.855404135501288</v>
      </c>
      <c r="O1455">
        <f t="shared" si="431"/>
        <v>47.334540508039325</v>
      </c>
      <c r="P1455" s="3">
        <f t="shared" si="432"/>
        <v>47.334540508039325</v>
      </c>
      <c r="Q1455" s="3">
        <f t="shared" si="433"/>
        <v>-149.14459586449871</v>
      </c>
      <c r="R1455">
        <f t="shared" si="434"/>
        <v>30.855404135501288</v>
      </c>
      <c r="S1455">
        <f t="shared" si="435"/>
        <v>0.21095362335685233</v>
      </c>
      <c r="T1455">
        <f t="shared" si="418"/>
        <v>47.334540508039325</v>
      </c>
    </row>
    <row r="1456" spans="1:20" x14ac:dyDescent="0.25">
      <c r="A1456">
        <f t="shared" si="419"/>
        <v>1330.4974574578048</v>
      </c>
      <c r="B1456">
        <f t="shared" si="436"/>
        <v>211.75524712560835</v>
      </c>
      <c r="C1456" t="str">
        <f t="shared" si="420"/>
        <v>-198.53928756299-118.259558637493i</v>
      </c>
      <c r="D1456" t="str">
        <f t="shared" si="421"/>
        <v>3.47812470537517-75.1608703165198i</v>
      </c>
      <c r="E1456" t="str">
        <f t="shared" si="422"/>
        <v>161.565938036928-0.251110589990684i</v>
      </c>
      <c r="F1456" t="str">
        <f t="shared" si="423"/>
        <v>2.90990986243654-705.329369622277i</v>
      </c>
      <c r="G1456" t="str">
        <f t="shared" si="424"/>
        <v>0.999999983685621-0.00012772775383215i</v>
      </c>
      <c r="H1456" t="str">
        <f t="shared" si="425"/>
        <v>15.6774913180853+29.0565991666654i</v>
      </c>
      <c r="I1456" t="str">
        <f t="shared" si="426"/>
        <v>139.066698709957-74.2943416242545i</v>
      </c>
      <c r="K1456" t="str">
        <f t="shared" si="427"/>
        <v>0.0719105001908334-0.13400242158692i</v>
      </c>
      <c r="L1456" t="str">
        <f t="shared" si="428"/>
        <v>0.000714285714285714-5.7112354119398i</v>
      </c>
      <c r="M1456" t="str">
        <f t="shared" si="429"/>
        <v>0.0025-0.177935269936382i</v>
      </c>
      <c r="N1456">
        <f t="shared" si="430"/>
        <v>30.780064158795284</v>
      </c>
      <c r="O1456">
        <f t="shared" si="431"/>
        <v>47.275670529899365</v>
      </c>
      <c r="P1456" s="3">
        <f t="shared" si="432"/>
        <v>47.275670529899365</v>
      </c>
      <c r="Q1456" s="3">
        <f t="shared" si="433"/>
        <v>-149.21993584120472</v>
      </c>
      <c r="R1456">
        <f t="shared" si="434"/>
        <v>30.780064158795284</v>
      </c>
      <c r="S1456">
        <f t="shared" si="435"/>
        <v>0.21175524712560834</v>
      </c>
      <c r="T1456">
        <f t="shared" si="418"/>
        <v>47.275670529899365</v>
      </c>
    </row>
    <row r="1457" spans="1:20" x14ac:dyDescent="0.25">
      <c r="A1457">
        <f t="shared" si="419"/>
        <v>1335.5533477961444</v>
      </c>
      <c r="B1457">
        <f t="shared" si="436"/>
        <v>212.55991706468566</v>
      </c>
      <c r="C1457" t="str">
        <f t="shared" si="420"/>
        <v>-197.351059338816-117.201635199083i</v>
      </c>
      <c r="D1457" t="str">
        <f t="shared" si="421"/>
        <v>3.47812470313176-74.876347902552i</v>
      </c>
      <c r="E1457" t="str">
        <f t="shared" si="422"/>
        <v>161.56453693648-0.249250928577977i</v>
      </c>
      <c r="F1457" t="str">
        <f t="shared" si="423"/>
        <v>2.90990986207506-702.659267236883i</v>
      </c>
      <c r="G1457" t="str">
        <f t="shared" si="424"/>
        <v>0.999999983561396-0.000128213119280785i</v>
      </c>
      <c r="H1457" t="str">
        <f t="shared" si="425"/>
        <v>15.6815274126522+29.1678907881897i</v>
      </c>
      <c r="I1457" t="str">
        <f t="shared" si="426"/>
        <v>139.070948817867-74.0279335779858i</v>
      </c>
      <c r="K1457" t="str">
        <f t="shared" si="427"/>
        <v>0.0714957070088172-0.133709694956516i</v>
      </c>
      <c r="L1457" t="str">
        <f t="shared" si="428"/>
        <v>0.000714285714285714-5.68961487541321i</v>
      </c>
      <c r="M1457" t="str">
        <f t="shared" si="429"/>
        <v>0.0025-0.177261675569219i</v>
      </c>
      <c r="N1457">
        <f t="shared" si="430"/>
        <v>30.704969139040315</v>
      </c>
      <c r="O1457">
        <f t="shared" si="431"/>
        <v>47.216759705977928</v>
      </c>
      <c r="P1457" s="3">
        <f t="shared" si="432"/>
        <v>47.216759705977928</v>
      </c>
      <c r="Q1457" s="3">
        <f t="shared" si="433"/>
        <v>-149.29503086095968</v>
      </c>
      <c r="R1457">
        <f t="shared" si="434"/>
        <v>30.704969139040315</v>
      </c>
      <c r="S1457">
        <f t="shared" si="435"/>
        <v>0.21255991706468566</v>
      </c>
      <c r="T1457">
        <f t="shared" si="418"/>
        <v>47.216759705977928</v>
      </c>
    </row>
    <row r="1458" spans="1:20" x14ac:dyDescent="0.25">
      <c r="A1458">
        <f t="shared" si="419"/>
        <v>1340.6284505177698</v>
      </c>
      <c r="B1458">
        <f t="shared" si="436"/>
        <v>213.36764474953148</v>
      </c>
      <c r="C1458" t="str">
        <f t="shared" si="420"/>
        <v>-196.168070575609-116.152707460581i</v>
      </c>
      <c r="D1458" t="str">
        <f t="shared" si="421"/>
        <v>3.47812470087126-74.5929026099863i</v>
      </c>
      <c r="E1458" t="str">
        <f t="shared" si="422"/>
        <v>161.563142544443-0.247385964235738i</v>
      </c>
      <c r="F1458" t="str">
        <f t="shared" si="423"/>
        <v>2.90990986171082-699.999272840946i</v>
      </c>
      <c r="G1458" t="str">
        <f t="shared" si="424"/>
        <v>0.999999983436225-0.000128700329117943i</v>
      </c>
      <c r="H1458" t="str">
        <f t="shared" si="425"/>
        <v>15.6855947177845+29.2796153982728i</v>
      </c>
      <c r="I1458" t="str">
        <f t="shared" si="426"/>
        <v>139.075231533284-73.7625924498198i</v>
      </c>
      <c r="K1458" t="str">
        <f t="shared" si="427"/>
        <v>0.0710827280613122-0.133416329467784i</v>
      </c>
      <c r="L1458" t="str">
        <f t="shared" si="428"/>
        <v>0.000714285714285714-5.66807618590676i</v>
      </c>
      <c r="M1458" t="str">
        <f t="shared" si="429"/>
        <v>0.0025-0.17659063117077i</v>
      </c>
      <c r="N1458">
        <f t="shared" si="430"/>
        <v>30.630119677380009</v>
      </c>
      <c r="O1458">
        <f t="shared" si="431"/>
        <v>47.157808223273136</v>
      </c>
      <c r="P1458" s="3">
        <f t="shared" si="432"/>
        <v>47.157808223273136</v>
      </c>
      <c r="Q1458" s="3">
        <f t="shared" si="433"/>
        <v>-149.36988032261999</v>
      </c>
      <c r="R1458">
        <f t="shared" si="434"/>
        <v>30.630119677380009</v>
      </c>
      <c r="S1458">
        <f t="shared" si="435"/>
        <v>0.21336764474953149</v>
      </c>
      <c r="T1458">
        <f t="shared" si="418"/>
        <v>47.157808223273136</v>
      </c>
    </row>
    <row r="1459" spans="1:20" x14ac:dyDescent="0.25">
      <c r="A1459">
        <f t="shared" si="419"/>
        <v>1345.7228386297372</v>
      </c>
      <c r="B1459">
        <f t="shared" si="436"/>
        <v>214.1784417995797</v>
      </c>
      <c r="C1459" t="str">
        <f t="shared" si="420"/>
        <v>-194.990320504942-115.11271193495i</v>
      </c>
      <c r="D1459" t="str">
        <f t="shared" si="421"/>
        <v>3.47812469859356-74.3105303613674i</v>
      </c>
      <c r="E1459" t="str">
        <f t="shared" si="422"/>
        <v>161.56175486244-0.245515729026068i</v>
      </c>
      <c r="F1459" t="str">
        <f t="shared" si="423"/>
        <v>2.9099098613438-697.349348169557i</v>
      </c>
      <c r="G1459" t="str">
        <f t="shared" si="424"/>
        <v>0.999999983310101-0.000129189390352297i</v>
      </c>
      <c r="H1459" t="str">
        <f t="shared" si="425"/>
        <v>15.6896934785057+29.3917747585819i</v>
      </c>
      <c r="I1459" t="str">
        <f t="shared" si="426"/>
        <v>139.079547108268-73.4983144459276i</v>
      </c>
      <c r="K1459" t="str">
        <f t="shared" si="427"/>
        <v>0.0706715632752794-0.133122337729351i</v>
      </c>
      <c r="L1459" t="str">
        <f t="shared" si="428"/>
        <v>0.000714285714285714-5.64661903357919i</v>
      </c>
      <c r="M1459" t="str">
        <f t="shared" si="429"/>
        <v>0.0025-0.175922127087836i</v>
      </c>
      <c r="N1459">
        <f t="shared" si="430"/>
        <v>30.555516367335201</v>
      </c>
      <c r="O1459">
        <f t="shared" si="431"/>
        <v>47.098816268796298</v>
      </c>
      <c r="P1459" s="3">
        <f t="shared" si="432"/>
        <v>47.098816268796298</v>
      </c>
      <c r="Q1459" s="3">
        <f t="shared" si="433"/>
        <v>-149.4444836326648</v>
      </c>
      <c r="R1459">
        <f t="shared" si="434"/>
        <v>30.555516367335201</v>
      </c>
      <c r="S1459">
        <f t="shared" si="435"/>
        <v>0.21417844179957971</v>
      </c>
      <c r="T1459">
        <f t="shared" si="418"/>
        <v>47.098816268796298</v>
      </c>
    </row>
    <row r="1460" spans="1:20" x14ac:dyDescent="0.25">
      <c r="A1460">
        <f t="shared" si="419"/>
        <v>1350.8365854165304</v>
      </c>
      <c r="B1460">
        <f t="shared" si="436"/>
        <v>214.9923198784181</v>
      </c>
      <c r="C1460" t="str">
        <f t="shared" si="420"/>
        <v>-193.817808065077-114.081585379359i</v>
      </c>
      <c r="D1460" t="str">
        <f t="shared" si="421"/>
        <v>3.47812469629853-74.0292270946759i</v>
      </c>
      <c r="E1460" t="str">
        <f t="shared" si="422"/>
        <v>161.560373891756-0.243640254791201i</v>
      </c>
      <c r="F1460" t="str">
        <f t="shared" si="423"/>
        <v>2.909909860974-694.709455102661i</v>
      </c>
      <c r="G1460" t="str">
        <f t="shared" si="424"/>
        <v>0.999999983183017-0.000129680310019155i</v>
      </c>
      <c r="H1460" t="str">
        <f t="shared" si="425"/>
        <v>15.6938239418189+29.5043706388275i</v>
      </c>
      <c r="I1460" t="str">
        <f t="shared" si="426"/>
        <v>139.083895796853-73.2350957880425i</v>
      </c>
      <c r="K1460" t="str">
        <f t="shared" si="427"/>
        <v>0.0702622124743906-0.132827732302681i</v>
      </c>
      <c r="L1460" t="str">
        <f t="shared" si="428"/>
        <v>0.000714285714285714-5.62524310976209i</v>
      </c>
      <c r="M1460" t="str">
        <f t="shared" si="429"/>
        <v>0.0025-0.175256153703762i</v>
      </c>
      <c r="N1460">
        <f t="shared" si="430"/>
        <v>30.481159794837339</v>
      </c>
      <c r="O1460">
        <f t="shared" si="431"/>
        <v>47.039784029561922</v>
      </c>
      <c r="P1460" s="3">
        <f t="shared" si="432"/>
        <v>47.039784029561922</v>
      </c>
      <c r="Q1460" s="3">
        <f t="shared" si="433"/>
        <v>-149.51884020516266</v>
      </c>
      <c r="R1460">
        <f t="shared" si="434"/>
        <v>30.481159794837339</v>
      </c>
      <c r="S1460">
        <f t="shared" si="435"/>
        <v>0.2149923198784181</v>
      </c>
      <c r="T1460">
        <f t="shared" si="418"/>
        <v>47.039784029561922</v>
      </c>
    </row>
    <row r="1461" spans="1:20" x14ac:dyDescent="0.25">
      <c r="A1461">
        <f t="shared" si="419"/>
        <v>1355.9697644411131</v>
      </c>
      <c r="B1461">
        <f t="shared" si="436"/>
        <v>215.80929069395609</v>
      </c>
      <c r="C1461" t="str">
        <f t="shared" si="420"/>
        <v>-192.650531903662-113.059264797141i</v>
      </c>
      <c r="D1461" t="str">
        <f t="shared" si="421"/>
        <v>3.47812469398602-73.7489887632695i</v>
      </c>
      <c r="E1461" t="str">
        <f t="shared" si="422"/>
        <v>161.558999633343-0.241759573156764i</v>
      </c>
      <c r="F1461" t="str">
        <f t="shared" si="423"/>
        <v>2.90990986060139-692.079555664507i</v>
      </c>
      <c r="G1461" t="str">
        <f t="shared" si="424"/>
        <v>0.999999983054965-0.000130173095180559i</v>
      </c>
      <c r="H1461" t="str">
        <f t="shared" si="425"/>
        <v>15.6979863567242+29.6174048168105i</v>
      </c>
      <c r="I1461" t="str">
        <f t="shared" si="426"/>
        <v>139.088277855066-72.9729327134119i</v>
      </c>
      <c r="K1461" t="str">
        <f t="shared" si="427"/>
        <v>0.0698546753799526-0.132532525701226i</v>
      </c>
      <c r="L1461" t="str">
        <f t="shared" si="428"/>
        <v>0.000714285714285714-5.60394810695567i</v>
      </c>
      <c r="M1461" t="str">
        <f t="shared" si="429"/>
        <v>0.0025-0.174592701438296i</v>
      </c>
      <c r="N1461">
        <f t="shared" si="430"/>
        <v>30.407050538264201</v>
      </c>
      <c r="O1461">
        <f t="shared" si="431"/>
        <v>46.980711692577763</v>
      </c>
      <c r="P1461" s="3">
        <f t="shared" si="432"/>
        <v>46.980711692577763</v>
      </c>
      <c r="Q1461" s="3">
        <f t="shared" si="433"/>
        <v>-149.5929494617358</v>
      </c>
      <c r="R1461">
        <f t="shared" si="434"/>
        <v>30.407050538264201</v>
      </c>
      <c r="S1461">
        <f t="shared" si="435"/>
        <v>0.21580929069395607</v>
      </c>
      <c r="T1461">
        <f t="shared" si="418"/>
        <v>46.980711692577763</v>
      </c>
    </row>
    <row r="1462" spans="1:20" x14ac:dyDescent="0.25">
      <c r="A1462">
        <f t="shared" si="419"/>
        <v>1361.1224495459894</v>
      </c>
      <c r="B1462">
        <f t="shared" si="436"/>
        <v>216.62936599859313</v>
      </c>
      <c r="C1462" t="str">
        <f t="shared" si="420"/>
        <v>-191.488490380443-112.045687439702i</v>
      </c>
      <c r="D1462" t="str">
        <f t="shared" si="421"/>
        <v>3.47812469165588-73.4698113358254i</v>
      </c>
      <c r="E1462" t="str">
        <f t="shared" si="422"/>
        <v>161.557632087823-0.239873715525413i</v>
      </c>
      <c r="F1462" t="str">
        <f t="shared" si="423"/>
        <v>2.90990986022593-689.459612023106i</v>
      </c>
      <c r="G1462" t="str">
        <f t="shared" si="424"/>
        <v>0.999999982925938-0.000130667752925386i</v>
      </c>
      <c r="H1462" t="str">
        <f t="shared" si="425"/>
        <v>15.7021809742357+29.7308790784685i</v>
      </c>
      <c r="I1462" t="str">
        <f t="shared" si="426"/>
        <v>139.092693540946-72.711821474746i</v>
      </c>
      <c r="K1462" t="str">
        <f t="shared" si="427"/>
        <v>0.0694489516118386-0.132236730389604i</v>
      </c>
      <c r="L1462" t="str">
        <f t="shared" si="428"/>
        <v>0.000714285714285714-5.58273371882412i</v>
      </c>
      <c r="M1462" t="str">
        <f t="shared" si="429"/>
        <v>0.0025-0.173931760747456i</v>
      </c>
      <c r="N1462">
        <f t="shared" si="430"/>
        <v>30.333189168475315</v>
      </c>
      <c r="O1462">
        <f t="shared" si="431"/>
        <v>46.921599444834996</v>
      </c>
      <c r="P1462" s="3">
        <f t="shared" si="432"/>
        <v>46.921599444834996</v>
      </c>
      <c r="Q1462" s="3">
        <f t="shared" si="433"/>
        <v>-149.66681083152469</v>
      </c>
      <c r="R1462">
        <f t="shared" si="434"/>
        <v>30.333189168475315</v>
      </c>
      <c r="S1462">
        <f t="shared" si="435"/>
        <v>0.21662936599859314</v>
      </c>
      <c r="T1462">
        <f t="shared" si="418"/>
        <v>46.921599444834996</v>
      </c>
    </row>
    <row r="1463" spans="1:20" x14ac:dyDescent="0.25">
      <c r="A1463">
        <f t="shared" si="419"/>
        <v>1366.2947148542642</v>
      </c>
      <c r="B1463">
        <f t="shared" si="436"/>
        <v>217.45255758938779</v>
      </c>
      <c r="C1463" t="str">
        <f t="shared" si="420"/>
        <v>-190.331681569996-111.040790808387i</v>
      </c>
      <c r="D1463" t="str">
        <f t="shared" si="421"/>
        <v>3.47812468930803-73.1916907962834i</v>
      </c>
      <c r="E1463" t="str">
        <f t="shared" si="422"/>
        <v>161.556271255487-0.237982713075389i</v>
      </c>
      <c r="F1463" t="str">
        <f t="shared" si="423"/>
        <v>2.90990985984762-686.849586489696i</v>
      </c>
      <c r="G1463" t="str">
        <f t="shared" si="424"/>
        <v>0.999999982795929-0.000131164290369449i</v>
      </c>
      <c r="H1463" t="str">
        <f t="shared" si="425"/>
        <v>15.7064080473978+29.8447952179232i</v>
      </c>
      <c r="I1463" t="str">
        <f t="shared" si="426"/>
        <v>139.097143114558-72.4517583401648i</v>
      </c>
      <c r="K1463" t="str">
        <f t="shared" si="427"/>
        <v>0.0690450406894196-0.131940358782789i</v>
      </c>
      <c r="L1463" t="str">
        <f t="shared" si="428"/>
        <v>0.000714285714285714-5.5615996401914i</v>
      </c>
      <c r="M1463" t="str">
        <f t="shared" si="429"/>
        <v>0.0025-0.173273322123387i</v>
      </c>
      <c r="N1463">
        <f t="shared" si="430"/>
        <v>30.25957624884677</v>
      </c>
      <c r="O1463">
        <f t="shared" si="431"/>
        <v>46.862447473298715</v>
      </c>
      <c r="P1463" s="3">
        <f t="shared" si="432"/>
        <v>46.862447473298715</v>
      </c>
      <c r="Q1463" s="3">
        <f t="shared" si="433"/>
        <v>-149.74042375115323</v>
      </c>
      <c r="R1463">
        <f t="shared" si="434"/>
        <v>30.25957624884677</v>
      </c>
      <c r="S1463">
        <f t="shared" si="435"/>
        <v>0.21745255758938781</v>
      </c>
      <c r="T1463">
        <f t="shared" si="418"/>
        <v>46.862447473298715</v>
      </c>
    </row>
    <row r="1464" spans="1:20" x14ac:dyDescent="0.25">
      <c r="A1464">
        <f t="shared" si="419"/>
        <v>1371.4866347707105</v>
      </c>
      <c r="B1464">
        <f t="shared" si="436"/>
        <v>218.27887730822746</v>
      </c>
      <c r="C1464" t="str">
        <f t="shared" si="420"/>
        <v>-189.180103264454-110.044512656313i</v>
      </c>
      <c r="D1464" t="str">
        <f t="shared" si="421"/>
        <v>3.47812468694228-72.9146231437853i</v>
      </c>
      <c r="E1464" t="str">
        <f t="shared" si="422"/>
        <v>161.554917136311-0.236086596753064i</v>
      </c>
      <c r="F1464" t="str">
        <f t="shared" si="423"/>
        <v>2.90990985946642-684.249441518177i</v>
      </c>
      <c r="G1464" t="str">
        <f t="shared" si="424"/>
        <v>0.999999982664929-0.000131662714655606i</v>
      </c>
      <c r="H1464" t="str">
        <f t="shared" si="425"/>
        <v>15.710667831304+29.9591550375275i</v>
      </c>
      <c r="I1464" t="str">
        <f t="shared" si="426"/>
        <v>139.101626838004-72.1927395931519i</v>
      </c>
      <c r="K1464" t="str">
        <f t="shared" si="427"/>
        <v>0.0686429420325074-0.131643423245311i</v>
      </c>
      <c r="L1464" t="str">
        <f t="shared" si="428"/>
        <v>0.000714285714285714-5.54054556703667i</v>
      </c>
      <c r="M1464" t="str">
        <f t="shared" si="429"/>
        <v>0.0025-0.172617376094229i</v>
      </c>
      <c r="N1464">
        <f t="shared" si="430"/>
        <v>30.186212335311552</v>
      </c>
      <c r="O1464">
        <f t="shared" si="431"/>
        <v>46.803255964898085</v>
      </c>
      <c r="P1464" s="3">
        <f t="shared" si="432"/>
        <v>46.803255964898085</v>
      </c>
      <c r="Q1464" s="3">
        <f t="shared" si="433"/>
        <v>-149.81378766468845</v>
      </c>
      <c r="R1464">
        <f t="shared" si="434"/>
        <v>30.186212335311552</v>
      </c>
      <c r="S1464">
        <f t="shared" si="435"/>
        <v>0.21827887730822745</v>
      </c>
      <c r="T1464">
        <f t="shared" si="418"/>
        <v>46.803255964898085</v>
      </c>
    </row>
    <row r="1465" spans="1:20" x14ac:dyDescent="0.25">
      <c r="A1465">
        <f t="shared" si="419"/>
        <v>1376.6982839828393</v>
      </c>
      <c r="B1465">
        <f t="shared" si="436"/>
        <v>219.10833704199874</v>
      </c>
      <c r="C1465" t="str">
        <f t="shared" si="420"/>
        <v>-188.033752976274-109.056790990131i</v>
      </c>
      <c r="D1465" t="str">
        <f t="shared" si="421"/>
        <v>3.47812468455851-72.6386043926205i</v>
      </c>
      <c r="E1465" t="str">
        <f t="shared" si="422"/>
        <v>161.553569729942-0.234185397279243i</v>
      </c>
      <c r="F1465" t="str">
        <f t="shared" si="423"/>
        <v>2.90990985908232-681.659139704593i</v>
      </c>
      <c r="G1465" t="str">
        <f t="shared" si="424"/>
        <v>0.999999982532933-0.000132163032953852i</v>
      </c>
      <c r="H1465" t="str">
        <f t="shared" si="425"/>
        <v>15.7149605831132+30.0739603479136i</v>
      </c>
      <c r="I1465" t="str">
        <f t="shared" si="426"/>
        <v>139.10614497545-71.9347615325009i</v>
      </c>
      <c r="K1465" t="str">
        <f t="shared" si="427"/>
        <v>0.0682426549622974-0.131345936090485i</v>
      </c>
      <c r="L1465" t="str">
        <f t="shared" si="428"/>
        <v>0.000714285714285714-5.51957119648998i</v>
      </c>
      <c r="M1465" t="str">
        <f t="shared" si="429"/>
        <v>0.0025-0.171963913223978i</v>
      </c>
      <c r="N1465">
        <f t="shared" si="430"/>
        <v>30.113097976390804</v>
      </c>
      <c r="O1465">
        <f t="shared" si="431"/>
        <v>46.744025106517</v>
      </c>
      <c r="P1465" s="3">
        <f t="shared" si="432"/>
        <v>46.744025106517</v>
      </c>
      <c r="Q1465" s="3">
        <f t="shared" si="433"/>
        <v>-149.8869020236092</v>
      </c>
      <c r="R1465">
        <f t="shared" si="434"/>
        <v>30.113097976390804</v>
      </c>
      <c r="S1465">
        <f t="shared" si="435"/>
        <v>0.21910833704199872</v>
      </c>
      <c r="T1465">
        <f t="shared" si="418"/>
        <v>46.744025106517</v>
      </c>
    </row>
    <row r="1466" spans="1:20" x14ac:dyDescent="0.25">
      <c r="A1466">
        <f t="shared" si="419"/>
        <v>1381.9297374619741</v>
      </c>
      <c r="B1466">
        <f t="shared" si="436"/>
        <v>219.94094872275835</v>
      </c>
      <c r="C1466" t="str">
        <f t="shared" si="420"/>
        <v>-186.892627940985-108.077564071777i</v>
      </c>
      <c r="D1466" t="str">
        <f t="shared" si="421"/>
        <v>3.47812468215661-72.3636305721667i</v>
      </c>
      <c r="E1466" t="str">
        <f t="shared" si="422"/>
        <v>161.552229035715-0.232279145138643i</v>
      </c>
      <c r="F1466" t="str">
        <f t="shared" si="423"/>
        <v>2.9099098586953-679.078643786587i</v>
      </c>
      <c r="G1466" t="str">
        <f t="shared" si="424"/>
        <v>0.99999998239993-0.000132665252461432i</v>
      </c>
      <c r="H1466" t="str">
        <f t="shared" si="425"/>
        <v>15.7192865620674+30.1892129680408i</v>
      </c>
      <c r="I1466" t="str">
        <f t="shared" si="426"/>
        <v>139.110697793135-71.6778204722657i</v>
      </c>
      <c r="K1466" t="str">
        <f t="shared" si="427"/>
        <v>0.0678441787023181-0.131047909579641i</v>
      </c>
      <c r="L1466" t="str">
        <f t="shared" si="428"/>
        <v>0.000714285714285714-5.49867622682804i</v>
      </c>
      <c r="M1466" t="str">
        <f t="shared" si="429"/>
        <v>0.0025-0.171312924112351i</v>
      </c>
      <c r="N1466">
        <f t="shared" si="430"/>
        <v>30.040233713236347</v>
      </c>
      <c r="O1466">
        <f t="shared" si="431"/>
        <v>46.684755084984538</v>
      </c>
      <c r="P1466" s="3">
        <f t="shared" si="432"/>
        <v>46.684755084984538</v>
      </c>
      <c r="Q1466" s="3">
        <f t="shared" si="433"/>
        <v>-149.95976628676365</v>
      </c>
      <c r="R1466">
        <f t="shared" si="434"/>
        <v>30.040233713236347</v>
      </c>
      <c r="S1466">
        <f t="shared" si="435"/>
        <v>0.21994094872275835</v>
      </c>
      <c r="T1466">
        <f t="shared" si="418"/>
        <v>46.684755084984538</v>
      </c>
    </row>
    <row r="1467" spans="1:20" x14ac:dyDescent="0.25">
      <c r="A1467">
        <f t="shared" si="419"/>
        <v>1387.1810704643297</v>
      </c>
      <c r="B1467">
        <f t="shared" si="436"/>
        <v>220.77672432790484</v>
      </c>
      <c r="C1467" t="str">
        <f t="shared" si="420"/>
        <v>-185.756725119965-107.10677042016i</v>
      </c>
      <c r="D1467" t="str">
        <f t="shared" si="421"/>
        <v>3.4781246797364-72.0896977268324i</v>
      </c>
      <c r="E1467" t="str">
        <f t="shared" si="422"/>
        <v>161.550895052652-0.230367870578403i</v>
      </c>
      <c r="F1467" t="str">
        <f t="shared" si="423"/>
        <v>2.90990985830532-676.50791664285i</v>
      </c>
      <c r="G1467" t="str">
        <f t="shared" si="424"/>
        <v>0.999999982265916-0.000133169380402939i</v>
      </c>
      <c r="H1467" t="str">
        <f t="shared" si="425"/>
        <v>15.723646029511+30.3049147252456i</v>
      </c>
      <c r="I1467" t="str">
        <f t="shared" si="426"/>
        <v>139.11528555939-71.4219127417156i</v>
      </c>
      <c r="K1467" t="str">
        <f t="shared" si="427"/>
        <v>0.0674475123793824-0.130749355921378i</v>
      </c>
      <c r="L1467" t="str">
        <f t="shared" si="428"/>
        <v>0.000714285714285714-5.47786035746965i</v>
      </c>
      <c r="M1467" t="str">
        <f t="shared" si="429"/>
        <v>0.0025-0.170664399394651i</v>
      </c>
      <c r="N1467">
        <f t="shared" si="430"/>
        <v>29.967620079667427</v>
      </c>
      <c r="O1467">
        <f t="shared" si="431"/>
        <v>46.625446087065598</v>
      </c>
      <c r="P1467" s="3">
        <f t="shared" si="432"/>
        <v>46.625446087065598</v>
      </c>
      <c r="Q1467" s="3">
        <f t="shared" si="433"/>
        <v>-150.03237992033257</v>
      </c>
      <c r="R1467">
        <f t="shared" si="434"/>
        <v>29.967620079667427</v>
      </c>
      <c r="S1467">
        <f t="shared" si="435"/>
        <v>0.22077672432790485</v>
      </c>
      <c r="T1467">
        <f t="shared" si="418"/>
        <v>46.625446087065598</v>
      </c>
    </row>
    <row r="1468" spans="1:20" x14ac:dyDescent="0.25">
      <c r="A1468">
        <f t="shared" si="419"/>
        <v>1392.4523585320942</v>
      </c>
      <c r="B1468">
        <f t="shared" si="436"/>
        <v>221.61567588035089</v>
      </c>
      <c r="C1468" t="str">
        <f t="shared" si="420"/>
        <v>-184.626041203236-106.144348812811i</v>
      </c>
      <c r="D1468" t="str">
        <f t="shared" si="421"/>
        <v>3.47812467729779-71.8168019160026i</v>
      </c>
      <c r="E1468" t="str">
        <f t="shared" si="422"/>
        <v>161.549567779467-0.228451603609322i</v>
      </c>
      <c r="F1468" t="str">
        <f t="shared" si="423"/>
        <v>2.90990985791239-673.946921292619i</v>
      </c>
      <c r="G1468" t="str">
        <f t="shared" si="424"/>
        <v>0.999999982130881-0.000133675424030419i</v>
      </c>
      <c r="H1468" t="str">
        <f t="shared" si="425"/>
        <v>15.7280392489063+30.4210674552879i</v>
      </c>
      <c r="I1468" t="str">
        <f t="shared" si="426"/>
        <v>139.119908544654-71.167034685278i</v>
      </c>
      <c r="K1468" t="str">
        <f t="shared" si="427"/>
        <v>0.0670526550245472-0.130450287270834i</v>
      </c>
      <c r="L1468" t="str">
        <f t="shared" si="428"/>
        <v>0.000714285714285714-5.45712328897155i</v>
      </c>
      <c r="M1468" t="str">
        <f t="shared" si="429"/>
        <v>0.0025-0.170018329741633i</v>
      </c>
      <c r="N1468">
        <f t="shared" si="430"/>
        <v>29.895257602207522</v>
      </c>
      <c r="O1468">
        <f t="shared" si="431"/>
        <v>46.56609829945215</v>
      </c>
      <c r="P1468" s="3">
        <f t="shared" si="432"/>
        <v>46.56609829945215</v>
      </c>
      <c r="Q1468" s="3">
        <f t="shared" si="433"/>
        <v>-150.10474239779248</v>
      </c>
      <c r="R1468">
        <f t="shared" si="434"/>
        <v>29.895257602207522</v>
      </c>
      <c r="S1468">
        <f t="shared" si="435"/>
        <v>0.22161567588035089</v>
      </c>
      <c r="T1468">
        <f t="shared" si="418"/>
        <v>46.56609829945215</v>
      </c>
    </row>
    <row r="1469" spans="1:20" x14ac:dyDescent="0.25">
      <c r="A1469">
        <f t="shared" si="419"/>
        <v>1397.7436774945161</v>
      </c>
      <c r="B1469">
        <f t="shared" si="436"/>
        <v>222.45781544869624</v>
      </c>
      <c r="C1469" t="str">
        <f t="shared" si="420"/>
        <v>-183.500572612233-105.190238287486i</v>
      </c>
      <c r="D1469" t="str">
        <f t="shared" si="421"/>
        <v>3.47812467484057-71.5449392139784i</v>
      </c>
      <c r="E1469" t="str">
        <f t="shared" si="422"/>
        <v>161.548247214564-0.226530373998009i</v>
      </c>
      <c r="F1469" t="str">
        <f t="shared" si="423"/>
        <v>2.90990985751644-671.395620895105i</v>
      </c>
      <c r="G1469" t="str">
        <f t="shared" si="424"/>
        <v>0.999999981994817-0.000134183390623478i</v>
      </c>
      <c r="H1469" t="str">
        <f t="shared" si="425"/>
        <v>15.7324664858544+30.5376730024035i</v>
      </c>
      <c r="I1469" t="str">
        <f t="shared" si="426"/>
        <v>139.124567021493-70.9131826624979i</v>
      </c>
      <c r="K1469" t="str">
        <f t="shared" si="427"/>
        <v>0.0666596055740717-0.130150715728966i</v>
      </c>
      <c r="L1469" t="str">
        <f t="shared" si="428"/>
        <v>0.000714285714285714-5.43646472302408i</v>
      </c>
      <c r="M1469" t="str">
        <f t="shared" si="429"/>
        <v>0.0025-0.169374705859367i</v>
      </c>
      <c r="N1469">
        <f t="shared" si="430"/>
        <v>29.823146800125812</v>
      </c>
      <c r="O1469">
        <f t="shared" si="431"/>
        <v>46.506711908753218</v>
      </c>
      <c r="P1469" s="3">
        <f t="shared" si="432"/>
        <v>46.506711908753218</v>
      </c>
      <c r="Q1469" s="3">
        <f t="shared" si="433"/>
        <v>-150.17685319987419</v>
      </c>
      <c r="R1469">
        <f t="shared" si="434"/>
        <v>29.823146800125812</v>
      </c>
      <c r="S1469">
        <f t="shared" si="435"/>
        <v>0.22245781544869625</v>
      </c>
      <c r="T1469">
        <f t="shared" si="418"/>
        <v>46.506711908753218</v>
      </c>
    </row>
    <row r="1470" spans="1:20" x14ac:dyDescent="0.25">
      <c r="A1470">
        <f t="shared" si="419"/>
        <v>1403.0551034689954</v>
      </c>
      <c r="B1470">
        <f t="shared" si="436"/>
        <v>223.3031551474013</v>
      </c>
      <c r="C1470" t="str">
        <f t="shared" si="420"/>
        <v>-182.380315502628-104.244378143736i</v>
      </c>
      <c r="D1470" t="str">
        <f t="shared" si="421"/>
        <v>3.47812467236466-71.2741057099245i</v>
      </c>
      <c r="E1470" t="str">
        <f t="shared" si="422"/>
        <v>161.546933356047-0.224604211269429i</v>
      </c>
      <c r="F1470" t="str">
        <f t="shared" si="423"/>
        <v>2.90990985711749-668.853978749004i</v>
      </c>
      <c r="G1470" t="str">
        <f t="shared" si="424"/>
        <v>0.999999981857718-0.00013469328748938i</v>
      </c>
      <c r="H1470" t="str">
        <f t="shared" si="425"/>
        <v>15.7369280081109+30.6547332193512i</v>
      </c>
      <c r="I1470" t="str">
        <f t="shared" si="426"/>
        <v>139.129261264616-70.6603530479815i</v>
      </c>
      <c r="K1470" t="str">
        <f t="shared" si="427"/>
        <v>0.0662683628703831-0.129850653341853i</v>
      </c>
      <c r="L1470" t="str">
        <f t="shared" si="428"/>
        <v>0.000714285714285714-5.41588436244677i</v>
      </c>
      <c r="M1470" t="str">
        <f t="shared" si="429"/>
        <v>0.0025-0.168733518489109i</v>
      </c>
      <c r="N1470">
        <f t="shared" si="430"/>
        <v>29.751288185475175</v>
      </c>
      <c r="O1470">
        <f t="shared" si="431"/>
        <v>46.447287101486793</v>
      </c>
      <c r="P1470" s="3">
        <f t="shared" si="432"/>
        <v>46.447287101486793</v>
      </c>
      <c r="Q1470" s="3">
        <f t="shared" si="433"/>
        <v>-150.24871181452482</v>
      </c>
      <c r="R1470">
        <f t="shared" si="434"/>
        <v>29.751288185475175</v>
      </c>
      <c r="S1470">
        <f t="shared" si="435"/>
        <v>0.22330315514740129</v>
      </c>
      <c r="T1470">
        <f t="shared" si="418"/>
        <v>46.447287101486793</v>
      </c>
    </row>
    <row r="1471" spans="1:20" x14ac:dyDescent="0.25">
      <c r="A1471">
        <f t="shared" si="419"/>
        <v>1408.3867128621775</v>
      </c>
      <c r="B1471">
        <f t="shared" si="436"/>
        <v>224.15170713696142</v>
      </c>
      <c r="C1471" t="str">
        <f t="shared" si="420"/>
        <v>-181.265265767131-103.306707944419i</v>
      </c>
      <c r="D1471" t="str">
        <f t="shared" si="421"/>
        <v>3.47812466986991-71.0042975078098i</v>
      </c>
      <c r="E1471" t="str">
        <f t="shared" si="422"/>
        <v>161.545626201723-0.222673144701077i</v>
      </c>
      <c r="F1471" t="str">
        <f t="shared" si="423"/>
        <v>2.90990985671551-666.32195829194i</v>
      </c>
      <c r="G1471" t="str">
        <f t="shared" si="424"/>
        <v>0.999999981719575-0.000135205121963162i</v>
      </c>
      <c r="H1471" t="str">
        <f t="shared" si="425"/>
        <v>15.7414240856065+30.7722499674652i</v>
      </c>
      <c r="I1471" t="str">
        <f t="shared" si="426"/>
        <v>139.133991550894-70.4085422313536i</v>
      </c>
      <c r="K1471" t="str">
        <f t="shared" si="427"/>
        <v>0.0658789256630415-0.129550112100006i</v>
      </c>
      <c r="L1471" t="str">
        <f t="shared" si="428"/>
        <v>0.000714285714285714-5.39538191118426i</v>
      </c>
      <c r="M1471" t="str">
        <f t="shared" si="429"/>
        <v>0.0025-0.168094758407162i</v>
      </c>
      <c r="N1471">
        <f t="shared" si="430"/>
        <v>29.679682263131355</v>
      </c>
      <c r="O1471">
        <f t="shared" si="431"/>
        <v>46.387824064070465</v>
      </c>
      <c r="P1471" s="3">
        <f t="shared" si="432"/>
        <v>46.387824064070465</v>
      </c>
      <c r="Q1471" s="3">
        <f t="shared" si="433"/>
        <v>-150.32031773686865</v>
      </c>
      <c r="R1471">
        <f t="shared" si="434"/>
        <v>29.679682263131355</v>
      </c>
      <c r="S1471">
        <f t="shared" si="435"/>
        <v>0.22415170713696142</v>
      </c>
      <c r="T1471">
        <f t="shared" si="418"/>
        <v>46.387824064070465</v>
      </c>
    </row>
    <row r="1472" spans="1:20" x14ac:dyDescent="0.25">
      <c r="A1472">
        <f t="shared" si="419"/>
        <v>1413.7385823710538</v>
      </c>
      <c r="B1472">
        <f t="shared" si="436"/>
        <v>225.00348362408187</v>
      </c>
      <c r="C1472" t="str">
        <f t="shared" si="420"/>
        <v>-180.155419038296-102.377167517184i</v>
      </c>
      <c r="D1472" t="str">
        <f t="shared" si="421"/>
        <v>3.47812466735617-70.7355107263528i</v>
      </c>
      <c r="E1472" t="str">
        <f t="shared" si="422"/>
        <v>161.5443257491-0.220737203320958i</v>
      </c>
      <c r="F1472" t="str">
        <f t="shared" si="423"/>
        <v>2.90990985631048-663.799523099948i</v>
      </c>
      <c r="G1472" t="str">
        <f t="shared" si="424"/>
        <v>0.999999981580379-0.00013571890140773i</v>
      </c>
      <c r="H1472" t="str">
        <f t="shared" si="425"/>
        <v>15.7459549904645+30.8902251167041i</v>
      </c>
      <c r="I1472" t="str">
        <f t="shared" si="426"/>
        <v>139.138758159375-70.157746617206i</v>
      </c>
      <c r="K1472" t="str">
        <f t="shared" si="427"/>
        <v>0.065491292609712-0.1292491039377i</v>
      </c>
      <c r="L1472" t="str">
        <f t="shared" si="428"/>
        <v>0.000714285714285714-5.37495707430192i</v>
      </c>
      <c r="M1472" t="str">
        <f t="shared" si="429"/>
        <v>0.0025-0.167458416424748i</v>
      </c>
      <c r="N1472">
        <f t="shared" si="430"/>
        <v>29.608329530836045</v>
      </c>
      <c r="O1472">
        <f t="shared" si="431"/>
        <v>46.328322982812381</v>
      </c>
      <c r="P1472" s="3">
        <f t="shared" si="432"/>
        <v>46.328322982812381</v>
      </c>
      <c r="Q1472" s="3">
        <f t="shared" si="433"/>
        <v>-150.39167046916396</v>
      </c>
      <c r="R1472">
        <f t="shared" si="434"/>
        <v>29.608329530836045</v>
      </c>
      <c r="S1472">
        <f t="shared" si="435"/>
        <v>0.22500348362408187</v>
      </c>
      <c r="T1472">
        <f t="shared" si="418"/>
        <v>46.328322982812381</v>
      </c>
    </row>
    <row r="1473" spans="1:20" x14ac:dyDescent="0.25">
      <c r="A1473">
        <f t="shared" si="419"/>
        <v>1419.1107889840639</v>
      </c>
      <c r="B1473">
        <f t="shared" si="436"/>
        <v>225.85849686185338</v>
      </c>
      <c r="C1473" t="str">
        <f t="shared" si="420"/>
        <v>-179.050770691362-101.455696955907i</v>
      </c>
      <c r="D1473" t="str">
        <f t="shared" si="421"/>
        <v>3.47812466482327-70.4677414989649i</v>
      </c>
      <c r="E1473" t="str">
        <f t="shared" si="422"/>
        <v>161.5430319954-0.218796415905101i</v>
      </c>
      <c r="F1473" t="str">
        <f t="shared" si="423"/>
        <v>2.90990985590236-661.286636886947i</v>
      </c>
      <c r="G1473" t="str">
        <f t="shared" si="424"/>
        <v>0.999999981440124-0.000136234633213972i</v>
      </c>
      <c r="H1473" t="str">
        <f t="shared" si="425"/>
        <v>15.7505209970197+31.008660545702i</v>
      </c>
      <c r="I1473" t="str">
        <f t="shared" si="426"/>
        <v>139.143561371297-69.907962625048i</v>
      </c>
      <c r="K1473" t="str">
        <f t="shared" si="427"/>
        <v>0.0651054622771383-0.12894764073232i</v>
      </c>
      <c r="L1473" t="str">
        <f t="shared" si="428"/>
        <v>0.000714285714285714-5.35460955798159i</v>
      </c>
      <c r="M1473" t="str">
        <f t="shared" si="429"/>
        <v>0.0025-0.166824483387874i</v>
      </c>
      <c r="N1473">
        <f t="shared" si="430"/>
        <v>29.53723047923566</v>
      </c>
      <c r="O1473">
        <f t="shared" si="431"/>
        <v>46.268784043903175</v>
      </c>
      <c r="P1473" s="3">
        <f t="shared" si="432"/>
        <v>46.268784043903175</v>
      </c>
      <c r="Q1473" s="3">
        <f t="shared" si="433"/>
        <v>-150.46276952076434</v>
      </c>
      <c r="R1473">
        <f t="shared" si="434"/>
        <v>29.53723047923566</v>
      </c>
      <c r="S1473">
        <f t="shared" si="435"/>
        <v>0.22585849686185339</v>
      </c>
      <c r="T1473">
        <f t="shared" si="418"/>
        <v>46.268784043903175</v>
      </c>
    </row>
    <row r="1474" spans="1:20" x14ac:dyDescent="0.25">
      <c r="A1474">
        <f t="shared" si="419"/>
        <v>1424.5034099822033</v>
      </c>
      <c r="B1474">
        <f t="shared" si="436"/>
        <v>226.71675914992844</v>
      </c>
      <c r="C1474" t="str">
        <f t="shared" si="420"/>
        <v>-177.951315847069-100.542236622074i</v>
      </c>
      <c r="D1474" t="str">
        <f t="shared" si="421"/>
        <v>3.47812466227108-70.2009859736962i</v>
      </c>
      <c r="E1474" t="str">
        <f t="shared" si="422"/>
        <v>161.541744937553-0.216850810978341i</v>
      </c>
      <c r="F1474" t="str">
        <f t="shared" si="423"/>
        <v>2.90990985549111-658.783263504227i</v>
      </c>
      <c r="G1474" t="str">
        <f t="shared" si="424"/>
        <v>0.999999981298801-0.00013675232480086i</v>
      </c>
      <c r="H1474" t="str">
        <f t="shared" si="425"/>
        <v>15.7551223818384+31.1275581418216i</v>
      </c>
      <c r="I1474" t="str">
        <f t="shared" si="426"/>
        <v>139.148401470123-69.6591866892654i</v>
      </c>
      <c r="K1474" t="str">
        <f t="shared" si="427"/>
        <v>0.0647214331421146-0.128645734303717i</v>
      </c>
      <c r="L1474" t="str">
        <f t="shared" si="428"/>
        <v>0.000714285714285714-5.33433906951743i</v>
      </c>
      <c r="M1474" t="str">
        <f t="shared" si="429"/>
        <v>0.0025-0.1661929501772i</v>
      </c>
      <c r="N1474">
        <f t="shared" si="430"/>
        <v>29.466385591921977</v>
      </c>
      <c r="O1474">
        <f t="shared" si="431"/>
        <v>46.209207433406654</v>
      </c>
      <c r="P1474" s="3">
        <f t="shared" si="432"/>
        <v>46.209207433406654</v>
      </c>
      <c r="Q1474" s="3">
        <f t="shared" si="433"/>
        <v>-150.53361440807802</v>
      </c>
      <c r="R1474">
        <f t="shared" si="434"/>
        <v>29.466385591921977</v>
      </c>
      <c r="S1474">
        <f t="shared" si="435"/>
        <v>0.22671675914992845</v>
      </c>
      <c r="T1474">
        <f t="shared" si="418"/>
        <v>46.209207433406654</v>
      </c>
    </row>
    <row r="1475" spans="1:20" x14ac:dyDescent="0.25">
      <c r="A1475">
        <f t="shared" si="419"/>
        <v>1429.9165229401358</v>
      </c>
      <c r="B1475">
        <f t="shared" si="436"/>
        <v>227.57828283469817</v>
      </c>
      <c r="C1475" t="str">
        <f t="shared" si="420"/>
        <v>-176.857049374497-99.6367271461423i</v>
      </c>
      <c r="D1475" t="str">
        <f t="shared" si="421"/>
        <v>3.47812465969945-69.9352403131785i</v>
      </c>
      <c r="E1475" t="str">
        <f t="shared" si="422"/>
        <v>161.540464572205-0.214900416806856i</v>
      </c>
      <c r="F1475" t="str">
        <f t="shared" si="423"/>
        <v>2.90990985507673-656.289366939919i</v>
      </c>
      <c r="G1475" t="str">
        <f t="shared" si="424"/>
        <v>0.999999981156402-0.000137271983615555i</v>
      </c>
      <c r="H1475" t="str">
        <f t="shared" si="425"/>
        <v>15.7597594237364+31.2469198012034i</v>
      </c>
      <c r="I1475" t="str">
        <f t="shared" si="426"/>
        <v>139.153278741537-69.4114152590656i</v>
      </c>
      <c r="K1475" t="str">
        <f t="shared" si="427"/>
        <v>0.0643392035924681-0.12834339641359i</v>
      </c>
      <c r="L1475" t="str">
        <f t="shared" si="428"/>
        <v>0.000714285714285714-5.31414531731164i</v>
      </c>
      <c r="M1475" t="str">
        <f t="shared" si="429"/>
        <v>0.0025-0.16556380770791i</v>
      </c>
      <c r="N1475">
        <f t="shared" si="430"/>
        <v>29.395795345475506</v>
      </c>
      <c r="O1475">
        <f t="shared" si="431"/>
        <v>46.149593337251758</v>
      </c>
      <c r="P1475" s="3">
        <f t="shared" si="432"/>
        <v>46.149593337251758</v>
      </c>
      <c r="Q1475" s="3">
        <f t="shared" si="433"/>
        <v>-150.60420465452449</v>
      </c>
      <c r="R1475">
        <f t="shared" si="434"/>
        <v>29.395795345475506</v>
      </c>
      <c r="S1475">
        <f t="shared" si="435"/>
        <v>0.22757828283469816</v>
      </c>
      <c r="T1475">
        <f t="shared" si="418"/>
        <v>46.149593337251758</v>
      </c>
    </row>
    <row r="1476" spans="1:20" x14ac:dyDescent="0.25">
      <c r="A1476">
        <f t="shared" si="419"/>
        <v>1435.3502057273083</v>
      </c>
      <c r="B1476">
        <f t="shared" si="436"/>
        <v>228.44308030947002</v>
      </c>
      <c r="C1476" t="str">
        <f t="shared" si="420"/>
        <v>-175.767965893906-98.7391094288462i</v>
      </c>
      <c r="D1476" t="str">
        <f t="shared" si="421"/>
        <v>3.47812465710826-69.6705006945722i</v>
      </c>
      <c r="E1476" t="str">
        <f t="shared" si="422"/>
        <v>161.539190895723-0.212945261400325i</v>
      </c>
      <c r="F1476" t="str">
        <f t="shared" si="423"/>
        <v>2.90990985465921-653.804911318491i</v>
      </c>
      <c r="G1476" t="str">
        <f t="shared" si="424"/>
        <v>0.999999981012919-0.000137793617133523i</v>
      </c>
      <c r="H1476" t="str">
        <f t="shared" si="425"/>
        <v>15.7644324037992+31.3667474288199i</v>
      </c>
      <c r="I1476" t="str">
        <f t="shared" si="426"/>
        <v>139.158193473479-69.1646447984359i</v>
      </c>
      <c r="K1476" t="str">
        <f t="shared" si="427"/>
        <v>0.0639587719280348-0.128040638764871i</v>
      </c>
      <c r="L1476" t="str">
        <f t="shared" si="428"/>
        <v>0.000714285714285714-5.29402801087033i</v>
      </c>
      <c r="M1476" t="str">
        <f t="shared" si="429"/>
        <v>0.0025-0.164937046929578i</v>
      </c>
      <c r="N1476">
        <f t="shared" si="430"/>
        <v>29.325460209506986</v>
      </c>
      <c r="O1476">
        <f t="shared" si="431"/>
        <v>46.089941941224041</v>
      </c>
      <c r="P1476" s="3">
        <f t="shared" si="432"/>
        <v>46.089941941224041</v>
      </c>
      <c r="Q1476" s="3">
        <f t="shared" si="433"/>
        <v>-150.67453979049301</v>
      </c>
      <c r="R1476">
        <f t="shared" si="434"/>
        <v>29.325460209506986</v>
      </c>
      <c r="S1476">
        <f t="shared" si="435"/>
        <v>0.22844308030947003</v>
      </c>
      <c r="T1476">
        <f t="shared" si="418"/>
        <v>46.089941941224041</v>
      </c>
    </row>
    <row r="1477" spans="1:20" x14ac:dyDescent="0.25">
      <c r="A1477">
        <f t="shared" si="419"/>
        <v>1440.804536509072</v>
      </c>
      <c r="B1477">
        <f t="shared" si="436"/>
        <v>229.31116401464601</v>
      </c>
      <c r="C1477" t="str">
        <f t="shared" si="420"/>
        <v>-174.684059779575-97.8493246424574i</v>
      </c>
      <c r="D1477" t="str">
        <f t="shared" si="421"/>
        <v>3.47812465449734-69.4067633095085i</v>
      </c>
      <c r="E1477" t="str">
        <f t="shared" si="422"/>
        <v>161.537923904196-0.210985372507149i</v>
      </c>
      <c r="F1477" t="str">
        <f t="shared" si="423"/>
        <v>2.90990985423851-651.329860900211i</v>
      </c>
      <c r="G1477" t="str">
        <f t="shared" si="424"/>
        <v>0.999999980868343-0.000138317232858633i</v>
      </c>
      <c r="H1477" t="str">
        <f t="shared" si="425"/>
        <v>15.7691416054006+31.4870429385274i</v>
      </c>
      <c r="I1477" t="str">
        <f t="shared" si="426"/>
        <v>139.163145956154-68.9188717860897i</v>
      </c>
      <c r="K1477" t="str">
        <f t="shared" si="427"/>
        <v>0.0635801363616413-0.127737473001133i</v>
      </c>
      <c r="L1477" t="str">
        <f t="shared" si="428"/>
        <v>0.000714285714285714-5.2739868607993i</v>
      </c>
      <c r="M1477" t="str">
        <f t="shared" si="429"/>
        <v>0.0025-0.164312658826039i</v>
      </c>
      <c r="N1477">
        <f t="shared" si="430"/>
        <v>29.255380646698512</v>
      </c>
      <c r="O1477">
        <f t="shared" si="431"/>
        <v>46.030253430957096</v>
      </c>
      <c r="P1477" s="3">
        <f t="shared" si="432"/>
        <v>46.030253430957096</v>
      </c>
      <c r="Q1477" s="3">
        <f t="shared" si="433"/>
        <v>-150.74461935330149</v>
      </c>
      <c r="R1477">
        <f t="shared" si="434"/>
        <v>29.255380646698512</v>
      </c>
      <c r="S1477">
        <f t="shared" si="435"/>
        <v>0.22931116401464602</v>
      </c>
      <c r="T1477">
        <f t="shared" si="418"/>
        <v>46.030253430957096</v>
      </c>
    </row>
    <row r="1478" spans="1:20" x14ac:dyDescent="0.25">
      <c r="A1478">
        <f t="shared" si="419"/>
        <v>1446.2795937478065</v>
      </c>
      <c r="B1478">
        <f t="shared" si="436"/>
        <v>230.18254643790166</v>
      </c>
      <c r="C1478" t="str">
        <f t="shared" si="420"/>
        <v>-173.60532516265-96.967314232017i</v>
      </c>
      <c r="D1478" t="str">
        <f t="shared" si="421"/>
        <v>3.47812465186652-69.144024364036i</v>
      </c>
      <c r="E1478" t="str">
        <f t="shared" si="422"/>
        <v>161.536663593438-0.209020777613951i</v>
      </c>
      <c r="F1478" t="str">
        <f t="shared" si="423"/>
        <v>2.9099098538146-648.864180080643i</v>
      </c>
      <c r="G1478" t="str">
        <f t="shared" si="424"/>
        <v>0.999999980722666-0.000138842838323269i</v>
      </c>
      <c r="H1478" t="str">
        <f t="shared" si="425"/>
        <v>15.773887314224+31.6078082531194i</v>
      </c>
      <c r="I1478" t="str">
        <f t="shared" si="426"/>
        <v>139.168136482054-68.6740927154282i</v>
      </c>
      <c r="K1478" t="str">
        <f t="shared" si="427"/>
        <v>0.0632032950200909-0.127433910706011i</v>
      </c>
      <c r="L1478" t="str">
        <f t="shared" si="428"/>
        <v>0.000714285714285714-5.25402157879987i</v>
      </c>
      <c r="M1478" t="str">
        <f t="shared" si="429"/>
        <v>0.0025-0.163690634415261i</v>
      </c>
      <c r="N1478">
        <f t="shared" si="430"/>
        <v>29.185557112847704</v>
      </c>
      <c r="O1478">
        <f t="shared" si="431"/>
        <v>45.970527991924527</v>
      </c>
      <c r="P1478" s="3">
        <f t="shared" si="432"/>
        <v>45.970527991924527</v>
      </c>
      <c r="Q1478" s="3">
        <f t="shared" si="433"/>
        <v>-150.8144428871523</v>
      </c>
      <c r="R1478">
        <f t="shared" si="434"/>
        <v>29.185557112847704</v>
      </c>
      <c r="S1478">
        <f t="shared" si="435"/>
        <v>0.23018254643790168</v>
      </c>
      <c r="T1478">
        <f t="shared" si="418"/>
        <v>45.970527991924527</v>
      </c>
    </row>
    <row r="1479" spans="1:20" x14ac:dyDescent="0.25">
      <c r="A1479">
        <f t="shared" si="419"/>
        <v>1451.7754562040482</v>
      </c>
      <c r="B1479">
        <f t="shared" si="436"/>
        <v>231.0572401143657</v>
      </c>
      <c r="C1479" t="str">
        <f t="shared" si="420"/>
        <v>-172.531755933999-96.09301991652i</v>
      </c>
      <c r="D1479" t="str">
        <f t="shared" si="421"/>
        <v>3.47812464921568-68.8822800785677i</v>
      </c>
      <c r="E1479" t="str">
        <f t="shared" si="422"/>
        <v>161.535409958997-0.207051503942675i</v>
      </c>
      <c r="F1479" t="str">
        <f t="shared" si="423"/>
        <v>2.90990985338746-646.407833390148i</v>
      </c>
      <c r="G1479" t="str">
        <f t="shared" si="424"/>
        <v>0.99999998057588-0.000139370441088441i</v>
      </c>
      <c r="H1479" t="str">
        <f t="shared" si="425"/>
        <v>15.7786698182807+31.7290453043799i</v>
      </c>
      <c r="I1479" t="str">
        <f t="shared" si="426"/>
        <v>139.173165345977-68.4303040944876i</v>
      </c>
      <c r="K1479" t="str">
        <f t="shared" si="427"/>
        <v>0.0628282459451444-0.127129963402637i</v>
      </c>
      <c r="L1479" t="str">
        <f t="shared" si="428"/>
        <v>0.000714285714285714-5.23413187766473i</v>
      </c>
      <c r="M1479" t="str">
        <f t="shared" si="429"/>
        <v>0.0025-0.163070964749214i</v>
      </c>
      <c r="N1479">
        <f t="shared" si="430"/>
        <v>29.11599005691042</v>
      </c>
      <c r="O1479">
        <f t="shared" si="431"/>
        <v>45.910765809432064</v>
      </c>
      <c r="P1479" s="3">
        <f t="shared" si="432"/>
        <v>45.910765809432064</v>
      </c>
      <c r="Q1479" s="3">
        <f t="shared" si="433"/>
        <v>-150.88400994308958</v>
      </c>
      <c r="R1479">
        <f t="shared" si="434"/>
        <v>29.11599005691042</v>
      </c>
      <c r="S1479">
        <f t="shared" si="435"/>
        <v>0.23105724011436571</v>
      </c>
      <c r="T1479">
        <f t="shared" si="418"/>
        <v>45.910765809432064</v>
      </c>
    </row>
    <row r="1480" spans="1:20" x14ac:dyDescent="0.25">
      <c r="A1480">
        <f t="shared" si="419"/>
        <v>1457.2922029376236</v>
      </c>
      <c r="B1480">
        <f t="shared" si="436"/>
        <v>231.93525762680028</v>
      </c>
      <c r="C1480" t="str">
        <f t="shared" si="420"/>
        <v>-171.463345747058-95.2263836900561i</v>
      </c>
      <c r="D1480" t="str">
        <f t="shared" si="421"/>
        <v>3.47812464654467-68.621526687824i</v>
      </c>
      <c r="E1480" t="str">
        <f t="shared" si="422"/>
        <v>161.534162996153-0.205077578448166i</v>
      </c>
      <c r="F1480" t="str">
        <f t="shared" si="423"/>
        <v>2.90990985295709-643.960785493353i</v>
      </c>
      <c r="G1480" t="str">
        <f t="shared" si="424"/>
        <v>0.999999980427976-0.000139900048743885i</v>
      </c>
      <c r="H1480" t="str">
        <f t="shared" si="425"/>
        <v>15.7834894079312+31.8507560331375i</v>
      </c>
      <c r="I1480" t="str">
        <f t="shared" si="426"/>
        <v>139.178232845043-68.1875024458961i</v>
      </c>
      <c r="K1480" t="str">
        <f t="shared" si="427"/>
        <v>0.0624549870945089-0.126825642553091i</v>
      </c>
      <c r="L1480" t="str">
        <f t="shared" si="428"/>
        <v>0.000714285714285714-5.2143174712739i</v>
      </c>
      <c r="M1480" t="str">
        <f t="shared" si="429"/>
        <v>0.0025-0.162453640913742i</v>
      </c>
      <c r="N1480">
        <f t="shared" si="430"/>
        <v>29.046679921044159</v>
      </c>
      <c r="O1480">
        <f t="shared" si="431"/>
        <v>45.850967068609307</v>
      </c>
      <c r="P1480" s="3">
        <f t="shared" si="432"/>
        <v>45.850967068609307</v>
      </c>
      <c r="Q1480" s="3">
        <f t="shared" si="433"/>
        <v>-150.95332007895584</v>
      </c>
      <c r="R1480">
        <f t="shared" si="434"/>
        <v>29.046679921044159</v>
      </c>
      <c r="S1480">
        <f t="shared" si="435"/>
        <v>0.23193525762680028</v>
      </c>
      <c r="T1480">
        <f t="shared" si="418"/>
        <v>45.850967068609307</v>
      </c>
    </row>
    <row r="1481" spans="1:20" x14ac:dyDescent="0.25">
      <c r="A1481">
        <f t="shared" si="419"/>
        <v>1462.8299133087867</v>
      </c>
      <c r="B1481">
        <f t="shared" si="436"/>
        <v>232.81661160578213</v>
      </c>
      <c r="C1481" t="str">
        <f t="shared" si="420"/>
        <v>-170.40008802068-94.3673478229077i</v>
      </c>
      <c r="D1481" t="str">
        <f t="shared" si="421"/>
        <v>3.47812464385328-68.3617604407789i</v>
      </c>
      <c r="E1481" t="str">
        <f t="shared" si="422"/>
        <v>161.532922699923-0.203099027817549i</v>
      </c>
      <c r="F1481" t="str">
        <f t="shared" si="423"/>
        <v>2.90990985252341-641.523001188645i</v>
      </c>
      <c r="G1481" t="str">
        <f t="shared" si="424"/>
        <v>0.999999980278946-0.000140431668908183i</v>
      </c>
      <c r="H1481" t="str">
        <f t="shared" si="425"/>
        <v>15.7883463759052+31.9729423893198i</v>
      </c>
      <c r="I1481" t="str">
        <f t="shared" si="426"/>
        <v>139.183339278715-67.9456843068266i</v>
      </c>
      <c r="K1481" t="str">
        <f t="shared" si="427"/>
        <v>0.0620835163428216-0.126520959557865i</v>
      </c>
      <c r="L1481" t="str">
        <f t="shared" si="428"/>
        <v>0.000714285714285714-5.19457807459046i</v>
      </c>
      <c r="M1481" t="str">
        <f t="shared" si="429"/>
        <v>0.0025-0.161838654028434i</v>
      </c>
      <c r="N1481">
        <f t="shared" si="430"/>
        <v>28.977627140651634</v>
      </c>
      <c r="O1481">
        <f t="shared" si="431"/>
        <v>45.791131954401521</v>
      </c>
      <c r="P1481" s="3">
        <f t="shared" si="432"/>
        <v>45.791131954401521</v>
      </c>
      <c r="Q1481" s="3">
        <f t="shared" si="433"/>
        <v>-151.02237285934837</v>
      </c>
      <c r="R1481">
        <f t="shared" si="434"/>
        <v>28.977627140651634</v>
      </c>
      <c r="S1481">
        <f t="shared" si="435"/>
        <v>0.23281661160578213</v>
      </c>
      <c r="T1481">
        <f t="shared" si="418"/>
        <v>45.791131954401521</v>
      </c>
    </row>
    <row r="1482" spans="1:20" x14ac:dyDescent="0.25">
      <c r="A1482">
        <f t="shared" si="419"/>
        <v>1468.3886669793601</v>
      </c>
      <c r="B1482">
        <f t="shared" si="436"/>
        <v>233.7013147298841</v>
      </c>
      <c r="C1482" t="str">
        <f t="shared" si="420"/>
        <v>-169.341975942001-93.5158548626229i</v>
      </c>
      <c r="D1482" t="str">
        <f t="shared" si="421"/>
        <v>3.47812464114144-68.102977600609i</v>
      </c>
      <c r="E1482" t="str">
        <f t="shared" si="422"/>
        <v>161.531689065065-0.201115878465736i</v>
      </c>
      <c r="F1482" t="str">
        <f t="shared" si="423"/>
        <v>2.90990985208645-639.094445407689i</v>
      </c>
      <c r="G1482" t="str">
        <f t="shared" si="424"/>
        <v>0.999999980128781-0.000140965309228866i</v>
      </c>
      <c r="H1482" t="str">
        <f t="shared" si="425"/>
        <v>15.7932410173215+32.0956063320079i</v>
      </c>
      <c r="I1482" t="str">
        <f t="shared" si="426"/>
        <v>139.188484948819-67.7048462289514i</v>
      </c>
      <c r="K1482" t="str">
        <f t="shared" si="427"/>
        <v>0.0617138314826398-0.126215925755345i</v>
      </c>
      <c r="L1482" t="str">
        <f t="shared" si="428"/>
        <v>0.000714285714285714-5.17491340365655i</v>
      </c>
      <c r="M1482" t="str">
        <f t="shared" si="429"/>
        <v>0.0025-0.161225995246497i</v>
      </c>
      <c r="N1482">
        <f t="shared" si="430"/>
        <v>28.9088321444261</v>
      </c>
      <c r="O1482">
        <f t="shared" si="431"/>
        <v>45.731260651562593</v>
      </c>
      <c r="P1482" s="3">
        <f t="shared" si="432"/>
        <v>45.731260651562593</v>
      </c>
      <c r="Q1482" s="3">
        <f t="shared" si="433"/>
        <v>-151.0911678555739</v>
      </c>
      <c r="R1482">
        <f t="shared" si="434"/>
        <v>28.9088321444261</v>
      </c>
      <c r="S1482">
        <f t="shared" si="435"/>
        <v>0.23370131472988409</v>
      </c>
      <c r="T1482">
        <f t="shared" si="418"/>
        <v>45.731260651562593</v>
      </c>
    </row>
    <row r="1483" spans="1:20" x14ac:dyDescent="0.25">
      <c r="A1483">
        <f t="shared" si="419"/>
        <v>1473.9685439138816</v>
      </c>
      <c r="B1483">
        <f t="shared" si="436"/>
        <v>234.58937972585767</v>
      </c>
      <c r="C1483" t="str">
        <f t="shared" si="420"/>
        <v>-168.289002469283-92.6718476350237i</v>
      </c>
      <c r="D1483" t="str">
        <f t="shared" si="421"/>
        <v>3.47812463840894-67.8451744446355i</v>
      </c>
      <c r="E1483" t="str">
        <f t="shared" si="422"/>
        <v>161.530462086083-0.199128156538169i</v>
      </c>
      <c r="F1483" t="str">
        <f t="shared" si="423"/>
        <v>2.90990985164617-636.675083214889i</v>
      </c>
      <c r="G1483" t="str">
        <f t="shared" si="424"/>
        <v>0.999999979977473-0.000141500977382526i</v>
      </c>
      <c r="H1483" t="str">
        <f t="shared" si="425"/>
        <v>15.7981736297096+32.2187498294919i</v>
      </c>
      <c r="I1483" t="str">
        <f t="shared" si="426"/>
        <v>139.19367015956-67.4649847783964i</v>
      </c>
      <c r="K1483" t="str">
        <f t="shared" si="427"/>
        <v>0.0613459302254267-0.125910552421304i</v>
      </c>
      <c r="L1483" t="str">
        <f t="shared" si="428"/>
        <v>0.000714285714285714-5.15532317558931i</v>
      </c>
      <c r="M1483" t="str">
        <f t="shared" si="429"/>
        <v>0.0025-0.160615655754629i</v>
      </c>
      <c r="N1483">
        <f t="shared" si="430"/>
        <v>28.840295354394044</v>
      </c>
      <c r="O1483">
        <f t="shared" si="431"/>
        <v>45.671353344646477</v>
      </c>
      <c r="P1483" s="3">
        <f t="shared" si="432"/>
        <v>45.671353344646477</v>
      </c>
      <c r="Q1483" s="3">
        <f t="shared" si="433"/>
        <v>-151.15970464560596</v>
      </c>
      <c r="R1483">
        <f t="shared" si="434"/>
        <v>28.840295354394044</v>
      </c>
      <c r="S1483">
        <f t="shared" si="435"/>
        <v>0.23458937972585767</v>
      </c>
      <c r="T1483">
        <f t="shared" si="418"/>
        <v>45.671353344646477</v>
      </c>
    </row>
    <row r="1484" spans="1:20" x14ac:dyDescent="0.25">
      <c r="A1484">
        <f t="shared" si="419"/>
        <v>1479.5696243807545</v>
      </c>
      <c r="B1484">
        <f t="shared" si="436"/>
        <v>235.48081936881593</v>
      </c>
      <c r="C1484" t="str">
        <f t="shared" si="420"/>
        <v>-167.241160334776-91.8352692451959i</v>
      </c>
      <c r="D1484" t="str">
        <f t="shared" si="421"/>
        <v>3.47812463565563-67.5883472642738i</v>
      </c>
      <c r="E1484" t="str">
        <f t="shared" si="422"/>
        <v>161.529241757228-0.19713588790491i</v>
      </c>
      <c r="F1484" t="str">
        <f t="shared" si="423"/>
        <v>2.90990985120253-634.264879806908i</v>
      </c>
      <c r="G1484" t="str">
        <f t="shared" si="424"/>
        <v>0.999999979825013-0.000142038681074923i</v>
      </c>
      <c r="H1484" t="str">
        <f t="shared" si="425"/>
        <v>15.8031445130303+32.3423748593271i</v>
      </c>
      <c r="I1484" t="str">
        <f t="shared" si="426"/>
        <v>139.198895217545-67.2260965356972i</v>
      </c>
      <c r="K1484" t="str">
        <f t="shared" si="427"/>
        <v>0.0609798102025408-0.12560485076841i</v>
      </c>
      <c r="L1484" t="str">
        <f t="shared" si="428"/>
        <v>0.000714285714285714-5.13580710857673i</v>
      </c>
      <c r="M1484" t="str">
        <f t="shared" si="429"/>
        <v>0.0025-0.160007626772892i</v>
      </c>
      <c r="N1484">
        <f t="shared" si="430"/>
        <v>28.772017185961204</v>
      </c>
      <c r="O1484">
        <f t="shared" si="431"/>
        <v>45.611410218000152</v>
      </c>
      <c r="P1484" s="3">
        <f t="shared" si="432"/>
        <v>45.611410218000152</v>
      </c>
      <c r="Q1484" s="3">
        <f t="shared" si="433"/>
        <v>-151.2279828140388</v>
      </c>
      <c r="R1484">
        <f t="shared" si="434"/>
        <v>28.772017185961204</v>
      </c>
      <c r="S1484">
        <f t="shared" si="435"/>
        <v>0.23548081936881593</v>
      </c>
      <c r="T1484">
        <f t="shared" si="418"/>
        <v>45.611410218000152</v>
      </c>
    </row>
    <row r="1485" spans="1:20" x14ac:dyDescent="0.25">
      <c r="A1485">
        <f t="shared" si="419"/>
        <v>1485.1919889534013</v>
      </c>
      <c r="B1485">
        <f t="shared" si="436"/>
        <v>236.37564648241744</v>
      </c>
      <c r="C1485" t="str">
        <f t="shared" si="420"/>
        <v>-166.19844204757-91.0060630784299i</v>
      </c>
      <c r="D1485" t="str">
        <f t="shared" si="421"/>
        <v>3.47812463288135-67.3324923649783i</v>
      </c>
      <c r="E1485" t="str">
        <f t="shared" si="422"/>
        <v>161.528028072504-0.195139098159624i</v>
      </c>
      <c r="F1485" t="str">
        <f t="shared" si="423"/>
        <v>2.90990985075549-631.863800512159i</v>
      </c>
      <c r="G1485" t="str">
        <f t="shared" si="424"/>
        <v>0.999999979671391-0.000142578428041106i</v>
      </c>
      <c r="H1485" t="str">
        <f t="shared" si="425"/>
        <v>15.8081539696967+32.4664834083893i</v>
      </c>
      <c r="I1485" t="str">
        <f t="shared" si="426"/>
        <v>139.2041604318-66.9881780957531i</v>
      </c>
      <c r="K1485" t="str">
        <f t="shared" si="427"/>
        <v>0.0606154689662245-0.125298831945753i</v>
      </c>
      <c r="L1485" t="str">
        <f t="shared" si="428"/>
        <v>0.000714285714285714-5.1163649218736i</v>
      </c>
      <c r="M1485" t="str">
        <f t="shared" si="429"/>
        <v>0.0025-0.159401899554585i</v>
      </c>
      <c r="N1485">
        <f t="shared" si="430"/>
        <v>28.703998047957839</v>
      </c>
      <c r="O1485">
        <f t="shared" si="431"/>
        <v>45.551431455756003</v>
      </c>
      <c r="P1485" s="3">
        <f t="shared" si="432"/>
        <v>45.551431455756003</v>
      </c>
      <c r="Q1485" s="3">
        <f t="shared" si="433"/>
        <v>-151.29600195204216</v>
      </c>
      <c r="R1485">
        <f t="shared" si="434"/>
        <v>28.703998047957839</v>
      </c>
      <c r="S1485">
        <f t="shared" si="435"/>
        <v>0.23637564648241743</v>
      </c>
      <c r="T1485">
        <f t="shared" si="418"/>
        <v>45.551431455756003</v>
      </c>
    </row>
    <row r="1486" spans="1:20" x14ac:dyDescent="0.25">
      <c r="A1486">
        <f t="shared" si="419"/>
        <v>1490.8357185114241</v>
      </c>
      <c r="B1486">
        <f t="shared" si="436"/>
        <v>237.27387393905062</v>
      </c>
      <c r="C1486" t="str">
        <f t="shared" si="420"/>
        <v>-165.160839896447-90.1841728011224i</v>
      </c>
      <c r="D1486" t="str">
        <f t="shared" si="421"/>
        <v>3.47812463008594-67.0776060661908i</v>
      </c>
      <c r="E1486" t="str">
        <f t="shared" si="422"/>
        <v>161.526821025673-0.193137812617667i</v>
      </c>
      <c r="F1486" t="str">
        <f t="shared" si="423"/>
        <v>2.90990985030507-629.471810790315i</v>
      </c>
      <c r="G1486" t="str">
        <f t="shared" si="424"/>
        <v>0.999999979516601-0.000143120226045508i</v>
      </c>
      <c r="H1486" t="str">
        <f t="shared" si="425"/>
        <v>15.8132023045952+32.5910774729323i</v>
      </c>
      <c r="I1486" t="str">
        <f t="shared" si="426"/>
        <v>139.20946611379-66.7512260677817i</v>
      </c>
      <c r="K1486" t="str">
        <f t="shared" si="427"/>
        <v>0.0602529039905903-0.124992507038378i</v>
      </c>
      <c r="L1486" t="str">
        <f t="shared" si="428"/>
        <v>0.000714285714285714-5.09699633579759i</v>
      </c>
      <c r="M1486" t="str">
        <f t="shared" si="429"/>
        <v>0.0025-0.158798465386118i</v>
      </c>
      <c r="N1486">
        <f t="shared" si="430"/>
        <v>28.636238342683924</v>
      </c>
      <c r="O1486">
        <f t="shared" si="431"/>
        <v>45.491417241824351</v>
      </c>
      <c r="P1486" s="3">
        <f t="shared" si="432"/>
        <v>45.491417241824351</v>
      </c>
      <c r="Q1486" s="3">
        <f t="shared" si="433"/>
        <v>-151.36376165731608</v>
      </c>
      <c r="R1486">
        <f t="shared" si="434"/>
        <v>28.636238342683924</v>
      </c>
      <c r="S1486">
        <f t="shared" si="435"/>
        <v>0.23727387393905061</v>
      </c>
      <c r="T1486">
        <f t="shared" si="418"/>
        <v>45.491417241824351</v>
      </c>
    </row>
    <row r="1487" spans="1:20" x14ac:dyDescent="0.25">
      <c r="A1487">
        <f t="shared" si="419"/>
        <v>1496.5008942417676</v>
      </c>
      <c r="B1487">
        <f t="shared" si="436"/>
        <v>238.17551466001902</v>
      </c>
      <c r="C1487" t="str">
        <f t="shared" si="420"/>
        <v>-164.128345952731-89.3695423616322i</v>
      </c>
      <c r="D1487" t="str">
        <f t="shared" si="421"/>
        <v>3.47812462726925-66.8236847012857i</v>
      </c>
      <c r="E1487" t="str">
        <f t="shared" si="422"/>
        <v>161.525620610251-0.191132056318291i</v>
      </c>
      <c r="F1487" t="str">
        <f t="shared" si="423"/>
        <v>2.9099098498512-627.088876231794i</v>
      </c>
      <c r="G1487" t="str">
        <f t="shared" si="424"/>
        <v>0.999999979360631-0.000143664082882074i</v>
      </c>
      <c r="H1487" t="str">
        <f t="shared" si="425"/>
        <v>15.8182898251078+32.7161590586446i</v>
      </c>
      <c r="I1487" t="str">
        <f t="shared" si="426"/>
        <v>139.214812577442-66.5152370752762i</v>
      </c>
      <c r="K1487" t="str">
        <f t="shared" si="427"/>
        <v>0.0598921126726112-0.124685887066842i</v>
      </c>
      <c r="L1487" t="str">
        <f t="shared" si="428"/>
        <v>0.000714285714285714-5.07770107172501i</v>
      </c>
      <c r="M1487" t="str">
        <f t="shared" si="429"/>
        <v>0.0025-0.158197315586887i</v>
      </c>
      <c r="N1487">
        <f t="shared" si="430"/>
        <v>28.568738465953203</v>
      </c>
      <c r="O1487">
        <f t="shared" si="431"/>
        <v>45.431367759885958</v>
      </c>
      <c r="P1487" s="3">
        <f t="shared" si="432"/>
        <v>45.431367759885958</v>
      </c>
      <c r="Q1487" s="3">
        <f t="shared" si="433"/>
        <v>-151.4312615340468</v>
      </c>
      <c r="R1487">
        <f t="shared" si="434"/>
        <v>28.568738465953203</v>
      </c>
      <c r="S1487">
        <f t="shared" si="435"/>
        <v>0.23817551466001902</v>
      </c>
      <c r="T1487">
        <f t="shared" si="418"/>
        <v>45.431367759885958</v>
      </c>
    </row>
    <row r="1488" spans="1:20" x14ac:dyDescent="0.25">
      <c r="A1488">
        <f t="shared" si="419"/>
        <v>1502.1875976398862</v>
      </c>
      <c r="B1488">
        <f t="shared" si="436"/>
        <v>239.08058161572708</v>
      </c>
      <c r="C1488" t="str">
        <f t="shared" si="420"/>
        <v>-163.100952073139-88.5621159911222i</v>
      </c>
      <c r="D1488" t="str">
        <f t="shared" si="421"/>
        <v>3.4781246244311-66.5707246175196i</v>
      </c>
      <c r="E1488" t="str">
        <f t="shared" si="422"/>
        <v>161.524426819522-0.189121854015456i</v>
      </c>
      <c r="F1488" t="str">
        <f t="shared" si="423"/>
        <v>2.90990984939388-624.714962557289i</v>
      </c>
      <c r="G1488" t="str">
        <f t="shared" si="424"/>
        <v>0.999999979203474-0.000144210006374362i</v>
      </c>
      <c r="H1488" t="str">
        <f t="shared" si="425"/>
        <v>15.8234168411333+32.8417301807066i</v>
      </c>
      <c r="I1488" t="str">
        <f t="shared" si="426"/>
        <v>139.22020013916-66.2802077559616i</v>
      </c>
      <c r="K1488" t="str">
        <f t="shared" si="427"/>
        <v>0.0595330923331093-0.124378982986774i</v>
      </c>
      <c r="L1488" t="str">
        <f t="shared" si="428"/>
        <v>0.000714285714285714-5.05847885208709i</v>
      </c>
      <c r="M1488" t="str">
        <f t="shared" si="429"/>
        <v>0.0025-0.157598441509153i</v>
      </c>
      <c r="N1488">
        <f t="shared" si="430"/>
        <v>28.50149880714369</v>
      </c>
      <c r="O1488">
        <f t="shared" si="431"/>
        <v>45.371283193385345</v>
      </c>
      <c r="P1488" s="3">
        <f t="shared" si="432"/>
        <v>45.371283193385345</v>
      </c>
      <c r="Q1488" s="3">
        <f t="shared" si="433"/>
        <v>-151.49850119285631</v>
      </c>
      <c r="R1488">
        <f t="shared" si="434"/>
        <v>28.50149880714369</v>
      </c>
      <c r="S1488">
        <f t="shared" si="435"/>
        <v>0.23908058161572709</v>
      </c>
      <c r="T1488">
        <f t="shared" si="418"/>
        <v>45.371283193385345</v>
      </c>
    </row>
    <row r="1489" spans="1:20" x14ac:dyDescent="0.25">
      <c r="A1489">
        <f t="shared" si="419"/>
        <v>1507.8959105109179</v>
      </c>
      <c r="B1489">
        <f t="shared" si="436"/>
        <v>239.98908782586685</v>
      </c>
      <c r="C1489" t="str">
        <f t="shared" si="420"/>
        <v>-162.07864990263-87.7618382043223i</v>
      </c>
      <c r="D1489" t="str">
        <f t="shared" si="421"/>
        <v>3.47812462157136-66.3187221759766i</v>
      </c>
      <c r="E1489" t="str">
        <f t="shared" si="422"/>
        <v>161.523239646535-0.187107230185578i</v>
      </c>
      <c r="F1489" t="str">
        <f t="shared" si="423"/>
        <v>2.90990984893309-622.350035617253i</v>
      </c>
      <c r="G1489" t="str">
        <f t="shared" si="424"/>
        <v>0.99999997904512-0.000144758004375661i</v>
      </c>
      <c r="H1489" t="str">
        <f t="shared" si="425"/>
        <v>15.8285836651089+32.9677928638499i</v>
      </c>
      <c r="I1489" t="str">
        <f t="shared" si="426"/>
        <v>139.22562911785-66.0461347617471i</v>
      </c>
      <c r="K1489" t="str">
        <f t="shared" si="427"/>
        <v>0.0591758402177375-0.124071805688463i</v>
      </c>
      <c r="L1489" t="str">
        <f t="shared" si="428"/>
        <v>0.000714285714285714-5.03932940036569i</v>
      </c>
      <c r="M1489" t="str">
        <f t="shared" si="429"/>
        <v>0.0025-0.157001834537909i</v>
      </c>
      <c r="N1489">
        <f t="shared" si="430"/>
        <v>28.434519749237182</v>
      </c>
      <c r="O1489">
        <f t="shared" si="431"/>
        <v>45.311163725523265</v>
      </c>
      <c r="P1489" s="3">
        <f t="shared" si="432"/>
        <v>45.311163725523265</v>
      </c>
      <c r="Q1489" s="3">
        <f t="shared" si="433"/>
        <v>-151.56548025076282</v>
      </c>
      <c r="R1489">
        <f t="shared" si="434"/>
        <v>28.434519749237182</v>
      </c>
      <c r="S1489">
        <f t="shared" si="435"/>
        <v>0.23998908782586684</v>
      </c>
      <c r="T1489">
        <f t="shared" si="418"/>
        <v>45.311163725523265</v>
      </c>
    </row>
    <row r="1490" spans="1:20" x14ac:dyDescent="0.25">
      <c r="A1490">
        <f t="shared" si="419"/>
        <v>1513.6259149708594</v>
      </c>
      <c r="B1490">
        <f t="shared" si="436"/>
        <v>240.90104635960515</v>
      </c>
      <c r="C1490" t="str">
        <f t="shared" si="420"/>
        <v>-161.061430877234-86.9686538002967i</v>
      </c>
      <c r="D1490" t="str">
        <f t="shared" si="421"/>
        <v>3.47812461868985-66.067673751517i</v>
      </c>
      <c r="E1490" t="str">
        <f t="shared" si="422"/>
        <v>161.522059084109-0.185088209015976i</v>
      </c>
      <c r="F1490" t="str">
        <f t="shared" si="423"/>
        <v>2.90990984846879-619.994061391418i</v>
      </c>
      <c r="G1490" t="str">
        <f t="shared" si="424"/>
        <v>0.99999997888556-0.000145308084769104i</v>
      </c>
      <c r="H1490" t="str">
        <f t="shared" si="425"/>
        <v>15.8337906120334+33.0943491424148i</v>
      </c>
      <c r="I1490" t="str">
        <f t="shared" si="426"/>
        <v>139.231099834937-65.8130147586883i</v>
      </c>
      <c r="K1490" t="str">
        <f t="shared" si="427"/>
        <v>0.0588203534979719-0.123764365996443i</v>
      </c>
      <c r="L1490" t="str">
        <f t="shared" si="428"/>
        <v>0.000714285714285714-5.02025244108956i</v>
      </c>
      <c r="M1490" t="str">
        <f t="shared" si="429"/>
        <v>0.0025-0.156407486090764i</v>
      </c>
      <c r="N1490">
        <f t="shared" si="430"/>
        <v>28.367801668873284</v>
      </c>
      <c r="O1490">
        <f t="shared" si="431"/>
        <v>45.251009539249665</v>
      </c>
      <c r="P1490" s="3">
        <f t="shared" si="432"/>
        <v>45.251009539249665</v>
      </c>
      <c r="Q1490" s="3">
        <f t="shared" si="433"/>
        <v>-151.63219833112672</v>
      </c>
      <c r="R1490">
        <f t="shared" si="434"/>
        <v>28.367801668873284</v>
      </c>
      <c r="S1490">
        <f t="shared" si="435"/>
        <v>0.24090104635960516</v>
      </c>
      <c r="T1490">
        <f t="shared" si="418"/>
        <v>45.251009539249665</v>
      </c>
    </row>
    <row r="1491" spans="1:20" x14ac:dyDescent="0.25">
      <c r="A1491">
        <f t="shared" si="419"/>
        <v>1519.3776934477487</v>
      </c>
      <c r="B1491">
        <f t="shared" si="436"/>
        <v>241.81647033577164</v>
      </c>
      <c r="C1491" t="str">
        <f t="shared" si="420"/>
        <v>-160.049286226909-86.1825078631386i</v>
      </c>
      <c r="D1491" t="str">
        <f t="shared" si="421"/>
        <v>3.47812461578638-65.8175757327246i</v>
      </c>
      <c r="E1491" t="str">
        <f t="shared" si="422"/>
        <v>161.520885124838-0.183064814412963i</v>
      </c>
      <c r="F1491" t="str">
        <f t="shared" si="423"/>
        <v>2.90990984800095-617.647005988302i</v>
      </c>
      <c r="G1491" t="str">
        <f t="shared" si="424"/>
        <v>0.999999978724786-0.000145860255467776i</v>
      </c>
      <c r="H1491" t="str">
        <f t="shared" si="425"/>
        <v>15.8390379994887+33.2214010604098i</v>
      </c>
      <c r="I1491" t="str">
        <f t="shared" si="426"/>
        <v>139.236612614388-65.5808444269394i</v>
      </c>
      <c r="K1491" t="str">
        <f t="shared" si="427"/>
        <v>0.0584666292720927-0.123456674669108i</v>
      </c>
      <c r="L1491" t="str">
        <f t="shared" si="428"/>
        <v>0.000714285714285714-5.0012476998302i</v>
      </c>
      <c r="M1491" t="str">
        <f t="shared" si="429"/>
        <v>0.0025-0.155815387617816i</v>
      </c>
      <c r="N1491">
        <f t="shared" si="430"/>
        <v>28.30134493638954</v>
      </c>
      <c r="O1491">
        <f t="shared" si="431"/>
        <v>45.190820817257169</v>
      </c>
      <c r="P1491" s="3">
        <f t="shared" si="432"/>
        <v>45.190820817257169</v>
      </c>
      <c r="Q1491" s="3">
        <f t="shared" si="433"/>
        <v>-151.69865506361046</v>
      </c>
      <c r="R1491">
        <f t="shared" si="434"/>
        <v>28.30134493638954</v>
      </c>
      <c r="S1491">
        <f t="shared" si="435"/>
        <v>0.24181647033577164</v>
      </c>
      <c r="T1491">
        <f t="shared" si="418"/>
        <v>45.190820817257169</v>
      </c>
    </row>
    <row r="1492" spans="1:20" x14ac:dyDescent="0.25">
      <c r="A1492">
        <f t="shared" si="419"/>
        <v>1525.1513286828501</v>
      </c>
      <c r="B1492">
        <f t="shared" si="436"/>
        <v>242.73537292304758</v>
      </c>
      <c r="C1492" t="str">
        <f t="shared" si="420"/>
        <v>-159.042206978361-85.4033457626509i</v>
      </c>
      <c r="D1492" t="str">
        <f t="shared" si="421"/>
        <v>3.47812461286081-65.5684245218558i</v>
      </c>
      <c r="E1492" t="str">
        <f t="shared" si="422"/>
        <v>161.519717761091-0.181037069994109i</v>
      </c>
      <c r="F1492" t="str">
        <f t="shared" si="423"/>
        <v>2.90990984752955-615.308835644727i</v>
      </c>
      <c r="G1492" t="str">
        <f t="shared" si="424"/>
        <v>0.999999978562787-0.000146414524414835i</v>
      </c>
      <c r="H1492" t="str">
        <f t="shared" si="425"/>
        <v>15.8443261476619+33.3489506715705i</v>
      </c>
      <c r="I1492" t="str">
        <f t="shared" si="426"/>
        <v>139.242167782731-65.3496204607092i</v>
      </c>
      <c r="K1492" t="str">
        <f t="shared" si="427"/>
        <v>0.0581146645661708-0.12314874239833i</v>
      </c>
      <c r="L1492" t="str">
        <f t="shared" si="428"/>
        <v>0.000714285714285714-4.98231490319805i</v>
      </c>
      <c r="M1492" t="str">
        <f t="shared" si="429"/>
        <v>0.0025-0.15522553060153i</v>
      </c>
      <c r="N1492">
        <f t="shared" si="430"/>
        <v>28.235149915872825</v>
      </c>
      <c r="O1492">
        <f t="shared" si="431"/>
        <v>45.130597741973901</v>
      </c>
      <c r="P1492" s="3">
        <f t="shared" si="432"/>
        <v>45.130597741973901</v>
      </c>
      <c r="Q1492" s="3">
        <f t="shared" si="433"/>
        <v>-151.76485008412718</v>
      </c>
      <c r="R1492">
        <f t="shared" si="434"/>
        <v>28.235149915872825</v>
      </c>
      <c r="S1492">
        <f t="shared" si="435"/>
        <v>0.24273537292304759</v>
      </c>
      <c r="T1492">
        <f t="shared" si="418"/>
        <v>45.130597741973901</v>
      </c>
    </row>
    <row r="1493" spans="1:20" x14ac:dyDescent="0.25">
      <c r="A1493">
        <f t="shared" si="419"/>
        <v>1530.9469037318449</v>
      </c>
      <c r="B1493">
        <f t="shared" si="436"/>
        <v>243.65776734015517</v>
      </c>
      <c r="C1493" t="str">
        <f t="shared" si="420"/>
        <v>-158.040183957882-84.6311131549803i</v>
      </c>
      <c r="D1493" t="str">
        <f t="shared" si="421"/>
        <v>3.47812460991298-65.3202165347868i</v>
      </c>
      <c r="E1493" t="str">
        <f t="shared" si="422"/>
        <v>161.518556985023-0.179004999087566i</v>
      </c>
      <c r="F1493" t="str">
        <f t="shared" si="423"/>
        <v>2.90990984705456-612.979516725328i</v>
      </c>
      <c r="G1493" t="str">
        <f t="shared" si="424"/>
        <v>0.999999978399554-0.00014697089958362i</v>
      </c>
      <c r="H1493" t="str">
        <f t="shared" si="425"/>
        <v>15.8496553793699+33.4770000394212i</v>
      </c>
      <c r="I1493" t="str">
        <f t="shared" si="426"/>
        <v>139.247765669077-65.1193395682253i</v>
      </c>
      <c r="K1493" t="str">
        <f t="shared" si="427"/>
        <v>0.0577644563350487-0.122840579809095i</v>
      </c>
      <c r="L1493" t="str">
        <f t="shared" si="428"/>
        <v>0.000714285714285714-4.96345377883846i</v>
      </c>
      <c r="M1493" t="str">
        <f t="shared" si="429"/>
        <v>0.0025-0.154637906556615i</v>
      </c>
      <c r="N1493">
        <f t="shared" si="430"/>
        <v>28.169216965205578</v>
      </c>
      <c r="O1493">
        <f t="shared" si="431"/>
        <v>45.070340495557161</v>
      </c>
      <c r="P1493" s="3">
        <f t="shared" si="432"/>
        <v>45.070340495557161</v>
      </c>
      <c r="Q1493" s="3">
        <f t="shared" si="433"/>
        <v>-151.83078303479442</v>
      </c>
      <c r="R1493">
        <f t="shared" si="434"/>
        <v>28.169216965205578</v>
      </c>
      <c r="S1493">
        <f t="shared" si="435"/>
        <v>0.24365776734015518</v>
      </c>
      <c r="T1493">
        <f t="shared" si="418"/>
        <v>45.070340495557161</v>
      </c>
    </row>
    <row r="1494" spans="1:20" x14ac:dyDescent="0.25">
      <c r="A1494">
        <f t="shared" si="419"/>
        <v>1536.7645019660263</v>
      </c>
      <c r="B1494">
        <f t="shared" si="436"/>
        <v>244.58366685604778</v>
      </c>
      <c r="C1494" t="str">
        <f t="shared" si="420"/>
        <v>-157.043207794167-83.8657559832063i</v>
      </c>
      <c r="D1494" t="str">
        <f t="shared" si="421"/>
        <v>3.47812460694266-65.0729482009616i</v>
      </c>
      <c r="E1494" t="str">
        <f t="shared" si="422"/>
        <v>161.517402788568-0.176968624734139i</v>
      </c>
      <c r="F1494" t="str">
        <f t="shared" si="423"/>
        <v>2.90990984657594-610.659015722064i</v>
      </c>
      <c r="G1494" t="str">
        <f t="shared" si="424"/>
        <v>0.999999978235079-0.000147529388977773i</v>
      </c>
      <c r="H1494" t="str">
        <f t="shared" si="425"/>
        <v>15.8550260200804+33.6055512373334i</v>
      </c>
      <c r="I1494" t="str">
        <f t="shared" si="426"/>
        <v>139.25340660514-64.8899984716821i</v>
      </c>
      <c r="K1494" t="str">
        <f t="shared" si="427"/>
        <v>0.0574160014633226-0.122532197459152i</v>
      </c>
      <c r="L1494" t="str">
        <f t="shared" si="428"/>
        <v>0.000714285714285714-4.94466405542784i</v>
      </c>
      <c r="M1494" t="str">
        <f t="shared" si="429"/>
        <v>0.0025-0.154052507029902i</v>
      </c>
      <c r="N1494">
        <f t="shared" si="430"/>
        <v>28.103546436111742</v>
      </c>
      <c r="O1494">
        <f t="shared" si="431"/>
        <v>45.010049259886323</v>
      </c>
      <c r="P1494" s="3">
        <f t="shared" si="432"/>
        <v>45.010049259886323</v>
      </c>
      <c r="Q1494" s="3">
        <f t="shared" si="433"/>
        <v>-151.89645356388826</v>
      </c>
      <c r="R1494">
        <f t="shared" si="434"/>
        <v>28.103546436111742</v>
      </c>
      <c r="S1494">
        <f t="shared" si="435"/>
        <v>0.24458366685604779</v>
      </c>
      <c r="T1494">
        <f t="shared" si="418"/>
        <v>45.010049259886323</v>
      </c>
    </row>
    <row r="1495" spans="1:20" x14ac:dyDescent="0.25">
      <c r="A1495">
        <f t="shared" si="419"/>
        <v>1542.604207073497</v>
      </c>
      <c r="B1495">
        <f t="shared" si="436"/>
        <v>245.51308479010078</v>
      </c>
      <c r="C1495" t="str">
        <f t="shared" si="420"/>
        <v>-156.051268921138-83.1072204779118i</v>
      </c>
      <c r="D1495" t="str">
        <f t="shared" si="421"/>
        <v>3.47812460394975-64.8266159633433i</v>
      </c>
      <c r="E1495" t="str">
        <f t="shared" si="422"/>
        <v>161.516255163453-0.174927969682236i</v>
      </c>
      <c r="F1495" t="str">
        <f t="shared" si="423"/>
        <v>2.9099098460937-608.347299253758i</v>
      </c>
      <c r="G1495" t="str">
        <f t="shared" si="424"/>
        <v>0.999999978069351-0.000148090000631346i</v>
      </c>
      <c r="H1495" t="str">
        <f t="shared" si="425"/>
        <v>15.8604383979361+33.734606348589i</v>
      </c>
      <c r="I1495" t="str">
        <f t="shared" si="426"/>
        <v>139.259090925263-64.6615939072055i</v>
      </c>
      <c r="K1495" t="str">
        <f t="shared" si="427"/>
        <v>0.0570692967663197-0.122223605838672i</v>
      </c>
      <c r="L1495" t="str">
        <f t="shared" si="428"/>
        <v>0.000714285714285714-4.9259454626697i</v>
      </c>
      <c r="M1495" t="str">
        <f t="shared" si="429"/>
        <v>0.0025-0.153469323600221i</v>
      </c>
      <c r="N1495">
        <f t="shared" si="430"/>
        <v>28.038138674206465</v>
      </c>
      <c r="O1495">
        <f t="shared" si="431"/>
        <v>44.949724216556824</v>
      </c>
      <c r="P1495" s="3">
        <f t="shared" si="432"/>
        <v>44.949724216556824</v>
      </c>
      <c r="Q1495" s="3">
        <f t="shared" si="433"/>
        <v>-151.96186132579354</v>
      </c>
      <c r="R1495">
        <f t="shared" si="434"/>
        <v>28.038138674206465</v>
      </c>
      <c r="S1495">
        <f t="shared" si="435"/>
        <v>0.24551308479010078</v>
      </c>
      <c r="T1495">
        <f t="shared" si="418"/>
        <v>44.949724216556824</v>
      </c>
    </row>
    <row r="1496" spans="1:20" x14ac:dyDescent="0.25">
      <c r="A1496">
        <f t="shared" si="419"/>
        <v>1548.4661030603763</v>
      </c>
      <c r="B1496">
        <f t="shared" si="436"/>
        <v>246.44603451230316</v>
      </c>
      <c r="C1496" t="str">
        <f t="shared" si="420"/>
        <v>-155.064357580755-82.3554531577032i</v>
      </c>
      <c r="D1496" t="str">
        <f t="shared" si="421"/>
        <v>3.47812460093405-64.5812162783594i</v>
      </c>
      <c r="E1496" t="str">
        <f t="shared" si="422"/>
        <v>161.515114101196-0.172883056388583i</v>
      </c>
      <c r="F1496" t="str">
        <f t="shared" si="423"/>
        <v>2.90990984560777-606.044334065588i</v>
      </c>
      <c r="G1496" t="str">
        <f t="shared" si="424"/>
        <v>0.999999977902362-0.000148652742608921i</v>
      </c>
      <c r="H1496" t="str">
        <f t="shared" si="425"/>
        <v>15.8658928437787+33.8641674664403i</v>
      </c>
      <c r="I1496" t="str">
        <f t="shared" si="426"/>
        <v>139.264818966432-64.4341226248096i</v>
      </c>
      <c r="K1496" t="str">
        <f t="shared" si="427"/>
        <v>0.0567243389910794-0.121914815369927i</v>
      </c>
      <c r="L1496" t="str">
        <f t="shared" si="428"/>
        <v>0.000714285714285714-4.90729773129078i</v>
      </c>
      <c r="M1496" t="str">
        <f t="shared" si="429"/>
        <v>0.0025-0.152888347878283i</v>
      </c>
      <c r="N1496">
        <f t="shared" si="430"/>
        <v>27.972994019043085</v>
      </c>
      <c r="O1496">
        <f t="shared" si="431"/>
        <v>44.889365546873606</v>
      </c>
      <c r="P1496" s="3">
        <f t="shared" si="432"/>
        <v>44.889365546873606</v>
      </c>
      <c r="Q1496" s="3">
        <f t="shared" si="433"/>
        <v>-152.02700598095691</v>
      </c>
      <c r="R1496">
        <f t="shared" si="434"/>
        <v>27.972994019043085</v>
      </c>
      <c r="S1496">
        <f t="shared" si="435"/>
        <v>0.24644603451230315</v>
      </c>
      <c r="T1496">
        <f t="shared" si="418"/>
        <v>44.889365546873606</v>
      </c>
    </row>
    <row r="1497" spans="1:20" x14ac:dyDescent="0.25">
      <c r="A1497">
        <f t="shared" si="419"/>
        <v>1554.3502742520059</v>
      </c>
      <c r="B1497">
        <f t="shared" si="436"/>
        <v>247.38252944344993</v>
      </c>
      <c r="C1497" t="str">
        <f t="shared" si="420"/>
        <v>-154.082463825822-81.6104008296986i</v>
      </c>
      <c r="D1497" t="str">
        <f t="shared" si="421"/>
        <v>3.47812459789538-64.3367456158531i</v>
      </c>
      <c r="E1497" t="str">
        <f t="shared" si="422"/>
        <v>161.513979593111-0.170833907017i</v>
      </c>
      <c r="F1497" t="str">
        <f t="shared" si="423"/>
        <v>2.90990984511814-603.750087028627i</v>
      </c>
      <c r="G1497" t="str">
        <f t="shared" si="424"/>
        <v>0.9999999777341-0.000149217623005728i</v>
      </c>
      <c r="H1497" t="str">
        <f t="shared" si="425"/>
        <v>15.8713896911706+33.9942366941722i</v>
      </c>
      <c r="I1497" t="str">
        <f t="shared" si="426"/>
        <v>139.270591068302-64.2075813883492i</v>
      </c>
      <c r="K1497" t="str">
        <f t="shared" si="427"/>
        <v>0.0563811248173261-0.121605836406979i</v>
      </c>
      <c r="L1497" t="str">
        <f t="shared" si="428"/>
        <v>0.000714285714285714-4.88872059303725i</v>
      </c>
      <c r="M1497" t="str">
        <f t="shared" si="429"/>
        <v>0.0025-0.152309571506558i</v>
      </c>
      <c r="N1497">
        <f t="shared" si="430"/>
        <v>27.908112804160851</v>
      </c>
      <c r="O1497">
        <f t="shared" si="431"/>
        <v>44.828973431844901</v>
      </c>
      <c r="P1497" s="3">
        <f t="shared" si="432"/>
        <v>44.828973431844901</v>
      </c>
      <c r="Q1497" s="3">
        <f t="shared" si="433"/>
        <v>-152.09188719583915</v>
      </c>
      <c r="R1497">
        <f t="shared" si="434"/>
        <v>27.908112804160851</v>
      </c>
      <c r="S1497">
        <f t="shared" si="435"/>
        <v>0.24738252944344993</v>
      </c>
      <c r="T1497">
        <f t="shared" si="418"/>
        <v>44.828973431844901</v>
      </c>
    </row>
    <row r="1498" spans="1:20" x14ac:dyDescent="0.25">
      <c r="A1498">
        <f t="shared" si="419"/>
        <v>1560.2568052941635</v>
      </c>
      <c r="B1498">
        <f t="shared" si="436"/>
        <v>248.32258305533503</v>
      </c>
      <c r="C1498" t="str">
        <f t="shared" si="420"/>
        <v>-153.105577522778-80.872010589981i</v>
      </c>
      <c r="D1498" t="str">
        <f t="shared" si="421"/>
        <v>3.4781245948336-64.0932004590322i</v>
      </c>
      <c r="E1498" t="str">
        <f t="shared" si="422"/>
        <v>161.512851630309-0.168780543436159i</v>
      </c>
      <c r="F1498" t="str">
        <f t="shared" si="423"/>
        <v>2.9099098446248-601.464525139365i</v>
      </c>
      <c r="G1498" t="str">
        <f t="shared" si="424"/>
        <v>0.999999977564558-0.000149784649947755i</v>
      </c>
      <c r="H1498" t="str">
        <f t="shared" si="425"/>
        <v>15.8769292764219+34.1248161451663i</v>
      </c>
      <c r="I1498" t="str">
        <f t="shared" si="426"/>
        <v>139.276407573221-63.98196697549i</v>
      </c>
      <c r="K1498" t="str">
        <f t="shared" si="427"/>
        <v>0.0560396508584432-0.121296679235374i</v>
      </c>
      <c r="L1498" t="str">
        <f t="shared" si="428"/>
        <v>0.000714285714285714-4.8702137806707i</v>
      </c>
      <c r="M1498" t="str">
        <f t="shared" si="429"/>
        <v>0.0025-0.151732986159153i</v>
      </c>
      <c r="N1498">
        <f t="shared" si="430"/>
        <v>27.843495357134685</v>
      </c>
      <c r="O1498">
        <f t="shared" si="431"/>
        <v>44.768548052175674</v>
      </c>
      <c r="P1498" s="3">
        <f t="shared" si="432"/>
        <v>44.768548052175674</v>
      </c>
      <c r="Q1498" s="3">
        <f t="shared" si="433"/>
        <v>-152.15650464286531</v>
      </c>
      <c r="R1498">
        <f t="shared" si="434"/>
        <v>27.843495357134685</v>
      </c>
      <c r="S1498">
        <f t="shared" si="435"/>
        <v>0.24832258305533503</v>
      </c>
      <c r="T1498">
        <f t="shared" si="418"/>
        <v>44.768548052175674</v>
      </c>
    </row>
    <row r="1499" spans="1:20" x14ac:dyDescent="0.25">
      <c r="A1499">
        <f t="shared" si="419"/>
        <v>1566.1857811542816</v>
      </c>
      <c r="B1499">
        <f t="shared" si="436"/>
        <v>249.26620887094532</v>
      </c>
      <c r="C1499" t="str">
        <f t="shared" si="420"/>
        <v>-152.133688354497-80.1402298240157i</v>
      </c>
      <c r="D1499" t="str">
        <f t="shared" si="421"/>
        <v>3.47812459174848-63.8505773044172i</v>
      </c>
      <c r="E1499" t="str">
        <f t="shared" si="422"/>
        <v>161.511730203706-0.166722987219175i</v>
      </c>
      <c r="F1499" t="str">
        <f t="shared" si="423"/>
        <v>2.90990984412769-599.18761551922i</v>
      </c>
      <c r="G1499" t="str">
        <f t="shared" si="424"/>
        <v>0.999999977393725-0.000150353831591871i</v>
      </c>
      <c r="H1499" t="str">
        <f t="shared" si="425"/>
        <v>15.8825119386112+34.2559079429619i</v>
      </c>
      <c r="I1499" t="str">
        <f t="shared" si="426"/>
        <v>139.282268826245-63.7572761776531i</v>
      </c>
      <c r="K1499" t="str">
        <f t="shared" si="427"/>
        <v>0.0556999136624442-0.120987354071867i</v>
      </c>
      <c r="L1499" t="str">
        <f t="shared" si="428"/>
        <v>0.000714285714285714-4.85177702796444i</v>
      </c>
      <c r="M1499" t="str">
        <f t="shared" si="429"/>
        <v>0.0025-0.151158583541695i</v>
      </c>
      <c r="N1499">
        <f t="shared" si="430"/>
        <v>27.779141999622084</v>
      </c>
      <c r="O1499">
        <f t="shared" si="431"/>
        <v>44.708089588261998</v>
      </c>
      <c r="P1499" s="3">
        <f t="shared" si="432"/>
        <v>44.708089588261998</v>
      </c>
      <c r="Q1499" s="3">
        <f t="shared" si="433"/>
        <v>-152.22085800037792</v>
      </c>
      <c r="R1499">
        <f t="shared" si="434"/>
        <v>27.779141999622084</v>
      </c>
      <c r="S1499">
        <f t="shared" si="435"/>
        <v>0.24926620887094533</v>
      </c>
      <c r="T1499">
        <f t="shared" si="418"/>
        <v>44.708089588261998</v>
      </c>
    </row>
    <row r="1500" spans="1:20" x14ac:dyDescent="0.25">
      <c r="A1500">
        <f t="shared" si="419"/>
        <v>1572.1372871226677</v>
      </c>
      <c r="B1500">
        <f t="shared" si="436"/>
        <v>250.21342046465492</v>
      </c>
      <c r="C1500" t="str">
        <f t="shared" si="420"/>
        <v>-151.166785823064-79.4150062070325i</v>
      </c>
      <c r="D1500" t="str">
        <f t="shared" si="421"/>
        <v>3.47812458863987-63.6088726617928i</v>
      </c>
      <c r="E1500" t="str">
        <f t="shared" si="422"/>
        <v>161.510615304025-0.164661259643011i</v>
      </c>
      <c r="F1500" t="str">
        <f t="shared" si="423"/>
        <v>2.90990984362679-596.919325414085i</v>
      </c>
      <c r="G1500" t="str">
        <f t="shared" si="424"/>
        <v>0.999999977221591-0.00015092517612594i</v>
      </c>
      <c r="H1500" t="str">
        <f t="shared" si="425"/>
        <v>15.8881380196125+34.3875142213221i</v>
      </c>
      <c r="I1500" t="str">
        <f t="shared" si="426"/>
        <v>139.288175175171-63.5335057999856i</v>
      </c>
      <c r="K1500" t="str">
        <f t="shared" si="427"/>
        <v>0.0553619097129399-0.120677871064138i</v>
      </c>
      <c r="L1500" t="str">
        <f t="shared" si="428"/>
        <v>0.000714285714285714-4.83341006969958i</v>
      </c>
      <c r="M1500" t="str">
        <f t="shared" si="429"/>
        <v>0.0025-0.150586355391208i</v>
      </c>
      <c r="N1500">
        <f t="shared" si="430"/>
        <v>27.715053047412681</v>
      </c>
      <c r="O1500">
        <f t="shared" si="431"/>
        <v>44.647598220184726</v>
      </c>
      <c r="P1500" s="3">
        <f t="shared" si="432"/>
        <v>44.647598220184726</v>
      </c>
      <c r="Q1500" s="3">
        <f t="shared" si="433"/>
        <v>-152.28494695258732</v>
      </c>
      <c r="R1500">
        <f t="shared" si="434"/>
        <v>27.715053047412681</v>
      </c>
      <c r="S1500">
        <f t="shared" si="435"/>
        <v>0.25021342046465489</v>
      </c>
      <c r="T1500">
        <f t="shared" si="418"/>
        <v>44.647598220184726</v>
      </c>
    </row>
    <row r="1501" spans="1:20" x14ac:dyDescent="0.25">
      <c r="A1501">
        <f t="shared" si="419"/>
        <v>1578.111408813734</v>
      </c>
      <c r="B1501">
        <f t="shared" si="436"/>
        <v>251.16423146242062</v>
      </c>
      <c r="C1501" t="str">
        <f t="shared" si="420"/>
        <v>-150.204859252557-78.6962877043762i</v>
      </c>
      <c r="D1501" t="str">
        <f t="shared" si="421"/>
        <v>3.47812458550761-63.368083054157i</v>
      </c>
      <c r="E1501" t="str">
        <f t="shared" si="422"/>
        <v>161.509506921798-0.162595381687097i</v>
      </c>
      <c r="F1501" t="str">
        <f t="shared" si="423"/>
        <v>2.90990984312209-594.65962219385i</v>
      </c>
      <c r="G1501" t="str">
        <f t="shared" si="424"/>
        <v>0.999999977048146-0.000151498691768942i</v>
      </c>
      <c r="H1501" t="str">
        <f t="shared" si="425"/>
        <v>15.8938078641184+34.5196371242956i</v>
      </c>
      <c r="I1501" t="str">
        <f t="shared" si="426"/>
        <v>139.294126970549-63.3106526613137i</v>
      </c>
      <c r="K1501" t="str">
        <f t="shared" si="427"/>
        <v>0.0550256354301073-0.120368240290541i</v>
      </c>
      <c r="L1501" t="str">
        <f t="shared" si="428"/>
        <v>0.000714285714285714-4.81511264166127i</v>
      </c>
      <c r="M1501" t="str">
        <f t="shared" si="429"/>
        <v>0.0025-0.150016293476i</v>
      </c>
      <c r="N1501">
        <f t="shared" si="430"/>
        <v>27.651228810476709</v>
      </c>
      <c r="O1501">
        <f t="shared" si="431"/>
        <v>44.587074127704071</v>
      </c>
      <c r="P1501" s="3">
        <f t="shared" si="432"/>
        <v>44.587074127704071</v>
      </c>
      <c r="Q1501" s="3">
        <f t="shared" si="433"/>
        <v>-152.34877118952329</v>
      </c>
      <c r="R1501">
        <f t="shared" si="434"/>
        <v>27.651228810476709</v>
      </c>
      <c r="S1501">
        <f t="shared" si="435"/>
        <v>0.25116423146242062</v>
      </c>
      <c r="T1501">
        <f t="shared" si="418"/>
        <v>44.587074127704071</v>
      </c>
    </row>
    <row r="1502" spans="1:20" x14ac:dyDescent="0.25">
      <c r="A1502">
        <f t="shared" si="419"/>
        <v>1584.1082321672263</v>
      </c>
      <c r="B1502">
        <f t="shared" si="436"/>
        <v>252.11865554197783</v>
      </c>
      <c r="C1502" t="str">
        <f t="shared" si="420"/>
        <v>-149.247897791799-77.9840225718141i</v>
      </c>
      <c r="D1502" t="str">
        <f t="shared" si="421"/>
        <v>3.47812458235146-63.1282050176696i</v>
      </c>
      <c r="E1502" t="str">
        <f t="shared" si="422"/>
        <v>161.50840504737-0.160525374031034i</v>
      </c>
      <c r="F1502" t="str">
        <f t="shared" si="423"/>
        <v>2.90990984261352-592.408473351917i</v>
      </c>
      <c r="G1502" t="str">
        <f t="shared" si="424"/>
        <v>0.99999997687338-0.000152074386771087i</v>
      </c>
      <c r="H1502" t="str">
        <f t="shared" si="425"/>
        <v>15.8995218196655+34.6522788062835i</v>
      </c>
      <c r="I1502" t="str">
        <f t="shared" si="426"/>
        <v>139.300124565708-63.0887135941029i</v>
      </c>
      <c r="K1502" t="str">
        <f t="shared" si="427"/>
        <v>0.0546910871716483-0.12005847175985i</v>
      </c>
      <c r="L1502" t="str">
        <f t="shared" si="428"/>
        <v>0.000714285714285714-4.79688448063485i</v>
      </c>
      <c r="M1502" t="str">
        <f t="shared" si="429"/>
        <v>0.0025-0.149448389595537i</v>
      </c>
      <c r="N1502">
        <f t="shared" si="430"/>
        <v>27.587669593014084</v>
      </c>
      <c r="O1502">
        <f t="shared" si="431"/>
        <v>44.526517490253013</v>
      </c>
      <c r="P1502" s="3">
        <f t="shared" si="432"/>
        <v>44.526517490253013</v>
      </c>
      <c r="Q1502" s="3">
        <f t="shared" si="433"/>
        <v>-152.41233040698592</v>
      </c>
      <c r="R1502">
        <f t="shared" si="434"/>
        <v>27.587669593014084</v>
      </c>
      <c r="S1502">
        <f t="shared" si="435"/>
        <v>0.25211865554197782</v>
      </c>
      <c r="T1502">
        <f t="shared" si="418"/>
        <v>44.526517490253013</v>
      </c>
    </row>
    <row r="1503" spans="1:20" x14ac:dyDescent="0.25">
      <c r="A1503">
        <f t="shared" si="419"/>
        <v>1590.1278434494618</v>
      </c>
      <c r="B1503">
        <f t="shared" si="436"/>
        <v>253.07670643303734</v>
      </c>
      <c r="C1503" t="str">
        <f t="shared" si="420"/>
        <v>-148.295890417127-77.2781593558237i</v>
      </c>
      <c r="D1503" t="str">
        <f t="shared" si="421"/>
        <v>3.47812457917132-62.8892351016056i</v>
      </c>
      <c r="E1503" t="str">
        <f t="shared" si="422"/>
        <v>161.507309670905-0.158451257055721i</v>
      </c>
      <c r="F1503" t="str">
        <f t="shared" si="423"/>
        <v>2.90990984210111-590.165846504764i</v>
      </c>
      <c r="G1503" t="str">
        <f t="shared" si="424"/>
        <v>0.999999976697284-0.000152652269413935i</v>
      </c>
      <c r="H1503" t="str">
        <f t="shared" si="425"/>
        <v>15.9052802366598+34.785441432104i</v>
      </c>
      <c r="I1503" t="str">
        <f t="shared" si="426"/>
        <v>139.306168316787-62.8676854444221i</v>
      </c>
      <c r="K1503" t="str">
        <f t="shared" si="427"/>
        <v>0.0543582612337529-0.119748575411026i</v>
      </c>
      <c r="L1503" t="str">
        <f t="shared" si="428"/>
        <v>0.000714285714285714-4.77872532440213i</v>
      </c>
      <c r="M1503" t="str">
        <f t="shared" si="429"/>
        <v>0.0025-0.148882635580331i</v>
      </c>
      <c r="N1503">
        <f t="shared" si="430"/>
        <v>27.524375693503913</v>
      </c>
      <c r="O1503">
        <f t="shared" si="431"/>
        <v>44.465928486932462</v>
      </c>
      <c r="P1503" s="3">
        <f t="shared" si="432"/>
        <v>44.465928486932462</v>
      </c>
      <c r="Q1503" s="3">
        <f t="shared" si="433"/>
        <v>-152.47562430649609</v>
      </c>
      <c r="R1503">
        <f t="shared" si="434"/>
        <v>27.524375693503913</v>
      </c>
      <c r="S1503">
        <f t="shared" si="435"/>
        <v>0.25307670643303737</v>
      </c>
      <c r="T1503">
        <f t="shared" si="418"/>
        <v>44.465928486932462</v>
      </c>
    </row>
    <row r="1504" spans="1:20" x14ac:dyDescent="0.25">
      <c r="A1504">
        <f t="shared" si="419"/>
        <v>1596.1703292545697</v>
      </c>
      <c r="B1504">
        <f t="shared" si="436"/>
        <v>254.03839791748288</v>
      </c>
      <c r="C1504" t="str">
        <f t="shared" si="420"/>
        <v>-147.348825935129-76.578646893834i</v>
      </c>
      <c r="D1504" t="str">
        <f t="shared" si="421"/>
        <v>3.47812457596693-62.6511698683016i</v>
      </c>
      <c r="E1504" t="str">
        <f t="shared" si="422"/>
        <v>161.506220782386-0.156373050840635i</v>
      </c>
      <c r="F1504" t="str">
        <f t="shared" si="423"/>
        <v>2.90990984158478-587.931709391443i</v>
      </c>
      <c r="G1504" t="str">
        <f t="shared" si="424"/>
        <v>0.999999976519847-0.00015323234801052i</v>
      </c>
      <c r="H1504" t="str">
        <f t="shared" si="425"/>
        <v>15.911083468401+34.9191271770571i</v>
      </c>
      <c r="I1504" t="str">
        <f t="shared" si="426"/>
        <v>139.312258582741-62.6475650718956i</v>
      </c>
      <c r="K1504" t="str">
        <f t="shared" si="427"/>
        <v>0.0540271538520565-0.119438561112994i</v>
      </c>
      <c r="L1504" t="str">
        <f t="shared" si="428"/>
        <v>0.000714285714285714-4.76063491173753i</v>
      </c>
      <c r="M1504" t="str">
        <f t="shared" si="429"/>
        <v>0.0025-0.148319023291822i</v>
      </c>
      <c r="N1504">
        <f t="shared" si="430"/>
        <v>27.461347404753809</v>
      </c>
      <c r="O1504">
        <f t="shared" si="431"/>
        <v>44.405307296505036</v>
      </c>
      <c r="P1504" s="3">
        <f t="shared" si="432"/>
        <v>44.405307296505036</v>
      </c>
      <c r="Q1504" s="3">
        <f t="shared" si="433"/>
        <v>-152.53865259524619</v>
      </c>
      <c r="R1504">
        <f t="shared" si="434"/>
        <v>27.461347404753809</v>
      </c>
      <c r="S1504">
        <f t="shared" si="435"/>
        <v>0.25403839791748289</v>
      </c>
      <c r="T1504">
        <f t="shared" si="418"/>
        <v>44.405307296505036</v>
      </c>
    </row>
    <row r="1505" spans="1:20" x14ac:dyDescent="0.25">
      <c r="A1505">
        <f t="shared" si="419"/>
        <v>1602.235776505737</v>
      </c>
      <c r="B1505">
        <f t="shared" si="436"/>
        <v>255.00374382956932</v>
      </c>
      <c r="C1505" t="str">
        <f t="shared" si="420"/>
        <v>-146.406692985387-75.8854343144384i</v>
      </c>
      <c r="D1505" t="str">
        <f t="shared" si="421"/>
        <v>3.47812457273815-62.4140058931097i</v>
      </c>
      <c r="E1505" t="str">
        <f t="shared" si="422"/>
        <v>161.505138371621-0.154290775165773i</v>
      </c>
      <c r="F1505" t="str">
        <f t="shared" si="423"/>
        <v>2.90990984106452-585.706029873145i</v>
      </c>
      <c r="G1505" t="str">
        <f t="shared" si="424"/>
        <v>0.999999976341059-0.00015381463090546i</v>
      </c>
      <c r="H1505" t="str">
        <f t="shared" si="425"/>
        <v>15.9169318711096+35.0533382269933i</v>
      </c>
      <c r="I1505" t="str">
        <f t="shared" si="426"/>
        <v>139.318395725383-62.4283493496728i</v>
      </c>
      <c r="K1505" t="str">
        <f t="shared" si="427"/>
        <v>0.0536977612025912-0.119128438664432i</v>
      </c>
      <c r="L1505" t="str">
        <f t="shared" si="428"/>
        <v>0.000714285714285714-4.74261298240438i</v>
      </c>
      <c r="M1505" t="str">
        <f t="shared" si="429"/>
        <v>0.0025-0.147757544622258i</v>
      </c>
      <c r="N1505">
        <f t="shared" si="430"/>
        <v>27.398585013948036</v>
      </c>
      <c r="O1505">
        <f t="shared" si="431"/>
        <v>44.344654097389935</v>
      </c>
      <c r="P1505" s="3">
        <f t="shared" si="432"/>
        <v>44.344654097389935</v>
      </c>
      <c r="Q1505" s="3">
        <f t="shared" si="433"/>
        <v>-152.60141498605196</v>
      </c>
      <c r="R1505">
        <f t="shared" si="434"/>
        <v>27.398585013948036</v>
      </c>
      <c r="S1505">
        <f t="shared" si="435"/>
        <v>0.25500374382956931</v>
      </c>
      <c r="T1505">
        <f t="shared" si="418"/>
        <v>44.344654097389935</v>
      </c>
    </row>
    <row r="1506" spans="1:20" x14ac:dyDescent="0.25">
      <c r="A1506">
        <f t="shared" si="419"/>
        <v>1608.3242724564589</v>
      </c>
      <c r="B1506">
        <f t="shared" si="436"/>
        <v>255.97275805612168</v>
      </c>
      <c r="C1506" t="str">
        <f t="shared" si="420"/>
        <v>-145.469480043199-75.1984710375778i</v>
      </c>
      <c r="D1506" t="str">
        <f t="shared" si="421"/>
        <v>3.4781245694848-62.1777397643465i</v>
      </c>
      <c r="E1506" t="str">
        <f t="shared" si="422"/>
        <v>161.504062428247-0.152204449506535i</v>
      </c>
      <c r="F1506" t="str">
        <f t="shared" si="423"/>
        <v>2.9099098405403-583.488775932723i</v>
      </c>
      <c r="G1506" t="str">
        <f t="shared" si="424"/>
        <v>0.999999976160909-0.000154399126475085i</v>
      </c>
      <c r="H1506" t="str">
        <f t="shared" si="425"/>
        <v>15.922825803951+35.188076778379i</v>
      </c>
      <c r="I1506" t="str">
        <f t="shared" si="426"/>
        <v>139.324580109393-62.2100351643796i</v>
      </c>
      <c r="K1506" t="str">
        <f t="shared" si="427"/>
        <v>0.0533700794027366-0.118818217793571i</v>
      </c>
      <c r="L1506" t="str">
        <f t="shared" si="428"/>
        <v>0.000714285714285714-4.72465927715121i</v>
      </c>
      <c r="M1506" t="str">
        <f t="shared" si="429"/>
        <v>0.0025-0.147198191494578i</v>
      </c>
      <c r="N1506">
        <f t="shared" si="430"/>
        <v>27.336088802698498</v>
      </c>
      <c r="O1506">
        <f t="shared" si="431"/>
        <v>44.283969067657438</v>
      </c>
      <c r="P1506" s="3">
        <f t="shared" si="432"/>
        <v>44.283969067657438</v>
      </c>
      <c r="Q1506" s="3">
        <f t="shared" si="433"/>
        <v>-152.6639111973015</v>
      </c>
      <c r="R1506">
        <f t="shared" si="434"/>
        <v>27.336088802698498</v>
      </c>
      <c r="S1506">
        <f t="shared" si="435"/>
        <v>0.25597275805612169</v>
      </c>
      <c r="T1506">
        <f t="shared" si="418"/>
        <v>44.283969067657438</v>
      </c>
    </row>
    <row r="1507" spans="1:20" x14ac:dyDescent="0.25">
      <c r="A1507">
        <f t="shared" si="419"/>
        <v>1614.4359046917932</v>
      </c>
      <c r="B1507">
        <f t="shared" si="436"/>
        <v>256.94545453673493</v>
      </c>
      <c r="C1507" t="str">
        <f t="shared" si="420"/>
        <v>-144.537175422289-74.5177067746874i</v>
      </c>
      <c r="D1507" t="str">
        <f t="shared" si="421"/>
        <v>3.47812456620668-61.9423680832446i</v>
      </c>
      <c r="E1507" t="str">
        <f t="shared" si="422"/>
        <v>161.50299294173-0.15011409303698i</v>
      </c>
      <c r="F1507" t="str">
        <f t="shared" si="423"/>
        <v>2.90990984001209-581.279915674235i</v>
      </c>
      <c r="G1507" t="str">
        <f t="shared" si="424"/>
        <v>0.999999975979388-0.000154985843127557i</v>
      </c>
      <c r="H1507" t="str">
        <f t="shared" si="425"/>
        <v>15.9287656290636+35.3233450383648i</v>
      </c>
      <c r="I1507" t="str">
        <f t="shared" si="426"/>
        <v>139.330812102352-61.9926194160885i</v>
      </c>
      <c r="K1507" t="str">
        <f t="shared" si="427"/>
        <v>0.0530441045121695-0.118507908158007i</v>
      </c>
      <c r="L1507" t="str">
        <f t="shared" si="428"/>
        <v>0.000714285714285714-4.70677353770792i</v>
      </c>
      <c r="M1507" t="str">
        <f t="shared" si="429"/>
        <v>0.0025-0.146640955862302i</v>
      </c>
      <c r="N1507">
        <f t="shared" si="430"/>
        <v>27.273859047094874</v>
      </c>
      <c r="O1507">
        <f t="shared" si="431"/>
        <v>44.223252385023301</v>
      </c>
      <c r="P1507" s="3">
        <f t="shared" si="432"/>
        <v>44.223252385023301</v>
      </c>
      <c r="Q1507" s="3">
        <f t="shared" si="433"/>
        <v>-152.72614095290513</v>
      </c>
      <c r="R1507">
        <f t="shared" si="434"/>
        <v>27.273859047094874</v>
      </c>
      <c r="S1507">
        <f t="shared" si="435"/>
        <v>0.25694545453673495</v>
      </c>
      <c r="T1507">
        <f t="shared" si="418"/>
        <v>44.223252385023301</v>
      </c>
    </row>
    <row r="1508" spans="1:20" x14ac:dyDescent="0.25">
      <c r="A1508">
        <f t="shared" si="419"/>
        <v>1620.5707611296223</v>
      </c>
      <c r="B1508">
        <f t="shared" si="436"/>
        <v>257.92184726397454</v>
      </c>
      <c r="C1508" t="str">
        <f t="shared" si="420"/>
        <v>-143.609767277524-73.8430915288098i</v>
      </c>
      <c r="D1508" t="str">
        <f t="shared" si="421"/>
        <v>3.47812456290358-61.7078874639029i</v>
      </c>
      <c r="E1508" t="str">
        <f t="shared" si="422"/>
        <v>161.501929901373-0.14801972462717i</v>
      </c>
      <c r="F1508" t="str">
        <f t="shared" si="423"/>
        <v>2.90990983947987-579.079417322483i</v>
      </c>
      <c r="G1508" t="str">
        <f t="shared" si="424"/>
        <v>0.999999975796484-0.000155574789302987i</v>
      </c>
      <c r="H1508" t="str">
        <f t="shared" si="425"/>
        <v>15.9347517115829+35.4591452248536i</v>
      </c>
      <c r="I1508" t="str">
        <f t="shared" si="426"/>
        <v>139.337092074758-61.7760990182695i</v>
      </c>
      <c r="K1508" t="str">
        <f t="shared" si="427"/>
        <v>0.0527198325338025-0.118197519344531i</v>
      </c>
      <c r="L1508" t="str">
        <f t="shared" si="428"/>
        <v>0.000714285714285714-4.68895550678215i</v>
      </c>
      <c r="M1508" t="str">
        <f t="shared" si="429"/>
        <v>0.0025-0.146085829709406i</v>
      </c>
      <c r="N1508">
        <f t="shared" si="430"/>
        <v>27.211896017751315</v>
      </c>
      <c r="O1508">
        <f t="shared" si="431"/>
        <v>44.162504226844142</v>
      </c>
      <c r="P1508" s="3">
        <f t="shared" si="432"/>
        <v>44.162504226844142</v>
      </c>
      <c r="Q1508" s="3">
        <f t="shared" si="433"/>
        <v>-152.78810398224869</v>
      </c>
      <c r="R1508">
        <f t="shared" si="434"/>
        <v>27.211896017751315</v>
      </c>
      <c r="S1508">
        <f t="shared" si="435"/>
        <v>0.25792184726397455</v>
      </c>
      <c r="T1508">
        <f t="shared" si="418"/>
        <v>44.162504226844142</v>
      </c>
    </row>
    <row r="1509" spans="1:20" x14ac:dyDescent="0.25">
      <c r="A1509">
        <f t="shared" si="419"/>
        <v>1626.7289300219149</v>
      </c>
      <c r="B1509">
        <f t="shared" si="436"/>
        <v>258.90195028357766</v>
      </c>
      <c r="C1509" t="str">
        <f t="shared" si="420"/>
        <v>-142.687243607589-73.1745755946844i</v>
      </c>
      <c r="D1509" t="str">
        <f t="shared" si="421"/>
        <v>3.47812455957534-61.4742945332392i</v>
      </c>
      <c r="E1509" t="str">
        <f t="shared" si="422"/>
        <v>161.500873296314-0.145921362841895i</v>
      </c>
      <c r="F1509" t="str">
        <f t="shared" si="423"/>
        <v>2.90990983894359-576.887249222561i</v>
      </c>
      <c r="G1509" t="str">
        <f t="shared" si="424"/>
        <v>0.999999975612188-0.000156165973473558i</v>
      </c>
      <c r="H1509" t="str">
        <f t="shared" si="425"/>
        <v>15.9407844196702+35.5954795665693i</v>
      </c>
      <c r="I1509" t="str">
        <f t="shared" si="426"/>
        <v>139.343420400056-61.560470897761i</v>
      </c>
      <c r="K1509" t="str">
        <f t="shared" si="427"/>
        <v>0.052397259414728-0.117887060868957i</v>
      </c>
      <c r="L1509" t="str">
        <f t="shared" si="428"/>
        <v>0.000714285714285714-4.67120492805553i</v>
      </c>
      <c r="M1509" t="str">
        <f t="shared" si="429"/>
        <v>0.0025-0.145532805050215i</v>
      </c>
      <c r="N1509">
        <f t="shared" si="430"/>
        <v>27.150199979860673</v>
      </c>
      <c r="O1509">
        <f t="shared" si="431"/>
        <v>44.101724770111645</v>
      </c>
      <c r="P1509" s="3">
        <f t="shared" si="432"/>
        <v>44.101724770111645</v>
      </c>
      <c r="Q1509" s="3">
        <f t="shared" si="433"/>
        <v>-152.84980002013933</v>
      </c>
      <c r="R1509">
        <f t="shared" si="434"/>
        <v>27.150199979860673</v>
      </c>
      <c r="S1509">
        <f t="shared" si="435"/>
        <v>0.25890195028357765</v>
      </c>
      <c r="T1509">
        <f t="shared" si="418"/>
        <v>44.101724770111645</v>
      </c>
    </row>
    <row r="1510" spans="1:20" x14ac:dyDescent="0.25">
      <c r="A1510">
        <f t="shared" si="419"/>
        <v>1632.9104999559981</v>
      </c>
      <c r="B1510">
        <f t="shared" si="436"/>
        <v>259.88577769465525</v>
      </c>
      <c r="C1510" t="str">
        <f t="shared" si="420"/>
        <v>-141.769592257685-72.5121095587982i</v>
      </c>
      <c r="D1510" t="str">
        <f t="shared" si="421"/>
        <v>3.47812455622174-61.2415859309405i</v>
      </c>
      <c r="E1510" t="str">
        <f t="shared" si="422"/>
        <v>161.499823115538-0.143819025941634i</v>
      </c>
      <c r="F1510" t="str">
        <f t="shared" si="423"/>
        <v>2.90990983840321-574.70337983939i</v>
      </c>
      <c r="G1510" t="str">
        <f t="shared" si="424"/>
        <v>0.999999975426489-0.000156759404143647i</v>
      </c>
      <c r="H1510" t="str">
        <f t="shared" si="425"/>
        <v>15.9468641245382+35.7323503031264i</v>
      </c>
      <c r="I1510" t="str">
        <f t="shared" si="426"/>
        <v>139.349797454657-61.3457319947247i</v>
      </c>
      <c r="K1510" t="str">
        <f t="shared" si="427"/>
        <v>0.052076381047151-0.117576542175978i</v>
      </c>
      <c r="L1510" t="str">
        <f t="shared" si="428"/>
        <v>0.000714285714285714-4.65352154618006i</v>
      </c>
      <c r="M1510" t="str">
        <f t="shared" si="429"/>
        <v>0.0025-0.144981873929284i</v>
      </c>
      <c r="N1510">
        <f t="shared" si="430"/>
        <v>27.088771193241087</v>
      </c>
      <c r="O1510">
        <f t="shared" si="431"/>
        <v>44.04091419144828</v>
      </c>
      <c r="P1510" s="3">
        <f t="shared" si="432"/>
        <v>44.04091419144828</v>
      </c>
      <c r="Q1510" s="3">
        <f t="shared" si="433"/>
        <v>-152.91122880675891</v>
      </c>
      <c r="R1510">
        <f t="shared" si="434"/>
        <v>27.088771193241087</v>
      </c>
      <c r="S1510">
        <f t="shared" si="435"/>
        <v>0.25988577769465526</v>
      </c>
      <c r="T1510">
        <f t="shared" si="418"/>
        <v>44.04091419144828</v>
      </c>
    </row>
    <row r="1511" spans="1:20" x14ac:dyDescent="0.25">
      <c r="A1511">
        <f t="shared" si="419"/>
        <v>1639.115559855831</v>
      </c>
      <c r="B1511">
        <f t="shared" si="436"/>
        <v>260.87334364989493</v>
      </c>
      <c r="C1511" t="str">
        <f t="shared" si="420"/>
        <v>-140.856800922184-71.8556442994073i</v>
      </c>
      <c r="D1511" t="str">
        <f t="shared" si="421"/>
        <v>3.47812455284263-61.009758309416i</v>
      </c>
      <c r="E1511" t="str">
        <f t="shared" si="422"/>
        <v>161.498779347871-0.141712731880618i</v>
      </c>
      <c r="F1511" t="str">
        <f t="shared" si="423"/>
        <v>2.90990983785872-572.527777757284i</v>
      </c>
      <c r="G1511" t="str">
        <f t="shared" si="424"/>
        <v>0.999999975239375-0.00015735508984995i</v>
      </c>
      <c r="H1511" t="str">
        <f t="shared" si="425"/>
        <v>15.9529912004786+35.8697596851001i</v>
      </c>
      <c r="I1511" t="str">
        <f t="shared" si="426"/>
        <v>139.356223617969-61.131879262612i</v>
      </c>
      <c r="K1511" t="str">
        <f t="shared" si="427"/>
        <v>0.0517571932693213-0.11726597263902i</v>
      </c>
      <c r="L1511" t="str">
        <f t="shared" si="428"/>
        <v>0.000714285714285714-4.63590510677431i</v>
      </c>
      <c r="M1511" t="str">
        <f t="shared" si="429"/>
        <v>0.0025-0.144433028421283i</v>
      </c>
      <c r="N1511">
        <f t="shared" si="430"/>
        <v>27.027609912387618</v>
      </c>
      <c r="O1511">
        <f t="shared" si="431"/>
        <v>43.980072667101844</v>
      </c>
      <c r="P1511" s="3">
        <f t="shared" si="432"/>
        <v>43.980072667101844</v>
      </c>
      <c r="Q1511" s="3">
        <f t="shared" si="433"/>
        <v>-152.97239008761238</v>
      </c>
      <c r="R1511">
        <f t="shared" si="434"/>
        <v>27.027609912387618</v>
      </c>
      <c r="S1511">
        <f t="shared" si="435"/>
        <v>0.26087334364989495</v>
      </c>
      <c r="T1511">
        <f t="shared" si="418"/>
        <v>43.980072667101844</v>
      </c>
    </row>
    <row r="1512" spans="1:20" x14ac:dyDescent="0.25">
      <c r="A1512">
        <f t="shared" si="419"/>
        <v>1645.3441989832831</v>
      </c>
      <c r="B1512">
        <f t="shared" si="436"/>
        <v>261.86466235576455</v>
      </c>
      <c r="C1512" t="str">
        <f t="shared" si="420"/>
        <v>-139.948857147286-71.2051309865263i</v>
      </c>
      <c r="D1512" t="str">
        <f t="shared" si="421"/>
        <v>3.47812454943778-60.7788083337473i</v>
      </c>
      <c r="E1512" t="str">
        <f t="shared" si="422"/>
        <v>161.497741981987-0.139602498307879i</v>
      </c>
      <c r="F1512" t="str">
        <f t="shared" si="423"/>
        <v>2.9099098373101-570.360411679472i</v>
      </c>
      <c r="G1512" t="str">
        <f t="shared" si="424"/>
        <v>0.999999975050837-0.000157953039161599i</v>
      </c>
      <c r="H1512" t="str">
        <f t="shared" si="425"/>
        <v>15.9591660248894+36.0077099740966i</v>
      </c>
      <c r="I1512" t="str">
        <f t="shared" si="426"/>
        <v>139.362699272418-60.9189096681224i</v>
      </c>
      <c r="K1512" t="str">
        <f t="shared" si="427"/>
        <v>0.0514396918664611-0.116955361560113i</v>
      </c>
      <c r="L1512" t="str">
        <f t="shared" si="428"/>
        <v>0.000714285714285714-4.61835535641991i</v>
      </c>
      <c r="M1512" t="str">
        <f t="shared" si="429"/>
        <v>0.0025-0.143886260630885i</v>
      </c>
      <c r="N1512">
        <f t="shared" si="430"/>
        <v>26.966716386521824</v>
      </c>
      <c r="O1512">
        <f t="shared" si="431"/>
        <v>43.919200372940537</v>
      </c>
      <c r="P1512" s="3">
        <f t="shared" si="432"/>
        <v>43.919200372940537</v>
      </c>
      <c r="Q1512" s="3">
        <f t="shared" si="433"/>
        <v>-153.03328361347818</v>
      </c>
      <c r="R1512">
        <f t="shared" si="434"/>
        <v>26.966716386521824</v>
      </c>
      <c r="S1512">
        <f t="shared" si="435"/>
        <v>0.26186466235576455</v>
      </c>
      <c r="T1512">
        <f t="shared" si="418"/>
        <v>43.919200372940537</v>
      </c>
    </row>
    <row r="1513" spans="1:20" x14ac:dyDescent="0.25">
      <c r="A1513">
        <f t="shared" si="419"/>
        <v>1651.5965069394197</v>
      </c>
      <c r="B1513">
        <f t="shared" si="436"/>
        <v>262.85974807271646</v>
      </c>
      <c r="C1513" t="str">
        <f t="shared" si="420"/>
        <v>-139.045748333673-70.5605210818979i</v>
      </c>
      <c r="D1513" t="str">
        <f t="shared" si="421"/>
        <v>3.47812454600699-60.5487326816411i</v>
      </c>
      <c r="E1513" t="str">
        <f t="shared" si="422"/>
        <v>161.496711006418-0.137488342564296i</v>
      </c>
      <c r="F1513" t="str">
        <f t="shared" si="423"/>
        <v>2.90990983675729-568.201250427664i</v>
      </c>
      <c r="G1513" t="str">
        <f t="shared" si="424"/>
        <v>0.999999974860863-0.000158553260680292i</v>
      </c>
      <c r="H1513" t="str">
        <f t="shared" si="425"/>
        <v>15.9653889783025+36.1462034428242i</v>
      </c>
      <c r="I1513" t="str">
        <f t="shared" si="426"/>
        <v>139.369224803468-60.7068201911674i</v>
      </c>
      <c r="K1513" t="str">
        <f t="shared" si="427"/>
        <v>0.0511238725716891-0.116644718169777i</v>
      </c>
      <c r="L1513" t="str">
        <f t="shared" si="428"/>
        <v>0.000714285714285714-4.6008720426578i</v>
      </c>
      <c r="M1513" t="str">
        <f t="shared" si="429"/>
        <v>0.0025-0.143341562692653i</v>
      </c>
      <c r="N1513">
        <f t="shared" si="430"/>
        <v>26.906090859642518</v>
      </c>
      <c r="O1513">
        <f t="shared" si="431"/>
        <v>43.858297484449054</v>
      </c>
      <c r="P1513" s="3">
        <f t="shared" si="432"/>
        <v>43.858297484449054</v>
      </c>
      <c r="Q1513" s="3">
        <f t="shared" si="433"/>
        <v>-153.09390914035748</v>
      </c>
      <c r="R1513">
        <f t="shared" si="434"/>
        <v>26.906090859642518</v>
      </c>
      <c r="S1513">
        <f t="shared" si="435"/>
        <v>0.26285974807271645</v>
      </c>
      <c r="T1513">
        <f t="shared" si="418"/>
        <v>43.858297484449054</v>
      </c>
    </row>
    <row r="1514" spans="1:20" x14ac:dyDescent="0.25">
      <c r="A1514">
        <f t="shared" si="419"/>
        <v>1657.8725736657896</v>
      </c>
      <c r="B1514">
        <f t="shared" si="436"/>
        <v>263.85861511539281</v>
      </c>
      <c r="C1514" t="str">
        <f t="shared" si="420"/>
        <v>-138.147461739124-69.9217663389145i</v>
      </c>
      <c r="D1514" t="str">
        <f t="shared" si="421"/>
        <v>3.47812454255009-60.3195280433823i</v>
      </c>
      <c r="E1514" t="str">
        <f t="shared" si="422"/>
        <v>161.495686409544-0.135370281684051i</v>
      </c>
      <c r="F1514" t="str">
        <f t="shared" si="423"/>
        <v>2.90990983620027-566.050262941603i</v>
      </c>
      <c r="G1514" t="str">
        <f t="shared" si="424"/>
        <v>0.999999974669443-0.000159155763040412i</v>
      </c>
      <c r="H1514" t="str">
        <f t="shared" si="425"/>
        <v>15.971660444412+36.285242375166i</v>
      </c>
      <c r="I1514" t="str">
        <f t="shared" si="426"/>
        <v>139.375800599657-60.4956078248346i</v>
      </c>
      <c r="K1514" t="str">
        <f t="shared" si="427"/>
        <v>0.0508097310669374-0.116334051626908i</v>
      </c>
      <c r="L1514" t="str">
        <f t="shared" si="428"/>
        <v>0.000714285714285714-4.58345491398467i</v>
      </c>
      <c r="M1514" t="str">
        <f t="shared" si="429"/>
        <v>0.0025-0.142798926770924i</v>
      </c>
      <c r="N1514">
        <f t="shared" si="430"/>
        <v>26.845733570575078</v>
      </c>
      <c r="O1514">
        <f t="shared" si="431"/>
        <v>43.797364176722951</v>
      </c>
      <c r="P1514" s="3">
        <f t="shared" si="432"/>
        <v>43.797364176722951</v>
      </c>
      <c r="Q1514" s="3">
        <f t="shared" si="433"/>
        <v>-153.15426642942492</v>
      </c>
      <c r="R1514">
        <f t="shared" si="434"/>
        <v>26.845733570575078</v>
      </c>
      <c r="S1514">
        <f t="shared" si="435"/>
        <v>0.26385861511539282</v>
      </c>
      <c r="T1514">
        <f t="shared" si="418"/>
        <v>43.797364176722951</v>
      </c>
    </row>
    <row r="1515" spans="1:20" x14ac:dyDescent="0.25">
      <c r="A1515">
        <f t="shared" si="419"/>
        <v>1664.1724894457197</v>
      </c>
      <c r="B1515">
        <f t="shared" si="436"/>
        <v>264.86127785283134</v>
      </c>
      <c r="C1515" t="str">
        <f t="shared" si="420"/>
        <v>-137.253984481137-69.2888188025276i</v>
      </c>
      <c r="D1515" t="str">
        <f t="shared" si="421"/>
        <v>3.47812453906687-60.0911911217851i</v>
      </c>
      <c r="E1515" t="str">
        <f t="shared" si="422"/>
        <v>161.494668179609-0.133248332393414i</v>
      </c>
      <c r="F1515" t="str">
        <f t="shared" si="423"/>
        <v>2.90990983563901-563.907418278612i</v>
      </c>
      <c r="G1515" t="str">
        <f t="shared" si="424"/>
        <v>0.999999974476564-0.000159760554909151i</v>
      </c>
      <c r="H1515" t="str">
        <f t="shared" si="425"/>
        <v>15.9779808101023+36.4248290662522i</v>
      </c>
      <c r="I1515" t="str">
        <f t="shared" si="426"/>
        <v>139.382427052617-60.2852695753495i</v>
      </c>
      <c r="K1515" t="str">
        <f t="shared" si="427"/>
        <v>0.050497262983867-0.116023371018684i</v>
      </c>
      <c r="L1515" t="str">
        <f t="shared" si="428"/>
        <v>0.000714285714285714-4.56610371984924i</v>
      </c>
      <c r="M1515" t="str">
        <f t="shared" si="429"/>
        <v>0.0025-0.142258345059697i</v>
      </c>
      <c r="N1515">
        <f t="shared" si="430"/>
        <v>26.785644753023348</v>
      </c>
      <c r="O1515">
        <f t="shared" si="431"/>
        <v>43.736400624464608</v>
      </c>
      <c r="P1515" s="3">
        <f t="shared" si="432"/>
        <v>43.736400624464608</v>
      </c>
      <c r="Q1515" s="3">
        <f t="shared" si="433"/>
        <v>-153.21435524697665</v>
      </c>
      <c r="R1515">
        <f t="shared" si="434"/>
        <v>26.785644753023348</v>
      </c>
      <c r="S1515">
        <f t="shared" si="435"/>
        <v>0.26486127785283131</v>
      </c>
      <c r="T1515">
        <f t="shared" si="418"/>
        <v>43.736400624464608</v>
      </c>
    </row>
    <row r="1516" spans="1:20" x14ac:dyDescent="0.25">
      <c r="A1516">
        <f t="shared" si="419"/>
        <v>1670.4963449056133</v>
      </c>
      <c r="B1516">
        <f t="shared" si="436"/>
        <v>265.86775070867208</v>
      </c>
      <c r="C1516" t="str">
        <f t="shared" si="420"/>
        <v>-136.365303539537-68.6616308091203i</v>
      </c>
      <c r="D1516" t="str">
        <f t="shared" si="421"/>
        <v>3.47812453555713-59.8637186321464i</v>
      </c>
      <c r="E1516" t="str">
        <f t="shared" si="422"/>
        <v>161.493656304719-0.131122511110311i</v>
      </c>
      <c r="F1516" t="str">
        <f t="shared" si="423"/>
        <v>2.90990983507348-561.772685613151i</v>
      </c>
      <c r="G1516" t="str">
        <f t="shared" si="424"/>
        <v>0.999999974282218-0.000160367644986639i</v>
      </c>
      <c r="H1516" t="str">
        <f t="shared" si="425"/>
        <v>15.9843504654768+36.5649658225326i</v>
      </c>
      <c r="I1516" t="str">
        <f t="shared" si="426"/>
        <v>139.389104557098-60.0758024620393i</v>
      </c>
      <c r="K1516" t="str">
        <f t="shared" si="427"/>
        <v>0.0501864639047784-0.115712685360481i</v>
      </c>
      <c r="L1516" t="str">
        <f t="shared" si="428"/>
        <v>0.000714285714285714-4.54881821064877i</v>
      </c>
      <c r="M1516" t="str">
        <f t="shared" si="429"/>
        <v>0.0025-0.141719809782523i</v>
      </c>
      <c r="N1516">
        <f t="shared" si="430"/>
        <v>26.725824635618324</v>
      </c>
      <c r="O1516">
        <f t="shared" si="431"/>
        <v>43.675407001978961</v>
      </c>
      <c r="P1516" s="3">
        <f t="shared" si="432"/>
        <v>43.675407001978961</v>
      </c>
      <c r="Q1516" s="3">
        <f t="shared" si="433"/>
        <v>-153.27417536438168</v>
      </c>
      <c r="R1516">
        <f t="shared" si="434"/>
        <v>26.725824635618324</v>
      </c>
      <c r="S1516">
        <f t="shared" si="435"/>
        <v>0.26586775070867208</v>
      </c>
      <c r="T1516">
        <f t="shared" ref="T1516:T1579" si="437">P1516</f>
        <v>43.675407001978961</v>
      </c>
    </row>
    <row r="1517" spans="1:20" x14ac:dyDescent="0.25">
      <c r="A1517">
        <f t="shared" ref="A1517:A1580" si="438">2*PI()*B1517</f>
        <v>1676.8442310162548</v>
      </c>
      <c r="B1517">
        <f t="shared" si="436"/>
        <v>266.87804816136503</v>
      </c>
      <c r="C1517" t="str">
        <f t="shared" ref="C1517:C1580" si="439">IMPRODUCT(D1517,E1517,$C$40,,K1517,$C$41)</f>
        <v>-135.481405759054-68.04015498635i</v>
      </c>
      <c r="D1517" t="str">
        <f t="shared" ref="D1517:D1580" si="440">IMDIV(IMPRODUCT($C$37,$C$38,COMPLEX(1,A1517/$C$38)),IMSUM(-1*A1517*A1517/$C$39,COMPLEX(0,1*A1517)))</f>
        <v>3.47812453202066-59.6371073021978i</v>
      </c>
      <c r="E1517" t="str">
        <f t="shared" ref="E1517:E1580" si="441">IMDIV(IMPRODUCT(IMSUM(F1517,G1517),$C$29,H1517),IMSUM(1,I1517))</f>
        <v>161.492650772843-0.128992833943831i</v>
      </c>
      <c r="F1517" t="str">
        <f t="shared" ref="F1517:F1580" si="442">IMDIV(IMPRODUCT($C$14,$C$15,COMPLEX(1,A1517/$C$15)),IMSUM(-1*A1517*A1517/$C$16,COMPLEX(0,A1517)))</f>
        <v>2.90990983450365-559.646034236373i</v>
      </c>
      <c r="G1517" t="str">
        <f t="shared" ref="G1517:G1580" si="443">IMDIV(1,COMPLEX(1,A1517*$C$9*$C$10))</f>
        <v>0.999999974086391-0.000160977042006064i</v>
      </c>
      <c r="H1517" t="str">
        <f t="shared" ref="H1517:H1580" si="444">IMDIV($C$3,IMSUM(K1517,COMPLEX(0,$C$28*A1517)))</f>
        <v>15.9907698038853+36.70565496185i</v>
      </c>
      <c r="I1517" t="str">
        <f t="shared" ref="I1517:I1580" si="445">IMPRODUCT(F1517,$C$29,H1517,$C$31)</f>
        <v>139.395833510992-59.8672035172913i</v>
      </c>
      <c r="K1517" t="str">
        <f t="shared" ref="K1517:K1580" si="446">IF($C$26&lt;=0,IMDIV(1,IMSUM(IMDIV(1,L1517),1/$C$18)),IMDIV(1,IMSUM(IMDIV(1,L1517),1/$C$18,IMDIV(1,M1517))))</f>
        <v>0.0498773293635159-0.115402003595797i</v>
      </c>
      <c r="L1517" t="str">
        <f t="shared" ref="L1517:L1580" si="447">IMSUM($C$21/$C$22,IMDIV(1,COMPLEX(0,$C$20*$C$22*A1517)))</f>
        <v>0.000714285714285714-4.53159813772542i</v>
      </c>
      <c r="M1517" t="str">
        <f t="shared" ref="M1517:M1580" si="448">IMSUM($C$25/$C$26,IMDIV(1,COMPLEX(0,$C$24*$C$26*A1517)))</f>
        <v>0.0025-0.141183313192392i</v>
      </c>
      <c r="N1517">
        <f t="shared" ref="N1517:N1580" si="449">ABS(R1517)</f>
        <v>26.666273441970105</v>
      </c>
      <c r="O1517">
        <f t="shared" ref="O1517:O1580" si="450">ABS(P1517)</f>
        <v>43.614383483168659</v>
      </c>
      <c r="P1517" s="3">
        <f t="shared" ref="P1517:P1580" si="451">20*LOG10(IMABS(C1517))</f>
        <v>43.614383483168659</v>
      </c>
      <c r="Q1517" s="3">
        <f t="shared" ref="Q1517:Q1580" si="452">IMARGUMENT(C1517)*180/PI()</f>
        <v>-153.33372655802989</v>
      </c>
      <c r="R1517">
        <f t="shared" ref="R1517:R1580" si="453">IF(Q1517&lt;0,Q1517+180,Q1517-180)</f>
        <v>26.666273441970105</v>
      </c>
      <c r="S1517">
        <f t="shared" ref="S1517:S1580" si="454">B1517/1000</f>
        <v>0.26687804816136501</v>
      </c>
      <c r="T1517">
        <f t="shared" si="437"/>
        <v>43.614383483168659</v>
      </c>
    </row>
    <row r="1518" spans="1:20" x14ac:dyDescent="0.25">
      <c r="A1518">
        <f t="shared" si="438"/>
        <v>1683.2162390941164</v>
      </c>
      <c r="B1518">
        <f t="shared" ref="B1518:B1581" si="455">B1517*(1+B$42)</f>
        <v>267.8921847443782</v>
      </c>
      <c r="C1518" t="str">
        <f t="shared" si="439"/>
        <v>-134.602277851903-67.4243442529661i</v>
      </c>
      <c r="D1518" t="str">
        <f t="shared" si="440"/>
        <v>3.47812452845724-59.411353872059i</v>
      </c>
      <c r="E1518" t="str">
        <f t="shared" si="441"/>
        <v>161.491651571821-0.12685931669433i</v>
      </c>
      <c r="F1518" t="str">
        <f t="shared" si="442"/>
        <v>2.90990983392946-557.52743355568i</v>
      </c>
      <c r="G1518" t="str">
        <f t="shared" si="443"/>
        <v>0.999999973889074-0.000161588754733803i</v>
      </c>
      <c r="H1518" t="str">
        <f t="shared" si="444"/>
        <v>15.9972392219557+36.8468988135167i</v>
      </c>
      <c r="I1518" t="str">
        <f t="shared" si="445"/>
        <v>139.402614315367-59.6594697865261i</v>
      </c>
      <c r="K1518" t="str">
        <f t="shared" si="446"/>
        <v>0.0495698548463675-0.115091334596182i</v>
      </c>
      <c r="L1518" t="str">
        <f t="shared" si="447"/>
        <v>0.000714285714285714-4.51444325336264i</v>
      </c>
      <c r="M1518" t="str">
        <f t="shared" si="448"/>
        <v>0.0025-0.14064884757162i</v>
      </c>
      <c r="N1518">
        <f t="shared" si="449"/>
        <v>26.606991390717212</v>
      </c>
      <c r="O1518">
        <f t="shared" si="450"/>
        <v>43.553330241530048</v>
      </c>
      <c r="P1518" s="3">
        <f t="shared" si="451"/>
        <v>43.553330241530048</v>
      </c>
      <c r="Q1518" s="3">
        <f t="shared" si="452"/>
        <v>-153.39300860928279</v>
      </c>
      <c r="R1518">
        <f t="shared" si="453"/>
        <v>26.606991390717212</v>
      </c>
      <c r="S1518">
        <f t="shared" si="454"/>
        <v>0.2678921847443782</v>
      </c>
      <c r="T1518">
        <f t="shared" si="437"/>
        <v>43.553330241530048</v>
      </c>
    </row>
    <row r="1519" spans="1:20" x14ac:dyDescent="0.25">
      <c r="A1519">
        <f t="shared" si="438"/>
        <v>1689.6124608026739</v>
      </c>
      <c r="B1519">
        <f t="shared" si="455"/>
        <v>268.91017504640683</v>
      </c>
      <c r="C1519" t="str">
        <f t="shared" si="439"/>
        <v>-133.727906400347-66.8141518186014i</v>
      </c>
      <c r="D1519" t="str">
        <f t="shared" si="440"/>
        <v>3.47812452486672-59.186455094192i</v>
      </c>
      <c r="E1519" t="str">
        <f t="shared" si="441"/>
        <v>161.490658689364-0.124721974853049i</v>
      </c>
      <c r="F1519" t="str">
        <f t="shared" si="442"/>
        <v>2.90990983335092-555.4168530943i</v>
      </c>
      <c r="G1519" t="str">
        <f t="shared" si="443"/>
        <v>0.999999973690254-0.000162202791969543i</v>
      </c>
      <c r="H1519" t="str">
        <f t="shared" si="444"/>
        <v>16.0037591196212+36.9886997183877i</v>
      </c>
      <c r="I1519" t="str">
        <f t="shared" si="445"/>
        <v>139.409447374491-59.452598328155i</v>
      </c>
      <c r="K1519" t="str">
        <f t="shared" si="446"/>
        <v>0.049264035792962-0.114780687161192i</v>
      </c>
      <c r="L1519" t="str">
        <f t="shared" si="447"/>
        <v>0.000714285714285714-4.49735331078167i</v>
      </c>
      <c r="M1519" t="str">
        <f t="shared" si="448"/>
        <v>0.0025-0.14011640523174i</v>
      </c>
      <c r="N1519">
        <f t="shared" si="449"/>
        <v>26.547978695577569</v>
      </c>
      <c r="O1519">
        <f t="shared" si="450"/>
        <v>43.492247450149321</v>
      </c>
      <c r="P1519" s="3">
        <f t="shared" si="451"/>
        <v>43.492247450149321</v>
      </c>
      <c r="Q1519" s="3">
        <f t="shared" si="452"/>
        <v>-153.45202130442243</v>
      </c>
      <c r="R1519">
        <f t="shared" si="453"/>
        <v>26.547978695577569</v>
      </c>
      <c r="S1519">
        <f t="shared" si="454"/>
        <v>0.26891017504640685</v>
      </c>
      <c r="T1519">
        <f t="shared" si="437"/>
        <v>43.492247450149321</v>
      </c>
    </row>
    <row r="1520" spans="1:20" x14ac:dyDescent="0.25">
      <c r="A1520">
        <f t="shared" si="438"/>
        <v>1696.0329881537243</v>
      </c>
      <c r="B1520">
        <f t="shared" si="455"/>
        <v>269.93203371158319</v>
      </c>
      <c r="C1520" t="str">
        <f t="shared" si="439"/>
        <v>-132.858277859233-66.2095311835305i</v>
      </c>
      <c r="D1520" t="str">
        <f t="shared" si="440"/>
        <v>3.47812452124885-58.9624077333516i</v>
      </c>
      <c r="E1520" t="str">
        <f t="shared" si="441"/>
        <v>161.489672113062-0.122580823600576i</v>
      </c>
      <c r="F1520" t="str">
        <f t="shared" si="442"/>
        <v>2.90990983276798-553.314262490817i</v>
      </c>
      <c r="G1520" t="str">
        <f t="shared" si="443"/>
        <v>0.99999997348992-0.000162819162546409i</v>
      </c>
      <c r="H1520" t="str">
        <f t="shared" si="444"/>
        <v>16.0103299001508+37.1310600289371i</v>
      </c>
      <c r="I1520" t="str">
        <f t="shared" si="445"/>
        <v>139.41633309585-59.2465862135442i</v>
      </c>
      <c r="K1520" t="str">
        <f t="shared" si="446"/>
        <v>0.0489598675971572-0.114470070018336i</v>
      </c>
      <c r="L1520" t="str">
        <f t="shared" si="447"/>
        <v>0.000714285714285714-4.48032806413795i</v>
      </c>
      <c r="M1520" t="str">
        <f t="shared" si="448"/>
        <v>0.0025-0.139585978513389i</v>
      </c>
      <c r="N1520">
        <f t="shared" si="449"/>
        <v>26.489235565399241</v>
      </c>
      <c r="O1520">
        <f t="shared" si="450"/>
        <v>43.431135281697848</v>
      </c>
      <c r="P1520" s="3">
        <f t="shared" si="451"/>
        <v>43.431135281697848</v>
      </c>
      <c r="Q1520" s="3">
        <f t="shared" si="452"/>
        <v>-153.51076443460076</v>
      </c>
      <c r="R1520">
        <f t="shared" si="453"/>
        <v>26.489235565399241</v>
      </c>
      <c r="S1520">
        <f t="shared" si="454"/>
        <v>0.2699320337115832</v>
      </c>
      <c r="T1520">
        <f t="shared" si="437"/>
        <v>43.431135281697848</v>
      </c>
    </row>
    <row r="1521" spans="1:20" x14ac:dyDescent="0.25">
      <c r="A1521">
        <f t="shared" si="438"/>
        <v>1702.4779135087085</v>
      </c>
      <c r="B1521">
        <f t="shared" si="455"/>
        <v>270.95777543968723</v>
      </c>
      <c r="C1521" t="str">
        <f t="shared" si="439"/>
        <v>-131.993378558525-65.6104361384065i</v>
      </c>
      <c r="D1521" t="str">
        <f t="shared" si="440"/>
        <v>3.47812451760342-58.7392085665414i</v>
      </c>
      <c r="E1521" t="str">
        <f t="shared" si="441"/>
        <v>161.488691830381-0.120435877807839i</v>
      </c>
      <c r="F1521" t="str">
        <f t="shared" si="442"/>
        <v>2.90990983218057-551.219631498758i</v>
      </c>
      <c r="G1521" t="str">
        <f t="shared" si="443"/>
        <v>0.99999997328806-0.000163437875331093i</v>
      </c>
      <c r="H1521" t="str">
        <f t="shared" si="444"/>
        <v>16.0169519701796+37.2739821093349i</v>
      </c>
      <c r="I1521" t="str">
        <f t="shared" si="445"/>
        <v>139.423271890185-59.0414305269829i</v>
      </c>
      <c r="K1521" t="str">
        <f t="shared" si="446"/>
        <v>0.0486573456079279-0.114159491823046i</v>
      </c>
      <c r="L1521" t="str">
        <f t="shared" si="447"/>
        <v>0.000714285714285714-4.46336726851758i</v>
      </c>
      <c r="M1521" t="str">
        <f t="shared" si="448"/>
        <v>0.0025-0.139057559786201i</v>
      </c>
      <c r="N1521">
        <f t="shared" si="449"/>
        <v>26.430762204211192</v>
      </c>
      <c r="O1521">
        <f t="shared" si="450"/>
        <v>43.369993908428469</v>
      </c>
      <c r="P1521" s="3">
        <f t="shared" si="451"/>
        <v>43.369993908428469</v>
      </c>
      <c r="Q1521" s="3">
        <f t="shared" si="452"/>
        <v>-153.56923779578881</v>
      </c>
      <c r="R1521">
        <f t="shared" si="453"/>
        <v>26.430762204211192</v>
      </c>
      <c r="S1521">
        <f t="shared" si="454"/>
        <v>0.27095777543968724</v>
      </c>
      <c r="T1521">
        <f t="shared" si="437"/>
        <v>43.369993908428469</v>
      </c>
    </row>
    <row r="1522" spans="1:20" x14ac:dyDescent="0.25">
      <c r="A1522">
        <f t="shared" si="438"/>
        <v>1708.9473295800417</v>
      </c>
      <c r="B1522">
        <f t="shared" si="455"/>
        <v>271.98741498635803</v>
      </c>
      <c r="C1522" t="str">
        <f t="shared" si="439"/>
        <v>-131.133194705824-65.0168207639682i</v>
      </c>
      <c r="D1522" t="str">
        <f t="shared" si="440"/>
        <v>3.47812451393024-58.5168543829668i</v>
      </c>
      <c r="E1522" t="str">
        <f t="shared" si="441"/>
        <v>161.48771782867-0.118287152037205i</v>
      </c>
      <c r="F1522" t="str">
        <f t="shared" si="442"/>
        <v>2.90990983158871-549.132929986159i</v>
      </c>
      <c r="G1522" t="str">
        <f t="shared" si="443"/>
        <v>0.999999973084664-0.000164058939223982i</v>
      </c>
      <c r="H1522" t="str">
        <f t="shared" si="444"/>
        <v>16.0236257397383+37.4174683355232i</v>
      </c>
      <c r="I1522" t="str">
        <f t="shared" si="445"/>
        <v>139.430264171518-58.8371283656455i</v>
      </c>
      <c r="K1522" t="str">
        <f t="shared" si="446"/>
        <v>0.0483564651302454-0.113848961158653i</v>
      </c>
      <c r="L1522" t="str">
        <f t="shared" si="447"/>
        <v>0.000714285714285714-4.44647067993384i</v>
      </c>
      <c r="M1522" t="str">
        <f t="shared" si="448"/>
        <v>0.0025-0.138531141448696i</v>
      </c>
      <c r="N1522">
        <f t="shared" si="449"/>
        <v>26.372558811272455</v>
      </c>
      <c r="O1522">
        <f t="shared" si="450"/>
        <v>43.30882350217184</v>
      </c>
      <c r="P1522" s="3">
        <f t="shared" si="451"/>
        <v>43.30882350217184</v>
      </c>
      <c r="Q1522" s="3">
        <f t="shared" si="452"/>
        <v>-153.62744118872754</v>
      </c>
      <c r="R1522">
        <f t="shared" si="453"/>
        <v>26.372558811272455</v>
      </c>
      <c r="S1522">
        <f t="shared" si="454"/>
        <v>0.27198741498635803</v>
      </c>
      <c r="T1522">
        <f t="shared" si="437"/>
        <v>43.30882350217184</v>
      </c>
    </row>
    <row r="1523" spans="1:20" x14ac:dyDescent="0.25">
      <c r="A1523">
        <f t="shared" si="438"/>
        <v>1715.4413294324456</v>
      </c>
      <c r="B1523">
        <f t="shared" si="455"/>
        <v>273.02096716330618</v>
      </c>
      <c r="C1523" t="str">
        <f t="shared" si="439"/>
        <v>-130.277712388856-64.4286394307232i</v>
      </c>
      <c r="D1523" t="str">
        <f t="shared" si="440"/>
        <v>3.47812451022908-58.2953419839877i</v>
      </c>
      <c r="E1523" t="str">
        <f t="shared" si="441"/>
        <v>161.486750095164-0.116134660537968i</v>
      </c>
      <c r="F1523" t="str">
        <f t="shared" si="442"/>
        <v>2.90990983099232-547.054127935113i</v>
      </c>
      <c r="G1523" t="str">
        <f t="shared" si="443"/>
        <v>0.999999972879719-0.000164682363159283i</v>
      </c>
      <c r="H1523" t="str">
        <f t="shared" si="444"/>
        <v>16.0303516222839+37.5615210952947i</v>
      </c>
      <c r="I1523" t="str">
        <f t="shared" si="445"/>
        <v>139.43731035717-58.633676839555i</v>
      </c>
      <c r="K1523" t="str">
        <f t="shared" si="446"/>
        <v>0.0480572214259519-0.11353848653637i</v>
      </c>
      <c r="L1523" t="str">
        <f t="shared" si="447"/>
        <v>0.000714285714285714-4.4296380553236i</v>
      </c>
      <c r="M1523" t="str">
        <f t="shared" si="448"/>
        <v>0.0025-0.138006715928169i</v>
      </c>
      <c r="N1523">
        <f t="shared" si="449"/>
        <v>26.314625581125142</v>
      </c>
      <c r="O1523">
        <f t="shared" si="450"/>
        <v>43.247624234332129</v>
      </c>
      <c r="P1523" s="3">
        <f t="shared" si="451"/>
        <v>43.247624234332129</v>
      </c>
      <c r="Q1523" s="3">
        <f t="shared" si="452"/>
        <v>-153.68537441887486</v>
      </c>
      <c r="R1523">
        <f t="shared" si="453"/>
        <v>26.314625581125142</v>
      </c>
      <c r="S1523">
        <f t="shared" si="454"/>
        <v>0.27302096716330621</v>
      </c>
      <c r="T1523">
        <f t="shared" si="437"/>
        <v>43.247624234332129</v>
      </c>
    </row>
    <row r="1524" spans="1:20" x14ac:dyDescent="0.25">
      <c r="A1524">
        <f t="shared" si="438"/>
        <v>1721.9600064842891</v>
      </c>
      <c r="B1524">
        <f t="shared" si="455"/>
        <v>274.05844683852678</v>
      </c>
      <c r="C1524" t="str">
        <f t="shared" si="439"/>
        <v>-129.426917577966-63.8458467986021i</v>
      </c>
      <c r="D1524" t="str">
        <f t="shared" si="440"/>
        <v>3.47812450649976-58.0746681830746i</v>
      </c>
      <c r="E1524" t="str">
        <f t="shared" si="441"/>
        <v>161.485788616985-0.113978417251284i</v>
      </c>
      <c r="F1524" t="str">
        <f t="shared" si="442"/>
        <v>2.90990983039142-544.983195441359i</v>
      </c>
      <c r="G1524" t="str">
        <f t="shared" si="443"/>
        <v>0.999999972673213-0.000165308156105151i</v>
      </c>
      <c r="H1524" t="str">
        <f t="shared" si="444"/>
        <v>16.0371300347318+37.7061427883714i</v>
      </c>
      <c r="I1524" t="str">
        <f t="shared" si="445"/>
        <v>139.444410867802-58.4310730715549i</v>
      </c>
      <c r="K1524" t="str">
        <f t="shared" si="446"/>
        <v>0.0477596097146311-0.113228076395287i</v>
      </c>
      <c r="L1524" t="str">
        <f t="shared" si="447"/>
        <v>0.000714285714285714-4.41286915254394i</v>
      </c>
      <c r="M1524" t="str">
        <f t="shared" si="448"/>
        <v>0.0025-0.137484275680583i</v>
      </c>
      <c r="N1524">
        <f t="shared" si="449"/>
        <v>26.256962703642159</v>
      </c>
      <c r="O1524">
        <f t="shared" si="450"/>
        <v>43.18639627588383</v>
      </c>
      <c r="P1524" s="3">
        <f t="shared" si="451"/>
        <v>43.18639627588383</v>
      </c>
      <c r="Q1524" s="3">
        <f t="shared" si="452"/>
        <v>-153.74303729635784</v>
      </c>
      <c r="R1524">
        <f t="shared" si="453"/>
        <v>26.256962703642159</v>
      </c>
      <c r="S1524">
        <f t="shared" si="454"/>
        <v>0.27405844683852676</v>
      </c>
      <c r="T1524">
        <f t="shared" si="437"/>
        <v>43.18639627588383</v>
      </c>
    </row>
    <row r="1525" spans="1:20" x14ac:dyDescent="0.25">
      <c r="A1525">
        <f t="shared" si="438"/>
        <v>1728.5034545089295</v>
      </c>
      <c r="B1525">
        <f t="shared" si="455"/>
        <v>275.09986893651319</v>
      </c>
      <c r="C1525" t="str">
        <f t="shared" si="439"/>
        <v>-128.580796128574-63.2683978165902i</v>
      </c>
      <c r="D1525" t="str">
        <f t="shared" si="440"/>
        <v>3.47812450274203-57.8548298057601i</v>
      </c>
      <c r="E1525" t="str">
        <f t="shared" si="441"/>
        <v>161.484833381151-0.111818435805904i</v>
      </c>
      <c r="F1525" t="str">
        <f t="shared" si="442"/>
        <v>2.90990982978593-542.920102713834i</v>
      </c>
      <c r="G1525" t="str">
        <f t="shared" si="443"/>
        <v>0.999999972465135-0.000165936327063822i</v>
      </c>
      <c r="H1525" t="str">
        <f t="shared" si="444"/>
        <v>16.0439613974859+37.8513358264843i</v>
      </c>
      <c r="I1525" t="str">
        <f t="shared" si="445"/>
        <v>139.451566127435-58.229314197269i</v>
      </c>
      <c r="K1525" t="str">
        <f t="shared" si="446"/>
        <v>0.0474636251744714-0.112917739102373i</v>
      </c>
      <c r="L1525" t="str">
        <f t="shared" si="447"/>
        <v>0.000714285714285714-4.39616373036854i</v>
      </c>
      <c r="M1525" t="str">
        <f t="shared" si="448"/>
        <v>0.0025-0.136963813190459i</v>
      </c>
      <c r="N1525">
        <f t="shared" si="449"/>
        <v>26.199570364080273</v>
      </c>
      <c r="O1525">
        <f t="shared" si="450"/>
        <v>43.125139797367609</v>
      </c>
      <c r="P1525" s="3">
        <f t="shared" si="451"/>
        <v>43.125139797367609</v>
      </c>
      <c r="Q1525" s="3">
        <f t="shared" si="452"/>
        <v>-153.80042963591973</v>
      </c>
      <c r="R1525">
        <f t="shared" si="453"/>
        <v>26.199570364080273</v>
      </c>
      <c r="S1525">
        <f t="shared" si="454"/>
        <v>0.27509986893651317</v>
      </c>
      <c r="T1525">
        <f t="shared" si="437"/>
        <v>43.125139797367609</v>
      </c>
    </row>
    <row r="1526" spans="1:20" x14ac:dyDescent="0.25">
      <c r="A1526">
        <f t="shared" si="438"/>
        <v>1735.0717676360634</v>
      </c>
      <c r="B1526">
        <f t="shared" si="455"/>
        <v>276.14524843847192</v>
      </c>
      <c r="C1526" t="str">
        <f t="shared" si="439"/>
        <v>-127.739333783637-62.696247722336i</v>
      </c>
      <c r="D1526" t="str">
        <f t="shared" si="440"/>
        <v>3.4781244989557-57.6358236895958i</v>
      </c>
      <c r="E1526" t="str">
        <f t="shared" si="441"/>
        <v>161.483884374574-0.109654729520308i</v>
      </c>
      <c r="F1526" t="str">
        <f t="shared" si="442"/>
        <v>2.90990982917584-540.86482007426i</v>
      </c>
      <c r="G1526" t="str">
        <f t="shared" si="443"/>
        <v>0.999999972255472-0.000166566885071742i</v>
      </c>
      <c r="H1526" t="str">
        <f t="shared" si="444"/>
        <v>16.0508461344695+37.9971026334507i</v>
      </c>
      <c r="I1526" t="str">
        <f t="shared" si="445"/>
        <v>139.458776563474-58.0283973650664i</v>
      </c>
      <c r="K1526" t="str">
        <f t="shared" si="446"/>
        <v>0.0471692629431274-0.112607482952496i</v>
      </c>
      <c r="L1526" t="str">
        <f t="shared" si="447"/>
        <v>0.000714285714285714-4.37952154848429i</v>
      </c>
      <c r="M1526" t="str">
        <f t="shared" si="448"/>
        <v>0.0025-0.13644532097077i</v>
      </c>
      <c r="N1526">
        <f t="shared" si="449"/>
        <v>26.142448743129506</v>
      </c>
      <c r="O1526">
        <f t="shared" si="450"/>
        <v>43.063854968887412</v>
      </c>
      <c r="P1526" s="3">
        <f t="shared" si="451"/>
        <v>43.063854968887412</v>
      </c>
      <c r="Q1526" s="3">
        <f t="shared" si="452"/>
        <v>-153.85755125687049</v>
      </c>
      <c r="R1526">
        <f t="shared" si="453"/>
        <v>26.142448743129506</v>
      </c>
      <c r="S1526">
        <f t="shared" si="454"/>
        <v>0.27614524843847194</v>
      </c>
      <c r="T1526">
        <f t="shared" si="437"/>
        <v>43.063854968887412</v>
      </c>
    </row>
    <row r="1527" spans="1:20" x14ac:dyDescent="0.25">
      <c r="A1527">
        <f t="shared" si="438"/>
        <v>1741.6650403530805</v>
      </c>
      <c r="B1527">
        <f t="shared" si="455"/>
        <v>277.19460038253811</v>
      </c>
      <c r="C1527" t="str">
        <f t="shared" si="439"/>
        <v>-126.902516176071-62.1293520417242i</v>
      </c>
      <c r="D1527" t="str">
        <f t="shared" si="440"/>
        <v>3.47812449514052-57.4176466841048i</v>
      </c>
      <c r="E1527" t="str">
        <f t="shared" si="441"/>
        <v>161.482941584061-0.107487311403127i</v>
      </c>
      <c r="F1527" t="str">
        <f t="shared" si="442"/>
        <v>2.90990982856109-538.817317956702i</v>
      </c>
      <c r="G1527" t="str">
        <f t="shared" si="443"/>
        <v>0.999999972044213-0.000167199839199693i</v>
      </c>
      <c r="H1527" t="str">
        <f t="shared" si="444"/>
        <v>16.0577846731586+38.1434456452581i</v>
      </c>
      <c r="I1527" t="str">
        <f t="shared" si="445"/>
        <v>139.466042606747-57.8283197360319i</v>
      </c>
      <c r="K1527" t="str">
        <f t="shared" si="446"/>
        <v>0.0468765181185701-0.112297316168439i</v>
      </c>
      <c r="L1527" t="str">
        <f t="shared" si="447"/>
        <v>0.000714285714285714-4.36294236748785i</v>
      </c>
      <c r="M1527" t="str">
        <f t="shared" si="448"/>
        <v>0.0025-0.135928791562831i</v>
      </c>
      <c r="N1527">
        <f t="shared" si="449"/>
        <v>26.08559801696299</v>
      </c>
      <c r="O1527">
        <f t="shared" si="450"/>
        <v>43.0025419601062</v>
      </c>
      <c r="P1527" s="3">
        <f t="shared" si="451"/>
        <v>43.0025419601062</v>
      </c>
      <c r="Q1527" s="3">
        <f t="shared" si="452"/>
        <v>-153.91440198303701</v>
      </c>
      <c r="R1527">
        <f t="shared" si="453"/>
        <v>26.08559801696299</v>
      </c>
      <c r="S1527">
        <f t="shared" si="454"/>
        <v>0.27719460038253813</v>
      </c>
      <c r="T1527">
        <f t="shared" si="437"/>
        <v>43.0025419601062</v>
      </c>
    </row>
    <row r="1528" spans="1:20" x14ac:dyDescent="0.25">
      <c r="A1528">
        <f t="shared" si="438"/>
        <v>1748.2833675064221</v>
      </c>
      <c r="B1528">
        <f t="shared" si="455"/>
        <v>278.24793986399175</v>
      </c>
      <c r="C1528" t="str">
        <f t="shared" si="439"/>
        <v>-126.070328831177-61.5676665884426i</v>
      </c>
      <c r="D1528" t="str">
        <f t="shared" si="440"/>
        <v>3.4781244912963-57.200295650738i</v>
      </c>
      <c r="E1528" t="str">
        <f t="shared" si="441"/>
        <v>161.482004996324-0.105316194150906i</v>
      </c>
      <c r="F1528" t="str">
        <f t="shared" si="442"/>
        <v>2.90990982794167-536.777566907158i</v>
      </c>
      <c r="G1528" t="str">
        <f t="shared" si="443"/>
        <v>0.999999971831345-0.000167835198552925i</v>
      </c>
      <c r="H1528" t="str">
        <f t="shared" si="444"/>
        <v>16.0647774446136+38.2903673101436i</v>
      </c>
      <c r="I1528" t="str">
        <f t="shared" si="445"/>
        <v>139.473364691525-57.6290784839316i</v>
      </c>
      <c r="K1528" t="str">
        <f t="shared" si="446"/>
        <v>0.0465853857599377-0.111987246900934i</v>
      </c>
      <c r="L1528" t="str">
        <f t="shared" si="447"/>
        <v>0.000714285714285714-4.34642594888209i</v>
      </c>
      <c r="M1528" t="str">
        <f t="shared" si="448"/>
        <v>0.0025-0.135414217536194i</v>
      </c>
      <c r="N1528">
        <f t="shared" si="449"/>
        <v>26.029018357289658</v>
      </c>
      <c r="O1528">
        <f t="shared" si="450"/>
        <v>42.941200940243277</v>
      </c>
      <c r="P1528" s="3">
        <f t="shared" si="451"/>
        <v>42.941200940243277</v>
      </c>
      <c r="Q1528" s="3">
        <f t="shared" si="452"/>
        <v>-153.97098164271034</v>
      </c>
      <c r="R1528">
        <f t="shared" si="453"/>
        <v>26.029018357289658</v>
      </c>
      <c r="S1528">
        <f t="shared" si="454"/>
        <v>0.27824793986399177</v>
      </c>
      <c r="T1528">
        <f t="shared" si="437"/>
        <v>42.941200940243277</v>
      </c>
    </row>
    <row r="1529" spans="1:20" x14ac:dyDescent="0.25">
      <c r="A1529">
        <f t="shared" si="438"/>
        <v>1754.9268443029466</v>
      </c>
      <c r="B1529">
        <f t="shared" si="455"/>
        <v>279.30528203547493</v>
      </c>
      <c r="C1529" t="str">
        <f t="shared" si="439"/>
        <v>-125.24275716904-61.0111474635082i</v>
      </c>
      <c r="D1529" t="str">
        <f t="shared" si="440"/>
        <v>3.4781244874228-56.9837674628273i</v>
      </c>
      <c r="E1529" t="str">
        <f t="shared" si="441"/>
        <v>161.481074597981-0.103141390148818i</v>
      </c>
      <c r="F1529" t="str">
        <f t="shared" si="442"/>
        <v>2.90990982731751-534.74553758312i</v>
      </c>
      <c r="G1529" t="str">
        <f t="shared" si="443"/>
        <v>0.999999971616857-0.00016847297227129i</v>
      </c>
      <c r="H1529" t="str">
        <f t="shared" si="444"/>
        <v>16.0718248835115+38.4378700886777i</v>
      </c>
      <c r="I1529" t="str">
        <f t="shared" si="445"/>
        <v>139.480743255556-57.4306707951777i</v>
      </c>
      <c r="K1529" t="str">
        <f t="shared" si="446"/>
        <v>0.0462958608883742-0.111677283228703i</v>
      </c>
      <c r="L1529" t="str">
        <f t="shared" si="447"/>
        <v>0.000714285714285714-4.32997205507281i</v>
      </c>
      <c r="M1529" t="str">
        <f t="shared" si="448"/>
        <v>0.0025-0.134901591488537i</v>
      </c>
      <c r="N1529">
        <f t="shared" si="449"/>
        <v>25.972709931402505</v>
      </c>
      <c r="O1529">
        <f t="shared" si="450"/>
        <v>42.879832078070763</v>
      </c>
      <c r="P1529" s="3">
        <f t="shared" si="451"/>
        <v>42.879832078070763</v>
      </c>
      <c r="Q1529" s="3">
        <f t="shared" si="452"/>
        <v>-154.02729006859749</v>
      </c>
      <c r="R1529">
        <f t="shared" si="453"/>
        <v>25.972709931402505</v>
      </c>
      <c r="S1529">
        <f t="shared" si="454"/>
        <v>0.27930528203547494</v>
      </c>
      <c r="T1529">
        <f t="shared" si="437"/>
        <v>42.879832078070763</v>
      </c>
    </row>
    <row r="1530" spans="1:20" x14ac:dyDescent="0.25">
      <c r="A1530">
        <f t="shared" si="438"/>
        <v>1761.5955663112979</v>
      </c>
      <c r="B1530">
        <f t="shared" si="455"/>
        <v>280.36664210720977</v>
      </c>
      <c r="C1530" t="str">
        <f t="shared" si="439"/>
        <v>-124.419786506912-60.4597510547792i</v>
      </c>
      <c r="D1530" t="str">
        <f t="shared" si="440"/>
        <v>3.47812448351981-56.7680590055427i</v>
      </c>
      <c r="E1530" t="str">
        <f t="shared" si="441"/>
        <v>161.480150375555-0.100962911472842i</v>
      </c>
      <c r="F1530" t="str">
        <f t="shared" si="442"/>
        <v>2.90990982668862-532.721200753171i</v>
      </c>
      <c r="G1530" t="str">
        <f t="shared" si="443"/>
        <v>0.999999971400735-0.000169113169529373i</v>
      </c>
      <c r="H1530" t="str">
        <f t="shared" si="444"/>
        <v>16.0789274281783+38.5859564538444i</v>
      </c>
      <c r="I1530" t="str">
        <f t="shared" si="445"/>
        <v>139.488178740091-57.2330938687952i</v>
      </c>
      <c r="K1530" t="str">
        <f t="shared" si="446"/>
        <v>0.0460079384878694-0.111367433158508i</v>
      </c>
      <c r="L1530" t="str">
        <f t="shared" si="447"/>
        <v>0.000714285714285714-4.31358044936522i</v>
      </c>
      <c r="M1530" t="str">
        <f t="shared" si="448"/>
        <v>0.0025-0.134390906045564i</v>
      </c>
      <c r="N1530">
        <f t="shared" si="449"/>
        <v>25.916672902229891</v>
      </c>
      <c r="O1530">
        <f t="shared" si="450"/>
        <v>42.818435541910425</v>
      </c>
      <c r="P1530" s="3">
        <f t="shared" si="451"/>
        <v>42.818435541910425</v>
      </c>
      <c r="Q1530" s="3">
        <f t="shared" si="452"/>
        <v>-154.08332709777011</v>
      </c>
      <c r="R1530">
        <f t="shared" si="453"/>
        <v>25.916672902229891</v>
      </c>
      <c r="S1530">
        <f t="shared" si="454"/>
        <v>0.2803666421072098</v>
      </c>
      <c r="T1530">
        <f t="shared" si="437"/>
        <v>42.818435541910425</v>
      </c>
    </row>
    <row r="1531" spans="1:20" x14ac:dyDescent="0.25">
      <c r="A1531">
        <f t="shared" si="438"/>
        <v>1768.2896294632808</v>
      </c>
      <c r="B1531">
        <f t="shared" si="455"/>
        <v>281.43203534721715</v>
      </c>
      <c r="C1531" t="str">
        <f t="shared" si="439"/>
        <v>-123.601402061577-59.9134340364408i</v>
      </c>
      <c r="D1531" t="str">
        <f t="shared" si="440"/>
        <v>3.47812447958711-56.5531671758453i</v>
      </c>
      <c r="E1531" t="str">
        <f t="shared" si="441"/>
        <v>161.479232315481-0.0987807698867224i</v>
      </c>
      <c r="F1531" t="str">
        <f t="shared" si="442"/>
        <v>2.90990982605494-530.704527296542i</v>
      </c>
      <c r="G1531" t="str">
        <f t="shared" si="443"/>
        <v>0.999999971182968-0.000169755799536616i</v>
      </c>
      <c r="H1531" t="str">
        <f t="shared" si="444"/>
        <v>16.0860855206239+38.7346288911281i</v>
      </c>
      <c r="I1531" t="str">
        <f t="shared" si="445"/>
        <v>139.495671589915-57.0363449163937i</v>
      </c>
      <c r="K1531" t="str">
        <f t="shared" si="446"/>
        <v>0.0457216135060866-0.111057704625206i</v>
      </c>
      <c r="L1531" t="str">
        <f t="shared" si="447"/>
        <v>0.000714285714285714-4.29725089596057i</v>
      </c>
      <c r="M1531" t="str">
        <f t="shared" si="448"/>
        <v>0.0025-0.133882153860893i</v>
      </c>
      <c r="N1531">
        <f t="shared" si="449"/>
        <v>25.86090742838627</v>
      </c>
      <c r="O1531">
        <f t="shared" si="450"/>
        <v>42.757011499630494</v>
      </c>
      <c r="P1531" s="3">
        <f t="shared" si="451"/>
        <v>42.757011499630494</v>
      </c>
      <c r="Q1531" s="3">
        <f t="shared" si="452"/>
        <v>-154.13909257161373</v>
      </c>
      <c r="R1531">
        <f t="shared" si="453"/>
        <v>25.86090742838627</v>
      </c>
      <c r="S1531">
        <f t="shared" si="454"/>
        <v>0.28143203534721717</v>
      </c>
      <c r="T1531">
        <f t="shared" si="437"/>
        <v>42.757011499630494</v>
      </c>
    </row>
    <row r="1532" spans="1:20" x14ac:dyDescent="0.25">
      <c r="A1532">
        <f t="shared" si="438"/>
        <v>1775.0091300552413</v>
      </c>
      <c r="B1532">
        <f t="shared" si="455"/>
        <v>282.50147708153656</v>
      </c>
      <c r="C1532" t="str">
        <f t="shared" si="439"/>
        <v>-122.787588951701-59.3721533684688i</v>
      </c>
      <c r="D1532" t="str">
        <f t="shared" si="440"/>
        <v>3.47812447562446-56.3390888824438i</v>
      </c>
      <c r="E1532" t="str">
        <f t="shared" si="441"/>
        <v>161.47832040411-0.096594976844092i</v>
      </c>
      <c r="F1532" t="str">
        <f t="shared" si="442"/>
        <v>2.90990982541644-528.695488202707i</v>
      </c>
      <c r="G1532" t="str">
        <f t="shared" si="443"/>
        <v>0.999999970963542-0.000170400871537465i</v>
      </c>
      <c r="H1532" t="str">
        <f t="shared" si="444"/>
        <v>16.0932996065733+38.8838898985955i</v>
      </c>
      <c r="I1532" t="str">
        <f t="shared" si="445"/>
        <v>139.503222253374-56.8404211621277i</v>
      </c>
      <c r="K1532" t="str">
        <f t="shared" si="446"/>
        <v>0.0454368808551877-0.110748105491819i</v>
      </c>
      <c r="L1532" t="str">
        <f t="shared" si="447"/>
        <v>0.000714285714285714-4.28098315995275i</v>
      </c>
      <c r="M1532" t="str">
        <f t="shared" si="448"/>
        <v>0.0025-0.133375327615952i</v>
      </c>
      <c r="N1532">
        <f t="shared" si="449"/>
        <v>25.805413664222129</v>
      </c>
      <c r="O1532">
        <f t="shared" si="450"/>
        <v>42.695560118642682</v>
      </c>
      <c r="P1532" s="3">
        <f t="shared" si="451"/>
        <v>42.695560118642682</v>
      </c>
      <c r="Q1532" s="3">
        <f t="shared" si="452"/>
        <v>-154.19458633577787</v>
      </c>
      <c r="R1532">
        <f t="shared" si="453"/>
        <v>25.805413664222129</v>
      </c>
      <c r="S1532">
        <f t="shared" si="454"/>
        <v>0.28250147708153656</v>
      </c>
      <c r="T1532">
        <f t="shared" si="437"/>
        <v>42.695560118642682</v>
      </c>
    </row>
    <row r="1533" spans="1:20" x14ac:dyDescent="0.25">
      <c r="A1533">
        <f t="shared" si="438"/>
        <v>1781.7541647494511</v>
      </c>
      <c r="B1533">
        <f t="shared" si="455"/>
        <v>283.57498269444642</v>
      </c>
      <c r="C1533" t="str">
        <f t="shared" si="439"/>
        <v>-121.978332200166-58.8358662960745i</v>
      </c>
      <c r="D1533" t="str">
        <f t="shared" si="440"/>
        <v>3.47812447163164-56.1258210457503i</v>
      </c>
      <c r="E1533" t="str">
        <f t="shared" si="441"/>
        <v>161.47741462771-0.0944055434870847i</v>
      </c>
      <c r="F1533" t="str">
        <f t="shared" si="442"/>
        <v>2.90990982477307-526.694054570967i</v>
      </c>
      <c r="G1533" t="str">
        <f t="shared" si="443"/>
        <v>0.999999970742446-0.000171048394811489i</v>
      </c>
      <c r="H1533" t="str">
        <f t="shared" si="444"/>
        <v>16.1005701355023+39.0337419869821i</v>
      </c>
      <c r="I1533" t="str">
        <f t="shared" si="445"/>
        <v>139.510831182409-56.6453198426713i</v>
      </c>
      <c r="K1533" t="str">
        <f t="shared" si="446"/>
        <v>0.0451537354126535-0.110438643549607i</v>
      </c>
      <c r="L1533" t="str">
        <f t="shared" si="447"/>
        <v>0.000714285714285714-4.26477700732492i</v>
      </c>
      <c r="M1533" t="str">
        <f t="shared" si="448"/>
        <v>0.0025-0.132870420019877i</v>
      </c>
      <c r="N1533">
        <f t="shared" si="449"/>
        <v>25.75019175987498</v>
      </c>
      <c r="O1533">
        <f t="shared" si="450"/>
        <v>42.634081565899457</v>
      </c>
      <c r="P1533" s="3">
        <f t="shared" si="451"/>
        <v>42.634081565899457</v>
      </c>
      <c r="Q1533" s="3">
        <f t="shared" si="452"/>
        <v>-154.24980824012502</v>
      </c>
      <c r="R1533">
        <f t="shared" si="453"/>
        <v>25.75019175987498</v>
      </c>
      <c r="S1533">
        <f t="shared" si="454"/>
        <v>0.28357498269444642</v>
      </c>
      <c r="T1533">
        <f t="shared" si="437"/>
        <v>42.634081565899457</v>
      </c>
    </row>
    <row r="1534" spans="1:20" x14ac:dyDescent="0.25">
      <c r="A1534">
        <f t="shared" si="438"/>
        <v>1788.5248305754992</v>
      </c>
      <c r="B1534">
        <f t="shared" si="455"/>
        <v>284.65256762868535</v>
      </c>
      <c r="C1534" t="str">
        <f t="shared" si="439"/>
        <v>-121.173616736382-58.3045303491177i</v>
      </c>
      <c r="D1534" t="str">
        <f t="shared" si="440"/>
        <v>3.4781244676084-55.9133605978353i</v>
      </c>
      <c r="E1534" t="str">
        <f t="shared" si="441"/>
        <v>161.476514972468-0.0922124806480086i</v>
      </c>
      <c r="F1534" t="str">
        <f t="shared" si="442"/>
        <v>2.90990982412479-524.700197610024i</v>
      </c>
      <c r="G1534" t="str">
        <f t="shared" si="443"/>
        <v>0.999999970519666-0.000171698378673522i</v>
      </c>
      <c r="H1534" t="str">
        <f t="shared" si="444"/>
        <v>16.1078975606703+39.1841876797771i</v>
      </c>
      <c r="I1534" t="str">
        <f t="shared" si="445"/>
        <v>139.518498832581-56.4510382071805i</v>
      </c>
      <c r="K1534" t="str">
        <f t="shared" si="446"/>
        <v>0.0448721720220932-0.110129326518152i</v>
      </c>
      <c r="L1534" t="str">
        <f t="shared" si="447"/>
        <v>0.000714285714285714-4.24863220494612i</v>
      </c>
      <c r="M1534" t="str">
        <f t="shared" si="448"/>
        <v>0.0025-0.132367423809401i</v>
      </c>
      <c r="N1534">
        <f t="shared" si="449"/>
        <v>25.695241861317783</v>
      </c>
      <c r="O1534">
        <f t="shared" si="450"/>
        <v>42.572576007890959</v>
      </c>
      <c r="P1534" s="3">
        <f t="shared" si="451"/>
        <v>42.572576007890959</v>
      </c>
      <c r="Q1534" s="3">
        <f t="shared" si="452"/>
        <v>-154.30475813868222</v>
      </c>
      <c r="R1534">
        <f t="shared" si="453"/>
        <v>25.695241861317783</v>
      </c>
      <c r="S1534">
        <f t="shared" si="454"/>
        <v>0.28465256762868535</v>
      </c>
      <c r="T1534">
        <f t="shared" si="437"/>
        <v>42.572576007890959</v>
      </c>
    </row>
    <row r="1535" spans="1:20" x14ac:dyDescent="0.25">
      <c r="A1535">
        <f t="shared" si="438"/>
        <v>1795.3212249316862</v>
      </c>
      <c r="B1535">
        <f t="shared" si="455"/>
        <v>285.73424738567434</v>
      </c>
      <c r="C1535" t="str">
        <f t="shared" si="439"/>
        <v>-120.373427398579-57.77810334151i</v>
      </c>
      <c r="D1535" t="str">
        <f t="shared" si="440"/>
        <v>3.47812446355453-55.7017044823839i</v>
      </c>
      <c r="E1535" t="str">
        <f t="shared" si="441"/>
        <v>161.475621424493-0.0900157988488518i</v>
      </c>
      <c r="F1535" t="str">
        <f t="shared" si="442"/>
        <v>2.90990982347158-522.713888637579i</v>
      </c>
      <c r="G1535" t="str">
        <f t="shared" si="443"/>
        <v>0.99999997029519-0.000172350832473793i</v>
      </c>
      <c r="H1535" t="str">
        <f t="shared" si="444"/>
        <v>16.1152823391562+39.3352295133114i</v>
      </c>
      <c r="I1535" t="str">
        <f t="shared" si="445"/>
        <v>139.526225663108-56.257573517267i</v>
      </c>
      <c r="K1535" t="str">
        <f t="shared" si="446"/>
        <v>0.0445921854940539-0.109820162045448i</v>
      </c>
      <c r="L1535" t="str">
        <f t="shared" si="447"/>
        <v>0.000714285714285714-4.23254852056796i</v>
      </c>
      <c r="M1535" t="str">
        <f t="shared" si="448"/>
        <v>0.0025-0.131866331748756i</v>
      </c>
      <c r="N1535">
        <f t="shared" si="449"/>
        <v>25.640564110411532</v>
      </c>
      <c r="O1535">
        <f t="shared" si="450"/>
        <v>42.511043610642112</v>
      </c>
      <c r="P1535" s="3">
        <f t="shared" si="451"/>
        <v>42.511043610642112</v>
      </c>
      <c r="Q1535" s="3">
        <f t="shared" si="452"/>
        <v>-154.35943588958847</v>
      </c>
      <c r="R1535">
        <f t="shared" si="453"/>
        <v>25.640564110411532</v>
      </c>
      <c r="S1535">
        <f t="shared" si="454"/>
        <v>0.28573424738567432</v>
      </c>
      <c r="T1535">
        <f t="shared" si="437"/>
        <v>42.511043610642112</v>
      </c>
    </row>
    <row r="1536" spans="1:20" x14ac:dyDescent="0.25">
      <c r="A1536">
        <f t="shared" si="438"/>
        <v>1802.1434455864267</v>
      </c>
      <c r="B1536">
        <f t="shared" si="455"/>
        <v>286.82003752573991</v>
      </c>
      <c r="C1536" t="str">
        <f t="shared" si="439"/>
        <v>-119.577748936093-57.2565433705913i</v>
      </c>
      <c r="D1536" t="str">
        <f t="shared" si="440"/>
        <v>3.4781244594698-55.4908496546519i</v>
      </c>
      <c r="E1536" t="str">
        <f t="shared" si="441"/>
        <v>161.474733969826-0.0878155083007915i</v>
      </c>
      <c r="F1536" t="str">
        <f t="shared" si="442"/>
        <v>2.9099098228134-520.73509907991i</v>
      </c>
      <c r="G1536" t="str">
        <f t="shared" si="443"/>
        <v>0.999999970069004-0.000173005765598062i</v>
      </c>
      <c r="H1536" t="str">
        <f t="shared" si="444"/>
        <v>16.1227249318922+39.4868700368442i</v>
      </c>
      <c r="I1536" t="str">
        <f t="shared" si="445"/>
        <v>139.534012136891-56.0649230469629i</v>
      </c>
      <c r="K1536" t="str">
        <f t="shared" si="446"/>
        <v>0.0443137706068183-0.109511157708i</v>
      </c>
      <c r="L1536" t="str">
        <f t="shared" si="447"/>
        <v>0.000714285714285714-4.21652572282124i</v>
      </c>
      <c r="M1536" t="str">
        <f t="shared" si="448"/>
        <v>0.0025-0.131367136629563i</v>
      </c>
      <c r="N1536">
        <f t="shared" si="449"/>
        <v>25.586158644953827</v>
      </c>
      <c r="O1536">
        <f t="shared" si="450"/>
        <v>42.449484539710376</v>
      </c>
      <c r="P1536" s="3">
        <f t="shared" si="451"/>
        <v>42.449484539710376</v>
      </c>
      <c r="Q1536" s="3">
        <f t="shared" si="452"/>
        <v>-154.41384135504617</v>
      </c>
      <c r="R1536">
        <f t="shared" si="453"/>
        <v>25.586158644953827</v>
      </c>
      <c r="S1536">
        <f t="shared" si="454"/>
        <v>0.28682003752573992</v>
      </c>
      <c r="T1536">
        <f t="shared" si="437"/>
        <v>42.449484539710376</v>
      </c>
    </row>
    <row r="1537" spans="1:20" x14ac:dyDescent="0.25">
      <c r="A1537">
        <f t="shared" si="438"/>
        <v>1808.991590679655</v>
      </c>
      <c r="B1537">
        <f t="shared" si="455"/>
        <v>287.90995366833772</v>
      </c>
      <c r="C1537" t="str">
        <f t="shared" si="439"/>
        <v>-118.786566011623-56.7398088164866i</v>
      </c>
      <c r="D1537" t="str">
        <f t="shared" si="440"/>
        <v>3.47812445535397-55.2807930814218i</v>
      </c>
      <c r="E1537" t="str">
        <f t="shared" si="441"/>
        <v>161.473852594434-0.0856116189045857i</v>
      </c>
      <c r="F1537" t="str">
        <f t="shared" si="442"/>
        <v>2.90990982215021-518.763800471465i</v>
      </c>
      <c r="G1537" t="str">
        <f t="shared" si="443"/>
        <v>0.999999969841096-0.000173663187467756i</v>
      </c>
      <c r="H1537" t="str">
        <f t="shared" si="444"/>
        <v>16.1302258036996+39.6391118126511i</v>
      </c>
      <c r="I1537" t="str">
        <f t="shared" si="445"/>
        <v>139.541858720543-55.8730840826913i</v>
      </c>
      <c r="K1537" t="str">
        <f t="shared" si="446"/>
        <v>0.0440369221072022-0.109202321010934i</v>
      </c>
      <c r="L1537" t="str">
        <f t="shared" si="447"/>
        <v>0.000714285714285714-4.20056358121263i</v>
      </c>
      <c r="M1537" t="str">
        <f t="shared" si="448"/>
        <v>0.0025-0.130869831270735i</v>
      </c>
      <c r="N1537">
        <f t="shared" si="449"/>
        <v>25.532025598729689</v>
      </c>
      <c r="O1537">
        <f t="shared" si="450"/>
        <v>42.387898960183023</v>
      </c>
      <c r="P1537" s="3">
        <f t="shared" si="451"/>
        <v>42.387898960183023</v>
      </c>
      <c r="Q1537" s="3">
        <f t="shared" si="452"/>
        <v>-154.46797440127031</v>
      </c>
      <c r="R1537">
        <f t="shared" si="453"/>
        <v>25.532025598729689</v>
      </c>
      <c r="S1537">
        <f t="shared" si="454"/>
        <v>0.28790995366833771</v>
      </c>
      <c r="T1537">
        <f t="shared" si="437"/>
        <v>42.387898960183023</v>
      </c>
    </row>
    <row r="1538" spans="1:20" x14ac:dyDescent="0.25">
      <c r="A1538">
        <f t="shared" si="438"/>
        <v>1815.8657587242378</v>
      </c>
      <c r="B1538">
        <f t="shared" si="455"/>
        <v>289.00401149227741</v>
      </c>
      <c r="C1538" t="str">
        <f t="shared" si="439"/>
        <v>-117.999863203466-56.2278583414358i</v>
      </c>
      <c r="D1538" t="str">
        <f t="shared" si="440"/>
        <v>3.4781244512068-55.0715317409594i</v>
      </c>
      <c r="E1538" t="str">
        <f t="shared" si="441"/>
        <v>161.472977284215-0.0834041402527941i</v>
      </c>
      <c r="F1538" t="str">
        <f t="shared" si="442"/>
        <v>2.90990982148197-516.799964454452i</v>
      </c>
      <c r="G1538" t="str">
        <f t="shared" si="443"/>
        <v>0.999999969611453-0.000174323107540101i</v>
      </c>
      <c r="H1538" t="str">
        <f t="shared" si="444"/>
        <v>16.137785423324+39.7919574161143i</v>
      </c>
      <c r="I1538" t="str">
        <f t="shared" si="445"/>
        <v>139.549765884428-55.682053923234i</v>
      </c>
      <c r="K1538" t="str">
        <f t="shared" si="446"/>
        <v>0.0437616347113378-0.108893659388106i</v>
      </c>
      <c r="L1538" t="str">
        <f t="shared" si="447"/>
        <v>0.000714285714285714-4.18466186612137i</v>
      </c>
      <c r="M1538" t="str">
        <f t="shared" si="448"/>
        <v>0.0025-0.130374408518365i</v>
      </c>
      <c r="N1538">
        <f t="shared" si="449"/>
        <v>25.478165101560279</v>
      </c>
      <c r="O1538">
        <f t="shared" si="450"/>
        <v>42.326287036674017</v>
      </c>
      <c r="P1538" s="3">
        <f t="shared" si="451"/>
        <v>42.326287036674017</v>
      </c>
      <c r="Q1538" s="3">
        <f t="shared" si="452"/>
        <v>-154.52183489843972</v>
      </c>
      <c r="R1538">
        <f t="shared" si="453"/>
        <v>25.478165101560279</v>
      </c>
      <c r="S1538">
        <f t="shared" si="454"/>
        <v>0.28900401149227739</v>
      </c>
      <c r="T1538">
        <f t="shared" si="437"/>
        <v>42.326287036674017</v>
      </c>
    </row>
    <row r="1539" spans="1:20" x14ac:dyDescent="0.25">
      <c r="A1539">
        <f t="shared" si="438"/>
        <v>1822.7660486073898</v>
      </c>
      <c r="B1539">
        <f t="shared" si="455"/>
        <v>290.10222673594808</v>
      </c>
      <c r="C1539" t="str">
        <f t="shared" si="439"/>
        <v>-117.217625007748-55.7206508891193i</v>
      </c>
      <c r="D1539" t="str">
        <f t="shared" si="440"/>
        <v>3.47812444702805-54.8630626229698i</v>
      </c>
      <c r="E1539" t="str">
        <f t="shared" si="441"/>
        <v>161.472108025006-0.0811930816264574i</v>
      </c>
      <c r="F1539" t="str">
        <f t="shared" si="442"/>
        <v>2.90990982080864-514.84356277843i</v>
      </c>
      <c r="G1539" t="str">
        <f t="shared" si="443"/>
        <v>0.999999969380061-0.000174985535308263i</v>
      </c>
      <c r="H1539" t="str">
        <f t="shared" si="444"/>
        <v>16.1454042634723+39.9454094358118i</v>
      </c>
      <c r="I1539" t="str">
        <f t="shared" si="445"/>
        <v>139.557734102685-55.4918298797048i</v>
      </c>
      <c r="K1539" t="str">
        <f t="shared" si="446"/>
        <v>0.0434879031054599-0.108585180202229i</v>
      </c>
      <c r="L1539" t="str">
        <f t="shared" si="447"/>
        <v>0.000714285714285714-4.16882034879594i</v>
      </c>
      <c r="M1539" t="str">
        <f t="shared" si="448"/>
        <v>0.0025-0.129880861245631i</v>
      </c>
      <c r="N1539">
        <f t="shared" si="449"/>
        <v>25.424577279355276</v>
      </c>
      <c r="O1539">
        <f t="shared" si="450"/>
        <v>42.264648933322341</v>
      </c>
      <c r="P1539" s="3">
        <f t="shared" si="451"/>
        <v>42.264648933322341</v>
      </c>
      <c r="Q1539" s="3">
        <f t="shared" si="452"/>
        <v>-154.57542272064472</v>
      </c>
      <c r="R1539">
        <f t="shared" si="453"/>
        <v>25.424577279355276</v>
      </c>
      <c r="S1539">
        <f t="shared" si="454"/>
        <v>0.2901022267359481</v>
      </c>
      <c r="T1539">
        <f t="shared" si="437"/>
        <v>42.264648933322341</v>
      </c>
    </row>
    <row r="1540" spans="1:20" x14ac:dyDescent="0.25">
      <c r="A1540">
        <f t="shared" si="438"/>
        <v>1829.692559592098</v>
      </c>
      <c r="B1540">
        <f t="shared" si="455"/>
        <v>291.20461519754468</v>
      </c>
      <c r="C1540" t="str">
        <f t="shared" si="439"/>
        <v>-116.439835840632-55.2181456839474i</v>
      </c>
      <c r="D1540" t="str">
        <f t="shared" si="440"/>
        <v>3.47812444281747-54.6553827285548i</v>
      </c>
      <c r="E1540" t="str">
        <f t="shared" si="441"/>
        <v>161.47124480258-0.0789784519990252i</v>
      </c>
      <c r="F1540" t="str">
        <f t="shared" si="442"/>
        <v>2.90990982013019-512.894567299902i</v>
      </c>
      <c r="G1540" t="str">
        <f t="shared" si="443"/>
        <v>0.999999969146908-0.00017565048030148i</v>
      </c>
      <c r="H1540" t="str">
        <f t="shared" si="444"/>
        <v>16.1530828008473+40.0994704736074i</v>
      </c>
      <c r="I1540" t="str">
        <f t="shared" si="445"/>
        <v>139.565763853261-55.3024092755127i</v>
      </c>
      <c r="K1540" t="str">
        <f t="shared" si="446"/>
        <v>0.0432157219466791-0.108276890745004i</v>
      </c>
      <c r="L1540" t="str">
        <f t="shared" si="447"/>
        <v>0.000714285714285714-4.15303880135082i</v>
      </c>
      <c r="M1540" t="str">
        <f t="shared" si="448"/>
        <v>0.0025-0.129389182352691i</v>
      </c>
      <c r="N1540">
        <f t="shared" si="449"/>
        <v>25.37126225415912</v>
      </c>
      <c r="O1540">
        <f t="shared" si="450"/>
        <v>42.202984813789584</v>
      </c>
      <c r="P1540" s="3">
        <f t="shared" si="451"/>
        <v>42.202984813789584</v>
      </c>
      <c r="Q1540" s="3">
        <f t="shared" si="452"/>
        <v>-154.62873774584088</v>
      </c>
      <c r="R1540">
        <f t="shared" si="453"/>
        <v>25.37126225415912</v>
      </c>
      <c r="S1540">
        <f t="shared" si="454"/>
        <v>0.2912046151975447</v>
      </c>
      <c r="T1540">
        <f t="shared" si="437"/>
        <v>42.202984813789584</v>
      </c>
    </row>
    <row r="1541" spans="1:20" x14ac:dyDescent="0.25">
      <c r="A1541">
        <f t="shared" si="438"/>
        <v>1836.645391318548</v>
      </c>
      <c r="B1541">
        <f t="shared" si="455"/>
        <v>292.31119273529538</v>
      </c>
      <c r="C1541" t="str">
        <f t="shared" si="439"/>
        <v>-115.666480040492-54.7203022303399i</v>
      </c>
      <c r="D1541" t="str">
        <f t="shared" si="440"/>
        <v>3.47812443857484-54.4484890701696i</v>
      </c>
      <c r="E1541" t="str">
        <f t="shared" si="441"/>
        <v>161.470387602652-0.0767602600340769i</v>
      </c>
      <c r="F1541" t="str">
        <f t="shared" si="442"/>
        <v>2.90990981944656-510.952949981917i</v>
      </c>
      <c r="G1541" t="str">
        <f t="shared" si="443"/>
        <v>0.999999968911979-0.000176317952085205i</v>
      </c>
      <c r="H1541" t="str">
        <f t="shared" si="444"/>
        <v>16.1608215161864+40.2541431447447i</v>
      </c>
      <c r="I1541" t="str">
        <f t="shared" si="445"/>
        <v>139.57385561795-55.1137894463396i</v>
      </c>
      <c r="K1541" t="str">
        <f t="shared" si="446"/>
        <v>0.0429450858637503-0.107968798237248i</v>
      </c>
      <c r="L1541" t="str">
        <f t="shared" si="447"/>
        <v>0.000714285714285714-4.13731699676312i</v>
      </c>
      <c r="M1541" t="str">
        <f t="shared" si="448"/>
        <v>0.0025-0.128899364766578i</v>
      </c>
      <c r="N1541">
        <f t="shared" si="449"/>
        <v>25.318220144204133</v>
      </c>
      <c r="O1541">
        <f t="shared" si="450"/>
        <v>42.14129484125705</v>
      </c>
      <c r="P1541" s="3">
        <f t="shared" si="451"/>
        <v>42.14129484125705</v>
      </c>
      <c r="Q1541" s="3">
        <f t="shared" si="452"/>
        <v>-154.68177985579587</v>
      </c>
      <c r="R1541">
        <f t="shared" si="453"/>
        <v>25.318220144204133</v>
      </c>
      <c r="S1541">
        <f t="shared" si="454"/>
        <v>0.29231119273529538</v>
      </c>
      <c r="T1541">
        <f t="shared" si="437"/>
        <v>42.14129484125705</v>
      </c>
    </row>
    <row r="1542" spans="1:20" x14ac:dyDescent="0.25">
      <c r="A1542">
        <f t="shared" si="438"/>
        <v>1843.6246438055587</v>
      </c>
      <c r="B1542">
        <f t="shared" si="455"/>
        <v>293.4219752676895</v>
      </c>
      <c r="C1542" t="str">
        <f t="shared" si="439"/>
        <v>-114.897541870092-54.2270803119849i</v>
      </c>
      <c r="D1542" t="str">
        <f t="shared" si="440"/>
        <v>3.47812443429991-54.2423786715792i</v>
      </c>
      <c r="E1542" t="str">
        <f t="shared" si="441"/>
        <v>161.469536410883-0.0745385140860225i</v>
      </c>
      <c r="F1542" t="str">
        <f t="shared" si="442"/>
        <v>2.90990981875774-509.018682893657i</v>
      </c>
      <c r="G1542" t="str">
        <f t="shared" si="443"/>
        <v>0.999999968675261-0.000176987960261232i</v>
      </c>
      <c r="H1542" t="str">
        <f t="shared" si="444"/>
        <v>16.1686208942971+40.4094300779372i</v>
      </c>
      <c r="I1542" t="str">
        <f t="shared" si="445"/>
        <v>139.582009882415-54.9259677401041i</v>
      </c>
      <c r="K1542" t="str">
        <f t="shared" si="446"/>
        <v>0.0426759894578361-0.107660909829048i</v>
      </c>
      <c r="L1542" t="str">
        <f t="shared" si="447"/>
        <v>0.000714285714285714-4.12165470886941i</v>
      </c>
      <c r="M1542" t="str">
        <f t="shared" si="448"/>
        <v>0.0025-0.128411401441102i</v>
      </c>
      <c r="N1542">
        <f t="shared" si="449"/>
        <v>25.265451063958153</v>
      </c>
      <c r="O1542">
        <f t="shared" si="450"/>
        <v>42.079579178424211</v>
      </c>
      <c r="P1542" s="3">
        <f t="shared" si="451"/>
        <v>42.079579178424211</v>
      </c>
      <c r="Q1542" s="3">
        <f t="shared" si="452"/>
        <v>-154.73454893604185</v>
      </c>
      <c r="R1542">
        <f t="shared" si="453"/>
        <v>25.265451063958153</v>
      </c>
      <c r="S1542">
        <f t="shared" si="454"/>
        <v>0.29342197526768948</v>
      </c>
      <c r="T1542">
        <f t="shared" si="437"/>
        <v>42.079579178424211</v>
      </c>
    </row>
    <row r="1543" spans="1:20" x14ac:dyDescent="0.25">
      <c r="A1543">
        <f t="shared" si="438"/>
        <v>1850.6304174520196</v>
      </c>
      <c r="B1543">
        <f t="shared" si="455"/>
        <v>294.53697877370672</v>
      </c>
      <c r="C1543" t="str">
        <f t="shared" si="439"/>
        <v>-114.133005518727-53.7384399910766i</v>
      </c>
      <c r="D1543" t="str">
        <f t="shared" si="440"/>
        <v>3.47812442999242-54.0370485678165i</v>
      </c>
      <c r="E1543" t="str">
        <f t="shared" si="441"/>
        <v>161.468691212878-0.0723132222024944i</v>
      </c>
      <c r="F1543" t="str">
        <f t="shared" si="442"/>
        <v>2.90990981806367-507.091738210041i</v>
      </c>
      <c r="G1543" t="str">
        <f t="shared" si="443"/>
        <v>0.999999968436741-0.000177660514467849i</v>
      </c>
      <c r="H1543" t="str">
        <f t="shared" si="444"/>
        <v>16.1764814240957+40.565333915463i</v>
      </c>
      <c r="I1543" t="str">
        <f t="shared" si="445"/>
        <v>139.590227136231-54.7389415169368i</v>
      </c>
      <c r="K1543" t="str">
        <f t="shared" si="446"/>
        <v>0.042408427303263-0.107353232599906i</v>
      </c>
      <c r="L1543" t="str">
        <f t="shared" si="447"/>
        <v>0.000714285714285714-4.10605171236243i</v>
      </c>
      <c r="M1543" t="str">
        <f t="shared" si="448"/>
        <v>0.0025-0.127925285356746i</v>
      </c>
      <c r="N1543">
        <f t="shared" si="449"/>
        <v>25.212955124174528</v>
      </c>
      <c r="O1543">
        <f t="shared" si="450"/>
        <v>42.017837987506084</v>
      </c>
      <c r="P1543" s="3">
        <f t="shared" si="451"/>
        <v>42.017837987506084</v>
      </c>
      <c r="Q1543" s="3">
        <f t="shared" si="452"/>
        <v>-154.78704487582547</v>
      </c>
      <c r="R1543">
        <f t="shared" si="453"/>
        <v>25.212955124174528</v>
      </c>
      <c r="S1543">
        <f t="shared" si="454"/>
        <v>0.29453697877370671</v>
      </c>
      <c r="T1543">
        <f t="shared" si="437"/>
        <v>42.017837987506084</v>
      </c>
    </row>
    <row r="1544" spans="1:20" x14ac:dyDescent="0.25">
      <c r="A1544">
        <f t="shared" si="438"/>
        <v>1857.6628130383376</v>
      </c>
      <c r="B1544">
        <f t="shared" si="455"/>
        <v>295.65621929304683</v>
      </c>
      <c r="C1544" t="str">
        <f t="shared" si="439"/>
        <v>-113.372855104362-53.2543416075414i</v>
      </c>
      <c r="D1544" t="str">
        <f t="shared" si="440"/>
        <v>3.47812442565213-53.832495805139i</v>
      </c>
      <c r="E1544" t="str">
        <f t="shared" si="441"/>
        <v>161.467851994196-0.0700843921215609i</v>
      </c>
      <c r="F1544" t="str">
        <f t="shared" si="442"/>
        <v>2.90990981736431-505.172088211321i</v>
      </c>
      <c r="G1544" t="str">
        <f t="shared" si="443"/>
        <v>0.999999968196404-0.000178335624379966i</v>
      </c>
      <c r="H1544" t="str">
        <f t="shared" si="444"/>
        <v>16.1844035986442+40.7218573132576i</v>
      </c>
      <c r="I1544" t="str">
        <f t="shared" si="445"/>
        <v>139.598507872905-54.5527081491472i</v>
      </c>
      <c r="K1544" t="str">
        <f t="shared" si="446"/>
        <v>0.0421423939482714-0.107045773558901i</v>
      </c>
      <c r="L1544" t="str">
        <f t="shared" si="447"/>
        <v>0.000714285714285714-4.09050778278785i</v>
      </c>
      <c r="M1544" t="str">
        <f t="shared" si="448"/>
        <v>0.0025-0.127441009520568i</v>
      </c>
      <c r="N1544">
        <f t="shared" si="449"/>
        <v>25.160732431941625</v>
      </c>
      <c r="O1544">
        <f t="shared" si="450"/>
        <v>41.956071430231873</v>
      </c>
      <c r="P1544" s="3">
        <f t="shared" si="451"/>
        <v>41.956071430231873</v>
      </c>
      <c r="Q1544" s="3">
        <f t="shared" si="452"/>
        <v>-154.83926756805837</v>
      </c>
      <c r="R1544">
        <f t="shared" si="453"/>
        <v>25.160732431941625</v>
      </c>
      <c r="S1544">
        <f t="shared" si="454"/>
        <v>0.29565621929304681</v>
      </c>
      <c r="T1544">
        <f t="shared" si="437"/>
        <v>41.956071430231873</v>
      </c>
    </row>
    <row r="1545" spans="1:20" x14ac:dyDescent="0.25">
      <c r="A1545">
        <f t="shared" si="438"/>
        <v>1864.7219317278832</v>
      </c>
      <c r="B1545">
        <f t="shared" si="455"/>
        <v>296.77971292636039</v>
      </c>
      <c r="C1545" t="str">
        <f t="shared" si="439"/>
        <v>-112.617074675731-52.7747457782357i</v>
      </c>
      <c r="D1545" t="str">
        <f t="shared" si="440"/>
        <v>3.4781244212788-53.6287174409866i</v>
      </c>
      <c r="E1545" t="str">
        <f t="shared" si="441"/>
        <v>161.467018740345-0.0678520312750816i</v>
      </c>
      <c r="F1545" t="str">
        <f t="shared" si="442"/>
        <v>2.90990981665963-503.25970528269i</v>
      </c>
      <c r="G1545" t="str">
        <f t="shared" si="443"/>
        <v>0.999999967954237-0.000179013299709259i</v>
      </c>
      <c r="H1545" t="str">
        <f t="shared" si="444"/>
        <v>16.1923879151892+40.8790029410111i</v>
      </c>
      <c r="I1545" t="str">
        <f t="shared" si="445"/>
        <v>139.606852589926-54.3672650211981i</v>
      </c>
      <c r="K1545" t="str">
        <f t="shared" si="446"/>
        <v>0.0418778839157571-0.106738539644849i</v>
      </c>
      <c r="L1545" t="str">
        <f t="shared" si="447"/>
        <v>0.000714285714285714-4.07502269654099i</v>
      </c>
      <c r="M1545" t="str">
        <f t="shared" si="448"/>
        <v>0.0025-0.126958566966097i</v>
      </c>
      <c r="N1545">
        <f t="shared" si="449"/>
        <v>25.108783090731777</v>
      </c>
      <c r="O1545">
        <f t="shared" si="450"/>
        <v>41.894279667842078</v>
      </c>
      <c r="P1545" s="3">
        <f t="shared" si="451"/>
        <v>41.894279667842078</v>
      </c>
      <c r="Q1545" s="3">
        <f t="shared" si="452"/>
        <v>-154.89121690926822</v>
      </c>
      <c r="R1545">
        <f t="shared" si="453"/>
        <v>25.108783090731777</v>
      </c>
      <c r="S1545">
        <f t="shared" si="454"/>
        <v>0.29677971292636041</v>
      </c>
      <c r="T1545">
        <f t="shared" si="437"/>
        <v>41.894279667842078</v>
      </c>
    </row>
    <row r="1546" spans="1:20" x14ac:dyDescent="0.25">
      <c r="A1546">
        <f t="shared" si="438"/>
        <v>1871.8078750684492</v>
      </c>
      <c r="B1546">
        <f t="shared" si="455"/>
        <v>297.90747583548057</v>
      </c>
      <c r="C1546" t="str">
        <f t="shared" si="439"/>
        <v>-111.865648214438-52.2996133961377i</v>
      </c>
      <c r="D1546" t="str">
        <f t="shared" si="440"/>
        <v>3.47812441687216-53.4257105439388i</v>
      </c>
      <c r="E1546" t="str">
        <f t="shared" si="441"/>
        <v>161.466191436791-0.0656161467872283i</v>
      </c>
      <c r="F1546" t="str">
        <f t="shared" si="442"/>
        <v>2.90990981594958-501.354561913873i</v>
      </c>
      <c r="G1546" t="str">
        <f t="shared" si="443"/>
        <v>0.999999967710227-0.000179693550204307i</v>
      </c>
      <c r="H1546" t="str">
        <f t="shared" si="444"/>
        <v>16.2004348752009+41.0367734822627i</v>
      </c>
      <c r="I1546" t="str">
        <f t="shared" si="445"/>
        <v>139.615261788785-54.1826095296764i</v>
      </c>
      <c r="K1546" t="str">
        <f t="shared" si="446"/>
        <v>0.0416148917040098-0.106431537726477i</v>
      </c>
      <c r="L1546" t="str">
        <f t="shared" si="447"/>
        <v>0.000714285714285714-4.0595962308637i</v>
      </c>
      <c r="M1546" t="str">
        <f t="shared" si="448"/>
        <v>0.0025-0.126477950753235i</v>
      </c>
      <c r="N1546">
        <f t="shared" si="449"/>
        <v>25.057107200450787</v>
      </c>
      <c r="O1546">
        <f t="shared" si="450"/>
        <v>41.832462861087308</v>
      </c>
      <c r="P1546" s="3">
        <f t="shared" si="451"/>
        <v>41.832462861087308</v>
      </c>
      <c r="Q1546" s="3">
        <f t="shared" si="452"/>
        <v>-154.94289279954921</v>
      </c>
      <c r="R1546">
        <f t="shared" si="453"/>
        <v>25.057107200450787</v>
      </c>
      <c r="S1546">
        <f t="shared" si="454"/>
        <v>0.29790747583548055</v>
      </c>
      <c r="T1546">
        <f t="shared" si="437"/>
        <v>41.832462861087308</v>
      </c>
    </row>
    <row r="1547" spans="1:20" x14ac:dyDescent="0.25">
      <c r="A1547">
        <f t="shared" si="438"/>
        <v>1878.9207449937094</v>
      </c>
      <c r="B1547">
        <f t="shared" si="455"/>
        <v>299.03952424365542</v>
      </c>
      <c r="C1547" t="str">
        <f t="shared" si="439"/>
        <v>-111.118559637028-51.8289056295165i</v>
      </c>
      <c r="D1547" t="str">
        <f t="shared" si="440"/>
        <v>3.47812441243197-53.2234721936735i</v>
      </c>
      <c r="E1547" t="str">
        <f t="shared" si="441"/>
        <v>161.46537006896-0.0633767454750112i</v>
      </c>
      <c r="F1547" t="str">
        <f t="shared" si="442"/>
        <v>2.90990981523412-499.456630698748i</v>
      </c>
      <c r="G1547" t="str">
        <f t="shared" si="443"/>
        <v>0.999999967464358-0.000180376385650734i</v>
      </c>
      <c r="H1547" t="str">
        <f t="shared" si="444"/>
        <v>16.2085449844114+41.1951716344981i</v>
      </c>
      <c r="I1547" t="str">
        <f t="shared" si="445"/>
        <v>139.623735975016-53.9987390832645i</v>
      </c>
      <c r="K1547" t="str">
        <f t="shared" si="446"/>
        <v>0.0413534117874418-0.106124774602602i</v>
      </c>
      <c r="L1547" t="str">
        <f t="shared" si="447"/>
        <v>0.000714285714285714-4.04422816384111i</v>
      </c>
      <c r="M1547" t="str">
        <f t="shared" si="448"/>
        <v>0.0025-0.125999153968156i</v>
      </c>
      <c r="N1547">
        <f t="shared" si="449"/>
        <v>25.005704857487132</v>
      </c>
      <c r="O1547">
        <f t="shared" si="450"/>
        <v>41.770621170226391</v>
      </c>
      <c r="P1547" s="3">
        <f t="shared" si="451"/>
        <v>41.770621170226391</v>
      </c>
      <c r="Q1547" s="3">
        <f t="shared" si="452"/>
        <v>-154.99429514251287</v>
      </c>
      <c r="R1547">
        <f t="shared" si="453"/>
        <v>25.005704857487132</v>
      </c>
      <c r="S1547">
        <f t="shared" si="454"/>
        <v>0.29903952424365543</v>
      </c>
      <c r="T1547">
        <f t="shared" si="437"/>
        <v>41.770621170226391</v>
      </c>
    </row>
    <row r="1548" spans="1:20" x14ac:dyDescent="0.25">
      <c r="A1548">
        <f t="shared" si="438"/>
        <v>1886.0606438246857</v>
      </c>
      <c r="B1548">
        <f t="shared" si="455"/>
        <v>300.17587443578134</v>
      </c>
      <c r="C1548" t="str">
        <f t="shared" si="439"/>
        <v>-110.375792797038-51.3625839210826i</v>
      </c>
      <c r="D1548" t="str">
        <f t="shared" si="440"/>
        <v>3.47812440795796-53.021999480924i</v>
      </c>
      <c r="E1548" t="str">
        <f t="shared" si="441"/>
        <v>161.464554622235-0.0611338338497954i</v>
      </c>
      <c r="F1548" t="str">
        <f t="shared" si="442"/>
        <v>2.90990981451322-497.565884334934i</v>
      </c>
      <c r="G1548" t="str">
        <f t="shared" si="443"/>
        <v>0.999999967216618-0.000181061815871351i</v>
      </c>
      <c r="H1548" t="str">
        <f t="shared" si="444"/>
        <v>16.2167187528541+41.3542001092461i</v>
      </c>
      <c r="I1548" t="str">
        <f t="shared" si="445"/>
        <v>139.632275658224-53.8156511027096i</v>
      </c>
      <c r="K1548" t="str">
        <f t="shared" si="446"/>
        <v>0.0410934386173125-0.105818257002313i</v>
      </c>
      <c r="L1548" t="str">
        <f t="shared" si="447"/>
        <v>0.000714285714285714-4.02891827439839i</v>
      </c>
      <c r="M1548" t="str">
        <f t="shared" si="448"/>
        <v>0.0025-0.125522169723208i</v>
      </c>
      <c r="N1548">
        <f t="shared" si="449"/>
        <v>24.954576154760048</v>
      </c>
      <c r="O1548">
        <f t="shared" si="450"/>
        <v>41.708754755024316</v>
      </c>
      <c r="P1548" s="3">
        <f t="shared" si="451"/>
        <v>41.708754755024316</v>
      </c>
      <c r="Q1548" s="3">
        <f t="shared" si="452"/>
        <v>-155.04542384523995</v>
      </c>
      <c r="R1548">
        <f t="shared" si="453"/>
        <v>24.954576154760048</v>
      </c>
      <c r="S1548">
        <f t="shared" si="454"/>
        <v>0.30017587443578136</v>
      </c>
      <c r="T1548">
        <f t="shared" si="437"/>
        <v>41.708754755024316</v>
      </c>
    </row>
    <row r="1549" spans="1:20" x14ac:dyDescent="0.25">
      <c r="A1549">
        <f t="shared" si="438"/>
        <v>1893.2276742712195</v>
      </c>
      <c r="B1549">
        <f t="shared" si="455"/>
        <v>301.3165427586373</v>
      </c>
      <c r="C1549" t="str">
        <f t="shared" si="439"/>
        <v>-109.637331487031-50.9006099871263i</v>
      </c>
      <c r="D1549" t="str">
        <f t="shared" si="440"/>
        <v>3.4781244034499-52.821289507438i</v>
      </c>
      <c r="E1549" t="str">
        <f t="shared" si="441"/>
        <v>161.463745081965-0.0588874181178341i</v>
      </c>
      <c r="F1549" t="str">
        <f t="shared" si="442"/>
        <v>2.90990981378682-495.682295623413i</v>
      </c>
      <c r="G1549" t="str">
        <f t="shared" si="443"/>
        <v>0.999999966966991-0.000181749850726292i</v>
      </c>
      <c r="H1549" t="str">
        <f t="shared" si="444"/>
        <v>16.2249566949052+41.5138616321799i</v>
      </c>
      <c r="I1549" t="str">
        <f t="shared" si="445"/>
        <v>139.640881352131-53.6333430208032i</v>
      </c>
      <c r="K1549" t="str">
        <f t="shared" si="446"/>
        <v>0.0408349666224442-0.10551199158516i</v>
      </c>
      <c r="L1549" t="str">
        <f t="shared" si="447"/>
        <v>0.000714285714285714-4.01366634229767i</v>
      </c>
      <c r="M1549" t="str">
        <f t="shared" si="448"/>
        <v>0.0025-0.125046991156812i</v>
      </c>
      <c r="N1549">
        <f t="shared" si="449"/>
        <v>24.903721181769242</v>
      </c>
      <c r="O1549">
        <f t="shared" si="450"/>
        <v>41.646863774750706</v>
      </c>
      <c r="P1549" s="3">
        <f t="shared" si="451"/>
        <v>41.646863774750706</v>
      </c>
      <c r="Q1549" s="3">
        <f t="shared" si="452"/>
        <v>-155.09627881823076</v>
      </c>
      <c r="R1549">
        <f t="shared" si="453"/>
        <v>24.903721181769242</v>
      </c>
      <c r="S1549">
        <f t="shared" si="454"/>
        <v>0.30131654275863728</v>
      </c>
      <c r="T1549">
        <f t="shared" si="437"/>
        <v>41.646863774750706</v>
      </c>
    </row>
    <row r="1550" spans="1:20" x14ac:dyDescent="0.25">
      <c r="A1550">
        <f t="shared" si="438"/>
        <v>1900.4219394334502</v>
      </c>
      <c r="B1550">
        <f t="shared" si="455"/>
        <v>302.46154562112014</v>
      </c>
      <c r="C1550" t="str">
        <f t="shared" si="439"/>
        <v>-108.903159440618-50.4429458166411i</v>
      </c>
      <c r="D1550" t="str">
        <f t="shared" si="440"/>
        <v>3.47812439890751-52.6213393859349i</v>
      </c>
      <c r="E1550" t="str">
        <f t="shared" si="441"/>
        <v>161.462941433469-0.0566375041782877i</v>
      </c>
      <c r="F1550" t="str">
        <f t="shared" si="442"/>
        <v>2.90990981305491-493.805837468127i</v>
      </c>
      <c r="G1550" t="str">
        <f t="shared" si="443"/>
        <v>0.999999966715463-0.000182440500113163i</v>
      </c>
      <c r="H1550" t="str">
        <f t="shared" si="444"/>
        <v>16.2332593293218+41.6741589432142i</v>
      </c>
      <c r="I1550" t="str">
        <f t="shared" si="445"/>
        <v>139.649553574596-53.4518122823451i</v>
      </c>
      <c r="K1550" t="str">
        <f t="shared" si="446"/>
        <v>0.0405779902099329-0.105205984941355i</v>
      </c>
      <c r="L1550" t="str">
        <f t="shared" si="447"/>
        <v>0.000714285714285714-3.99847214813475i</v>
      </c>
      <c r="M1550" t="str">
        <f t="shared" si="448"/>
        <v>0.0025-0.124573611433365i</v>
      </c>
      <c r="N1550">
        <f t="shared" si="449"/>
        <v>24.853140024643068</v>
      </c>
      <c r="O1550">
        <f t="shared" si="450"/>
        <v>41.584948388178624</v>
      </c>
      <c r="P1550" s="3">
        <f t="shared" si="451"/>
        <v>41.584948388178624</v>
      </c>
      <c r="Q1550" s="3">
        <f t="shared" si="452"/>
        <v>-155.14685997535693</v>
      </c>
      <c r="R1550">
        <f t="shared" si="453"/>
        <v>24.853140024643068</v>
      </c>
      <c r="S1550">
        <f t="shared" si="454"/>
        <v>0.30246154562112015</v>
      </c>
      <c r="T1550">
        <f t="shared" si="437"/>
        <v>41.584948388178624</v>
      </c>
    </row>
    <row r="1551" spans="1:20" x14ac:dyDescent="0.25">
      <c r="A1551">
        <f t="shared" si="438"/>
        <v>1907.6435428032974</v>
      </c>
      <c r="B1551">
        <f t="shared" si="455"/>
        <v>303.61089949448041</v>
      </c>
      <c r="C1551" t="str">
        <f t="shared" si="439"/>
        <v>-108.173260334444-49.9895536704258i</v>
      </c>
      <c r="D1551" t="str">
        <f t="shared" si="440"/>
        <v>3.47812439433052-52.4221462400649i</v>
      </c>
      <c r="E1551" t="str">
        <f t="shared" si="441"/>
        <v>161.462143662033-0.0543840976268188i</v>
      </c>
      <c r="F1551" t="str">
        <f t="shared" si="442"/>
        <v>2.9099098123174-491.936482875594i</v>
      </c>
      <c r="G1551" t="str">
        <f t="shared" si="443"/>
        <v>0.99999996646202-0.00018313377396718i</v>
      </c>
      <c r="H1551" t="str">
        <f t="shared" si="444"/>
        <v>16.2416271792843+41.8350947966064i</v>
      </c>
      <c r="I1551" t="str">
        <f t="shared" si="445"/>
        <v>139.658292847658-53.2710563441219i</v>
      </c>
      <c r="K1551" t="str">
        <f t="shared" si="446"/>
        <v>0.0403225037658522-0.104900243591972i</v>
      </c>
      <c r="L1551" t="str">
        <f t="shared" si="447"/>
        <v>0.000714285714285714-3.98333547333607i</v>
      </c>
      <c r="M1551" t="str">
        <f t="shared" si="448"/>
        <v>0.0025-0.124102023743141i</v>
      </c>
      <c r="N1551">
        <f t="shared" si="449"/>
        <v>24.802832766187635</v>
      </c>
      <c r="O1551">
        <f t="shared" si="450"/>
        <v>41.523008753582459</v>
      </c>
      <c r="P1551" s="3">
        <f t="shared" si="451"/>
        <v>41.523008753582459</v>
      </c>
      <c r="Q1551" s="3">
        <f t="shared" si="452"/>
        <v>-155.19716723381237</v>
      </c>
      <c r="R1551">
        <f t="shared" si="453"/>
        <v>24.802832766187635</v>
      </c>
      <c r="S1551">
        <f t="shared" si="454"/>
        <v>0.30361089949448039</v>
      </c>
      <c r="T1551">
        <f t="shared" si="437"/>
        <v>41.523008753582459</v>
      </c>
    </row>
    <row r="1552" spans="1:20" x14ac:dyDescent="0.25">
      <c r="A1552">
        <f t="shared" si="438"/>
        <v>1914.8925882659501</v>
      </c>
      <c r="B1552">
        <f t="shared" si="455"/>
        <v>304.76462091255945</v>
      </c>
      <c r="C1552" t="str">
        <f t="shared" si="439"/>
        <v>-107.447617790169-49.5403960801744i</v>
      </c>
      <c r="D1552" t="str">
        <f t="shared" si="440"/>
        <v>3.47812438971869-52.2237072043682i</v>
      </c>
      <c r="E1552" t="str">
        <f t="shared" si="441"/>
        <v>161.461351752913-0.0521272037554706i</v>
      </c>
      <c r="F1552" t="str">
        <f t="shared" si="442"/>
        <v>2.9099098115743-490.074204954523i</v>
      </c>
      <c r="G1552" t="str">
        <f t="shared" si="443"/>
        <v>0.999999966206647-0.000183829682261309i</v>
      </c>
      <c r="H1552" t="str">
        <f t="shared" si="444"/>
        <v>16.2500607724376+41.9966719610602i</v>
      </c>
      <c r="I1552" t="str">
        <f t="shared" si="445"/>
        <v>139.66709969758-53.0910726748814i</v>
      </c>
      <c r="K1552" t="str">
        <f t="shared" si="446"/>
        <v>0.0400685016559487-0.104594773989152i</v>
      </c>
      <c r="L1552" t="str">
        <f t="shared" si="447"/>
        <v>0.000714285714285714-3.96825610015548i</v>
      </c>
      <c r="M1552" t="str">
        <f t="shared" si="448"/>
        <v>0.0025-0.123632221302193i</v>
      </c>
      <c r="N1552">
        <f t="shared" si="449"/>
        <v>24.752799485933906</v>
      </c>
      <c r="O1552">
        <f t="shared" si="450"/>
        <v>41.461045028736706</v>
      </c>
      <c r="P1552" s="3">
        <f t="shared" si="451"/>
        <v>41.461045028736706</v>
      </c>
      <c r="Q1552" s="3">
        <f t="shared" si="452"/>
        <v>-155.24720051406609</v>
      </c>
      <c r="R1552">
        <f t="shared" si="453"/>
        <v>24.752799485933906</v>
      </c>
      <c r="S1552">
        <f t="shared" si="454"/>
        <v>0.30476462091255946</v>
      </c>
      <c r="T1552">
        <f t="shared" si="437"/>
        <v>41.461045028736706</v>
      </c>
    </row>
    <row r="1553" spans="1:20" x14ac:dyDescent="0.25">
      <c r="A1553">
        <f t="shared" si="438"/>
        <v>1922.1691801013608</v>
      </c>
      <c r="B1553">
        <f t="shared" si="455"/>
        <v>305.92272647202719</v>
      </c>
      <c r="C1553" t="str">
        <f t="shared" si="439"/>
        <v>-106.726215376425-49.095435847554i</v>
      </c>
      <c r="D1553" t="str">
        <f t="shared" si="440"/>
        <v>3.47812438507174-52.0260194242322i</v>
      </c>
      <c r="E1553" t="str">
        <f t="shared" si="441"/>
        <v>161.460565691343-0.0498668275514558i</v>
      </c>
      <c r="F1553" t="str">
        <f t="shared" si="442"/>
        <v>2.90990981082553-488.21897691542i</v>
      </c>
      <c r="G1553" t="str">
        <f t="shared" si="443"/>
        <v>0.999999965949329-0.000184528235006421i</v>
      </c>
      <c r="H1553" t="str">
        <f t="shared" si="444"/>
        <v>16.2585606409307+42.1588932198245i</v>
      </c>
      <c r="I1553" t="str">
        <f t="shared" si="445"/>
        <v>139.675974654866-52.9118587552979i</v>
      </c>
      <c r="K1553" t="str">
        <f t="shared" si="446"/>
        <v>0.0398159782263328-0.104289582516324i</v>
      </c>
      <c r="L1553" t="str">
        <f t="shared" si="447"/>
        <v>0.000714285714285714-3.95323381167113i</v>
      </c>
      <c r="M1553" t="str">
        <f t="shared" si="448"/>
        <v>0.0025-0.123164197352254i</v>
      </c>
      <c r="N1553">
        <f t="shared" si="449"/>
        <v>24.703040260187151</v>
      </c>
      <c r="O1553">
        <f t="shared" si="450"/>
        <v>41.399057370914711</v>
      </c>
      <c r="P1553" s="3">
        <f t="shared" si="451"/>
        <v>41.399057370914711</v>
      </c>
      <c r="Q1553" s="3">
        <f t="shared" si="452"/>
        <v>-155.29695973981285</v>
      </c>
      <c r="R1553">
        <f t="shared" si="453"/>
        <v>24.703040260187151</v>
      </c>
      <c r="S1553">
        <f t="shared" si="454"/>
        <v>0.30592272647202717</v>
      </c>
      <c r="T1553">
        <f t="shared" si="437"/>
        <v>41.399057370914711</v>
      </c>
    </row>
    <row r="1554" spans="1:20" x14ac:dyDescent="0.25">
      <c r="A1554">
        <f t="shared" si="438"/>
        <v>1929.4734229857461</v>
      </c>
      <c r="B1554">
        <f t="shared" si="455"/>
        <v>307.08523283262093</v>
      </c>
      <c r="C1554" t="str">
        <f t="shared" si="439"/>
        <v>-106.009036610753-48.6546360432662i</v>
      </c>
      <c r="D1554" t="str">
        <f t="shared" si="440"/>
        <v>3.4781243803894-51.8290800558519i</v>
      </c>
      <c r="E1554" t="str">
        <f t="shared" si="441"/>
        <v>161.459785462534-0.0476029736992103i</v>
      </c>
      <c r="F1554" t="str">
        <f t="shared" si="442"/>
        <v>2.90990981007104-486.370772070206i</v>
      </c>
      <c r="G1554" t="str">
        <f t="shared" si="443"/>
        <v>0.999999965690053-0.000185229442251419i</v>
      </c>
      <c r="H1554" t="str">
        <f t="shared" si="444"/>
        <v>16.2671273214623+42.3217613708002i</v>
      </c>
      <c r="I1554" t="str">
        <f t="shared" si="445"/>
        <v>139.684918254312-52.7334120779585i</v>
      </c>
      <c r="K1554" t="str">
        <f t="shared" si="446"/>
        <v>0.0395649278041637-0.103984675488418i</v>
      </c>
      <c r="L1554" t="str">
        <f t="shared" si="447"/>
        <v>0.000714285714285714-3.93826839178236i</v>
      </c>
      <c r="M1554" t="str">
        <f t="shared" si="448"/>
        <v>0.0025-0.122697945160644i</v>
      </c>
      <c r="N1554">
        <f t="shared" si="449"/>
        <v>24.653555162075122</v>
      </c>
      <c r="O1554">
        <f t="shared" si="450"/>
        <v>41.337045936887378</v>
      </c>
      <c r="P1554" s="3">
        <f t="shared" si="451"/>
        <v>41.337045936887378</v>
      </c>
      <c r="Q1554" s="3">
        <f t="shared" si="452"/>
        <v>-155.34644483792488</v>
      </c>
      <c r="R1554">
        <f t="shared" si="453"/>
        <v>24.653555162075122</v>
      </c>
      <c r="S1554">
        <f t="shared" si="454"/>
        <v>0.30708523283262096</v>
      </c>
      <c r="T1554">
        <f t="shared" si="437"/>
        <v>41.337045936887378</v>
      </c>
    </row>
    <row r="1555" spans="1:20" x14ac:dyDescent="0.25">
      <c r="A1555">
        <f t="shared" si="438"/>
        <v>1936.8054219930918</v>
      </c>
      <c r="B1555">
        <f t="shared" si="455"/>
        <v>308.25215671738488</v>
      </c>
      <c r="C1555" t="str">
        <f t="shared" si="439"/>
        <v>-105.296064961523-48.2179600060909i</v>
      </c>
      <c r="D1555" t="str">
        <f t="shared" si="440"/>
        <v>3.47812437567142-51.6328862661887i</v>
      </c>
      <c r="E1555" t="str">
        <f t="shared" si="441"/>
        <v>161.459011051679-0.0453356465807304i</v>
      </c>
      <c r="F1555" t="str">
        <f t="shared" si="442"/>
        <v>2.90990980931084-484.529563831837i</v>
      </c>
      <c r="G1555" t="str">
        <f t="shared" si="443"/>
        <v>0.999999965428802-0.000185933314083399i</v>
      </c>
      <c r="H1555" t="str">
        <f t="shared" si="444"/>
        <v>16.2757613553195+42.4852792266426i</v>
      </c>
      <c r="I1555" t="str">
        <f t="shared" si="445"/>
        <v>139.693931035037-52.5557301473249i</v>
      </c>
      <c r="K1555" t="str">
        <f t="shared" si="446"/>
        <v>0.0393153446983223-0.103680059152095i</v>
      </c>
      <c r="L1555" t="str">
        <f t="shared" si="447"/>
        <v>0.000714285714285714-3.92335962520657i</v>
      </c>
      <c r="M1555" t="str">
        <f t="shared" si="448"/>
        <v>0.0025-0.122233458020167i</v>
      </c>
      <c r="N1555">
        <f t="shared" si="449"/>
        <v>24.604344261594434</v>
      </c>
      <c r="O1555">
        <f t="shared" si="450"/>
        <v>41.275010882921983</v>
      </c>
      <c r="P1555" s="3">
        <f t="shared" si="451"/>
        <v>41.275010882921983</v>
      </c>
      <c r="Q1555" s="3">
        <f t="shared" si="452"/>
        <v>-155.39565573840557</v>
      </c>
      <c r="R1555">
        <f t="shared" si="453"/>
        <v>24.604344261594434</v>
      </c>
      <c r="S1555">
        <f t="shared" si="454"/>
        <v>0.30825215671738487</v>
      </c>
      <c r="T1555">
        <f t="shared" si="437"/>
        <v>41.275010882921983</v>
      </c>
    </row>
    <row r="1556" spans="1:20" x14ac:dyDescent="0.25">
      <c r="A1556">
        <f t="shared" si="438"/>
        <v>1944.1652825966657</v>
      </c>
      <c r="B1556">
        <f t="shared" si="455"/>
        <v>309.42351491291095</v>
      </c>
      <c r="C1556" t="str">
        <f t="shared" si="439"/>
        <v>-104.587283849823-47.7853713419205i</v>
      </c>
      <c r="D1556" t="str">
        <f t="shared" si="440"/>
        <v>3.4781243709175-51.4374352329285i</v>
      </c>
      <c r="E1556" t="str">
        <f t="shared" si="441"/>
        <v>161.458242443949-0.0430648502765964i</v>
      </c>
      <c r="F1556" t="str">
        <f t="shared" si="442"/>
        <v>2.90990980854482-482.695325713909i</v>
      </c>
      <c r="G1556" t="str">
        <f t="shared" si="443"/>
        <v>0.999999965165561-0.000186639860627785i</v>
      </c>
      <c r="H1556" t="str">
        <f t="shared" si="444"/>
        <v>16.2844632884238+42.6494496148678i</v>
      </c>
      <c r="I1556" t="str">
        <f t="shared" si="445"/>
        <v>139.70301354052-52.3788104797164i</v>
      </c>
      <c r="K1556" t="str">
        <f t="shared" si="446"/>
        <v>0.0390672232000855-0.103375739685975i</v>
      </c>
      <c r="L1556" t="str">
        <f t="shared" si="447"/>
        <v>0.000714285714285714-3.90850729747617i</v>
      </c>
      <c r="M1556" t="str">
        <f t="shared" si="448"/>
        <v>0.0025-0.121770729249021i</v>
      </c>
      <c r="N1556">
        <f t="shared" si="449"/>
        <v>24.555407625660507</v>
      </c>
      <c r="O1556">
        <f t="shared" si="450"/>
        <v>41.212952364780435</v>
      </c>
      <c r="P1556" s="3">
        <f t="shared" si="451"/>
        <v>41.212952364780435</v>
      </c>
      <c r="Q1556" s="3">
        <f t="shared" si="452"/>
        <v>-155.44459237433949</v>
      </c>
      <c r="R1556">
        <f t="shared" si="453"/>
        <v>24.555407625660507</v>
      </c>
      <c r="S1556">
        <f t="shared" si="454"/>
        <v>0.30942351491291092</v>
      </c>
      <c r="T1556">
        <f t="shared" si="437"/>
        <v>41.212952364780435</v>
      </c>
    </row>
    <row r="1557" spans="1:20" x14ac:dyDescent="0.25">
      <c r="A1557">
        <f t="shared" si="438"/>
        <v>1951.553110670533</v>
      </c>
      <c r="B1557">
        <f t="shared" si="455"/>
        <v>310.59932426957999</v>
      </c>
      <c r="C1557" t="str">
        <f t="shared" si="439"/>
        <v>-103.88267665135-47.3568339227805i</v>
      </c>
      <c r="D1557" t="str">
        <f t="shared" si="440"/>
        <v>3.47812436612741-51.2427241444433i</v>
      </c>
      <c r="E1557" t="str">
        <f t="shared" si="441"/>
        <v>161.457479624503-0.040790588565602i</v>
      </c>
      <c r="F1557" t="str">
        <f t="shared" si="442"/>
        <v>2.909909807773-480.868031330297i</v>
      </c>
      <c r="G1557" t="str">
        <f t="shared" si="443"/>
        <v>0.999999964900317-0.000187349092048477i</v>
      </c>
      <c r="H1557" t="str">
        <f t="shared" si="444"/>
        <v>16.2932336713723+42.8142753779589i</v>
      </c>
      <c r="I1557" t="str">
        <f t="shared" si="445"/>
        <v>139.712166318641-52.2026506032798i</v>
      </c>
      <c r="K1557" t="str">
        <f t="shared" si="446"/>
        <v>0.0388205575837855-0.103071723200872i</v>
      </c>
      <c r="L1557" t="str">
        <f t="shared" si="447"/>
        <v>0.000714285714285714-3.89371119493541i</v>
      </c>
      <c r="M1557" t="str">
        <f t="shared" si="448"/>
        <v>0.0025-0.121309752190696i</v>
      </c>
      <c r="N1557">
        <f t="shared" si="449"/>
        <v>24.506745318153264</v>
      </c>
      <c r="O1557">
        <f t="shared" si="450"/>
        <v>41.150870537719079</v>
      </c>
      <c r="P1557" s="3">
        <f t="shared" si="451"/>
        <v>41.150870537719079</v>
      </c>
      <c r="Q1557" s="3">
        <f t="shared" si="452"/>
        <v>-155.49325468184674</v>
      </c>
      <c r="R1557">
        <f t="shared" si="453"/>
        <v>24.506745318153264</v>
      </c>
      <c r="S1557">
        <f t="shared" si="454"/>
        <v>0.31059932426957998</v>
      </c>
      <c r="T1557">
        <f t="shared" si="437"/>
        <v>41.150870537719079</v>
      </c>
    </row>
    <row r="1558" spans="1:20" x14ac:dyDescent="0.25">
      <c r="A1558">
        <f t="shared" si="438"/>
        <v>1958.9690124910808</v>
      </c>
      <c r="B1558">
        <f t="shared" si="455"/>
        <v>311.77960170180438</v>
      </c>
      <c r="C1558" t="str">
        <f t="shared" si="439"/>
        <v>-103.182226698261-46.9323118858356i</v>
      </c>
      <c r="D1558" t="str">
        <f t="shared" si="440"/>
        <v>3.47812436130081-51.048750199748i</v>
      </c>
      <c r="E1558" t="str">
        <f t="shared" si="441"/>
        <v>161.456722578491-0.0385128649260068i</v>
      </c>
      <c r="F1558" t="str">
        <f t="shared" si="442"/>
        <v>2.90990980699528-479.047654394753i</v>
      </c>
      <c r="G1558" t="str">
        <f t="shared" si="443"/>
        <v>0.999999964633052-0.000188061018548i</v>
      </c>
      <c r="H1558" t="str">
        <f t="shared" si="444"/>
        <v>16.3020730594833+42.9797593734732i</v>
      </c>
      <c r="I1558" t="str">
        <f t="shared" si="445"/>
        <v>139.721389921708-52.027248057967i</v>
      </c>
      <c r="K1558" t="str">
        <f t="shared" si="446"/>
        <v>0.0385753421074688-0.102768015740038i</v>
      </c>
      <c r="L1558" t="str">
        <f t="shared" si="447"/>
        <v>0.000714285714285714-3.87897110473741i</v>
      </c>
      <c r="M1558" t="str">
        <f t="shared" si="448"/>
        <v>0.0025-0.120850520213883i</v>
      </c>
      <c r="N1558">
        <f t="shared" si="449"/>
        <v>24.458357399966076</v>
      </c>
      <c r="O1558">
        <f t="shared" si="450"/>
        <v>41.088765556487097</v>
      </c>
      <c r="P1558" s="3">
        <f t="shared" si="451"/>
        <v>41.088765556487097</v>
      </c>
      <c r="Q1558" s="3">
        <f t="shared" si="452"/>
        <v>-155.54164260003392</v>
      </c>
      <c r="R1558">
        <f t="shared" si="453"/>
        <v>24.458357399966076</v>
      </c>
      <c r="S1558">
        <f t="shared" si="454"/>
        <v>0.31177960170180435</v>
      </c>
      <c r="T1558">
        <f t="shared" si="437"/>
        <v>41.088765556487097</v>
      </c>
    </row>
    <row r="1559" spans="1:20" x14ac:dyDescent="0.25">
      <c r="A1559">
        <f t="shared" si="438"/>
        <v>1966.413094738547</v>
      </c>
      <c r="B1559">
        <f t="shared" si="455"/>
        <v>312.96436418827125</v>
      </c>
      <c r="C1559" t="str">
        <f t="shared" si="439"/>
        <v>-102.485917281017-46.511769632383i</v>
      </c>
      <c r="D1559" t="str">
        <f t="shared" si="440"/>
        <v>3.47812435643748-50.8555106084626i</v>
      </c>
      <c r="E1559" t="str">
        <f t="shared" si="441"/>
        <v>161.45597129105-0.0362316825360233i</v>
      </c>
      <c r="F1559" t="str">
        <f t="shared" si="442"/>
        <v>2.90990980621164-477.234168720545i</v>
      </c>
      <c r="G1559" t="str">
        <f t="shared" si="443"/>
        <v>0.999999964363753-0.000188775650367645i</v>
      </c>
      <c r="H1559" t="str">
        <f t="shared" si="444"/>
        <v>16.3109820128402+43.1459044741522i</v>
      </c>
      <c r="I1559" t="str">
        <f t="shared" si="445"/>
        <v>139.730684906511-51.8526003955113i</v>
      </c>
      <c r="K1559" t="str">
        <f t="shared" si="446"/>
        <v>0.0383315710135445-0.102464623279405i</v>
      </c>
      <c r="L1559" t="str">
        <f t="shared" si="447"/>
        <v>0.000714285714285714-3.86428681484101i</v>
      </c>
      <c r="M1559" t="str">
        <f t="shared" si="448"/>
        <v>0.0025-0.120393026712376i</v>
      </c>
      <c r="N1559">
        <f t="shared" si="449"/>
        <v>24.410243929051973</v>
      </c>
      <c r="O1559">
        <f t="shared" si="450"/>
        <v>41.02663757532585</v>
      </c>
      <c r="P1559" s="3">
        <f t="shared" si="451"/>
        <v>41.02663757532585</v>
      </c>
      <c r="Q1559" s="3">
        <f t="shared" si="452"/>
        <v>-155.58975607094803</v>
      </c>
      <c r="R1559">
        <f t="shared" si="453"/>
        <v>24.410243929051973</v>
      </c>
      <c r="S1559">
        <f t="shared" si="454"/>
        <v>0.31296436418827123</v>
      </c>
      <c r="T1559">
        <f t="shared" si="437"/>
        <v>41.02663757532585</v>
      </c>
    </row>
    <row r="1560" spans="1:20" x14ac:dyDescent="0.25">
      <c r="A1560">
        <f t="shared" si="438"/>
        <v>1973.8854644985533</v>
      </c>
      <c r="B1560">
        <f t="shared" si="455"/>
        <v>314.15362877218666</v>
      </c>
      <c r="C1560" t="str">
        <f t="shared" si="439"/>
        <v>-101.793731650198-46.0951718268329i</v>
      </c>
      <c r="D1560" t="str">
        <f t="shared" si="440"/>
        <v>3.47812435153712-50.6630025907709i</v>
      </c>
      <c r="E1560" t="str">
        <f t="shared" si="441"/>
        <v>161.45522574731-0.0339470442752434i</v>
      </c>
      <c r="F1560" t="str">
        <f t="shared" si="442"/>
        <v>2.90990980542204-475.427548220075i</v>
      </c>
      <c r="G1560" t="str">
        <f t="shared" si="443"/>
        <v>0.999999964092402-0.000189492997787622i</v>
      </c>
      <c r="H1560" t="str">
        <f t="shared" si="444"/>
        <v>16.3199610963348+43.3127135680282i</v>
      </c>
      <c r="I1560" t="str">
        <f t="shared" si="445"/>
        <v>139.740051834346-51.6787051793972i</v>
      </c>
      <c r="K1560" t="str">
        <f t="shared" si="446"/>
        <v>0.0380892385294276-0.10216155172784i</v>
      </c>
      <c r="L1560" t="str">
        <f t="shared" si="447"/>
        <v>0.000714285714285714-3.84965811400778i</v>
      </c>
      <c r="M1560" t="str">
        <f t="shared" si="448"/>
        <v>0.0025-0.119937265104977i</v>
      </c>
      <c r="N1560">
        <f t="shared" si="449"/>
        <v>24.36240496047148</v>
      </c>
      <c r="O1560">
        <f t="shared" si="450"/>
        <v>40.964486747967669</v>
      </c>
      <c r="P1560" s="3">
        <f t="shared" si="451"/>
        <v>40.964486747967669</v>
      </c>
      <c r="Q1560" s="3">
        <f t="shared" si="452"/>
        <v>-155.63759503952852</v>
      </c>
      <c r="R1560">
        <f t="shared" si="453"/>
        <v>24.36240496047148</v>
      </c>
      <c r="S1560">
        <f t="shared" si="454"/>
        <v>0.31415362877218667</v>
      </c>
      <c r="T1560">
        <f t="shared" si="437"/>
        <v>40.964486747967669</v>
      </c>
    </row>
    <row r="1561" spans="1:20" x14ac:dyDescent="0.25">
      <c r="A1561">
        <f t="shared" si="438"/>
        <v>1981.3862292636479</v>
      </c>
      <c r="B1561">
        <f t="shared" si="455"/>
        <v>315.34741256152097</v>
      </c>
      <c r="C1561" t="str">
        <f t="shared" si="439"/>
        <v>-101.105653018307-45.6824833956791i</v>
      </c>
      <c r="D1561" t="str">
        <f t="shared" si="440"/>
        <v>3.47812434659943-50.47122337738i</v>
      </c>
      <c r="E1561" t="str">
        <f t="shared" si="441"/>
        <v>161.454485932399-0.031658952723622i</v>
      </c>
      <c r="F1561" t="str">
        <f t="shared" si="442"/>
        <v>2.90990980462642-473.627766904496i</v>
      </c>
      <c r="G1561" t="str">
        <f t="shared" si="443"/>
        <v>0.999999963818986-0.000190213071127208i</v>
      </c>
      <c r="H1561" t="str">
        <f t="shared" si="444"/>
        <v>16.3290108797154+43.4801895585386i</v>
      </c>
      <c r="I1561" t="str">
        <f t="shared" si="445"/>
        <v>139.74949127106-51.5055599848448i</v>
      </c>
      <c r="K1561" t="str">
        <f t="shared" si="446"/>
        <v>0.0378483388681748-0.101858806927396i</v>
      </c>
      <c r="L1561" t="str">
        <f t="shared" si="447"/>
        <v>0.000714285714285714-3.83508479179895i</v>
      </c>
      <c r="M1561" t="str">
        <f t="shared" si="448"/>
        <v>0.0025-0.119483228835403i</v>
      </c>
      <c r="N1561">
        <f t="shared" si="449"/>
        <v>24.31484054643937</v>
      </c>
      <c r="O1561">
        <f t="shared" si="450"/>
        <v>40.902313227635283</v>
      </c>
      <c r="P1561" s="3">
        <f t="shared" si="451"/>
        <v>40.902313227635283</v>
      </c>
      <c r="Q1561" s="3">
        <f t="shared" si="452"/>
        <v>-155.68515945356063</v>
      </c>
      <c r="R1561">
        <f t="shared" si="453"/>
        <v>24.31484054643937</v>
      </c>
      <c r="S1561">
        <f t="shared" si="454"/>
        <v>0.31534741256152099</v>
      </c>
      <c r="T1561">
        <f t="shared" si="437"/>
        <v>40.902313227635283</v>
      </c>
    </row>
    <row r="1562" spans="1:20" x14ac:dyDescent="0.25">
      <c r="A1562">
        <f t="shared" si="438"/>
        <v>1988.9154969348499</v>
      </c>
      <c r="B1562">
        <f t="shared" si="455"/>
        <v>316.54573272925478</v>
      </c>
      <c r="C1562" t="str">
        <f t="shared" si="439"/>
        <v>-100.421664561552-45.2736695264558i</v>
      </c>
      <c r="D1562" t="str">
        <f t="shared" si="440"/>
        <v>3.47812434162415-50.2801702094819i</v>
      </c>
      <c r="E1562" t="str">
        <f t="shared" si="441"/>
        <v>161.453751831442-0.0293674101634878i</v>
      </c>
      <c r="F1562" t="str">
        <f t="shared" si="442"/>
        <v>2.90990980382474-471.834798883355i</v>
      </c>
      <c r="G1562" t="str">
        <f t="shared" si="443"/>
        <v>0.999999963543488-0.00019093588074489i</v>
      </c>
      <c r="H1562" t="str">
        <f t="shared" si="444"/>
        <v>16.33813193763+43.6483353646347i</v>
      </c>
      <c r="I1562" t="str">
        <f t="shared" si="445"/>
        <v>139.759003787091-51.333162398779i</v>
      </c>
      <c r="K1562" t="str">
        <f t="shared" si="446"/>
        <v>0.0376088662291133-0.101556394653577i</v>
      </c>
      <c r="L1562" t="str">
        <f t="shared" si="447"/>
        <v>0.000714285714285714-3.82056663857237i</v>
      </c>
      <c r="M1562" t="str">
        <f t="shared" si="448"/>
        <v>0.0025-0.119030911372189i</v>
      </c>
      <c r="N1562">
        <f t="shared" si="449"/>
        <v>24.267550736371163</v>
      </c>
      <c r="O1562">
        <f t="shared" si="450"/>
        <v>40.840117167041242</v>
      </c>
      <c r="P1562" s="3">
        <f t="shared" si="451"/>
        <v>40.840117167041242</v>
      </c>
      <c r="Q1562" s="3">
        <f t="shared" si="452"/>
        <v>-155.73244926362884</v>
      </c>
      <c r="R1562">
        <f t="shared" si="453"/>
        <v>24.267550736371163</v>
      </c>
      <c r="S1562">
        <f t="shared" si="454"/>
        <v>0.31654573272925479</v>
      </c>
      <c r="T1562">
        <f t="shared" si="437"/>
        <v>40.840117167041242</v>
      </c>
    </row>
    <row r="1563" spans="1:20" x14ac:dyDescent="0.25">
      <c r="A1563">
        <f t="shared" si="438"/>
        <v>1996.4733758232021</v>
      </c>
      <c r="B1563">
        <f t="shared" si="455"/>
        <v>317.74860651362593</v>
      </c>
      <c r="C1563" t="str">
        <f t="shared" si="439"/>
        <v>-99.741749421599-44.8686956666809i</v>
      </c>
      <c r="D1563" t="str">
        <f t="shared" si="440"/>
        <v>3.47812433661099-50.0898403387125i</v>
      </c>
      <c r="E1563" t="str">
        <f t="shared" si="441"/>
        <v>161.453023429562-0.0270724185809306i</v>
      </c>
      <c r="F1563" t="str">
        <f t="shared" si="442"/>
        <v>2.90990980301697-470.048618364201i</v>
      </c>
      <c r="G1563" t="str">
        <f t="shared" si="443"/>
        <v>0.999999963265892-0.000191661437038515i</v>
      </c>
      <c r="H1563" t="str">
        <f t="shared" si="444"/>
        <v>16.3473248496744+43.8171539208965i</v>
      </c>
      <c r="I1563" t="str">
        <f t="shared" si="445"/>
        <v>139.768589957505-51.1615100198101i</v>
      </c>
      <c r="K1563" t="str">
        <f t="shared" si="446"/>
        <v>0.0373708147984639-0.101254320615595i</v>
      </c>
      <c r="L1563" t="str">
        <f t="shared" si="447"/>
        <v>0.000714285714285714-3.80610344547955i</v>
      </c>
      <c r="M1563" t="str">
        <f t="shared" si="448"/>
        <v>0.0025-0.118580306208596i</v>
      </c>
      <c r="N1563">
        <f t="shared" si="449"/>
        <v>24.220535576929962</v>
      </c>
      <c r="O1563">
        <f t="shared" si="450"/>
        <v>40.777898718386467</v>
      </c>
      <c r="P1563" s="3">
        <f t="shared" si="451"/>
        <v>40.777898718386467</v>
      </c>
      <c r="Q1563" s="3">
        <f t="shared" si="452"/>
        <v>-155.77946442307004</v>
      </c>
      <c r="R1563">
        <f t="shared" si="453"/>
        <v>24.220535576929962</v>
      </c>
      <c r="S1563">
        <f t="shared" si="454"/>
        <v>0.31774860651362591</v>
      </c>
      <c r="T1563">
        <f t="shared" si="437"/>
        <v>40.777898718386467</v>
      </c>
    </row>
    <row r="1564" spans="1:20" x14ac:dyDescent="0.25">
      <c r="A1564">
        <f t="shared" si="438"/>
        <v>2004.0599746513303</v>
      </c>
      <c r="B1564">
        <f t="shared" si="455"/>
        <v>318.9560512183777</v>
      </c>
      <c r="C1564" t="str">
        <f t="shared" si="439"/>
        <v>-99.0658907073244-44.4675275227956i</v>
      </c>
      <c r="D1564" t="str">
        <f t="shared" si="440"/>
        <v>3.47812433155966-49.9002310271126i</v>
      </c>
      <c r="E1564" t="str">
        <f t="shared" si="441"/>
        <v>161.452300711888-0.0247739796647333i</v>
      </c>
      <c r="F1564" t="str">
        <f t="shared" si="442"/>
        <v>2.90990980220303-468.269199652229i</v>
      </c>
      <c r="G1564" t="str">
        <f t="shared" si="443"/>
        <v>0.999999962986182-0.000192389750445449i</v>
      </c>
      <c r="H1564" t="str">
        <f t="shared" si="444"/>
        <v>16.3565902004376+43.9866481776445i</v>
      </c>
      <c r="I1564" t="str">
        <f t="shared" si="445"/>
        <v>139.778250362035-50.9906004582083i</v>
      </c>
      <c r="K1564" t="str">
        <f t="shared" si="446"/>
        <v>0.0371341787499571-0.10095259045665i</v>
      </c>
      <c r="L1564" t="str">
        <f t="shared" si="447"/>
        <v>0.000714285714285714-3.79169500446259i</v>
      </c>
      <c r="M1564" t="str">
        <f t="shared" si="448"/>
        <v>0.0025-0.118131406862518i</v>
      </c>
      <c r="N1564">
        <f t="shared" si="449"/>
        <v>24.173795112073066</v>
      </c>
      <c r="O1564">
        <f t="shared" si="450"/>
        <v>40.715658033360668</v>
      </c>
      <c r="P1564" s="3">
        <f t="shared" si="451"/>
        <v>40.715658033360668</v>
      </c>
      <c r="Q1564" s="3">
        <f t="shared" si="452"/>
        <v>-155.82620488792693</v>
      </c>
      <c r="R1564">
        <f t="shared" si="453"/>
        <v>24.173795112073066</v>
      </c>
      <c r="S1564">
        <f t="shared" si="454"/>
        <v>0.31895605121837767</v>
      </c>
      <c r="T1564">
        <f t="shared" si="437"/>
        <v>40.715658033360668</v>
      </c>
    </row>
    <row r="1565" spans="1:20" x14ac:dyDescent="0.25">
      <c r="A1565">
        <f t="shared" si="438"/>
        <v>2011.6754025550053</v>
      </c>
      <c r="B1565">
        <f t="shared" si="455"/>
        <v>320.16808421300755</v>
      </c>
      <c r="C1565" t="str">
        <f t="shared" si="439"/>
        <v>-98.3940714965316-44.0701310590857i</v>
      </c>
      <c r="D1565" t="str">
        <f t="shared" si="440"/>
        <v>3.47812432646985-49.7113395470887i</v>
      </c>
      <c r="E1565" t="str">
        <f t="shared" si="441"/>
        <v>161.451583663555-0.0224720948077614i</v>
      </c>
      <c r="F1565" t="str">
        <f t="shared" si="442"/>
        <v>2.9099098013829-466.496517149902i</v>
      </c>
      <c r="G1565" t="str">
        <f t="shared" si="443"/>
        <v>0.999999962704343-0.000193120831442712i</v>
      </c>
      <c r="H1565" t="str">
        <f t="shared" si="444"/>
        <v>16.3659285795503+44.1568211010564i</v>
      </c>
      <c r="I1565" t="str">
        <f t="shared" si="445"/>
        <v>139.787985585121-50.8204313358828i</v>
      </c>
      <c r="K1565" t="str">
        <f t="shared" si="446"/>
        <v>0.0368989522454413-0.100651209754195i</v>
      </c>
      <c r="L1565" t="str">
        <f t="shared" si="447"/>
        <v>0.000714285714285714-3.77734110825123i</v>
      </c>
      <c r="M1565" t="str">
        <f t="shared" si="448"/>
        <v>0.0025-0.117684206876388i</v>
      </c>
      <c r="N1565">
        <f t="shared" si="449"/>
        <v>24.127329383098129</v>
      </c>
      <c r="O1565">
        <f t="shared" si="450"/>
        <v>40.653395263141249</v>
      </c>
      <c r="P1565" s="3">
        <f t="shared" si="451"/>
        <v>40.653395263141249</v>
      </c>
      <c r="Q1565" s="3">
        <f t="shared" si="452"/>
        <v>-155.87267061690187</v>
      </c>
      <c r="R1565">
        <f t="shared" si="453"/>
        <v>24.127329383098129</v>
      </c>
      <c r="S1565">
        <f t="shared" si="454"/>
        <v>0.32016808421300752</v>
      </c>
      <c r="T1565">
        <f t="shared" si="437"/>
        <v>40.653395263141249</v>
      </c>
    </row>
    <row r="1566" spans="1:20" x14ac:dyDescent="0.25">
      <c r="A1566">
        <f t="shared" si="438"/>
        <v>2019.3197690847144</v>
      </c>
      <c r="B1566">
        <f t="shared" si="455"/>
        <v>321.38472293301697</v>
      </c>
      <c r="C1566" t="str">
        <f t="shared" si="439"/>
        <v>-97.7262748376514-43.6764724965939i</v>
      </c>
      <c r="D1566" t="str">
        <f t="shared" si="440"/>
        <v>3.47812432134131-49.5231631813738i</v>
      </c>
      <c r="E1566" t="str">
        <f t="shared" si="441"/>
        <v>161.450872269704-0.0201667651085244i</v>
      </c>
      <c r="F1566" t="str">
        <f t="shared" si="442"/>
        <v>2.90990980055655-464.730545356592i</v>
      </c>
      <c r="G1566" t="str">
        <f t="shared" si="443"/>
        <v>0.999999962420358-0.000193854690547143i</v>
      </c>
      <c r="H1566" t="str">
        <f t="shared" si="444"/>
        <v>16.3753405817322+44.3276756732831i</v>
      </c>
      <c r="I1566" t="str">
        <f t="shared" si="445"/>
        <v>139.797796215957-50.6510002863596i</v>
      </c>
      <c r="K1566" t="str">
        <f t="shared" si="446"/>
        <v>0.0366651294354843-0.100350184020215i</v>
      </c>
      <c r="L1566" t="str">
        <f t="shared" si="447"/>
        <v>0.000714285714285714-3.76304155035987i</v>
      </c>
      <c r="M1566" t="str">
        <f t="shared" si="448"/>
        <v>0.0025-0.117238699817083i</v>
      </c>
      <c r="N1566">
        <f t="shared" si="449"/>
        <v>24.081138428689002</v>
      </c>
      <c r="O1566">
        <f t="shared" si="450"/>
        <v>40.591110558392664</v>
      </c>
      <c r="P1566" s="3">
        <f t="shared" si="451"/>
        <v>40.591110558392664</v>
      </c>
      <c r="Q1566" s="3">
        <f t="shared" si="452"/>
        <v>-155.918861571311</v>
      </c>
      <c r="R1566">
        <f t="shared" si="453"/>
        <v>24.081138428689002</v>
      </c>
      <c r="S1566">
        <f t="shared" si="454"/>
        <v>0.32138472293301695</v>
      </c>
      <c r="T1566">
        <f t="shared" si="437"/>
        <v>40.591110558392664</v>
      </c>
    </row>
    <row r="1567" spans="1:20" x14ac:dyDescent="0.25">
      <c r="A1567">
        <f t="shared" si="438"/>
        <v>2026.9931842072365</v>
      </c>
      <c r="B1567">
        <f t="shared" si="455"/>
        <v>322.60598488016245</v>
      </c>
      <c r="C1567" t="str">
        <f t="shared" si="439"/>
        <v>-97.0624837514261-43.286518312023i</v>
      </c>
      <c r="D1567" t="str">
        <f t="shared" si="440"/>
        <v>3.47812431617369-49.3356992229869i</v>
      </c>
      <c r="E1567" t="str">
        <f t="shared" si="441"/>
        <v>161.450166515485-0.017857991371189i</v>
      </c>
      <c r="F1567" t="str">
        <f t="shared" si="442"/>
        <v>2.90990979972386-462.971258868194i</v>
      </c>
      <c r="G1567" t="str">
        <f t="shared" si="443"/>
        <v>0.99999996213421-0.00019459133831554i</v>
      </c>
      <c r="H1567" t="str">
        <f t="shared" si="444"/>
        <v>16.3848268068399+44.4992148925648i</v>
      </c>
      <c r="I1567" t="str">
        <f t="shared" si="445"/>
        <v>139.80768284852-50.4823049547556i</v>
      </c>
      <c r="K1567" t="str">
        <f t="shared" si="446"/>
        <v>0.0364327044599698-0.100049518701512i</v>
      </c>
      <c r="L1567" t="str">
        <f t="shared" si="447"/>
        <v>0.000714285714285714-3.74879612508455i</v>
      </c>
      <c r="M1567" t="str">
        <f t="shared" si="448"/>
        <v>0.0025-0.116794879275835i</v>
      </c>
      <c r="N1567">
        <f t="shared" si="449"/>
        <v>24.035222284961549</v>
      </c>
      <c r="O1567">
        <f t="shared" si="450"/>
        <v>40.528804069266108</v>
      </c>
      <c r="P1567" s="3">
        <f t="shared" si="451"/>
        <v>40.528804069266108</v>
      </c>
      <c r="Q1567" s="3">
        <f t="shared" si="452"/>
        <v>-155.96477771503845</v>
      </c>
      <c r="R1567">
        <f t="shared" si="453"/>
        <v>24.035222284961549</v>
      </c>
      <c r="S1567">
        <f t="shared" si="454"/>
        <v>0.32260598488016246</v>
      </c>
      <c r="T1567">
        <f t="shared" si="437"/>
        <v>40.528804069266108</v>
      </c>
    </row>
    <row r="1568" spans="1:20" x14ac:dyDescent="0.25">
      <c r="A1568">
        <f t="shared" si="438"/>
        <v>2034.695758307224</v>
      </c>
      <c r="B1568">
        <f t="shared" si="455"/>
        <v>323.83188762270709</v>
      </c>
      <c r="C1568" t="str">
        <f t="shared" si="439"/>
        <v>-96.4026812325792-42.9002352366337i</v>
      </c>
      <c r="D1568" t="str">
        <f t="shared" si="440"/>
        <v>3.47812431096675-49.1489449751969i</v>
      </c>
      <c r="E1568" t="str">
        <f t="shared" si="441"/>
        <v>161.449466386066-0.0155457741057591i</v>
      </c>
      <c r="F1568" t="str">
        <f t="shared" si="442"/>
        <v>2.90990979888487-461.218632376789i</v>
      </c>
      <c r="G1568" t="str">
        <f t="shared" si="443"/>
        <v>0.999999961845883-0.00019533078534482i</v>
      </c>
      <c r="H1568" t="str">
        <f t="shared" si="444"/>
        <v>16.3943878599163+44.6714417733504i</v>
      </c>
      <c r="I1568" t="str">
        <f t="shared" si="445"/>
        <v>139.817646081622-50.3143429977616i</v>
      </c>
      <c r="K1568" t="str">
        <f t="shared" si="446"/>
        <v>0.0362016714486853-0.0997492191799874i</v>
      </c>
      <c r="L1568" t="str">
        <f t="shared" si="447"/>
        <v>0.000714285714285714-3.73460462750004i</v>
      </c>
      <c r="M1568" t="str">
        <f t="shared" si="448"/>
        <v>0.0025-0.116352738868136i</v>
      </c>
      <c r="N1568">
        <f t="shared" si="449"/>
        <v>23.989580985509889</v>
      </c>
      <c r="O1568">
        <f t="shared" si="450"/>
        <v>40.466475945399729</v>
      </c>
      <c r="P1568" s="3">
        <f t="shared" si="451"/>
        <v>40.466475945399729</v>
      </c>
      <c r="Q1568" s="3">
        <f t="shared" si="452"/>
        <v>-156.01041901449011</v>
      </c>
      <c r="R1568">
        <f t="shared" si="453"/>
        <v>23.989580985509889</v>
      </c>
      <c r="S1568">
        <f t="shared" si="454"/>
        <v>0.32383188762270709</v>
      </c>
      <c r="T1568">
        <f t="shared" si="437"/>
        <v>40.466475945399729</v>
      </c>
    </row>
    <row r="1569" spans="1:20" x14ac:dyDescent="0.25">
      <c r="A1569">
        <f t="shared" si="438"/>
        <v>2042.4276021887915</v>
      </c>
      <c r="B1569">
        <f t="shared" si="455"/>
        <v>325.06244879567339</v>
      </c>
      <c r="C1569" t="str">
        <f t="shared" si="439"/>
        <v>-95.7468502514452-42.5175902551199i</v>
      </c>
      <c r="D1569" t="str">
        <f t="shared" si="440"/>
        <v>3.47812430572015-48.9628977514805i</v>
      </c>
      <c r="E1569" t="str">
        <f t="shared" si="441"/>
        <v>161.448771866621-0.0132301135311814i</v>
      </c>
      <c r="F1569" t="str">
        <f t="shared" si="442"/>
        <v>2.90990979803947-459.472640670251i</v>
      </c>
      <c r="G1569" t="str">
        <f t="shared" si="443"/>
        <v>0.999999961555361-0.000196073042272166i</v>
      </c>
      <c r="H1569" t="str">
        <f t="shared" si="444"/>
        <v>16.40402435124+44.8443593464168i</v>
      </c>
      <c r="I1569" t="str">
        <f t="shared" si="445"/>
        <v>139.827686518947-50.1471120836177i</v>
      </c>
      <c r="K1569" t="str">
        <f t="shared" si="446"/>
        <v>0.0359720245219042-0.0994492907729322i</v>
      </c>
      <c r="L1569" t="str">
        <f t="shared" si="447"/>
        <v>0.000714285714285714-3.72046685345691i</v>
      </c>
      <c r="M1569" t="str">
        <f t="shared" si="448"/>
        <v>0.0025-0.115912272233648i</v>
      </c>
      <c r="N1569">
        <f t="shared" si="449"/>
        <v>23.944214561451133</v>
      </c>
      <c r="O1569">
        <f t="shared" si="450"/>
        <v>40.404126335917006</v>
      </c>
      <c r="P1569" s="3">
        <f t="shared" si="451"/>
        <v>40.404126335917006</v>
      </c>
      <c r="Q1569" s="3">
        <f t="shared" si="452"/>
        <v>-156.05578543854887</v>
      </c>
      <c r="R1569">
        <f t="shared" si="453"/>
        <v>23.944214561451133</v>
      </c>
      <c r="S1569">
        <f t="shared" si="454"/>
        <v>0.32506244879567336</v>
      </c>
      <c r="T1569">
        <f t="shared" si="437"/>
        <v>40.404126335917006</v>
      </c>
    </row>
    <row r="1570" spans="1:20" x14ac:dyDescent="0.25">
      <c r="A1570">
        <f t="shared" si="438"/>
        <v>2050.1888270771092</v>
      </c>
      <c r="B1570">
        <f t="shared" si="455"/>
        <v>326.29768610109699</v>
      </c>
      <c r="C1570" t="str">
        <f t="shared" si="439"/>
        <v>-95.0949737556109-42.1385506044921i</v>
      </c>
      <c r="D1570" t="str">
        <f t="shared" si="440"/>
        <v>3.47812430043359-48.7775548754863i</v>
      </c>
      <c r="E1570" t="str">
        <f t="shared" si="441"/>
        <v>161.44808294235-0.0109110095732764i</v>
      </c>
      <c r="F1570" t="str">
        <f t="shared" si="442"/>
        <v>2.90990979718764-457.733258631905i</v>
      </c>
      <c r="G1570" t="str">
        <f t="shared" si="443"/>
        <v>0.999999961262626-0.000196818119775185i</v>
      </c>
      <c r="H1570" t="str">
        <f t="shared" si="444"/>
        <v>16.4137368963749+45.0179706589894i</v>
      </c>
      <c r="I1570" t="str">
        <f t="shared" si="445"/>
        <v>139.837804769092-49.9806098920933i</v>
      </c>
      <c r="K1570" t="str">
        <f t="shared" si="446"/>
        <v>0.0357437577909607-0.099149738733322i</v>
      </c>
      <c r="L1570" t="str">
        <f t="shared" si="447"/>
        <v>0.000714285714285714-3.70638259957851i</v>
      </c>
      <c r="M1570" t="str">
        <f t="shared" si="448"/>
        <v>0.0025-0.115473473036111i</v>
      </c>
      <c r="N1570">
        <f t="shared" si="449"/>
        <v>23.899123041471199</v>
      </c>
      <c r="O1570">
        <f t="shared" si="450"/>
        <v>40.34175538942808</v>
      </c>
      <c r="P1570" s="3">
        <f t="shared" si="451"/>
        <v>40.34175538942808</v>
      </c>
      <c r="Q1570" s="3">
        <f t="shared" si="452"/>
        <v>-156.1008769585288</v>
      </c>
      <c r="R1570">
        <f t="shared" si="453"/>
        <v>23.899123041471199</v>
      </c>
      <c r="S1570">
        <f t="shared" si="454"/>
        <v>0.326297686101097</v>
      </c>
      <c r="T1570">
        <f t="shared" si="437"/>
        <v>40.34175538942808</v>
      </c>
    </row>
    <row r="1571" spans="1:20" x14ac:dyDescent="0.25">
      <c r="A1571">
        <f t="shared" si="438"/>
        <v>2057.9795446200023</v>
      </c>
      <c r="B1571">
        <f t="shared" si="455"/>
        <v>327.53761730828114</v>
      </c>
      <c r="C1571" t="str">
        <f t="shared" si="439"/>
        <v>-94.4470346715079-41.7630837729367i</v>
      </c>
      <c r="D1571" t="str">
        <f t="shared" si="440"/>
        <v>3.47812429510679-48.5929136809949i</v>
      </c>
      <c r="E1571" t="str">
        <f t="shared" si="441"/>
        <v>161.447399598468-0.00858846186730818i</v>
      </c>
      <c r="F1571" t="str">
        <f t="shared" si="442"/>
        <v>2.90990979632933-456.000461240157i</v>
      </c>
      <c r="G1571" t="str">
        <f t="shared" si="443"/>
        <v>0.999999960967663-0.000197566028572056i</v>
      </c>
      <c r="H1571" t="str">
        <f t="shared" si="444"/>
        <v>16.4235261162209+45.1922787748644i</v>
      </c>
      <c r="I1571" t="str">
        <f t="shared" si="445"/>
        <v>139.848001445613-49.8148341144662i</v>
      </c>
      <c r="K1571" t="str">
        <f t="shared" si="446"/>
        <v>0.0355168653588178-0.0988505682501111i</v>
      </c>
      <c r="L1571" t="str">
        <f t="shared" si="447"/>
        <v>0.000714285714285714-3.69235166325814i</v>
      </c>
      <c r="M1571" t="str">
        <f t="shared" si="448"/>
        <v>0.0025-0.11503633496325i</v>
      </c>
      <c r="N1571">
        <f t="shared" si="449"/>
        <v>23.854306451869746</v>
      </c>
      <c r="O1571">
        <f t="shared" si="450"/>
        <v>40.279363254028411</v>
      </c>
      <c r="P1571" s="3">
        <f t="shared" si="451"/>
        <v>40.279363254028411</v>
      </c>
      <c r="Q1571" s="3">
        <f t="shared" si="452"/>
        <v>-156.14569354813025</v>
      </c>
      <c r="R1571">
        <f t="shared" si="453"/>
        <v>23.854306451869746</v>
      </c>
      <c r="S1571">
        <f t="shared" si="454"/>
        <v>0.32753761730828113</v>
      </c>
      <c r="T1571">
        <f t="shared" si="437"/>
        <v>40.279363254028411</v>
      </c>
    </row>
    <row r="1572" spans="1:20" x14ac:dyDescent="0.25">
      <c r="A1572">
        <f t="shared" si="438"/>
        <v>2065.7998668895584</v>
      </c>
      <c r="B1572">
        <f t="shared" si="455"/>
        <v>328.78226025405263</v>
      </c>
      <c r="C1572" t="str">
        <f t="shared" si="439"/>
        <v>-93.8030159060034-41.3911574986758i</v>
      </c>
      <c r="D1572" t="str">
        <f t="shared" si="440"/>
        <v>3.47812428973942-48.4089715118804i</v>
      </c>
      <c r="E1572" t="str">
        <f t="shared" si="441"/>
        <v>161.446721820212-0.00626246975810426i</v>
      </c>
      <c r="F1572" t="str">
        <f t="shared" si="442"/>
        <v>2.90990979546447-454.274223568134i</v>
      </c>
      <c r="G1572" t="str">
        <f t="shared" si="443"/>
        <v>0.999999960670453-0.000198316779421689i</v>
      </c>
      <c r="H1572" t="str">
        <f t="shared" si="444"/>
        <v>16.4333926370647+45.367286774531i</v>
      </c>
      <c r="I1572" t="str">
        <f t="shared" si="445"/>
        <v>139.858277167061-49.6497824535011i</v>
      </c>
      <c r="K1572" t="str">
        <f t="shared" si="446"/>
        <v>0.0352913413206303-0.0985517844485365i</v>
      </c>
      <c r="L1572" t="str">
        <f t="shared" si="447"/>
        <v>0.000714285714285714-3.67837384265604i</v>
      </c>
      <c r="M1572" t="str">
        <f t="shared" si="448"/>
        <v>0.0025-0.114600851726689i</v>
      </c>
      <c r="N1572">
        <f t="shared" si="449"/>
        <v>23.809764816605451</v>
      </c>
      <c r="O1572">
        <f t="shared" si="450"/>
        <v>40.21695007729916</v>
      </c>
      <c r="P1572" s="3">
        <f t="shared" si="451"/>
        <v>40.21695007729916</v>
      </c>
      <c r="Q1572" s="3">
        <f t="shared" si="452"/>
        <v>-156.19023518339455</v>
      </c>
      <c r="R1572">
        <f t="shared" si="453"/>
        <v>23.809764816605451</v>
      </c>
      <c r="S1572">
        <f t="shared" si="454"/>
        <v>0.32878226025405261</v>
      </c>
      <c r="T1572">
        <f t="shared" si="437"/>
        <v>40.21695007729916</v>
      </c>
    </row>
    <row r="1573" spans="1:20" x14ac:dyDescent="0.25">
      <c r="A1573">
        <f t="shared" si="438"/>
        <v>2073.6499063837387</v>
      </c>
      <c r="B1573">
        <f t="shared" si="455"/>
        <v>330.03163284301803</v>
      </c>
      <c r="C1573" t="str">
        <f t="shared" si="439"/>
        <v>-93.1629003479659-41.022739768813i</v>
      </c>
      <c r="D1573" t="str">
        <f t="shared" si="440"/>
        <v>3.47812428433119-48.2257257220732i</v>
      </c>
      <c r="E1573" t="str">
        <f t="shared" si="441"/>
        <v>161.446049592844-0.00393303230190896i</v>
      </c>
      <c r="F1573" t="str">
        <f t="shared" si="442"/>
        <v>2.90990979459303-452.554520783328i</v>
      </c>
      <c r="G1573" t="str">
        <f t="shared" si="443"/>
        <v>0.999999960370981-0.000199070383123875i</v>
      </c>
      <c r="H1573" t="str">
        <f t="shared" si="444"/>
        <v>16.4433370906315+45.5429977552974i</v>
      </c>
      <c r="I1573" t="str">
        <f t="shared" si="445"/>
        <v>139.868632557037-49.4854526234305i</v>
      </c>
      <c r="K1573" t="str">
        <f t="shared" si="446"/>
        <v>0.0350671797642972-0.0982533923904176i</v>
      </c>
      <c r="L1573" t="str">
        <f t="shared" si="447"/>
        <v>0.000714285714285714-3.66444893669659i</v>
      </c>
      <c r="M1573" t="str">
        <f t="shared" si="448"/>
        <v>0.0025-0.114167017061854i</v>
      </c>
      <c r="N1573">
        <f t="shared" si="449"/>
        <v>23.765498157339493</v>
      </c>
      <c r="O1573">
        <f t="shared" si="450"/>
        <v>40.154516006306949</v>
      </c>
      <c r="P1573" s="3">
        <f t="shared" si="451"/>
        <v>40.154516006306949</v>
      </c>
      <c r="Q1573" s="3">
        <f t="shared" si="452"/>
        <v>-156.23450184266051</v>
      </c>
      <c r="R1573">
        <f t="shared" si="453"/>
        <v>23.765498157339493</v>
      </c>
      <c r="S1573">
        <f t="shared" si="454"/>
        <v>0.33003163284301801</v>
      </c>
      <c r="T1573">
        <f t="shared" si="437"/>
        <v>40.154516006306949</v>
      </c>
    </row>
    <row r="1574" spans="1:20" x14ac:dyDescent="0.25">
      <c r="A1574">
        <f t="shared" si="438"/>
        <v>2081.5297760279968</v>
      </c>
      <c r="B1574">
        <f t="shared" si="455"/>
        <v>331.28575304782152</v>
      </c>
      <c r="C1574" t="str">
        <f t="shared" si="439"/>
        <v>-92.5266708698117-40.6577988181754i</v>
      </c>
      <c r="D1574" t="str">
        <f t="shared" si="440"/>
        <v>3.47812427888176-48.043173675521i</v>
      </c>
      <c r="E1574" t="str">
        <f t="shared" si="441"/>
        <v>161.445382901651-0.00160014826580962i</v>
      </c>
      <c r="F1574" t="str">
        <f t="shared" si="442"/>
        <v>2.90990979371496-450.841328147237i</v>
      </c>
      <c r="G1574" t="str">
        <f t="shared" si="443"/>
        <v>0.999999960069228-0.000199826850519447i</v>
      </c>
      <c r="H1574" t="str">
        <f t="shared" si="444"/>
        <v>16.4533601141372+45.7194148314146i</v>
      </c>
      <c r="I1574" t="str">
        <f t="shared" si="445"/>
        <v>139.879068244222-49.3218423499343i</v>
      </c>
      <c r="K1574" t="str">
        <f t="shared" si="446"/>
        <v>0.0348443747710117-0.097955397074467i</v>
      </c>
      <c r="L1574" t="str">
        <f t="shared" si="447"/>
        <v>0.000714285714285714-3.65057674506535i</v>
      </c>
      <c r="M1574" t="str">
        <f t="shared" si="448"/>
        <v>0.0025-0.113734824727888i</v>
      </c>
      <c r="N1574">
        <f t="shared" si="449"/>
        <v>23.721506493481201</v>
      </c>
      <c r="O1574">
        <f t="shared" si="450"/>
        <v>40.092061187603925</v>
      </c>
      <c r="P1574" s="3">
        <f t="shared" si="451"/>
        <v>40.092061187603925</v>
      </c>
      <c r="Q1574" s="3">
        <f t="shared" si="452"/>
        <v>-156.2784935065188</v>
      </c>
      <c r="R1574">
        <f t="shared" si="453"/>
        <v>23.721506493481201</v>
      </c>
      <c r="S1574">
        <f t="shared" si="454"/>
        <v>0.33128575304782154</v>
      </c>
      <c r="T1574">
        <f t="shared" si="437"/>
        <v>40.092061187603925</v>
      </c>
    </row>
    <row r="1575" spans="1:20" x14ac:dyDescent="0.25">
      <c r="A1575">
        <f t="shared" si="438"/>
        <v>2089.4395891769036</v>
      </c>
      <c r="B1575">
        <f t="shared" si="455"/>
        <v>332.54463890940326</v>
      </c>
      <c r="C1575" t="str">
        <f t="shared" si="439"/>
        <v>-91.8943103290345-40.2963031281468i</v>
      </c>
      <c r="D1575" t="str">
        <f t="shared" si="440"/>
        <v>3.47812427339086-47.8613127461516i</v>
      </c>
      <c r="E1575" t="str">
        <f t="shared" si="441"/>
        <v>161.44472173195+0.000736183870524127i</v>
      </c>
      <c r="F1575" t="str">
        <f t="shared" si="442"/>
        <v>2.90990979283021-449.134621015012i</v>
      </c>
      <c r="G1575" t="str">
        <f t="shared" si="443"/>
        <v>0.999999959765178-0.000200586192490433i</v>
      </c>
      <c r="H1575" t="str">
        <f t="shared" si="444"/>
        <v>16.4634623503411+45.8965411342044i</v>
      </c>
      <c r="I1575" t="str">
        <f t="shared" si="445"/>
        <v>139.889584862433-49.1589493701211i</v>
      </c>
      <c r="K1575" t="str">
        <f t="shared" si="446"/>
        <v>0.0346229204158026-0.0976578034365991i</v>
      </c>
      <c r="L1575" t="str">
        <f t="shared" si="447"/>
        <v>0.000714285714285714-3.63675706820615i</v>
      </c>
      <c r="M1575" t="str">
        <f t="shared" si="448"/>
        <v>0.0025-0.113304268507559i</v>
      </c>
      <c r="N1575">
        <f t="shared" si="449"/>
        <v>23.677789842232329</v>
      </c>
      <c r="O1575">
        <f t="shared" si="450"/>
        <v>40.029585767227907</v>
      </c>
      <c r="P1575" s="3">
        <f t="shared" si="451"/>
        <v>40.029585767227907</v>
      </c>
      <c r="Q1575" s="3">
        <f t="shared" si="452"/>
        <v>-156.32221015776767</v>
      </c>
      <c r="R1575">
        <f t="shared" si="453"/>
        <v>23.677789842232329</v>
      </c>
      <c r="S1575">
        <f t="shared" si="454"/>
        <v>0.33254463890940328</v>
      </c>
      <c r="T1575">
        <f t="shared" si="437"/>
        <v>40.029585767227907</v>
      </c>
    </row>
    <row r="1576" spans="1:20" x14ac:dyDescent="0.25">
      <c r="A1576">
        <f t="shared" si="438"/>
        <v>2097.3794596157759</v>
      </c>
      <c r="B1576">
        <f t="shared" si="455"/>
        <v>333.80830853725899</v>
      </c>
      <c r="C1576" t="str">
        <f t="shared" si="439"/>
        <v>-91.2658015697114-39.93822142549i</v>
      </c>
      <c r="D1576" t="str">
        <f t="shared" si="440"/>
        <v>3.47812426785813-47.6801403178338i</v>
      </c>
      <c r="E1576" t="str">
        <f t="shared" si="441"/>
        <v>161.444066069088+0.00307596591410455i</v>
      </c>
      <c r="F1576" t="str">
        <f t="shared" si="442"/>
        <v>2.9099097919387-447.434374835092i</v>
      </c>
      <c r="G1576" t="str">
        <f t="shared" si="443"/>
        <v>0.999999959458812-0.00020134841996021i</v>
      </c>
      <c r="H1576" t="str">
        <f t="shared" si="444"/>
        <v>16.4736444475989+46.0743798121864i</v>
      </c>
      <c r="I1576" t="str">
        <f t="shared" si="445"/>
        <v>139.900183050656-48.9967714325063i</v>
      </c>
      <c r="K1576" t="str">
        <f t="shared" si="446"/>
        <v>0.0344028107680688-0.097360616350245i</v>
      </c>
      <c r="L1576" t="str">
        <f t="shared" si="447"/>
        <v>0.000714285714285714-3.62298970731835i</v>
      </c>
      <c r="M1576" t="str">
        <f t="shared" si="448"/>
        <v>0.0025-0.112875342207172i</v>
      </c>
      <c r="N1576">
        <f t="shared" si="449"/>
        <v>23.63434821863035</v>
      </c>
      <c r="O1576">
        <f t="shared" si="450"/>
        <v>39.967089890702255</v>
      </c>
      <c r="P1576" s="3">
        <f t="shared" si="451"/>
        <v>39.967089890702255</v>
      </c>
      <c r="Q1576" s="3">
        <f t="shared" si="452"/>
        <v>-156.36565178136965</v>
      </c>
      <c r="R1576">
        <f t="shared" si="453"/>
        <v>23.63434821863035</v>
      </c>
      <c r="S1576">
        <f t="shared" si="454"/>
        <v>0.33380830853725901</v>
      </c>
      <c r="T1576">
        <f t="shared" si="437"/>
        <v>39.967089890702255</v>
      </c>
    </row>
    <row r="1577" spans="1:20" x14ac:dyDescent="0.25">
      <c r="A1577">
        <f t="shared" si="438"/>
        <v>2105.3495015623157</v>
      </c>
      <c r="B1577">
        <f t="shared" si="455"/>
        <v>335.07678010970056</v>
      </c>
      <c r="C1577" t="str">
        <f t="shared" si="439"/>
        <v>-90.6411274239952-39.5835226811664i</v>
      </c>
      <c r="D1577" t="str">
        <f t="shared" si="440"/>
        <v>3.47812426228329-47.499653784342i</v>
      </c>
      <c r="E1577" t="str">
        <f t="shared" si="441"/>
        <v>161.443415898445+0.00541919995790819i</v>
      </c>
      <c r="F1577" t="str">
        <f t="shared" si="442"/>
        <v>2.90990979104042-445.74056514887i</v>
      </c>
      <c r="G1577" t="str">
        <f t="shared" si="443"/>
        <v>0.999999959150114-0.000202113543893666i</v>
      </c>
      <c r="H1577" t="str">
        <f t="shared" si="444"/>
        <v>16.4839070599169+46.2529340312089i</v>
      </c>
      <c r="I1577" t="str">
        <f t="shared" si="445"/>
        <v>139.910863453103-48.8353062969971i</v>
      </c>
      <c r="K1577" t="str">
        <f t="shared" si="446"/>
        <v>0.0341840398921065-0.0970638406266668i</v>
      </c>
      <c r="L1577" t="str">
        <f t="shared" si="447"/>
        <v>0.000714285714285714-3.6092744643538i</v>
      </c>
      <c r="M1577" t="str">
        <f t="shared" si="448"/>
        <v>0.0025-0.112448039656477i</v>
      </c>
      <c r="N1577">
        <f t="shared" si="449"/>
        <v>23.591181635592818</v>
      </c>
      <c r="O1577">
        <f t="shared" si="450"/>
        <v>39.904573703036249</v>
      </c>
      <c r="P1577" s="3">
        <f t="shared" si="451"/>
        <v>39.904573703036249</v>
      </c>
      <c r="Q1577" s="3">
        <f t="shared" si="452"/>
        <v>-156.40881836440718</v>
      </c>
      <c r="R1577">
        <f t="shared" si="453"/>
        <v>23.591181635592818</v>
      </c>
      <c r="S1577">
        <f t="shared" si="454"/>
        <v>0.33507678010970054</v>
      </c>
      <c r="T1577">
        <f t="shared" si="437"/>
        <v>39.904573703036249</v>
      </c>
    </row>
    <row r="1578" spans="1:20" x14ac:dyDescent="0.25">
      <c r="A1578">
        <f t="shared" si="438"/>
        <v>2113.3498296682524</v>
      </c>
      <c r="B1578">
        <f t="shared" si="455"/>
        <v>336.35007187411742</v>
      </c>
      <c r="C1578" t="str">
        <f t="shared" si="439"/>
        <v>-90.0202707135843-39.2321761091466i</v>
      </c>
      <c r="D1578" t="str">
        <f t="shared" si="440"/>
        <v>3.47812425666599-47.3198505493168i</v>
      </c>
      <c r="E1578" t="str">
        <f t="shared" si="441"/>
        <v>161.442771205435+0.00776588837996303i</v>
      </c>
      <c r="F1578" t="str">
        <f t="shared" si="442"/>
        <v>2.9099097901353-444.053167590326i</v>
      </c>
      <c r="G1578" t="str">
        <f t="shared" si="443"/>
        <v>0.999999958839065-0.000202881575297356i</v>
      </c>
      <c r="H1578" t="str">
        <f t="shared" si="444"/>
        <v>16.4942508470064+46.4322069745773i</v>
      </c>
      <c r="I1578" t="str">
        <f t="shared" si="445"/>
        <v>139.921626719246-48.6745517348713i</v>
      </c>
      <c r="K1578" t="str">
        <f t="shared" si="446"/>
        <v>0.0339666018476332-0.0967674810152809i</v>
      </c>
      <c r="L1578" t="str">
        <f t="shared" si="447"/>
        <v>0.000714285714285714-3.59561114201415i</v>
      </c>
      <c r="M1578" t="str">
        <f t="shared" si="448"/>
        <v>0.0025-0.112022354708585i</v>
      </c>
      <c r="N1578">
        <f t="shared" si="449"/>
        <v>23.548290103961108</v>
      </c>
      <c r="O1578">
        <f t="shared" si="450"/>
        <v>39.842037348725313</v>
      </c>
      <c r="P1578" s="3">
        <f t="shared" si="451"/>
        <v>39.842037348725313</v>
      </c>
      <c r="Q1578" s="3">
        <f t="shared" si="452"/>
        <v>-156.45170989603889</v>
      </c>
      <c r="R1578">
        <f t="shared" si="453"/>
        <v>23.548290103961108</v>
      </c>
      <c r="S1578">
        <f t="shared" si="454"/>
        <v>0.33635007187411742</v>
      </c>
      <c r="T1578">
        <f t="shared" si="437"/>
        <v>39.842037348725313</v>
      </c>
    </row>
    <row r="1579" spans="1:20" x14ac:dyDescent="0.25">
      <c r="A1579">
        <f t="shared" si="438"/>
        <v>2121.3805590209918</v>
      </c>
      <c r="B1579">
        <f t="shared" si="455"/>
        <v>337.62820214723905</v>
      </c>
      <c r="C1579" t="str">
        <f t="shared" si="439"/>
        <v>-89.403214251171-38.8841511652115i</v>
      </c>
      <c r="D1579" t="str">
        <f t="shared" si="440"/>
        <v>3.47812425100592-47.140728026228i</v>
      </c>
      <c r="E1579" t="str">
        <f t="shared" si="441"/>
        <v>161.44213197551+0.0101160338421417i</v>
      </c>
      <c r="F1579" t="str">
        <f t="shared" si="442"/>
        <v>2.90990978922328-442.372157885675i</v>
      </c>
      <c r="G1579" t="str">
        <f t="shared" si="443"/>
        <v>0.999999958525647-0.000203652525219658i</v>
      </c>
      <c r="H1579" t="str">
        <f t="shared" si="444"/>
        <v>16.5046764743389+46.6122018431889i</v>
      </c>
      <c r="I1579" t="str">
        <f t="shared" si="445"/>
        <v>139.932473503872-48.5145055287597i</v>
      </c>
      <c r="K1579" t="str">
        <f t="shared" si="446"/>
        <v>0.0337504906902993-0.0964715422039754i</v>
      </c>
      <c r="L1579" t="str">
        <f t="shared" si="447"/>
        <v>0.000714285714285714-3.58199954374792i</v>
      </c>
      <c r="M1579" t="str">
        <f t="shared" si="448"/>
        <v>0.0025-0.111598281239873i</v>
      </c>
      <c r="N1579">
        <f t="shared" si="449"/>
        <v>23.505673632543193</v>
      </c>
      <c r="O1579">
        <f t="shared" si="450"/>
        <v>39.779480971750864</v>
      </c>
      <c r="P1579" s="3">
        <f t="shared" si="451"/>
        <v>39.779480971750864</v>
      </c>
      <c r="Q1579" s="3">
        <f t="shared" si="452"/>
        <v>-156.49432636745681</v>
      </c>
      <c r="R1579">
        <f t="shared" si="453"/>
        <v>23.505673632543193</v>
      </c>
      <c r="S1579">
        <f t="shared" si="454"/>
        <v>0.33762820214723904</v>
      </c>
      <c r="T1579">
        <f t="shared" si="437"/>
        <v>39.779480971750864</v>
      </c>
    </row>
    <row r="1580" spans="1:20" x14ac:dyDescent="0.25">
      <c r="A1580">
        <f t="shared" si="438"/>
        <v>2129.4418051452717</v>
      </c>
      <c r="B1580">
        <f t="shared" si="455"/>
        <v>338.91118931539859</v>
      </c>
      <c r="C1580" t="str">
        <f t="shared" si="439"/>
        <v>-88.7899408418813-38.5394175457545i</v>
      </c>
      <c r="D1580" t="str">
        <f t="shared" si="440"/>
        <v>3.47812424530275-46.9622836383381i</v>
      </c>
      <c r="E1580" t="str">
        <f t="shared" si="441"/>
        <v>161.441498194161+0.0124696392898262i</v>
      </c>
      <c r="F1580" t="str">
        <f t="shared" si="442"/>
        <v>2.90990978830432-440.69751185303i</v>
      </c>
      <c r="G1580" t="str">
        <f t="shared" si="443"/>
        <v>0.999999958209843-0.000204426404750934i</v>
      </c>
      <c r="H1580" t="str">
        <f t="shared" si="444"/>
        <v>16.5151846132011+46.7929218556628i</v>
      </c>
      <c r="I1580" t="str">
        <f t="shared" si="445"/>
        <v>139.943404467122-48.3551654726279i</v>
      </c>
      <c r="K1580" t="str">
        <f t="shared" si="446"/>
        <v>0.0335357004721998-0.0961760288194413i</v>
      </c>
      <c r="L1580" t="str">
        <f t="shared" si="447"/>
        <v>0.000714285714285714-3.56843947374766i</v>
      </c>
      <c r="M1580" t="str">
        <f t="shared" si="448"/>
        <v>0.0025-0.111175813149904i</v>
      </c>
      <c r="N1580">
        <f t="shared" si="449"/>
        <v>23.463332228157753</v>
      </c>
      <c r="O1580">
        <f t="shared" si="450"/>
        <v>39.716904715581428</v>
      </c>
      <c r="P1580" s="3">
        <f t="shared" si="451"/>
        <v>39.716904715581428</v>
      </c>
      <c r="Q1580" s="3">
        <f t="shared" si="452"/>
        <v>-156.53666777184225</v>
      </c>
      <c r="R1580">
        <f t="shared" si="453"/>
        <v>23.463332228157753</v>
      </c>
      <c r="S1580">
        <f t="shared" si="454"/>
        <v>0.3389111893153986</v>
      </c>
      <c r="T1580">
        <f t="shared" ref="T1580:T1643" si="456">P1580</f>
        <v>39.716904715581428</v>
      </c>
    </row>
    <row r="1581" spans="1:20" x14ac:dyDescent="0.25">
      <c r="A1581">
        <f t="shared" ref="A1581:A1644" si="457">2*PI()*B1581</f>
        <v>2137.5336840048235</v>
      </c>
      <c r="B1581">
        <f t="shared" si="455"/>
        <v>340.1990518347971</v>
      </c>
      <c r="C1581" t="str">
        <f t="shared" ref="C1581:C1644" si="458">IMPRODUCT(D1581,E1581,$C$40,,K1581,$C$41)</f>
        <v>-88.1804332846805-38.1979451865678i</v>
      </c>
      <c r="D1581" t="str">
        <f t="shared" ref="D1581:D1644" si="459">IMDIV(IMPRODUCT($C$37,$C$38,COMPLEX(1,A1581/$C$38)),IMSUM(-1*A1581*A1581/$C$39,COMPLEX(0,1*A1581)))</f>
        <v>3.47812423955616-46.7845148186647i</v>
      </c>
      <c r="E1581" t="str">
        <f t="shared" ref="E1581:E1644" si="460">IMDIV(IMPRODUCT(IMSUM(F1581,G1581),$C$29,H1581),IMSUM(1,I1581))</f>
        <v>161.440869846919+0.014826707950114i</v>
      </c>
      <c r="F1581" t="str">
        <f t="shared" ref="F1581:F1644" si="461">IMDIV(IMPRODUCT($C$14,$C$15,COMPLEX(1,A1581/$C$15)),IMSUM(-1*A1581*A1581/$C$16,COMPLEX(0,A1581)))</f>
        <v>2.90990978737837-439.029205402047i</v>
      </c>
      <c r="G1581" t="str">
        <f t="shared" ref="G1581:G1644" si="462">IMDIV(1,COMPLEX(1,A1581*$C$9*$C$10))</f>
        <v>0.999999957891635-0.00020520322502369i</v>
      </c>
      <c r="H1581" t="str">
        <f t="shared" ref="H1581:H1644" si="463">IMDIV($C$3,IMSUM(K1581,COMPLEX(0,$C$28*A1581)))</f>
        <v>16.5257759407523+46.9743702484776i</v>
      </c>
      <c r="I1581" t="str">
        <f t="shared" ref="I1581:I1644" si="464">IMPRODUCT(F1581,$C$29,H1581,$C$31)</f>
        <v>139.954420274545-48.1965293717604i</v>
      </c>
      <c r="K1581" t="str">
        <f t="shared" ref="K1581:K1644" si="465">IF($C$26&lt;=0,IMDIV(1,IMSUM(IMDIV(1,L1581),1/$C$18)),IMDIV(1,IMSUM(IMDIV(1,L1581),1/$C$18,IMDIV(1,M1581))))</f>
        <v>0.0333222252423733-0.095880945427494i</v>
      </c>
      <c r="L1581" t="str">
        <f t="shared" ref="L1581:L1644" si="466">IMSUM($C$21/$C$22,IMDIV(1,COMPLEX(0,$C$20*$C$22*A1581)))</f>
        <v>0.000714285714285714-3.55493073694726i</v>
      </c>
      <c r="M1581" t="str">
        <f t="shared" ref="M1581:M1644" si="467">IMSUM($C$25/$C$26,IMDIV(1,COMPLEX(0,$C$24*$C$26*A1581)))</f>
        <v>0.0025-0.110754944361331i</v>
      </c>
      <c r="N1581">
        <f t="shared" ref="N1581:N1644" si="468">ABS(R1581)</f>
        <v>23.421265895676328</v>
      </c>
      <c r="O1581">
        <f t="shared" ref="O1581:O1644" si="469">ABS(P1581)</f>
        <v>39.65430872317215</v>
      </c>
      <c r="P1581" s="3">
        <f t="shared" ref="P1581:P1644" si="470">20*LOG10(IMABS(C1581))</f>
        <v>39.65430872317215</v>
      </c>
      <c r="Q1581" s="3">
        <f t="shared" ref="Q1581:Q1644" si="471">IMARGUMENT(C1581)*180/PI()</f>
        <v>-156.57873410432367</v>
      </c>
      <c r="R1581">
        <f t="shared" ref="R1581:R1644" si="472">IF(Q1581&lt;0,Q1581+180,Q1581-180)</f>
        <v>23.421265895676328</v>
      </c>
      <c r="S1581">
        <f t="shared" ref="S1581:S1644" si="473">B1581/1000</f>
        <v>0.34019905183479709</v>
      </c>
      <c r="T1581">
        <f t="shared" si="456"/>
        <v>39.65430872317215</v>
      </c>
    </row>
    <row r="1582" spans="1:20" x14ac:dyDescent="0.25">
      <c r="A1582">
        <f t="shared" si="457"/>
        <v>2145.6563120040423</v>
      </c>
      <c r="B1582">
        <f t="shared" ref="B1582:B1645" si="474">B1581*(1+B$42)</f>
        <v>341.49180823176937</v>
      </c>
      <c r="C1582" t="str">
        <f t="shared" si="458"/>
        <v>-87.5746743737766-37.8597042616327i</v>
      </c>
      <c r="D1582" t="str">
        <f t="shared" si="459"/>
        <v>3.47812423376581-46.6074190099435i</v>
      </c>
      <c r="E1582" t="str">
        <f t="shared" si="460"/>
        <v>161.440246919364+0.0171872433328201i</v>
      </c>
      <c r="F1582" t="str">
        <f t="shared" si="461"/>
        <v>2.90990978644535-437.367214533575i</v>
      </c>
      <c r="G1582" t="str">
        <f t="shared" si="462"/>
        <v>0.999999957571003-0.000205982997212736i</v>
      </c>
      <c r="H1582" t="str">
        <f t="shared" si="463"/>
        <v>16.5364511400805+47.1565502761057i</v>
      </c>
      <c r="I1582" t="str">
        <f t="shared" si="464"/>
        <v>139.965521597136-48.0385950427413i</v>
      </c>
      <c r="K1582" t="str">
        <f t="shared" si="465"/>
        <v>0.0331100590472988-0.0955862965334079i</v>
      </c>
      <c r="L1582" t="str">
        <f t="shared" si="466"/>
        <v>0.000714285714285714-3.54147313901899i</v>
      </c>
      <c r="M1582" t="str">
        <f t="shared" si="467"/>
        <v>0.0025-0.110335668819815i</v>
      </c>
      <c r="N1582">
        <f t="shared" si="468"/>
        <v>23.37947463806691</v>
      </c>
      <c r="O1582">
        <f t="shared" si="469"/>
        <v>39.5916931369661</v>
      </c>
      <c r="P1582" s="3">
        <f t="shared" si="470"/>
        <v>39.5916931369661</v>
      </c>
      <c r="Q1582" s="3">
        <f t="shared" si="471"/>
        <v>-156.62052536193309</v>
      </c>
      <c r="R1582">
        <f t="shared" si="472"/>
        <v>23.37947463806691</v>
      </c>
      <c r="S1582">
        <f t="shared" si="473"/>
        <v>0.34149180823176939</v>
      </c>
      <c r="T1582">
        <f t="shared" si="456"/>
        <v>39.5916931369661</v>
      </c>
    </row>
    <row r="1583" spans="1:20" x14ac:dyDescent="0.25">
      <c r="A1583">
        <f t="shared" si="457"/>
        <v>2153.8098059896574</v>
      </c>
      <c r="B1583">
        <f t="shared" si="474"/>
        <v>342.7894771030501</v>
      </c>
      <c r="C1583" t="str">
        <f t="shared" si="458"/>
        <v>-86.9726468999898-37.5246651818947i</v>
      </c>
      <c r="D1583" t="str">
        <f t="shared" si="459"/>
        <v>3.47812422793135-46.430993664592i</v>
      </c>
      <c r="E1583" t="str">
        <f t="shared" si="460"/>
        <v>161.439629397113+0.0195512492263044i</v>
      </c>
      <c r="F1583" t="str">
        <f t="shared" si="461"/>
        <v>2.90990978550523-435.711515339319i</v>
      </c>
      <c r="G1583" t="str">
        <f t="shared" si="462"/>
        <v>0.99999995724793-0.000206765732535344i</v>
      </c>
      <c r="H1583" t="str">
        <f t="shared" si="463"/>
        <v>16.5472109002601+47.3394652111498i</v>
      </c>
      <c r="I1583" t="str">
        <f t="shared" si="464"/>
        <v>139.976709111391-47.8813603134387i</v>
      </c>
      <c r="K1583" t="str">
        <f t="shared" si="465"/>
        <v>0.0328991959313849-0.095292086582249i</v>
      </c>
      <c r="L1583" t="str">
        <f t="shared" si="466"/>
        <v>0.000714285714285714-3.52806648637079i</v>
      </c>
      <c r="M1583" t="str">
        <f t="shared" si="467"/>
        <v>0.0025-0.109917980493938i</v>
      </c>
      <c r="N1583">
        <f t="shared" si="468"/>
        <v>23.337958456435501</v>
      </c>
      <c r="O1583">
        <f t="shared" si="469"/>
        <v>39.529058098893991</v>
      </c>
      <c r="P1583" s="3">
        <f t="shared" si="470"/>
        <v>39.529058098893991</v>
      </c>
      <c r="Q1583" s="3">
        <f t="shared" si="471"/>
        <v>-156.6620415435645</v>
      </c>
      <c r="R1583">
        <f t="shared" si="472"/>
        <v>23.337958456435501</v>
      </c>
      <c r="S1583">
        <f t="shared" si="473"/>
        <v>0.34278947710305008</v>
      </c>
      <c r="T1583">
        <f t="shared" si="456"/>
        <v>39.529058098893991</v>
      </c>
    </row>
    <row r="1584" spans="1:20" x14ac:dyDescent="0.25">
      <c r="A1584">
        <f t="shared" si="457"/>
        <v>2161.9942832524184</v>
      </c>
      <c r="B1584">
        <f t="shared" si="474"/>
        <v>344.09207711604171</v>
      </c>
      <c r="C1584" t="str">
        <f t="shared" si="458"/>
        <v>-86.3743336521138-37.1927985940406i</v>
      </c>
      <c r="D1584" t="str">
        <f t="shared" si="459"/>
        <v>3.47812422205249-46.2552362446724i</v>
      </c>
      <c r="E1584" t="str">
        <f t="shared" si="460"/>
        <v>161.439017265835+0.0219187296996444i</v>
      </c>
      <c r="F1584" t="str">
        <f t="shared" si="461"/>
        <v>2.90990978455796-434.062084001491i</v>
      </c>
      <c r="G1584" t="str">
        <f t="shared" si="462"/>
        <v>0.999999956922397-0.000207551442251413i</v>
      </c>
      <c r="H1584" t="str">
        <f t="shared" si="463"/>
        <v>16.5580559164104+47.5231183444836i</v>
      </c>
      <c r="I1584" t="str">
        <f t="shared" si="464"/>
        <v>139.987983499352-47.7248230229883i</v>
      </c>
      <c r="K1584" t="str">
        <f t="shared" si="465"/>
        <v>0.0326896299374502-0.0949983199592076i</v>
      </c>
      <c r="L1584" t="str">
        <f t="shared" si="466"/>
        <v>0.000714285714285714-3.51471058614344i</v>
      </c>
      <c r="M1584" t="str">
        <f t="shared" si="467"/>
        <v>0.0025-0.109501873375113i</v>
      </c>
      <c r="N1584">
        <f t="shared" si="468"/>
        <v>23.296717350069315</v>
      </c>
      <c r="O1584">
        <f t="shared" si="469"/>
        <v>39.46640375037515</v>
      </c>
      <c r="P1584" s="3">
        <f t="shared" si="470"/>
        <v>39.46640375037515</v>
      </c>
      <c r="Q1584" s="3">
        <f t="shared" si="471"/>
        <v>-156.70328264993069</v>
      </c>
      <c r="R1584">
        <f t="shared" si="472"/>
        <v>23.296717350069315</v>
      </c>
      <c r="S1584">
        <f t="shared" si="473"/>
        <v>0.34409207711604173</v>
      </c>
      <c r="T1584">
        <f t="shared" si="456"/>
        <v>39.46640375037515</v>
      </c>
    </row>
    <row r="1585" spans="1:20" x14ac:dyDescent="0.25">
      <c r="A1585">
        <f t="shared" si="457"/>
        <v>2170.2098615287778</v>
      </c>
      <c r="B1585">
        <f t="shared" si="474"/>
        <v>345.39962700908268</v>
      </c>
      <c r="C1585" t="str">
        <f t="shared" si="458"/>
        <v>-85.7797174182543-36.8640753792667i</v>
      </c>
      <c r="D1585" t="str">
        <f t="shared" si="459"/>
        <v>3.47812421612885-46.0801442218551i</v>
      </c>
      <c r="E1585" t="str">
        <f t="shared" si="460"/>
        <v>161.438410511249+0.0242896891006098i</v>
      </c>
      <c r="F1585" t="str">
        <f t="shared" si="461"/>
        <v>2.90990978360348-432.418896792466i</v>
      </c>
      <c r="G1585" t="str">
        <f t="shared" si="462"/>
        <v>0.999999956594385-0.000208340137663631i</v>
      </c>
      <c r="H1585" t="str">
        <f t="shared" si="463"/>
        <v>16.5689868897541+47.7075129853915i</v>
      </c>
      <c r="I1585" t="str">
        <f t="shared" si="464"/>
        <v>139.999345448657-47.5689810217764i</v>
      </c>
      <c r="K1585" t="str">
        <f t="shared" si="465"/>
        <v>0.0324813551071998-0.0947050009899366i</v>
      </c>
      <c r="L1585" t="str">
        <f t="shared" si="466"/>
        <v>0.000714285714285714-3.50140524620785i</v>
      </c>
      <c r="M1585" t="str">
        <f t="shared" si="467"/>
        <v>0.0025-0.109087341477498i</v>
      </c>
      <c r="N1585">
        <f t="shared" si="468"/>
        <v>23.255751316478381</v>
      </c>
      <c r="O1585">
        <f t="shared" si="469"/>
        <v>39.403730232317969</v>
      </c>
      <c r="P1585" s="3">
        <f t="shared" si="470"/>
        <v>39.403730232317969</v>
      </c>
      <c r="Q1585" s="3">
        <f t="shared" si="471"/>
        <v>-156.74424868352162</v>
      </c>
      <c r="R1585">
        <f t="shared" si="472"/>
        <v>23.255751316478381</v>
      </c>
      <c r="S1585">
        <f t="shared" si="473"/>
        <v>0.34539962700908267</v>
      </c>
      <c r="T1585">
        <f t="shared" si="456"/>
        <v>39.403730232317969</v>
      </c>
    </row>
    <row r="1586" spans="1:20" x14ac:dyDescent="0.25">
      <c r="A1586">
        <f t="shared" si="457"/>
        <v>2178.456659002587</v>
      </c>
      <c r="B1586">
        <f t="shared" si="474"/>
        <v>346.71214559171722</v>
      </c>
      <c r="C1586" t="str">
        <f t="shared" si="458"/>
        <v>-85.1887809871514-36.5384666520439i</v>
      </c>
      <c r="D1586" t="str">
        <f t="shared" si="459"/>
        <v>3.47812421016011-45.9057150773826i</v>
      </c>
      <c r="E1586" t="str">
        <f t="shared" si="460"/>
        <v>161.437809119124+0.026664132053486i</v>
      </c>
      <c r="F1586" t="str">
        <f t="shared" si="461"/>
        <v>2.90990978264172-430.781930074444i</v>
      </c>
      <c r="G1586" t="str">
        <f t="shared" si="462"/>
        <v>0.999999956263876-0.000209131830117632i</v>
      </c>
      <c r="H1586" t="str">
        <f t="shared" si="463"/>
        <v>16.5800045276772+47.8926524617077i</v>
      </c>
      <c r="I1586" t="str">
        <f t="shared" si="464"/>
        <v>140.010795652585-47.4138321714253i</v>
      </c>
      <c r="K1586" t="str">
        <f t="shared" si="465"/>
        <v>0.0322743654816961-0.0944121339408935i</v>
      </c>
      <c r="L1586" t="str">
        <f t="shared" si="466"/>
        <v>0.000714285714285714-3.48815027516224i</v>
      </c>
      <c r="M1586" t="str">
        <f t="shared" si="467"/>
        <v>0.0025-0.108674378837914i</v>
      </c>
      <c r="N1586">
        <f t="shared" si="468"/>
        <v>23.215060351437586</v>
      </c>
      <c r="O1586">
        <f t="shared" si="469"/>
        <v>39.341037685120753</v>
      </c>
      <c r="P1586" s="3">
        <f t="shared" si="470"/>
        <v>39.341037685120753</v>
      </c>
      <c r="Q1586" s="3">
        <f t="shared" si="471"/>
        <v>-156.78493964856241</v>
      </c>
      <c r="R1586">
        <f t="shared" si="472"/>
        <v>23.215060351437586</v>
      </c>
      <c r="S1586">
        <f t="shared" si="473"/>
        <v>0.3467121455917172</v>
      </c>
      <c r="T1586">
        <f t="shared" si="456"/>
        <v>39.341037685120753</v>
      </c>
    </row>
    <row r="1587" spans="1:20" x14ac:dyDescent="0.25">
      <c r="A1587">
        <f t="shared" si="457"/>
        <v>2186.7347943067971</v>
      </c>
      <c r="B1587">
        <f t="shared" si="474"/>
        <v>348.02965174496575</v>
      </c>
      <c r="C1587" t="str">
        <f t="shared" si="458"/>
        <v>-84.6015071494791-36.2159437588761i</v>
      </c>
      <c r="D1587" t="str">
        <f t="shared" si="459"/>
        <v>3.47812420414593-45.7319463020331i</v>
      </c>
      <c r="E1587" t="str">
        <f t="shared" si="460"/>
        <v>161.437213075284+0.0290420634609459i</v>
      </c>
      <c r="F1587" t="str">
        <f t="shared" si="461"/>
        <v>2.90990978167265-429.151160299111i</v>
      </c>
      <c r="G1587" t="str">
        <f t="shared" si="462"/>
        <v>0.99999995593085-0.000209926531002169i</v>
      </c>
      <c r="H1587" t="str">
        <f t="shared" si="463"/>
        <v>16.5911095437886+48.078540119963i</v>
      </c>
      <c r="I1587" t="str">
        <f t="shared" si="464"/>
        <v>140.022334810112-47.2593743447769i</v>
      </c>
      <c r="K1587" t="str">
        <f t="shared" si="465"/>
        <v>0.0320686551018189-0.0941197230196781i</v>
      </c>
      <c r="L1587" t="str">
        <f t="shared" si="466"/>
        <v>0.000714285714285714-3.47494548232939i</v>
      </c>
      <c r="M1587" t="str">
        <f t="shared" si="467"/>
        <v>0.0025-0.108262979515754i</v>
      </c>
      <c r="N1587">
        <f t="shared" si="468"/>
        <v>23.17464444902825</v>
      </c>
      <c r="O1587">
        <f t="shared" si="469"/>
        <v>39.278326248672059</v>
      </c>
      <c r="P1587" s="3">
        <f t="shared" si="470"/>
        <v>39.278326248672059</v>
      </c>
      <c r="Q1587" s="3">
        <f t="shared" si="471"/>
        <v>-156.82535555097175</v>
      </c>
      <c r="R1587">
        <f t="shared" si="472"/>
        <v>23.17464444902825</v>
      </c>
      <c r="S1587">
        <f t="shared" si="473"/>
        <v>0.34802965174496575</v>
      </c>
      <c r="T1587">
        <f t="shared" si="456"/>
        <v>39.278326248672059</v>
      </c>
    </row>
    <row r="1588" spans="1:20" x14ac:dyDescent="0.25">
      <c r="A1588">
        <f t="shared" si="457"/>
        <v>2195.0443865251627</v>
      </c>
      <c r="B1588">
        <f t="shared" si="474"/>
        <v>349.35216442159663</v>
      </c>
      <c r="C1588" t="str">
        <f t="shared" si="458"/>
        <v>-84.0178786991318-35.8964782770562i</v>
      </c>
      <c r="D1588" t="str">
        <f t="shared" si="459"/>
        <v>3.47812419808595-45.5588353960846i</v>
      </c>
      <c r="E1588" t="str">
        <f t="shared" si="460"/>
        <v>161.436622365605+0.0314234884995842i</v>
      </c>
      <c r="F1588" t="str">
        <f t="shared" si="461"/>
        <v>2.9099097806962-427.526564007297i</v>
      </c>
      <c r="G1588" t="str">
        <f t="shared" si="462"/>
        <v>0.999999955595288-0.000210724251749266i</v>
      </c>
      <c r="H1588" t="str">
        <f t="shared" si="463"/>
        <v>16.6023026579818+48.2651793255256i</v>
      </c>
      <c r="I1588" t="str">
        <f t="shared" si="464"/>
        <v>140.033963625954-47.105605425879i</v>
      </c>
      <c r="K1588" t="str">
        <f t="shared" si="465"/>
        <v>0.0318642180087249-0.0938277723753796i</v>
      </c>
      <c r="L1588" t="str">
        <f t="shared" si="466"/>
        <v>0.000714285714285714-3.46179067775392i</v>
      </c>
      <c r="M1588" t="str">
        <f t="shared" si="467"/>
        <v>0.0025-0.107853137592901i</v>
      </c>
      <c r="N1588">
        <f t="shared" si="468"/>
        <v>23.134503601679569</v>
      </c>
      <c r="O1588">
        <f t="shared" si="469"/>
        <v>39.215596062351722</v>
      </c>
      <c r="P1588" s="3">
        <f t="shared" si="470"/>
        <v>39.215596062351722</v>
      </c>
      <c r="Q1588" s="3">
        <f t="shared" si="471"/>
        <v>-156.86549639832043</v>
      </c>
      <c r="R1588">
        <f t="shared" si="472"/>
        <v>23.134503601679569</v>
      </c>
      <c r="S1588">
        <f t="shared" si="473"/>
        <v>0.34935216442159661</v>
      </c>
      <c r="T1588">
        <f t="shared" si="456"/>
        <v>39.215596062351722</v>
      </c>
    </row>
    <row r="1589" spans="1:20" x14ac:dyDescent="0.25">
      <c r="A1589">
        <f t="shared" si="457"/>
        <v>2203.3855551939587</v>
      </c>
      <c r="B1589">
        <f t="shared" si="474"/>
        <v>350.67970264639871</v>
      </c>
      <c r="C1589" t="str">
        <f t="shared" si="458"/>
        <v>-83.4378784344905-35.5800420134173i</v>
      </c>
      <c r="D1589" t="str">
        <f t="shared" si="459"/>
        <v>3.47812419197983-45.3863798692783i</v>
      </c>
      <c r="E1589" t="str">
        <f t="shared" si="460"/>
        <v>161.436036976025+0.0338084126221213i</v>
      </c>
      <c r="F1589" t="str">
        <f t="shared" si="461"/>
        <v>2.90990977971231-425.908117828635i</v>
      </c>
      <c r="G1589" t="str">
        <f t="shared" si="462"/>
        <v>0.999999955257171-0.000211525003834392i</v>
      </c>
      <c r="H1589" t="str">
        <f t="shared" si="463"/>
        <v>16.6135845964954+48.4525734627492i</v>
      </c>
      <c r="I1589" t="str">
        <f t="shared" si="464"/>
        <v>140.04568281062-46.952523309968i</v>
      </c>
      <c r="K1589" t="str">
        <f t="shared" si="465"/>
        <v>0.0316610482442957-0.0935362860989207i</v>
      </c>
      <c r="L1589" t="str">
        <f t="shared" si="466"/>
        <v>0.000714285714285714-3.44868567219956i</v>
      </c>
      <c r="M1589" t="str">
        <f t="shared" si="467"/>
        <v>0.0025-0.107444847173642i</v>
      </c>
      <c r="N1589">
        <f t="shared" si="468"/>
        <v>23.094637800209767</v>
      </c>
      <c r="O1589">
        <f t="shared" si="469"/>
        <v>39.15284726503161</v>
      </c>
      <c r="P1589" s="3">
        <f t="shared" si="470"/>
        <v>39.15284726503161</v>
      </c>
      <c r="Q1589" s="3">
        <f t="shared" si="471"/>
        <v>-156.90536219979023</v>
      </c>
      <c r="R1589">
        <f t="shared" si="472"/>
        <v>23.094637800209767</v>
      </c>
      <c r="S1589">
        <f t="shared" si="473"/>
        <v>0.35067970264639869</v>
      </c>
      <c r="T1589">
        <f t="shared" si="456"/>
        <v>39.15284726503161</v>
      </c>
    </row>
    <row r="1590" spans="1:20" x14ac:dyDescent="0.25">
      <c r="A1590">
        <f t="shared" si="457"/>
        <v>2211.7584203036959</v>
      </c>
      <c r="B1590">
        <f t="shared" si="474"/>
        <v>352.01228551645505</v>
      </c>
      <c r="C1590" t="str">
        <f t="shared" si="458"/>
        <v>-82.8614891596665-35.2666070030775i</v>
      </c>
      <c r="D1590" t="str">
        <f t="shared" si="459"/>
        <v>3.4781241858272-45.2145772407836i</v>
      </c>
      <c r="E1590" t="str">
        <f t="shared" si="460"/>
        <v>161.435456892536+0.0361968415542707i</v>
      </c>
      <c r="F1590" t="str">
        <f t="shared" si="461"/>
        <v>2.90990977872092-424.295798481236i</v>
      </c>
      <c r="G1590" t="str">
        <f t="shared" si="462"/>
        <v>0.999999954916479-0.000212328798776625i</v>
      </c>
      <c r="H1590" t="str">
        <f t="shared" si="463"/>
        <v>16.6249560919764+48.6407259351204i</v>
      </c>
      <c r="I1590" t="str">
        <f t="shared" si="464"/>
        <v>140.057493080468-46.8001259034582i</v>
      </c>
      <c r="K1590" t="str">
        <f t="shared" si="465"/>
        <v>0.0314591398515814-0.0932452682234033i</v>
      </c>
      <c r="L1590" t="str">
        <f t="shared" si="466"/>
        <v>0.000714285714285714-3.43563027714641i</v>
      </c>
      <c r="M1590" t="str">
        <f t="shared" si="467"/>
        <v>0.0025-0.10703810238458i</v>
      </c>
      <c r="N1590">
        <f t="shared" si="468"/>
        <v>23.055047033866742</v>
      </c>
      <c r="O1590">
        <f t="shared" si="469"/>
        <v>39.09007999507606</v>
      </c>
      <c r="P1590" s="3">
        <f t="shared" si="470"/>
        <v>39.09007999507606</v>
      </c>
      <c r="Q1590" s="3">
        <f t="shared" si="471"/>
        <v>-156.94495296613326</v>
      </c>
      <c r="R1590">
        <f t="shared" si="472"/>
        <v>23.055047033866742</v>
      </c>
      <c r="S1590">
        <f t="shared" si="473"/>
        <v>0.35201228551645503</v>
      </c>
      <c r="T1590">
        <f t="shared" si="456"/>
        <v>39.09007999507606</v>
      </c>
    </row>
    <row r="1591" spans="1:20" x14ac:dyDescent="0.25">
      <c r="A1591">
        <f t="shared" si="457"/>
        <v>2220.1631023008499</v>
      </c>
      <c r="B1591">
        <f t="shared" si="474"/>
        <v>353.34993220141757</v>
      </c>
      <c r="C1591" t="str">
        <f t="shared" si="458"/>
        <v>-82.2886936857405-34.9561455081884i</v>
      </c>
      <c r="D1591" t="str">
        <f t="shared" si="459"/>
        <v>3.47812417962773-45.0434250391622i</v>
      </c>
      <c r="E1591" t="str">
        <f t="shared" si="460"/>
        <v>161.434882101196+0.0385887812947787i</v>
      </c>
      <c r="F1591" t="str">
        <f t="shared" si="461"/>
        <v>2.909909777722-422.689582771345i</v>
      </c>
      <c r="G1591" t="str">
        <f t="shared" si="462"/>
        <v>0.999999954573194-0.00021313564813881i</v>
      </c>
      <c r="H1591" t="str">
        <f t="shared" si="463"/>
        <v>16.6364178835423+48.8296401654053i</v>
      </c>
      <c r="I1591" t="str">
        <f t="shared" si="464"/>
        <v>140.069395157747-46.6484111239251i</v>
      </c>
      <c r="K1591" t="str">
        <f t="shared" si="465"/>
        <v>0.0312584868752413-0.0929547227244625i</v>
      </c>
      <c r="L1591" t="str">
        <f t="shared" si="466"/>
        <v>0.000714285714285714-3.42262430478821i</v>
      </c>
      <c r="M1591" t="str">
        <f t="shared" si="467"/>
        <v>0.0025-0.106632897374557i</v>
      </c>
      <c r="N1591">
        <f t="shared" si="468"/>
        <v>23.01573129036953</v>
      </c>
      <c r="O1591">
        <f t="shared" si="469"/>
        <v>39.027294390343698</v>
      </c>
      <c r="P1591" s="3">
        <f t="shared" si="470"/>
        <v>39.027294390343698</v>
      </c>
      <c r="Q1591" s="3">
        <f t="shared" si="471"/>
        <v>-156.98426870963047</v>
      </c>
      <c r="R1591">
        <f t="shared" si="472"/>
        <v>23.01573129036953</v>
      </c>
      <c r="S1591">
        <f t="shared" si="473"/>
        <v>0.35334993220141758</v>
      </c>
      <c r="T1591">
        <f t="shared" si="456"/>
        <v>39.027294390343698</v>
      </c>
    </row>
    <row r="1592" spans="1:20" x14ac:dyDescent="0.25">
      <c r="A1592">
        <f t="shared" si="457"/>
        <v>2228.5997220895933</v>
      </c>
      <c r="B1592">
        <f t="shared" si="474"/>
        <v>354.69266194378298</v>
      </c>
      <c r="C1592" t="str">
        <f t="shared" si="458"/>
        <v>-81.7194748319647-34.6486300166697i</v>
      </c>
      <c r="D1592" t="str">
        <f t="shared" si="459"/>
        <v>3.47812417338107-44.8729208023322i</v>
      </c>
      <c r="E1592" t="str">
        <f t="shared" si="460"/>
        <v>161.434312588124+0.0409842381147567i</v>
      </c>
      <c r="F1592" t="str">
        <f t="shared" si="461"/>
        <v>2.90990977671546-421.08944759301i</v>
      </c>
      <c r="G1592" t="str">
        <f t="shared" si="462"/>
        <v>0.999999954227294-0.000213945563527733i</v>
      </c>
      <c r="H1592" t="str">
        <f t="shared" si="463"/>
        <v>16.6479707168453+49.0193195958027i</v>
      </c>
      <c r="I1592" t="str">
        <f t="shared" si="464"/>
        <v>140.081389770655-46.4973769000932i</v>
      </c>
      <c r="K1592" t="str">
        <f t="shared" si="465"/>
        <v>0.031059083361971-0.092664653520612i</v>
      </c>
      <c r="L1592" t="str">
        <f t="shared" si="466"/>
        <v>0.000714285714285714-3.4096675680297i</v>
      </c>
      <c r="M1592" t="str">
        <f t="shared" si="467"/>
        <v>0.0025-0.106229226314561i</v>
      </c>
      <c r="N1592">
        <f t="shared" si="468"/>
        <v>22.976690555948124</v>
      </c>
      <c r="O1592">
        <f t="shared" si="469"/>
        <v>38.964490588187374</v>
      </c>
      <c r="P1592" s="3">
        <f t="shared" si="470"/>
        <v>38.964490588187374</v>
      </c>
      <c r="Q1592" s="3">
        <f t="shared" si="471"/>
        <v>-157.02330944405188</v>
      </c>
      <c r="R1592">
        <f t="shared" si="472"/>
        <v>22.976690555948124</v>
      </c>
      <c r="S1592">
        <f t="shared" si="473"/>
        <v>0.35469266194378296</v>
      </c>
      <c r="T1592">
        <f t="shared" si="456"/>
        <v>38.964490588187374</v>
      </c>
    </row>
    <row r="1593" spans="1:20" x14ac:dyDescent="0.25">
      <c r="A1593">
        <f t="shared" si="457"/>
        <v>2237.0684010335335</v>
      </c>
      <c r="B1593">
        <f t="shared" si="474"/>
        <v>356.04049405916936</v>
      </c>
      <c r="C1593" t="str">
        <f t="shared" si="458"/>
        <v>-81.1538154269621-34.3440332409484i</v>
      </c>
      <c r="D1593" t="str">
        <f t="shared" si="459"/>
        <v>3.47812416708683-44.7030620775327i</v>
      </c>
      <c r="E1593" t="str">
        <f t="shared" si="460"/>
        <v>161.433748339501+0.0433832185551878i</v>
      </c>
      <c r="F1593" t="str">
        <f t="shared" si="461"/>
        <v>2.90990977570126-419.495369927748i</v>
      </c>
      <c r="G1593" t="str">
        <f t="shared" si="462"/>
        <v>0.99999995387876-0.000214758556594288i</v>
      </c>
      <c r="H1593" t="str">
        <f t="shared" si="463"/>
        <v>16.6596153441362+49.2097676880937i</v>
      </c>
      <c r="I1593" t="str">
        <f t="shared" si="464"/>
        <v>140.093477653389-46.3470211718216i</v>
      </c>
      <c r="K1593" t="str">
        <f t="shared" si="465"/>
        <v>0.0308609233609311-0.0923750644736013i</v>
      </c>
      <c r="L1593" t="str">
        <f t="shared" si="466"/>
        <v>0.000714285714285714-3.39675988048386i</v>
      </c>
      <c r="M1593" t="str">
        <f t="shared" si="467"/>
        <v>0.0025-0.10582708339765i</v>
      </c>
      <c r="N1593">
        <f t="shared" si="468"/>
        <v>22.937924815383838</v>
      </c>
      <c r="O1593">
        <f t="shared" si="469"/>
        <v>38.901668725455593</v>
      </c>
      <c r="P1593" s="3">
        <f t="shared" si="470"/>
        <v>38.901668725455593</v>
      </c>
      <c r="Q1593" s="3">
        <f t="shared" si="471"/>
        <v>-157.06207518461616</v>
      </c>
      <c r="R1593">
        <f t="shared" si="472"/>
        <v>22.937924815383838</v>
      </c>
      <c r="S1593">
        <f t="shared" si="473"/>
        <v>0.35604049405916938</v>
      </c>
      <c r="T1593">
        <f t="shared" si="456"/>
        <v>38.901668725455593</v>
      </c>
    </row>
    <row r="1594" spans="1:20" x14ac:dyDescent="0.25">
      <c r="A1594">
        <f t="shared" si="457"/>
        <v>2245.5692609574612</v>
      </c>
      <c r="B1594">
        <f t="shared" si="474"/>
        <v>357.39344793659421</v>
      </c>
      <c r="C1594" t="str">
        <f t="shared" si="458"/>
        <v>-80.5916983099037-34.0423281166927i</v>
      </c>
      <c r="D1594" t="str">
        <f t="shared" si="459"/>
        <v>3.47812416074466-44.533846421289i</v>
      </c>
      <c r="E1594" t="str">
        <f t="shared" si="460"/>
        <v>161.433189341579+0.045785729427533i</v>
      </c>
      <c r="F1594" t="str">
        <f t="shared" si="461"/>
        <v>2.90990977467933-417.907326844216i</v>
      </c>
      <c r="G1594" t="str">
        <f t="shared" si="462"/>
        <v>0.999999953527573-0.000215574639033639i</v>
      </c>
      <c r="H1594" t="str">
        <f t="shared" si="463"/>
        <v>16.6713525243301+49.4009879237966i</v>
      </c>
      <c r="I1594" t="str">
        <f t="shared" si="464"/>
        <v>140.1056595462-46.1973418900931i</v>
      </c>
      <c r="K1594" t="str">
        <f t="shared" si="465"/>
        <v>0.0306640009241637-0.0920859593887661i</v>
      </c>
      <c r="L1594" t="str">
        <f t="shared" si="466"/>
        <v>0.000714285714285714-3.38390105646927i</v>
      </c>
      <c r="M1594" t="str">
        <f t="shared" si="467"/>
        <v>0.0025-0.105426462838863i</v>
      </c>
      <c r="N1594">
        <f t="shared" si="468"/>
        <v>22.899434052049457</v>
      </c>
      <c r="O1594">
        <f t="shared" si="469"/>
        <v>38.838828938493705</v>
      </c>
      <c r="P1594" s="3">
        <f t="shared" si="470"/>
        <v>38.838828938493705</v>
      </c>
      <c r="Q1594" s="3">
        <f t="shared" si="471"/>
        <v>-157.10056594795054</v>
      </c>
      <c r="R1594">
        <f t="shared" si="472"/>
        <v>22.899434052049457</v>
      </c>
      <c r="S1594">
        <f t="shared" si="473"/>
        <v>0.35739344793659422</v>
      </c>
      <c r="T1594">
        <f t="shared" si="456"/>
        <v>38.838828938493705</v>
      </c>
    </row>
    <row r="1595" spans="1:20" x14ac:dyDescent="0.25">
      <c r="A1595">
        <f t="shared" si="457"/>
        <v>2254.1024241490995</v>
      </c>
      <c r="B1595">
        <f t="shared" si="474"/>
        <v>358.75154303875325</v>
      </c>
      <c r="C1595" t="str">
        <f t="shared" si="458"/>
        <v>-80.0331063316643-33.7434878015414i</v>
      </c>
      <c r="D1595" t="str">
        <f t="shared" si="459"/>
        <v>3.4781241543542-44.3652713993772i</v>
      </c>
      <c r="E1595" t="str">
        <f t="shared" si="460"/>
        <v>161.432635580677+0.0481917778125286i</v>
      </c>
      <c r="F1595" t="str">
        <f t="shared" si="461"/>
        <v>2.90990977364963-416.325295497883i</v>
      </c>
      <c r="G1595" t="str">
        <f t="shared" si="462"/>
        <v>0.999999953173711-0.000216393822585394i</v>
      </c>
      <c r="H1595" t="str">
        <f t="shared" si="463"/>
        <v>16.6831830230718+49.5929838043227i</v>
      </c>
      <c r="I1595" t="str">
        <f t="shared" si="464"/>
        <v>140.117936195446-46.0483370170005i</v>
      </c>
      <c r="K1595" t="str">
        <f t="shared" si="465"/>
        <v>0.030468310107005-0.0917973420153839i</v>
      </c>
      <c r="L1595" t="str">
        <f t="shared" si="466"/>
        <v>0.000714285714285714-3.37109091100744i</v>
      </c>
      <c r="M1595" t="str">
        <f t="shared" si="467"/>
        <v>0.0025-0.105027358875137i</v>
      </c>
      <c r="N1595">
        <f t="shared" si="468"/>
        <v>22.861218247948756</v>
      </c>
      <c r="O1595">
        <f t="shared" si="469"/>
        <v>38.775971363144556</v>
      </c>
      <c r="P1595" s="3">
        <f t="shared" si="470"/>
        <v>38.775971363144556</v>
      </c>
      <c r="Q1595" s="3">
        <f t="shared" si="471"/>
        <v>-157.13878175205124</v>
      </c>
      <c r="R1595">
        <f t="shared" si="472"/>
        <v>22.861218247948756</v>
      </c>
      <c r="S1595">
        <f t="shared" si="473"/>
        <v>0.35875154303875323</v>
      </c>
      <c r="T1595">
        <f t="shared" si="456"/>
        <v>38.775971363144556</v>
      </c>
    </row>
    <row r="1596" spans="1:20" x14ac:dyDescent="0.25">
      <c r="A1596">
        <f t="shared" si="457"/>
        <v>2262.6680133608661</v>
      </c>
      <c r="B1596">
        <f t="shared" si="474"/>
        <v>360.11479890230055</v>
      </c>
      <c r="C1596" t="str">
        <f t="shared" si="458"/>
        <v>-79.4780223559667-33.4474856738337i</v>
      </c>
      <c r="D1596" t="str">
        <f t="shared" si="459"/>
        <v>3.47812414791508-44.1973345867888i</v>
      </c>
      <c r="E1596" t="str">
        <f t="shared" si="460"/>
        <v>161.432087043183+0.0506013710580744i</v>
      </c>
      <c r="F1596" t="str">
        <f t="shared" si="461"/>
        <v>2.90990977261208-414.749253130696i</v>
      </c>
      <c r="G1596" t="str">
        <f t="shared" si="462"/>
        <v>0.999999952817155-0.000217216119033768i</v>
      </c>
      <c r="H1596" t="str">
        <f t="shared" si="463"/>
        <v>16.6951076128023+49.7857588511299i</v>
      </c>
      <c r="I1596" t="str">
        <f t="shared" si="464"/>
        <v>140.130308353642-45.9000045257338i</v>
      </c>
      <c r="K1596" t="str">
        <f t="shared" si="465"/>
        <v>0.0302738449684944-0.0915092160470343i</v>
      </c>
      <c r="L1596" t="str">
        <f t="shared" si="466"/>
        <v>0.000714285714285714-3.35832925982013i</v>
      </c>
      <c r="M1596" t="str">
        <f t="shared" si="467"/>
        <v>0.0025-0.104629765765229i</v>
      </c>
      <c r="N1596">
        <f t="shared" si="468"/>
        <v>22.823277383756391</v>
      </c>
      <c r="O1596">
        <f t="shared" si="469"/>
        <v>38.713096134749968</v>
      </c>
      <c r="P1596" s="3">
        <f t="shared" si="470"/>
        <v>38.713096134749968</v>
      </c>
      <c r="Q1596" s="3">
        <f t="shared" si="471"/>
        <v>-157.17672261624361</v>
      </c>
      <c r="R1596">
        <f t="shared" si="472"/>
        <v>22.823277383756391</v>
      </c>
      <c r="S1596">
        <f t="shared" si="473"/>
        <v>0.36011479890230053</v>
      </c>
      <c r="T1596">
        <f t="shared" si="456"/>
        <v>38.713096134749968</v>
      </c>
    </row>
    <row r="1597" spans="1:20" x14ac:dyDescent="0.25">
      <c r="A1597">
        <f t="shared" si="457"/>
        <v>2271.2661518116374</v>
      </c>
      <c r="B1597">
        <f t="shared" si="474"/>
        <v>361.48323513812932</v>
      </c>
      <c r="C1597" t="str">
        <f t="shared" si="458"/>
        <v>-78.926429260506-33.1542953313352i</v>
      </c>
      <c r="D1597" t="str">
        <f t="shared" si="459"/>
        <v>3.47812414142693-44.0300335676966i</v>
      </c>
      <c r="E1597" t="str">
        <f t="shared" si="460"/>
        <v>161.43154371556+0.0530145167797587i</v>
      </c>
      <c r="F1597" t="str">
        <f t="shared" si="461"/>
        <v>2.90990977156663-413.179177070757i</v>
      </c>
      <c r="G1597" t="str">
        <f t="shared" si="462"/>
        <v>0.999999952457884-0.00021804154020776i</v>
      </c>
      <c r="H1597" t="str">
        <f t="shared" si="463"/>
        <v>16.7071270728266+49.9793166058838i</v>
      </c>
      <c r="I1597" t="str">
        <f t="shared" si="464"/>
        <v>140.142776779519-45.7523424005705i</v>
      </c>
      <c r="K1597" t="str">
        <f t="shared" si="465"/>
        <v>0.0300805995717727-0.0912215851219533i</v>
      </c>
      <c r="L1597" t="str">
        <f t="shared" si="466"/>
        <v>0.000714285714285714-3.34561591932669i</v>
      </c>
      <c r="M1597" t="str">
        <f t="shared" si="467"/>
        <v>0.0025-0.104233677789629i</v>
      </c>
      <c r="N1597">
        <f t="shared" si="468"/>
        <v>22.785611438857075</v>
      </c>
      <c r="O1597">
        <f t="shared" si="469"/>
        <v>38.650203388151894</v>
      </c>
      <c r="P1597" s="3">
        <f t="shared" si="470"/>
        <v>38.650203388151894</v>
      </c>
      <c r="Q1597" s="3">
        <f t="shared" si="471"/>
        <v>-157.21438856114293</v>
      </c>
      <c r="R1597">
        <f t="shared" si="472"/>
        <v>22.785611438857075</v>
      </c>
      <c r="S1597">
        <f t="shared" si="473"/>
        <v>0.3614832351381293</v>
      </c>
      <c r="T1597">
        <f t="shared" si="456"/>
        <v>38.650203388151894</v>
      </c>
    </row>
    <row r="1598" spans="1:20" x14ac:dyDescent="0.25">
      <c r="A1598">
        <f t="shared" si="457"/>
        <v>2279.896963188522</v>
      </c>
      <c r="B1598">
        <f t="shared" si="474"/>
        <v>362.85687143165421</v>
      </c>
      <c r="C1598" t="str">
        <f t="shared" si="458"/>
        <v>-78.3783099380528-32.8638905899588i</v>
      </c>
      <c r="D1598" t="str">
        <f t="shared" si="459"/>
        <v>3.47812413488939-43.8633659354193i</v>
      </c>
      <c r="E1598" t="str">
        <f t="shared" si="460"/>
        <v>161.431005584342+0.0554312228581152i</v>
      </c>
      <c r="F1598" t="str">
        <f t="shared" si="461"/>
        <v>2.90990977051323-411.615044731996i</v>
      </c>
      <c r="G1598" t="str">
        <f t="shared" si="462"/>
        <v>0.999999952095878-0.000218870097981318i</v>
      </c>
      <c r="H1598" t="str">
        <f t="shared" si="463"/>
        <v>16.7192421893817+50.1736606306174i</v>
      </c>
      <c r="I1598" t="str">
        <f t="shared" si="464"/>
        <v>140.15534223808-45.6053486368635i</v>
      </c>
      <c r="K1598" t="str">
        <f t="shared" si="465"/>
        <v>0.0298885679844766-0.0909344528233929i</v>
      </c>
      <c r="L1598" t="str">
        <f t="shared" si="466"/>
        <v>0.000714285714285714-3.33295070664145i</v>
      </c>
      <c r="M1598" t="str">
        <f t="shared" si="467"/>
        <v>0.0025-0.103839089250477i</v>
      </c>
      <c r="N1598">
        <f t="shared" si="468"/>
        <v>22.748220391383882</v>
      </c>
      <c r="O1598">
        <f t="shared" si="469"/>
        <v>38.587293257693212</v>
      </c>
      <c r="P1598" s="3">
        <f t="shared" si="470"/>
        <v>38.587293257693212</v>
      </c>
      <c r="Q1598" s="3">
        <f t="shared" si="471"/>
        <v>-157.25177960861612</v>
      </c>
      <c r="R1598">
        <f t="shared" si="472"/>
        <v>22.748220391383882</v>
      </c>
      <c r="S1598">
        <f t="shared" si="473"/>
        <v>0.36285687143165424</v>
      </c>
      <c r="T1598">
        <f t="shared" si="456"/>
        <v>38.587293257693212</v>
      </c>
    </row>
    <row r="1599" spans="1:20" x14ac:dyDescent="0.25">
      <c r="A1599">
        <f t="shared" si="457"/>
        <v>2288.5605716486384</v>
      </c>
      <c r="B1599">
        <f t="shared" si="474"/>
        <v>364.23572754309453</v>
      </c>
      <c r="C1599" t="str">
        <f t="shared" si="458"/>
        <v>-77.8336472975451-32.5762454824896i</v>
      </c>
      <c r="D1599" t="str">
        <f t="shared" si="459"/>
        <v>3.47812412830205-43.6973292923867i</v>
      </c>
      <c r="E1599" t="str">
        <f t="shared" si="460"/>
        <v>161.430472636138+0.0578514974393372i</v>
      </c>
      <c r="F1599" t="str">
        <f t="shared" si="461"/>
        <v>2.9099097694518-410.05683361384i</v>
      </c>
      <c r="G1599" t="str">
        <f t="shared" si="462"/>
        <v>0.999999951731115-0.000219701804273507i</v>
      </c>
      <c r="H1599" t="str">
        <f t="shared" si="463"/>
        <v>16.7314537557053+50.3687945078909i</v>
      </c>
      <c r="I1599" t="str">
        <f t="shared" si="464"/>
        <v>140.168005500648-45.4590212410294i</v>
      </c>
      <c r="K1599" t="str">
        <f t="shared" si="465"/>
        <v>0.0296977442791286-0.0906478226799833i</v>
      </c>
      <c r="L1599" t="str">
        <f t="shared" si="466"/>
        <v>0.000714285714285714-3.32033343957108i</v>
      </c>
      <c r="M1599" t="str">
        <f t="shared" si="467"/>
        <v>0.0025-0.103445994471485i</v>
      </c>
      <c r="N1599">
        <f t="shared" si="468"/>
        <v>22.711104218258356</v>
      </c>
      <c r="O1599">
        <f t="shared" si="469"/>
        <v>38.524365877219267</v>
      </c>
      <c r="P1599" s="3">
        <f t="shared" si="470"/>
        <v>38.524365877219267</v>
      </c>
      <c r="Q1599" s="3">
        <f t="shared" si="471"/>
        <v>-157.28889578174164</v>
      </c>
      <c r="R1599">
        <f t="shared" si="472"/>
        <v>22.711104218258356</v>
      </c>
      <c r="S1599">
        <f t="shared" si="473"/>
        <v>0.36423572754309452</v>
      </c>
      <c r="T1599">
        <f t="shared" si="456"/>
        <v>38.524365877219267</v>
      </c>
    </row>
    <row r="1600" spans="1:20" x14ac:dyDescent="0.25">
      <c r="A1600">
        <f t="shared" si="457"/>
        <v>2297.2571018209032</v>
      </c>
      <c r="B1600">
        <f t="shared" si="474"/>
        <v>365.61982330775828</v>
      </c>
      <c r="C1600" t="str">
        <f t="shared" si="458"/>
        <v>-77.2924242651646-32.2913342573048i</v>
      </c>
      <c r="D1600" t="str">
        <f t="shared" si="459"/>
        <v>3.47812412166457-43.5319212501064i</v>
      </c>
      <c r="E1600" t="str">
        <f t="shared" si="460"/>
        <v>161.429944857638+0.0602753489334312i</v>
      </c>
      <c r="F1600" t="str">
        <f t="shared" si="461"/>
        <v>2.90990976838229-408.504521300904i</v>
      </c>
      <c r="G1600" t="str">
        <f t="shared" si="462"/>
        <v>0.999999951363574-0.000220536671048691i</v>
      </c>
      <c r="H1600" t="str">
        <f t="shared" si="463"/>
        <v>16.7437625721054+50.5647218409562i</v>
      </c>
      <c r="I1600" t="str">
        <f t="shared" si="464"/>
        <v>140.18076734493-45.3133582305389i</v>
      </c>
      <c r="K1600" t="str">
        <f t="shared" si="465"/>
        <v>0.0295081225335186-0.0903616981660937i</v>
      </c>
      <c r="L1600" t="str">
        <f t="shared" si="466"/>
        <v>0.000714285714285714-3.30776393661195i</v>
      </c>
      <c r="M1600" t="str">
        <f t="shared" si="467"/>
        <v>0.0025-0.103054387797854i</v>
      </c>
      <c r="N1600">
        <f t="shared" si="468"/>
        <v>22.674262895228082</v>
      </c>
      <c r="O1600">
        <f t="shared" si="469"/>
        <v>38.461421380079557</v>
      </c>
      <c r="P1600" s="3">
        <f t="shared" si="470"/>
        <v>38.461421380079557</v>
      </c>
      <c r="Q1600" s="3">
        <f t="shared" si="471"/>
        <v>-157.32573710477192</v>
      </c>
      <c r="R1600">
        <f t="shared" si="472"/>
        <v>22.674262895228082</v>
      </c>
      <c r="S1600">
        <f t="shared" si="473"/>
        <v>0.36561982330775827</v>
      </c>
      <c r="T1600">
        <f t="shared" si="456"/>
        <v>38.461421380079557</v>
      </c>
    </row>
    <row r="1601" spans="1:20" x14ac:dyDescent="0.25">
      <c r="A1601">
        <f t="shared" si="457"/>
        <v>2305.9866788078225</v>
      </c>
      <c r="B1601">
        <f t="shared" si="474"/>
        <v>367.00917863632776</v>
      </c>
      <c r="C1601" t="str">
        <f t="shared" si="458"/>
        <v>-76.7546237853843-32.0091313770895i</v>
      </c>
      <c r="D1601" t="str">
        <f t="shared" si="459"/>
        <v>3.47812411497654-43.3671394291278i</v>
      </c>
      <c r="E1601" t="str">
        <f t="shared" si="460"/>
        <v>161.429422235609+0.0627027860135036i</v>
      </c>
      <c r="F1601" t="str">
        <f t="shared" si="461"/>
        <v>2.90990976730464-406.95808546265i</v>
      </c>
      <c r="G1601" t="str">
        <f t="shared" si="462"/>
        <v>0.999999950993235-0.000221374710316692i</v>
      </c>
      <c r="H1601" t="str">
        <f t="shared" si="463"/>
        <v>16.7561694460316+50.7614462539228i</v>
      </c>
      <c r="I1601" t="str">
        <f t="shared" si="464"/>
        <v>140.193628555071-45.1683576339072i</v>
      </c>
      <c r="K1601" t="str">
        <f t="shared" si="465"/>
        <v>0.0293196968310794-0.090076082702192i</v>
      </c>
      <c r="L1601" t="str">
        <f t="shared" si="466"/>
        <v>0.000714285714285714-3.29524201694756i</v>
      </c>
      <c r="M1601" t="str">
        <f t="shared" si="467"/>
        <v>0.0025-0.102664263596188i</v>
      </c>
      <c r="N1601">
        <f t="shared" si="468"/>
        <v>22.637696396905312</v>
      </c>
      <c r="O1601">
        <f t="shared" si="469"/>
        <v>38.398459899128177</v>
      </c>
      <c r="P1601" s="3">
        <f t="shared" si="470"/>
        <v>38.398459899128177</v>
      </c>
      <c r="Q1601" s="3">
        <f t="shared" si="471"/>
        <v>-157.36230360309469</v>
      </c>
      <c r="R1601">
        <f t="shared" si="472"/>
        <v>22.637696396905312</v>
      </c>
      <c r="S1601">
        <f t="shared" si="473"/>
        <v>0.36700917863632776</v>
      </c>
      <c r="T1601">
        <f t="shared" si="456"/>
        <v>38.398459899128177</v>
      </c>
    </row>
    <row r="1602" spans="1:20" x14ac:dyDescent="0.25">
      <c r="A1602">
        <f t="shared" si="457"/>
        <v>2314.7494281872923</v>
      </c>
      <c r="B1602">
        <f t="shared" si="474"/>
        <v>368.40381351514583</v>
      </c>
      <c r="C1602" t="str">
        <f t="shared" si="458"/>
        <v>-76.2202288220139-31.7296115175565i</v>
      </c>
      <c r="D1602" t="str">
        <f t="shared" si="459"/>
        <v>3.47812410823758-43.2029814590093i</v>
      </c>
      <c r="E1602" t="str">
        <f t="shared" si="460"/>
        <v>161.428904756897+0.0651338176138186i</v>
      </c>
      <c r="F1602" t="str">
        <f t="shared" si="461"/>
        <v>2.90990976621878-405.417503853082i</v>
      </c>
      <c r="G1602" t="str">
        <f t="shared" si="462"/>
        <v>0.999999950620076-0.000222215934132974i</v>
      </c>
      <c r="H1602" t="str">
        <f t="shared" si="463"/>
        <v>16.7686751921454+50.9589713919216i</v>
      </c>
      <c r="I1602" t="str">
        <f t="shared" si="464"/>
        <v>140.206589921709-45.0240174906831i</v>
      </c>
      <c r="K1602" t="str">
        <f t="shared" si="465"/>
        <v>0.0291324612612598-0.0897909796552125i</v>
      </c>
      <c r="L1602" t="str">
        <f t="shared" si="466"/>
        <v>0.000714285714285714-3.28276750044585i</v>
      </c>
      <c r="M1602" t="str">
        <f t="shared" si="467"/>
        <v>0.0025-0.102275616254421i</v>
      </c>
      <c r="N1602">
        <f t="shared" si="468"/>
        <v>22.601404696805133</v>
      </c>
      <c r="O1602">
        <f t="shared" si="469"/>
        <v>38.335481566725925</v>
      </c>
      <c r="P1602" s="3">
        <f t="shared" si="470"/>
        <v>38.335481566725925</v>
      </c>
      <c r="Q1602" s="3">
        <f t="shared" si="471"/>
        <v>-157.39859530319487</v>
      </c>
      <c r="R1602">
        <f t="shared" si="472"/>
        <v>22.601404696805133</v>
      </c>
      <c r="S1602">
        <f t="shared" si="473"/>
        <v>0.36840381351514584</v>
      </c>
      <c r="T1602">
        <f t="shared" si="456"/>
        <v>38.335481566725925</v>
      </c>
    </row>
    <row r="1603" spans="1:20" x14ac:dyDescent="0.25">
      <c r="A1603">
        <f t="shared" si="457"/>
        <v>2323.5454760144044</v>
      </c>
      <c r="B1603">
        <f t="shared" si="474"/>
        <v>369.80374800650338</v>
      </c>
      <c r="C1603" t="str">
        <f t="shared" si="458"/>
        <v>-75.6892223592197-31.4527495661611i</v>
      </c>
      <c r="D1603" t="str">
        <f t="shared" si="459"/>
        <v>3.47812410144731-43.0394449782833i</v>
      </c>
      <c r="E1603" t="str">
        <f t="shared" si="460"/>
        <v>161.428392408434+0.0675684529304301i</v>
      </c>
      <c r="F1603" t="str">
        <f t="shared" si="461"/>
        <v>2.90990976512466-403.882754310415i</v>
      </c>
      <c r="G1603" t="str">
        <f t="shared" si="462"/>
        <v>0.999999950244076-0.000223060354598808i</v>
      </c>
      <c r="H1603" t="str">
        <f t="shared" si="463"/>
        <v>16.7812806323929+51.1573009212765i</v>
      </c>
      <c r="I1603" t="str">
        <f t="shared" si="464"/>
        <v>140.219652242036-44.8803358514405i</v>
      </c>
      <c r="K1603" t="str">
        <f t="shared" si="465"/>
        <v>0.0289464099198867-0.0895063923389163i</v>
      </c>
      <c r="L1603" t="str">
        <f t="shared" si="466"/>
        <v>0.000714285714285714-3.27034020765676i</v>
      </c>
      <c r="M1603" t="str">
        <f t="shared" si="467"/>
        <v>0.0025-0.101888440181731i</v>
      </c>
      <c r="N1603">
        <f t="shared" si="468"/>
        <v>22.565387767383044</v>
      </c>
      <c r="O1603">
        <f t="shared" si="469"/>
        <v>38.272486514741509</v>
      </c>
      <c r="P1603" s="3">
        <f t="shared" si="470"/>
        <v>38.272486514741509</v>
      </c>
      <c r="Q1603" s="3">
        <f t="shared" si="471"/>
        <v>-157.43461223261696</v>
      </c>
      <c r="R1603">
        <f t="shared" si="472"/>
        <v>22.565387767383044</v>
      </c>
      <c r="S1603">
        <f t="shared" si="473"/>
        <v>0.3698037480065034</v>
      </c>
      <c r="T1603">
        <f t="shared" si="456"/>
        <v>38.272486514741509</v>
      </c>
    </row>
    <row r="1604" spans="1:20" x14ac:dyDescent="0.25">
      <c r="A1604">
        <f t="shared" si="457"/>
        <v>2332.3749488232593</v>
      </c>
      <c r="B1604">
        <f t="shared" si="474"/>
        <v>371.20900224892813</v>
      </c>
      <c r="C1604" t="str">
        <f t="shared" si="458"/>
        <v>-75.1615874025276-31.1785206208152i</v>
      </c>
      <c r="D1604" t="str">
        <f t="shared" si="459"/>
        <v>3.47812409460533-42.8765276344225i</v>
      </c>
      <c r="E1604" t="str">
        <f t="shared" si="460"/>
        <v>161.427885177232+0.0700067014188502i</v>
      </c>
      <c r="F1604" t="str">
        <f t="shared" si="461"/>
        <v>2.90990976402219-402.353814756761i</v>
      </c>
      <c r="G1604" t="str">
        <f t="shared" si="462"/>
        <v>0.999999949865212-0.000223907983861453i</v>
      </c>
      <c r="H1604" t="str">
        <f t="shared" si="463"/>
        <v>16.7939865960781+51.3564385296729i</v>
      </c>
      <c r="I1604" t="str">
        <f t="shared" si="464"/>
        <v>140.232816319854-44.7373107777701i</v>
      </c>
      <c r="K1604" t="str">
        <f t="shared" si="465"/>
        <v>0.0287615369095257-0.0892223240142573i</v>
      </c>
      <c r="L1604" t="str">
        <f t="shared" si="466"/>
        <v>0.000714285714285714-3.25795995980948i</v>
      </c>
      <c r="M1604" t="str">
        <f t="shared" si="467"/>
        <v>0.0025-0.101502729808458i</v>
      </c>
      <c r="N1604">
        <f t="shared" si="468"/>
        <v>22.529645580072753</v>
      </c>
      <c r="O1604">
        <f t="shared" si="469"/>
        <v>38.209474874552683</v>
      </c>
      <c r="P1604" s="3">
        <f t="shared" si="470"/>
        <v>38.209474874552683</v>
      </c>
      <c r="Q1604" s="3">
        <f t="shared" si="471"/>
        <v>-157.47035441992725</v>
      </c>
      <c r="R1604">
        <f t="shared" si="472"/>
        <v>22.529645580072753</v>
      </c>
      <c r="S1604">
        <f t="shared" si="473"/>
        <v>0.37120900224892811</v>
      </c>
      <c r="T1604">
        <f t="shared" si="456"/>
        <v>38.209474874552683</v>
      </c>
    </row>
    <row r="1605" spans="1:20" x14ac:dyDescent="0.25">
      <c r="A1605">
        <f t="shared" si="457"/>
        <v>2341.2379736287876</v>
      </c>
      <c r="B1605">
        <f t="shared" si="474"/>
        <v>372.61959645747407</v>
      </c>
      <c r="C1605" t="str">
        <f t="shared" si="458"/>
        <v>-74.6373069798175-30.9068999886038i</v>
      </c>
      <c r="D1605" t="str">
        <f t="shared" si="459"/>
        <v>3.47812408771126-42.7142270838065i</v>
      </c>
      <c r="E1605" t="str">
        <f t="shared" si="460"/>
        <v>161.427383050392+0.0724485727935223i</v>
      </c>
      <c r="F1605" t="str">
        <f t="shared" si="461"/>
        <v>2.90990976291134-400.830663197813i</v>
      </c>
      <c r="G1605" t="str">
        <f t="shared" si="462"/>
        <v>0.999999949483464-0.000224758834114326i</v>
      </c>
      <c r="H1605" t="str">
        <f t="shared" si="463"/>
        <v>16.8067939199357+51.5563879263292i</v>
      </c>
      <c r="I1605" t="str">
        <f t="shared" si="464"/>
        <v>140.246082965635-44.5949403422694i</v>
      </c>
      <c r="K1605" t="str">
        <f t="shared" si="465"/>
        <v>0.0285778363398338-0.088938777889749i</v>
      </c>
      <c r="L1605" t="str">
        <f t="shared" si="466"/>
        <v>0.000714285714285714-3.24562657881001i</v>
      </c>
      <c r="M1605" t="str">
        <f t="shared" si="467"/>
        <v>0.0025-0.101118479586031i</v>
      </c>
      <c r="N1605">
        <f t="shared" si="468"/>
        <v>22.494178105323442</v>
      </c>
      <c r="O1605">
        <f t="shared" si="469"/>
        <v>38.146446777048403</v>
      </c>
      <c r="P1605" s="3">
        <f t="shared" si="470"/>
        <v>38.146446777048403</v>
      </c>
      <c r="Q1605" s="3">
        <f t="shared" si="471"/>
        <v>-157.50582189467656</v>
      </c>
      <c r="R1605">
        <f t="shared" si="472"/>
        <v>22.494178105323442</v>
      </c>
      <c r="S1605">
        <f t="shared" si="473"/>
        <v>0.37261959645747406</v>
      </c>
      <c r="T1605">
        <f t="shared" si="456"/>
        <v>38.146446777048403</v>
      </c>
    </row>
    <row r="1606" spans="1:20" x14ac:dyDescent="0.25">
      <c r="A1606">
        <f t="shared" si="457"/>
        <v>2350.1346779285773</v>
      </c>
      <c r="B1606">
        <f t="shared" si="474"/>
        <v>374.03555092401251</v>
      </c>
      <c r="C1606" t="str">
        <f t="shared" si="458"/>
        <v>-74.1163641422902-30.6378631844959i</v>
      </c>
      <c r="D1606" t="str">
        <f t="shared" si="459"/>
        <v>3.47812408076469-42.5525409916872i</v>
      </c>
      <c r="E1606" t="str">
        <f t="shared" si="460"/>
        <v>161.426886015101+0.0748940770269063i</v>
      </c>
      <c r="F1606" t="str">
        <f t="shared" si="461"/>
        <v>2.90990976179202-399.313277722523i</v>
      </c>
      <c r="G1606" t="str">
        <f t="shared" si="462"/>
        <v>0.999999949098809-0.000225612917597176i</v>
      </c>
      <c r="H1606" t="str">
        <f t="shared" si="463"/>
        <v>16.819703448207+51.7571528421722i</v>
      </c>
      <c r="I1606" t="str">
        <f t="shared" si="464"/>
        <v>140.259452996581-44.4532226285364i</v>
      </c>
      <c r="K1606" t="str">
        <f t="shared" si="465"/>
        <v>0.0283953023279063-0.0886557571218284i</v>
      </c>
      <c r="L1606" t="str">
        <f t="shared" si="466"/>
        <v>0.000714285714285714-3.2333398872385i</v>
      </c>
      <c r="M1606" t="str">
        <f t="shared" si="467"/>
        <v>0.0025-0.100735683986881i</v>
      </c>
      <c r="N1606">
        <f t="shared" si="468"/>
        <v>22.45898531263677</v>
      </c>
      <c r="O1606">
        <f t="shared" si="469"/>
        <v>38.083402352629683</v>
      </c>
      <c r="P1606" s="3">
        <f t="shared" si="470"/>
        <v>38.083402352629683</v>
      </c>
      <c r="Q1606" s="3">
        <f t="shared" si="471"/>
        <v>-157.54101468736323</v>
      </c>
      <c r="R1606">
        <f t="shared" si="472"/>
        <v>22.45898531263677</v>
      </c>
      <c r="S1606">
        <f t="shared" si="473"/>
        <v>0.37403555092401253</v>
      </c>
      <c r="T1606">
        <f t="shared" si="456"/>
        <v>38.083402352629683</v>
      </c>
    </row>
    <row r="1607" spans="1:20" x14ac:dyDescent="0.25">
      <c r="A1607">
        <f t="shared" si="457"/>
        <v>2359.065189704706</v>
      </c>
      <c r="B1607">
        <f t="shared" si="474"/>
        <v>375.45688601752374</v>
      </c>
      <c r="C1607" t="str">
        <f t="shared" si="458"/>
        <v>-73.5987419654286-30.3713859300603i</v>
      </c>
      <c r="D1607" t="str">
        <f t="shared" si="459"/>
        <v>3.47812407376523-42.3914670321559i</v>
      </c>
      <c r="E1607" t="str">
        <f t="shared" si="460"/>
        <v>161.426394058637+0.0773432243484947i</v>
      </c>
      <c r="F1607" t="str">
        <f t="shared" si="461"/>
        <v>2.90990976066419-397.801636502793i</v>
      </c>
      <c r="G1607" t="str">
        <f t="shared" si="462"/>
        <v>0.999999948711225-0.00022647024659627i</v>
      </c>
      <c r="H1607" t="str">
        <f t="shared" si="463"/>
        <v>16.8327160327144+51.9587370300108i</v>
      </c>
      <c r="I1607" t="str">
        <f t="shared" si="464"/>
        <v>140.272927236681-44.3121557311605i</v>
      </c>
      <c r="K1607" t="str">
        <f t="shared" si="465"/>
        <v>0.0282139289986196-0.0883732648152251i</v>
      </c>
      <c r="L1607" t="str">
        <f t="shared" si="466"/>
        <v>0.000714285714285714-3.22109970834679i</v>
      </c>
      <c r="M1607" t="str">
        <f t="shared" si="467"/>
        <v>0.0025-0.100354337504365i</v>
      </c>
      <c r="N1607">
        <f t="shared" si="468"/>
        <v>22.424067170604047</v>
      </c>
      <c r="O1607">
        <f t="shared" si="469"/>
        <v>38.020341731211801</v>
      </c>
      <c r="P1607" s="3">
        <f t="shared" si="470"/>
        <v>38.020341731211801</v>
      </c>
      <c r="Q1607" s="3">
        <f t="shared" si="471"/>
        <v>-157.57593282939595</v>
      </c>
      <c r="R1607">
        <f t="shared" si="472"/>
        <v>22.424067170604047</v>
      </c>
      <c r="S1607">
        <f t="shared" si="473"/>
        <v>0.37545688601752375</v>
      </c>
      <c r="T1607">
        <f t="shared" si="456"/>
        <v>38.020341731211801</v>
      </c>
    </row>
    <row r="1608" spans="1:20" x14ac:dyDescent="0.25">
      <c r="A1608">
        <f t="shared" si="457"/>
        <v>2368.0296374255836</v>
      </c>
      <c r="B1608">
        <f t="shared" si="474"/>
        <v>376.88362218439033</v>
      </c>
      <c r="C1608" t="str">
        <f t="shared" si="458"/>
        <v>-73.0844235499325-30.1074441521751i</v>
      </c>
      <c r="D1608" t="str">
        <f t="shared" si="459"/>
        <v>3.47812406671248-42.2310028881099i</v>
      </c>
      <c r="E1608" t="str">
        <f t="shared" si="460"/>
        <v>161.425907168364+0.0797960252432777i</v>
      </c>
      <c r="F1608" t="str">
        <f t="shared" si="461"/>
        <v>2.90990975952778-396.295717793157i</v>
      </c>
      <c r="G1608" t="str">
        <f t="shared" si="462"/>
        <v>0.999999948320689-0.000227330833444555i</v>
      </c>
      <c r="H1608" t="str">
        <f t="shared" si="463"/>
        <v>16.8458325329388+52.1611442647154i</v>
      </c>
      <c r="I1608" t="str">
        <f t="shared" si="464"/>
        <v>140.286506516777-44.1717377557172i</v>
      </c>
      <c r="K1608" t="str">
        <f t="shared" si="465"/>
        <v>0.0280337104849658-0.088091304023326i</v>
      </c>
      <c r="L1608" t="str">
        <f t="shared" si="466"/>
        <v>0.000714285714285714-3.20890586605577i</v>
      </c>
      <c r="M1608" t="str">
        <f t="shared" si="467"/>
        <v>0.0025-0.0999744346526842i</v>
      </c>
      <c r="N1608">
        <f t="shared" si="468"/>
        <v>22.38942364694222</v>
      </c>
      <c r="O1608">
        <f t="shared" si="469"/>
        <v>37.95726504222516</v>
      </c>
      <c r="P1608" s="3">
        <f t="shared" si="470"/>
        <v>37.95726504222516</v>
      </c>
      <c r="Q1608" s="3">
        <f t="shared" si="471"/>
        <v>-157.61057635305778</v>
      </c>
      <c r="R1608">
        <f t="shared" si="472"/>
        <v>22.38942364694222</v>
      </c>
      <c r="S1608">
        <f t="shared" si="473"/>
        <v>0.37688362218439031</v>
      </c>
      <c r="T1608">
        <f t="shared" si="456"/>
        <v>37.95726504222516</v>
      </c>
    </row>
    <row r="1609" spans="1:20" x14ac:dyDescent="0.25">
      <c r="A1609">
        <f t="shared" si="457"/>
        <v>2377.0281500478013</v>
      </c>
      <c r="B1609">
        <f t="shared" si="474"/>
        <v>378.31577994869104</v>
      </c>
      <c r="C1609" t="str">
        <f t="shared" si="458"/>
        <v>-72.5733920226476-29.8460139817436i</v>
      </c>
      <c r="D1609" t="str">
        <f t="shared" si="459"/>
        <v>3.47812405960602-42.0711462512181i</v>
      </c>
      <c r="E1609" t="str">
        <f t="shared" si="460"/>
        <v>161.425425331742+0.0822524904509575i</v>
      </c>
      <c r="F1609" t="str">
        <f t="shared" si="461"/>
        <v>2.9099097583827-394.795499930466i</v>
      </c>
      <c r="G1609" t="str">
        <f t="shared" si="462"/>
        <v>0.99999994792718-0.000228194690521847i</v>
      </c>
      <c r="H1609" t="str">
        <f t="shared" si="463"/>
        <v>16.859053816096+52.3643783433953i</v>
      </c>
      <c r="I1609" t="str">
        <f t="shared" si="464"/>
        <v>140.300191674619-44.0319668187584i</v>
      </c>
      <c r="K1609" t="str">
        <f t="shared" si="465"/>
        <v>0.0278546409283846-0.0878098777485459i</v>
      </c>
      <c r="L1609" t="str">
        <f t="shared" si="466"/>
        <v>0.000714285714285714-3.19675818495295i</v>
      </c>
      <c r="M1609" t="str">
        <f t="shared" si="467"/>
        <v>0.0025-0.0995959699668108i</v>
      </c>
      <c r="N1609">
        <f t="shared" si="468"/>
        <v>22.355054708530815</v>
      </c>
      <c r="O1609">
        <f t="shared" si="469"/>
        <v>37.894172414617643</v>
      </c>
      <c r="P1609" s="3">
        <f t="shared" si="470"/>
        <v>37.894172414617643</v>
      </c>
      <c r="Q1609" s="3">
        <f t="shared" si="471"/>
        <v>-157.64494529146918</v>
      </c>
      <c r="R1609">
        <f t="shared" si="472"/>
        <v>22.355054708530815</v>
      </c>
      <c r="S1609">
        <f t="shared" si="473"/>
        <v>0.37831577994869103</v>
      </c>
      <c r="T1609">
        <f t="shared" si="456"/>
        <v>37.894172414617643</v>
      </c>
    </row>
    <row r="1610" spans="1:20" x14ac:dyDescent="0.25">
      <c r="A1610">
        <f t="shared" si="457"/>
        <v>2386.0608570179829</v>
      </c>
      <c r="B1610">
        <f t="shared" si="474"/>
        <v>379.75337991249609</v>
      </c>
      <c r="C1610" t="str">
        <f t="shared" si="458"/>
        <v>-72.0656305374712-29.587071752405i</v>
      </c>
      <c r="D1610" t="str">
        <f t="shared" si="459"/>
        <v>3.47812405244545-41.9118948218895i</v>
      </c>
      <c r="E1610" t="str">
        <f t="shared" si="460"/>
        <v>161.424948536323+0.0847126309652296i</v>
      </c>
      <c r="F1610" t="str">
        <f t="shared" si="461"/>
        <v>2.90990975722891-393.300961333584i</v>
      </c>
      <c r="G1610" t="str">
        <f t="shared" si="462"/>
        <v>0.999999947530675-0.000229061830255006i</v>
      </c>
      <c r="H1610" t="str">
        <f t="shared" si="463"/>
        <v>16.8723807572159+52.5684430855818i</v>
      </c>
      <c r="I1610" t="str">
        <f t="shared" si="464"/>
        <v>140.313983554934-43.8928410478099i</v>
      </c>
      <c r="K1610" t="str">
        <f t="shared" si="465"/>
        <v>0.0276767144790864-0.0875289889426921i</v>
      </c>
      <c r="L1610" t="str">
        <f t="shared" si="466"/>
        <v>0.000714285714285714-3.18465649028984i</v>
      </c>
      <c r="M1610" t="str">
        <f t="shared" si="467"/>
        <v>0.0025-0.0992189380024011i</v>
      </c>
      <c r="N1610">
        <f t="shared" si="468"/>
        <v>22.320960321447359</v>
      </c>
      <c r="O1610">
        <f t="shared" si="469"/>
        <v>37.831063976855859</v>
      </c>
      <c r="P1610" s="3">
        <f t="shared" si="470"/>
        <v>37.831063976855859</v>
      </c>
      <c r="Q1610" s="3">
        <f t="shared" si="471"/>
        <v>-157.67903967855264</v>
      </c>
      <c r="R1610">
        <f t="shared" si="472"/>
        <v>22.320960321447359</v>
      </c>
      <c r="S1610">
        <f t="shared" si="473"/>
        <v>0.37975337991249608</v>
      </c>
      <c r="T1610">
        <f t="shared" si="456"/>
        <v>37.831063976855859</v>
      </c>
    </row>
    <row r="1611" spans="1:20" x14ac:dyDescent="0.25">
      <c r="A1611">
        <f t="shared" si="457"/>
        <v>2395.1278882746515</v>
      </c>
      <c r="B1611">
        <f t="shared" si="474"/>
        <v>381.19644275616361</v>
      </c>
      <c r="C1611" t="str">
        <f t="shared" si="458"/>
        <v>-71.5611222762453-29.3305939992493i</v>
      </c>
      <c r="D1611" t="str">
        <f t="shared" si="459"/>
        <v>3.47812404523035-41.7532463092386i</v>
      </c>
      <c r="E1611" t="str">
        <f t="shared" si="460"/>
        <v>161.424476769756+0.0871764580336247i</v>
      </c>
      <c r="F1611" t="str">
        <f t="shared" si="461"/>
        <v>2.90990975606633-391.812080503072i</v>
      </c>
      <c r="G1611" t="str">
        <f t="shared" si="462"/>
        <v>0.999999947131151-0.000229932265118112i</v>
      </c>
      <c r="H1611" t="str">
        <f t="shared" si="463"/>
        <v>16.8858142392206+52.7733423334101i</v>
      </c>
      <c r="I1611" t="str">
        <f t="shared" si="464"/>
        <v>140.327883009482-43.7543585813621i</v>
      </c>
      <c r="K1611" t="str">
        <f t="shared" si="465"/>
        <v>0.0274999252963728-0.0872486405073354i</v>
      </c>
      <c r="L1611" t="str">
        <f t="shared" si="466"/>
        <v>0.000714285714285714-3.17260060797953i</v>
      </c>
      <c r="M1611" t="str">
        <f t="shared" si="467"/>
        <v>0.0025-0.098843333335726i</v>
      </c>
      <c r="N1611">
        <f t="shared" si="468"/>
        <v>22.287140451004262</v>
      </c>
      <c r="O1611">
        <f t="shared" si="469"/>
        <v>37.767939856927072</v>
      </c>
      <c r="P1611" s="3">
        <f t="shared" si="470"/>
        <v>37.767939856927072</v>
      </c>
      <c r="Q1611" s="3">
        <f t="shared" si="471"/>
        <v>-157.71285954899574</v>
      </c>
      <c r="R1611">
        <f t="shared" si="472"/>
        <v>22.287140451004262</v>
      </c>
      <c r="S1611">
        <f t="shared" si="473"/>
        <v>0.3811964427561636</v>
      </c>
      <c r="T1611">
        <f t="shared" si="456"/>
        <v>37.767939856927072</v>
      </c>
    </row>
    <row r="1612" spans="1:20" x14ac:dyDescent="0.25">
      <c r="A1612">
        <f t="shared" si="457"/>
        <v>2404.2293742500951</v>
      </c>
      <c r="B1612">
        <f t="shared" si="474"/>
        <v>382.64498923863704</v>
      </c>
      <c r="C1612" t="str">
        <f t="shared" si="458"/>
        <v>-71.0598504496342-29.0765574575301i</v>
      </c>
      <c r="D1612" t="str">
        <f t="shared" si="459"/>
        <v>3.47812403796031-41.5951984310533i</v>
      </c>
      <c r="E1612" t="str">
        <f t="shared" si="460"/>
        <v>161.424010019785+0.0896439831539739i</v>
      </c>
      <c r="F1612" t="str">
        <f t="shared" si="461"/>
        <v>2.90990975489488-390.328836020877i</v>
      </c>
      <c r="G1612" t="str">
        <f t="shared" si="462"/>
        <v>0.999999946728584-0.000230806007632645i</v>
      </c>
      <c r="H1612" t="str">
        <f t="shared" si="463"/>
        <v>16.8993551530057+52.979079951804i</v>
      </c>
      <c r="I1612" t="str">
        <f t="shared" si="464"/>
        <v>140.341890897121-43.6165175688671i</v>
      </c>
      <c r="K1612" t="str">
        <f t="shared" si="465"/>
        <v>0.027324267548951-0.0869688352941785i</v>
      </c>
      <c r="L1612" t="str">
        <f t="shared" si="466"/>
        <v>0.000714285714285714-3.16059036459406i</v>
      </c>
      <c r="M1612" t="str">
        <f t="shared" si="467"/>
        <v>0.0025-0.0984691505635841i</v>
      </c>
      <c r="N1612">
        <f t="shared" si="468"/>
        <v>22.253595061783727</v>
      </c>
      <c r="O1612">
        <f t="shared" si="469"/>
        <v>37.704800182340975</v>
      </c>
      <c r="P1612" s="3">
        <f t="shared" si="470"/>
        <v>37.704800182340975</v>
      </c>
      <c r="Q1612" s="3">
        <f t="shared" si="471"/>
        <v>-157.74640493821627</v>
      </c>
      <c r="R1612">
        <f t="shared" si="472"/>
        <v>22.253595061783727</v>
      </c>
      <c r="S1612">
        <f t="shared" si="473"/>
        <v>0.38264498923863705</v>
      </c>
      <c r="T1612">
        <f t="shared" si="456"/>
        <v>37.704800182340975</v>
      </c>
    </row>
    <row r="1613" spans="1:20" x14ac:dyDescent="0.25">
      <c r="A1613">
        <f t="shared" si="457"/>
        <v>2413.3654458722458</v>
      </c>
      <c r="B1613">
        <f t="shared" si="474"/>
        <v>384.09904019774388</v>
      </c>
      <c r="C1613" t="str">
        <f t="shared" si="458"/>
        <v>-70.5617982979846-28.8249390613776i</v>
      </c>
      <c r="D1613" t="str">
        <f t="shared" si="459"/>
        <v>3.47812403063492-41.4377489137621i</v>
      </c>
      <c r="E1613" t="str">
        <f t="shared" si="460"/>
        <v>161.423548274252+0.0921152180758026i</v>
      </c>
      <c r="F1613" t="str">
        <f t="shared" si="461"/>
        <v>2.90990975371453-388.851206550033i</v>
      </c>
      <c r="G1613" t="str">
        <f t="shared" si="462"/>
        <v>0.999999946322952-0.000231683070367672i</v>
      </c>
      <c r="H1613" t="str">
        <f t="shared" si="463"/>
        <v>16.9130043975201+53.1856598286647i</v>
      </c>
      <c r="I1613" t="str">
        <f t="shared" si="464"/>
        <v>140.356008083875-43.479316170732i</v>
      </c>
      <c r="K1613" t="str">
        <f t="shared" si="465"/>
        <v>0.0271497354152399-0.0866895761054235i</v>
      </c>
      <c r="L1613" t="str">
        <f t="shared" si="466"/>
        <v>0.000714285714285714-3.14862558736209i</v>
      </c>
      <c r="M1613" t="str">
        <f t="shared" si="467"/>
        <v>0.0025-0.0980963843032315i</v>
      </c>
      <c r="N1613">
        <f t="shared" si="468"/>
        <v>22.220324117672533</v>
      </c>
      <c r="O1613">
        <f t="shared" si="469"/>
        <v>37.641645080131298</v>
      </c>
      <c r="P1613" s="3">
        <f t="shared" si="470"/>
        <v>37.641645080131298</v>
      </c>
      <c r="Q1613" s="3">
        <f t="shared" si="471"/>
        <v>-157.77967588232747</v>
      </c>
      <c r="R1613">
        <f t="shared" si="472"/>
        <v>22.220324117672533</v>
      </c>
      <c r="S1613">
        <f t="shared" si="473"/>
        <v>0.38409904019774388</v>
      </c>
      <c r="T1613">
        <f t="shared" si="456"/>
        <v>37.641645080131298</v>
      </c>
    </row>
    <row r="1614" spans="1:20" x14ac:dyDescent="0.25">
      <c r="A1614">
        <f t="shared" si="457"/>
        <v>2422.5362345665599</v>
      </c>
      <c r="B1614">
        <f t="shared" si="474"/>
        <v>385.55861655049529</v>
      </c>
      <c r="C1614" t="str">
        <f t="shared" si="458"/>
        <v>-70.0669490921729-28.575715942516i</v>
      </c>
      <c r="D1614" t="str">
        <f t="shared" si="459"/>
        <v>3.47812402325375-41.2808954924006i</v>
      </c>
      <c r="E1614" t="str">
        <f t="shared" si="460"/>
        <v>161.423091521102+0.0945901747985484i</v>
      </c>
      <c r="F1614" t="str">
        <f t="shared" si="461"/>
        <v>2.9099097525252-387.379170834342i</v>
      </c>
      <c r="G1614" t="str">
        <f t="shared" si="462"/>
        <v>0.999999945914231-0.000232563465940015i</v>
      </c>
      <c r="H1614" t="str">
        <f t="shared" si="463"/>
        <v>16.9267628798489+53.3930858750578i</v>
      </c>
      <c r="I1614" t="str">
        <f t="shared" si="464"/>
        <v>140.370235442991-43.342752558315i</v>
      </c>
      <c r="K1614" t="str">
        <f t="shared" si="465"/>
        <v>0.0269763230836752-0.0864108656941418i</v>
      </c>
      <c r="L1614" t="str">
        <f t="shared" si="466"/>
        <v>0.000714285714285714-3.13670610416626i</v>
      </c>
      <c r="M1614" t="str">
        <f t="shared" si="467"/>
        <v>0.0025-0.0977250291923016i</v>
      </c>
      <c r="N1614">
        <f t="shared" si="468"/>
        <v>22.187327581898643</v>
      </c>
      <c r="O1614">
        <f t="shared" si="469"/>
        <v>37.578474676857894</v>
      </c>
      <c r="P1614" s="3">
        <f t="shared" si="470"/>
        <v>37.578474676857894</v>
      </c>
      <c r="Q1614" s="3">
        <f t="shared" si="471"/>
        <v>-157.81267241810136</v>
      </c>
      <c r="R1614">
        <f t="shared" si="472"/>
        <v>22.187327581898643</v>
      </c>
      <c r="S1614">
        <f t="shared" si="473"/>
        <v>0.38555861655049528</v>
      </c>
      <c r="T1614">
        <f t="shared" si="456"/>
        <v>37.578474676857894</v>
      </c>
    </row>
    <row r="1615" spans="1:20" x14ac:dyDescent="0.25">
      <c r="A1615">
        <f t="shared" si="457"/>
        <v>2431.7418722579127</v>
      </c>
      <c r="B1615">
        <f t="shared" si="474"/>
        <v>387.02373929338717</v>
      </c>
      <c r="C1615" t="str">
        <f t="shared" si="458"/>
        <v>-69.5752861344329-28.3288654289764i</v>
      </c>
      <c r="D1615" t="str">
        <f t="shared" si="459"/>
        <v>3.47812401581639-41.1246359105796i</v>
      </c>
      <c r="E1615" t="str">
        <f t="shared" si="460"/>
        <v>161.422639748376+0.0970688655694439i</v>
      </c>
      <c r="F1615" t="str">
        <f t="shared" si="461"/>
        <v>2.9099097513268-385.912707698076i</v>
      </c>
      <c r="G1615" t="str">
        <f t="shared" si="462"/>
        <v>0.999999945502399-0.000233447207014446i</v>
      </c>
      <c r="H1615" t="str">
        <f t="shared" si="463"/>
        <v>16.9406315152961+53.6013620254059i</v>
      </c>
      <c r="I1615" t="str">
        <f t="shared" si="464"/>
        <v>140.384573855012-43.2068249139217i</v>
      </c>
      <c r="K1615" t="str">
        <f t="shared" si="465"/>
        <v>0.0268040247530061-0.0861327067646427i</v>
      </c>
      <c r="L1615" t="str">
        <f t="shared" si="466"/>
        <v>0.000714285714285714-3.12483174354081i</v>
      </c>
      <c r="M1615" t="str">
        <f t="shared" si="467"/>
        <v>0.0025-0.0973550798887242i</v>
      </c>
      <c r="N1615">
        <f t="shared" si="468"/>
        <v>22.154605417064829</v>
      </c>
      <c r="O1615">
        <f t="shared" si="469"/>
        <v>37.515289098608179</v>
      </c>
      <c r="P1615" s="3">
        <f t="shared" si="470"/>
        <v>37.515289098608179</v>
      </c>
      <c r="Q1615" s="3">
        <f t="shared" si="471"/>
        <v>-157.84539458293517</v>
      </c>
      <c r="R1615">
        <f t="shared" si="472"/>
        <v>22.154605417064829</v>
      </c>
      <c r="S1615">
        <f t="shared" si="473"/>
        <v>0.38702373929338718</v>
      </c>
      <c r="T1615">
        <f t="shared" si="456"/>
        <v>37.515289098608179</v>
      </c>
    </row>
    <row r="1616" spans="1:20" x14ac:dyDescent="0.25">
      <c r="A1616">
        <f t="shared" si="457"/>
        <v>2440.9824913724929</v>
      </c>
      <c r="B1616">
        <f t="shared" si="474"/>
        <v>388.49442950270202</v>
      </c>
      <c r="C1616" t="str">
        <f t="shared" si="458"/>
        <v>-69.0867927591765-28.0843650438163i</v>
      </c>
      <c r="D1616" t="str">
        <f t="shared" si="459"/>
        <v>3.47812400832238-40.9689679204527i</v>
      </c>
      <c r="E1616" t="str">
        <f t="shared" si="460"/>
        <v>161.422192944222+0.0995513028846895i</v>
      </c>
      <c r="F1616" t="str">
        <f t="shared" si="461"/>
        <v>2.90990975011928-384.45179604567i</v>
      </c>
      <c r="G1616" t="str">
        <f t="shared" si="462"/>
        <v>0.99999994508743-0.000234334306303859i</v>
      </c>
      <c r="H1616" t="str">
        <f t="shared" si="463"/>
        <v>16.9546112274683+53.8104922376807i</v>
      </c>
      <c r="I1616" t="str">
        <f t="shared" si="464"/>
        <v>140.399024207834-43.0715314308006i</v>
      </c>
      <c r="K1616" t="str">
        <f t="shared" si="465"/>
        <v>0.0266328346325874-0.0858551019728434i</v>
      </c>
      <c r="L1616" t="str">
        <f t="shared" si="466"/>
        <v>0.000714285714285714-3.11300233466906i</v>
      </c>
      <c r="M1616" t="str">
        <f t="shared" si="467"/>
        <v>0.0025-0.0969865310706556i</v>
      </c>
      <c r="N1616">
        <f t="shared" si="468"/>
        <v>22.122157585183515</v>
      </c>
      <c r="O1616">
        <f t="shared" si="469"/>
        <v>37.452088470999669</v>
      </c>
      <c r="P1616" s="3">
        <f t="shared" si="470"/>
        <v>37.452088470999669</v>
      </c>
      <c r="Q1616" s="3">
        <f t="shared" si="471"/>
        <v>-157.87784241481648</v>
      </c>
      <c r="R1616">
        <f t="shared" si="472"/>
        <v>22.122157585183515</v>
      </c>
      <c r="S1616">
        <f t="shared" si="473"/>
        <v>0.38849442950270202</v>
      </c>
      <c r="T1616">
        <f t="shared" si="456"/>
        <v>37.452088470999669</v>
      </c>
    </row>
    <row r="1617" spans="1:20" x14ac:dyDescent="0.25">
      <c r="A1617">
        <f t="shared" si="457"/>
        <v>2450.2582248397084</v>
      </c>
      <c r="B1617">
        <f t="shared" si="474"/>
        <v>389.97070833481229</v>
      </c>
      <c r="C1617" t="str">
        <f t="shared" si="458"/>
        <v>-68.6014523337893-27.8421925038358i</v>
      </c>
      <c r="D1617" t="str">
        <f t="shared" si="459"/>
        <v>3.47812400077131-40.8138892826835i</v>
      </c>
      <c r="E1617" t="str">
        <f t="shared" si="460"/>
        <v>161.421751096893+0.102037499487098i</v>
      </c>
      <c r="F1617" t="str">
        <f t="shared" si="461"/>
        <v>2.90990974890256-382.996414861419i</v>
      </c>
      <c r="G1617" t="str">
        <f t="shared" si="462"/>
        <v>0.999999944669302-0.00023522477656946i</v>
      </c>
      <c r="H1617" t="str">
        <f t="shared" si="463"/>
        <v>16.96870294836+54.0204804935997i</v>
      </c>
      <c r="I1617" t="str">
        <f t="shared" si="464"/>
        <v>140.413587396782-42.9368703131409i</v>
      </c>
      <c r="K1617" t="str">
        <f t="shared" si="465"/>
        <v>0.0264627469426659-0.0855780539266352i</v>
      </c>
      <c r="L1617" t="str">
        <f t="shared" si="466"/>
        <v>0.000714285714285714-3.10121770738101i</v>
      </c>
      <c r="M1617" t="str">
        <f t="shared" si="467"/>
        <v>0.0025-0.0966193774363974i</v>
      </c>
      <c r="N1617">
        <f t="shared" si="468"/>
        <v>22.089984047711511</v>
      </c>
      <c r="O1617">
        <f t="shared" si="469"/>
        <v>37.388872919181317</v>
      </c>
      <c r="P1617" s="3">
        <f t="shared" si="470"/>
        <v>37.388872919181317</v>
      </c>
      <c r="Q1617" s="3">
        <f t="shared" si="471"/>
        <v>-157.91001595228849</v>
      </c>
      <c r="R1617">
        <f t="shared" si="472"/>
        <v>22.089984047711511</v>
      </c>
      <c r="S1617">
        <f t="shared" si="473"/>
        <v>0.38997070833481229</v>
      </c>
      <c r="T1617">
        <f t="shared" si="456"/>
        <v>37.388872919181317</v>
      </c>
    </row>
    <row r="1618" spans="1:20" x14ac:dyDescent="0.25">
      <c r="A1618">
        <f t="shared" si="457"/>
        <v>2459.5692060940992</v>
      </c>
      <c r="B1618">
        <f t="shared" si="474"/>
        <v>391.45259702648457</v>
      </c>
      <c r="C1618" t="str">
        <f t="shared" si="458"/>
        <v>-68.1192482594184-27.6023257182975i</v>
      </c>
      <c r="D1618" t="str">
        <f t="shared" si="459"/>
        <v>3.47812399316274-40.6593977664138i</v>
      </c>
      <c r="E1618" t="str">
        <f t="shared" si="460"/>
        <v>161.421314194742+0.104527468364318i</v>
      </c>
      <c r="F1618" t="str">
        <f t="shared" si="461"/>
        <v>2.90990974767658-381.546543209178i</v>
      </c>
      <c r="G1618" t="str">
        <f t="shared" si="462"/>
        <v>0.999999944247989-0.000236118630620945i</v>
      </c>
      <c r="H1618" t="str">
        <f t="shared" si="463"/>
        <v>16.9829076184393+54.2313307988212i</v>
      </c>
      <c r="I1618" t="str">
        <f t="shared" si="464"/>
        <v>140.42826432467-42.8028397760691i</v>
      </c>
      <c r="K1618" t="str">
        <f t="shared" si="465"/>
        <v>0.0262937559146637-0.0853015651862568i</v>
      </c>
      <c r="L1618" t="str">
        <f t="shared" si="466"/>
        <v>0.000714285714285714-3.08947769215085i</v>
      </c>
      <c r="M1618" t="str">
        <f t="shared" si="467"/>
        <v>0.0025-0.0962536137043205i</v>
      </c>
      <c r="N1618">
        <f t="shared" si="468"/>
        <v>22.058084765583601</v>
      </c>
      <c r="O1618">
        <f t="shared" si="469"/>
        <v>37.325642567835715</v>
      </c>
      <c r="P1618" s="3">
        <f t="shared" si="470"/>
        <v>37.325642567835715</v>
      </c>
      <c r="Q1618" s="3">
        <f t="shared" si="471"/>
        <v>-157.9419152344164</v>
      </c>
      <c r="R1618">
        <f t="shared" si="472"/>
        <v>22.058084765583601</v>
      </c>
      <c r="S1618">
        <f t="shared" si="473"/>
        <v>0.39145259702648455</v>
      </c>
      <c r="T1618">
        <f t="shared" si="456"/>
        <v>37.325642567835715</v>
      </c>
    </row>
    <row r="1619" spans="1:20" x14ac:dyDescent="0.25">
      <c r="A1619">
        <f t="shared" si="457"/>
        <v>2468.9155690772568</v>
      </c>
      <c r="B1619">
        <f t="shared" si="474"/>
        <v>392.94011689518521</v>
      </c>
      <c r="C1619" t="str">
        <f t="shared" si="458"/>
        <v>-67.6401639717443-27.3647427876489i</v>
      </c>
      <c r="D1619" t="str">
        <f t="shared" si="459"/>
        <v>3.47812398549624-40.5054911492312i</v>
      </c>
      <c r="E1619" t="str">
        <f t="shared" si="460"/>
        <v>161.420882226236+0.107021222750099i</v>
      </c>
      <c r="F1619" t="str">
        <f t="shared" si="461"/>
        <v>2.90990974644126-380.102160232055i</v>
      </c>
      <c r="G1619" t="str">
        <f t="shared" si="462"/>
        <v>0.999999943823469-0.000237015881316686i</v>
      </c>
      <c r="H1619" t="str">
        <f t="shared" si="463"/>
        <v>16.9972261867351+54.4430471831452i</v>
      </c>
      <c r="I1619" t="str">
        <f t="shared" si="464"/>
        <v>140.443055901869-42.6694380456471i</v>
      </c>
      <c r="K1619" t="str">
        <f t="shared" si="465"/>
        <v>0.0261258557914537-0.0850256382646594i</v>
      </c>
      <c r="L1619" t="str">
        <f t="shared" si="466"/>
        <v>0.000714285714285714-3.07778212009448i</v>
      </c>
      <c r="M1619" t="str">
        <f t="shared" si="467"/>
        <v>0.0025-0.0958892346127924i</v>
      </c>
      <c r="N1619">
        <f t="shared" si="468"/>
        <v>22.026459699247368</v>
      </c>
      <c r="O1619">
        <f t="shared" si="469"/>
        <v>37.262397541181286</v>
      </c>
      <c r="P1619" s="3">
        <f t="shared" si="470"/>
        <v>37.262397541181286</v>
      </c>
      <c r="Q1619" s="3">
        <f t="shared" si="471"/>
        <v>-157.97354030075263</v>
      </c>
      <c r="R1619">
        <f t="shared" si="472"/>
        <v>22.026459699247368</v>
      </c>
      <c r="S1619">
        <f t="shared" si="473"/>
        <v>0.39294011689518521</v>
      </c>
      <c r="T1619">
        <f t="shared" si="456"/>
        <v>37.262397541181286</v>
      </c>
    </row>
    <row r="1620" spans="1:20" x14ac:dyDescent="0.25">
      <c r="A1620">
        <f t="shared" si="457"/>
        <v>2478.2974482397503</v>
      </c>
      <c r="B1620">
        <f t="shared" si="474"/>
        <v>394.43328933938693</v>
      </c>
      <c r="C1620" t="str">
        <f t="shared" si="458"/>
        <v>-67.1641829417342-27.1294220022417i</v>
      </c>
      <c r="D1620" t="str">
        <f t="shared" si="459"/>
        <v>3.47812397777137-40.3521672171376i</v>
      </c>
      <c r="E1620" t="str">
        <f t="shared" si="460"/>
        <v>161.420455179945+0.109518776120899i</v>
      </c>
      <c r="F1620" t="str">
        <f t="shared" si="461"/>
        <v>2.90990974519654-378.663245152118i</v>
      </c>
      <c r="G1620" t="str">
        <f t="shared" si="462"/>
        <v>0.999999943395716-0.00023791654156392i</v>
      </c>
      <c r="H1620" t="str">
        <f t="shared" si="463"/>
        <v>17.0116596109249+54.6556337007154i</v>
      </c>
      <c r="I1620" t="str">
        <f t="shared" si="464"/>
        <v>140.457963046384-42.5366633588704i</v>
      </c>
      <c r="K1620" t="str">
        <f t="shared" si="465"/>
        <v>0.0259590408276304-0.0847502756278764i</v>
      </c>
      <c r="L1620" t="str">
        <f t="shared" si="466"/>
        <v>0.000714285714285714-3.06613082296721i</v>
      </c>
      <c r="M1620" t="str">
        <f t="shared" si="467"/>
        <v>0.0025-0.0955262349200958i</v>
      </c>
      <c r="N1620">
        <f t="shared" si="468"/>
        <v>21.995108808695079</v>
      </c>
      <c r="O1620">
        <f t="shared" si="469"/>
        <v>37.199137962973843</v>
      </c>
      <c r="P1620" s="3">
        <f t="shared" si="470"/>
        <v>37.199137962973843</v>
      </c>
      <c r="Q1620" s="3">
        <f t="shared" si="471"/>
        <v>-158.00489119130492</v>
      </c>
      <c r="R1620">
        <f t="shared" si="472"/>
        <v>21.995108808695079</v>
      </c>
      <c r="S1620">
        <f t="shared" si="473"/>
        <v>0.39443328933938693</v>
      </c>
      <c r="T1620">
        <f t="shared" si="456"/>
        <v>37.199137962973843</v>
      </c>
    </row>
    <row r="1621" spans="1:20" x14ac:dyDescent="0.25">
      <c r="A1621">
        <f t="shared" si="457"/>
        <v>2487.7149785430615</v>
      </c>
      <c r="B1621">
        <f t="shared" si="474"/>
        <v>395.9321358388766</v>
      </c>
      <c r="C1621" t="str">
        <f t="shared" si="458"/>
        <v>-66.6912886763865-26.8963418410596i</v>
      </c>
      <c r="D1621" t="str">
        <f t="shared" si="459"/>
        <v>3.47812396998768-40.1994237645164i</v>
      </c>
      <c r="E1621" t="str">
        <f t="shared" si="460"/>
        <v>161.420033044552+0.112020142196725i</v>
      </c>
      <c r="F1621" t="str">
        <f t="shared" si="461"/>
        <v>2.90990974394234-377.229777270087i</v>
      </c>
      <c r="G1621" t="str">
        <f t="shared" si="462"/>
        <v>0.999999942964706-0.000238820624318929i</v>
      </c>
      <c r="H1621" t="str">
        <f t="shared" si="463"/>
        <v>17.0262088574241+54.8690944302213i</v>
      </c>
      <c r="I1621" t="str">
        <f t="shared" si="464"/>
        <v>140.472986683908-42.4045139636665i</v>
      </c>
      <c r="K1621" t="str">
        <f t="shared" si="465"/>
        <v>0.0257933052897775-0.0844754796953927i</v>
      </c>
      <c r="L1621" t="str">
        <f t="shared" si="466"/>
        <v>0.000714285714285714-3.05452363316119i</v>
      </c>
      <c r="M1621" t="str">
        <f t="shared" si="467"/>
        <v>0.0025-0.0951646094043591i</v>
      </c>
      <c r="N1621">
        <f t="shared" si="468"/>
        <v>21.964032053499011</v>
      </c>
      <c r="O1621">
        <f t="shared" si="469"/>
        <v>37.13586395650907</v>
      </c>
      <c r="P1621" s="3">
        <f t="shared" si="470"/>
        <v>37.13586395650907</v>
      </c>
      <c r="Q1621" s="3">
        <f t="shared" si="471"/>
        <v>-158.03596794650099</v>
      </c>
      <c r="R1621">
        <f t="shared" si="472"/>
        <v>21.964032053499011</v>
      </c>
      <c r="S1621">
        <f t="shared" si="473"/>
        <v>0.3959321358388766</v>
      </c>
      <c r="T1621">
        <f t="shared" si="456"/>
        <v>37.13586395650907</v>
      </c>
    </row>
    <row r="1622" spans="1:20" x14ac:dyDescent="0.25">
      <c r="A1622">
        <f t="shared" si="457"/>
        <v>2497.1682954615253</v>
      </c>
      <c r="B1622">
        <f t="shared" si="474"/>
        <v>397.43667795506434</v>
      </c>
      <c r="C1622" t="str">
        <f t="shared" si="458"/>
        <v>-66.2214647194573-26.6654809704423i</v>
      </c>
      <c r="D1622" t="str">
        <f t="shared" si="459"/>
        <v>3.4781239621447-40.0472585941018i</v>
      </c>
      <c r="E1622" t="str">
        <f t="shared" si="460"/>
        <v>161.419615808851+0.114525334938802i</v>
      </c>
      <c r="F1622" t="str">
        <f t="shared" si="461"/>
        <v>2.90990974267859-375.801735965047i</v>
      </c>
      <c r="G1622" t="str">
        <f t="shared" si="462"/>
        <v>0.999999942530414-0.000239728142587228i</v>
      </c>
      <c r="H1622" t="str">
        <f t="shared" si="463"/>
        <v>17.0408749014757+55.0834334751053i</v>
      </c>
      <c r="I1622" t="str">
        <f t="shared" si="464"/>
        <v>140.488127747906-42.272988118894i</v>
      </c>
      <c r="K1622" t="str">
        <f t="shared" si="465"/>
        <v>0.0256286434567282-0.0842012528405118i</v>
      </c>
      <c r="L1622" t="str">
        <f t="shared" si="466"/>
        <v>0.000714285714285714-3.04296038370312i</v>
      </c>
      <c r="M1622" t="str">
        <f t="shared" si="467"/>
        <v>0.0025-0.0948043528634778i</v>
      </c>
      <c r="N1622">
        <f t="shared" si="468"/>
        <v>21.933229392843089</v>
      </c>
      <c r="O1622">
        <f t="shared" si="469"/>
        <v>37.072575644624457</v>
      </c>
      <c r="P1622" s="3">
        <f t="shared" si="470"/>
        <v>37.072575644624457</v>
      </c>
      <c r="Q1622" s="3">
        <f t="shared" si="471"/>
        <v>-158.06677060715691</v>
      </c>
      <c r="R1622">
        <f t="shared" si="472"/>
        <v>21.933229392843089</v>
      </c>
      <c r="S1622">
        <f t="shared" si="473"/>
        <v>0.39743667795506432</v>
      </c>
      <c r="T1622">
        <f t="shared" si="456"/>
        <v>37.072575644624457</v>
      </c>
    </row>
    <row r="1623" spans="1:20" x14ac:dyDescent="0.25">
      <c r="A1623">
        <f t="shared" si="457"/>
        <v>2506.6575349842792</v>
      </c>
      <c r="B1623">
        <f t="shared" si="474"/>
        <v>398.94693733129361</v>
      </c>
      <c r="C1623" t="str">
        <f t="shared" si="458"/>
        <v>-65.7546946521733-26.4368182428147i</v>
      </c>
      <c r="D1623" t="str">
        <f t="shared" si="459"/>
        <v>3.47812395424202-39.8956695169471i</v>
      </c>
      <c r="E1623" t="str">
        <f t="shared" si="460"/>
        <v>161.419203461746+0.117034368549372i</v>
      </c>
      <c r="F1623" t="str">
        <f t="shared" si="461"/>
        <v>2.90990974140522-374.379100694146i</v>
      </c>
      <c r="G1623" t="str">
        <f t="shared" si="462"/>
        <v>0.999999942092816-0.000240639109423757i</v>
      </c>
      <c r="H1623" t="str">
        <f t="shared" si="463"/>
        <v>17.0556587272422+55.2986549637706i</v>
      </c>
      <c r="I1623" t="str">
        <f t="shared" si="464"/>
        <v>140.503387179679-42.1420840943436i</v>
      </c>
      <c r="K1623" t="str">
        <f t="shared" si="465"/>
        <v>0.0254650496198218-0.0839275973907238i</v>
      </c>
      <c r="L1623" t="str">
        <f t="shared" si="466"/>
        <v>0.000714285714285714-3.03144090825177i</v>
      </c>
      <c r="M1623" t="str">
        <f t="shared" si="467"/>
        <v>0.0025-0.0944454601150408i</v>
      </c>
      <c r="N1623">
        <f t="shared" si="468"/>
        <v>21.902700785556448</v>
      </c>
      <c r="O1623">
        <f t="shared" si="469"/>
        <v>37.009273149701428</v>
      </c>
      <c r="P1623" s="3">
        <f t="shared" si="470"/>
        <v>37.009273149701428</v>
      </c>
      <c r="Q1623" s="3">
        <f t="shared" si="471"/>
        <v>-158.09729921444355</v>
      </c>
      <c r="R1623">
        <f t="shared" si="472"/>
        <v>21.902700785556448</v>
      </c>
      <c r="S1623">
        <f t="shared" si="473"/>
        <v>0.39894693733129361</v>
      </c>
      <c r="T1623">
        <f t="shared" si="456"/>
        <v>37.009273149701428</v>
      </c>
    </row>
    <row r="1624" spans="1:20" x14ac:dyDescent="0.25">
      <c r="A1624">
        <f t="shared" si="457"/>
        <v>2516.1828336172193</v>
      </c>
      <c r="B1624">
        <f t="shared" si="474"/>
        <v>400.46293569315253</v>
      </c>
      <c r="C1624" t="str">
        <f t="shared" si="458"/>
        <v>-65.2909620939318-26.2103326954174i</v>
      </c>
      <c r="D1624" t="str">
        <f t="shared" si="459"/>
        <v>3.47812394627916-39.7446543523921i</v>
      </c>
      <c r="E1624" t="str">
        <f t="shared" si="460"/>
        <v>161.418795992261+0.119547257471024i</v>
      </c>
      <c r="F1624" t="str">
        <f t="shared" si="461"/>
        <v>2.90990974012215-372.961850992297i</v>
      </c>
      <c r="G1624" t="str">
        <f t="shared" si="462"/>
        <v>0.999999941651885-0.000241553537933059i</v>
      </c>
      <c r="H1624" t="str">
        <f t="shared" si="463"/>
        <v>17.0705613278973+55.5147630497914i</v>
      </c>
      <c r="I1624" t="str">
        <f t="shared" si="464"/>
        <v>140.518765928434-42.0118001707364i</v>
      </c>
      <c r="K1624" t="str">
        <f t="shared" si="465"/>
        <v>0.0253025180831545-0.0836545156280724i</v>
      </c>
      <c r="L1624" t="str">
        <f t="shared" si="466"/>
        <v>0.000714285714285714-3.0199650410956i</v>
      </c>
      <c r="M1624" t="str">
        <f t="shared" si="467"/>
        <v>0.0025-0.0940879259962553i</v>
      </c>
      <c r="N1624">
        <f t="shared" si="468"/>
        <v>21.872446190145837</v>
      </c>
      <c r="O1624">
        <f t="shared" si="469"/>
        <v>36.945956593667574</v>
      </c>
      <c r="P1624" s="3">
        <f t="shared" si="470"/>
        <v>36.945956593667574</v>
      </c>
      <c r="Q1624" s="3">
        <f t="shared" si="471"/>
        <v>-158.12755380985416</v>
      </c>
      <c r="R1624">
        <f t="shared" si="472"/>
        <v>21.872446190145837</v>
      </c>
      <c r="S1624">
        <f t="shared" si="473"/>
        <v>0.40046293569315256</v>
      </c>
      <c r="T1624">
        <f t="shared" si="456"/>
        <v>36.945956593667574</v>
      </c>
    </row>
    <row r="1625" spans="1:20" x14ac:dyDescent="0.25">
      <c r="A1625">
        <f t="shared" si="457"/>
        <v>2525.7443283849652</v>
      </c>
      <c r="B1625">
        <f t="shared" si="474"/>
        <v>401.98469484878655</v>
      </c>
      <c r="C1625" t="str">
        <f t="shared" si="458"/>
        <v>-64.8302507029828-25.9860035490386i</v>
      </c>
      <c r="D1625" t="str">
        <f t="shared" si="459"/>
        <v>3.47812393825567-39.5942109280331i</v>
      </c>
      <c r="E1625" t="str">
        <f t="shared" si="460"/>
        <v>161.418393389527+0.122064016384119i</v>
      </c>
      <c r="F1625" t="str">
        <f t="shared" si="461"/>
        <v>2.90990973882931-371.549966471885i</v>
      </c>
      <c r="G1625" t="str">
        <f t="shared" si="462"/>
        <v>0.999999941207597-0.000242471441269477i</v>
      </c>
      <c r="H1625" t="str">
        <f t="shared" si="463"/>
        <v>17.0855837057198+55.7317619121258i</v>
      </c>
      <c r="I1625" t="str">
        <f t="shared" si="464"/>
        <v>140.53426495136-41.8821346397257i</v>
      </c>
      <c r="K1625" t="str">
        <f t="shared" si="465"/>
        <v>0.0251410431638266-0.0833820097895225i</v>
      </c>
      <c r="L1625" t="str">
        <f t="shared" si="466"/>
        <v>0.000714285714285714-3.00853261715043i</v>
      </c>
      <c r="M1625" t="str">
        <f t="shared" si="467"/>
        <v>0.0025-0.0937317453638723i</v>
      </c>
      <c r="N1625">
        <f t="shared" si="468"/>
        <v>21.842465564828274</v>
      </c>
      <c r="O1625">
        <f t="shared" si="469"/>
        <v>36.882626097998475</v>
      </c>
      <c r="P1625" s="3">
        <f t="shared" si="470"/>
        <v>36.882626097998475</v>
      </c>
      <c r="Q1625" s="3">
        <f t="shared" si="471"/>
        <v>-158.15753443517173</v>
      </c>
      <c r="R1625">
        <f t="shared" si="472"/>
        <v>21.842465564828274</v>
      </c>
      <c r="S1625">
        <f t="shared" si="473"/>
        <v>0.40198469484878657</v>
      </c>
      <c r="T1625">
        <f t="shared" si="456"/>
        <v>36.882626097998475</v>
      </c>
    </row>
    <row r="1626" spans="1:20" x14ac:dyDescent="0.25">
      <c r="A1626">
        <f t="shared" si="457"/>
        <v>2535.3421568328281</v>
      </c>
      <c r="B1626">
        <f t="shared" si="474"/>
        <v>403.51223668921193</v>
      </c>
      <c r="C1626" t="str">
        <f t="shared" si="458"/>
        <v>-64.3725441771051-25.76381020675i</v>
      </c>
      <c r="D1626" t="str">
        <f t="shared" si="459"/>
        <v>3.47812393017108-39.4443370796911i</v>
      </c>
      <c r="E1626" t="str">
        <f t="shared" si="460"/>
        <v>161.417995642802+0.124584660208186i</v>
      </c>
      <c r="F1626" t="str">
        <f t="shared" si="461"/>
        <v>2.90990973752663-370.143426822481i</v>
      </c>
      <c r="G1626" t="str">
        <f t="shared" si="462"/>
        <v>0.999999940759926-0.000243392832637342i</v>
      </c>
      <c r="H1626" t="str">
        <f t="shared" si="463"/>
        <v>17.1007268721881+55.9496557553327i</v>
      </c>
      <c r="I1626" t="str">
        <f t="shared" si="464"/>
        <v>140.549885213703-41.7530858038991i</v>
      </c>
      <c r="K1626" t="str">
        <f t="shared" si="465"/>
        <v>0.0249806191921813-0.0831100820673238i</v>
      </c>
      <c r="L1626" t="str">
        <f t="shared" si="466"/>
        <v>0.000714285714285714-2.997143471957i</v>
      </c>
      <c r="M1626" t="str">
        <f t="shared" si="467"/>
        <v>0.0025-0.0933769130941144i</v>
      </c>
      <c r="N1626">
        <f t="shared" si="468"/>
        <v>21.812758867562223</v>
      </c>
      <c r="O1626">
        <f t="shared" si="469"/>
        <v>36.819281783720513</v>
      </c>
      <c r="P1626" s="3">
        <f t="shared" si="470"/>
        <v>36.819281783720513</v>
      </c>
      <c r="Q1626" s="3">
        <f t="shared" si="471"/>
        <v>-158.18724113243778</v>
      </c>
      <c r="R1626">
        <f t="shared" si="472"/>
        <v>21.812758867562223</v>
      </c>
      <c r="S1626">
        <f t="shared" si="473"/>
        <v>0.40351223668921193</v>
      </c>
      <c r="T1626">
        <f t="shared" si="456"/>
        <v>36.819281783720513</v>
      </c>
    </row>
    <row r="1627" spans="1:20" x14ac:dyDescent="0.25">
      <c r="A1627">
        <f t="shared" si="457"/>
        <v>2544.9764570287925</v>
      </c>
      <c r="B1627">
        <f t="shared" si="474"/>
        <v>405.04558318863093</v>
      </c>
      <c r="C1627" t="str">
        <f t="shared" si="458"/>
        <v>-63.91782625426-25.5437322526455i</v>
      </c>
      <c r="D1627" t="str">
        <f t="shared" si="459"/>
        <v>3.47812392202494-39.2950306513804i</v>
      </c>
      <c r="E1627" t="str">
        <f t="shared" si="460"/>
        <v>161.41760274145+0.127109204098053i</v>
      </c>
      <c r="F1627" t="str">
        <f t="shared" si="461"/>
        <v>2.90990973621403-368.742211810537i</v>
      </c>
      <c r="G1627" t="str">
        <f t="shared" si="462"/>
        <v>0.999999940308846-0.000244317725291156i</v>
      </c>
      <c r="H1627" t="str">
        <f t="shared" si="463"/>
        <v>17.1159918480753+56.1684488097825i</v>
      </c>
      <c r="I1627" t="str">
        <f t="shared" si="464"/>
        <v>140.565627688824-41.6246519767771i</v>
      </c>
      <c r="K1627" t="str">
        <f t="shared" si="465"/>
        <v>0.0248212405120473-0.0828387346093847i</v>
      </c>
      <c r="L1627" t="str">
        <f t="shared" si="466"/>
        <v>0.000714285714285714-2.98579744167862i</v>
      </c>
      <c r="M1627" t="str">
        <f t="shared" si="467"/>
        <v>0.0025-0.093023424082601i</v>
      </c>
      <c r="N1627">
        <f t="shared" si="468"/>
        <v>21.783326056081222</v>
      </c>
      <c r="O1627">
        <f t="shared" si="469"/>
        <v>36.755923771412661</v>
      </c>
      <c r="P1627" s="3">
        <f t="shared" si="470"/>
        <v>36.755923771412661</v>
      </c>
      <c r="Q1627" s="3">
        <f t="shared" si="471"/>
        <v>-158.21667394391878</v>
      </c>
      <c r="R1627">
        <f t="shared" si="472"/>
        <v>21.783326056081222</v>
      </c>
      <c r="S1627">
        <f t="shared" si="473"/>
        <v>0.40504558318863093</v>
      </c>
      <c r="T1627">
        <f t="shared" si="456"/>
        <v>36.755923771412661</v>
      </c>
    </row>
    <row r="1628" spans="1:20" x14ac:dyDescent="0.25">
      <c r="A1628">
        <f t="shared" si="457"/>
        <v>2554.647367565502</v>
      </c>
      <c r="B1628">
        <f t="shared" si="474"/>
        <v>406.58475640474774</v>
      </c>
      <c r="C1628" t="str">
        <f t="shared" si="458"/>
        <v>-63.4660807132352-25.3257494505781i</v>
      </c>
      <c r="D1628" t="str">
        <f t="shared" si="459"/>
        <v>3.47812391381677-39.1462894952777i</v>
      </c>
      <c r="E1628" t="str">
        <f t="shared" si="460"/>
        <v>161.417214674965+0.129637663445588i</v>
      </c>
      <c r="F1628" t="str">
        <f t="shared" si="461"/>
        <v>2.90990973489144-367.346301279106i</v>
      </c>
      <c r="G1628" t="str">
        <f t="shared" si="462"/>
        <v>0.999999939854331-0.000245246132535794i</v>
      </c>
      <c r="H1628" t="str">
        <f t="shared" si="463"/>
        <v>17.1313796635471+56.388145331888i</v>
      </c>
      <c r="I1628" t="str">
        <f t="shared" si="464"/>
        <v>140.5814933583-41.4968314828188i</v>
      </c>
      <c r="K1628" t="str">
        <f t="shared" si="465"/>
        <v>0.0246629014809616-0.0825679695196246i</v>
      </c>
      <c r="L1628" t="str">
        <f t="shared" si="466"/>
        <v>0.000714285714285714-2.97449436309884i</v>
      </c>
      <c r="M1628" t="str">
        <f t="shared" si="467"/>
        <v>0.0025-0.0926712732442724i</v>
      </c>
      <c r="N1628">
        <f t="shared" si="468"/>
        <v>21.754167087923037</v>
      </c>
      <c r="O1628">
        <f t="shared" si="469"/>
        <v>36.692552181208669</v>
      </c>
      <c r="P1628" s="3">
        <f t="shared" si="470"/>
        <v>36.692552181208669</v>
      </c>
      <c r="Q1628" s="3">
        <f t="shared" si="471"/>
        <v>-158.24583291207696</v>
      </c>
      <c r="R1628">
        <f t="shared" si="472"/>
        <v>21.754167087923037</v>
      </c>
      <c r="S1628">
        <f t="shared" si="473"/>
        <v>0.40658475640474773</v>
      </c>
      <c r="T1628">
        <f t="shared" si="456"/>
        <v>36.692552181208669</v>
      </c>
    </row>
    <row r="1629" spans="1:20" x14ac:dyDescent="0.25">
      <c r="A1629">
        <f t="shared" si="457"/>
        <v>2564.3550275622515</v>
      </c>
      <c r="B1629">
        <f t="shared" si="474"/>
        <v>408.12977847908581</v>
      </c>
      <c r="C1629" t="str">
        <f t="shared" si="458"/>
        <v>-63.01729137428-25.1098417429087i</v>
      </c>
      <c r="D1629" t="str">
        <f t="shared" si="459"/>
        <v>3.47812390554609-38.9981114716918i</v>
      </c>
      <c r="E1629" t="str">
        <f t="shared" si="460"/>
        <v>161.416831432956+0.132170053877652i</v>
      </c>
      <c r="F1629" t="str">
        <f t="shared" si="461"/>
        <v>2.90990973355877-365.955675147545i</v>
      </c>
      <c r="G1629" t="str">
        <f t="shared" si="462"/>
        <v>0.999999939396355-0.000246178067726687i</v>
      </c>
      <c r="H1629" t="str">
        <f t="shared" si="463"/>
        <v>17.1468913582588+56.6087496043142i</v>
      </c>
      <c r="I1629" t="str">
        <f t="shared" si="464"/>
        <v>140.597483211968-41.3696226574218i</v>
      </c>
      <c r="K1629" t="str">
        <f t="shared" si="465"/>
        <v>0.0245055964704061-0.0822977888583529i</v>
      </c>
      <c r="L1629" t="str">
        <f t="shared" si="466"/>
        <v>0.000714285714285714-2.96323407361909i</v>
      </c>
      <c r="M1629" t="str">
        <f t="shared" si="467"/>
        <v>0.0025-0.0923204555133224i</v>
      </c>
      <c r="N1629">
        <f t="shared" si="468"/>
        <v>21.725281920463743</v>
      </c>
      <c r="O1629">
        <f t="shared" si="469"/>
        <v>36.629167132800092</v>
      </c>
      <c r="P1629" s="3">
        <f t="shared" si="470"/>
        <v>36.629167132800092</v>
      </c>
      <c r="Q1629" s="3">
        <f t="shared" si="471"/>
        <v>-158.27471807953626</v>
      </c>
      <c r="R1629">
        <f t="shared" si="472"/>
        <v>21.725281920463743</v>
      </c>
      <c r="S1629">
        <f t="shared" si="473"/>
        <v>0.40812977847908583</v>
      </c>
      <c r="T1629">
        <f t="shared" si="456"/>
        <v>36.629167132800092</v>
      </c>
    </row>
    <row r="1630" spans="1:20" x14ac:dyDescent="0.25">
      <c r="A1630">
        <f t="shared" si="457"/>
        <v>2574.099576666988</v>
      </c>
      <c r="B1630">
        <f t="shared" si="474"/>
        <v>409.68067163730638</v>
      </c>
      <c r="C1630" t="str">
        <f t="shared" si="458"/>
        <v>-62.5714420997148-24.8959892492459i</v>
      </c>
      <c r="D1630" t="str">
        <f t="shared" si="459"/>
        <v>3.47812389721244-38.8504944490318i</v>
      </c>
      <c r="E1630" t="str">
        <f t="shared" si="460"/>
        <v>161.416453005155+0.134706391253943i</v>
      </c>
      <c r="F1630" t="str">
        <f t="shared" si="461"/>
        <v>2.90990973221594-364.570313411232i</v>
      </c>
      <c r="G1630" t="str">
        <f t="shared" si="462"/>
        <v>0.999999938934893-0.000247113544270015i</v>
      </c>
      <c r="H1630" t="str">
        <f t="shared" si="463"/>
        <v>17.1625279814556+56.8302659362133i</v>
      </c>
      <c r="I1630" t="str">
        <f t="shared" si="464"/>
        <v>140.61359824803-41.2430238469282i</v>
      </c>
      <c r="K1630" t="str">
        <f t="shared" si="465"/>
        <v>0.0243493198660221-0.0820281946426207i</v>
      </c>
      <c r="L1630" t="str">
        <f t="shared" si="466"/>
        <v>0.000714285714285714-2.95201641125631i</v>
      </c>
      <c r="M1630" t="str">
        <f t="shared" si="467"/>
        <v>0.0025-0.0919709658431177i</v>
      </c>
      <c r="N1630">
        <f t="shared" si="468"/>
        <v>21.696670510946433</v>
      </c>
      <c r="O1630">
        <f t="shared" si="469"/>
        <v>36.565768745437452</v>
      </c>
      <c r="P1630" s="3">
        <f t="shared" si="470"/>
        <v>36.565768745437452</v>
      </c>
      <c r="Q1630" s="3">
        <f t="shared" si="471"/>
        <v>-158.30332948905357</v>
      </c>
      <c r="R1630">
        <f t="shared" si="472"/>
        <v>21.696670510946433</v>
      </c>
      <c r="S1630">
        <f t="shared" si="473"/>
        <v>0.40968067163730637</v>
      </c>
      <c r="T1630">
        <f t="shared" si="456"/>
        <v>36.565768745437452</v>
      </c>
    </row>
    <row r="1631" spans="1:20" x14ac:dyDescent="0.25">
      <c r="A1631">
        <f t="shared" si="457"/>
        <v>2583.8811550583227</v>
      </c>
      <c r="B1631">
        <f t="shared" si="474"/>
        <v>411.23745818952813</v>
      </c>
      <c r="C1631" t="str">
        <f t="shared" si="458"/>
        <v>-62.1285167945428-24.6841722652003i</v>
      </c>
      <c r="D1631" t="str">
        <f t="shared" si="459"/>
        <v>3.47812388881534-38.7034363037776i</v>
      </c>
      <c r="E1631" t="str">
        <f t="shared" si="460"/>
        <v>161.416079381418+0.137246691668241i</v>
      </c>
      <c r="F1631" t="str">
        <f t="shared" si="461"/>
        <v>2.90990973086291-363.190196141272i</v>
      </c>
      <c r="G1631" t="str">
        <f t="shared" si="462"/>
        <v>0.999999938469916-0.000248052575622902i</v>
      </c>
      <c r="H1631" t="str">
        <f t="shared" si="463"/>
        <v>17.1782905920722+57.0526986634451i</v>
      </c>
      <c r="I1631" t="str">
        <f t="shared" si="464"/>
        <v>140.629839473108-41.1170334086258i</v>
      </c>
      <c r="K1631" t="str">
        <f t="shared" si="465"/>
        <v>0.0241940660678332-0.0817591888465929i</v>
      </c>
      <c r="L1631" t="str">
        <f t="shared" si="466"/>
        <v>0.000714285714285714-2.94084121464068i</v>
      </c>
      <c r="M1631" t="str">
        <f t="shared" si="467"/>
        <v>0.0025-0.0916227992061344i</v>
      </c>
      <c r="N1631">
        <f t="shared" si="468"/>
        <v>21.668332816513754</v>
      </c>
      <c r="O1631">
        <f t="shared" si="469"/>
        <v>36.502357137933743</v>
      </c>
      <c r="P1631" s="3">
        <f t="shared" si="470"/>
        <v>36.502357137933743</v>
      </c>
      <c r="Q1631" s="3">
        <f t="shared" si="471"/>
        <v>-158.33166718348625</v>
      </c>
      <c r="R1631">
        <f t="shared" si="472"/>
        <v>21.668332816513754</v>
      </c>
      <c r="S1631">
        <f t="shared" si="473"/>
        <v>0.41123745818952812</v>
      </c>
      <c r="T1631">
        <f t="shared" si="456"/>
        <v>36.502357137933743</v>
      </c>
    </row>
    <row r="1632" spans="1:20" x14ac:dyDescent="0.25">
      <c r="A1632">
        <f t="shared" si="457"/>
        <v>2593.6999034475443</v>
      </c>
      <c r="B1632">
        <f t="shared" si="474"/>
        <v>412.80016053064833</v>
      </c>
      <c r="C1632" t="str">
        <f t="shared" si="458"/>
        <v>-61.6884994070363-24.4743712611342i</v>
      </c>
      <c r="D1632" t="str">
        <f t="shared" si="459"/>
        <v>3.4781238803543-38.5569349204482i</v>
      </c>
      <c r="E1632" t="str">
        <f t="shared" si="460"/>
        <v>161.415710551724+0.139790971445726i</v>
      </c>
      <c r="F1632" t="str">
        <f t="shared" si="461"/>
        <v>2.90990972949957-361.815303484216i</v>
      </c>
      <c r="G1632" t="str">
        <f t="shared" si="462"/>
        <v>0.999999938001399-0.000248995175293611i</v>
      </c>
      <c r="H1632" t="str">
        <f t="shared" si="463"/>
        <v>17.1941802588349+57.2760521488084i</v>
      </c>
      <c r="I1632" t="str">
        <f t="shared" si="464"/>
        <v>140.64620790233-40.9916497107538i</v>
      </c>
      <c r="K1632" t="str">
        <f t="shared" si="465"/>
        <v>0.0240398294904568-0.0814907734019075i</v>
      </c>
      <c r="L1632" t="str">
        <f t="shared" si="466"/>
        <v>0.000714285714285714-2.92970832301323i</v>
      </c>
      <c r="M1632" t="str">
        <f t="shared" si="467"/>
        <v>0.0025-0.0912759505938782i</v>
      </c>
      <c r="N1632">
        <f t="shared" si="468"/>
        <v>21.640268794237926</v>
      </c>
      <c r="O1632">
        <f t="shared" si="469"/>
        <v>36.438932428666149</v>
      </c>
      <c r="P1632" s="3">
        <f t="shared" si="470"/>
        <v>36.438932428666149</v>
      </c>
      <c r="Q1632" s="3">
        <f t="shared" si="471"/>
        <v>-158.35973120576207</v>
      </c>
      <c r="R1632">
        <f t="shared" si="472"/>
        <v>21.640268794237926</v>
      </c>
      <c r="S1632">
        <f t="shared" si="473"/>
        <v>0.41280016053064833</v>
      </c>
      <c r="T1632">
        <f t="shared" si="456"/>
        <v>36.438932428666149</v>
      </c>
    </row>
    <row r="1633" spans="1:20" x14ac:dyDescent="0.25">
      <c r="A1633">
        <f t="shared" si="457"/>
        <v>2603.5559630806447</v>
      </c>
      <c r="B1633">
        <f t="shared" si="474"/>
        <v>414.3688011406648</v>
      </c>
      <c r="C1633" t="str">
        <f t="shared" si="458"/>
        <v>-61.2513739293154-24.2665668809166i</v>
      </c>
      <c r="D1633" t="str">
        <f t="shared" si="459"/>
        <v>3.47812387182882-38.410988191572i</v>
      </c>
      <c r="E1633" t="str">
        <f t="shared" si="460"/>
        <v>161.415346506182+0.142339247143307i</v>
      </c>
      <c r="F1633" t="str">
        <f t="shared" si="461"/>
        <v>2.90990972812585-360.445615661771i</v>
      </c>
      <c r="G1633" t="str">
        <f t="shared" si="462"/>
        <v>0.999999937529314-0.000249941356841733i</v>
      </c>
      <c r="H1633" t="str">
        <f t="shared" si="463"/>
        <v>17.2101980603644+57.500330782276i</v>
      </c>
      <c r="I1633" t="str">
        <f t="shared" si="464"/>
        <v>140.662704559412-40.8668711325072i</v>
      </c>
      <c r="K1633" t="str">
        <f t="shared" si="465"/>
        <v>0.0238866045633105-0.0812229501980345i</v>
      </c>
      <c r="L1633" t="str">
        <f t="shared" si="466"/>
        <v>0.000714285714285714-2.91861757622358i</v>
      </c>
      <c r="M1633" t="str">
        <f t="shared" si="467"/>
        <v>0.0025-0.0909304150168145i</v>
      </c>
      <c r="N1633">
        <f t="shared" si="468"/>
        <v>21.612478401150696</v>
      </c>
      <c r="O1633">
        <f t="shared" si="469"/>
        <v>36.375494735578464</v>
      </c>
      <c r="P1633" s="3">
        <f t="shared" si="470"/>
        <v>36.375494735578464</v>
      </c>
      <c r="Q1633" s="3">
        <f t="shared" si="471"/>
        <v>-158.3875215988493</v>
      </c>
      <c r="R1633">
        <f t="shared" si="472"/>
        <v>21.612478401150696</v>
      </c>
      <c r="S1633">
        <f t="shared" si="473"/>
        <v>0.41436880114066482</v>
      </c>
      <c r="T1633">
        <f t="shared" si="456"/>
        <v>36.375494735578464</v>
      </c>
    </row>
    <row r="1634" spans="1:20" x14ac:dyDescent="0.25">
      <c r="A1634">
        <f t="shared" si="457"/>
        <v>2613.4494757403513</v>
      </c>
      <c r="B1634">
        <f t="shared" si="474"/>
        <v>415.94340258499932</v>
      </c>
      <c r="C1634" t="str">
        <f t="shared" si="458"/>
        <v>-60.817124397914-24.0607399406833i</v>
      </c>
      <c r="D1634" t="str">
        <f t="shared" si="459"/>
        <v>3.47812386323843-38.2655940176563i</v>
      </c>
      <c r="E1634" t="str">
        <f t="shared" si="460"/>
        <v>161.414987235021+0.144891535546809i</v>
      </c>
      <c r="F1634" t="str">
        <f t="shared" si="461"/>
        <v>2.90990972674166-359.081112970516i</v>
      </c>
      <c r="G1634" t="str">
        <f t="shared" si="462"/>
        <v>0.999999937053635-0.000250891133878388i</v>
      </c>
      <c r="H1634" t="str">
        <f t="shared" si="463"/>
        <v>17.2263450852801+57.7255389812242i</v>
      </c>
      <c r="I1634" t="str">
        <f t="shared" si="464"/>
        <v>140.679330476728-40.742696064042i</v>
      </c>
      <c r="K1634" t="str">
        <f t="shared" si="465"/>
        <v>0.0237343857308201-0.0809557210826432i</v>
      </c>
      <c r="L1634" t="str">
        <f t="shared" si="466"/>
        <v>0.000714285714285714-2.90756881472762i</v>
      </c>
      <c r="M1634" t="str">
        <f t="shared" si="467"/>
        <v>0.0025-0.0905861875042982i</v>
      </c>
      <c r="N1634">
        <f t="shared" si="468"/>
        <v>21.584961594274176</v>
      </c>
      <c r="O1634">
        <f t="shared" si="469"/>
        <v>36.312044176183726</v>
      </c>
      <c r="P1634" s="3">
        <f t="shared" si="470"/>
        <v>36.312044176183726</v>
      </c>
      <c r="Q1634" s="3">
        <f t="shared" si="471"/>
        <v>-158.41503840572582</v>
      </c>
      <c r="R1634">
        <f t="shared" si="472"/>
        <v>21.584961594274176</v>
      </c>
      <c r="S1634">
        <f t="shared" si="473"/>
        <v>0.41594340258499934</v>
      </c>
      <c r="T1634">
        <f t="shared" si="456"/>
        <v>36.312044176183726</v>
      </c>
    </row>
    <row r="1635" spans="1:20" x14ac:dyDescent="0.25">
      <c r="A1635">
        <f t="shared" si="457"/>
        <v>2623.380583748165</v>
      </c>
      <c r="B1635">
        <f t="shared" si="474"/>
        <v>417.52398751482235</v>
      </c>
      <c r="C1635" t="str">
        <f t="shared" si="458"/>
        <v>-60.3857348943325-23.8568714275987i</v>
      </c>
      <c r="D1635" t="str">
        <f t="shared" si="459"/>
        <v>3.47812385458262-38.1207503071571i</v>
      </c>
      <c r="E1635" t="str">
        <f t="shared" si="460"/>
        <v>161.414632728603+0.147447853672209i</v>
      </c>
      <c r="F1635" t="str">
        <f t="shared" si="461"/>
        <v>2.90990972534693-357.721775781623i</v>
      </c>
      <c r="G1635" t="str">
        <f t="shared" si="462"/>
        <v>0.999999936574334-0.000251844520066417i</v>
      </c>
      <c r="H1635" t="str">
        <f t="shared" si="463"/>
        <v>17.2426224323058+57.9516811906742i</v>
      </c>
      <c r="I1635" t="str">
        <f t="shared" si="464"/>
        <v>140.696086695397-40.6191229064827i</v>
      </c>
      <c r="K1635" t="str">
        <f t="shared" si="465"/>
        <v>0.0235831674526162-0.0806890878619575i</v>
      </c>
      <c r="L1635" t="str">
        <f t="shared" si="466"/>
        <v>0.000714285714285714-2.89656187958518i</v>
      </c>
      <c r="M1635" t="str">
        <f t="shared" si="467"/>
        <v>0.0025-0.0902432631045011i</v>
      </c>
      <c r="N1635">
        <f t="shared" si="468"/>
        <v>21.557718330650374</v>
      </c>
      <c r="O1635">
        <f t="shared" si="469"/>
        <v>36.248580867566631</v>
      </c>
      <c r="P1635" s="3">
        <f t="shared" si="470"/>
        <v>36.248580867566631</v>
      </c>
      <c r="Q1635" s="3">
        <f t="shared" si="471"/>
        <v>-158.44228166934963</v>
      </c>
      <c r="R1635">
        <f t="shared" si="472"/>
        <v>21.557718330650374</v>
      </c>
      <c r="S1635">
        <f t="shared" si="473"/>
        <v>0.41752398751482234</v>
      </c>
      <c r="T1635">
        <f t="shared" si="456"/>
        <v>36.248580867566631</v>
      </c>
    </row>
    <row r="1636" spans="1:20" x14ac:dyDescent="0.25">
      <c r="A1636">
        <f t="shared" si="457"/>
        <v>2633.3494299664076</v>
      </c>
      <c r="B1636">
        <f t="shared" si="474"/>
        <v>419.11057866737866</v>
      </c>
      <c r="C1636" t="str">
        <f t="shared" si="458"/>
        <v>-59.9571895455769-23.6549424986209i</v>
      </c>
      <c r="D1636" t="str">
        <f t="shared" si="459"/>
        <v>3.47812384586092-37.9764549764493i</v>
      </c>
      <c r="E1636" t="str">
        <f t="shared" si="460"/>
        <v>161.414282977419+0.150008218763409i</v>
      </c>
      <c r="F1636" t="str">
        <f t="shared" si="461"/>
        <v>2.90990972394159-356.367584540572i</v>
      </c>
      <c r="G1636" t="str">
        <f t="shared" si="462"/>
        <v>0.999999936091383-0.000252801529120578i</v>
      </c>
      <c r="H1636" t="str">
        <f t="shared" si="463"/>
        <v>17.2590312103759+58.1787618835311i</v>
      </c>
      <c r="I1636" t="str">
        <f t="shared" si="464"/>
        <v>140.712974265363-40.4961500719265i</v>
      </c>
      <c r="K1636" t="str">
        <f t="shared" si="465"/>
        <v>0.0234329442037296-0.0804230523011154i</v>
      </c>
      <c r="L1636" t="str">
        <f t="shared" si="466"/>
        <v>0.000714285714285714-2.88559661245785i</v>
      </c>
      <c r="M1636" t="str">
        <f t="shared" si="467"/>
        <v>0.0025-0.0899016368843402i</v>
      </c>
      <c r="N1636">
        <f t="shared" si="468"/>
        <v>21.53074856737075</v>
      </c>
      <c r="O1636">
        <f t="shared" si="469"/>
        <v>36.185104926385897</v>
      </c>
      <c r="P1636" s="3">
        <f t="shared" si="470"/>
        <v>36.185104926385897</v>
      </c>
      <c r="Q1636" s="3">
        <f t="shared" si="471"/>
        <v>-158.46925143262925</v>
      </c>
      <c r="R1636">
        <f t="shared" si="472"/>
        <v>21.53074856737075</v>
      </c>
      <c r="S1636">
        <f t="shared" si="473"/>
        <v>0.41911057866737866</v>
      </c>
      <c r="T1636">
        <f t="shared" si="456"/>
        <v>36.185104926385897</v>
      </c>
    </row>
    <row r="1637" spans="1:20" x14ac:dyDescent="0.25">
      <c r="A1637">
        <f t="shared" si="457"/>
        <v>2643.35615780028</v>
      </c>
      <c r="B1637">
        <f t="shared" si="474"/>
        <v>420.70319886631472</v>
      </c>
      <c r="C1637" t="str">
        <f t="shared" si="458"/>
        <v>-59.531472524688-23.4549344792724i</v>
      </c>
      <c r="D1637" t="str">
        <f t="shared" si="459"/>
        <v>3.4781238370728-37.8327059497958i</v>
      </c>
      <c r="E1637" t="str">
        <f t="shared" si="460"/>
        <v>161.41393797209+0.152572648291749i</v>
      </c>
      <c r="F1637" t="str">
        <f t="shared" si="461"/>
        <v>2.90990972252555-355.018519766866i</v>
      </c>
      <c r="G1637" t="str">
        <f t="shared" si="462"/>
        <v>0.999999935604755-0.000253762174807748i</v>
      </c>
      <c r="H1637" t="str">
        <f t="shared" si="463"/>
        <v>17.2755725387441+58.4067855608241i</v>
      </c>
      <c r="I1637" t="str">
        <f t="shared" si="464"/>
        <v>140.729994245469-40.3737759834518i</v>
      </c>
      <c r="K1637" t="str">
        <f t="shared" si="465"/>
        <v>0.0232837104747844-0.0801576161245316i</v>
      </c>
      <c r="L1637" t="str">
        <f t="shared" si="466"/>
        <v>0.000714285714285714-2.87467285560654i</v>
      </c>
      <c r="M1637" t="str">
        <f t="shared" si="467"/>
        <v>0.0025-0.0895613039294083i</v>
      </c>
      <c r="N1637">
        <f t="shared" si="468"/>
        <v>21.504052261606063</v>
      </c>
      <c r="O1637">
        <f t="shared" si="469"/>
        <v>36.121616468877001</v>
      </c>
      <c r="P1637" s="3">
        <f t="shared" si="470"/>
        <v>36.121616468877001</v>
      </c>
      <c r="Q1637" s="3">
        <f t="shared" si="471"/>
        <v>-158.49594773839394</v>
      </c>
      <c r="R1637">
        <f t="shared" si="472"/>
        <v>21.504052261606063</v>
      </c>
      <c r="S1637">
        <f t="shared" si="473"/>
        <v>0.42070319886631474</v>
      </c>
      <c r="T1637">
        <f t="shared" si="456"/>
        <v>36.121616468877001</v>
      </c>
    </row>
    <row r="1638" spans="1:20" x14ac:dyDescent="0.25">
      <c r="A1638">
        <f t="shared" si="457"/>
        <v>2653.4009111999212</v>
      </c>
      <c r="B1638">
        <f t="shared" si="474"/>
        <v>422.30187102200671</v>
      </c>
      <c r="C1638" t="str">
        <f t="shared" si="458"/>
        <v>-59.1085680512549-23.2568288624113i</v>
      </c>
      <c r="D1638" t="str">
        <f t="shared" si="459"/>
        <v>3.47812382821776-37.6895011593186i</v>
      </c>
      <c r="E1638" t="str">
        <f t="shared" si="460"/>
        <v>161.413597703367+0.155141159954157i</v>
      </c>
      <c r="F1638" t="str">
        <f t="shared" si="461"/>
        <v>2.90990972109872-353.674562053755i</v>
      </c>
      <c r="G1638" t="str">
        <f t="shared" si="462"/>
        <v>0.999999935114421-0.000254726470947116i</v>
      </c>
      <c r="H1638" t="str">
        <f t="shared" si="463"/>
        <v>17.2922475470922+58.6357567519542i</v>
      </c>
      <c r="I1638" t="str">
        <f t="shared" si="464"/>
        <v>140.747147703548-40.2519990751247i</v>
      </c>
      <c r="K1638" t="str">
        <f t="shared" si="465"/>
        <v>0.023135460772182-0.0798927810162506i</v>
      </c>
      <c r="L1638" t="str">
        <f t="shared" si="466"/>
        <v>0.000714285714285714-2.86379045188936i</v>
      </c>
      <c r="M1638" t="str">
        <f t="shared" si="467"/>
        <v>0.0025-0.0892222593439014i</v>
      </c>
      <c r="N1638">
        <f t="shared" si="468"/>
        <v>21.47762937063473</v>
      </c>
      <c r="O1638">
        <f t="shared" si="469"/>
        <v>36.058115610854379</v>
      </c>
      <c r="P1638" s="3">
        <f t="shared" si="470"/>
        <v>36.058115610854379</v>
      </c>
      <c r="Q1638" s="3">
        <f t="shared" si="471"/>
        <v>-158.52237062936527</v>
      </c>
      <c r="R1638">
        <f t="shared" si="472"/>
        <v>21.47762937063473</v>
      </c>
      <c r="S1638">
        <f t="shared" si="473"/>
        <v>0.42230187102200673</v>
      </c>
      <c r="T1638">
        <f t="shared" si="456"/>
        <v>36.058115610854379</v>
      </c>
    </row>
    <row r="1639" spans="1:20" x14ac:dyDescent="0.25">
      <c r="A1639">
        <f t="shared" si="457"/>
        <v>2663.4838346624811</v>
      </c>
      <c r="B1639">
        <f t="shared" si="474"/>
        <v>423.90661813189035</v>
      </c>
      <c r="C1639" t="str">
        <f t="shared" si="458"/>
        <v>-58.6884603919206-23.0606073070107i</v>
      </c>
      <c r="D1639" t="str">
        <f t="shared" si="459"/>
        <v>3.4781238192953-37.5468385449688i</v>
      </c>
      <c r="E1639" t="str">
        <f t="shared" si="460"/>
        <v>161.413262162138+0.157713771674051i</v>
      </c>
      <c r="F1639" t="str">
        <f t="shared" si="461"/>
        <v>2.90990971966103-352.335692067956i</v>
      </c>
      <c r="G1639" t="str">
        <f t="shared" si="462"/>
        <v>0.999999934620354-0.000255694431410385i</v>
      </c>
      <c r="H1639" t="str">
        <f t="shared" si="463"/>
        <v>17.3090573756419+58.8656800149417i</v>
      </c>
      <c r="I1639" t="str">
        <f t="shared" si="464"/>
        <v>140.764435716502-40.1308177920092i</v>
      </c>
      <c r="K1639" t="str">
        <f t="shared" si="465"/>
        <v>0.0229881896182843-0.0796285486203047i</v>
      </c>
      <c r="L1639" t="str">
        <f t="shared" si="466"/>
        <v>0.000714285714285714-2.85294924475928i</v>
      </c>
      <c r="M1639" t="str">
        <f t="shared" si="467"/>
        <v>0.0025-0.0888844982505497i</v>
      </c>
      <c r="N1639">
        <f t="shared" si="468"/>
        <v>21.451479851872875</v>
      </c>
      <c r="O1639">
        <f t="shared" si="469"/>
        <v>35.994602467714429</v>
      </c>
      <c r="P1639" s="3">
        <f t="shared" si="470"/>
        <v>35.994602467714429</v>
      </c>
      <c r="Q1639" s="3">
        <f t="shared" si="471"/>
        <v>-158.54852014812712</v>
      </c>
      <c r="R1639">
        <f t="shared" si="472"/>
        <v>21.451479851872875</v>
      </c>
      <c r="S1639">
        <f t="shared" si="473"/>
        <v>0.42390661813189034</v>
      </c>
      <c r="T1639">
        <f t="shared" si="456"/>
        <v>35.994602467714429</v>
      </c>
    </row>
    <row r="1640" spans="1:20" x14ac:dyDescent="0.25">
      <c r="A1640">
        <f t="shared" si="457"/>
        <v>2673.6050732341987</v>
      </c>
      <c r="B1640">
        <f t="shared" si="474"/>
        <v>425.51746328079156</v>
      </c>
      <c r="C1640" t="str">
        <f t="shared" si="458"/>
        <v>-58.2711338608693-22.8662516369355i</v>
      </c>
      <c r="D1640" t="str">
        <f t="shared" si="459"/>
        <v>3.4781238103049-37.4047160544968i</v>
      </c>
      <c r="E1640" t="str">
        <f t="shared" si="460"/>
        <v>161.41293133942+0.160290501597916i</v>
      </c>
      <c r="F1640" t="str">
        <f t="shared" si="461"/>
        <v>2.90990971821239-351.001890549375i</v>
      </c>
      <c r="G1640" t="str">
        <f t="shared" si="462"/>
        <v>0.999999934122524-0.000256666070121969i</v>
      </c>
      <c r="H1640" t="str">
        <f t="shared" si="463"/>
        <v>17.326003175266+59.0965599366777i</v>
      </c>
      <c r="I1640" t="str">
        <f t="shared" si="464"/>
        <v>140.781859370391-40.010230590174i</v>
      </c>
      <c r="K1640" t="str">
        <f t="shared" si="465"/>
        <v>0.0228418915515905-0.0793649205410679i</v>
      </c>
      <c r="L1640" t="str">
        <f t="shared" si="466"/>
        <v>0.000714285714285714-2.84214907826188i</v>
      </c>
      <c r="M1640" t="str">
        <f t="shared" si="467"/>
        <v>0.0025-0.0885480157905451i</v>
      </c>
      <c r="N1640">
        <f t="shared" si="468"/>
        <v>21.425603662901239</v>
      </c>
      <c r="O1640">
        <f t="shared" si="469"/>
        <v>35.931077154437347</v>
      </c>
      <c r="P1640" s="3">
        <f t="shared" si="470"/>
        <v>35.931077154437347</v>
      </c>
      <c r="Q1640" s="3">
        <f t="shared" si="471"/>
        <v>-158.57439633709876</v>
      </c>
      <c r="R1640">
        <f t="shared" si="472"/>
        <v>21.425603662901239</v>
      </c>
      <c r="S1640">
        <f t="shared" si="473"/>
        <v>0.42551746328079154</v>
      </c>
      <c r="T1640">
        <f t="shared" si="456"/>
        <v>35.931077154437347</v>
      </c>
    </row>
    <row r="1641" spans="1:20" x14ac:dyDescent="0.25">
      <c r="A1641">
        <f t="shared" si="457"/>
        <v>2683.7647725124884</v>
      </c>
      <c r="B1641">
        <f t="shared" si="474"/>
        <v>427.13442964125858</v>
      </c>
      <c r="C1641" t="str">
        <f t="shared" si="458"/>
        <v>-57.8565728203125-22.6737438397329i</v>
      </c>
      <c r="D1641" t="str">
        <f t="shared" si="459"/>
        <v>3.47812380124604-37.2631316434228i</v>
      </c>
      <c r="E1641" t="str">
        <f t="shared" si="460"/>
        <v>161.412605226373+0.162871368097625i</v>
      </c>
      <c r="F1641" t="str">
        <f t="shared" si="461"/>
        <v>2.90990971675272-349.673138310829i</v>
      </c>
      <c r="G1641" t="str">
        <f t="shared" si="462"/>
        <v>0.999999933620904-0.000257641401059195i</v>
      </c>
      <c r="H1641" t="str">
        <f t="shared" si="463"/>
        <v>17.3430861076024+59.3284011331748i</v>
      </c>
      <c r="I1641" t="str">
        <f t="shared" si="464"/>
        <v>140.799419760506-39.8902359367025i</v>
      </c>
      <c r="K1641" t="str">
        <f t="shared" si="465"/>
        <v>0.0226965611269133-0.079101898343614i</v>
      </c>
      <c r="L1641" t="str">
        <f t="shared" si="466"/>
        <v>0.000714285714285714-2.83138979703316i</v>
      </c>
      <c r="M1641" t="str">
        <f t="shared" si="467"/>
        <v>0.0025-0.0882128071234766i</v>
      </c>
      <c r="N1641">
        <f t="shared" si="468"/>
        <v>21.400000761495988</v>
      </c>
      <c r="O1641">
        <f t="shared" si="469"/>
        <v>35.8675397855909</v>
      </c>
      <c r="P1641" s="3">
        <f t="shared" si="470"/>
        <v>35.8675397855909</v>
      </c>
      <c r="Q1641" s="3">
        <f t="shared" si="471"/>
        <v>-158.59999923850401</v>
      </c>
      <c r="R1641">
        <f t="shared" si="472"/>
        <v>21.400000761495988</v>
      </c>
      <c r="S1641">
        <f t="shared" si="473"/>
        <v>0.42713442964125858</v>
      </c>
      <c r="T1641">
        <f t="shared" si="456"/>
        <v>35.8675397855909</v>
      </c>
    </row>
    <row r="1642" spans="1:20" x14ac:dyDescent="0.25">
      <c r="A1642">
        <f t="shared" si="457"/>
        <v>2693.9630786480361</v>
      </c>
      <c r="B1642">
        <f t="shared" si="474"/>
        <v>428.75754047389535</v>
      </c>
      <c r="C1642" t="str">
        <f t="shared" si="458"/>
        <v>-57.444761680947-22.4830660654139i</v>
      </c>
      <c r="D1642" t="str">
        <f t="shared" si="459"/>
        <v>3.4781237921182-37.1220832750075i</v>
      </c>
      <c r="E1642" t="str">
        <f t="shared" si="460"/>
        <v>161.412283814283+0.165456389765614i</v>
      </c>
      <c r="F1642" t="str">
        <f t="shared" si="461"/>
        <v>2.90990971528193-348.349416237772i</v>
      </c>
      <c r="G1642" t="str">
        <f t="shared" si="462"/>
        <v>0.999999933115464-0.000258620438252502i</v>
      </c>
      <c r="H1642" t="str">
        <f t="shared" si="463"/>
        <v>17.3603073451692+59.5612082498282i</v>
      </c>
      <c r="I1642" t="str">
        <f t="shared" si="464"/>
        <v>140.817117991475-39.7708323097034i</v>
      </c>
      <c r="K1642" t="str">
        <f t="shared" si="465"/>
        <v>0.0225521929155449-0.078839483554064i</v>
      </c>
      <c r="L1642" t="str">
        <f t="shared" si="466"/>
        <v>0.000714285714285714-2.82067124629723i</v>
      </c>
      <c r="M1642" t="str">
        <f t="shared" si="467"/>
        <v>0.0025-0.0878788674272527i</v>
      </c>
      <c r="N1642">
        <f t="shared" si="468"/>
        <v>21.374671105653874</v>
      </c>
      <c r="O1642">
        <f t="shared" si="469"/>
        <v>35.803990475331403</v>
      </c>
      <c r="P1642" s="3">
        <f t="shared" si="470"/>
        <v>35.803990475331403</v>
      </c>
      <c r="Q1642" s="3">
        <f t="shared" si="471"/>
        <v>-158.62532889434613</v>
      </c>
      <c r="R1642">
        <f t="shared" si="472"/>
        <v>21.374671105653874</v>
      </c>
      <c r="S1642">
        <f t="shared" si="473"/>
        <v>0.42875754047389536</v>
      </c>
      <c r="T1642">
        <f t="shared" si="456"/>
        <v>35.803990475331403</v>
      </c>
    </row>
    <row r="1643" spans="1:20" x14ac:dyDescent="0.25">
      <c r="A1643">
        <f t="shared" si="457"/>
        <v>2704.2001383468987</v>
      </c>
      <c r="B1643">
        <f t="shared" si="474"/>
        <v>430.38681912769619</v>
      </c>
      <c r="C1643" t="str">
        <f t="shared" si="458"/>
        <v>-57.0356849024222-22.2942006252542i</v>
      </c>
      <c r="D1643" t="str">
        <f t="shared" si="459"/>
        <v>3.47812378292086-36.9815689202229i</v>
      </c>
      <c r="E1643" t="str">
        <f t="shared" si="460"/>
        <v>161.411967094584+0.168045585417589i</v>
      </c>
      <c r="F1643" t="str">
        <f t="shared" si="461"/>
        <v>2.90990971379995-347.030705288017i</v>
      </c>
      <c r="G1643" t="str">
        <f t="shared" si="462"/>
        <v>0.999999932606176-0.000259603195785649i</v>
      </c>
      <c r="H1643" t="str">
        <f t="shared" si="463"/>
        <v>17.3776680714811+59.7949859616698i</v>
      </c>
      <c r="I1643" t="str">
        <f t="shared" si="464"/>
        <v>140.834955177326-39.6520181983208i</v>
      </c>
      <c r="K1643" t="str">
        <f t="shared" si="465"/>
        <v>0.0224087815054263-0.0785776776599445i</v>
      </c>
      <c r="L1643" t="str">
        <f t="shared" si="466"/>
        <v>0.000714285714285714-2.80999327186414i</v>
      </c>
      <c r="M1643" t="str">
        <f t="shared" si="467"/>
        <v>0.0025-0.0875461918980401i</v>
      </c>
      <c r="N1643">
        <f t="shared" si="468"/>
        <v>21.34961465362332</v>
      </c>
      <c r="O1643">
        <f t="shared" si="469"/>
        <v>35.740429337408258</v>
      </c>
      <c r="P1643" s="3">
        <f t="shared" si="470"/>
        <v>35.740429337408258</v>
      </c>
      <c r="Q1643" s="3">
        <f t="shared" si="471"/>
        <v>-158.65038534637668</v>
      </c>
      <c r="R1643">
        <f t="shared" si="472"/>
        <v>21.34961465362332</v>
      </c>
      <c r="S1643">
        <f t="shared" si="473"/>
        <v>0.43038681912769616</v>
      </c>
      <c r="T1643">
        <f t="shared" si="456"/>
        <v>35.740429337408258</v>
      </c>
    </row>
    <row r="1644" spans="1:20" x14ac:dyDescent="0.25">
      <c r="A1644">
        <f t="shared" si="457"/>
        <v>2714.4760988726171</v>
      </c>
      <c r="B1644">
        <f t="shared" si="474"/>
        <v>432.02228904038145</v>
      </c>
      <c r="C1644" t="str">
        <f t="shared" si="458"/>
        <v>-56.6293269937756-22.1071299905855i</v>
      </c>
      <c r="D1644" t="str">
        <f t="shared" si="459"/>
        <v>3.47812377365348-36.8415865577227i</v>
      </c>
      <c r="E1644" t="str">
        <f t="shared" si="460"/>
        <v>161.411655058843+0.170638974089425i</v>
      </c>
      <c r="F1644" t="str">
        <f t="shared" si="461"/>
        <v>2.90990971230668-345.716986491463i</v>
      </c>
      <c r="G1644" t="str">
        <f t="shared" si="462"/>
        <v>0.99999993209301-0.000260589687795908i</v>
      </c>
      <c r="H1644" t="str">
        <f t="shared" si="463"/>
        <v>17.3951694811669+60.029738973634i</v>
      </c>
      <c r="I1644" t="str">
        <f t="shared" si="464"/>
        <v>140.852932441591-39.5337921027445i</v>
      </c>
      <c r="K1644" t="str">
        <f t="shared" si="465"/>
        <v>0.0222663215013061-0.0783164821105344i</v>
      </c>
      <c r="L1644" t="str">
        <f t="shared" si="466"/>
        <v>0.000714285714285714-2.79935572012766i</v>
      </c>
      <c r="M1644" t="str">
        <f t="shared" si="467"/>
        <v>0.0025-0.0872147757501897i</v>
      </c>
      <c r="N1644">
        <f t="shared" si="468"/>
        <v>21.324831363929945</v>
      </c>
      <c r="O1644">
        <f t="shared" si="469"/>
        <v>35.676856485165104</v>
      </c>
      <c r="P1644" s="3">
        <f t="shared" si="470"/>
        <v>35.676856485165104</v>
      </c>
      <c r="Q1644" s="3">
        <f t="shared" si="471"/>
        <v>-158.67516863607005</v>
      </c>
      <c r="R1644">
        <f t="shared" si="472"/>
        <v>21.324831363929945</v>
      </c>
      <c r="S1644">
        <f t="shared" si="473"/>
        <v>0.43202228904038142</v>
      </c>
      <c r="T1644">
        <f t="shared" ref="T1644:T1707" si="475">P1644</f>
        <v>35.676856485165104</v>
      </c>
    </row>
    <row r="1645" spans="1:20" x14ac:dyDescent="0.25">
      <c r="A1645">
        <f t="shared" ref="A1645:A1708" si="476">2*PI()*B1645</f>
        <v>2724.7911080483332</v>
      </c>
      <c r="B1645">
        <f t="shared" si="474"/>
        <v>433.66397373873491</v>
      </c>
      <c r="C1645" t="str">
        <f t="shared" ref="C1645:C1708" si="477">IMPRODUCT(D1645,E1645,$C$40,,K1645,$C$41)</f>
        <v>-56.2256725138698-21.921836791599i</v>
      </c>
      <c r="D1645" t="str">
        <f t="shared" ref="D1645:D1708" si="478">IMDIV(IMPRODUCT($C$37,$C$38,COMPLEX(1,A1645/$C$38)),IMSUM(-1*A1645*A1645/$C$39,COMPLEX(0,1*A1645)))</f>
        <v>3.47812376431555-36.7021341738138i</v>
      </c>
      <c r="E1645" t="str">
        <f t="shared" ref="E1645:E1708" si="479">IMDIV(IMPRODUCT(IMSUM(F1645,G1645),$C$29,H1645),IMSUM(1,I1645))</f>
        <v>161.411347698767+0.173236575036951i</v>
      </c>
      <c r="F1645" t="str">
        <f t="shared" ref="F1645:F1708" si="480">IMDIV(IMPRODUCT($C$14,$C$15,COMPLEX(1,A1645/$C$15)),IMSUM(-1*A1645*A1645/$C$16,COMPLEX(0,A1645)))</f>
        <v>2.90990971080205-344.408240949827i</v>
      </c>
      <c r="G1645" t="str">
        <f t="shared" ref="G1645:G1708" si="481">IMDIV(1,COMPLEX(1,A1645*$C$9*$C$10))</f>
        <v>0.999999931575936-0.000261579928474277i</v>
      </c>
      <c r="H1645" t="str">
        <f t="shared" ref="H1645:H1708" si="482">IMDIV($C$3,IMSUM(K1645,COMPLEX(0,$C$28*A1645)))</f>
        <v>17.4128127800895+60.2654720208223i</v>
      </c>
      <c r="I1645" t="str">
        <f t="shared" ref="I1645:I1708" si="483">IMPRODUCT(F1645,$C$29,H1645,$C$31)</f>
        <v>140.871050917394-39.4161525342239i</v>
      </c>
      <c r="K1645" t="str">
        <f t="shared" ref="K1645:K1708" si="484">IF($C$26&lt;=0,IMDIV(1,IMSUM(IMDIV(1,L1645),1/$C$18)),IMDIV(1,IMSUM(IMDIV(1,L1645),1/$C$18,IMDIV(1,M1645))))</f>
        <v>0.0221248075248983-0.0780558983172153i</v>
      </c>
      <c r="L1645" t="str">
        <f t="shared" ref="L1645:L1708" si="485">IMSUM($C$21/$C$22,IMDIV(1,COMPLEX(0,$C$20*$C$22*A1645)))</f>
        <v>0.000714285714285714-2.78875843806302i</v>
      </c>
      <c r="M1645" t="str">
        <f t="shared" ref="M1645:M1708" si="486">IMSUM($C$25/$C$26,IMDIV(1,COMPLEX(0,$C$24*$C$26*A1645)))</f>
        <v>0.0025-0.0868846142161676i</v>
      </c>
      <c r="N1645">
        <f t="shared" ref="N1645:N1708" si="487">ABS(R1645)</f>
        <v>21.300321195404422</v>
      </c>
      <c r="O1645">
        <f t="shared" ref="O1645:O1708" si="488">ABS(P1645)</f>
        <v>35.613272031543147</v>
      </c>
      <c r="P1645" s="3">
        <f t="shared" ref="P1645:P1708" si="489">20*LOG10(IMABS(C1645))</f>
        <v>35.613272031543147</v>
      </c>
      <c r="Q1645" s="3">
        <f t="shared" ref="Q1645:Q1708" si="490">IMARGUMENT(C1645)*180/PI()</f>
        <v>-158.69967880459558</v>
      </c>
      <c r="R1645">
        <f t="shared" ref="R1645:R1708" si="491">IF(Q1645&lt;0,Q1645+180,Q1645-180)</f>
        <v>21.300321195404422</v>
      </c>
      <c r="S1645">
        <f t="shared" ref="S1645:S1708" si="492">B1645/1000</f>
        <v>0.43366397373873489</v>
      </c>
      <c r="T1645">
        <f t="shared" si="475"/>
        <v>35.613272031543147</v>
      </c>
    </row>
    <row r="1646" spans="1:20" x14ac:dyDescent="0.25">
      <c r="A1646">
        <f t="shared" si="476"/>
        <v>2735.1453142589171</v>
      </c>
      <c r="B1646">
        <f t="shared" ref="B1646:B1709" si="493">B1645*(1+B$42)</f>
        <v>435.31189683894212</v>
      </c>
      <c r="C1646" t="str">
        <f t="shared" si="477"/>
        <v>-55.8247060718141-21.7383038161519i</v>
      </c>
      <c r="D1646" t="str">
        <f t="shared" si="478"/>
        <v>3.4781237549065-36.5632097624265i</v>
      </c>
      <c r="E1646" t="str">
        <f t="shared" si="479"/>
        <v>161.411045006204+0.175838407734501i</v>
      </c>
      <c r="F1646" t="str">
        <f t="shared" si="480"/>
        <v>2.90990970928595-343.104449836362i</v>
      </c>
      <c r="G1646" t="str">
        <f t="shared" si="481"/>
        <v>0.999999931054926-0.000262573932065676i</v>
      </c>
      <c r="H1646" t="str">
        <f t="shared" si="482"/>
        <v>17.4305991854664+60.5021898687697i</v>
      </c>
      <c r="I1646" t="str">
        <f t="shared" si="483"/>
        <v>140.88931174753-39.2990980150783i</v>
      </c>
      <c r="K1646" t="str">
        <f t="shared" si="484"/>
        <v>0.021984234215037-0.0777959276538223i</v>
      </c>
      <c r="L1646" t="str">
        <f t="shared" si="485"/>
        <v>0.000714285714285714-2.77820127322477i</v>
      </c>
      <c r="M1646" t="str">
        <f t="shared" si="486"/>
        <v>0.0025-0.086555702546491i</v>
      </c>
      <c r="N1646">
        <f t="shared" si="487"/>
        <v>21.276084107210409</v>
      </c>
      <c r="O1646">
        <f t="shared" si="488"/>
        <v>35.549676089083782</v>
      </c>
      <c r="P1646" s="3">
        <f t="shared" si="489"/>
        <v>35.549676089083782</v>
      </c>
      <c r="Q1646" s="3">
        <f t="shared" si="490"/>
        <v>-158.72391589278959</v>
      </c>
      <c r="R1646">
        <f t="shared" si="491"/>
        <v>21.276084107210409</v>
      </c>
      <c r="S1646">
        <f t="shared" si="492"/>
        <v>0.43531189683894211</v>
      </c>
      <c r="T1646">
        <f t="shared" si="475"/>
        <v>35.549676089083782</v>
      </c>
    </row>
    <row r="1647" spans="1:20" x14ac:dyDescent="0.25">
      <c r="A1647">
        <f t="shared" si="476"/>
        <v>2745.538866453101</v>
      </c>
      <c r="B1647">
        <f t="shared" si="493"/>
        <v>436.96608204693013</v>
      </c>
      <c r="C1647" t="str">
        <f t="shared" si="477"/>
        <v>-55.4264123273775-21.5565140085781i</v>
      </c>
      <c r="D1647" t="str">
        <f t="shared" si="478"/>
        <v>3.47812374542583-36.4248113250868i</v>
      </c>
      <c r="E1647" t="str">
        <f t="shared" si="479"/>
        <v>161.410746973149+0.178444491875864i</v>
      </c>
      <c r="F1647" t="str">
        <f t="shared" si="480"/>
        <v>2.90990970775832-341.805594395597i</v>
      </c>
      <c r="G1647" t="str">
        <f t="shared" si="481"/>
        <v>0.999999930529947-0.000263571712869156i</v>
      </c>
      <c r="H1647" t="str">
        <f t="shared" si="482"/>
        <v>17.4485299259922+60.7398973137177i</v>
      </c>
      <c r="I1647" t="str">
        <f t="shared" si="483"/>
        <v>140.907716084564-39.1826270787112i</v>
      </c>
      <c r="K1647" t="str">
        <f t="shared" si="484"/>
        <v>0.0218445962278246-0.0775365714569886i</v>
      </c>
      <c r="L1647" t="str">
        <f t="shared" si="485"/>
        <v>0.000714285714285714-2.76768407374454i</v>
      </c>
      <c r="M1647" t="str">
        <f t="shared" si="486"/>
        <v>0.0025-0.0862280360096546i</v>
      </c>
      <c r="N1647">
        <f t="shared" si="487"/>
        <v>21.252120058870929</v>
      </c>
      <c r="O1647">
        <f t="shared" si="488"/>
        <v>35.486068769931677</v>
      </c>
      <c r="P1647" s="3">
        <f t="shared" si="489"/>
        <v>35.486068769931677</v>
      </c>
      <c r="Q1647" s="3">
        <f t="shared" si="490"/>
        <v>-158.74787994112907</v>
      </c>
      <c r="R1647">
        <f t="shared" si="491"/>
        <v>21.252120058870929</v>
      </c>
      <c r="S1647">
        <f t="shared" si="492"/>
        <v>0.4369660820469301</v>
      </c>
      <c r="T1647">
        <f t="shared" si="475"/>
        <v>35.486068769931677</v>
      </c>
    </row>
    <row r="1648" spans="1:20" x14ac:dyDescent="0.25">
      <c r="A1648">
        <f t="shared" si="476"/>
        <v>2755.971914145623</v>
      </c>
      <c r="B1648">
        <f t="shared" si="493"/>
        <v>438.62655315870848</v>
      </c>
      <c r="C1648" t="str">
        <f t="shared" si="477"/>
        <v>-55.0307759913835-21.3764504685005i</v>
      </c>
      <c r="D1648" t="str">
        <f t="shared" si="478"/>
        <v>3.47812373587295-36.2869368708866i</v>
      </c>
      <c r="E1648" t="str">
        <f t="shared" si="479"/>
        <v>161.410453591735+0.181054847370768i</v>
      </c>
      <c r="F1648" t="str">
        <f t="shared" si="480"/>
        <v>2.90990970621905-340.51165594306i</v>
      </c>
      <c r="G1648" t="str">
        <f t="shared" si="481"/>
        <v>0.999999930000972-0.000264573285238106i</v>
      </c>
      <c r="H1648" t="str">
        <f t="shared" si="482"/>
        <v>17.4666062419626+60.9785991828892i</v>
      </c>
      <c r="I1648" t="str">
        <f t="shared" si="483"/>
        <v>140.926265090924-39.0667382696237i</v>
      </c>
      <c r="K1648" t="str">
        <f t="shared" si="484"/>
        <v>0.0217058882367772-0.0772778310264918i</v>
      </c>
      <c r="L1648" t="str">
        <f t="shared" si="485"/>
        <v>0.000714285714285714-2.75720668832889i</v>
      </c>
      <c r="M1648" t="str">
        <f t="shared" si="486"/>
        <v>0.0025-0.0859016098920648i</v>
      </c>
      <c r="N1648">
        <f t="shared" si="487"/>
        <v>21.228429010294803</v>
      </c>
      <c r="O1648">
        <f t="shared" si="488"/>
        <v>35.422450185836652</v>
      </c>
      <c r="P1648" s="3">
        <f t="shared" si="489"/>
        <v>35.422450185836652</v>
      </c>
      <c r="Q1648" s="3">
        <f t="shared" si="490"/>
        <v>-158.7715709897052</v>
      </c>
      <c r="R1648">
        <f t="shared" si="491"/>
        <v>21.228429010294803</v>
      </c>
      <c r="S1648">
        <f t="shared" si="492"/>
        <v>0.43862655315870847</v>
      </c>
      <c r="T1648">
        <f t="shared" si="475"/>
        <v>35.422450185836652</v>
      </c>
    </row>
    <row r="1649" spans="1:20" x14ac:dyDescent="0.25">
      <c r="A1649">
        <f t="shared" si="476"/>
        <v>2766.4446074193761</v>
      </c>
      <c r="B1649">
        <f t="shared" si="493"/>
        <v>440.29333406071157</v>
      </c>
      <c r="C1649" t="str">
        <f t="shared" si="477"/>
        <v>-54.6377818261033-21.1980964496531i</v>
      </c>
      <c r="D1649" t="str">
        <f t="shared" si="478"/>
        <v>3.47812372624732-36.1495844164555i</v>
      </c>
      <c r="E1649" t="str">
        <f t="shared" si="479"/>
        <v>161.410164854238+0.183669494345218i</v>
      </c>
      <c r="F1649" t="str">
        <f t="shared" si="480"/>
        <v>2.90990970466805-339.22261586501i</v>
      </c>
      <c r="G1649" t="str">
        <f t="shared" si="481"/>
        <v>0.999999929467969-0.000265578663580456i</v>
      </c>
      <c r="H1649" t="str">
        <f t="shared" si="482"/>
        <v>17.4848293854+61.2183003347628i</v>
      </c>
      <c r="I1649" t="str">
        <f t="shared" si="483"/>
        <v>140.944959938986-38.9514301434286i</v>
      </c>
      <c r="K1649" t="str">
        <f t="shared" si="484"/>
        <v>0.0215681049329683-0.0770197076256015i</v>
      </c>
      <c r="L1649" t="str">
        <f t="shared" si="485"/>
        <v>0.000714285714285714-2.74676896625711i</v>
      </c>
      <c r="M1649" t="str">
        <f t="shared" si="486"/>
        <v>0.0025-0.0855764194979728i</v>
      </c>
      <c r="N1649">
        <f t="shared" si="487"/>
        <v>21.205010921803677</v>
      </c>
      <c r="O1649">
        <f t="shared" si="488"/>
        <v>35.358820448157175</v>
      </c>
      <c r="P1649" s="3">
        <f t="shared" si="489"/>
        <v>35.358820448157175</v>
      </c>
      <c r="Q1649" s="3">
        <f t="shared" si="490"/>
        <v>-158.79498907819632</v>
      </c>
      <c r="R1649">
        <f t="shared" si="491"/>
        <v>21.205010921803677</v>
      </c>
      <c r="S1649">
        <f t="shared" si="492"/>
        <v>0.44029333406071158</v>
      </c>
      <c r="T1649">
        <f t="shared" si="475"/>
        <v>35.358820448157175</v>
      </c>
    </row>
    <row r="1650" spans="1:20" x14ac:dyDescent="0.25">
      <c r="A1650">
        <f t="shared" si="476"/>
        <v>2776.9570969275701</v>
      </c>
      <c r="B1650">
        <f t="shared" si="493"/>
        <v>441.9664487301423</v>
      </c>
      <c r="C1650" t="str">
        <f t="shared" si="477"/>
        <v>-54.2474146456341-21.0214353587048i</v>
      </c>
      <c r="D1650" t="str">
        <f t="shared" si="478"/>
        <v>3.47812371654842-36.0127519859326i</v>
      </c>
      <c r="E1650" t="str">
        <f t="shared" si="479"/>
        <v>161.409880753086+0.186288453142194i</v>
      </c>
      <c r="F1650" t="str">
        <f t="shared" si="480"/>
        <v>2.90990970310525-337.938455618176i</v>
      </c>
      <c r="G1650" t="str">
        <f t="shared" si="481"/>
        <v>0.999999928930907-0.000266587862358888i</v>
      </c>
      <c r="H1650" t="str">
        <f t="shared" si="482"/>
        <v>17.5032006201803+61.4590056593577i</v>
      </c>
      <c r="I1650" t="str">
        <f t="shared" si="483"/>
        <v>140.963801811175-38.8367012668659i</v>
      </c>
      <c r="K1650" t="str">
        <f t="shared" si="484"/>
        <v>0.021431241025164-0.076762202481418i</v>
      </c>
      <c r="L1650" t="str">
        <f t="shared" si="485"/>
        <v>0.000714285714285714-2.73637075737907i</v>
      </c>
      <c r="M1650" t="str">
        <f t="shared" si="486"/>
        <v>0.0025-0.0852524601494044i</v>
      </c>
      <c r="N1650">
        <f t="shared" si="487"/>
        <v>21.181865754158252</v>
      </c>
      <c r="O1650">
        <f t="shared" si="488"/>
        <v>35.295179667863096</v>
      </c>
      <c r="P1650" s="3">
        <f t="shared" si="489"/>
        <v>35.295179667863096</v>
      </c>
      <c r="Q1650" s="3">
        <f t="shared" si="490"/>
        <v>-158.81813424584175</v>
      </c>
      <c r="R1650">
        <f t="shared" si="491"/>
        <v>21.181865754158252</v>
      </c>
      <c r="S1650">
        <f t="shared" si="492"/>
        <v>0.44196644873014229</v>
      </c>
      <c r="T1650">
        <f t="shared" si="475"/>
        <v>35.295179667863096</v>
      </c>
    </row>
    <row r="1651" spans="1:20" x14ac:dyDescent="0.25">
      <c r="A1651">
        <f t="shared" si="476"/>
        <v>2787.5095338958949</v>
      </c>
      <c r="B1651">
        <f t="shared" si="493"/>
        <v>443.64592123531685</v>
      </c>
      <c r="C1651" t="str">
        <f t="shared" si="477"/>
        <v>-53.8596593162649-20.846450754087i</v>
      </c>
      <c r="D1651" t="str">
        <f t="shared" si="478"/>
        <v>3.47812370677566-35.8764376109373i</v>
      </c>
      <c r="E1651" t="str">
        <f t="shared" si="479"/>
        <v>161.409601280847+0.188911744317382i</v>
      </c>
      <c r="F1651" t="str">
        <f t="shared" si="480"/>
        <v>2.90990970153056-336.659156729481i</v>
      </c>
      <c r="G1651" t="str">
        <f t="shared" si="481"/>
        <v>0.999999928389755-0.000267600896091039i</v>
      </c>
      <c r="H1651" t="str">
        <f t="shared" si="482"/>
        <v>17.5217212221619+61.7007200785128i</v>
      </c>
      <c r="I1651" t="str">
        <f t="shared" si="483"/>
        <v>140.982791900054-38.7225502178175i</v>
      </c>
      <c r="K1651" t="str">
        <f t="shared" si="484"/>
        <v>0.0212952912399599-0.0765053167852196i</v>
      </c>
      <c r="L1651" t="str">
        <f t="shared" si="485"/>
        <v>0.000714285714285714-2.72601191211304i</v>
      </c>
      <c r="M1651" t="str">
        <f t="shared" si="486"/>
        <v>0.0025-0.0849297271860972i</v>
      </c>
      <c r="N1651">
        <f t="shared" si="487"/>
        <v>21.158993468583645</v>
      </c>
      <c r="O1651">
        <f t="shared" si="488"/>
        <v>35.23152795553812</v>
      </c>
      <c r="P1651" s="3">
        <f t="shared" si="489"/>
        <v>35.23152795553812</v>
      </c>
      <c r="Q1651" s="3">
        <f t="shared" si="490"/>
        <v>-158.84100653141635</v>
      </c>
      <c r="R1651">
        <f t="shared" si="491"/>
        <v>21.158993468583645</v>
      </c>
      <c r="S1651">
        <f t="shared" si="492"/>
        <v>0.44364592123531688</v>
      </c>
      <c r="T1651">
        <f t="shared" si="475"/>
        <v>35.23152795553812</v>
      </c>
    </row>
    <row r="1652" spans="1:20" x14ac:dyDescent="0.25">
      <c r="A1652">
        <f t="shared" si="476"/>
        <v>2798.1020701246994</v>
      </c>
      <c r="B1652">
        <f t="shared" si="493"/>
        <v>445.33177573601108</v>
      </c>
      <c r="C1652" t="str">
        <f t="shared" si="477"/>
        <v>-53.474500756836-20.6731263448295i</v>
      </c>
      <c r="D1652" t="str">
        <f t="shared" si="478"/>
        <v>3.47812369692848-35.7406393305414i</v>
      </c>
      <c r="E1652" t="str">
        <f t="shared" si="479"/>
        <v>161.409326430241+0.191539388641392i</v>
      </c>
      <c r="F1652" t="str">
        <f t="shared" si="480"/>
        <v>2.90990969994386-335.384700795779i</v>
      </c>
      <c r="G1652" t="str">
        <f t="shared" si="481"/>
        <v>0.999999927844483-0.000268617779349715i</v>
      </c>
      <c r="H1652" t="str">
        <f t="shared" si="482"/>
        <v>17.5403924793163+61.9434485461761i</v>
      </c>
      <c r="I1652" t="str">
        <f t="shared" si="483"/>
        <v>141.001931408417-38.6089755853246i</v>
      </c>
      <c r="K1652" t="str">
        <f t="shared" si="484"/>
        <v>0.0211602503219109-0.0762490516928003i</v>
      </c>
      <c r="L1652" t="str">
        <f t="shared" si="485"/>
        <v>0.000714285714285714-2.71569228144356i</v>
      </c>
      <c r="M1652" t="str">
        <f t="shared" si="486"/>
        <v>0.0025-0.0846082159654291i</v>
      </c>
      <c r="N1652">
        <f t="shared" si="487"/>
        <v>21.136394026796495</v>
      </c>
      <c r="O1652">
        <f t="shared" si="488"/>
        <v>35.167865421383034</v>
      </c>
      <c r="P1652" s="3">
        <f t="shared" si="489"/>
        <v>35.167865421383034</v>
      </c>
      <c r="Q1652" s="3">
        <f t="shared" si="490"/>
        <v>-158.86360597320351</v>
      </c>
      <c r="R1652">
        <f t="shared" si="491"/>
        <v>21.136394026796495</v>
      </c>
      <c r="S1652">
        <f t="shared" si="492"/>
        <v>0.44533177573601107</v>
      </c>
      <c r="T1652">
        <f t="shared" si="475"/>
        <v>35.167865421383034</v>
      </c>
    </row>
    <row r="1653" spans="1:20" x14ac:dyDescent="0.25">
      <c r="A1653">
        <f t="shared" si="476"/>
        <v>2808.7348579911736</v>
      </c>
      <c r="B1653">
        <f t="shared" si="493"/>
        <v>447.02403648380795</v>
      </c>
      <c r="C1653" t="str">
        <f t="shared" si="477"/>
        <v>-53.0919239390836-20.5014459893961i</v>
      </c>
      <c r="D1653" t="str">
        <f t="shared" si="478"/>
        <v>3.47812368700633-35.6053551912413i</v>
      </c>
      <c r="E1653" t="str">
        <f t="shared" si="479"/>
        <v>161.409056194134+0.194171407097038i</v>
      </c>
      <c r="F1653" t="str">
        <f t="shared" si="480"/>
        <v>2.90990969834508-334.115069483595i</v>
      </c>
      <c r="G1653" t="str">
        <f t="shared" si="481"/>
        <v>0.99999992729506-0.000269638526763099i</v>
      </c>
      <c r="H1653" t="str">
        <f t="shared" si="482"/>
        <v>17.5592156918598+62.187196048697i</v>
      </c>
      <c r="I1653" t="str">
        <f t="shared" si="483"/>
        <v>141.0212215494-38.4959759696046i</v>
      </c>
      <c r="K1653" t="str">
        <f t="shared" si="484"/>
        <v>0.0210261130336562-0.075993408324808i</v>
      </c>
      <c r="L1653" t="str">
        <f t="shared" si="485"/>
        <v>0.000714285714285714-2.70541171691926i</v>
      </c>
      <c r="M1653" t="str">
        <f t="shared" si="486"/>
        <v>0.0025-0.0842879218623521i</v>
      </c>
      <c r="N1653">
        <f t="shared" si="487"/>
        <v>21.11406739102847</v>
      </c>
      <c r="O1653">
        <f t="shared" si="488"/>
        <v>35.104192175218081</v>
      </c>
      <c r="P1653" s="3">
        <f t="shared" si="489"/>
        <v>35.104192175218081</v>
      </c>
      <c r="Q1653" s="3">
        <f t="shared" si="490"/>
        <v>-158.88593260897153</v>
      </c>
      <c r="R1653">
        <f t="shared" si="491"/>
        <v>21.11406739102847</v>
      </c>
      <c r="S1653">
        <f t="shared" si="492"/>
        <v>0.44702403648380795</v>
      </c>
      <c r="T1653">
        <f t="shared" si="475"/>
        <v>35.104192175218081</v>
      </c>
    </row>
    <row r="1654" spans="1:20" x14ac:dyDescent="0.25">
      <c r="A1654">
        <f t="shared" si="476"/>
        <v>2819.40805045154</v>
      </c>
      <c r="B1654">
        <f t="shared" si="493"/>
        <v>448.72272782244642</v>
      </c>
      <c r="C1654" t="str">
        <f t="shared" si="477"/>
        <v>-52.7119138879785-20.3313936945307i</v>
      </c>
      <c r="D1654" t="str">
        <f t="shared" si="478"/>
        <v>3.47812367700862-35.470583246929i</v>
      </c>
      <c r="E1654" t="str">
        <f t="shared" si="479"/>
        <v>161.408790565542+0.196807820880125i</v>
      </c>
      <c r="F1654" t="str">
        <f t="shared" si="480"/>
        <v>2.90990969673413-332.850244528855i</v>
      </c>
      <c r="G1654" t="str">
        <f t="shared" si="481"/>
        <v>0.999999926741452-0.000270663153014957i</v>
      </c>
      <c r="H1654" t="str">
        <f t="shared" si="482"/>
        <v>17.5781921723872+62.4319676051158i</v>
      </c>
      <c r="I1654" t="str">
        <f t="shared" si="483"/>
        <v>141.040663546559-38.3835499820675i</v>
      </c>
      <c r="K1654" t="str">
        <f t="shared" si="484"/>
        <v>0.0208928741560453-0.0757383877670853i</v>
      </c>
      <c r="L1654" t="str">
        <f t="shared" si="485"/>
        <v>0.000714285714285714-2.69517007065078i</v>
      </c>
      <c r="M1654" t="str">
        <f t="shared" si="486"/>
        <v>0.0025-0.0839688402693285i</v>
      </c>
      <c r="N1654">
        <f t="shared" si="487"/>
        <v>21.092013524053527</v>
      </c>
      <c r="O1654">
        <f t="shared" si="488"/>
        <v>35.04050832648619</v>
      </c>
      <c r="P1654" s="3">
        <f t="shared" si="489"/>
        <v>35.04050832648619</v>
      </c>
      <c r="Q1654" s="3">
        <f t="shared" si="490"/>
        <v>-158.90798647594647</v>
      </c>
      <c r="R1654">
        <f t="shared" si="491"/>
        <v>21.092013524053527</v>
      </c>
      <c r="S1654">
        <f t="shared" si="492"/>
        <v>0.44872272782244643</v>
      </c>
      <c r="T1654">
        <f t="shared" si="475"/>
        <v>35.04050832648619</v>
      </c>
    </row>
    <row r="1655" spans="1:20" x14ac:dyDescent="0.25">
      <c r="A1655">
        <f t="shared" si="476"/>
        <v>2830.1218010432558</v>
      </c>
      <c r="B1655">
        <f t="shared" si="493"/>
        <v>450.4278741881717</v>
      </c>
      <c r="C1655" t="str">
        <f t="shared" si="477"/>
        <v>-52.3344556820538-20.1629536141054i</v>
      </c>
      <c r="D1655" t="str">
        <f t="shared" si="478"/>
        <v>3.47812366693478-35.3363215588649i</v>
      </c>
      <c r="E1655" t="str">
        <f t="shared" si="479"/>
        <v>161.408529537635+0.199448651396805i</v>
      </c>
      <c r="F1655" t="str">
        <f t="shared" si="480"/>
        <v>2.90990969511091-331.590207736629i</v>
      </c>
      <c r="G1655" t="str">
        <f t="shared" si="481"/>
        <v>0.99999992618363-0.000271691672844858i</v>
      </c>
      <c r="H1655" t="str">
        <f t="shared" si="482"/>
        <v>17.5973232460077+62.6777682674628i</v>
      </c>
      <c r="I1655" t="str">
        <f t="shared" si="483"/>
        <v>141.060258633982-38.2716962453362i</v>
      </c>
      <c r="K1655" t="str">
        <f t="shared" si="484"/>
        <v>0.0207605284882564-0.0754839910710049i</v>
      </c>
      <c r="L1655" t="str">
        <f t="shared" si="485"/>
        <v>0.000714285714285714-2.68496719530862i</v>
      </c>
      <c r="M1655" t="str">
        <f t="shared" si="486"/>
        <v>0.0025-0.0836509665962628i</v>
      </c>
      <c r="N1655">
        <f t="shared" si="487"/>
        <v>21.070232389212038</v>
      </c>
      <c r="O1655">
        <f t="shared" si="488"/>
        <v>34.97681398425604</v>
      </c>
      <c r="P1655" s="3">
        <f t="shared" si="489"/>
        <v>34.97681398425604</v>
      </c>
      <c r="Q1655" s="3">
        <f t="shared" si="490"/>
        <v>-158.92976761078796</v>
      </c>
      <c r="R1655">
        <f t="shared" si="491"/>
        <v>21.070232389212038</v>
      </c>
      <c r="S1655">
        <f t="shared" si="492"/>
        <v>0.45042787418817171</v>
      </c>
      <c r="T1655">
        <f t="shared" si="475"/>
        <v>34.97681398425604</v>
      </c>
    </row>
    <row r="1656" spans="1:20" x14ac:dyDescent="0.25">
      <c r="A1656">
        <f t="shared" si="476"/>
        <v>2840.8762638872199</v>
      </c>
      <c r="B1656">
        <f t="shared" si="493"/>
        <v>452.13950011008677</v>
      </c>
      <c r="C1656" t="str">
        <f t="shared" si="477"/>
        <v>-51.9595344537182-19.9961100479722i</v>
      </c>
      <c r="D1656" t="str">
        <f t="shared" si="478"/>
        <v>3.47812365678424-35.2025681956498i</v>
      </c>
      <c r="E1656" t="str">
        <f t="shared" si="479"/>
        <v>161.408273103727+0.202093920263311i</v>
      </c>
      <c r="F1656" t="str">
        <f t="shared" si="480"/>
        <v>2.90990969347534-330.334940980865i</v>
      </c>
      <c r="G1656" t="str">
        <f t="shared" si="481"/>
        <v>0.999999925621559-0.000272724101048378i</v>
      </c>
      <c r="H1656" t="str">
        <f t="shared" si="482"/>
        <v>17.6166102504816+62.9246031210582i</v>
      </c>
      <c r="I1656" t="str">
        <f t="shared" si="483"/>
        <v>141.080008056384-38.1604133932642i</v>
      </c>
      <c r="K1656" t="str">
        <f t="shared" si="484"/>
        <v>0.0206290708479128-0.0752302192538046i</v>
      </c>
      <c r="L1656" t="str">
        <f t="shared" si="485"/>
        <v>0.000714285714285714-2.67480294412096i</v>
      </c>
      <c r="M1656" t="str">
        <f t="shared" si="486"/>
        <v>0.0025-0.0833342962704352i</v>
      </c>
      <c r="N1656">
        <f t="shared" si="487"/>
        <v>21.048723950435402</v>
      </c>
      <c r="O1656">
        <f t="shared" si="488"/>
        <v>34.913109257224264</v>
      </c>
      <c r="P1656" s="3">
        <f t="shared" si="489"/>
        <v>34.913109257224264</v>
      </c>
      <c r="Q1656" s="3">
        <f t="shared" si="490"/>
        <v>-158.9512760495646</v>
      </c>
      <c r="R1656">
        <f t="shared" si="491"/>
        <v>21.048723950435402</v>
      </c>
      <c r="S1656">
        <f t="shared" si="492"/>
        <v>0.45213950011008675</v>
      </c>
      <c r="T1656">
        <f t="shared" si="475"/>
        <v>34.913109257224264</v>
      </c>
    </row>
    <row r="1657" spans="1:20" x14ac:dyDescent="0.25">
      <c r="A1657">
        <f t="shared" si="476"/>
        <v>2851.6715936899918</v>
      </c>
      <c r="B1657">
        <f t="shared" si="493"/>
        <v>453.85763021050514</v>
      </c>
      <c r="C1657" t="str">
        <f t="shared" si="477"/>
        <v>-51.5871353895662-19.8308474408234i</v>
      </c>
      <c r="D1657" t="str">
        <f t="shared" si="478"/>
        <v>3.47812364655641-35.0693212331963i</v>
      </c>
      <c r="E1657" t="str">
        <f t="shared" si="479"/>
        <v>161.408021257294+0.204743649306123i</v>
      </c>
      <c r="F1657" t="str">
        <f t="shared" si="480"/>
        <v>2.90990969182732-329.084426204128i</v>
      </c>
      <c r="G1657" t="str">
        <f t="shared" si="481"/>
        <v>0.999999925055209-0.000273760452477318i</v>
      </c>
      <c r="H1657" t="str">
        <f t="shared" si="482"/>
        <v>17.6360545363594+63.1724772848177i</v>
      </c>
      <c r="I1657" t="str">
        <f t="shared" si="483"/>
        <v>141.099913069209-38.049700070955i</v>
      </c>
      <c r="K1657" t="str">
        <f t="shared" si="484"/>
        <v>0.0204984960711947-0.0749770732989192i</v>
      </c>
      <c r="L1657" t="str">
        <f t="shared" si="485"/>
        <v>0.000714285714285714-2.66467717087164i</v>
      </c>
      <c r="M1657" t="str">
        <f t="shared" si="486"/>
        <v>0.0025-0.0830188247364368i</v>
      </c>
      <c r="N1657">
        <f t="shared" si="487"/>
        <v>21.027488172271063</v>
      </c>
      <c r="O1657">
        <f t="shared" si="488"/>
        <v>34.849394253719041</v>
      </c>
      <c r="P1657" s="3">
        <f t="shared" si="489"/>
        <v>34.849394253719041</v>
      </c>
      <c r="Q1657" s="3">
        <f t="shared" si="490"/>
        <v>-158.97251182772894</v>
      </c>
      <c r="R1657">
        <f t="shared" si="491"/>
        <v>21.027488172271063</v>
      </c>
      <c r="S1657">
        <f t="shared" si="492"/>
        <v>0.45385763021050513</v>
      </c>
      <c r="T1657">
        <f t="shared" si="475"/>
        <v>34.849394253719041</v>
      </c>
    </row>
    <row r="1658" spans="1:20" x14ac:dyDescent="0.25">
      <c r="A1658">
        <f t="shared" si="476"/>
        <v>2862.5079457460138</v>
      </c>
      <c r="B1658">
        <f t="shared" si="493"/>
        <v>455.58228920530507</v>
      </c>
      <c r="C1658" t="str">
        <f t="shared" si="477"/>
        <v>-51.2172437306736-19.6671503810546i</v>
      </c>
      <c r="D1658" t="str">
        <f t="shared" si="478"/>
        <v>3.47812363625069-34.9365787547024i</v>
      </c>
      <c r="E1658" t="str">
        <f t="shared" si="479"/>
        <v>161.40777399196+0.207397860560797i</v>
      </c>
      <c r="F1658" t="str">
        <f t="shared" si="480"/>
        <v>2.90990969016675-327.838645417344i</v>
      </c>
      <c r="G1658" t="str">
        <f t="shared" si="481"/>
        <v>0.999999924484546-0.000274800742039913i</v>
      </c>
      <c r="H1658" t="str">
        <f t="shared" si="482"/>
        <v>17.6556574671229+63.4213959115575i</v>
      </c>
      <c r="I1658" t="str">
        <f t="shared" si="483"/>
        <v>141.11997493873-37.9395549347846i</v>
      </c>
      <c r="K1658" t="str">
        <f t="shared" si="484"/>
        <v>0.0203687990129498-0.0747245541563146i</v>
      </c>
      <c r="L1658" t="str">
        <f t="shared" si="485"/>
        <v>0.000714285714285714-2.65458972989803i</v>
      </c>
      <c r="M1658" t="str">
        <f t="shared" si="486"/>
        <v>0.0025-0.0827045474561031i</v>
      </c>
      <c r="N1658">
        <f t="shared" si="487"/>
        <v>21.00652501990686</v>
      </c>
      <c r="O1658">
        <f t="shared" si="488"/>
        <v>34.785669081702657</v>
      </c>
      <c r="P1658" s="3">
        <f t="shared" si="489"/>
        <v>34.785669081702657</v>
      </c>
      <c r="Q1658" s="3">
        <f t="shared" si="490"/>
        <v>-158.99347498009314</v>
      </c>
      <c r="R1658">
        <f t="shared" si="491"/>
        <v>21.00652501990686</v>
      </c>
      <c r="S1658">
        <f t="shared" si="492"/>
        <v>0.45558228920530508</v>
      </c>
      <c r="T1658">
        <f t="shared" si="475"/>
        <v>34.785669081702657</v>
      </c>
    </row>
    <row r="1659" spans="1:20" x14ac:dyDescent="0.25">
      <c r="A1659">
        <f t="shared" si="476"/>
        <v>2873.3854759398487</v>
      </c>
      <c r="B1659">
        <f t="shared" si="493"/>
        <v>457.31350190428526</v>
      </c>
      <c r="C1659" t="str">
        <f t="shared" si="477"/>
        <v>-50.8498447728865-19.5050035996339i</v>
      </c>
      <c r="D1659" t="str">
        <f t="shared" si="478"/>
        <v>3.47812362586652-34.8043388506226i</v>
      </c>
      <c r="E1659" t="str">
        <f t="shared" si="479"/>
        <v>161.407531301505+0.210056576268869i</v>
      </c>
      <c r="F1659" t="str">
        <f t="shared" si="480"/>
        <v>2.90990968849352-326.597580699537i</v>
      </c>
      <c r="G1659" t="str">
        <f t="shared" si="481"/>
        <v>0.999999923909539-0.000275844984701051i</v>
      </c>
      <c r="H1659" t="str">
        <f t="shared" si="482"/>
        <v>17.6754204193273+63.671364188305i</v>
      </c>
      <c r="I1659" t="str">
        <f t="shared" si="483"/>
        <v>141.140194942153-37.8299766524203i</v>
      </c>
      <c r="K1659" t="str">
        <f t="shared" si="484"/>
        <v>0.0202399745467992-0.0744726627428194i</v>
      </c>
      <c r="L1659" t="str">
        <f t="shared" si="485"/>
        <v>0.000714285714285714-2.64454047608889i</v>
      </c>
      <c r="M1659" t="str">
        <f t="shared" si="486"/>
        <v>0.0025-0.0823914599084514i</v>
      </c>
      <c r="N1659">
        <f t="shared" si="487"/>
        <v>20.985834459194848</v>
      </c>
      <c r="O1659">
        <f t="shared" si="488"/>
        <v>34.721933848774711</v>
      </c>
      <c r="P1659" s="3">
        <f t="shared" si="489"/>
        <v>34.721933848774711</v>
      </c>
      <c r="Q1659" s="3">
        <f t="shared" si="490"/>
        <v>-159.01416554080515</v>
      </c>
      <c r="R1659">
        <f t="shared" si="491"/>
        <v>20.985834459194848</v>
      </c>
      <c r="S1659">
        <f t="shared" si="492"/>
        <v>0.45731350190428527</v>
      </c>
      <c r="T1659">
        <f t="shared" si="475"/>
        <v>34.721933848774711</v>
      </c>
    </row>
    <row r="1660" spans="1:20" x14ac:dyDescent="0.25">
      <c r="A1660">
        <f t="shared" si="476"/>
        <v>2884.3043407484206</v>
      </c>
      <c r="B1660">
        <f t="shared" si="493"/>
        <v>459.05129321152157</v>
      </c>
      <c r="C1660" t="str">
        <f t="shared" si="477"/>
        <v>-50.4849238670988-19.3443919689762i</v>
      </c>
      <c r="D1660" t="str">
        <f t="shared" si="478"/>
        <v>3.47812361540327-34.6725996186419i</v>
      </c>
      <c r="E1660" t="str">
        <f t="shared" si="479"/>
        <v>161.407293179866+0.212719818881135i</v>
      </c>
      <c r="F1660" t="str">
        <f t="shared" si="480"/>
        <v>2.90990968680756-325.361214197575i</v>
      </c>
      <c r="G1660" t="str">
        <f t="shared" si="481"/>
        <v>0.999999923330153-0.000276893195482487i</v>
      </c>
      <c r="H1660" t="str">
        <f t="shared" si="482"/>
        <v>17.6953447827461+63.9223873366154i</v>
      </c>
      <c r="I1660" t="str">
        <f t="shared" si="483"/>
        <v>141.16057436772-37.720963902845i</v>
      </c>
      <c r="K1660" t="str">
        <f t="shared" si="484"/>
        <v>0.0201120175652388-0.0742213999424503i</v>
      </c>
      <c r="L1660" t="str">
        <f t="shared" si="485"/>
        <v>0.000714285714285714-2.63452926488234i</v>
      </c>
      <c r="M1660" t="str">
        <f t="shared" si="486"/>
        <v>0.0025-0.0820795575896109i</v>
      </c>
      <c r="N1660">
        <f t="shared" si="487"/>
        <v>20.965416456675854</v>
      </c>
      <c r="O1660">
        <f t="shared" si="488"/>
        <v>34.658188662174979</v>
      </c>
      <c r="P1660" s="3">
        <f t="shared" si="489"/>
        <v>34.658188662174979</v>
      </c>
      <c r="Q1660" s="3">
        <f t="shared" si="490"/>
        <v>-159.03458354332415</v>
      </c>
      <c r="R1660">
        <f t="shared" si="491"/>
        <v>20.965416456675854</v>
      </c>
      <c r="S1660">
        <f t="shared" si="492"/>
        <v>0.45905129321152155</v>
      </c>
      <c r="T1660">
        <f t="shared" si="475"/>
        <v>34.658188662174979</v>
      </c>
    </row>
    <row r="1661" spans="1:20" x14ac:dyDescent="0.25">
      <c r="A1661">
        <f t="shared" si="476"/>
        <v>2895.2646972432644</v>
      </c>
      <c r="B1661">
        <f t="shared" si="493"/>
        <v>460.79568812572535</v>
      </c>
      <c r="C1661" t="str">
        <f t="shared" si="477"/>
        <v>-50.1224664195201-19.1853005018212i</v>
      </c>
      <c r="D1661" t="str">
        <f t="shared" si="478"/>
        <v>3.47812360486034-34.5413591636471i</v>
      </c>
      <c r="E1661" t="str">
        <f t="shared" si="479"/>
        <v>161.407059621136+0.215387611053496i</v>
      </c>
      <c r="F1661" t="str">
        <f t="shared" si="480"/>
        <v>2.90990968510876-324.129528125912i</v>
      </c>
      <c r="G1661" t="str">
        <f t="shared" si="481"/>
        <v>0.999999922746355-0.000277945389463057i</v>
      </c>
      <c r="H1661" t="str">
        <f t="shared" si="482"/>
        <v>17.7154319605171+64.1744706128902i</v>
      </c>
      <c r="I1661" t="str">
        <f t="shared" si="483"/>
        <v>141.18111451482-37.6125153763784i</v>
      </c>
      <c r="K1661" t="str">
        <f t="shared" si="484"/>
        <v>0.0199849229797383-0.0739707666067411i</v>
      </c>
      <c r="L1661" t="str">
        <f t="shared" si="485"/>
        <v>0.000714285714285714-2.62455595226373i</v>
      </c>
      <c r="M1661" t="str">
        <f t="shared" si="486"/>
        <v>0.0025-0.0817688360127626i</v>
      </c>
      <c r="N1661">
        <f t="shared" si="487"/>
        <v>20.945270979601673</v>
      </c>
      <c r="O1661">
        <f t="shared" si="488"/>
        <v>34.594433628786156</v>
      </c>
      <c r="P1661" s="3">
        <f t="shared" si="489"/>
        <v>34.594433628786156</v>
      </c>
      <c r="Q1661" s="3">
        <f t="shared" si="490"/>
        <v>-159.05472902039833</v>
      </c>
      <c r="R1661">
        <f t="shared" si="491"/>
        <v>20.945270979601673</v>
      </c>
      <c r="S1661">
        <f t="shared" si="492"/>
        <v>0.46079568812572536</v>
      </c>
      <c r="T1661">
        <f t="shared" si="475"/>
        <v>34.594433628786156</v>
      </c>
    </row>
    <row r="1662" spans="1:20" x14ac:dyDescent="0.25">
      <c r="A1662">
        <f t="shared" si="476"/>
        <v>2906.2667030927892</v>
      </c>
      <c r="B1662">
        <f t="shared" si="493"/>
        <v>462.54671174060314</v>
      </c>
      <c r="C1662" t="str">
        <f t="shared" si="477"/>
        <v>-49.7624578919373-19.0277143501204i</v>
      </c>
      <c r="D1662" t="str">
        <f t="shared" si="478"/>
        <v>3.47812359423715-34.4106155977i</v>
      </c>
      <c r="E1662" t="str">
        <f t="shared" si="479"/>
        <v>161.406830619564+0.218059975646867i</v>
      </c>
      <c r="F1662" t="str">
        <f t="shared" si="480"/>
        <v>2.90990968339703-322.902504766328i</v>
      </c>
      <c r="G1662" t="str">
        <f t="shared" si="481"/>
        <v>0.999999922158111-0.000279001581778896i</v>
      </c>
      <c r="H1662" t="str">
        <f t="shared" si="482"/>
        <v>17.7356833692906+64.4276193086945i</v>
      </c>
      <c r="I1662" t="str">
        <f t="shared" si="483"/>
        <v>141.201816694084-37.5046297747003i</v>
      </c>
      <c r="K1662" t="str">
        <f t="shared" si="484"/>
        <v>0.0198586857208396-0.0737207635550714i</v>
      </c>
      <c r="L1662" t="str">
        <f t="shared" si="485"/>
        <v>0.000714285714285714-2.61462039476364i</v>
      </c>
      <c r="M1662" t="str">
        <f t="shared" si="486"/>
        <v>0.0025-0.0814592907080719i</v>
      </c>
      <c r="N1662">
        <f t="shared" si="487"/>
        <v>20.925397995960537</v>
      </c>
      <c r="O1662">
        <f t="shared" si="488"/>
        <v>34.530668855137307</v>
      </c>
      <c r="P1662" s="3">
        <f t="shared" si="489"/>
        <v>34.530668855137307</v>
      </c>
      <c r="Q1662" s="3">
        <f t="shared" si="490"/>
        <v>-159.07460200403946</v>
      </c>
      <c r="R1662">
        <f t="shared" si="491"/>
        <v>20.925397995960537</v>
      </c>
      <c r="S1662">
        <f t="shared" si="492"/>
        <v>0.46254671174060313</v>
      </c>
      <c r="T1662">
        <f t="shared" si="475"/>
        <v>34.530668855137307</v>
      </c>
    </row>
    <row r="1663" spans="1:20" x14ac:dyDescent="0.25">
      <c r="A1663">
        <f t="shared" si="476"/>
        <v>2917.310516564542</v>
      </c>
      <c r="B1663">
        <f t="shared" si="493"/>
        <v>464.30438924521746</v>
      </c>
      <c r="C1663" t="str">
        <f t="shared" si="477"/>
        <v>-49.404883801964-18.8716188039257i</v>
      </c>
      <c r="D1663" t="str">
        <f t="shared" si="478"/>
        <v>3.47812358353305-34.2803670400107i</v>
      </c>
      <c r="E1663" t="str">
        <f t="shared" si="479"/>
        <v>161.406606169562+0.220736935728213i</v>
      </c>
      <c r="F1663" t="str">
        <f t="shared" si="480"/>
        <v>2.90990968167226-321.680126467682i</v>
      </c>
      <c r="G1663" t="str">
        <f t="shared" si="481"/>
        <v>0.999999921565389-0.000280061787623657i</v>
      </c>
      <c r="H1663" t="str">
        <f t="shared" si="482"/>
        <v>17.7561004393798+64.6818387510885i</v>
      </c>
      <c r="I1663" t="str">
        <f t="shared" si="483"/>
        <v>141.222682227503-37.3973058108763i</v>
      </c>
      <c r="K1663" t="str">
        <f t="shared" si="484"/>
        <v>0.0197333007382462-0.0734713915749856i</v>
      </c>
      <c r="L1663" t="str">
        <f t="shared" si="485"/>
        <v>0.000714285714285714-2.6047224494557i</v>
      </c>
      <c r="M1663" t="str">
        <f t="shared" si="486"/>
        <v>0.0025-0.0811509172226258i</v>
      </c>
      <c r="N1663">
        <f t="shared" si="487"/>
        <v>20.905797474498684</v>
      </c>
      <c r="O1663">
        <f t="shared" si="488"/>
        <v>34.466894447406595</v>
      </c>
      <c r="P1663" s="3">
        <f t="shared" si="489"/>
        <v>34.466894447406595</v>
      </c>
      <c r="Q1663" s="3">
        <f t="shared" si="490"/>
        <v>-159.09420252550132</v>
      </c>
      <c r="R1663">
        <f t="shared" si="491"/>
        <v>20.905797474498684</v>
      </c>
      <c r="S1663">
        <f t="shared" si="492"/>
        <v>0.46430438924521744</v>
      </c>
      <c r="T1663">
        <f t="shared" si="475"/>
        <v>34.466894447406595</v>
      </c>
    </row>
    <row r="1664" spans="1:20" x14ac:dyDescent="0.25">
      <c r="A1664">
        <f t="shared" si="476"/>
        <v>2928.3962965274873</v>
      </c>
      <c r="B1664">
        <f t="shared" si="493"/>
        <v>466.06874592434929</v>
      </c>
      <c r="C1664" t="str">
        <f t="shared" si="477"/>
        <v>-49.0497297232819-18.7169992902849i</v>
      </c>
      <c r="D1664" t="str">
        <f t="shared" si="478"/>
        <v>3.47812357274744-34.1506116169099i</v>
      </c>
      <c r="E1664" t="str">
        <f t="shared" si="479"/>
        <v>161.406386265699+0.223418514567417i</v>
      </c>
      <c r="F1664" t="str">
        <f t="shared" si="480"/>
        <v>2.90990967993435-320.46237564565i</v>
      </c>
      <c r="G1664" t="str">
        <f t="shared" si="481"/>
        <v>0.999999920968153-0.000281126022248729i</v>
      </c>
      <c r="H1664" t="str">
        <f t="shared" si="482"/>
        <v>17.7766846149125+64.9371343029538i</v>
      </c>
      <c r="I1664" t="str">
        <f t="shared" si="483"/>
        <v>141.243712448533-37.2905422093807i</v>
      </c>
      <c r="K1664" t="str">
        <f t="shared" si="484"/>
        <v>0.0196087630009145-0.0732226514225194i</v>
      </c>
      <c r="L1664" t="str">
        <f t="shared" si="485"/>
        <v>0.000714285714285714-2.59486197395468i</v>
      </c>
      <c r="M1664" t="str">
        <f t="shared" si="486"/>
        <v>0.0025-0.0808437111203682i</v>
      </c>
      <c r="N1664">
        <f t="shared" si="487"/>
        <v>20.886469384743748</v>
      </c>
      <c r="O1664">
        <f t="shared" si="488"/>
        <v>34.403110511424323</v>
      </c>
      <c r="P1664" s="3">
        <f t="shared" si="489"/>
        <v>34.403110511424323</v>
      </c>
      <c r="Q1664" s="3">
        <f t="shared" si="490"/>
        <v>-159.11353061525625</v>
      </c>
      <c r="R1664">
        <f t="shared" si="491"/>
        <v>20.886469384743748</v>
      </c>
      <c r="S1664">
        <f t="shared" si="492"/>
        <v>0.46606874592434927</v>
      </c>
      <c r="T1664">
        <f t="shared" si="475"/>
        <v>34.403110511424323</v>
      </c>
    </row>
    <row r="1665" spans="1:20" x14ac:dyDescent="0.25">
      <c r="A1665">
        <f t="shared" si="476"/>
        <v>2939.5242024542918</v>
      </c>
      <c r="B1665">
        <f t="shared" si="493"/>
        <v>467.83980715886184</v>
      </c>
      <c r="C1665" t="str">
        <f t="shared" si="477"/>
        <v>-48.6969812858745-18.563841372144i</v>
      </c>
      <c r="D1665" t="str">
        <f t="shared" si="478"/>
        <v>3.47812356187972-34.0213474618224i</v>
      </c>
      <c r="E1665" t="str">
        <f t="shared" si="479"/>
        <v>161.406170902703+0.226104735637052i</v>
      </c>
      <c r="F1665" t="str">
        <f t="shared" si="480"/>
        <v>2.90990967818322-319.24923478248i</v>
      </c>
      <c r="G1665" t="str">
        <f t="shared" si="481"/>
        <v>0.99999992036637-0.000282194300963454i</v>
      </c>
      <c r="H1665" t="str">
        <f t="shared" si="482"/>
        <v>17.7974373539857+65.193511363325i</v>
      </c>
      <c r="I1665" t="str">
        <f t="shared" si="483"/>
        <v>141.264908702202-37.1843377061246i</v>
      </c>
      <c r="K1665" t="str">
        <f t="shared" si="484"/>
        <v>0.0194850674971411-0.072974543822521i</v>
      </c>
      <c r="L1665" t="str">
        <f t="shared" si="485"/>
        <v>0.000714285714285714-2.5850388264143i</v>
      </c>
      <c r="M1665" t="str">
        <f t="shared" si="486"/>
        <v>0.0025-0.0805376679820366i</v>
      </c>
      <c r="N1665">
        <f t="shared" si="487"/>
        <v>20.867413697028269</v>
      </c>
      <c r="O1665">
        <f t="shared" si="488"/>
        <v>34.339317152676166</v>
      </c>
      <c r="P1665" s="3">
        <f t="shared" si="489"/>
        <v>34.339317152676166</v>
      </c>
      <c r="Q1665" s="3">
        <f t="shared" si="490"/>
        <v>-159.13258630297173</v>
      </c>
      <c r="R1665">
        <f t="shared" si="491"/>
        <v>20.867413697028269</v>
      </c>
      <c r="S1665">
        <f t="shared" si="492"/>
        <v>0.46783980715886186</v>
      </c>
      <c r="T1665">
        <f t="shared" si="475"/>
        <v>34.339317152676166</v>
      </c>
    </row>
    <row r="1666" spans="1:20" x14ac:dyDescent="0.25">
      <c r="A1666">
        <f t="shared" si="476"/>
        <v>2950.6943944236182</v>
      </c>
      <c r="B1666">
        <f t="shared" si="493"/>
        <v>469.61759842606551</v>
      </c>
      <c r="C1666" t="str">
        <f t="shared" si="477"/>
        <v>-48.3466241762496-18.4121307472518i</v>
      </c>
      <c r="D1666" t="str">
        <f t="shared" si="478"/>
        <v>3.47812355092925-33.8925727152397i</v>
      </c>
      <c r="E1666" t="str">
        <f t="shared" si="479"/>
        <v>161.405960075468+0.228795622613186i</v>
      </c>
      <c r="F1666" t="str">
        <f t="shared" si="480"/>
        <v>2.90990967641875-318.040686426731i</v>
      </c>
      <c r="G1666" t="str">
        <f t="shared" si="481"/>
        <v>0.999999919760005-0.000283266639135351i</v>
      </c>
      <c r="H1666" t="str">
        <f t="shared" si="482"/>
        <v>17.8183601288215+65.4509753677323i</v>
      </c>
      <c r="I1666" t="str">
        <f t="shared" si="483"/>
        <v>141.286272345226-37.0786910484807i</v>
      </c>
      <c r="K1666" t="str">
        <f t="shared" si="484"/>
        <v>0.0193622092346431-0.0727270694689667i</v>
      </c>
      <c r="L1666" t="str">
        <f t="shared" si="485"/>
        <v>0.000714285714285714-2.57525286552531i</v>
      </c>
      <c r="M1666" t="str">
        <f t="shared" si="486"/>
        <v>0.0025-0.0802327834050968i</v>
      </c>
      <c r="N1666">
        <f t="shared" si="487"/>
        <v>20.848630382510919</v>
      </c>
      <c r="O1666">
        <f t="shared" si="488"/>
        <v>34.275514476305922</v>
      </c>
      <c r="P1666" s="3">
        <f t="shared" si="489"/>
        <v>34.275514476305922</v>
      </c>
      <c r="Q1666" s="3">
        <f t="shared" si="490"/>
        <v>-159.15136961748908</v>
      </c>
      <c r="R1666">
        <f t="shared" si="491"/>
        <v>20.848630382510919</v>
      </c>
      <c r="S1666">
        <f t="shared" si="492"/>
        <v>0.46961759842606549</v>
      </c>
      <c r="T1666">
        <f t="shared" si="475"/>
        <v>34.275514476305922</v>
      </c>
    </row>
    <row r="1667" spans="1:20" x14ac:dyDescent="0.25">
      <c r="A1667">
        <f t="shared" si="476"/>
        <v>2961.9070331224275</v>
      </c>
      <c r="B1667">
        <f t="shared" si="493"/>
        <v>471.40214530008456</v>
      </c>
      <c r="C1667" t="str">
        <f t="shared" si="477"/>
        <v>-47.9986441376583-18.2618532470746i</v>
      </c>
      <c r="D1667" t="str">
        <f t="shared" si="478"/>
        <v>3.47812353989539-33.764285524694i</v>
      </c>
      <c r="E1667" t="str">
        <f t="shared" si="479"/>
        <v>161.405753779051+0.231491199372943i</v>
      </c>
      <c r="F1667" t="str">
        <f t="shared" si="480"/>
        <v>2.90990967464084-316.83671319303i</v>
      </c>
      <c r="G1667" t="str">
        <f t="shared" si="481"/>
        <v>0.999999919149022-0.000284343052190337i</v>
      </c>
      <c r="H1667" t="str">
        <f t="shared" si="482"/>
        <v>17.839454425925+65.7095317885348i</v>
      </c>
      <c r="I1667" t="str">
        <f t="shared" si="483"/>
        <v>141.307804746113-36.9736009953112i</v>
      </c>
      <c r="K1667" t="str">
        <f t="shared" si="484"/>
        <v>0.019240183240642-0.0724802290252849i</v>
      </c>
      <c r="L1667" t="str">
        <f t="shared" si="485"/>
        <v>0.000714285714285714-2.56550395051336i</v>
      </c>
      <c r="M1667" t="str">
        <f t="shared" si="486"/>
        <v>0.0025-0.0799290530036833i</v>
      </c>
      <c r="N1667">
        <f t="shared" si="487"/>
        <v>20.830119413200066</v>
      </c>
      <c r="O1667">
        <f t="shared" si="488"/>
        <v>34.211702587119348</v>
      </c>
      <c r="P1667" s="3">
        <f t="shared" si="489"/>
        <v>34.211702587119348</v>
      </c>
      <c r="Q1667" s="3">
        <f t="shared" si="490"/>
        <v>-159.16988058679993</v>
      </c>
      <c r="R1667">
        <f t="shared" si="491"/>
        <v>20.830119413200066</v>
      </c>
      <c r="S1667">
        <f t="shared" si="492"/>
        <v>0.47140214530008456</v>
      </c>
      <c r="T1667">
        <f t="shared" si="475"/>
        <v>34.211702587119348</v>
      </c>
    </row>
    <row r="1668" spans="1:20" x14ac:dyDescent="0.25">
      <c r="A1668">
        <f t="shared" si="476"/>
        <v>2973.1622798482931</v>
      </c>
      <c r="B1668">
        <f t="shared" si="493"/>
        <v>473.19347345222491</v>
      </c>
      <c r="C1668" t="str">
        <f t="shared" si="477"/>
        <v>-47.6530269702947-18.1129948357097i</v>
      </c>
      <c r="D1668" t="str">
        <f t="shared" si="478"/>
        <v>3.47812352877751-33.636484044731i</v>
      </c>
      <c r="E1668" t="str">
        <f t="shared" si="479"/>
        <v>161.405552008667+0.234191489993815i</v>
      </c>
      <c r="F1668" t="str">
        <f t="shared" si="480"/>
        <v>2.90990967284941-315.63729776182i</v>
      </c>
      <c r="G1668" t="str">
        <f t="shared" si="481"/>
        <v>0.999999918533387-0.000285423555612944i</v>
      </c>
      <c r="H1668" t="str">
        <f t="shared" si="482"/>
        <v>17.8607217462455+65.9691861352746i</v>
      </c>
      <c r="I1668" t="str">
        <f t="shared" si="483"/>
        <v>141.329507285294-36.8690663169977i</v>
      </c>
      <c r="K1668" t="str">
        <f t="shared" si="484"/>
        <v>0.0191189845619371-0.0722340231246643i</v>
      </c>
      <c r="L1668" t="str">
        <f t="shared" si="485"/>
        <v>0.000714285714285714-2.55579194113704i</v>
      </c>
      <c r="M1668" t="str">
        <f t="shared" si="486"/>
        <v>0.0025-0.0796264724085306i</v>
      </c>
      <c r="N1668">
        <f t="shared" si="487"/>
        <v>20.81188076197455</v>
      </c>
      <c r="O1668">
        <f t="shared" si="488"/>
        <v>34.147881589585822</v>
      </c>
      <c r="P1668" s="3">
        <f t="shared" si="489"/>
        <v>34.147881589585822</v>
      </c>
      <c r="Q1668" s="3">
        <f t="shared" si="490"/>
        <v>-159.18811923802545</v>
      </c>
      <c r="R1668">
        <f t="shared" si="491"/>
        <v>20.81188076197455</v>
      </c>
      <c r="S1668">
        <f t="shared" si="492"/>
        <v>0.4731934734522249</v>
      </c>
      <c r="T1668">
        <f t="shared" si="475"/>
        <v>34.147881589585822</v>
      </c>
    </row>
    <row r="1669" spans="1:20" x14ac:dyDescent="0.25">
      <c r="A1669">
        <f t="shared" si="476"/>
        <v>2984.4602965117165</v>
      </c>
      <c r="B1669">
        <f t="shared" si="493"/>
        <v>474.99160865134337</v>
      </c>
      <c r="C1669" t="str">
        <f t="shared" si="477"/>
        <v>-47.309758531501-17.9655416088122i</v>
      </c>
      <c r="D1669" t="str">
        <f t="shared" si="478"/>
        <v>3.47812351757498-33.5091664368833i</v>
      </c>
      <c r="E1669" t="str">
        <f t="shared" si="479"/>
        <v>161.405354759699+0.236896518753478i</v>
      </c>
      <c r="F1669" t="str">
        <f t="shared" si="480"/>
        <v>2.90990967104432-314.442422879103i</v>
      </c>
      <c r="G1669" t="str">
        <f t="shared" si="481"/>
        <v>0.999999917913065-0.000286508164946546i</v>
      </c>
      <c r="H1669" t="str">
        <f t="shared" si="482"/>
        <v>17.8821636053376+66.2299439550188i</v>
      </c>
      <c r="I1669" t="str">
        <f t="shared" si="483"/>
        <v>141.351381355215-36.7650857954663i</v>
      </c>
      <c r="K1669" t="str">
        <f t="shared" si="484"/>
        <v>0.0189986082649826-0.0719884523703752i</v>
      </c>
      <c r="L1669" t="str">
        <f t="shared" si="485"/>
        <v>0.000714285714285714-2.54611669768583i</v>
      </c>
      <c r="M1669" t="str">
        <f t="shared" si="486"/>
        <v>0.0025-0.0793250372669163i</v>
      </c>
      <c r="N1669">
        <f t="shared" si="487"/>
        <v>20.793914402606532</v>
      </c>
      <c r="O1669">
        <f t="shared" si="488"/>
        <v>34.084051587842808</v>
      </c>
      <c r="P1669" s="3">
        <f t="shared" si="489"/>
        <v>34.084051587842808</v>
      </c>
      <c r="Q1669" s="3">
        <f t="shared" si="490"/>
        <v>-159.20608559739347</v>
      </c>
      <c r="R1669">
        <f t="shared" si="491"/>
        <v>20.793914402606532</v>
      </c>
      <c r="S1669">
        <f t="shared" si="492"/>
        <v>0.47499160865134338</v>
      </c>
      <c r="T1669">
        <f t="shared" si="475"/>
        <v>34.084051587842808</v>
      </c>
    </row>
    <row r="1670" spans="1:20" x14ac:dyDescent="0.25">
      <c r="A1670">
        <f t="shared" si="476"/>
        <v>2995.8012456384613</v>
      </c>
      <c r="B1670">
        <f t="shared" si="493"/>
        <v>476.79657676421851</v>
      </c>
      <c r="C1670" t="str">
        <f t="shared" si="477"/>
        <v>-46.9688247359556-17.8194797925224i</v>
      </c>
      <c r="D1670" t="str">
        <f t="shared" si="478"/>
        <v>3.47812350628715-33.3823308696447i</v>
      </c>
      <c r="E1670" t="str">
        <f t="shared" si="479"/>
        <v>161.405162027697+0.239606310129387i</v>
      </c>
      <c r="F1670" t="str">
        <f t="shared" si="480"/>
        <v>2.9099096692255-313.252071356207i</v>
      </c>
      <c r="G1670" t="str">
        <f t="shared" si="481"/>
        <v>0.999999917288019-0.000287596895793581i</v>
      </c>
      <c r="H1670" t="str">
        <f t="shared" si="482"/>
        <v>17.9037815335266+66.4918108327166i</v>
      </c>
      <c r="I1670" t="str">
        <f t="shared" si="483"/>
        <v>141.373428360473-36.6616582242215i</v>
      </c>
      <c r="K1670" t="str">
        <f t="shared" si="484"/>
        <v>0.0188790494359571-0.0717435173360783i</v>
      </c>
      <c r="L1670" t="str">
        <f t="shared" si="485"/>
        <v>0.000714285714285714-2.53647808097811i</v>
      </c>
      <c r="M1670" t="str">
        <f t="shared" si="486"/>
        <v>0.0025-0.0790247432425943i</v>
      </c>
      <c r="N1670">
        <f t="shared" si="487"/>
        <v>20.776220309782644</v>
      </c>
      <c r="O1670">
        <f t="shared" si="488"/>
        <v>34.020212685698482</v>
      </c>
      <c r="P1670" s="3">
        <f t="shared" si="489"/>
        <v>34.020212685698482</v>
      </c>
      <c r="Q1670" s="3">
        <f t="shared" si="490"/>
        <v>-159.22377969021736</v>
      </c>
      <c r="R1670">
        <f t="shared" si="491"/>
        <v>20.776220309782644</v>
      </c>
      <c r="S1670">
        <f t="shared" si="492"/>
        <v>0.47679657676421849</v>
      </c>
      <c r="T1670">
        <f t="shared" si="475"/>
        <v>34.020212685698482</v>
      </c>
    </row>
    <row r="1671" spans="1:20" x14ac:dyDescent="0.25">
      <c r="A1671">
        <f t="shared" si="476"/>
        <v>3007.1852903718877</v>
      </c>
      <c r="B1671">
        <f t="shared" si="493"/>
        <v>478.60840375592255</v>
      </c>
      <c r="C1671" t="str">
        <f t="shared" si="477"/>
        <v>-46.6302115558553-17.6747957424012i</v>
      </c>
      <c r="D1671" t="str">
        <f t="shared" si="478"/>
        <v>3.47812349491336-33.2559755184427i</v>
      </c>
      <c r="E1671" t="str">
        <f t="shared" si="479"/>
        <v>161.404973808377+0.242320888797474i</v>
      </c>
      <c r="F1671" t="str">
        <f t="shared" si="480"/>
        <v>2.90990966739282-312.066226069522i</v>
      </c>
      <c r="G1671" t="str">
        <f t="shared" si="481"/>
        <v>0.999999916658213-0.000288689763815778i</v>
      </c>
      <c r="H1671" t="str">
        <f t="shared" si="482"/>
        <v>17.9255770760753+66.7547923915534i</v>
      </c>
      <c r="I1671" t="str">
        <f t="shared" si="483"/>
        <v>141.395649717914-36.5587824083749i</v>
      </c>
      <c r="K1671" t="str">
        <f t="shared" si="484"/>
        <v>0.018760303180834-0.071499218566139i</v>
      </c>
      <c r="L1671" t="str">
        <f t="shared" si="485"/>
        <v>0.000714285714285714-2.52687595235915i</v>
      </c>
      <c r="M1671" t="str">
        <f t="shared" si="486"/>
        <v>0.0025-0.0787255860157344i</v>
      </c>
      <c r="N1671">
        <f t="shared" si="487"/>
        <v>20.758798459126069</v>
      </c>
      <c r="O1671">
        <f t="shared" si="488"/>
        <v>33.956364986635023</v>
      </c>
      <c r="P1671" s="3">
        <f t="shared" si="489"/>
        <v>33.956364986635023</v>
      </c>
      <c r="Q1671" s="3">
        <f t="shared" si="490"/>
        <v>-159.24120154087393</v>
      </c>
      <c r="R1671">
        <f t="shared" si="491"/>
        <v>20.758798459126069</v>
      </c>
      <c r="S1671">
        <f t="shared" si="492"/>
        <v>0.47860840375592256</v>
      </c>
      <c r="T1671">
        <f t="shared" si="475"/>
        <v>33.956364986635023</v>
      </c>
    </row>
    <row r="1672" spans="1:20" x14ac:dyDescent="0.25">
      <c r="A1672">
        <f t="shared" si="476"/>
        <v>3018.6125944753012</v>
      </c>
      <c r="B1672">
        <f t="shared" si="493"/>
        <v>480.42711569019508</v>
      </c>
      <c r="C1672" t="str">
        <f t="shared" si="477"/>
        <v>-46.293905021087-17.5314759423678i</v>
      </c>
      <c r="D1672" t="str">
        <f t="shared" si="478"/>
        <v>3.478123483453-33.1300985656133i</v>
      </c>
      <c r="E1672" t="str">
        <f t="shared" si="479"/>
        <v>161.40479009762+0.245040279630904i</v>
      </c>
      <c r="F1672" t="str">
        <f t="shared" si="480"/>
        <v>2.90990966554619-310.884869960268i</v>
      </c>
      <c r="G1672" t="str">
        <f t="shared" si="481"/>
        <v>0.999999916023612-0.00028978678473438i</v>
      </c>
      <c r="H1672" t="str">
        <f t="shared" si="482"/>
        <v>17.9475517933521+67.0188942933172i</v>
      </c>
      <c r="I1672" t="str">
        <f t="shared" si="483"/>
        <v>141.418046856773-36.4564571646765i</v>
      </c>
      <c r="K1672" t="str">
        <f t="shared" si="484"/>
        <v>0.0186423646254439-0.0712555565759323i</v>
      </c>
      <c r="L1672" t="str">
        <f t="shared" si="485"/>
        <v>0.000714285714285714-2.51731017369909i</v>
      </c>
      <c r="M1672" t="str">
        <f t="shared" si="486"/>
        <v>0.0025-0.0784275612828597i</v>
      </c>
      <c r="N1672">
        <f t="shared" si="487"/>
        <v>20.741648827216324</v>
      </c>
      <c r="O1672">
        <f t="shared" si="488"/>
        <v>33.892508593811229</v>
      </c>
      <c r="P1672" s="3">
        <f t="shared" si="489"/>
        <v>33.892508593811229</v>
      </c>
      <c r="Q1672" s="3">
        <f t="shared" si="490"/>
        <v>-159.25835117278368</v>
      </c>
      <c r="R1672">
        <f t="shared" si="491"/>
        <v>20.741648827216324</v>
      </c>
      <c r="S1672">
        <f t="shared" si="492"/>
        <v>0.48042711569019508</v>
      </c>
      <c r="T1672">
        <f t="shared" si="475"/>
        <v>33.892508593811229</v>
      </c>
    </row>
    <row r="1673" spans="1:20" x14ac:dyDescent="0.25">
      <c r="A1673">
        <f t="shared" si="476"/>
        <v>3030.0833223343075</v>
      </c>
      <c r="B1673">
        <f t="shared" si="493"/>
        <v>482.25273872981785</v>
      </c>
      <c r="C1673" t="str">
        <f t="shared" si="477"/>
        <v>-45.9598912193976-17.3895070036486i</v>
      </c>
      <c r="D1673" t="str">
        <f t="shared" si="478"/>
        <v>3.47812347190534-33.0046982003742i</v>
      </c>
      <c r="E1673" t="str">
        <f t="shared" si="479"/>
        <v>161.40461089148+0.247764507700917i</v>
      </c>
      <c r="F1673" t="str">
        <f t="shared" si="480"/>
        <v>2.90990966368549-309.70798603424i</v>
      </c>
      <c r="G1673" t="str">
        <f t="shared" si="481"/>
        <v>0.999999915384179-0.000290887974330366i</v>
      </c>
      <c r="H1673" t="str">
        <f t="shared" si="482"/>
        <v>17.9697072610035+67.2841222387604i</v>
      </c>
      <c r="I1673" t="str">
        <f t="shared" si="483"/>
        <v>141.440621218775-36.3546813215491i</v>
      </c>
      <c r="K1673" t="str">
        <f t="shared" si="484"/>
        <v>0.0185252289155403-0.0710125318521542i</v>
      </c>
      <c r="L1673" t="str">
        <f t="shared" si="485"/>
        <v>0.000714285714285714-2.507780607391i</v>
      </c>
      <c r="M1673" t="str">
        <f t="shared" si="486"/>
        <v>0.0025-0.0781306647567842i</v>
      </c>
      <c r="N1673">
        <f t="shared" si="487"/>
        <v>20.724771391611654</v>
      </c>
      <c r="O1673">
        <f t="shared" si="488"/>
        <v>33.828643610066493</v>
      </c>
      <c r="P1673" s="3">
        <f t="shared" si="489"/>
        <v>33.828643610066493</v>
      </c>
      <c r="Q1673" s="3">
        <f t="shared" si="490"/>
        <v>-159.27522860838835</v>
      </c>
      <c r="R1673">
        <f t="shared" si="491"/>
        <v>20.724771391611654</v>
      </c>
      <c r="S1673">
        <f t="shared" si="492"/>
        <v>0.48225273872981783</v>
      </c>
      <c r="T1673">
        <f t="shared" si="475"/>
        <v>33.828643610066493</v>
      </c>
    </row>
    <row r="1674" spans="1:20" x14ac:dyDescent="0.25">
      <c r="A1674">
        <f t="shared" si="476"/>
        <v>3041.5976389591779</v>
      </c>
      <c r="B1674">
        <f t="shared" si="493"/>
        <v>484.08529913699118</v>
      </c>
      <c r="C1674" t="str">
        <f t="shared" si="477"/>
        <v>-45.6281562965471-17.2488756637252i</v>
      </c>
      <c r="D1674" t="str">
        <f t="shared" si="478"/>
        <v>3.47812346026974-32.8797726187991i</v>
      </c>
      <c r="E1674" t="str">
        <f t="shared" si="479"/>
        <v>161.404436186174+0.250493598273768i</v>
      </c>
      <c r="F1674" t="str">
        <f t="shared" si="480"/>
        <v>2.90990966181063-308.535557361568i</v>
      </c>
      <c r="G1674" t="str">
        <f t="shared" si="481"/>
        <v>0.999999914739877-0.00029199334844469i</v>
      </c>
      <c r="H1674" t="str">
        <f t="shared" si="482"/>
        <v>17.9920450701264+67.550481967974i</v>
      </c>
      <c r="I1674" t="str">
        <f t="shared" si="483"/>
        <v>141.463374258274-36.2534537191192i</v>
      </c>
      <c r="K1674" t="str">
        <f t="shared" si="484"/>
        <v>0.0184088912168567-0.0707701448531241i</v>
      </c>
      <c r="L1674" t="str">
        <f t="shared" si="485"/>
        <v>0.000714285714285714-2.49828711634888i</v>
      </c>
      <c r="M1674" t="str">
        <f t="shared" si="486"/>
        <v>0.0025-0.077834892166551i</v>
      </c>
      <c r="N1674">
        <f t="shared" si="487"/>
        <v>20.708166130868079</v>
      </c>
      <c r="O1674">
        <f t="shared" si="488"/>
        <v>33.76477013792293</v>
      </c>
      <c r="P1674" s="3">
        <f t="shared" si="489"/>
        <v>33.76477013792293</v>
      </c>
      <c r="Q1674" s="3">
        <f t="shared" si="490"/>
        <v>-159.29183386913192</v>
      </c>
      <c r="R1674">
        <f t="shared" si="491"/>
        <v>20.708166130868079</v>
      </c>
      <c r="S1674">
        <f t="shared" si="492"/>
        <v>0.48408529913699117</v>
      </c>
      <c r="T1674">
        <f t="shared" si="475"/>
        <v>33.76477013792293</v>
      </c>
    </row>
    <row r="1675" spans="1:20" x14ac:dyDescent="0.25">
      <c r="A1675">
        <f t="shared" si="476"/>
        <v>3053.1557099872225</v>
      </c>
      <c r="B1675">
        <f t="shared" si="493"/>
        <v>485.92482327371175</v>
      </c>
      <c r="C1675" t="str">
        <f t="shared" si="477"/>
        <v>-45.2986864564661-17.109568785297i</v>
      </c>
      <c r="D1675" t="str">
        <f t="shared" si="478"/>
        <v>3.47812344854558-32.7553200237916i</v>
      </c>
      <c r="E1675" t="str">
        <f t="shared" si="479"/>
        <v>161.404265978097+0.253227576813252i</v>
      </c>
      <c r="F1675" t="str">
        <f t="shared" si="480"/>
        <v>2.9099096599215-307.367567076471i</v>
      </c>
      <c r="G1675" t="str">
        <f t="shared" si="481"/>
        <v>0.999999914090669-0.000293102922978495i</v>
      </c>
      <c r="H1675" t="str">
        <f t="shared" si="482"/>
        <v>18.0145668274444+67.8179792607566i</v>
      </c>
      <c r="I1675" t="str">
        <f t="shared" si="483"/>
        <v>141.486307442354-36.1527732092526i</v>
      </c>
      <c r="K1675" t="str">
        <f t="shared" si="484"/>
        <v>0.0182933467151671-0.0705283960090941i</v>
      </c>
      <c r="L1675" t="str">
        <f t="shared" si="485"/>
        <v>0.000714285714285714-2.48882956400566i</v>
      </c>
      <c r="M1675" t="str">
        <f t="shared" si="486"/>
        <v>0.0025-0.0775402392573733i</v>
      </c>
      <c r="N1675">
        <f t="shared" si="487"/>
        <v>20.691833024562669</v>
      </c>
      <c r="O1675">
        <f t="shared" si="488"/>
        <v>33.700888279590075</v>
      </c>
      <c r="P1675" s="3">
        <f t="shared" si="489"/>
        <v>33.700888279590075</v>
      </c>
      <c r="Q1675" s="3">
        <f t="shared" si="490"/>
        <v>-159.30816697543733</v>
      </c>
      <c r="R1675">
        <f t="shared" si="491"/>
        <v>20.691833024562669</v>
      </c>
      <c r="S1675">
        <f t="shared" si="492"/>
        <v>0.48592482327371173</v>
      </c>
      <c r="T1675">
        <f t="shared" si="475"/>
        <v>33.700888279590075</v>
      </c>
    </row>
    <row r="1676" spans="1:20" x14ac:dyDescent="0.25">
      <c r="A1676">
        <f t="shared" si="476"/>
        <v>3064.7577016851742</v>
      </c>
      <c r="B1676">
        <f t="shared" si="493"/>
        <v>487.77133760215185</v>
      </c>
      <c r="C1676" t="str">
        <f t="shared" si="477"/>
        <v>-44.9714679613901-16.9715733552378i</v>
      </c>
      <c r="D1676" t="str">
        <f t="shared" si="478"/>
        <v>3.47812343673212-32.6313386250592i</v>
      </c>
      <c r="E1676" t="str">
        <f t="shared" si="479"/>
        <v>161.404100263809+0.255966468976243i</v>
      </c>
      <c r="F1676" t="str">
        <f t="shared" si="480"/>
        <v>2.90990965801798-306.203998377018i</v>
      </c>
      <c r="G1676" t="str">
        <f t="shared" si="481"/>
        <v>0.999999913436518-0.000294216713893352i</v>
      </c>
      <c r="H1676" t="str">
        <f t="shared" si="482"/>
        <v>18.0372741554862+68.0866199370019i</v>
      </c>
      <c r="I1676" t="str">
        <f t="shared" si="483"/>
        <v>141.50942225098-36.0526386555895i</v>
      </c>
      <c r="K1676" t="str">
        <f t="shared" si="484"/>
        <v>0.0181785906163363-0.0702872857225437i</v>
      </c>
      <c r="L1676" t="str">
        <f t="shared" si="485"/>
        <v>0.000714285714285714-2.47940781431127i</v>
      </c>
      <c r="M1676" t="str">
        <f t="shared" si="486"/>
        <v>0.0025-0.0772467017905688i</v>
      </c>
      <c r="N1676">
        <f t="shared" si="487"/>
        <v>20.675772053310283</v>
      </c>
      <c r="O1676">
        <f t="shared" si="488"/>
        <v>33.63699813696622</v>
      </c>
      <c r="P1676" s="3">
        <f t="shared" si="489"/>
        <v>33.63699813696622</v>
      </c>
      <c r="Q1676" s="3">
        <f t="shared" si="490"/>
        <v>-159.32422794668972</v>
      </c>
      <c r="R1676">
        <f t="shared" si="491"/>
        <v>20.675772053310283</v>
      </c>
      <c r="S1676">
        <f t="shared" si="492"/>
        <v>0.48777133760215186</v>
      </c>
      <c r="T1676">
        <f t="shared" si="475"/>
        <v>33.63699813696622</v>
      </c>
    </row>
    <row r="1677" spans="1:20" x14ac:dyDescent="0.25">
      <c r="A1677">
        <f t="shared" si="476"/>
        <v>3076.403780951578</v>
      </c>
      <c r="B1677">
        <f t="shared" si="493"/>
        <v>489.62486868504004</v>
      </c>
      <c r="C1677" t="str">
        <f t="shared" si="477"/>
        <v>-44.6464871320034-16.8348764835709i</v>
      </c>
      <c r="D1677" t="str">
        <f t="shared" si="478"/>
        <v>3.47812342482871-32.5078266390879i</v>
      </c>
      <c r="E1677" t="str">
        <f t="shared" si="479"/>
        <v>161.403939040045+0.258710300615599i</v>
      </c>
      <c r="F1677" t="str">
        <f t="shared" si="480"/>
        <v>2.90990965609996-305.04483452488i</v>
      </c>
      <c r="G1677" t="str">
        <f t="shared" si="481"/>
        <v>0.999999912777385-0.000295334737211481i</v>
      </c>
      <c r="H1677" t="str">
        <f t="shared" si="482"/>
        <v>18.0601686927656+68.3564098570721i</v>
      </c>
      <c r="I1677" t="str">
        <f t="shared" si="483"/>
        <v>141.532720177091-35.9530489335798i</v>
      </c>
      <c r="K1677" t="str">
        <f t="shared" si="484"/>
        <v>0.0180646181463762-0.07004681436849i</v>
      </c>
      <c r="L1677" t="str">
        <f t="shared" si="485"/>
        <v>0.000714285714285714-2.47002173173069i</v>
      </c>
      <c r="M1677" t="str">
        <f t="shared" si="486"/>
        <v>0.0025-0.0769542755435035i</v>
      </c>
      <c r="N1677">
        <f t="shared" si="487"/>
        <v>20.65998319878679</v>
      </c>
      <c r="O1677">
        <f t="shared" si="488"/>
        <v>33.57309981164348</v>
      </c>
      <c r="P1677" s="3">
        <f t="shared" si="489"/>
        <v>33.57309981164348</v>
      </c>
      <c r="Q1677" s="3">
        <f t="shared" si="490"/>
        <v>-159.34001680121321</v>
      </c>
      <c r="R1677">
        <f t="shared" si="491"/>
        <v>20.65998319878679</v>
      </c>
      <c r="S1677">
        <f t="shared" si="492"/>
        <v>0.48962486868504002</v>
      </c>
      <c r="T1677">
        <f t="shared" si="475"/>
        <v>33.57309981164348</v>
      </c>
    </row>
    <row r="1678" spans="1:20" x14ac:dyDescent="0.25">
      <c r="A1678">
        <f t="shared" si="476"/>
        <v>3088.0941153191939</v>
      </c>
      <c r="B1678">
        <f t="shared" si="493"/>
        <v>491.4854431860432</v>
      </c>
      <c r="C1678" t="str">
        <f t="shared" si="477"/>
        <v>-44.3237303475602-16.6994654024391i</v>
      </c>
      <c r="D1678" t="str">
        <f t="shared" si="478"/>
        <v>3.47812341283469-32.3847822891165i</v>
      </c>
      <c r="E1678" t="str">
        <f t="shared" si="479"/>
        <v>161.403782303712+0.261459097776027i</v>
      </c>
      <c r="F1678" t="str">
        <f t="shared" si="480"/>
        <v>2.90990965416734-303.890058845099i</v>
      </c>
      <c r="G1678" t="str">
        <f t="shared" si="481"/>
        <v>0.999999912113234-0.000296457009015993i</v>
      </c>
      <c r="H1678" t="str">
        <f t="shared" si="482"/>
        <v>18.0832520939649+68.6273549221965i</v>
      </c>
      <c r="I1678" t="str">
        <f t="shared" si="483"/>
        <v>141.556202726762-35.8540029305209i</v>
      </c>
      <c r="K1678" t="str">
        <f t="shared" si="484"/>
        <v>0.0179514245514908-0.0698069822947767i</v>
      </c>
      <c r="L1678" t="str">
        <f t="shared" si="485"/>
        <v>0.000714285714285714-2.46067118124198i</v>
      </c>
      <c r="M1678" t="str">
        <f t="shared" si="486"/>
        <v>0.0025-0.0766629563095273i</v>
      </c>
      <c r="N1678">
        <f t="shared" si="487"/>
        <v>20.644466443746495</v>
      </c>
      <c r="O1678">
        <f t="shared" si="488"/>
        <v>33.509193404909524</v>
      </c>
      <c r="P1678" s="3">
        <f t="shared" si="489"/>
        <v>33.509193404909524</v>
      </c>
      <c r="Q1678" s="3">
        <f t="shared" si="490"/>
        <v>-159.3555335562535</v>
      </c>
      <c r="R1678">
        <f t="shared" si="491"/>
        <v>20.644466443746495</v>
      </c>
      <c r="S1678">
        <f t="shared" si="492"/>
        <v>0.4914854431860432</v>
      </c>
      <c r="T1678">
        <f t="shared" si="475"/>
        <v>33.509193404909524</v>
      </c>
    </row>
    <row r="1679" spans="1:20" x14ac:dyDescent="0.25">
      <c r="A1679">
        <f t="shared" si="476"/>
        <v>3099.8288729574069</v>
      </c>
      <c r="B1679">
        <f t="shared" si="493"/>
        <v>493.35308787015015</v>
      </c>
      <c r="C1679" t="str">
        <f t="shared" si="477"/>
        <v>-44.0031840460091-16.5653274650885i</v>
      </c>
      <c r="D1679" t="str">
        <f t="shared" si="478"/>
        <v>3.47812340074926-32.2622038051103i</v>
      </c>
      <c r="E1679" t="str">
        <f t="shared" si="479"/>
        <v>161.403630051894+0.264212886697229i</v>
      </c>
      <c r="F1679" t="str">
        <f t="shared" si="480"/>
        <v>2.90990965222-302.739654725837i</v>
      </c>
      <c r="G1679" t="str">
        <f t="shared" si="481"/>
        <v>0.999999911444026-0.000297583545451108i</v>
      </c>
      <c r="H1679" t="str">
        <f t="shared" si="482"/>
        <v>18.1065260301205+68.899461074858i</v>
      </c>
      <c r="I1679" t="str">
        <f t="shared" si="483"/>
        <v>141.579871419303-35.7554995455954i</v>
      </c>
      <c r="K1679" t="str">
        <f t="shared" si="484"/>
        <v>0.0178390050981253-0.0695677898223774i</v>
      </c>
      <c r="L1679" t="str">
        <f t="shared" si="485"/>
        <v>0.000714285714285714-2.4513560283343i</v>
      </c>
      <c r="M1679" t="str">
        <f t="shared" si="486"/>
        <v>0.0025-0.0763727398979153i</v>
      </c>
      <c r="N1679">
        <f t="shared" si="487"/>
        <v>20.629221772043906</v>
      </c>
      <c r="O1679">
        <f t="shared" si="488"/>
        <v>33.44527901775168</v>
      </c>
      <c r="P1679" s="3">
        <f t="shared" si="489"/>
        <v>33.44527901775168</v>
      </c>
      <c r="Q1679" s="3">
        <f t="shared" si="490"/>
        <v>-159.37077822795609</v>
      </c>
      <c r="R1679">
        <f t="shared" si="491"/>
        <v>20.629221772043906</v>
      </c>
      <c r="S1679">
        <f t="shared" si="492"/>
        <v>0.49335308787015014</v>
      </c>
      <c r="T1679">
        <f t="shared" si="475"/>
        <v>33.44527901775168</v>
      </c>
    </row>
    <row r="1680" spans="1:20" x14ac:dyDescent="0.25">
      <c r="A1680">
        <f t="shared" si="476"/>
        <v>3111.6082226746453</v>
      </c>
      <c r="B1680">
        <f t="shared" si="493"/>
        <v>495.22782960405675</v>
      </c>
      <c r="C1680" t="str">
        <f t="shared" si="477"/>
        <v>-43.6848347241055-16.4324501448532i</v>
      </c>
      <c r="D1680" t="str">
        <f t="shared" si="478"/>
        <v>3.47812338857192-32.1400894237371i</v>
      </c>
      <c r="E1680" t="str">
        <f t="shared" si="479"/>
        <v>161.403482281845+0.266971693809278i</v>
      </c>
      <c r="F1680" t="str">
        <f t="shared" si="480"/>
        <v>2.90990965025784-301.593605618145i</v>
      </c>
      <c r="G1680" t="str">
        <f t="shared" si="481"/>
        <v>0.999999910769722-0.000298714362722398i</v>
      </c>
      <c r="H1680" t="str">
        <f t="shared" si="482"/>
        <v>18.1299921888105+69.1727342991926i</v>
      </c>
      <c r="I1680" t="str">
        <f t="shared" si="483"/>
        <v>141.603727787407-35.6575376899096i</v>
      </c>
      <c r="K1680" t="str">
        <f t="shared" si="484"/>
        <v>0.0177273550730092-0.069329237245689i</v>
      </c>
      <c r="L1680" t="str">
        <f t="shared" si="485"/>
        <v>0.000714285714285714-2.44207613900608i</v>
      </c>
      <c r="M1680" t="str">
        <f t="shared" si="486"/>
        <v>0.0025-0.0760836221338069i</v>
      </c>
      <c r="N1680">
        <f t="shared" si="487"/>
        <v>20.614249168651355</v>
      </c>
      <c r="O1680">
        <f t="shared" si="488"/>
        <v>33.381356750859901</v>
      </c>
      <c r="P1680" s="3">
        <f t="shared" si="489"/>
        <v>33.381356750859901</v>
      </c>
      <c r="Q1680" s="3">
        <f t="shared" si="490"/>
        <v>-159.38575083134864</v>
      </c>
      <c r="R1680">
        <f t="shared" si="491"/>
        <v>20.614249168651355</v>
      </c>
      <c r="S1680">
        <f t="shared" si="492"/>
        <v>0.49522782960405676</v>
      </c>
      <c r="T1680">
        <f t="shared" si="475"/>
        <v>33.381356750859901</v>
      </c>
    </row>
    <row r="1681" spans="1:20" x14ac:dyDescent="0.25">
      <c r="A1681">
        <f t="shared" si="476"/>
        <v>3123.4323339208086</v>
      </c>
      <c r="B1681">
        <f t="shared" si="493"/>
        <v>497.10969535655215</v>
      </c>
      <c r="C1681" t="str">
        <f t="shared" si="477"/>
        <v>-43.3686689375184-16.3008210341483i</v>
      </c>
      <c r="D1681" t="str">
        <f t="shared" si="478"/>
        <v>3.47812337630178-32.0184373883404i</v>
      </c>
      <c r="E1681" t="str">
        <f t="shared" si="479"/>
        <v>161.403338990999+0.269735545734701i</v>
      </c>
      <c r="F1681" t="str">
        <f t="shared" si="480"/>
        <v>2.90990964828073-300.451895035723i</v>
      </c>
      <c r="G1681" t="str">
        <f t="shared" si="481"/>
        <v>0.999999910090283-0.000299849477097014i</v>
      </c>
      <c r="H1681" t="str">
        <f t="shared" si="482"/>
        <v>18.1536522743453+69.447180621392i</v>
      </c>
      <c r="I1681" t="str">
        <f t="shared" si="483"/>
        <v>141.627773377273-35.5601162865336i</v>
      </c>
      <c r="K1681" t="str">
        <f t="shared" si="484"/>
        <v>0.0176164697831981-0.069091324832825i</v>
      </c>
      <c r="L1681" t="str">
        <f t="shared" si="485"/>
        <v>0.000714285714285714-2.43283137976299i</v>
      </c>
      <c r="M1681" t="str">
        <f t="shared" si="486"/>
        <v>0.0025-0.0757955988581459i</v>
      </c>
      <c r="N1681">
        <f t="shared" si="487"/>
        <v>20.599548619678899</v>
      </c>
      <c r="O1681">
        <f t="shared" si="488"/>
        <v>33.317426704630073</v>
      </c>
      <c r="P1681" s="3">
        <f t="shared" si="489"/>
        <v>33.317426704630073</v>
      </c>
      <c r="Q1681" s="3">
        <f t="shared" si="490"/>
        <v>-159.4004513803211</v>
      </c>
      <c r="R1681">
        <f t="shared" si="491"/>
        <v>20.599548619678899</v>
      </c>
      <c r="S1681">
        <f t="shared" si="492"/>
        <v>0.49710969535655214</v>
      </c>
      <c r="T1681">
        <f t="shared" si="475"/>
        <v>33.317426704630073</v>
      </c>
    </row>
    <row r="1682" spans="1:20" x14ac:dyDescent="0.25">
      <c r="A1682">
        <f t="shared" si="476"/>
        <v>3135.3013767897078</v>
      </c>
      <c r="B1682">
        <f t="shared" si="493"/>
        <v>498.99871219890707</v>
      </c>
      <c r="C1682" t="str">
        <f t="shared" si="477"/>
        <v>-43.054673300929-16.1704278434685i</v>
      </c>
      <c r="D1682" t="str">
        <f t="shared" si="478"/>
        <v>3.47812336393825-31.8972459489146i</v>
      </c>
      <c r="E1682" t="str">
        <f t="shared" si="479"/>
        <v>161.403200176965+0.272504469287364i</v>
      </c>
      <c r="F1682" t="str">
        <f t="shared" si="480"/>
        <v>2.90990964628856-299.31450655468i</v>
      </c>
      <c r="G1682" t="str">
        <f t="shared" si="481"/>
        <v>0.999999909405671-0.000300988904903922i</v>
      </c>
      <c r="H1682" t="str">
        <f t="shared" si="482"/>
        <v>18.177508007961+69.7228061101109i</v>
      </c>
      <c r="I1682" t="str">
        <f t="shared" si="483"/>
        <v>141.652009748738-35.4632342705422i</v>
      </c>
      <c r="K1682" t="str">
        <f t="shared" si="484"/>
        <v>0.0175063445561124-0.0688540528259073i</v>
      </c>
      <c r="L1682" t="str">
        <f t="shared" si="485"/>
        <v>0.000714285714285714-2.42362161761604i</v>
      </c>
      <c r="M1682" t="str">
        <f t="shared" si="486"/>
        <v>0.0025-0.0755086659276212i</v>
      </c>
      <c r="N1682">
        <f t="shared" si="487"/>
        <v>20.585120112394009</v>
      </c>
      <c r="O1682">
        <f t="shared" si="488"/>
        <v>33.253488979167209</v>
      </c>
      <c r="P1682" s="3">
        <f t="shared" si="489"/>
        <v>33.253488979167209</v>
      </c>
      <c r="Q1682" s="3">
        <f t="shared" si="490"/>
        <v>-159.41487988760599</v>
      </c>
      <c r="R1682">
        <f t="shared" si="491"/>
        <v>20.585120112394009</v>
      </c>
      <c r="S1682">
        <f t="shared" si="492"/>
        <v>0.49899871219890707</v>
      </c>
      <c r="T1682">
        <f t="shared" si="475"/>
        <v>33.253488979167209</v>
      </c>
    </row>
    <row r="1683" spans="1:20" x14ac:dyDescent="0.25">
      <c r="A1683">
        <f t="shared" si="476"/>
        <v>3147.2155220215086</v>
      </c>
      <c r="B1683">
        <f t="shared" si="493"/>
        <v>500.8949073052629</v>
      </c>
      <c r="C1683" t="str">
        <f t="shared" si="477"/>
        <v>-42.7428344881252-16.0412584003916i</v>
      </c>
      <c r="D1683" t="str">
        <f t="shared" si="478"/>
        <v>3.47812335148057-31.7765133620804i</v>
      </c>
      <c r="E1683" t="str">
        <f t="shared" si="479"/>
        <v>161.403065837532+0.275278491470691i</v>
      </c>
      <c r="F1683" t="str">
        <f t="shared" si="480"/>
        <v>2.90990964428125-298.181423813301i</v>
      </c>
      <c r="G1683" t="str">
        <f t="shared" si="481"/>
        <v>0.999999908715846-0.000302132662534138i</v>
      </c>
      <c r="H1683" t="str">
        <f t="shared" si="482"/>
        <v>18.2015611280148+69.9996168768789i</v>
      </c>
      <c r="I1683" t="str">
        <f t="shared" si="483"/>
        <v>141.676438475417-35.3668905890562i</v>
      </c>
      <c r="K1683" t="str">
        <f t="shared" si="484"/>
        <v>0.017396974739574-0.0686174214413559i</v>
      </c>
      <c r="L1683" t="str">
        <f t="shared" si="485"/>
        <v>0.000714285714285714-2.41444672007974i</v>
      </c>
      <c r="M1683" t="str">
        <f t="shared" si="486"/>
        <v>0.0025-0.0752228192146058i</v>
      </c>
      <c r="N1683">
        <f t="shared" si="487"/>
        <v>20.57096363523894</v>
      </c>
      <c r="O1683">
        <f t="shared" si="488"/>
        <v>33.189543674288977</v>
      </c>
      <c r="P1683" s="3">
        <f t="shared" si="489"/>
        <v>33.189543674288977</v>
      </c>
      <c r="Q1683" s="3">
        <f t="shared" si="490"/>
        <v>-159.42903636476106</v>
      </c>
      <c r="R1683">
        <f t="shared" si="491"/>
        <v>20.57096363523894</v>
      </c>
      <c r="S1683">
        <f t="shared" si="492"/>
        <v>0.50089490730526287</v>
      </c>
      <c r="T1683">
        <f t="shared" si="475"/>
        <v>33.189543674288977</v>
      </c>
    </row>
    <row r="1684" spans="1:20" x14ac:dyDescent="0.25">
      <c r="A1684">
        <f t="shared" si="476"/>
        <v>3159.1749410051902</v>
      </c>
      <c r="B1684">
        <f t="shared" si="493"/>
        <v>502.79830795302291</v>
      </c>
      <c r="C1684" t="str">
        <f t="shared" si="477"/>
        <v>-42.4331392320835-15.913300648588i</v>
      </c>
      <c r="D1684" t="str">
        <f t="shared" si="478"/>
        <v>3.47812333892803-31.656237891059i</v>
      </c>
      <c r="E1684" t="str">
        <f t="shared" si="479"/>
        <v>161.402935970662+0.278057639477647i</v>
      </c>
      <c r="F1684" t="str">
        <f t="shared" si="480"/>
        <v>2.90990964225864-297.05263051181i</v>
      </c>
      <c r="G1684" t="str">
        <f t="shared" si="481"/>
        <v>0.999999908020768-0.000303280766440964i</v>
      </c>
      <c r="H1684" t="str">
        <f t="shared" si="482"/>
        <v>18.2258133901839+70.2776190765203i</v>
      </c>
      <c r="I1684" t="str">
        <f t="shared" si="483"/>
        <v>141.701061144838-35.2710842012862i</v>
      </c>
      <c r="K1684" t="str">
        <f t="shared" si="484"/>
        <v>0.0172883557018398-0.0683814308701751i</v>
      </c>
      <c r="L1684" t="str">
        <f t="shared" si="485"/>
        <v>0.000714285714285714-2.40530655517009i</v>
      </c>
      <c r="M1684" t="str">
        <f t="shared" si="486"/>
        <v>0.0025-0.0749380546070987i</v>
      </c>
      <c r="N1684">
        <f t="shared" si="487"/>
        <v>20.557079177849971</v>
      </c>
      <c r="O1684">
        <f t="shared" si="488"/>
        <v>33.125590889528276</v>
      </c>
      <c r="P1684" s="3">
        <f t="shared" si="489"/>
        <v>33.125590889528276</v>
      </c>
      <c r="Q1684" s="3">
        <f t="shared" si="490"/>
        <v>-159.44292082215003</v>
      </c>
      <c r="R1684">
        <f t="shared" si="491"/>
        <v>20.557079177849971</v>
      </c>
      <c r="S1684">
        <f t="shared" si="492"/>
        <v>0.50279830795302294</v>
      </c>
      <c r="T1684">
        <f t="shared" si="475"/>
        <v>33.125590889528276</v>
      </c>
    </row>
    <row r="1685" spans="1:20" x14ac:dyDescent="0.25">
      <c r="A1685">
        <f t="shared" si="476"/>
        <v>3171.1798057810101</v>
      </c>
      <c r="B1685">
        <f t="shared" si="493"/>
        <v>504.70894152324439</v>
      </c>
      <c r="C1685" t="str">
        <f t="shared" si="477"/>
        <v>-42.1255743250539-15.7865426468391i</v>
      </c>
      <c r="D1685" t="str">
        <f t="shared" si="478"/>
        <v>3.47812332627988-31.5364178056472i</v>
      </c>
      <c r="E1685" t="str">
        <f t="shared" si="479"/>
        <v>161.402810574504+0.280841940691069i</v>
      </c>
      <c r="F1685" t="str">
        <f t="shared" si="480"/>
        <v>2.90990964022061-295.928110412137i</v>
      </c>
      <c r="G1685" t="str">
        <f t="shared" si="481"/>
        <v>0.999999907320398-0.000304433233140223i</v>
      </c>
      <c r="H1685" t="str">
        <f t="shared" si="482"/>
        <v>18.2502665676661+70.5568189075712i</v>
      </c>
      <c r="I1685" t="str">
        <f t="shared" si="483"/>
        <v>141.725879358571-35.1758140785758i</v>
      </c>
      <c r="K1685" t="str">
        <f t="shared" si="484"/>
        <v>0.0171804828316349-0.0681460812782439i</v>
      </c>
      <c r="L1685" t="str">
        <f t="shared" si="485"/>
        <v>0.000714285714285714-2.39620099140276i</v>
      </c>
      <c r="M1685" t="str">
        <f t="shared" si="486"/>
        <v>0.0025-0.0746543680086655i</v>
      </c>
      <c r="N1685">
        <f t="shared" si="487"/>
        <v>20.543466731076364</v>
      </c>
      <c r="O1685">
        <f t="shared" si="488"/>
        <v>33.061630724137679</v>
      </c>
      <c r="P1685" s="3">
        <f t="shared" si="489"/>
        <v>33.061630724137679</v>
      </c>
      <c r="Q1685" s="3">
        <f t="shared" si="490"/>
        <v>-159.45653326892364</v>
      </c>
      <c r="R1685">
        <f t="shared" si="491"/>
        <v>20.543466731076364</v>
      </c>
      <c r="S1685">
        <f t="shared" si="492"/>
        <v>0.50470894152324441</v>
      </c>
      <c r="T1685">
        <f t="shared" si="475"/>
        <v>33.061630724137679</v>
      </c>
    </row>
    <row r="1686" spans="1:20" x14ac:dyDescent="0.25">
      <c r="A1686">
        <f t="shared" si="476"/>
        <v>3183.2302890429783</v>
      </c>
      <c r="B1686">
        <f t="shared" si="493"/>
        <v>506.62683550103276</v>
      </c>
      <c r="C1686" t="str">
        <f t="shared" si="477"/>
        <v>-41.8201266186282-15.6609725680572i</v>
      </c>
      <c r="D1686" t="str">
        <f t="shared" si="478"/>
        <v>3.47812331353544-31.417051382193i</v>
      </c>
      <c r="E1686" t="str">
        <f t="shared" si="479"/>
        <v>161.402689647382+0.283631422681368i</v>
      </c>
      <c r="F1686" t="str">
        <f t="shared" si="480"/>
        <v>2.90990963816708-294.807847337681i</v>
      </c>
      <c r="G1686" t="str">
        <f t="shared" si="481"/>
        <v>0.999999906614695-0.000305590079210501i</v>
      </c>
      <c r="H1686" t="str">
        <f t="shared" si="482"/>
        <v>18.2749224513839+70.8372226127111i</v>
      </c>
      <c r="I1686" t="str">
        <f t="shared" si="483"/>
        <v>141.750894732375-35.0810792044457i</v>
      </c>
      <c r="K1686" t="str">
        <f t="shared" si="484"/>
        <v>0.017073351538181-0.0679113728065967i</v>
      </c>
      <c r="L1686" t="str">
        <f t="shared" si="485"/>
        <v>0.000714285714285714-2.38712989779116i</v>
      </c>
      <c r="M1686" t="str">
        <f t="shared" si="486"/>
        <v>0.0025-0.07437175533838i</v>
      </c>
      <c r="N1686">
        <f t="shared" si="487"/>
        <v>20.530126286997813</v>
      </c>
      <c r="O1686">
        <f t="shared" si="488"/>
        <v>32.99766327709186</v>
      </c>
      <c r="P1686" s="3">
        <f t="shared" si="489"/>
        <v>32.99766327709186</v>
      </c>
      <c r="Q1686" s="3">
        <f t="shared" si="490"/>
        <v>-159.46987371300219</v>
      </c>
      <c r="R1686">
        <f t="shared" si="491"/>
        <v>20.530126286997813</v>
      </c>
      <c r="S1686">
        <f t="shared" si="492"/>
        <v>0.50662683550103271</v>
      </c>
      <c r="T1686">
        <f t="shared" si="475"/>
        <v>32.99766327709186</v>
      </c>
    </row>
    <row r="1687" spans="1:20" x14ac:dyDescent="0.25">
      <c r="A1687">
        <f t="shared" si="476"/>
        <v>3195.3265641413414</v>
      </c>
      <c r="B1687">
        <f t="shared" si="493"/>
        <v>508.55201747593668</v>
      </c>
      <c r="C1687" t="str">
        <f t="shared" si="477"/>
        <v>-41.5167830238077-15.5365786983138i</v>
      </c>
      <c r="D1687" t="str">
        <f t="shared" si="478"/>
        <v>3.47812330069398-31.2981369035703i</v>
      </c>
      <c r="E1687" t="str">
        <f t="shared" si="479"/>
        <v>161.402573187803+0.286426113206981i</v>
      </c>
      <c r="F1687" t="str">
        <f t="shared" si="480"/>
        <v>2.9099096360979-293.691825173085i</v>
      </c>
      <c r="G1687" t="str">
        <f t="shared" si="481"/>
        <v>0.999999905903618-0.000306751321293377i</v>
      </c>
      <c r="H1687" t="str">
        <f t="shared" si="482"/>
        <v>18.2997828501915+71.1188364791942i</v>
      </c>
      <c r="I1687" t="str">
        <f t="shared" si="483"/>
        <v>141.776108896338-34.9868785746419i</v>
      </c>
      <c r="K1687" t="str">
        <f t="shared" si="484"/>
        <v>0.0169669572512239-0.0676773055717069i</v>
      </c>
      <c r="L1687" t="str">
        <f t="shared" si="485"/>
        <v>0.000714285714285714-2.37809314384454i</v>
      </c>
      <c r="M1687" t="str">
        <f t="shared" si="486"/>
        <v>0.0025-0.074090212530763i</v>
      </c>
      <c r="N1687">
        <f t="shared" si="487"/>
        <v>20.517057838942151</v>
      </c>
      <c r="O1687">
        <f t="shared" si="488"/>
        <v>32.933688647091167</v>
      </c>
      <c r="P1687" s="3">
        <f t="shared" si="489"/>
        <v>32.933688647091167</v>
      </c>
      <c r="Q1687" s="3">
        <f t="shared" si="490"/>
        <v>-159.48294216105785</v>
      </c>
      <c r="R1687">
        <f t="shared" si="491"/>
        <v>20.517057838942151</v>
      </c>
      <c r="S1687">
        <f t="shared" si="492"/>
        <v>0.5085520174759367</v>
      </c>
      <c r="T1687">
        <f t="shared" si="475"/>
        <v>32.933688647091167</v>
      </c>
    </row>
    <row r="1688" spans="1:20" x14ac:dyDescent="0.25">
      <c r="A1688">
        <f t="shared" si="476"/>
        <v>3207.4688050850787</v>
      </c>
      <c r="B1688">
        <f t="shared" si="493"/>
        <v>510.48451514234523</v>
      </c>
      <c r="C1688" t="str">
        <f t="shared" si="477"/>
        <v>-41.2155305110629-15.4133494358741i</v>
      </c>
      <c r="D1688" t="str">
        <f t="shared" si="478"/>
        <v>3.47812328775472-31.1796726591542i</v>
      </c>
      <c r="E1688" t="str">
        <f t="shared" si="479"/>
        <v>161.402461194458+0.289226040214071i</v>
      </c>
      <c r="F1688" t="str">
        <f t="shared" si="480"/>
        <v>2.90990963401299-292.580027863992i</v>
      </c>
      <c r="G1688" t="str">
        <f t="shared" si="481"/>
        <v>0.999999905187127-0.000307916976093672i</v>
      </c>
      <c r="H1688" t="str">
        <f t="shared" si="482"/>
        <v>18.3248495910842+71.4016668392884i</v>
      </c>
      <c r="I1688" t="str">
        <f t="shared" si="483"/>
        <v>141.801523495014-34.8932111971806i</v>
      </c>
      <c r="K1688" t="str">
        <f t="shared" si="484"/>
        <v>0.0168612954210577-0.0674438796657666i</v>
      </c>
      <c r="L1688" t="str">
        <f t="shared" si="485"/>
        <v>0.000714285714285714-2.3690905995662i</v>
      </c>
      <c r="M1688" t="str">
        <f t="shared" si="486"/>
        <v>0.0025-0.0738097355357269i</v>
      </c>
      <c r="N1688">
        <f t="shared" si="487"/>
        <v>20.504261381503738</v>
      </c>
      <c r="O1688">
        <f t="shared" si="488"/>
        <v>32.869706932565002</v>
      </c>
      <c r="P1688" s="3">
        <f t="shared" si="489"/>
        <v>32.869706932565002</v>
      </c>
      <c r="Q1688" s="3">
        <f t="shared" si="490"/>
        <v>-159.49573861849626</v>
      </c>
      <c r="R1688">
        <f t="shared" si="491"/>
        <v>20.504261381503738</v>
      </c>
      <c r="S1688">
        <f t="shared" si="492"/>
        <v>0.51048451514234527</v>
      </c>
      <c r="T1688">
        <f t="shared" si="475"/>
        <v>32.869706932565002</v>
      </c>
    </row>
    <row r="1689" spans="1:20" x14ac:dyDescent="0.25">
      <c r="A1689">
        <f t="shared" si="476"/>
        <v>3219.6571865444021</v>
      </c>
      <c r="B1689">
        <f t="shared" si="493"/>
        <v>512.4243562998862</v>
      </c>
      <c r="C1689" t="str">
        <f t="shared" si="477"/>
        <v>-40.9163561103878-15.2912732902363i</v>
      </c>
      <c r="D1689" t="str">
        <f t="shared" si="478"/>
        <v>3.47812327471694-31.0616569447971i</v>
      </c>
      <c r="E1689" t="str">
        <f t="shared" si="479"/>
        <v>161.402353666218+0.292031231834212i</v>
      </c>
      <c r="F1689" t="str">
        <f t="shared" si="480"/>
        <v>2.90990963191218-291.472439416828i</v>
      </c>
      <c r="G1689" t="str">
        <f t="shared" si="481"/>
        <v>0.99999990446518-0.000309087060379684i</v>
      </c>
      <c r="H1689" t="str">
        <f t="shared" si="482"/>
        <v>18.3501245194103+71.6857200707159i</v>
      </c>
      <c r="I1689" t="str">
        <f t="shared" si="483"/>
        <v>141.827140187574-34.8000760923968i</v>
      </c>
      <c r="K1689" t="str">
        <f t="shared" si="484"/>
        <v>0.0167563615185486-0.0672110951569678i</v>
      </c>
      <c r="L1689" t="str">
        <f t="shared" si="485"/>
        <v>0.000714285714285714-2.36012213545148i</v>
      </c>
      <c r="M1689" t="str">
        <f t="shared" si="486"/>
        <v>0.0025-0.0735303203185165i</v>
      </c>
      <c r="N1689">
        <f t="shared" si="487"/>
        <v>20.491736910560263</v>
      </c>
      <c r="O1689">
        <f t="shared" si="488"/>
        <v>32.805718231675208</v>
      </c>
      <c r="P1689" s="3">
        <f t="shared" si="489"/>
        <v>32.805718231675208</v>
      </c>
      <c r="Q1689" s="3">
        <f t="shared" si="490"/>
        <v>-159.50826308943974</v>
      </c>
      <c r="R1689">
        <f t="shared" si="491"/>
        <v>20.491736910560263</v>
      </c>
      <c r="S1689">
        <f t="shared" si="492"/>
        <v>0.51242435629988625</v>
      </c>
      <c r="T1689">
        <f t="shared" si="475"/>
        <v>32.805718231675208</v>
      </c>
    </row>
    <row r="1690" spans="1:20" x14ac:dyDescent="0.25">
      <c r="A1690">
        <f t="shared" si="476"/>
        <v>3231.8918838532713</v>
      </c>
      <c r="B1690">
        <f t="shared" si="493"/>
        <v>514.37156885382581</v>
      </c>
      <c r="C1690" t="str">
        <f t="shared" si="477"/>
        <v>-40.6192469113464-15.170338881178i</v>
      </c>
      <c r="D1690" t="str">
        <f t="shared" si="478"/>
        <v>3.4781232615799-30.9440880628031i</v>
      </c>
      <c r="E1690" t="str">
        <f t="shared" si="479"/>
        <v>161.40225060214+0.29484171638581i</v>
      </c>
      <c r="F1690" t="str">
        <f t="shared" si="480"/>
        <v>2.90990962979538-290.369043898558i</v>
      </c>
      <c r="G1690" t="str">
        <f t="shared" si="481"/>
        <v>0.999999903737736-0.000310261590983428i</v>
      </c>
      <c r="H1690" t="str">
        <f t="shared" si="482"/>
        <v>18.3756094990872+71.9710025971046i</v>
      </c>
      <c r="I1690" t="str">
        <f t="shared" si="483"/>
        <v>141.852960647942-34.7074722929936i</v>
      </c>
      <c r="K1690" t="str">
        <f t="shared" si="484"/>
        <v>0.0166521510351546-0.066978952089777i</v>
      </c>
      <c r="L1690" t="str">
        <f t="shared" si="485"/>
        <v>0.000714285714285714-2.35118762248603i</v>
      </c>
      <c r="M1690" t="str">
        <f t="shared" si="486"/>
        <v>0.0025-0.0732519628596501i</v>
      </c>
      <c r="N1690">
        <f t="shared" si="487"/>
        <v>20.479484423290756</v>
      </c>
      <c r="O1690">
        <f t="shared" si="488"/>
        <v>32.741722642319324</v>
      </c>
      <c r="P1690" s="3">
        <f t="shared" si="489"/>
        <v>32.741722642319324</v>
      </c>
      <c r="Q1690" s="3">
        <f t="shared" si="490"/>
        <v>-159.52051557670924</v>
      </c>
      <c r="R1690">
        <f t="shared" si="491"/>
        <v>20.479484423290756</v>
      </c>
      <c r="S1690">
        <f t="shared" si="492"/>
        <v>0.51437156885382584</v>
      </c>
      <c r="T1690">
        <f t="shared" si="475"/>
        <v>32.741722642319324</v>
      </c>
    </row>
    <row r="1691" spans="1:20" x14ac:dyDescent="0.25">
      <c r="A1691">
        <f t="shared" si="476"/>
        <v>3244.1730730119139</v>
      </c>
      <c r="B1691">
        <f t="shared" si="493"/>
        <v>516.32618081547037</v>
      </c>
      <c r="C1691" t="str">
        <f t="shared" si="477"/>
        <v>-40.3241900631147-15.0505349378075i</v>
      </c>
      <c r="D1691" t="str">
        <f t="shared" si="478"/>
        <v>3.47812324834279-30.8269643219044i</v>
      </c>
      <c r="E1691" t="str">
        <f t="shared" si="479"/>
        <v>161.402152001467+0.297657522372225i</v>
      </c>
      <c r="F1691" t="str">
        <f t="shared" si="480"/>
        <v>2.90990962766248-289.269825436468i</v>
      </c>
      <c r="G1691" t="str">
        <f t="shared" si="481"/>
        <v>0.999999903004753-0.000311440584800885i</v>
      </c>
      <c r="H1691" t="str">
        <f t="shared" si="482"/>
        <v>18.4013064128196+72.2575208884408i</v>
      </c>
      <c r="I1691" t="str">
        <f t="shared" si="483"/>
        <v>141.878986564951-34.6153988440929i</v>
      </c>
      <c r="K1691" t="str">
        <f t="shared" si="484"/>
        <v>0.0165486594829439-0.0667474504852108i</v>
      </c>
      <c r="L1691" t="str">
        <f t="shared" si="485"/>
        <v>0.000714285714285714-2.34228693214388i</v>
      </c>
      <c r="M1691" t="str">
        <f t="shared" si="486"/>
        <v>0.0025-0.0729746591548617i</v>
      </c>
      <c r="N1691">
        <f t="shared" si="487"/>
        <v>20.467503918192051</v>
      </c>
      <c r="O1691">
        <f t="shared" si="488"/>
        <v>32.677720262133974</v>
      </c>
      <c r="P1691" s="3">
        <f t="shared" si="489"/>
        <v>32.677720262133974</v>
      </c>
      <c r="Q1691" s="3">
        <f t="shared" si="490"/>
        <v>-159.53249608180795</v>
      </c>
      <c r="R1691">
        <f t="shared" si="491"/>
        <v>20.467503918192051</v>
      </c>
      <c r="S1691">
        <f t="shared" si="492"/>
        <v>0.51632618081547033</v>
      </c>
      <c r="T1691">
        <f t="shared" si="475"/>
        <v>32.677720262133974</v>
      </c>
    </row>
    <row r="1692" spans="1:20" x14ac:dyDescent="0.25">
      <c r="A1692">
        <f t="shared" si="476"/>
        <v>3256.5009306893589</v>
      </c>
      <c r="B1692">
        <f t="shared" si="493"/>
        <v>518.28822030256913</v>
      </c>
      <c r="C1692" t="str">
        <f t="shared" si="477"/>
        <v>-40.0311727745147-14.9318502976215i</v>
      </c>
      <c r="D1692" t="str">
        <f t="shared" si="478"/>
        <v>3.47812323500492-30.7102840372367i</v>
      </c>
      <c r="E1692" t="str">
        <f t="shared" si="479"/>
        <v>161.402057863625+0.300478678481975i</v>
      </c>
      <c r="F1692" t="str">
        <f t="shared" si="480"/>
        <v>2.90990962551331-288.174768217932i</v>
      </c>
      <c r="G1692" t="str">
        <f t="shared" si="481"/>
        <v>0.999999902266188-0.000312624058792234i</v>
      </c>
      <c r="H1692" t="str">
        <f t="shared" si="482"/>
        <v>18.427217162321+72.5452814615312i</v>
      </c>
      <c r="I1692" t="str">
        <f t="shared" si="483"/>
        <v>141.905219642491-34.5238548032872i</v>
      </c>
      <c r="K1692" t="str">
        <f t="shared" si="484"/>
        <v>0.0164458823946106-0.0665165903411083i</v>
      </c>
      <c r="L1692" t="str">
        <f t="shared" si="485"/>
        <v>0.000714285714285714-2.33341993638562i</v>
      </c>
      <c r="M1692" t="str">
        <f t="shared" si="486"/>
        <v>0.0025-0.0726984052150441i</v>
      </c>
      <c r="N1692">
        <f t="shared" si="487"/>
        <v>20.455795395096004</v>
      </c>
      <c r="O1692">
        <f t="shared" si="488"/>
        <v>32.613711188497973</v>
      </c>
      <c r="P1692" s="3">
        <f t="shared" si="489"/>
        <v>32.613711188497973</v>
      </c>
      <c r="Q1692" s="3">
        <f t="shared" si="490"/>
        <v>-159.544204604904</v>
      </c>
      <c r="R1692">
        <f t="shared" si="491"/>
        <v>20.455795395096004</v>
      </c>
      <c r="S1692">
        <f t="shared" si="492"/>
        <v>0.51828822030256916</v>
      </c>
      <c r="T1692">
        <f t="shared" si="475"/>
        <v>32.613711188497973</v>
      </c>
    </row>
    <row r="1693" spans="1:20" x14ac:dyDescent="0.25">
      <c r="A1693">
        <f t="shared" si="476"/>
        <v>3268.8756342259785</v>
      </c>
      <c r="B1693">
        <f t="shared" si="493"/>
        <v>520.2577155397189</v>
      </c>
      <c r="C1693" t="str">
        <f t="shared" si="477"/>
        <v>-39.7401823140478-14.8142739055704i</v>
      </c>
      <c r="D1693" t="str">
        <f t="shared" si="478"/>
        <v>3.47812322156546-30.5940455303149i</v>
      </c>
      <c r="E1693" t="str">
        <f t="shared" si="479"/>
        <v>161.401968188228+0.303305213587289i</v>
      </c>
      <c r="F1693" t="str">
        <f t="shared" si="480"/>
        <v>2.9099096233478-287.083856490185i</v>
      </c>
      <c r="G1693" t="str">
        <f t="shared" si="481"/>
        <v>0.999999901522-0.00031381202998211i</v>
      </c>
      <c r="H1693" t="str">
        <f t="shared" si="482"/>
        <v>18.4533436685374+72.8342908804621i</v>
      </c>
      <c r="I1693" t="str">
        <f t="shared" si="483"/>
        <v>141.931661599648-34.4328392406899i</v>
      </c>
      <c r="K1693" t="str">
        <f t="shared" si="484"/>
        <v>0.0163438153234908-0.066286371632407i</v>
      </c>
      <c r="L1693" t="str">
        <f t="shared" si="485"/>
        <v>0.000714285714285714-2.32458650765652i</v>
      </c>
      <c r="M1693" t="str">
        <f t="shared" si="486"/>
        <v>0.0025-0.072423197066193i</v>
      </c>
      <c r="N1693">
        <f t="shared" si="487"/>
        <v>20.444358855186238</v>
      </c>
      <c r="O1693">
        <f t="shared" si="488"/>
        <v>32.54969551853651</v>
      </c>
      <c r="P1693" s="3">
        <f t="shared" si="489"/>
        <v>32.54969551853651</v>
      </c>
      <c r="Q1693" s="3">
        <f t="shared" si="490"/>
        <v>-159.55564114481376</v>
      </c>
      <c r="R1693">
        <f t="shared" si="491"/>
        <v>20.444358855186238</v>
      </c>
      <c r="S1693">
        <f t="shared" si="492"/>
        <v>0.52025771553971889</v>
      </c>
      <c r="T1693">
        <f t="shared" si="475"/>
        <v>32.54969551853651</v>
      </c>
    </row>
    <row r="1694" spans="1:20" x14ac:dyDescent="0.25">
      <c r="A1694">
        <f t="shared" si="476"/>
        <v>3281.2973616360377</v>
      </c>
      <c r="B1694">
        <f t="shared" si="493"/>
        <v>522.2346948587699</v>
      </c>
      <c r="C1694" t="str">
        <f t="shared" si="477"/>
        <v>-39.4512060099139-14.6977948131261i</v>
      </c>
      <c r="D1694" t="str">
        <f t="shared" si="478"/>
        <v>3.47812320802368-30.4782471290091i</v>
      </c>
      <c r="E1694" t="str">
        <f t="shared" si="479"/>
        <v>161.401882975078+0.30613715674399i</v>
      </c>
      <c r="F1694" t="str">
        <f t="shared" si="480"/>
        <v>2.90990962116579-285.997074560094i</v>
      </c>
      <c r="G1694" t="str">
        <f t="shared" si="481"/>
        <v>0.999999900772146-0.000315004515459835i</v>
      </c>
      <c r="H1694" t="str">
        <f t="shared" si="482"/>
        <v>18.4796878718763+73.1245557570792i</v>
      </c>
      <c r="I1694" t="str">
        <f t="shared" si="483"/>
        <v>141.958314170873-34.342351238992i</v>
      </c>
      <c r="K1694" t="str">
        <f t="shared" si="484"/>
        <v>0.0162424538435716-0.0660567943114052i</v>
      </c>
      <c r="L1694" t="str">
        <f t="shared" si="485"/>
        <v>0.000714285714285714-2.31578651888476i</v>
      </c>
      <c r="M1694" t="str">
        <f t="shared" si="486"/>
        <v>0.0025-0.0721490307493455i</v>
      </c>
      <c r="N1694">
        <f t="shared" si="487"/>
        <v>20.433194301014453</v>
      </c>
      <c r="O1694">
        <f t="shared" si="488"/>
        <v>32.485673349123523</v>
      </c>
      <c r="P1694" s="3">
        <f t="shared" si="489"/>
        <v>32.485673349123523</v>
      </c>
      <c r="Q1694" s="3">
        <f t="shared" si="490"/>
        <v>-159.56680569898555</v>
      </c>
      <c r="R1694">
        <f t="shared" si="491"/>
        <v>20.433194301014453</v>
      </c>
      <c r="S1694">
        <f t="shared" si="492"/>
        <v>0.52223469485876994</v>
      </c>
      <c r="T1694">
        <f t="shared" si="475"/>
        <v>32.485673349123523</v>
      </c>
    </row>
    <row r="1695" spans="1:20" x14ac:dyDescent="0.25">
      <c r="A1695">
        <f t="shared" si="476"/>
        <v>3293.7662916102545</v>
      </c>
      <c r="B1695">
        <f t="shared" si="493"/>
        <v>524.21918669923321</v>
      </c>
      <c r="C1695" t="str">
        <f t="shared" si="477"/>
        <v>-39.1642312500334-14.5824021773593i</v>
      </c>
      <c r="D1695" t="str">
        <f t="shared" si="478"/>
        <v>3.47812319437881-30.3628871675205i</v>
      </c>
      <c r="E1695" t="str">
        <f t="shared" si="479"/>
        <v>161.401802224168+0.308974537191964i</v>
      </c>
      <c r="F1695" t="str">
        <f t="shared" si="480"/>
        <v>2.90990961896718-284.914406793937i</v>
      </c>
      <c r="G1695" t="str">
        <f t="shared" si="481"/>
        <v>0.999999900016581-0.000316201532379671i</v>
      </c>
      <c r="H1695" t="str">
        <f t="shared" si="482"/>
        <v>18.5062517324363+73.4160827514585i</v>
      </c>
      <c r="I1695" t="str">
        <f t="shared" si="483"/>
        <v>141.985179106124-34.252389893515i</v>
      </c>
      <c r="K1695" t="str">
        <f t="shared" si="484"/>
        <v>0.0161417935495032-0.0658278583080347i</v>
      </c>
      <c r="L1695" t="str">
        <f t="shared" si="485"/>
        <v>0.000714285714285714-2.30701984347954i</v>
      </c>
      <c r="M1695" t="str">
        <f t="shared" si="486"/>
        <v>0.0025-0.0718759023205274i</v>
      </c>
      <c r="N1695">
        <f t="shared" si="487"/>
        <v>20.422301736516516</v>
      </c>
      <c r="O1695">
        <f t="shared" si="488"/>
        <v>32.421644776885891</v>
      </c>
      <c r="P1695" s="3">
        <f t="shared" si="489"/>
        <v>32.421644776885891</v>
      </c>
      <c r="Q1695" s="3">
        <f t="shared" si="490"/>
        <v>-159.57769826348348</v>
      </c>
      <c r="R1695">
        <f t="shared" si="491"/>
        <v>20.422301736516516</v>
      </c>
      <c r="S1695">
        <f t="shared" si="492"/>
        <v>0.52421918669923318</v>
      </c>
      <c r="T1695">
        <f t="shared" si="475"/>
        <v>32.421644776885891</v>
      </c>
    </row>
    <row r="1696" spans="1:20" x14ac:dyDescent="0.25">
      <c r="A1696">
        <f t="shared" si="476"/>
        <v>3306.2826035183734</v>
      </c>
      <c r="B1696">
        <f t="shared" si="493"/>
        <v>526.21121960869027</v>
      </c>
      <c r="C1696" t="str">
        <f t="shared" si="477"/>
        <v>-38.8792454820573-14.4680852600209i</v>
      </c>
      <c r="D1696" t="str">
        <f t="shared" si="478"/>
        <v>3.47812318063002-30.2479639863571i</v>
      </c>
      <c r="E1696" t="str">
        <f t="shared" si="479"/>
        <v>161.401725935676+0.311817384352423i</v>
      </c>
      <c r="F1696" t="str">
        <f t="shared" si="480"/>
        <v>2.90990961675179-283.835837617174i</v>
      </c>
      <c r="G1696" t="str">
        <f t="shared" si="481"/>
        <v>0.999999899255263-0.000317403097961069i</v>
      </c>
      <c r="H1696" t="str">
        <f t="shared" si="482"/>
        <v>18.5330372302419+73.7088785723895i</v>
      </c>
      <c r="I1696" t="str">
        <f t="shared" si="483"/>
        <v>142.012258171024-34.1629543122682i</v>
      </c>
      <c r="K1696" t="str">
        <f t="shared" si="484"/>
        <v>0.0160418300566071-0.0655995635301259i</v>
      </c>
      <c r="L1696" t="str">
        <f t="shared" si="485"/>
        <v>0.000714285714285714-2.29828635532929i</v>
      </c>
      <c r="M1696" t="str">
        <f t="shared" si="486"/>
        <v>0.0025-0.0716038078506948i</v>
      </c>
      <c r="N1696">
        <f t="shared" si="487"/>
        <v>20.411681167029371</v>
      </c>
      <c r="O1696">
        <f t="shared" si="488"/>
        <v>32.35760989820637</v>
      </c>
      <c r="P1696" s="3">
        <f t="shared" si="489"/>
        <v>32.35760989820637</v>
      </c>
      <c r="Q1696" s="3">
        <f t="shared" si="490"/>
        <v>-159.58831883297063</v>
      </c>
      <c r="R1696">
        <f t="shared" si="491"/>
        <v>20.411681167029371</v>
      </c>
      <c r="S1696">
        <f t="shared" si="492"/>
        <v>0.52621121960869022</v>
      </c>
      <c r="T1696">
        <f t="shared" si="475"/>
        <v>32.35760989820637</v>
      </c>
    </row>
    <row r="1697" spans="1:20" x14ac:dyDescent="0.25">
      <c r="A1697">
        <f t="shared" si="476"/>
        <v>3318.8464774117433</v>
      </c>
      <c r="B1697">
        <f t="shared" si="493"/>
        <v>528.21082224320332</v>
      </c>
      <c r="C1697" t="str">
        <f t="shared" si="477"/>
        <v>-38.5962362133753-14.3548334266289i</v>
      </c>
      <c r="D1697" t="str">
        <f t="shared" si="478"/>
        <v>3.47812316677654-30.1334759323104i</v>
      </c>
      <c r="E1697" t="str">
        <f t="shared" si="479"/>
        <v>161.401654109973+0.314665727829025i</v>
      </c>
      <c r="F1697" t="str">
        <f t="shared" si="480"/>
        <v>2.90990961451958-282.761351514226i</v>
      </c>
      <c r="G1697" t="str">
        <f t="shared" si="481"/>
        <v>0.999999898488149-0.000318609229488911i</v>
      </c>
      <c r="H1697" t="str">
        <f t="shared" si="482"/>
        <v>18.5600463654801+74.0029499778675i</v>
      </c>
      <c r="I1697" t="str">
        <f t="shared" si="483"/>
        <v>142.039553147025-34.0740436160044i</v>
      </c>
      <c r="K1697" t="str">
        <f t="shared" si="484"/>
        <v>0.0159425590008801-0.0653719098636698i</v>
      </c>
      <c r="L1697" t="str">
        <f t="shared" si="485"/>
        <v>0.000714285714285714-2.28958592879985i</v>
      </c>
      <c r="M1697" t="str">
        <f t="shared" si="486"/>
        <v>0.0025-0.0713327434256772i</v>
      </c>
      <c r="N1697">
        <f t="shared" si="487"/>
        <v>20.401332599305221</v>
      </c>
      <c r="O1697">
        <f t="shared" si="488"/>
        <v>32.293568809227096</v>
      </c>
      <c r="P1697" s="3">
        <f t="shared" si="489"/>
        <v>32.293568809227096</v>
      </c>
      <c r="Q1697" s="3">
        <f t="shared" si="490"/>
        <v>-159.59866740069478</v>
      </c>
      <c r="R1697">
        <f t="shared" si="491"/>
        <v>20.401332599305221</v>
      </c>
      <c r="S1697">
        <f t="shared" si="492"/>
        <v>0.52821082224320337</v>
      </c>
      <c r="T1697">
        <f t="shared" si="475"/>
        <v>32.293568809227096</v>
      </c>
    </row>
    <row r="1698" spans="1:20" x14ac:dyDescent="0.25">
      <c r="A1698">
        <f t="shared" si="476"/>
        <v>3331.4580940259079</v>
      </c>
      <c r="B1698">
        <f t="shared" si="493"/>
        <v>530.21802336772748</v>
      </c>
      <c r="C1698" t="str">
        <f t="shared" si="477"/>
        <v>-38.315191011118-14.2426361455642i</v>
      </c>
      <c r="D1698" t="str">
        <f t="shared" si="478"/>
        <v>3.47812315281758-30.0194213584314i</v>
      </c>
      <c r="E1698" t="str">
        <f t="shared" si="479"/>
        <v>161.401586747619+0.317519597407094i</v>
      </c>
      <c r="F1698" t="str">
        <f t="shared" si="480"/>
        <v>2.90990961227033-281.690933028249i</v>
      </c>
      <c r="G1698" t="str">
        <f t="shared" si="481"/>
        <v>0.999999897715193-0.000319819944313762i</v>
      </c>
      <c r="H1698" t="str">
        <f t="shared" si="482"/>
        <v>18.5872811587421+74.2983037755836i</v>
      </c>
      <c r="I1698" t="str">
        <f t="shared" si="483"/>
        <v>142.067065831556-33.9856569382809i</v>
      </c>
      <c r="K1698" t="str">
        <f t="shared" si="484"/>
        <v>0.0158439760390012-0.0651448971730827i</v>
      </c>
      <c r="L1698" t="str">
        <f t="shared" si="485"/>
        <v>0.000714285714285714-2.28091843873267i</v>
      </c>
      <c r="M1698" t="str">
        <f t="shared" si="486"/>
        <v>0.0025-0.071062705146122i</v>
      </c>
      <c r="N1698">
        <f t="shared" si="487"/>
        <v>20.391256041529346</v>
      </c>
      <c r="O1698">
        <f t="shared" si="488"/>
        <v>32.229521605853265</v>
      </c>
      <c r="P1698" s="3">
        <f t="shared" si="489"/>
        <v>32.229521605853265</v>
      </c>
      <c r="Q1698" s="3">
        <f t="shared" si="490"/>
        <v>-159.60874395847065</v>
      </c>
      <c r="R1698">
        <f t="shared" si="491"/>
        <v>20.391256041529346</v>
      </c>
      <c r="S1698">
        <f t="shared" si="492"/>
        <v>0.5302180233677275</v>
      </c>
      <c r="T1698">
        <f t="shared" si="475"/>
        <v>32.229521605853265</v>
      </c>
    </row>
    <row r="1699" spans="1:20" x14ac:dyDescent="0.25">
      <c r="A1699">
        <f t="shared" si="476"/>
        <v>3344.1176347832065</v>
      </c>
      <c r="B1699">
        <f t="shared" si="493"/>
        <v>532.23285185652492</v>
      </c>
      <c r="C1699" t="str">
        <f t="shared" si="477"/>
        <v>-38.0360975021522-14.1314829871683i</v>
      </c>
      <c r="D1699" t="str">
        <f t="shared" si="478"/>
        <v>3.47812313875231-29.9057986240068i</v>
      </c>
      <c r="E1699" t="str">
        <f t="shared" si="479"/>
        <v>161.401523849371+0.320379023052941i</v>
      </c>
      <c r="F1699" t="str">
        <f t="shared" si="480"/>
        <v>2.909909610004-280.624566760914i</v>
      </c>
      <c r="G1699" t="str">
        <f t="shared" si="481"/>
        <v>0.999999896936351-0.000321035259852119i</v>
      </c>
      <c r="H1699" t="str">
        <f t="shared" si="482"/>
        <v>18.6147436512666+74.5949468234326i</v>
      </c>
      <c r="I1699" t="str">
        <f t="shared" si="483"/>
        <v>142.094798038199-33.8977934255173i</v>
      </c>
      <c r="K1699" t="str">
        <f t="shared" si="484"/>
        <v>0.0157460768483306-0.0649185253014622i</v>
      </c>
      <c r="L1699" t="str">
        <f t="shared" si="485"/>
        <v>0.000714285714285714-2.27228376044298i</v>
      </c>
      <c r="M1699" t="str">
        <f t="shared" si="486"/>
        <v>0.0025-0.0707936891274374i</v>
      </c>
      <c r="N1699">
        <f t="shared" si="487"/>
        <v>20.381451503333693</v>
      </c>
      <c r="O1699">
        <f t="shared" si="488"/>
        <v>32.165468383756199</v>
      </c>
      <c r="P1699" s="3">
        <f t="shared" si="489"/>
        <v>32.165468383756199</v>
      </c>
      <c r="Q1699" s="3">
        <f t="shared" si="490"/>
        <v>-159.61854849666631</v>
      </c>
      <c r="R1699">
        <f t="shared" si="491"/>
        <v>20.381451503333693</v>
      </c>
      <c r="S1699">
        <f t="shared" si="492"/>
        <v>0.53223285185652491</v>
      </c>
      <c r="T1699">
        <f t="shared" si="475"/>
        <v>32.165468383756199</v>
      </c>
    </row>
    <row r="1700" spans="1:20" x14ac:dyDescent="0.25">
      <c r="A1700">
        <f t="shared" si="476"/>
        <v>3356.8252817953826</v>
      </c>
      <c r="B1700">
        <f t="shared" si="493"/>
        <v>534.25533669357969</v>
      </c>
      <c r="C1700" t="str">
        <f t="shared" si="477"/>
        <v>-37.7589433730734-14.0213636228506i</v>
      </c>
      <c r="D1700" t="str">
        <f t="shared" si="478"/>
        <v>3.47812312457996-29.7926060945354i</v>
      </c>
      <c r="E1700" t="str">
        <f t="shared" si="479"/>
        <v>161.401465416172+0.323244034912102i</v>
      </c>
      <c r="F1700" t="str">
        <f t="shared" si="480"/>
        <v>2.90990960772038-279.562237372185i</v>
      </c>
      <c r="G1700" t="str">
        <f t="shared" si="481"/>
        <v>0.999999896151579-0.000322255193586661i</v>
      </c>
      <c r="H1700" t="str">
        <f t="shared" si="482"/>
        <v>18.6424359051873+74.8928860300101i</v>
      </c>
      <c r="I1700" t="str">
        <f t="shared" si="483"/>
        <v>142.122751596836-33.8104522370571i</v>
      </c>
      <c r="K1700" t="str">
        <f t="shared" si="484"/>
        <v>0.0156488571269139-0.0646927940708522i</v>
      </c>
      <c r="L1700" t="str">
        <f t="shared" si="485"/>
        <v>0.000714285714285714-2.26368176971806i</v>
      </c>
      <c r="M1700" t="str">
        <f t="shared" si="486"/>
        <v>0.0025-0.0705256914997386i</v>
      </c>
      <c r="N1700">
        <f t="shared" si="487"/>
        <v>20.371918995813161</v>
      </c>
      <c r="O1700">
        <f t="shared" si="488"/>
        <v>32.101409238377123</v>
      </c>
      <c r="P1700" s="3">
        <f t="shared" si="489"/>
        <v>32.101409238377123</v>
      </c>
      <c r="Q1700" s="3">
        <f t="shared" si="490"/>
        <v>-159.62808100418684</v>
      </c>
      <c r="R1700">
        <f t="shared" si="491"/>
        <v>20.371918995813161</v>
      </c>
      <c r="S1700">
        <f t="shared" si="492"/>
        <v>0.53425533669357972</v>
      </c>
      <c r="T1700">
        <f t="shared" si="475"/>
        <v>32.101409238377123</v>
      </c>
    </row>
    <row r="1701" spans="1:20" x14ac:dyDescent="0.25">
      <c r="A1701">
        <f t="shared" si="476"/>
        <v>3369.5812178662054</v>
      </c>
      <c r="B1701">
        <f t="shared" si="493"/>
        <v>536.28550697301534</v>
      </c>
      <c r="C1701" t="str">
        <f t="shared" si="477"/>
        <v>-37.4837163701902-13.9122678241996i</v>
      </c>
      <c r="D1701" t="str">
        <f t="shared" si="478"/>
        <v>3.47812311029969-29.6798421417044i</v>
      </c>
      <c r="E1701" t="str">
        <f t="shared" si="479"/>
        <v>161.401411449166+0.326114663311849i</v>
      </c>
      <c r="F1701" t="str">
        <f t="shared" si="480"/>
        <v>2.90990960541935-278.503929580095i</v>
      </c>
      <c r="G1701" t="str">
        <f t="shared" si="481"/>
        <v>0.999999895360832-0.000323479763066499i</v>
      </c>
      <c r="H1701" t="str">
        <f t="shared" si="482"/>
        <v>18.6703600037846+75.1921283551371i</v>
      </c>
      <c r="I1701" t="str">
        <f t="shared" si="483"/>
        <v>142.150928353827-33.7236325452306i</v>
      </c>
      <c r="K1701" t="str">
        <f t="shared" si="484"/>
        <v>0.015552312593477-0.0644677032824921i</v>
      </c>
      <c r="L1701" t="str">
        <f t="shared" si="485"/>
        <v>0.000714285714285714-2.25511234281535i</v>
      </c>
      <c r="M1701" t="str">
        <f t="shared" si="486"/>
        <v>0.0025-0.0702587084077888i</v>
      </c>
      <c r="N1701">
        <f t="shared" si="487"/>
        <v>20.362658531540802</v>
      </c>
      <c r="O1701">
        <f t="shared" si="488"/>
        <v>32.03734426493024</v>
      </c>
      <c r="P1701" s="3">
        <f t="shared" si="489"/>
        <v>32.03734426493024</v>
      </c>
      <c r="Q1701" s="3">
        <f t="shared" si="490"/>
        <v>-159.6373414684592</v>
      </c>
      <c r="R1701">
        <f t="shared" si="491"/>
        <v>20.362658531540802</v>
      </c>
      <c r="S1701">
        <f t="shared" si="492"/>
        <v>0.53628550697301536</v>
      </c>
      <c r="T1701">
        <f t="shared" si="475"/>
        <v>32.03734426493024</v>
      </c>
    </row>
    <row r="1702" spans="1:20" x14ac:dyDescent="0.25">
      <c r="A1702">
        <f t="shared" si="476"/>
        <v>3382.3856264940969</v>
      </c>
      <c r="B1702">
        <f t="shared" si="493"/>
        <v>538.32339189951279</v>
      </c>
      <c r="C1702" t="str">
        <f t="shared" si="477"/>
        <v>-37.2104042995083-13.8041854621009i</v>
      </c>
      <c r="D1702" t="str">
        <f t="shared" si="478"/>
        <v>3.47812309591069-29.5675051433669i</v>
      </c>
      <c r="E1702" t="str">
        <f t="shared" si="479"/>
        <v>161.401361949689+0.32899093875763i</v>
      </c>
      <c r="F1702" t="str">
        <f t="shared" si="480"/>
        <v>2.90990960310083-277.449628160534i</v>
      </c>
      <c r="G1702" t="str">
        <f t="shared" si="481"/>
        <v>0.999999894564063-0.000324708985907433i</v>
      </c>
      <c r="H1702" t="str">
        <f t="shared" si="482"/>
        <v>18.6985180517396+75.4926808103716i</v>
      </c>
      <c r="I1702" t="str">
        <f t="shared" si="483"/>
        <v>142.17933017217-33.6373335354182i</v>
      </c>
      <c r="K1702" t="str">
        <f t="shared" si="484"/>
        <v>0.0154564389874253-0.0642432527170769i</v>
      </c>
      <c r="L1702" t="str">
        <f t="shared" si="485"/>
        <v>0.000714285714285714-2.2465753564608i</v>
      </c>
      <c r="M1702" t="str">
        <f t="shared" si="486"/>
        <v>0.0025-0.0699927360109472i</v>
      </c>
      <c r="N1702">
        <f t="shared" si="487"/>
        <v>20.353670124581811</v>
      </c>
      <c r="O1702">
        <f t="shared" si="488"/>
        <v>31.973273558406831</v>
      </c>
      <c r="P1702" s="3">
        <f t="shared" si="489"/>
        <v>31.973273558406831</v>
      </c>
      <c r="Q1702" s="3">
        <f t="shared" si="490"/>
        <v>-159.64632987541819</v>
      </c>
      <c r="R1702">
        <f t="shared" si="491"/>
        <v>20.353670124581811</v>
      </c>
      <c r="S1702">
        <f t="shared" si="492"/>
        <v>0.53832339189951284</v>
      </c>
      <c r="T1702">
        <f t="shared" si="475"/>
        <v>31.973273558406831</v>
      </c>
    </row>
    <row r="1703" spans="1:20" x14ac:dyDescent="0.25">
      <c r="A1703">
        <f t="shared" si="476"/>
        <v>3395.2386918747748</v>
      </c>
      <c r="B1703">
        <f t="shared" si="493"/>
        <v>540.36902078873095</v>
      </c>
      <c r="C1703" t="str">
        <f t="shared" si="477"/>
        <v>-36.9389950267018-13.6971065058599i</v>
      </c>
      <c r="D1703" t="str">
        <f t="shared" si="478"/>
        <v>3.47812308141214-29.4555934835172i</v>
      </c>
      <c r="E1703" t="str">
        <f t="shared" si="479"/>
        <v>161.40131691927+0.331872891933846i</v>
      </c>
      <c r="F1703" t="str">
        <f t="shared" si="480"/>
        <v>2.90990960076465-276.399317947021i</v>
      </c>
      <c r="G1703" t="str">
        <f t="shared" si="481"/>
        <v>0.999999893761228-0.000325942879792203i</v>
      </c>
      <c r="H1703" t="str">
        <f t="shared" si="482"/>
        <v>18.7269121753926+75.7945504595406i</v>
      </c>
      <c r="I1703" t="str">
        <f t="shared" si="483"/>
        <v>142.207958931676-33.5515544061154i</v>
      </c>
      <c r="K1703" t="str">
        <f t="shared" si="484"/>
        <v>0.0153612320688372-0.0640194421350061i</v>
      </c>
      <c r="L1703" t="str">
        <f t="shared" si="485"/>
        <v>0.000714285714285714-2.23807068784699i</v>
      </c>
      <c r="M1703" t="str">
        <f t="shared" si="486"/>
        <v>0.0025-0.0697277704831118i</v>
      </c>
      <c r="N1703">
        <f t="shared" si="487"/>
        <v>20.344953790508669</v>
      </c>
      <c r="O1703">
        <f t="shared" si="488"/>
        <v>31.90919721357762</v>
      </c>
      <c r="P1703" s="3">
        <f t="shared" si="489"/>
        <v>31.90919721357762</v>
      </c>
      <c r="Q1703" s="3">
        <f t="shared" si="490"/>
        <v>-159.65504620949133</v>
      </c>
      <c r="R1703">
        <f t="shared" si="491"/>
        <v>20.344953790508669</v>
      </c>
      <c r="S1703">
        <f t="shared" si="492"/>
        <v>0.54036902078873095</v>
      </c>
      <c r="T1703">
        <f t="shared" si="475"/>
        <v>31.90919721357762</v>
      </c>
    </row>
    <row r="1704" spans="1:20" x14ac:dyDescent="0.25">
      <c r="A1704">
        <f t="shared" si="476"/>
        <v>3408.140598903899</v>
      </c>
      <c r="B1704">
        <f t="shared" si="493"/>
        <v>542.42242306772812</v>
      </c>
      <c r="C1704" t="str">
        <f t="shared" si="477"/>
        <v>-36.6694764770892-13.5910210223329i</v>
      </c>
      <c r="D1704" t="str">
        <f t="shared" si="478"/>
        <v>3.47812306680316-29.3441055522685i</v>
      </c>
      <c r="E1704" t="str">
        <f t="shared" si="479"/>
        <v>161.401276359639+0.334760553703192i</v>
      </c>
      <c r="F1704" t="str">
        <f t="shared" si="480"/>
        <v>2.90990959841069-275.352983830489i</v>
      </c>
      <c r="G1704" t="str">
        <f t="shared" si="481"/>
        <v>0.999999892952279-0.00032718146247074i</v>
      </c>
      <c r="H1704" t="str">
        <f t="shared" si="482"/>
        <v>18.755544523005+76.0977444192701i</v>
      </c>
      <c r="I1704" t="str">
        <f t="shared" si="483"/>
        <v>142.236816529133-33.4662943689987i</v>
      </c>
      <c r="K1704" t="str">
        <f t="shared" si="484"/>
        <v>0.0152666876184581-0.0637962712766369i</v>
      </c>
      <c r="L1704" t="str">
        <f t="shared" si="485"/>
        <v>0.000714285714285714-2.22959821463139i</v>
      </c>
      <c r="M1704" t="str">
        <f t="shared" si="486"/>
        <v>0.0025-0.0694638080126633i</v>
      </c>
      <c r="N1704">
        <f t="shared" si="487"/>
        <v>20.336509546415584</v>
      </c>
      <c r="O1704">
        <f t="shared" si="488"/>
        <v>31.845115324997344</v>
      </c>
      <c r="P1704" s="3">
        <f t="shared" si="489"/>
        <v>31.845115324997344</v>
      </c>
      <c r="Q1704" s="3">
        <f t="shared" si="490"/>
        <v>-159.66349045358442</v>
      </c>
      <c r="R1704">
        <f t="shared" si="491"/>
        <v>20.336509546415584</v>
      </c>
      <c r="S1704">
        <f t="shared" si="492"/>
        <v>0.54242242306772814</v>
      </c>
      <c r="T1704">
        <f t="shared" si="475"/>
        <v>31.845115324997344</v>
      </c>
    </row>
    <row r="1705" spans="1:20" x14ac:dyDescent="0.25">
      <c r="A1705">
        <f t="shared" si="476"/>
        <v>3421.0915331797337</v>
      </c>
      <c r="B1705">
        <f t="shared" si="493"/>
        <v>544.48362827538551</v>
      </c>
      <c r="C1705" t="str">
        <f t="shared" si="477"/>
        <v>-36.4018366355978-13.4859191750627i</v>
      </c>
      <c r="D1705" t="str">
        <f t="shared" si="478"/>
        <v>3.47812305208298-29.2330397458296i</v>
      </c>
      <c r="E1705" t="str">
        <f t="shared" si="479"/>
        <v>161.401240272721+0.337653955106854i</v>
      </c>
      <c r="F1705" t="str">
        <f t="shared" si="480"/>
        <v>2.9099095960388-274.310610759073i</v>
      </c>
      <c r="G1705" t="str">
        <f t="shared" si="481"/>
        <v>0.999999892137171-0.000328424751760427i</v>
      </c>
      <c r="H1705" t="str">
        <f t="shared" si="482"/>
        <v>18.784417265025+76.4022698595251i</v>
      </c>
      <c r="I1705" t="str">
        <f t="shared" si="483"/>
        <v>142.265904878483-33.3815526489948i</v>
      </c>
      <c r="K1705" t="str">
        <f t="shared" si="484"/>
        <v>0.0151728014376921-0.0635737398625331i</v>
      </c>
      <c r="L1705" t="str">
        <f t="shared" si="485"/>
        <v>0.000714285714285714-2.22115781493463i</v>
      </c>
      <c r="M1705" t="str">
        <f t="shared" si="486"/>
        <v>0.0025-0.0692008448024142i</v>
      </c>
      <c r="N1705">
        <f t="shared" si="487"/>
        <v>20.328337410933386</v>
      </c>
      <c r="O1705">
        <f t="shared" si="488"/>
        <v>31.781027987007789</v>
      </c>
      <c r="P1705" s="3">
        <f t="shared" si="489"/>
        <v>31.781027987007789</v>
      </c>
      <c r="Q1705" s="3">
        <f t="shared" si="490"/>
        <v>-159.67166258906661</v>
      </c>
      <c r="R1705">
        <f t="shared" si="491"/>
        <v>20.328337410933386</v>
      </c>
      <c r="S1705">
        <f t="shared" si="492"/>
        <v>0.54448362827538554</v>
      </c>
      <c r="T1705">
        <f t="shared" si="475"/>
        <v>31.781027987007789</v>
      </c>
    </row>
    <row r="1706" spans="1:20" x14ac:dyDescent="0.25">
      <c r="A1706">
        <f t="shared" si="476"/>
        <v>3434.091681005817</v>
      </c>
      <c r="B1706">
        <f t="shared" si="493"/>
        <v>546.55266606283203</v>
      </c>
      <c r="C1706" t="str">
        <f t="shared" si="477"/>
        <v>-36.1360635467248-13.3817912234188i</v>
      </c>
      <c r="D1706" t="str">
        <f t="shared" si="478"/>
        <v>3.47812303725069-29.1223944664814i</v>
      </c>
      <c r="E1706" t="str">
        <f t="shared" si="479"/>
        <v>161.401208660641+0.340553127363078i</v>
      </c>
      <c r="F1706" t="str">
        <f t="shared" si="480"/>
        <v>2.90990959364885-273.272183737885i</v>
      </c>
      <c r="G1706" t="str">
        <f t="shared" si="481"/>
        <v>0.999999891315856-0.000329672765546352i</v>
      </c>
      <c r="H1706" t="str">
        <f t="shared" si="482"/>
        <v>18.8135325943569+76.7081340041587i</v>
      </c>
      <c r="I1706" t="str">
        <f t="shared" si="483"/>
        <v>142.295225911-33.2973284843478i</v>
      </c>
      <c r="K1706" t="str">
        <f t="shared" si="484"/>
        <v>0.0150795693485907-0.0633518475937103i</v>
      </c>
      <c r="L1706" t="str">
        <f t="shared" si="485"/>
        <v>0.000714285714285714-2.21274936733874i</v>
      </c>
      <c r="M1706" t="str">
        <f t="shared" si="486"/>
        <v>0.0025-0.0689388770695498i</v>
      </c>
      <c r="N1706">
        <f t="shared" si="487"/>
        <v>20.32043740424217</v>
      </c>
      <c r="O1706">
        <f t="shared" si="488"/>
        <v>31.716935293741031</v>
      </c>
      <c r="P1706" s="3">
        <f t="shared" si="489"/>
        <v>31.716935293741031</v>
      </c>
      <c r="Q1706" s="3">
        <f t="shared" si="490"/>
        <v>-159.67956259575783</v>
      </c>
      <c r="R1706">
        <f t="shared" si="491"/>
        <v>20.32043740424217</v>
      </c>
      <c r="S1706">
        <f t="shared" si="492"/>
        <v>0.54655266606283204</v>
      </c>
      <c r="T1706">
        <f t="shared" si="475"/>
        <v>31.716935293741031</v>
      </c>
    </row>
    <row r="1707" spans="1:20" x14ac:dyDescent="0.25">
      <c r="A1707">
        <f t="shared" si="476"/>
        <v>3447.1412293936392</v>
      </c>
      <c r="B1707">
        <f t="shared" si="493"/>
        <v>548.6295661938708</v>
      </c>
      <c r="C1707" t="str">
        <f t="shared" si="477"/>
        <v>-35.8721453144973-13.2786275217474i</v>
      </c>
      <c r="D1707" t="str">
        <f t="shared" si="478"/>
        <v>3.47812302230544-29.0121681225547i</v>
      </c>
      <c r="E1707" t="str">
        <f t="shared" si="479"/>
        <v>161.401181525724+0.343458101867472i</v>
      </c>
      <c r="F1707" t="str">
        <f t="shared" si="480"/>
        <v>2.90990959124068-272.237687828804i</v>
      </c>
      <c r="G1707" t="str">
        <f t="shared" si="481"/>
        <v>0.999999890488287-0.000330925521781564i</v>
      </c>
      <c r="H1707" t="str">
        <f t="shared" si="482"/>
        <v>18.8428927266345+77.0153441314606i</v>
      </c>
      <c r="I1707" t="str">
        <f t="shared" si="483"/>
        <v>142.324781575456-33.2136211266908i</v>
      </c>
      <c r="K1707" t="str">
        <f t="shared" si="484"/>
        <v>0.0149869871938428-0.0631305941518849i</v>
      </c>
      <c r="L1707" t="str">
        <f t="shared" si="485"/>
        <v>0.000714285714285714-2.20437275088538i</v>
      </c>
      <c r="M1707" t="str">
        <f t="shared" si="486"/>
        <v>0.0025-0.0686779010455769i</v>
      </c>
      <c r="N1707">
        <f t="shared" si="487"/>
        <v>20.312809548086989</v>
      </c>
      <c r="O1707">
        <f t="shared" si="488"/>
        <v>31.652837339123714</v>
      </c>
      <c r="P1707" s="3">
        <f t="shared" si="489"/>
        <v>31.652837339123714</v>
      </c>
      <c r="Q1707" s="3">
        <f t="shared" si="490"/>
        <v>-159.68719045191301</v>
      </c>
      <c r="R1707">
        <f t="shared" si="491"/>
        <v>20.312809548086989</v>
      </c>
      <c r="S1707">
        <f t="shared" si="492"/>
        <v>0.54862956619387082</v>
      </c>
      <c r="T1707">
        <f t="shared" si="475"/>
        <v>31.652837339123714</v>
      </c>
    </row>
    <row r="1708" spans="1:20" x14ac:dyDescent="0.25">
      <c r="A1708">
        <f t="shared" si="476"/>
        <v>3460.2403660653354</v>
      </c>
      <c r="B1708">
        <f t="shared" si="493"/>
        <v>550.71435854540755</v>
      </c>
      <c r="C1708" t="str">
        <f t="shared" si="477"/>
        <v>-35.6100701024195-13.1764185185214i</v>
      </c>
      <c r="D1708" t="str">
        <f t="shared" si="478"/>
        <v>3.47812300724643-28.9023591284062i</v>
      </c>
      <c r="E1708" t="str">
        <f t="shared" si="479"/>
        <v>161.401158870491+0.346368910190761i</v>
      </c>
      <c r="F1708" t="str">
        <f t="shared" si="480"/>
        <v>2.9099095888142-271.20710815026i</v>
      </c>
      <c r="G1708" t="str">
        <f t="shared" si="481"/>
        <v>0.999999889654417-0.000332183038487337i</v>
      </c>
      <c r="H1708" t="str">
        <f t="shared" si="482"/>
        <v>18.8724999004989+77.323907574725i</v>
      </c>
      <c r="I1708" t="str">
        <f t="shared" si="483"/>
        <v>142.35457383832-33.1304298411181i</v>
      </c>
      <c r="K1708" t="str">
        <f t="shared" si="484"/>
        <v>0.0148950508367591-0.062909979199712i</v>
      </c>
      <c r="L1708" t="str">
        <f t="shared" si="485"/>
        <v>0.000714285714285714-2.1960278450741i</v>
      </c>
      <c r="M1708" t="str">
        <f t="shared" si="486"/>
        <v>0.0025-0.0684179129762669i</v>
      </c>
      <c r="N1708">
        <f t="shared" si="487"/>
        <v>20.305453865789531</v>
      </c>
      <c r="O1708">
        <f t="shared" si="488"/>
        <v>31.588734216879114</v>
      </c>
      <c r="P1708" s="3">
        <f t="shared" si="489"/>
        <v>31.588734216879114</v>
      </c>
      <c r="Q1708" s="3">
        <f t="shared" si="490"/>
        <v>-159.69454613421047</v>
      </c>
      <c r="R1708">
        <f t="shared" si="491"/>
        <v>20.305453865789531</v>
      </c>
      <c r="S1708">
        <f t="shared" si="492"/>
        <v>0.55071435854540751</v>
      </c>
      <c r="T1708">
        <f t="shared" ref="T1708:T1771" si="494">P1708</f>
        <v>31.588734216879114</v>
      </c>
    </row>
    <row r="1709" spans="1:20" x14ac:dyDescent="0.25">
      <c r="A1709">
        <f t="shared" ref="A1709:A1772" si="495">2*PI()*B1709</f>
        <v>3473.3892794563835</v>
      </c>
      <c r="B1709">
        <f t="shared" si="493"/>
        <v>552.80707310788011</v>
      </c>
      <c r="C1709" t="str">
        <f t="shared" ref="C1709:C1772" si="496">IMPRODUCT(D1709,E1709,$C$40,,K1709,$C$41)</f>
        <v>-35.3498261334275-13.0751547555037i</v>
      </c>
      <c r="D1709" t="str">
        <f t="shared" ref="D1709:D1772" si="497">IMDIV(IMPRODUCT($C$37,$C$38,COMPLEX(1,A1709/$C$38)),IMSUM(-1*A1709*A1709/$C$39,COMPLEX(0,1*A1709)))</f>
        <v>3.47812299207272-28.792965904397i</v>
      </c>
      <c r="E1709" t="str">
        <f t="shared" ref="E1709:E1772" si="498">IMDIV(IMPRODUCT(IMSUM(F1709,G1709),$C$29,H1709),IMSUM(1,I1709))</f>
        <v>161.40114069767+0.349285584081816i</v>
      </c>
      <c r="F1709" t="str">
        <f t="shared" ref="F1709:F1772" si="499">IMDIV(IMPRODUCT($C$14,$C$15,COMPLEX(1,A1709/$C$15)),IMSUM(-1*A1709*A1709/$C$16,COMPLEX(0,A1709)))</f>
        <v>2.90990958636926-270.180429877018i</v>
      </c>
      <c r="G1709" t="str">
        <f t="shared" ref="G1709:G1772" si="500">IMDIV(1,COMPLEX(1,A1709*$C$9*$C$10))</f>
        <v>0.999999888814197-0.000333445333753422i</v>
      </c>
      <c r="H1709" t="str">
        <f t="shared" ref="H1709:H1772" si="501">IMDIV($C$3,IMSUM(K1709,COMPLEX(0,$C$28*A1709)))</f>
        <v>18.9023563778792+77.6338317228115i</v>
      </c>
      <c r="I1709" t="str">
        <f t="shared" ref="I1709:I1772" si="502">IMPRODUCT(F1709,$C$29,H1709,$C$31)</f>
        <v>142.384604683919-33.0477539062582i</v>
      </c>
      <c r="K1709" t="str">
        <f t="shared" ref="K1709:K1772" si="503">IF($C$26&lt;=0,IMDIV(1,IMSUM(IMDIV(1,L1709),1/$C$18)),IMDIV(1,IMSUM(IMDIV(1,L1709),1/$C$18,IMDIV(1,M1709))))</f>
        <v>0.0148037561612588-0.0626900023810323i</v>
      </c>
      <c r="L1709" t="str">
        <f t="shared" ref="L1709:L1772" si="504">IMSUM($C$21/$C$22,IMDIV(1,COMPLEX(0,$C$20*$C$22*A1709)))</f>
        <v>0.000714285714285714-2.18771452986063i</v>
      </c>
      <c r="M1709" t="str">
        <f t="shared" ref="M1709:M1772" si="505">IMSUM($C$25/$C$26,IMDIV(1,COMPLEX(0,$C$24*$C$26*A1709)))</f>
        <v>0.0025-0.0681589091216047i</v>
      </c>
      <c r="N1709">
        <f t="shared" ref="N1709:N1772" si="506">ABS(R1709)</f>
        <v>20.298370382263414</v>
      </c>
      <c r="O1709">
        <f t="shared" ref="O1709:O1772" si="507">ABS(P1709)</f>
        <v>31.524626020532367</v>
      </c>
      <c r="P1709" s="3">
        <f t="shared" ref="P1709:P1772" si="508">20*LOG10(IMABS(C1709))</f>
        <v>31.524626020532367</v>
      </c>
      <c r="Q1709" s="3">
        <f t="shared" ref="Q1709:Q1772" si="509">IMARGUMENT(C1709)*180/PI()</f>
        <v>-159.70162961773659</v>
      </c>
      <c r="R1709">
        <f t="shared" ref="R1709:R1772" si="510">IF(Q1709&lt;0,Q1709+180,Q1709-180)</f>
        <v>20.298370382263414</v>
      </c>
      <c r="S1709">
        <f t="shared" ref="S1709:S1772" si="511">B1709/1000</f>
        <v>0.55280707310788013</v>
      </c>
      <c r="T1709">
        <f t="shared" si="494"/>
        <v>31.524626020532367</v>
      </c>
    </row>
    <row r="1710" spans="1:20" x14ac:dyDescent="0.25">
      <c r="A1710">
        <f t="shared" si="495"/>
        <v>3486.5881587183185</v>
      </c>
      <c r="B1710">
        <f t="shared" ref="B1710:B1773" si="512">B1709*(1+B$42)</f>
        <v>554.90773998569011</v>
      </c>
      <c r="C1710" t="str">
        <f t="shared" si="496"/>
        <v>-35.0914016898283-12.97482686691i</v>
      </c>
      <c r="D1710" t="str">
        <f t="shared" si="497"/>
        <v>3.47812297678349-28.6839868768684i</v>
      </c>
      <c r="E1710" t="str">
        <f t="shared" si="498"/>
        <v>161.401127010187+0.352208155463335i</v>
      </c>
      <c r="F1710" t="str">
        <f t="shared" si="499"/>
        <v>2.90990958390564-269.157638239964i</v>
      </c>
      <c r="G1710" t="str">
        <f t="shared" si="500"/>
        <v>0.999999887967579-0.000334712425738312i</v>
      </c>
      <c r="H1710" t="str">
        <f t="shared" si="501"/>
        <v>18.9324644442779+77.9451240207215i</v>
      </c>
      <c r="I1710" t="str">
        <f t="shared" si="502"/>
        <v>142.414876114631-32.9655926143477i</v>
      </c>
      <c r="K1710" t="str">
        <f t="shared" si="503"/>
        <v>0.0147130990718527-0.0624706633211097i</v>
      </c>
      <c r="L1710" t="str">
        <f t="shared" si="504"/>
        <v>0.000714285714285714-2.17943268565514i</v>
      </c>
      <c r="M1710" t="str">
        <f t="shared" si="505"/>
        <v>0.0025-0.067900885755733i</v>
      </c>
      <c r="N1710">
        <f t="shared" si="506"/>
        <v>20.291559124026634</v>
      </c>
      <c r="O1710">
        <f t="shared" si="507"/>
        <v>31.460512843412715</v>
      </c>
      <c r="P1710" s="3">
        <f t="shared" si="508"/>
        <v>31.460512843412715</v>
      </c>
      <c r="Q1710" s="3">
        <f t="shared" si="509"/>
        <v>-159.70844087597337</v>
      </c>
      <c r="R1710">
        <f t="shared" si="510"/>
        <v>20.291559124026634</v>
      </c>
      <c r="S1710">
        <f t="shared" si="511"/>
        <v>0.5549077399856901</v>
      </c>
      <c r="T1710">
        <f t="shared" si="494"/>
        <v>31.460512843412715</v>
      </c>
    </row>
    <row r="1711" spans="1:20" x14ac:dyDescent="0.25">
      <c r="A1711">
        <f t="shared" si="495"/>
        <v>3499.8371937214479</v>
      </c>
      <c r="B1711">
        <f t="shared" si="512"/>
        <v>557.01638939763575</v>
      </c>
      <c r="C1711" t="str">
        <f t="shared" si="496"/>
        <v>-34.8347851132417-12.8754255785809i</v>
      </c>
      <c r="D1711" t="str">
        <f t="shared" si="497"/>
        <v>3.47812296137785-28.5754204781209i</v>
      </c>
      <c r="E1711" t="str">
        <f t="shared" si="498"/>
        <v>161.401117811174+0.35513665643404i</v>
      </c>
      <c r="F1711" t="str">
        <f t="shared" si="499"/>
        <v>2.90990958142331-268.1387185259i</v>
      </c>
      <c r="G1711" t="str">
        <f t="shared" si="500"/>
        <v>0.999999887114515-0.0003359843326695i</v>
      </c>
      <c r="H1711" t="str">
        <f t="shared" si="501"/>
        <v>18.9628264090608+78.2577919701837i</v>
      </c>
      <c r="I1711" t="str">
        <f t="shared" si="502"/>
        <v>142.445390151076-32.8839452713099i</v>
      </c>
      <c r="K1711" t="str">
        <f t="shared" si="503"/>
        <v>0.0146230754936239-0.0622519616268678i</v>
      </c>
      <c r="L1711" t="str">
        <f t="shared" si="504"/>
        <v>0.000714285714285714-2.17118219332052i</v>
      </c>
      <c r="M1711" t="str">
        <f t="shared" si="505"/>
        <v>0.0025-0.0676438391668988i</v>
      </c>
      <c r="N1711">
        <f t="shared" si="506"/>
        <v>20.285020119214607</v>
      </c>
      <c r="O1711">
        <f t="shared" si="507"/>
        <v>31.396394778657633</v>
      </c>
      <c r="P1711" s="3">
        <f t="shared" si="508"/>
        <v>31.396394778657633</v>
      </c>
      <c r="Q1711" s="3">
        <f t="shared" si="509"/>
        <v>-159.71497988078539</v>
      </c>
      <c r="R1711">
        <f t="shared" si="510"/>
        <v>20.285020119214607</v>
      </c>
      <c r="S1711">
        <f t="shared" si="511"/>
        <v>0.55701638939763576</v>
      </c>
      <c r="T1711">
        <f t="shared" si="494"/>
        <v>31.396394778657633</v>
      </c>
    </row>
    <row r="1712" spans="1:20" x14ac:dyDescent="0.25">
      <c r="A1712">
        <f t="shared" si="495"/>
        <v>3513.1365750575897</v>
      </c>
      <c r="B1712">
        <f t="shared" si="512"/>
        <v>559.13305167734677</v>
      </c>
      <c r="C1712" t="str">
        <f t="shared" si="496"/>
        <v>-34.5799648045345-12.7769417071587i</v>
      </c>
      <c r="D1712" t="str">
        <f t="shared" si="497"/>
        <v>3.4781229458549-28.4672651463903i</v>
      </c>
      <c r="E1712" t="str">
        <f t="shared" si="498"/>
        <v>161.401113103964+0.358071119267097i</v>
      </c>
      <c r="F1712" t="str">
        <f t="shared" si="499"/>
        <v>2.90990957892209-267.123656077323i</v>
      </c>
      <c r="G1712" t="str">
        <f t="shared" si="500"/>
        <v>0.999999886254956-0.000337261072843749i</v>
      </c>
      <c r="H1712" t="str">
        <f t="shared" si="501"/>
        <v>18.9934446057502+78.5718431302396i</v>
      </c>
      <c r="I1712" t="str">
        <f t="shared" si="502"/>
        <v>142.476148832295-32.8028111968305i</v>
      </c>
      <c r="K1712" t="str">
        <f t="shared" si="503"/>
        <v>0.0145336813722096-0.062033896887128i</v>
      </c>
      <c r="L1712" t="str">
        <f t="shared" si="504"/>
        <v>0.000714285714285714-2.16296293417067i</v>
      </c>
      <c r="M1712" t="str">
        <f t="shared" si="505"/>
        <v>0.0025-0.0673877656574005i</v>
      </c>
      <c r="N1712">
        <f t="shared" si="506"/>
        <v>20.278753397592965</v>
      </c>
      <c r="O1712">
        <f t="shared" si="507"/>
        <v>31.332271919216055</v>
      </c>
      <c r="P1712" s="3">
        <f t="shared" si="508"/>
        <v>31.332271919216055</v>
      </c>
      <c r="Q1712" s="3">
        <f t="shared" si="509"/>
        <v>-159.72124660240704</v>
      </c>
      <c r="R1712">
        <f t="shared" si="510"/>
        <v>20.278753397592965</v>
      </c>
      <c r="S1712">
        <f t="shared" si="511"/>
        <v>0.55913305167734673</v>
      </c>
      <c r="T1712">
        <f t="shared" si="494"/>
        <v>31.332271919216055</v>
      </c>
    </row>
    <row r="1713" spans="1:20" x14ac:dyDescent="0.25">
      <c r="A1713">
        <f t="shared" si="495"/>
        <v>3526.4864940428083</v>
      </c>
      <c r="B1713">
        <f t="shared" si="512"/>
        <v>561.2577572737207</v>
      </c>
      <c r="C1713" t="str">
        <f t="shared" si="496"/>
        <v>-34.3269292237523-12.6793661592711i</v>
      </c>
      <c r="D1713" t="str">
        <f t="shared" si="497"/>
        <v>3.47812293021372-28.3595193258257i</v>
      </c>
      <c r="E1713" t="str">
        <f t="shared" si="498"/>
        <v>161.401112892096+0.361011576409764i</v>
      </c>
      <c r="F1713" t="str">
        <f t="shared" si="499"/>
        <v>2.90990957640181-266.112436292218i</v>
      </c>
      <c r="G1713" t="str">
        <f t="shared" si="500"/>
        <v>0.999999885388851-0.000338542664627342i</v>
      </c>
      <c r="H1713" t="str">
        <f t="shared" si="501"/>
        <v>19.0243213923238+78.8872851178415i</v>
      </c>
      <c r="I1713" t="str">
        <f t="shared" si="502"/>
        <v>142.507154215943-32.7221897244387i</v>
      </c>
      <c r="K1713" t="str">
        <f t="shared" si="503"/>
        <v>0.0144449126737797-0.0618164686728435i</v>
      </c>
      <c r="L1713" t="str">
        <f t="shared" si="504"/>
        <v>0.000714285714285714-2.15477478996879i</v>
      </c>
      <c r="M1713" t="str">
        <f t="shared" si="505"/>
        <v>0.0025-0.0671326615435354i</v>
      </c>
      <c r="N1713">
        <f t="shared" si="506"/>
        <v>20.272758990571191</v>
      </c>
      <c r="O1713">
        <f t="shared" si="507"/>
        <v>31.268144357852087</v>
      </c>
      <c r="P1713" s="3">
        <f t="shared" si="508"/>
        <v>31.268144357852087</v>
      </c>
      <c r="Q1713" s="3">
        <f t="shared" si="509"/>
        <v>-159.72724100942881</v>
      </c>
      <c r="R1713">
        <f t="shared" si="510"/>
        <v>20.272758990571191</v>
      </c>
      <c r="S1713">
        <f t="shared" si="511"/>
        <v>0.56125775727372074</v>
      </c>
      <c r="T1713">
        <f t="shared" si="494"/>
        <v>31.268144357852087</v>
      </c>
    </row>
    <row r="1714" spans="1:20" x14ac:dyDescent="0.25">
      <c r="A1714">
        <f t="shared" si="495"/>
        <v>3539.8871427201711</v>
      </c>
      <c r="B1714">
        <f t="shared" si="512"/>
        <v>563.39053675136086</v>
      </c>
      <c r="C1714" t="str">
        <f t="shared" si="496"/>
        <v>-34.0756668900465-12.5826899307193i</v>
      </c>
      <c r="D1714" t="str">
        <f t="shared" si="497"/>
        <v>3.47812291445348-28.2521814664675i</v>
      </c>
      <c r="E1714" t="str">
        <f t="shared" si="498"/>
        <v>161.401117179317+0.363958060483953i</v>
      </c>
      <c r="F1714" t="str">
        <f t="shared" si="499"/>
        <v>2.90990957386228-265.10504462385i</v>
      </c>
      <c r="G1714" t="str">
        <f t="shared" si="500"/>
        <v>0.999999884516152-0.000339829126456356i</v>
      </c>
      <c r="H1714" t="str">
        <f t="shared" si="501"/>
        <v>19.0554591515158+79.2041256084603i</v>
      </c>
      <c r="I1714" t="str">
        <f t="shared" si="502"/>
        <v>142.538408378487-32.6420802015869i</v>
      </c>
      <c r="K1714" t="str">
        <f t="shared" si="503"/>
        <v>0.0143567653850129-0.0615996765373289i</v>
      </c>
      <c r="L1714" t="str">
        <f t="shared" si="504"/>
        <v>0.000714285714285714-2.14661764292567i</v>
      </c>
      <c r="M1714" t="str">
        <f t="shared" si="505"/>
        <v>0.0025-0.0668785231555442i</v>
      </c>
      <c r="N1714">
        <f t="shared" si="506"/>
        <v>20.267036931213994</v>
      </c>
      <c r="O1714">
        <f t="shared" si="507"/>
        <v>31.204012187148447</v>
      </c>
      <c r="P1714" s="3">
        <f t="shared" si="508"/>
        <v>31.204012187148447</v>
      </c>
      <c r="Q1714" s="3">
        <f t="shared" si="509"/>
        <v>-159.73296306878601</v>
      </c>
      <c r="R1714">
        <f t="shared" si="510"/>
        <v>20.267036931213994</v>
      </c>
      <c r="S1714">
        <f t="shared" si="511"/>
        <v>0.56339053675136086</v>
      </c>
      <c r="T1714">
        <f t="shared" si="494"/>
        <v>31.204012187148447</v>
      </c>
    </row>
    <row r="1715" spans="1:20" x14ac:dyDescent="0.25">
      <c r="A1715">
        <f t="shared" si="495"/>
        <v>3553.3387138625076</v>
      </c>
      <c r="B1715">
        <f t="shared" si="512"/>
        <v>565.53142079101599</v>
      </c>
      <c r="C1715" t="str">
        <f t="shared" si="496"/>
        <v>-33.826166381598-12.4869041056738i</v>
      </c>
      <c r="D1715" t="str">
        <f t="shared" si="497"/>
        <v>3.47812289857323-28.1452500242244i</v>
      </c>
      <c r="E1715" t="str">
        <f t="shared" si="498"/>
        <v>161.401125969579+0.366910604284261i</v>
      </c>
      <c r="F1715" t="str">
        <f t="shared" si="499"/>
        <v>2.90990957130352-264.10146658055i</v>
      </c>
      <c r="G1715" t="str">
        <f t="shared" si="500"/>
        <v>0.999999883636807-0.000341120476836928i</v>
      </c>
      <c r="H1715" t="str">
        <f t="shared" si="501"/>
        <v>19.0868602911247+79.5223723366914i</v>
      </c>
      <c r="I1715" t="str">
        <f t="shared" si="502"/>
        <v>142.569913415391-32.562481989734i</v>
      </c>
      <c r="K1715" t="str">
        <f t="shared" si="503"/>
        <v>0.0142692355130752-0.0613835200164956i</v>
      </c>
      <c r="L1715" t="str">
        <f t="shared" si="504"/>
        <v>0.000714285714285714-2.13849137569802i</v>
      </c>
      <c r="M1715" t="str">
        <f t="shared" si="505"/>
        <v>0.0025-0.0666253468375616i</v>
      </c>
      <c r="N1715">
        <f t="shared" si="506"/>
        <v>20.26158725425492</v>
      </c>
      <c r="O1715">
        <f t="shared" si="507"/>
        <v>31.139875499510197</v>
      </c>
      <c r="P1715" s="3">
        <f t="shared" si="508"/>
        <v>31.139875499510197</v>
      </c>
      <c r="Q1715" s="3">
        <f t="shared" si="509"/>
        <v>-159.73841274574508</v>
      </c>
      <c r="R1715">
        <f t="shared" si="510"/>
        <v>20.26158725425492</v>
      </c>
      <c r="S1715">
        <f t="shared" si="511"/>
        <v>0.56553142079101604</v>
      </c>
      <c r="T1715">
        <f t="shared" si="494"/>
        <v>31.139875499510197</v>
      </c>
    </row>
    <row r="1716" spans="1:20" x14ac:dyDescent="0.25">
      <c r="A1716">
        <f t="shared" si="495"/>
        <v>3566.841400975185</v>
      </c>
      <c r="B1716">
        <f t="shared" si="512"/>
        <v>567.68044019002184</v>
      </c>
      <c r="C1716" t="str">
        <f t="shared" si="496"/>
        <v>-33.5784163355347-12.3919998558732i</v>
      </c>
      <c r="D1716" t="str">
        <f t="shared" si="497"/>
        <v>3.47812288257202-28.0387234608517i</v>
      </c>
      <c r="E1716" t="str">
        <f t="shared" si="498"/>
        <v>161.40113926704+0.369869240778912i</v>
      </c>
      <c r="F1716" t="str">
        <f t="shared" si="499"/>
        <v>2.90990956872521-263.101687725512i</v>
      </c>
      <c r="G1716" t="str">
        <f t="shared" si="500"/>
        <v>0.999999882750766-0.000342416734345514i</v>
      </c>
      <c r="H1716" t="str">
        <f t="shared" si="501"/>
        <v>19.1185272443242+79.8420330968829i</v>
      </c>
      <c r="I1716" t="str">
        <f t="shared" si="502"/>
        <v>142.601671441326-32.4833944644299i</v>
      </c>
      <c r="K1716" t="str">
        <f t="shared" si="503"/>
        <v>0.0141823190855916-0.0611679986290749i</v>
      </c>
      <c r="L1716" t="str">
        <f t="shared" si="504"/>
        <v>0.000714285714285714-2.13039587138675i</v>
      </c>
      <c r="M1716" t="str">
        <f t="shared" si="505"/>
        <v>0.0025-0.0663731289475607i</v>
      </c>
      <c r="N1716">
        <f t="shared" si="506"/>
        <v>20.256409996106868</v>
      </c>
      <c r="O1716">
        <f t="shared" si="507"/>
        <v>31.075734387167735</v>
      </c>
      <c r="P1716" s="3">
        <f t="shared" si="508"/>
        <v>31.075734387167735</v>
      </c>
      <c r="Q1716" s="3">
        <f t="shared" si="509"/>
        <v>-159.74359000389313</v>
      </c>
      <c r="R1716">
        <f t="shared" si="510"/>
        <v>20.256409996106868</v>
      </c>
      <c r="S1716">
        <f t="shared" si="511"/>
        <v>0.56768044019002184</v>
      </c>
      <c r="T1716">
        <f t="shared" si="494"/>
        <v>31.075734387167735</v>
      </c>
    </row>
    <row r="1717" spans="1:20" x14ac:dyDescent="0.25">
      <c r="A1717">
        <f t="shared" si="495"/>
        <v>3580.395398298891</v>
      </c>
      <c r="B1717">
        <f t="shared" si="512"/>
        <v>569.83762586274395</v>
      </c>
      <c r="C1717" t="str">
        <f t="shared" si="496"/>
        <v>-33.332405447851-12.2979684398333i</v>
      </c>
      <c r="D1717" t="str">
        <f t="shared" si="497"/>
        <v>3.47812286644902-27.9326002439292i</v>
      </c>
      <c r="E1717" t="str">
        <f t="shared" si="498"/>
        <v>161.401157076071+0.372834003108275i</v>
      </c>
      <c r="F1717" t="str">
        <f t="shared" si="499"/>
        <v>2.90990956612728-262.105693676583i</v>
      </c>
      <c r="G1717" t="str">
        <f t="shared" si="500"/>
        <v>0.999999881857979-0.00034371791762916i</v>
      </c>
      <c r="H1717" t="str">
        <f t="shared" si="501"/>
        <v>19.1504624699791+80.163115743755i</v>
      </c>
      <c r="I1717" t="str">
        <f t="shared" si="502"/>
        <v>142.633684590356-32.4048170154011i</v>
      </c>
      <c r="K1717" t="str">
        <f t="shared" si="503"/>
        <v>0.0140960121506226-0.0609531118768507i</v>
      </c>
      <c r="L1717" t="str">
        <f t="shared" si="504"/>
        <v>0.000714285714285714-2.12233101353532i</v>
      </c>
      <c r="M1717" t="str">
        <f t="shared" si="505"/>
        <v>0.0025-0.0661218658573031i</v>
      </c>
      <c r="N1717">
        <f t="shared" si="506"/>
        <v>20.251505194875847</v>
      </c>
      <c r="O1717">
        <f t="shared" si="507"/>
        <v>31.01158894218149</v>
      </c>
      <c r="P1717" s="3">
        <f t="shared" si="508"/>
        <v>31.01158894218149</v>
      </c>
      <c r="Q1717" s="3">
        <f t="shared" si="509"/>
        <v>-159.74849480512415</v>
      </c>
      <c r="R1717">
        <f t="shared" si="510"/>
        <v>20.251505194875847</v>
      </c>
      <c r="S1717">
        <f t="shared" si="511"/>
        <v>0.569837625862744</v>
      </c>
      <c r="T1717">
        <f t="shared" si="494"/>
        <v>31.01158894218149</v>
      </c>
    </row>
    <row r="1718" spans="1:20" x14ac:dyDescent="0.25">
      <c r="A1718">
        <f t="shared" si="495"/>
        <v>3594.0009008124271</v>
      </c>
      <c r="B1718">
        <f t="shared" si="512"/>
        <v>572.00300884102239</v>
      </c>
      <c r="C1718" t="str">
        <f t="shared" si="496"/>
        <v>-33.0881224733132-12.204801202056i</v>
      </c>
      <c r="D1718" t="str">
        <f t="shared" si="497"/>
        <v>3.47812285020324-27.8268788468385i</v>
      </c>
      <c r="E1718" t="str">
        <f t="shared" si="498"/>
        <v>161.401179401248+0.375804924585742i</v>
      </c>
      <c r="F1718" t="str">
        <f t="shared" si="499"/>
        <v>2.90990956350956-261.113470106052i</v>
      </c>
      <c r="G1718" t="str">
        <f t="shared" si="500"/>
        <v>0.999999880958394-0.000345024045405772i</v>
      </c>
      <c r="H1718" t="str">
        <f t="shared" si="501"/>
        <v>19.1826684529655+80.4856281930469i</v>
      </c>
      <c r="I1718" t="str">
        <f t="shared" si="502"/>
        <v>142.665955016155-32.326749046637i</v>
      </c>
      <c r="K1718" t="str">
        <f t="shared" si="503"/>
        <v>0.0140103107766322-0.0607388592448777i</v>
      </c>
      <c r="L1718" t="str">
        <f t="shared" si="504"/>
        <v>0.000714285714285714-2.11429668612803i</v>
      </c>
      <c r="M1718" t="str">
        <f t="shared" si="505"/>
        <v>0.0025-0.0658715539522843i</v>
      </c>
      <c r="N1718">
        <f t="shared" si="506"/>
        <v>20.24687289037135</v>
      </c>
      <c r="O1718">
        <f t="shared" si="507"/>
        <v>30.947439256443761</v>
      </c>
      <c r="P1718" s="3">
        <f t="shared" si="508"/>
        <v>30.947439256443761</v>
      </c>
      <c r="Q1718" s="3">
        <f t="shared" si="509"/>
        <v>-159.75312710962865</v>
      </c>
      <c r="R1718">
        <f t="shared" si="510"/>
        <v>20.24687289037135</v>
      </c>
      <c r="S1718">
        <f t="shared" si="511"/>
        <v>0.5720030088410224</v>
      </c>
      <c r="T1718">
        <f t="shared" si="494"/>
        <v>30.947439256443761</v>
      </c>
    </row>
    <row r="1719" spans="1:20" x14ac:dyDescent="0.25">
      <c r="A1719">
        <f t="shared" si="495"/>
        <v>3607.6581042355137</v>
      </c>
      <c r="B1719">
        <f t="shared" si="512"/>
        <v>574.17662027461824</v>
      </c>
      <c r="C1719" t="str">
        <f t="shared" si="496"/>
        <v>-32.8455562253747-12.1124895722504i</v>
      </c>
      <c r="D1719" t="str">
        <f t="shared" si="497"/>
        <v>3.47812283383375-27.7215577487422i</v>
      </c>
      <c r="E1719" t="str">
        <f t="shared" si="498"/>
        <v>161.40120624736+0.378782038695495i</v>
      </c>
      <c r="F1719" t="str">
        <f t="shared" si="499"/>
        <v>2.90990956087191-260.125002740451i</v>
      </c>
      <c r="G1719" t="str">
        <f t="shared" si="500"/>
        <v>0.999999880051959-0.000346335136464383i</v>
      </c>
      <c r="H1719" t="str">
        <f t="shared" si="501"/>
        <v>19.2151477044967+80.8095784221499i</v>
      </c>
      <c r="I1719" t="str">
        <f t="shared" si="502"/>
        <v>142.698484892199-32.2491899764815i</v>
      </c>
      <c r="K1719" t="str">
        <f t="shared" si="503"/>
        <v>0.0139252110524625-0.0605252402017115i</v>
      </c>
      <c r="L1719" t="str">
        <f t="shared" si="504"/>
        <v>0.000714285714285714-2.10629277358839i</v>
      </c>
      <c r="M1719" t="str">
        <f t="shared" si="505"/>
        <v>0.0025-0.065622189631684i</v>
      </c>
      <c r="N1719">
        <f t="shared" si="506"/>
        <v>20.242513124118602</v>
      </c>
      <c r="O1719">
        <f t="shared" si="507"/>
        <v>30.883285421684157</v>
      </c>
      <c r="P1719" s="3">
        <f t="shared" si="508"/>
        <v>30.883285421684157</v>
      </c>
      <c r="Q1719" s="3">
        <f t="shared" si="509"/>
        <v>-159.7574868758814</v>
      </c>
      <c r="R1719">
        <f t="shared" si="510"/>
        <v>20.242513124118602</v>
      </c>
      <c r="S1719">
        <f t="shared" si="511"/>
        <v>0.57417662027461824</v>
      </c>
      <c r="T1719">
        <f t="shared" si="494"/>
        <v>30.883285421684157</v>
      </c>
    </row>
    <row r="1720" spans="1:20" x14ac:dyDescent="0.25">
      <c r="A1720">
        <f t="shared" si="495"/>
        <v>3621.367205031609</v>
      </c>
      <c r="B1720">
        <f t="shared" si="512"/>
        <v>576.35849143166183</v>
      </c>
      <c r="C1720" t="str">
        <f t="shared" si="496"/>
        <v>-32.6046955760744-12.0210250645544i</v>
      </c>
      <c r="D1720" t="str">
        <f t="shared" si="497"/>
        <v>3.47812281733961-27.6166354345605i</v>
      </c>
      <c r="E1720" t="str">
        <f t="shared" si="498"/>
        <v>161.401237619406+0.381765379094133i</v>
      </c>
      <c r="F1720" t="str">
        <f t="shared" si="499"/>
        <v>2.90990955821418-259.140277360344i</v>
      </c>
      <c r="G1720" t="str">
        <f t="shared" si="500"/>
        <v>0.999999879138622-0.000347651209665425i</v>
      </c>
      <c r="H1720" t="str">
        <f t="shared" si="501"/>
        <v>19.2479027624529+81.1349744707691i</v>
      </c>
      <c r="I1720" t="str">
        <f t="shared" si="502"/>
        <v>142.73127641198-32.1721392377222i</v>
      </c>
      <c r="K1720" t="str">
        <f t="shared" si="503"/>
        <v>0.0138407090873-0.060312254199625i</v>
      </c>
      <c r="L1720" t="str">
        <f t="shared" si="504"/>
        <v>0.000714285714285714-2.09831916077744i</v>
      </c>
      <c r="M1720" t="str">
        <f t="shared" si="505"/>
        <v>0.0025-0.0653737693083124i</v>
      </c>
      <c r="N1720">
        <f t="shared" si="506"/>
        <v>20.238425939369989</v>
      </c>
      <c r="O1720">
        <f t="shared" si="507"/>
        <v>30.819127529471587</v>
      </c>
      <c r="P1720" s="3">
        <f t="shared" si="508"/>
        <v>30.819127529471587</v>
      </c>
      <c r="Q1720" s="3">
        <f t="shared" si="509"/>
        <v>-159.76157406063001</v>
      </c>
      <c r="R1720">
        <f t="shared" si="510"/>
        <v>20.238425939369989</v>
      </c>
      <c r="S1720">
        <f t="shared" si="511"/>
        <v>0.57635849143166185</v>
      </c>
      <c r="T1720">
        <f t="shared" si="494"/>
        <v>30.819127529471587</v>
      </c>
    </row>
    <row r="1721" spans="1:20" x14ac:dyDescent="0.25">
      <c r="A1721">
        <f t="shared" si="495"/>
        <v>3635.1284004107292</v>
      </c>
      <c r="B1721">
        <f t="shared" si="512"/>
        <v>578.54865369910215</v>
      </c>
      <c r="C1721" t="str">
        <f t="shared" si="496"/>
        <v>-32.3655294559421-11.9303992767657i</v>
      </c>
      <c r="D1721" t="str">
        <f t="shared" si="497"/>
        <v>3.4781228007199-27.512110394951i</v>
      </c>
      <c r="E1721" t="str">
        <f t="shared" si="498"/>
        <v>161.401273522599+0.384754979609353i</v>
      </c>
      <c r="F1721" t="str">
        <f t="shared" si="499"/>
        <v>2.90990955553622-258.159279800126i</v>
      </c>
      <c r="G1721" t="str">
        <f t="shared" si="500"/>
        <v>0.99999987821833-0.000348972283940997i</v>
      </c>
      <c r="H1721" t="str">
        <f t="shared" si="501"/>
        <v>19.2809361917158+81.4618244415803i</v>
      </c>
      <c r="I1721" t="str">
        <f t="shared" si="502"/>
        <v>142.764331789215-32.0955962776834i</v>
      </c>
      <c r="K1721" t="str">
        <f t="shared" si="503"/>
        <v>0.0137568010106451-0.0600999006748302i</v>
      </c>
      <c r="L1721" t="str">
        <f t="shared" si="504"/>
        <v>0.000714285714285714-2.09037573299207i</v>
      </c>
      <c r="M1721" t="str">
        <f t="shared" si="505"/>
        <v>0.0025-0.0651262894085599i</v>
      </c>
      <c r="N1721">
        <f t="shared" si="506"/>
        <v>20.234611381116167</v>
      </c>
      <c r="O1721">
        <f t="shared" si="507"/>
        <v>30.754965671219018</v>
      </c>
      <c r="P1721" s="3">
        <f t="shared" si="508"/>
        <v>30.754965671219018</v>
      </c>
      <c r="Q1721" s="3">
        <f t="shared" si="509"/>
        <v>-159.76538861888383</v>
      </c>
      <c r="R1721">
        <f t="shared" si="510"/>
        <v>20.234611381116167</v>
      </c>
      <c r="S1721">
        <f t="shared" si="511"/>
        <v>0.57854865369910213</v>
      </c>
      <c r="T1721">
        <f t="shared" si="494"/>
        <v>30.754965671219018</v>
      </c>
    </row>
    <row r="1722" spans="1:20" x14ac:dyDescent="0.25">
      <c r="A1722">
        <f t="shared" si="495"/>
        <v>3648.9418883322901</v>
      </c>
      <c r="B1722">
        <f t="shared" si="512"/>
        <v>580.74713858315874</v>
      </c>
      <c r="C1722" t="str">
        <f t="shared" si="496"/>
        <v>-32.1280468538934-11.8406038895763i</v>
      </c>
      <c r="D1722" t="str">
        <f t="shared" si="497"/>
        <v>3.47812278397361-27.4079811262858i</v>
      </c>
      <c r="E1722" t="str">
        <f t="shared" si="498"/>
        <v>161.401313962365+0.387750874239668i</v>
      </c>
      <c r="F1722" t="str">
        <f t="shared" si="499"/>
        <v>2.90990955283787-257.181995947819i</v>
      </c>
      <c r="G1722" t="str">
        <f t="shared" si="500"/>
        <v>0.999999877291031-0.000350298378295142i</v>
      </c>
      <c r="H1722" t="str">
        <f t="shared" si="501"/>
        <v>19.3142505845095+81.7901365009008i</v>
      </c>
      <c r="I1722" t="str">
        <f t="shared" si="502"/>
        <v>142.797653258056-32.0195605583216i</v>
      </c>
      <c r="K1722" t="str">
        <f t="shared" si="503"/>
        <v>0.0136734829722785-0.0598881790476956i</v>
      </c>
      <c r="L1722" t="str">
        <f t="shared" si="504"/>
        <v>0.000714285714285714-2.08246237596341i</v>
      </c>
      <c r="M1722" t="str">
        <f t="shared" si="505"/>
        <v>0.0025-0.0648797463723449i</v>
      </c>
      <c r="N1722">
        <f t="shared" si="506"/>
        <v>20.231069496097206</v>
      </c>
      <c r="O1722">
        <f t="shared" si="507"/>
        <v>30.690799938186352</v>
      </c>
      <c r="P1722" s="3">
        <f t="shared" si="508"/>
        <v>30.690799938186352</v>
      </c>
      <c r="Q1722" s="3">
        <f t="shared" si="509"/>
        <v>-159.76893050390279</v>
      </c>
      <c r="R1722">
        <f t="shared" si="510"/>
        <v>20.231069496097206</v>
      </c>
      <c r="S1722">
        <f t="shared" si="511"/>
        <v>0.58074713858315874</v>
      </c>
      <c r="T1722">
        <f t="shared" si="494"/>
        <v>30.690799938186352</v>
      </c>
    </row>
    <row r="1723" spans="1:20" x14ac:dyDescent="0.25">
      <c r="A1723">
        <f t="shared" si="495"/>
        <v>3662.8078675079528</v>
      </c>
      <c r="B1723">
        <f t="shared" si="512"/>
        <v>582.95397770977479</v>
      </c>
      <c r="C1723" t="str">
        <f t="shared" si="496"/>
        <v>-31.8922368171248-11.7516306658135i</v>
      </c>
      <c r="D1723" t="str">
        <f t="shared" si="497"/>
        <v>3.47812276709982-27.3042461306305i</v>
      </c>
      <c r="E1723" t="str">
        <f t="shared" si="498"/>
        <v>161.401358944345+0.390753097153889i</v>
      </c>
      <c r="F1723" t="str">
        <f t="shared" si="499"/>
        <v>2.90990955011895-256.208411744866i</v>
      </c>
      <c r="G1723" t="str">
        <f t="shared" si="500"/>
        <v>0.999999876356671-0.000351629511804114i</v>
      </c>
      <c r="H1723" t="str">
        <f t="shared" si="501"/>
        <v>19.3478485607443+82.1199188793688i</v>
      </c>
      <c r="I1723" t="str">
        <f t="shared" si="502"/>
        <v>142.831243073309-31.94403155632i</v>
      </c>
      <c r="K1723" t="str">
        <f t="shared" si="503"/>
        <v>0.0135907511422264-0.0596770887229615i</v>
      </c>
      <c r="L1723" t="str">
        <f t="shared" si="504"/>
        <v>0.000714285714285714-2.07457897585516i</v>
      </c>
      <c r="M1723" t="str">
        <f t="shared" si="505"/>
        <v>0.0025-0.0646341366530632i</v>
      </c>
      <c r="N1723">
        <f t="shared" si="506"/>
        <v>20.227800332812905</v>
      </c>
      <c r="O1723">
        <f t="shared" si="507"/>
        <v>30.626630421484276</v>
      </c>
      <c r="P1723" s="3">
        <f t="shared" si="508"/>
        <v>30.626630421484276</v>
      </c>
      <c r="Q1723" s="3">
        <f t="shared" si="509"/>
        <v>-159.7721996671871</v>
      </c>
      <c r="R1723">
        <f t="shared" si="510"/>
        <v>20.227800332812905</v>
      </c>
      <c r="S1723">
        <f t="shared" si="511"/>
        <v>0.58295397770977475</v>
      </c>
      <c r="T1723">
        <f t="shared" si="494"/>
        <v>30.626630421484276</v>
      </c>
    </row>
    <row r="1724" spans="1:20" x14ac:dyDescent="0.25">
      <c r="A1724">
        <f t="shared" si="495"/>
        <v>3676.7265374044832</v>
      </c>
      <c r="B1724">
        <f t="shared" si="512"/>
        <v>585.16920282507192</v>
      </c>
      <c r="C1724" t="str">
        <f t="shared" si="496"/>
        <v>-31.6580884510038-11.663471449687i</v>
      </c>
      <c r="D1724" t="str">
        <f t="shared" si="497"/>
        <v>3.47812275009756-27.2009039157222i</v>
      </c>
      <c r="E1724" t="str">
        <f t="shared" si="498"/>
        <v>161.401408474392+0.393761682690809i</v>
      </c>
      <c r="F1724" t="str">
        <f t="shared" si="499"/>
        <v>2.90990954737937-255.238513185931i</v>
      </c>
      <c r="G1724" t="str">
        <f t="shared" si="500"/>
        <v>0.999999875415197-0.000352965703616662i</v>
      </c>
      <c r="H1724" t="str">
        <f t="shared" si="501"/>
        <v>19.381732768368+82.4511798726284i</v>
      </c>
      <c r="I1724" t="str">
        <f t="shared" si="502"/>
        <v>142.865103510646-31.8690087631882i</v>
      </c>
      <c r="K1724" t="str">
        <f t="shared" si="503"/>
        <v>0.0135086017107259-0.0594666290899558i</v>
      </c>
      <c r="L1724" t="str">
        <f t="shared" si="504"/>
        <v>0.000714285714285714-2.06672541926197i</v>
      </c>
      <c r="M1724" t="str">
        <f t="shared" si="505"/>
        <v>0.0025-0.0643894567175368i</v>
      </c>
      <c r="N1724">
        <f t="shared" si="506"/>
        <v>20.224803941534617</v>
      </c>
      <c r="O1724">
        <f t="shared" si="507"/>
        <v>30.562457212077696</v>
      </c>
      <c r="P1724" s="3">
        <f t="shared" si="508"/>
        <v>30.562457212077696</v>
      </c>
      <c r="Q1724" s="3">
        <f t="shared" si="509"/>
        <v>-159.77519605846538</v>
      </c>
      <c r="R1724">
        <f t="shared" si="510"/>
        <v>20.224803941534617</v>
      </c>
      <c r="S1724">
        <f t="shared" si="511"/>
        <v>0.5851692028250719</v>
      </c>
      <c r="T1724">
        <f t="shared" si="494"/>
        <v>30.562457212077696</v>
      </c>
    </row>
    <row r="1725" spans="1:20" x14ac:dyDescent="0.25">
      <c r="A1725">
        <f t="shared" si="495"/>
        <v>3690.6980982466207</v>
      </c>
      <c r="B1725">
        <f t="shared" si="512"/>
        <v>587.39284579580726</v>
      </c>
      <c r="C1725" t="str">
        <f t="shared" si="496"/>
        <v>-31.4255909189571-11.5761181660408i</v>
      </c>
      <c r="D1725" t="str">
        <f t="shared" si="497"/>
        <v>3.47812273296583-27.0979529949485i</v>
      </c>
      <c r="E1725" t="str">
        <f t="shared" si="498"/>
        <v>161.401462558579+0.396776665359218i</v>
      </c>
      <c r="F1725" t="str">
        <f t="shared" si="499"/>
        <v>2.9099095446189-254.272286318698i</v>
      </c>
      <c r="G1725" t="str">
        <f t="shared" si="500"/>
        <v>0.999999874466553-0.000354306972954295i</v>
      </c>
      <c r="H1725" t="str">
        <f t="shared" si="501"/>
        <v>19.4159058837207+82.7839278420308i</v>
      </c>
      <c r="I1725" t="str">
        <f t="shared" si="502"/>
        <v>142.899236866835-31.7944916853616i</v>
      </c>
      <c r="K1725" t="str">
        <f t="shared" si="503"/>
        <v>0.0134270308881865-0.0592567995228033i</v>
      </c>
      <c r="L1725" t="str">
        <f t="shared" si="504"/>
        <v>0.000714285714285714-2.05890159320778i</v>
      </c>
      <c r="M1725" t="str">
        <f t="shared" si="505"/>
        <v>0.0025-0.0641457030459621i</v>
      </c>
      <c r="N1725">
        <f t="shared" si="506"/>
        <v>20.222080374314373</v>
      </c>
      <c r="O1725">
        <f t="shared" si="507"/>
        <v>30.498280400789479</v>
      </c>
      <c r="P1725" s="3">
        <f t="shared" si="508"/>
        <v>30.498280400789479</v>
      </c>
      <c r="Q1725" s="3">
        <f t="shared" si="509"/>
        <v>-159.77791962568563</v>
      </c>
      <c r="R1725">
        <f t="shared" si="510"/>
        <v>20.222080374314373</v>
      </c>
      <c r="S1725">
        <f t="shared" si="511"/>
        <v>0.58739284579580731</v>
      </c>
      <c r="T1725">
        <f t="shared" si="494"/>
        <v>30.498280400789479</v>
      </c>
    </row>
    <row r="1726" spans="1:20" x14ac:dyDescent="0.25">
      <c r="A1726">
        <f t="shared" si="495"/>
        <v>3704.7227510199577</v>
      </c>
      <c r="B1726">
        <f t="shared" si="512"/>
        <v>589.62493860983136</v>
      </c>
      <c r="C1726" t="str">
        <f t="shared" si="496"/>
        <v>-31.1947334423549-11.4895628196119i</v>
      </c>
      <c r="D1726" t="str">
        <f t="shared" si="497"/>
        <v>3.47812271570364-26.9953918873258i</v>
      </c>
      <c r="E1726" t="str">
        <f t="shared" si="498"/>
        <v>161.401521203194+0.39979807983735i</v>
      </c>
      <c r="F1726" t="str">
        <f t="shared" si="499"/>
        <v>2.90990954183741-253.309717243669i</v>
      </c>
      <c r="G1726" t="str">
        <f t="shared" si="500"/>
        <v>0.999999873510686-0.000355653339111564i</v>
      </c>
      <c r="H1726" t="str">
        <f t="shared" si="501"/>
        <v>19.4503706118958+83.1181712153334i</v>
      </c>
      <c r="I1726" t="str">
        <f t="shared" si="502"/>
        <v>142.933645459951-31.7204798443037i</v>
      </c>
      <c r="K1726" t="str">
        <f t="shared" si="503"/>
        <v>0.0133460349051541-0.05904759938064i</v>
      </c>
      <c r="L1726" t="str">
        <f t="shared" si="504"/>
        <v>0.000714285714285714-2.05110738514423i</v>
      </c>
      <c r="M1726" t="str">
        <f t="shared" si="505"/>
        <v>0.0025-0.0639028721318609i</v>
      </c>
      <c r="N1726">
        <f t="shared" si="506"/>
        <v>20.219629684996335</v>
      </c>
      <c r="O1726">
        <f t="shared" si="507"/>
        <v>30.434100078304059</v>
      </c>
      <c r="P1726" s="3">
        <f t="shared" si="508"/>
        <v>30.434100078304059</v>
      </c>
      <c r="Q1726" s="3">
        <f t="shared" si="509"/>
        <v>-159.78037031500367</v>
      </c>
      <c r="R1726">
        <f t="shared" si="510"/>
        <v>20.219629684996335</v>
      </c>
      <c r="S1726">
        <f t="shared" si="511"/>
        <v>0.58962493860983134</v>
      </c>
      <c r="T1726">
        <f t="shared" si="494"/>
        <v>30.434100078304059</v>
      </c>
    </row>
    <row r="1727" spans="1:20" x14ac:dyDescent="0.25">
      <c r="A1727">
        <f t="shared" si="495"/>
        <v>3718.8006974738337</v>
      </c>
      <c r="B1727">
        <f t="shared" si="512"/>
        <v>591.86551337654873</v>
      </c>
      <c r="C1727" t="str">
        <f t="shared" si="496"/>
        <v>-30.9655053003923-11.4037974942935i</v>
      </c>
      <c r="D1727" t="str">
        <f t="shared" si="497"/>
        <v>3.47812269831001-26.8932191174784i</v>
      </c>
      <c r="E1727" t="str">
        <f t="shared" si="498"/>
        <v>161.401584414744+0.402825960972761i</v>
      </c>
      <c r="F1727" t="str">
        <f t="shared" si="499"/>
        <v>2.90990953903474-252.350792113966i</v>
      </c>
      <c r="G1727" t="str">
        <f t="shared" si="500"/>
        <v>0.999999872547541-0.00035700482145634i</v>
      </c>
      <c r="H1727" t="str">
        <f t="shared" si="501"/>
        <v>19.4851296871057+83.4539184874189i</v>
      </c>
      <c r="I1727" t="str">
        <f t="shared" si="502"/>
        <v>142.968331629609-31.6469727766087i</v>
      </c>
      <c r="K1727" t="str">
        <f t="shared" si="503"/>
        <v>0.0132656100122705-0.0588390280078197i</v>
      </c>
      <c r="L1727" t="str">
        <f t="shared" si="504"/>
        <v>0.000714285714285714-2.04334268294902i</v>
      </c>
      <c r="M1727" t="str">
        <f t="shared" si="505"/>
        <v>0.0025-0.0636609604820291i</v>
      </c>
      <c r="N1727">
        <f t="shared" si="506"/>
        <v>20.217451929226087</v>
      </c>
      <c r="O1727">
        <f t="shared" si="507"/>
        <v>30.369916335171094</v>
      </c>
      <c r="P1727" s="3">
        <f t="shared" si="508"/>
        <v>30.369916335171094</v>
      </c>
      <c r="Q1727" s="3">
        <f t="shared" si="509"/>
        <v>-159.78254807077391</v>
      </c>
      <c r="R1727">
        <f t="shared" si="510"/>
        <v>20.217451929226087</v>
      </c>
      <c r="S1727">
        <f t="shared" si="511"/>
        <v>0.59186551337654869</v>
      </c>
      <c r="T1727">
        <f t="shared" si="494"/>
        <v>30.369916335171094</v>
      </c>
    </row>
    <row r="1728" spans="1:20" x14ac:dyDescent="0.25">
      <c r="A1728">
        <f t="shared" si="495"/>
        <v>3732.9321401242346</v>
      </c>
      <c r="B1728">
        <f t="shared" si="512"/>
        <v>594.11460232737966</v>
      </c>
      <c r="C1728" t="str">
        <f t="shared" si="496"/>
        <v>-30.7378958299663-11.3188143524042i</v>
      </c>
      <c r="D1728" t="str">
        <f t="shared" si="497"/>
        <v>3.47812268078394-26.7914332156163i</v>
      </c>
      <c r="E1728" t="str">
        <f t="shared" si="498"/>
        <v>161.401652199956+0.40586034378145i</v>
      </c>
      <c r="F1728" t="str">
        <f t="shared" si="499"/>
        <v>2.90990953621073-251.395497135126i</v>
      </c>
      <c r="G1728" t="str">
        <f t="shared" si="500"/>
        <v>0.999999871577062-0.000358361439430092i</v>
      </c>
      <c r="H1728" t="str">
        <f t="shared" si="501"/>
        <v>19.5201858730542+83.7911782210195i</v>
      </c>
      <c r="I1728" t="str">
        <f t="shared" si="502"/>
        <v>143.003297737193-31.5739700341082i</v>
      </c>
      <c r="K1728" t="str">
        <f t="shared" si="503"/>
        <v>0.0131857524802334-0.0586310847341205i</v>
      </c>
      <c r="L1728" t="str">
        <f t="shared" si="504"/>
        <v>0.000714285714285714-2.03560737492431i</v>
      </c>
      <c r="M1728" t="str">
        <f t="shared" si="505"/>
        <v>0.0025-0.0634199646164864i</v>
      </c>
      <c r="N1728">
        <f t="shared" si="506"/>
        <v>20.215547164460929</v>
      </c>
      <c r="O1728">
        <f t="shared" si="507"/>
        <v>30.305729261808715</v>
      </c>
      <c r="P1728" s="3">
        <f t="shared" si="508"/>
        <v>30.305729261808715</v>
      </c>
      <c r="Q1728" s="3">
        <f t="shared" si="509"/>
        <v>-159.78445283553907</v>
      </c>
      <c r="R1728">
        <f t="shared" si="510"/>
        <v>20.215547164460929</v>
      </c>
      <c r="S1728">
        <f t="shared" si="511"/>
        <v>0.59411460232737967</v>
      </c>
      <c r="T1728">
        <f t="shared" si="494"/>
        <v>30.305729261808715</v>
      </c>
    </row>
    <row r="1729" spans="1:20" x14ac:dyDescent="0.25">
      <c r="A1729">
        <f t="shared" si="495"/>
        <v>3747.1172822567064</v>
      </c>
      <c r="B1729">
        <f t="shared" si="512"/>
        <v>596.37223781622367</v>
      </c>
      <c r="C1729" t="str">
        <f t="shared" si="496"/>
        <v>-30.511894425553-11.234605633964i</v>
      </c>
      <c r="D1729" t="str">
        <f t="shared" si="497"/>
        <v>3.47812266312442-26.6900327175154i</v>
      </c>
      <c r="E1729" t="str">
        <f t="shared" si="498"/>
        <v>161.401724565776+0.408901263448245i</v>
      </c>
      <c r="F1729" t="str">
        <f t="shared" si="499"/>
        <v>2.90990953336521-250.443818564912i</v>
      </c>
      <c r="G1729" t="str">
        <f t="shared" si="500"/>
        <v>0.999999870599194-0.000359723212548164i</v>
      </c>
      <c r="H1729" t="str">
        <f t="shared" si="501"/>
        <v>19.5555419633136+84.1299590474459i</v>
      </c>
      <c r="I1729" t="str">
        <f t="shared" si="502"/>
        <v>143.038546166083-31.50147118398i</v>
      </c>
      <c r="K1729" t="str">
        <f t="shared" si="503"/>
        <v>0.0131064585997565-0.058423768874953i</v>
      </c>
      <c r="L1729" t="str">
        <f t="shared" si="504"/>
        <v>0.000714285714285714-2.02790134979509i</v>
      </c>
      <c r="M1729" t="str">
        <f t="shared" si="505"/>
        <v>0.0025-0.0631798810684266i</v>
      </c>
      <c r="N1729">
        <f t="shared" si="506"/>
        <v>20.213915449980391</v>
      </c>
      <c r="O1729">
        <f t="shared" si="507"/>
        <v>30.241538948507763</v>
      </c>
      <c r="P1729" s="3">
        <f t="shared" si="508"/>
        <v>30.241538948507763</v>
      </c>
      <c r="Q1729" s="3">
        <f t="shared" si="509"/>
        <v>-159.78608455001961</v>
      </c>
      <c r="R1729">
        <f t="shared" si="510"/>
        <v>20.213915449980391</v>
      </c>
      <c r="S1729">
        <f t="shared" si="511"/>
        <v>0.59637223781622373</v>
      </c>
      <c r="T1729">
        <f t="shared" si="494"/>
        <v>30.241538948507763</v>
      </c>
    </row>
    <row r="1730" spans="1:20" x14ac:dyDescent="0.25">
      <c r="A1730">
        <f t="shared" si="495"/>
        <v>3761.3563279292825</v>
      </c>
      <c r="B1730">
        <f t="shared" si="512"/>
        <v>598.63845231992536</v>
      </c>
      <c r="C1730" t="str">
        <f t="shared" si="496"/>
        <v>-30.2874905390772-11.1511636559728i</v>
      </c>
      <c r="D1730" t="str">
        <f t="shared" si="497"/>
        <v>3.47812264533044-26.5890161644954i</v>
      </c>
      <c r="E1730" t="str">
        <f t="shared" si="498"/>
        <v>161.40180151937+0.411948755326143i</v>
      </c>
      <c r="F1730" t="str">
        <f t="shared" si="499"/>
        <v>2.90990953049803-249.495742713109i</v>
      </c>
      <c r="G1730" t="str">
        <f t="shared" si="500"/>
        <v>0.999999869613879-0.00036109016040006i</v>
      </c>
      <c r="H1730" t="str">
        <f t="shared" si="501"/>
        <v>19.5912007817076+84.470269667339i</v>
      </c>
      <c r="I1730" t="str">
        <f t="shared" si="502"/>
        <v>143.0740793219-31.4294758088561i</v>
      </c>
      <c r="K1730" t="str">
        <f t="shared" si="503"/>
        <v>0.0130277246815247-0.0582170797315589i</v>
      </c>
      <c r="L1730" t="str">
        <f t="shared" si="504"/>
        <v>0.000714285714285714-2.0202244967076i</v>
      </c>
      <c r="M1730" t="str">
        <f t="shared" si="505"/>
        <v>0.0025-0.0629407063841666i</v>
      </c>
      <c r="N1730">
        <f t="shared" si="506"/>
        <v>20.21255684689396</v>
      </c>
      <c r="O1730">
        <f t="shared" si="507"/>
        <v>30.177345485434568</v>
      </c>
      <c r="P1730" s="3">
        <f t="shared" si="508"/>
        <v>30.177345485434568</v>
      </c>
      <c r="Q1730" s="3">
        <f t="shared" si="509"/>
        <v>-159.78744315310604</v>
      </c>
      <c r="R1730">
        <f t="shared" si="510"/>
        <v>20.21255684689396</v>
      </c>
      <c r="S1730">
        <f t="shared" si="511"/>
        <v>0.59863845231992541</v>
      </c>
      <c r="T1730">
        <f t="shared" si="494"/>
        <v>30.177345485434568</v>
      </c>
    </row>
    <row r="1731" spans="1:20" x14ac:dyDescent="0.25">
      <c r="A1731">
        <f t="shared" si="495"/>
        <v>3775.6494819754139</v>
      </c>
      <c r="B1731">
        <f t="shared" si="512"/>
        <v>600.91327843874114</v>
      </c>
      <c r="C1731" t="str">
        <f t="shared" si="496"/>
        <v>-30.0646736797857-11.068480811699i</v>
      </c>
      <c r="D1731" t="str">
        <f t="shared" si="497"/>
        <v>3.47812262740097-26.4883821033993i</v>
      </c>
      <c r="E1731" t="str">
        <f t="shared" si="498"/>
        <v>161.40188306813+0.415002854935767i</v>
      </c>
      <c r="F1731" t="str">
        <f t="shared" si="499"/>
        <v>2.90990952760903-248.551255941327i</v>
      </c>
      <c r="G1731" t="str">
        <f t="shared" si="500"/>
        <v>0.999999868621062-0.000362462302649721i</v>
      </c>
      <c r="H1731" t="str">
        <f t="shared" si="501"/>
        <v>19.6271651827+84.8121188514115i</v>
      </c>
      <c r="I1731" t="str">
        <f t="shared" si="502"/>
        <v>143.109899632725-31.3579835069349i</v>
      </c>
      <c r="K1731" t="str">
        <f t="shared" si="503"/>
        <v>0.0129495470561537-0.0580110165912193i</v>
      </c>
      <c r="L1731" t="str">
        <f t="shared" si="504"/>
        <v>0.000714285714285714-2.01257670522774i</v>
      </c>
      <c r="M1731" t="str">
        <f t="shared" si="505"/>
        <v>0.0025-0.0627024371230991i</v>
      </c>
      <c r="N1731">
        <f t="shared" si="506"/>
        <v>20.211471418152314</v>
      </c>
      <c r="O1731">
        <f t="shared" si="507"/>
        <v>30.113148962635737</v>
      </c>
      <c r="P1731" s="3">
        <f t="shared" si="508"/>
        <v>30.113148962635737</v>
      </c>
      <c r="Q1731" s="3">
        <f t="shared" si="509"/>
        <v>-159.78852858184769</v>
      </c>
      <c r="R1731">
        <f t="shared" si="510"/>
        <v>20.211471418152314</v>
      </c>
      <c r="S1731">
        <f t="shared" si="511"/>
        <v>0.60091327843874109</v>
      </c>
      <c r="T1731">
        <f t="shared" si="494"/>
        <v>30.113148962635737</v>
      </c>
    </row>
    <row r="1732" spans="1:20" x14ac:dyDescent="0.25">
      <c r="A1732">
        <f t="shared" si="495"/>
        <v>3789.9969500069205</v>
      </c>
      <c r="B1732">
        <f t="shared" si="512"/>
        <v>603.19674889680834</v>
      </c>
      <c r="C1732" t="str">
        <f t="shared" si="496"/>
        <v>-29.8434334141089-10.9865495699685i</v>
      </c>
      <c r="D1732" t="str">
        <f t="shared" si="497"/>
        <v>3.47812260933495-26.3881290865723i</v>
      </c>
      <c r="E1732" t="str">
        <f t="shared" si="498"/>
        <v>161.401969219666+0.418063597965813i</v>
      </c>
      <c r="F1732" t="str">
        <f t="shared" si="499"/>
        <v>2.90990952469801-247.610344662805i</v>
      </c>
      <c r="G1732" t="str">
        <f t="shared" si="500"/>
        <v>0.999999867620685-0.000363839659035813i</v>
      </c>
      <c r="H1732" t="str">
        <f t="shared" si="501"/>
        <v>19.6634380517903+85.1555154412237i</v>
      </c>
      <c r="I1732" t="str">
        <f t="shared" si="502"/>
        <v>143.146009549361-31.2869938920964i</v>
      </c>
      <c r="K1732" t="str">
        <f t="shared" si="503"/>
        <v>0.0128719220741427-0.0578055787274473i</v>
      </c>
      <c r="L1732" t="str">
        <f t="shared" si="504"/>
        <v>0.000714285714285714-2.00495786533944i</v>
      </c>
      <c r="M1732" t="str">
        <f t="shared" si="505"/>
        <v>0.0025-0.06246506985764i</v>
      </c>
      <c r="N1732">
        <f t="shared" si="506"/>
        <v>20.210659228555528</v>
      </c>
      <c r="O1732">
        <f t="shared" si="507"/>
        <v>30.048949470040295</v>
      </c>
      <c r="P1732" s="3">
        <f t="shared" si="508"/>
        <v>30.048949470040295</v>
      </c>
      <c r="Q1732" s="3">
        <f t="shared" si="509"/>
        <v>-159.78934077144447</v>
      </c>
      <c r="R1732">
        <f t="shared" si="510"/>
        <v>20.210659228555528</v>
      </c>
      <c r="S1732">
        <f t="shared" si="511"/>
        <v>0.6031967488968083</v>
      </c>
      <c r="T1732">
        <f t="shared" si="494"/>
        <v>30.048949470040295</v>
      </c>
    </row>
    <row r="1733" spans="1:20" x14ac:dyDescent="0.25">
      <c r="A1733">
        <f t="shared" si="495"/>
        <v>3804.3989384169467</v>
      </c>
      <c r="B1733">
        <f t="shared" si="512"/>
        <v>605.4888965426162</v>
      </c>
      <c r="C1733" t="str">
        <f t="shared" si="496"/>
        <v>-29.6237593655296-10.9053624744642i</v>
      </c>
      <c r="D1733" t="str">
        <f t="shared" si="497"/>
        <v>3.47812259113138-26.2882556718411i</v>
      </c>
      <c r="E1733" t="str">
        <f t="shared" si="498"/>
        <v>161.402059981816+0.421131020271896i</v>
      </c>
      <c r="F1733" t="str">
        <f t="shared" si="499"/>
        <v>2.90990952176484-246.672995342221i</v>
      </c>
      <c r="G1733" t="str">
        <f t="shared" si="500"/>
        <v>0.999999866612691-0.000365222249372007i</v>
      </c>
      <c r="H1733" t="str">
        <f t="shared" si="501"/>
        <v>19.7000223059132+85.5004683499449i</v>
      </c>
      <c r="I1733" t="str">
        <f t="shared" si="502"/>
        <v>143.182411545559-31.2165065940165i</v>
      </c>
      <c r="K1733" t="str">
        <f t="shared" si="503"/>
        <v>0.0127948461058318-0.0576007654001931i</v>
      </c>
      <c r="L1733" t="str">
        <f t="shared" si="504"/>
        <v>0.000714285714285714-1.99736786744316i</v>
      </c>
      <c r="M1733" t="str">
        <f t="shared" si="505"/>
        <v>0.0025-0.0622286011731817i</v>
      </c>
      <c r="N1733">
        <f t="shared" si="506"/>
        <v>20.210120344762714</v>
      </c>
      <c r="O1733">
        <f t="shared" si="507"/>
        <v>29.984747097464787</v>
      </c>
      <c r="P1733" s="3">
        <f t="shared" si="508"/>
        <v>29.984747097464787</v>
      </c>
      <c r="Q1733" s="3">
        <f t="shared" si="509"/>
        <v>-159.78987965523729</v>
      </c>
      <c r="R1733">
        <f t="shared" si="510"/>
        <v>20.210120344762714</v>
      </c>
      <c r="S1733">
        <f t="shared" si="511"/>
        <v>0.60548889654261617</v>
      </c>
      <c r="T1733">
        <f t="shared" si="494"/>
        <v>29.984747097464787</v>
      </c>
    </row>
    <row r="1734" spans="1:20" x14ac:dyDescent="0.25">
      <c r="A1734">
        <f t="shared" si="495"/>
        <v>3818.8556543829309</v>
      </c>
      <c r="B1734">
        <f t="shared" si="512"/>
        <v>607.78975434947813</v>
      </c>
      <c r="C1734" t="str">
        <f t="shared" si="496"/>
        <v>-29.4056412144415-10.8249121430271i</v>
      </c>
      <c r="D1734" t="str">
        <f t="shared" si="497"/>
        <v>3.47812257278923-26.1887604224932i</v>
      </c>
      <c r="E1734" t="str">
        <f t="shared" si="498"/>
        <v>161.402155362642+0.424205157877125i</v>
      </c>
      <c r="F1734" t="str">
        <f t="shared" si="499"/>
        <v>2.90990951880935-245.739194495488i</v>
      </c>
      <c r="G1734" t="str">
        <f t="shared" si="500"/>
        <v>0.999999865597021-0.000366610093547266i</v>
      </c>
      <c r="H1734" t="str">
        <f t="shared" si="501"/>
        <v>19.7369208938468+85.8469865631447i</v>
      </c>
      <c r="I1734" t="str">
        <f t="shared" si="502"/>
        <v>143.219108118272-31.1465212582865i</v>
      </c>
      <c r="K1734" t="str">
        <f t="shared" si="503"/>
        <v>0.0127183155413537-0.0573965758560361i</v>
      </c>
      <c r="L1734" t="str">
        <f t="shared" si="504"/>
        <v>0.000714285714285714-1.98980660235421i</v>
      </c>
      <c r="M1734" t="str">
        <f t="shared" si="505"/>
        <v>0.0025-0.0619930276680432i</v>
      </c>
      <c r="N1734">
        <f t="shared" si="506"/>
        <v>20.209854835300348</v>
      </c>
      <c r="O1734">
        <f t="shared" si="507"/>
        <v>29.920541934616054</v>
      </c>
      <c r="P1734" s="3">
        <f t="shared" si="508"/>
        <v>29.920541934616054</v>
      </c>
      <c r="Q1734" s="3">
        <f t="shared" si="509"/>
        <v>-159.79014516469965</v>
      </c>
      <c r="R1734">
        <f t="shared" si="510"/>
        <v>20.209854835300348</v>
      </c>
      <c r="S1734">
        <f t="shared" si="511"/>
        <v>0.60778975434947813</v>
      </c>
      <c r="T1734">
        <f t="shared" si="494"/>
        <v>29.920541934616054</v>
      </c>
    </row>
    <row r="1735" spans="1:20" x14ac:dyDescent="0.25">
      <c r="A1735">
        <f t="shared" si="495"/>
        <v>3833.3673058695858</v>
      </c>
      <c r="B1735">
        <f t="shared" si="512"/>
        <v>610.09935541600612</v>
      </c>
      <c r="C1735" t="str">
        <f t="shared" si="496"/>
        <v>-29.189068698008-10.7451912669648i</v>
      </c>
      <c r="D1735" t="str">
        <f t="shared" si="497"/>
        <v>3.47812255430739-26.0896419072559i</v>
      </c>
      <c r="E1735" t="str">
        <f t="shared" si="498"/>
        <v>161.402255370432+0.427286046971351i</v>
      </c>
      <c r="F1735" t="str">
        <f t="shared" si="499"/>
        <v>2.90990951583135-244.808928689569i</v>
      </c>
      <c r="G1735" t="str">
        <f t="shared" si="500"/>
        <v>0.999999864573618-0.00036800321152613i</v>
      </c>
      <c r="H1735" t="str">
        <f t="shared" si="501"/>
        <v>19.7741367966252+86.1950791395838i</v>
      </c>
      <c r="I1735" t="str">
        <f t="shared" si="502"/>
        <v>143.256101787907-31.0770375465334i</v>
      </c>
      <c r="K1735" t="str">
        <f t="shared" si="503"/>
        <v>0.0126423267905875-0.0571930093283811i</v>
      </c>
      <c r="L1735" t="str">
        <f t="shared" si="504"/>
        <v>0.000714285714285714-1.98227396130127i</v>
      </c>
      <c r="M1735" t="str">
        <f t="shared" si="505"/>
        <v>0.0025-0.0617583459534203i</v>
      </c>
      <c r="N1735">
        <f t="shared" si="506"/>
        <v>20.209862770571334</v>
      </c>
      <c r="O1735">
        <f t="shared" si="507"/>
        <v>29.856334071094967</v>
      </c>
      <c r="P1735" s="3">
        <f t="shared" si="508"/>
        <v>29.856334071094967</v>
      </c>
      <c r="Q1735" s="3">
        <f t="shared" si="509"/>
        <v>-159.79013722942867</v>
      </c>
      <c r="R1735">
        <f t="shared" si="510"/>
        <v>20.209862770571334</v>
      </c>
      <c r="S1735">
        <f t="shared" si="511"/>
        <v>0.61009935541600613</v>
      </c>
      <c r="T1735">
        <f t="shared" si="494"/>
        <v>29.856334071094967</v>
      </c>
    </row>
    <row r="1736" spans="1:20" x14ac:dyDescent="0.25">
      <c r="A1736">
        <f t="shared" si="495"/>
        <v>3847.9341016318908</v>
      </c>
      <c r="B1736">
        <f t="shared" si="512"/>
        <v>612.41773296658698</v>
      </c>
      <c r="C1736" t="str">
        <f t="shared" si="496"/>
        <v>-28.9740316100194-10.6661926103651i</v>
      </c>
      <c r="D1736" t="str">
        <f t="shared" si="497"/>
        <v>3.47812253568481-25.9908987002761i</v>
      </c>
      <c r="E1736" t="str">
        <f t="shared" si="498"/>
        <v>161.402360013702+0.43037372391058i</v>
      </c>
      <c r="F1736" t="str">
        <f t="shared" si="499"/>
        <v>2.90990951283063-243.882184542278i</v>
      </c>
      <c r="G1736" t="str">
        <f t="shared" si="500"/>
        <v>0.999999863542422-0.000369401623349004i</v>
      </c>
      <c r="H1736" t="str">
        <f t="shared" si="501"/>
        <v>19.811673027958+86.5447552120184i</v>
      </c>
      <c r="I1736" t="str">
        <f t="shared" si="502"/>
        <v>143.293395098573-31.0080551365419i</v>
      </c>
      <c r="K1736" t="str">
        <f t="shared" si="503"/>
        <v>0.0125668762831101-0.0569900650376518i</v>
      </c>
      <c r="L1736" t="str">
        <f t="shared" si="504"/>
        <v>0.000714285714285714-1.97476983592475i</v>
      </c>
      <c r="M1736" t="str">
        <f t="shared" si="505"/>
        <v>0.0025-0.0615245526533375i</v>
      </c>
      <c r="N1736">
        <f t="shared" si="506"/>
        <v>20.210144222863022</v>
      </c>
      <c r="O1736">
        <f t="shared" si="507"/>
        <v>29.792123596400359</v>
      </c>
      <c r="P1736" s="3">
        <f t="shared" si="508"/>
        <v>29.792123596400359</v>
      </c>
      <c r="Q1736" s="3">
        <f t="shared" si="509"/>
        <v>-159.78985577713698</v>
      </c>
      <c r="R1736">
        <f t="shared" si="510"/>
        <v>20.210144222863022</v>
      </c>
      <c r="S1736">
        <f t="shared" si="511"/>
        <v>0.61241773296658697</v>
      </c>
      <c r="T1736">
        <f t="shared" si="494"/>
        <v>29.792123596400359</v>
      </c>
    </row>
    <row r="1737" spans="1:20" x14ac:dyDescent="0.25">
      <c r="A1737">
        <f t="shared" si="495"/>
        <v>3862.5562512180923</v>
      </c>
      <c r="B1737">
        <f t="shared" si="512"/>
        <v>614.74492035186006</v>
      </c>
      <c r="C1737" t="str">
        <f t="shared" si="496"/>
        <v>-28.760519800745-10.5879090094151i</v>
      </c>
      <c r="D1737" t="str">
        <f t="shared" si="497"/>
        <v>3.47812251692044-25.8925293810997i</v>
      </c>
      <c r="E1737" t="str">
        <f t="shared" si="498"/>
        <v>161.402469301194+0.433468225217846i</v>
      </c>
      <c r="F1737" t="str">
        <f t="shared" si="499"/>
        <v>2.90990950980712-242.958948722088i</v>
      </c>
      <c r="G1737" t="str">
        <f t="shared" si="500"/>
        <v>0.999999862503374-0.000370805349132446i</v>
      </c>
      <c r="H1737" t="str">
        <f t="shared" si="501"/>
        <v>19.8495326346567+86.8960239880151i</v>
      </c>
      <c r="I1737" t="str">
        <f t="shared" si="502"/>
        <v>143.330990618336-30.9395737223802i</v>
      </c>
      <c r="K1737" t="str">
        <f t="shared" si="503"/>
        <v>0.0124919604681476-0.0567877421914815i</v>
      </c>
      <c r="L1737" t="str">
        <f t="shared" si="504"/>
        <v>0.000714285714285714-1.96729411827531i</v>
      </c>
      <c r="M1737" t="str">
        <f t="shared" si="505"/>
        <v>0.0025-0.0612916444046001i</v>
      </c>
      <c r="N1737">
        <f t="shared" si="506"/>
        <v>20.210699266356585</v>
      </c>
      <c r="O1737">
        <f t="shared" si="507"/>
        <v>29.727910599932322</v>
      </c>
      <c r="P1737" s="3">
        <f t="shared" si="508"/>
        <v>29.727910599932322</v>
      </c>
      <c r="Q1737" s="3">
        <f t="shared" si="509"/>
        <v>-159.78930073364342</v>
      </c>
      <c r="R1737">
        <f t="shared" si="510"/>
        <v>20.210699266356585</v>
      </c>
      <c r="S1737">
        <f t="shared" si="511"/>
        <v>0.61474492035186001</v>
      </c>
      <c r="T1737">
        <f t="shared" si="494"/>
        <v>29.727910599932322</v>
      </c>
    </row>
    <row r="1738" spans="1:20" x14ac:dyDescent="0.25">
      <c r="A1738">
        <f t="shared" si="495"/>
        <v>3877.2339649727205</v>
      </c>
      <c r="B1738">
        <f t="shared" si="512"/>
        <v>617.0809510491971</v>
      </c>
      <c r="C1738" t="str">
        <f t="shared" si="496"/>
        <v>-28.5485231767862-10.5103333717256i</v>
      </c>
      <c r="D1738" t="str">
        <f t="shared" si="497"/>
        <v>3.47812249801319-25.7945325346509i</v>
      </c>
      <c r="E1738" t="str">
        <f t="shared" si="498"/>
        <v>161.402583241884+0.436569587581968i</v>
      </c>
      <c r="F1738" t="str">
        <f t="shared" si="499"/>
        <v>2.90990950676057-242.039207947943i</v>
      </c>
      <c r="G1738" t="str">
        <f t="shared" si="500"/>
        <v>0.999999861456414-0.000372214409069455i</v>
      </c>
      <c r="H1738" t="str">
        <f t="shared" si="501"/>
        <v>19.8877186970669+87.2488947507783i</v>
      </c>
      <c r="I1738" t="str">
        <f t="shared" si="502"/>
        <v>143.368890939485-30.8715930145268i</v>
      </c>
      <c r="K1738" t="str">
        <f t="shared" si="503"/>
        <v>0.0124175758145249-0.0565860399849032i</v>
      </c>
      <c r="L1738" t="str">
        <f t="shared" si="504"/>
        <v>0.000714285714285714-1.95984670081222i</v>
      </c>
      <c r="M1738" t="str">
        <f t="shared" si="505"/>
        <v>0.0025-0.0610596178567443i</v>
      </c>
      <c r="N1738">
        <f t="shared" si="506"/>
        <v>20.211527977134295</v>
      </c>
      <c r="O1738">
        <f t="shared" si="507"/>
        <v>29.663695170996341</v>
      </c>
      <c r="P1738" s="3">
        <f t="shared" si="508"/>
        <v>29.663695170996341</v>
      </c>
      <c r="Q1738" s="3">
        <f t="shared" si="509"/>
        <v>-159.7884720228657</v>
      </c>
      <c r="R1738">
        <f t="shared" si="510"/>
        <v>20.211527977134295</v>
      </c>
      <c r="S1738">
        <f t="shared" si="511"/>
        <v>0.61708095104919714</v>
      </c>
      <c r="T1738">
        <f t="shared" si="494"/>
        <v>29.663695170996341</v>
      </c>
    </row>
    <row r="1739" spans="1:20" x14ac:dyDescent="0.25">
      <c r="A1739">
        <f t="shared" si="495"/>
        <v>3891.9674540396172</v>
      </c>
      <c r="B1739">
        <f t="shared" si="512"/>
        <v>619.42585866318404</v>
      </c>
      <c r="C1739" t="str">
        <f t="shared" si="496"/>
        <v>-28.3380317009232-10.4334586756603i</v>
      </c>
      <c r="D1739" t="str">
        <f t="shared" si="497"/>
        <v>3.47812247896199-25.6969067512122i</v>
      </c>
      <c r="E1739" t="str">
        <f t="shared" si="498"/>
        <v>161.402701844972+0.43967784785692i</v>
      </c>
      <c r="F1739" t="str">
        <f t="shared" si="499"/>
        <v>2.90990950369079-241.122948989062i</v>
      </c>
      <c r="G1739" t="str">
        <f t="shared" si="500"/>
        <v>0.999999860401483-0.000373628823429766i</v>
      </c>
      <c r="H1739" t="str">
        <f t="shared" si="501"/>
        <v>19.9262343295075+87.6033768599846i</v>
      </c>
      <c r="I1739" t="str">
        <f t="shared" si="502"/>
        <v>143.407098678788-30.8041127399996i</v>
      </c>
      <c r="K1739" t="str">
        <f t="shared" si="503"/>
        <v>0.0123437188106153-0.056384957600538i</v>
      </c>
      <c r="L1739" t="str">
        <f t="shared" si="504"/>
        <v>0.000714285714285714-1.95242747640189i</v>
      </c>
      <c r="M1739" t="str">
        <f t="shared" si="505"/>
        <v>0.0025-0.060828469671991i</v>
      </c>
      <c r="N1739">
        <f t="shared" si="506"/>
        <v>20.212630433187428</v>
      </c>
      <c r="O1739">
        <f t="shared" si="507"/>
        <v>29.599477398806378</v>
      </c>
      <c r="P1739" s="3">
        <f t="shared" si="508"/>
        <v>29.599477398806378</v>
      </c>
      <c r="Q1739" s="3">
        <f t="shared" si="509"/>
        <v>-159.78736956681257</v>
      </c>
      <c r="R1739">
        <f t="shared" si="510"/>
        <v>20.212630433187428</v>
      </c>
      <c r="S1739">
        <f t="shared" si="511"/>
        <v>0.619425858663184</v>
      </c>
      <c r="T1739">
        <f t="shared" si="494"/>
        <v>29.599477398806378</v>
      </c>
    </row>
    <row r="1740" spans="1:20" x14ac:dyDescent="0.25">
      <c r="A1740">
        <f t="shared" si="495"/>
        <v>3906.7569303649675</v>
      </c>
      <c r="B1740">
        <f t="shared" si="512"/>
        <v>621.77967692610412</v>
      </c>
      <c r="C1740" t="str">
        <f t="shared" si="496"/>
        <v>-28.129035391963-10.3572779696714i</v>
      </c>
      <c r="D1740" t="str">
        <f t="shared" si="497"/>
        <v>3.47812245976571-25.599650626404i</v>
      </c>
      <c r="E1740" t="str">
        <f t="shared" si="498"/>
        <v>161.402825119894+0.442793043063231i</v>
      </c>
      <c r="F1740" t="str">
        <f t="shared" si="499"/>
        <v>2.90990950059767-240.210158664754i</v>
      </c>
      <c r="G1740" t="str">
        <f t="shared" si="500"/>
        <v>0.999999859338518-0.000375048612560136i</v>
      </c>
      <c r="H1740" t="str">
        <f t="shared" si="501"/>
        <v>19.9650826807172+87.9594797526345i</v>
      </c>
      <c r="I1740" t="str">
        <f t="shared" si="502"/>
        <v>143.445616477761-30.7371326424889i</v>
      </c>
      <c r="K1740" t="str">
        <f t="shared" si="503"/>
        <v>0.0122703859642883-0.0561844942087798i</v>
      </c>
      <c r="L1740" t="str">
        <f t="shared" si="504"/>
        <v>0.000714285714285714-1.94503633831629i</v>
      </c>
      <c r="M1740" t="str">
        <f t="shared" si="505"/>
        <v>0.0025-0.0605981965251952i</v>
      </c>
      <c r="N1740">
        <f t="shared" si="506"/>
        <v>20.214006714424528</v>
      </c>
      <c r="O1740">
        <f t="shared" si="507"/>
        <v>29.535257372488974</v>
      </c>
      <c r="P1740" s="3">
        <f t="shared" si="508"/>
        <v>29.535257372488974</v>
      </c>
      <c r="Q1740" s="3">
        <f t="shared" si="509"/>
        <v>-159.78599328557547</v>
      </c>
      <c r="R1740">
        <f t="shared" si="510"/>
        <v>20.214006714424528</v>
      </c>
      <c r="S1740">
        <f t="shared" si="511"/>
        <v>0.62177967692610414</v>
      </c>
      <c r="T1740">
        <f t="shared" si="494"/>
        <v>29.535257372488974</v>
      </c>
    </row>
    <row r="1741" spans="1:20" x14ac:dyDescent="0.25">
      <c r="A1741">
        <f t="shared" si="495"/>
        <v>3921.6026067003545</v>
      </c>
      <c r="B1741">
        <f t="shared" si="512"/>
        <v>624.14243969842335</v>
      </c>
      <c r="C1741" t="str">
        <f t="shared" si="496"/>
        <v>-27.9215243245821-10.2817843716397i</v>
      </c>
      <c r="D1741" t="str">
        <f t="shared" si="497"/>
        <v>3.47812244042325-25.5027627611642i</v>
      </c>
      <c r="E1741" t="str">
        <f t="shared" si="498"/>
        <v>161.402953076316+0.445915210386357i</v>
      </c>
      <c r="F1741" t="str">
        <f t="shared" si="499"/>
        <v>2.909909497481-239.300823844223i</v>
      </c>
      <c r="G1741" t="str">
        <f t="shared" si="500"/>
        <v>0.99999985826746-0.000376473796884639i</v>
      </c>
      <c r="H1741" t="str">
        <f t="shared" si="501"/>
        <v>20.0042669343075+88.3172129439113i</v>
      </c>
      <c r="I1741" t="str">
        <f t="shared" si="502"/>
        <v>143.484447002941-30.6706524824916i</v>
      </c>
      <c r="K1741" t="str">
        <f t="shared" si="503"/>
        <v>0.0121975738028574-0.0559846489679808i</v>
      </c>
      <c r="L1741" t="str">
        <f t="shared" si="504"/>
        <v>0.000714285714285714-1.93767318023141i</v>
      </c>
      <c r="M1741" t="str">
        <f t="shared" si="505"/>
        <v>0.0025-0.0603687951038006i</v>
      </c>
      <c r="N1741">
        <f t="shared" si="506"/>
        <v>20.215656902678887</v>
      </c>
      <c r="O1741">
        <f t="shared" si="507"/>
        <v>29.471035181086478</v>
      </c>
      <c r="P1741" s="3">
        <f t="shared" si="508"/>
        <v>29.471035181086478</v>
      </c>
      <c r="Q1741" s="3">
        <f t="shared" si="509"/>
        <v>-159.78434309732111</v>
      </c>
      <c r="R1741">
        <f t="shared" si="510"/>
        <v>20.215656902678887</v>
      </c>
      <c r="S1741">
        <f t="shared" si="511"/>
        <v>0.62414243969842331</v>
      </c>
      <c r="T1741">
        <f t="shared" si="494"/>
        <v>29.471035181086478</v>
      </c>
    </row>
    <row r="1742" spans="1:20" x14ac:dyDescent="0.25">
      <c r="A1742">
        <f t="shared" si="495"/>
        <v>3936.5046966058162</v>
      </c>
      <c r="B1742">
        <f t="shared" si="512"/>
        <v>626.51418096927739</v>
      </c>
      <c r="C1742" t="str">
        <f t="shared" si="496"/>
        <v>-27.7154886291709-10.2069710682209i</v>
      </c>
      <c r="D1742" t="str">
        <f t="shared" si="497"/>
        <v>3.47812242093354-25.4062417617283i</v>
      </c>
      <c r="E1742" t="str">
        <f t="shared" si="498"/>
        <v>161.40308572414+0.449044387177125i</v>
      </c>
      <c r="F1742" t="str">
        <f t="shared" si="499"/>
        <v>2.90990949434058-238.39493144638i</v>
      </c>
      <c r="G1742" t="str">
        <f t="shared" si="500"/>
        <v>0.999999857188246-0.000377904396904961i</v>
      </c>
      <c r="H1742" t="str">
        <f t="shared" si="501"/>
        <v>20.0437903092222+88.6765860280488i</v>
      </c>
      <c r="I1742" t="str">
        <f t="shared" si="502"/>
        <v>143.523592946146-30.6046720374466i</v>
      </c>
      <c r="K1742" t="str">
        <f t="shared" si="503"/>
        <v>0.0121252788730274-0.0557854210246358i</v>
      </c>
      <c r="L1742" t="str">
        <f t="shared" si="504"/>
        <v>0.000714285714285714-1.93033789622576i</v>
      </c>
      <c r="M1742" t="str">
        <f t="shared" si="505"/>
        <v>0.0025-0.0601402621077909i</v>
      </c>
      <c r="N1742">
        <f t="shared" si="506"/>
        <v>20.217581081715963</v>
      </c>
      <c r="O1742">
        <f t="shared" si="507"/>
        <v>29.406810913561422</v>
      </c>
      <c r="P1742" s="3">
        <f t="shared" si="508"/>
        <v>29.406810913561422</v>
      </c>
      <c r="Q1742" s="3">
        <f t="shared" si="509"/>
        <v>-159.78241891828404</v>
      </c>
      <c r="R1742">
        <f t="shared" si="510"/>
        <v>20.217581081715963</v>
      </c>
      <c r="S1742">
        <f t="shared" si="511"/>
        <v>0.62651418096927736</v>
      </c>
      <c r="T1742">
        <f t="shared" si="494"/>
        <v>29.406810913561422</v>
      </c>
    </row>
    <row r="1743" spans="1:20" x14ac:dyDescent="0.25">
      <c r="A1743">
        <f t="shared" si="495"/>
        <v>3951.4634144529182</v>
      </c>
      <c r="B1743">
        <f t="shared" si="512"/>
        <v>628.89493485696062</v>
      </c>
      <c r="C1743" t="str">
        <f t="shared" si="496"/>
        <v>-27.5109184916718-10.1328313141964i</v>
      </c>
      <c r="D1743" t="str">
        <f t="shared" si="497"/>
        <v>3.47812240129539-25.3100862396095i</v>
      </c>
      <c r="E1743" t="str">
        <f t="shared" si="498"/>
        <v>161.4032230735+0.452180610951098i</v>
      </c>
      <c r="F1743" t="str">
        <f t="shared" si="499"/>
        <v>2.90990949117626-237.492468439663i</v>
      </c>
      <c r="G1743" t="str">
        <f t="shared" si="500"/>
        <v>0.999999856100815-0.000379340433200693i</v>
      </c>
      <c r="H1743" t="str">
        <f t="shared" si="501"/>
        <v>20.0836560602054+89.0376086792166i</v>
      </c>
      <c r="I1743" t="str">
        <f t="shared" si="502"/>
        <v>143.563057024765-30.5391911018771i</v>
      </c>
      <c r="K1743" t="str">
        <f t="shared" si="503"/>
        <v>0.0120534977408402-0.0555868095135625i</v>
      </c>
      <c r="L1743" t="str">
        <f t="shared" si="504"/>
        <v>0.000714285714285714-1.9230303807788i</v>
      </c>
      <c r="M1743" t="str">
        <f t="shared" si="505"/>
        <v>0.0025-0.0599125942496425i</v>
      </c>
      <c r="N1743">
        <f t="shared" si="506"/>
        <v>20.219779337241079</v>
      </c>
      <c r="O1743">
        <f t="shared" si="507"/>
        <v>29.342584658799726</v>
      </c>
      <c r="P1743" s="3">
        <f t="shared" si="508"/>
        <v>29.342584658799726</v>
      </c>
      <c r="Q1743" s="3">
        <f t="shared" si="509"/>
        <v>-159.78022066275892</v>
      </c>
      <c r="R1743">
        <f t="shared" si="510"/>
        <v>20.219779337241079</v>
      </c>
      <c r="S1743">
        <f t="shared" si="511"/>
        <v>0.62889493485696057</v>
      </c>
      <c r="T1743">
        <f t="shared" si="494"/>
        <v>29.342584658799726</v>
      </c>
    </row>
    <row r="1744" spans="1:20" x14ac:dyDescent="0.25">
      <c r="A1744">
        <f t="shared" si="495"/>
        <v>3966.4789754278395</v>
      </c>
      <c r="B1744">
        <f t="shared" si="512"/>
        <v>631.28473560941711</v>
      </c>
      <c r="C1744" t="str">
        <f t="shared" si="496"/>
        <v>-27.3078041534161-10.0593584318285i</v>
      </c>
      <c r="D1744" t="str">
        <f t="shared" si="497"/>
        <v>3.47812238150772-25.2142948115782i</v>
      </c>
      <c r="E1744" t="str">
        <f t="shared" si="498"/>
        <v>161.403365134767+0.455323919388569i</v>
      </c>
      <c r="F1744" t="str">
        <f t="shared" si="499"/>
        <v>2.90990948798782-236.593421841835i</v>
      </c>
      <c r="G1744" t="str">
        <f t="shared" si="500"/>
        <v>0.999999855005103-0.000380781926429629i</v>
      </c>
      <c r="H1744" t="str">
        <f t="shared" si="501"/>
        <v>20.123867478276+89.4002906524195i</v>
      </c>
      <c r="I1744" t="str">
        <f t="shared" si="502"/>
        <v>143.602841982035-30.4742094875298i</v>
      </c>
      <c r="K1744" t="str">
        <f t="shared" si="503"/>
        <v>0.0119822269916186-0.0553888135580786i</v>
      </c>
      <c r="L1744" t="str">
        <f t="shared" si="504"/>
        <v>0.000714285714285714-1.91575052876947i</v>
      </c>
      <c r="M1744" t="str">
        <f t="shared" si="505"/>
        <v>0.0025-0.0596857882542761i</v>
      </c>
      <c r="N1744">
        <f t="shared" si="506"/>
        <v>20.222251756905365</v>
      </c>
      <c r="O1744">
        <f t="shared" si="507"/>
        <v>29.278356505613992</v>
      </c>
      <c r="P1744" s="3">
        <f t="shared" si="508"/>
        <v>29.278356505613992</v>
      </c>
      <c r="Q1744" s="3">
        <f t="shared" si="509"/>
        <v>-159.77774824309463</v>
      </c>
      <c r="R1744">
        <f t="shared" si="510"/>
        <v>20.222251756905365</v>
      </c>
      <c r="S1744">
        <f t="shared" si="511"/>
        <v>0.63128473560941711</v>
      </c>
      <c r="T1744">
        <f t="shared" si="494"/>
        <v>29.278356505613992</v>
      </c>
    </row>
    <row r="1745" spans="1:20" x14ac:dyDescent="0.25">
      <c r="A1745">
        <f t="shared" si="495"/>
        <v>3981.5515955344654</v>
      </c>
      <c r="B1745">
        <f t="shared" si="512"/>
        <v>633.68361760473294</v>
      </c>
      <c r="C1745" t="str">
        <f t="shared" si="496"/>
        <v>-27.1061359109614-9.98654581022326i</v>
      </c>
      <c r="D1745" t="str">
        <f t="shared" si="497"/>
        <v>3.47812236156938-25.1188660996424i</v>
      </c>
      <c r="E1745" t="str">
        <f t="shared" si="498"/>
        <v>161.403511918546+0.458474350334201i</v>
      </c>
      <c r="F1745" t="str">
        <f t="shared" si="499"/>
        <v>2.90990948477512-235.697778719811i</v>
      </c>
      <c r="G1745" t="str">
        <f t="shared" si="500"/>
        <v>0.999999853901049-0.00038222889732806i</v>
      </c>
      <c r="H1745" t="str">
        <f t="shared" si="501"/>
        <v>20.1644278912093+89.764641784397i</v>
      </c>
      <c r="I1745" t="str">
        <f t="shared" si="502"/>
        <v>143.64295058732-30.4097270235209i</v>
      </c>
      <c r="K1745" t="str">
        <f t="shared" si="503"/>
        <v>0.0119114632299129-0.0551914322701843i</v>
      </c>
      <c r="L1745" t="str">
        <f t="shared" si="504"/>
        <v>0.000714285714285714-1.90849823547467i</v>
      </c>
      <c r="M1745" t="str">
        <f t="shared" si="505"/>
        <v>0.0025-0.0594598408590118i</v>
      </c>
      <c r="N1745">
        <f t="shared" si="506"/>
        <v>20.224998430314088</v>
      </c>
      <c r="O1745">
        <f t="shared" si="507"/>
        <v>29.214126542747827</v>
      </c>
      <c r="P1745" s="3">
        <f t="shared" si="508"/>
        <v>29.214126542747827</v>
      </c>
      <c r="Q1745" s="3">
        <f t="shared" si="509"/>
        <v>-159.77500156968591</v>
      </c>
      <c r="R1745">
        <f t="shared" si="510"/>
        <v>20.224998430314088</v>
      </c>
      <c r="S1745">
        <f t="shared" si="511"/>
        <v>0.63368361760473291</v>
      </c>
      <c r="T1745">
        <f t="shared" si="494"/>
        <v>29.214126542747827</v>
      </c>
    </row>
    <row r="1746" spans="1:20" x14ac:dyDescent="0.25">
      <c r="A1746">
        <f t="shared" si="495"/>
        <v>3996.6814915974965</v>
      </c>
      <c r="B1746">
        <f t="shared" si="512"/>
        <v>636.09161535163094</v>
      </c>
      <c r="C1746" t="str">
        <f t="shared" si="496"/>
        <v>-26.9059041159261-9.91438690469722i</v>
      </c>
      <c r="D1746" t="str">
        <f t="shared" si="497"/>
        <v>3.47812234147923-25.0237987310284i</v>
      </c>
      <c r="E1746" t="str">
        <f t="shared" si="498"/>
        <v>161.403663435686+0.461631941797898i</v>
      </c>
      <c r="F1746" t="str">
        <f t="shared" si="499"/>
        <v>2.90990948153796-234.805526189463i</v>
      </c>
      <c r="G1746" t="str">
        <f t="shared" si="500"/>
        <v>0.999999852788587-0.000383681366711076i</v>
      </c>
      <c r="H1746" t="str">
        <f t="shared" si="501"/>
        <v>20.205340664027+90.130671994547i</v>
      </c>
      <c r="I1746" t="str">
        <f t="shared" si="502"/>
        <v>143.683385636397-30.3457435564828i</v>
      </c>
      <c r="K1746" t="str">
        <f t="shared" si="503"/>
        <v>0.0118412030794432-0.0549946647507356i</v>
      </c>
      <c r="L1746" t="str">
        <f t="shared" si="504"/>
        <v>0.000714285714285714-1.90127339656771i</v>
      </c>
      <c r="M1746" t="str">
        <f t="shared" si="505"/>
        <v>0.0025-0.0592347488135206i</v>
      </c>
      <c r="N1746">
        <f t="shared" si="506"/>
        <v>20.228019449032928</v>
      </c>
      <c r="O1746">
        <f t="shared" si="507"/>
        <v>29.149894858879737</v>
      </c>
      <c r="P1746" s="3">
        <f t="shared" si="508"/>
        <v>29.149894858879737</v>
      </c>
      <c r="Q1746" s="3">
        <f t="shared" si="509"/>
        <v>-159.77198055096707</v>
      </c>
      <c r="R1746">
        <f t="shared" si="510"/>
        <v>20.228019449032928</v>
      </c>
      <c r="S1746">
        <f t="shared" si="511"/>
        <v>0.63609161535163095</v>
      </c>
      <c r="T1746">
        <f t="shared" si="494"/>
        <v>29.149894858879737</v>
      </c>
    </row>
    <row r="1747" spans="1:20" x14ac:dyDescent="0.25">
      <c r="A1747">
        <f t="shared" si="495"/>
        <v>4011.8688812655669</v>
      </c>
      <c r="B1747">
        <f t="shared" si="512"/>
        <v>638.50876348996712</v>
      </c>
      <c r="C1747" t="str">
        <f t="shared" si="496"/>
        <v>-26.7070991748177-9.84287523614777i</v>
      </c>
      <c r="D1747" t="str">
        <f t="shared" si="497"/>
        <v>3.47812232123611-24.9290913381598i</v>
      </c>
      <c r="E1747" t="str">
        <f t="shared" si="498"/>
        <v>161.403819697268+0.464796731952742i</v>
      </c>
      <c r="F1747" t="str">
        <f t="shared" si="499"/>
        <v>2.90990947827615-233.91665141544i</v>
      </c>
      <c r="G1747" t="str">
        <f t="shared" si="500"/>
        <v>0.999999851667655-0.000385139355472862i</v>
      </c>
      <c r="H1747" t="str">
        <f t="shared" si="501"/>
        <v>20.2466091994949+90.4983912858583i</v>
      </c>
      <c r="I1747" t="str">
        <f t="shared" si="502"/>
        <v>143.724149951758-30.2822589507149i</v>
      </c>
      <c r="K1747" t="str">
        <f t="shared" si="503"/>
        <v>0.0117714431830429-0.0547985100896194i</v>
      </c>
      <c r="L1747" t="str">
        <f t="shared" si="504"/>
        <v>0.000714285714285714-1.89407590811686i</v>
      </c>
      <c r="M1747" t="str">
        <f t="shared" si="505"/>
        <v>0.0025-0.0590105088797772i</v>
      </c>
      <c r="N1747">
        <f t="shared" si="506"/>
        <v>20.231314906594122</v>
      </c>
      <c r="O1747">
        <f t="shared" si="507"/>
        <v>29.085661542625679</v>
      </c>
      <c r="P1747" s="3">
        <f t="shared" si="508"/>
        <v>29.085661542625679</v>
      </c>
      <c r="Q1747" s="3">
        <f t="shared" si="509"/>
        <v>-159.76868509340588</v>
      </c>
      <c r="R1747">
        <f t="shared" si="510"/>
        <v>20.231314906594122</v>
      </c>
      <c r="S1747">
        <f t="shared" si="511"/>
        <v>0.6385087634899671</v>
      </c>
      <c r="T1747">
        <f t="shared" si="494"/>
        <v>29.085661542625679</v>
      </c>
    </row>
    <row r="1748" spans="1:20" x14ac:dyDescent="0.25">
      <c r="A1748">
        <f t="shared" si="495"/>
        <v>4027.1139830143766</v>
      </c>
      <c r="B1748">
        <f t="shared" si="512"/>
        <v>640.93509679122906</v>
      </c>
      <c r="C1748" t="str">
        <f t="shared" si="496"/>
        <v>-26.5097115488669-9.77200439043177i</v>
      </c>
      <c r="D1748" t="str">
        <f t="shared" si="497"/>
        <v>3.47812230083883-24.8347425586392i</v>
      </c>
      <c r="E1748" t="str">
        <f t="shared" si="498"/>
        <v>161.403980714618+0.467968759136257i</v>
      </c>
      <c r="F1748" t="str">
        <f t="shared" si="499"/>
        <v>2.90990947498952-233.031141610978i</v>
      </c>
      <c r="G1748" t="str">
        <f t="shared" si="500"/>
        <v>0.999999850538187-0.000386602884587003i</v>
      </c>
      <c r="H1748" t="str">
        <f t="shared" si="501"/>
        <v>20.2882369386271+90.8678097458516i</v>
      </c>
      <c r="I1748" t="str">
        <f t="shared" si="502"/>
        <v>143.765246382889-30.2192730883341i</v>
      </c>
      <c r="K1748" t="str">
        <f t="shared" si="503"/>
        <v>0.0117021802026011-0.054602967365928i</v>
      </c>
      <c r="L1748" t="str">
        <f t="shared" si="504"/>
        <v>0.000714285714285714-1.88690566658385i</v>
      </c>
      <c r="M1748" t="str">
        <f t="shared" si="505"/>
        <v>0.0025-0.0587871178320158i</v>
      </c>
      <c r="N1748">
        <f t="shared" si="506"/>
        <v>20.23488489850314</v>
      </c>
      <c r="O1748">
        <f t="shared" si="507"/>
        <v>29.021426682544149</v>
      </c>
      <c r="P1748" s="3">
        <f t="shared" si="508"/>
        <v>29.021426682544149</v>
      </c>
      <c r="Q1748" s="3">
        <f t="shared" si="509"/>
        <v>-159.76511510149686</v>
      </c>
      <c r="R1748">
        <f t="shared" si="510"/>
        <v>20.23488489850314</v>
      </c>
      <c r="S1748">
        <f t="shared" si="511"/>
        <v>0.64093509679122906</v>
      </c>
      <c r="T1748">
        <f t="shared" si="494"/>
        <v>29.021426682544149</v>
      </c>
    </row>
    <row r="1749" spans="1:20" x14ac:dyDescent="0.25">
      <c r="A1749">
        <f t="shared" si="495"/>
        <v>4042.4170161498314</v>
      </c>
      <c r="B1749">
        <f t="shared" si="512"/>
        <v>643.37065015903579</v>
      </c>
      <c r="C1749" t="str">
        <f t="shared" si="496"/>
        <v>-26.3137317538519-9.70176801774656i</v>
      </c>
      <c r="D1749" t="str">
        <f t="shared" si="497"/>
        <v>3.47812228028625-24.7407510352277i</v>
      </c>
      <c r="E1749" t="str">
        <f t="shared" si="498"/>
        <v>161.404146499301+0.47114806185003i</v>
      </c>
      <c r="F1749" t="str">
        <f t="shared" si="499"/>
        <v>2.90990947167783-232.148984037723i</v>
      </c>
      <c r="G1749" t="str">
        <f t="shared" si="500"/>
        <v>0.999999849400119-0.000388071975106782i</v>
      </c>
      <c r="H1749" t="str">
        <f t="shared" si="501"/>
        <v>20.3302273612006+91.2389375475434i</v>
      </c>
      <c r="I1749" t="str">
        <f t="shared" si="502"/>
        <v>143.806677806585-30.1567858694331i</v>
      </c>
      <c r="K1749" t="str">
        <f t="shared" si="503"/>
        <v>0.0116334108190037-0.0544080356481276i</v>
      </c>
      <c r="L1749" t="str">
        <f t="shared" si="504"/>
        <v>0.000714285714285714-1.87976256882232i</v>
      </c>
      <c r="M1749" t="str">
        <f t="shared" si="505"/>
        <v>0.0025-0.0585645724566803i</v>
      </c>
      <c r="N1749">
        <f t="shared" si="506"/>
        <v>20.238729522245251</v>
      </c>
      <c r="O1749">
        <f t="shared" si="507"/>
        <v>28.957190367138654</v>
      </c>
      <c r="P1749" s="3">
        <f t="shared" si="508"/>
        <v>28.957190367138654</v>
      </c>
      <c r="Q1749" s="3">
        <f t="shared" si="509"/>
        <v>-159.76127047775475</v>
      </c>
      <c r="R1749">
        <f t="shared" si="510"/>
        <v>20.238729522245251</v>
      </c>
      <c r="S1749">
        <f t="shared" si="511"/>
        <v>0.64337065015903583</v>
      </c>
      <c r="T1749">
        <f t="shared" si="494"/>
        <v>28.957190367138654</v>
      </c>
    </row>
    <row r="1750" spans="1:20" x14ac:dyDescent="0.25">
      <c r="A1750">
        <f t="shared" si="495"/>
        <v>4057.7782008112008</v>
      </c>
      <c r="B1750">
        <f t="shared" si="512"/>
        <v>645.81545862964015</v>
      </c>
      <c r="C1750" t="str">
        <f t="shared" si="496"/>
        <v>-26.1191503599272-9.63215983201791i</v>
      </c>
      <c r="D1750" t="str">
        <f t="shared" si="497"/>
        <v>3.47812225957717-24.6471154158256i</v>
      </c>
      <c r="E1750" t="str">
        <f t="shared" si="498"/>
        <v>161.404317063122+0.474334678758463i</v>
      </c>
      <c r="F1750" t="str">
        <f t="shared" si="499"/>
        <v>2.90990946834093-231.270166005542i</v>
      </c>
      <c r="G1750" t="str">
        <f t="shared" si="500"/>
        <v>0.999999848253386-0.000389546648165481i</v>
      </c>
      <c r="H1750" t="str">
        <f t="shared" si="501"/>
        <v>20.372583986276+91.6117849504075i</v>
      </c>
      <c r="I1750" t="str">
        <f t="shared" si="502"/>
        <v>143.848447127238-30.094797212237i</v>
      </c>
      <c r="K1750" t="str">
        <f t="shared" si="503"/>
        <v>0.0115651317320759-0.0542137139942325i</v>
      </c>
      <c r="L1750" t="str">
        <f t="shared" si="504"/>
        <v>0.000714285714285714-1.87264651207643i</v>
      </c>
      <c r="M1750" t="str">
        <f t="shared" si="505"/>
        <v>0.0025-0.0583428695523813i</v>
      </c>
      <c r="N1750">
        <f t="shared" si="506"/>
        <v>20.242848877291436</v>
      </c>
      <c r="O1750">
        <f t="shared" si="507"/>
        <v>28.89295268486223</v>
      </c>
      <c r="P1750" s="3">
        <f t="shared" si="508"/>
        <v>28.89295268486223</v>
      </c>
      <c r="Q1750" s="3">
        <f t="shared" si="509"/>
        <v>-159.75715112270856</v>
      </c>
      <c r="R1750">
        <f t="shared" si="510"/>
        <v>20.242848877291436</v>
      </c>
      <c r="S1750">
        <f t="shared" si="511"/>
        <v>0.64581545862964018</v>
      </c>
      <c r="T1750">
        <f t="shared" si="494"/>
        <v>28.89295268486223</v>
      </c>
    </row>
    <row r="1751" spans="1:20" x14ac:dyDescent="0.25">
      <c r="A1751">
        <f t="shared" si="495"/>
        <v>4073.1977579742838</v>
      </c>
      <c r="B1751">
        <f t="shared" si="512"/>
        <v>648.26955737243281</v>
      </c>
      <c r="C1751" t="str">
        <f t="shared" si="496"/>
        <v>-25.9259579914471-9.56317361029182i</v>
      </c>
      <c r="D1751" t="str">
        <f t="shared" si="497"/>
        <v>3.47812223871041-24.5538343534531i</v>
      </c>
      <c r="E1751" t="str">
        <f t="shared" si="498"/>
        <v>161.404492418134+0.477528648690283i</v>
      </c>
      <c r="F1751" t="str">
        <f t="shared" si="499"/>
        <v>2.90990946497865-230.394674872341i</v>
      </c>
      <c r="G1751" t="str">
        <f t="shared" si="500"/>
        <v>0.999999847097921-0.000391026924976692i</v>
      </c>
      <c r="H1751" t="str">
        <f t="shared" si="501"/>
        <v>20.415310372727+91.9863623013687i</v>
      </c>
      <c r="I1751" t="str">
        <f t="shared" si="502"/>
        <v>143.890557277152-30.0333070532638i</v>
      </c>
      <c r="K1751" t="str">
        <f t="shared" si="503"/>
        <v>0.0114973396605205-0.0540200014519686i</v>
      </c>
      <c r="L1751" t="str">
        <f t="shared" si="504"/>
        <v>0.000714285714285714-1.86555739397931i</v>
      </c>
      <c r="M1751" t="str">
        <f t="shared" si="505"/>
        <v>0.0025-0.0581220059298478i</v>
      </c>
      <c r="N1751">
        <f t="shared" si="506"/>
        <v>20.247243065103817</v>
      </c>
      <c r="O1751">
        <f t="shared" si="507"/>
        <v>28.828713724120831</v>
      </c>
      <c r="P1751" s="3">
        <f t="shared" si="508"/>
        <v>28.828713724120831</v>
      </c>
      <c r="Q1751" s="3">
        <f t="shared" si="509"/>
        <v>-159.75275693489618</v>
      </c>
      <c r="R1751">
        <f t="shared" si="510"/>
        <v>20.247243065103817</v>
      </c>
      <c r="S1751">
        <f t="shared" si="511"/>
        <v>0.64826955737243286</v>
      </c>
      <c r="T1751">
        <f t="shared" si="494"/>
        <v>28.828713724120831</v>
      </c>
    </row>
    <row r="1752" spans="1:20" x14ac:dyDescent="0.25">
      <c r="A1752">
        <f t="shared" si="495"/>
        <v>4088.6759094545864</v>
      </c>
      <c r="B1752">
        <f t="shared" si="512"/>
        <v>650.73298169044813</v>
      </c>
      <c r="C1752" t="str">
        <f t="shared" si="496"/>
        <v>-25.7341453267886-9.49480319213219i</v>
      </c>
      <c r="D1752" t="str">
        <f t="shared" si="497"/>
        <v>3.47812221768476-24.4609065062308i</v>
      </c>
      <c r="E1752" t="str">
        <f t="shared" si="498"/>
        <v>161.404672576632+0.480730010637576i</v>
      </c>
      <c r="F1752" t="str">
        <f t="shared" si="499"/>
        <v>2.90990946159072-229.522498043887i</v>
      </c>
      <c r="G1752" t="str">
        <f t="shared" si="500"/>
        <v>0.999999845933657-0.000392512826834615i</v>
      </c>
      <c r="H1752" t="str">
        <f t="shared" si="501"/>
        <v>20.4584101197787+92.362680035793i</v>
      </c>
      <c r="I1752" t="str">
        <f t="shared" si="502"/>
        <v>143.933011216851-29.9723153474898i</v>
      </c>
      <c r="K1752" t="str">
        <f t="shared" si="503"/>
        <v>0.0114300313418593-0.0538268970589439i</v>
      </c>
      <c r="L1752" t="str">
        <f t="shared" si="504"/>
        <v>0.000714285714285714-1.85849511255161i</v>
      </c>
      <c r="M1752" t="str">
        <f t="shared" si="505"/>
        <v>0.0025-0.0579019784118826i</v>
      </c>
      <c r="N1752">
        <f t="shared" si="506"/>
        <v>20.251912189142274</v>
      </c>
      <c r="O1752">
        <f t="shared" si="507"/>
        <v>28.764473573277051</v>
      </c>
      <c r="P1752" s="3">
        <f t="shared" si="508"/>
        <v>28.764473573277051</v>
      </c>
      <c r="Q1752" s="3">
        <f t="shared" si="509"/>
        <v>-159.74808781085773</v>
      </c>
      <c r="R1752">
        <f t="shared" si="510"/>
        <v>20.251912189142274</v>
      </c>
      <c r="S1752">
        <f t="shared" si="511"/>
        <v>0.65073298169044813</v>
      </c>
      <c r="T1752">
        <f t="shared" si="494"/>
        <v>28.764473573277051</v>
      </c>
    </row>
    <row r="1753" spans="1:20" x14ac:dyDescent="0.25">
      <c r="A1753">
        <f t="shared" si="495"/>
        <v>4104.2128779105133</v>
      </c>
      <c r="B1753">
        <f t="shared" si="512"/>
        <v>653.2057670208718</v>
      </c>
      <c r="C1753" t="str">
        <f t="shared" si="496"/>
        <v>-25.5437030981732-9.42704247902306i</v>
      </c>
      <c r="D1753" t="str">
        <f t="shared" si="497"/>
        <v>3.47812219649899-24.3683305373605i</v>
      </c>
      <c r="E1753" t="str">
        <f t="shared" si="498"/>
        <v>161.404857551158+0.483938803755195i</v>
      </c>
      <c r="F1753" t="str">
        <f t="shared" si="499"/>
        <v>2.90990945817703-228.653622973624i</v>
      </c>
      <c r="G1753" t="str">
        <f t="shared" si="500"/>
        <v>0.999999844760528-0.000394004375114369i</v>
      </c>
      <c r="H1753" t="str">
        <f t="shared" si="501"/>
        <v>20.5018868675553+92.740748678502i</v>
      </c>
      <c r="I1753" t="str">
        <f t="shared" si="502"/>
        <v>143.975811935393-29.9118220685169i</v>
      </c>
      <c r="K1753" t="str">
        <f t="shared" si="503"/>
        <v>0.0113632035323718-0.0536343998428114i</v>
      </c>
      <c r="L1753" t="str">
        <f t="shared" si="504"/>
        <v>0.000714285714285714-1.85145956620005i</v>
      </c>
      <c r="M1753" t="str">
        <f t="shared" si="505"/>
        <v>0.0025-0.0576827838333161i</v>
      </c>
      <c r="N1753">
        <f t="shared" si="506"/>
        <v>20.256856354869171</v>
      </c>
      <c r="O1753">
        <f t="shared" si="507"/>
        <v>28.700232320654038</v>
      </c>
      <c r="P1753" s="3">
        <f t="shared" si="508"/>
        <v>28.700232320654038</v>
      </c>
      <c r="Q1753" s="3">
        <f t="shared" si="509"/>
        <v>-159.74314364513083</v>
      </c>
      <c r="R1753">
        <f t="shared" si="510"/>
        <v>20.256856354869171</v>
      </c>
      <c r="S1753">
        <f t="shared" si="511"/>
        <v>0.65320576702087185</v>
      </c>
      <c r="T1753">
        <f t="shared" si="494"/>
        <v>28.700232320654038</v>
      </c>
    </row>
    <row r="1754" spans="1:20" x14ac:dyDescent="0.25">
      <c r="A1754">
        <f t="shared" si="495"/>
        <v>4119.8088868465738</v>
      </c>
      <c r="B1754">
        <f t="shared" si="512"/>
        <v>655.68794893555116</v>
      </c>
      <c r="C1754" t="str">
        <f t="shared" si="496"/>
        <v>-25.3546220914848-9.3598854337755i</v>
      </c>
      <c r="D1754" t="str">
        <f t="shared" si="497"/>
        <v>3.47812217515192-24.2761051151057i</v>
      </c>
      <c r="E1754" t="str">
        <f t="shared" si="498"/>
        <v>161.405047354497+0.48715506736101i</v>
      </c>
      <c r="F1754" t="str">
        <f t="shared" si="499"/>
        <v>2.90990945473734-227.788037162492i</v>
      </c>
      <c r="G1754" t="str">
        <f t="shared" si="500"/>
        <v>0.999999843578467-0.000395501591272296i</v>
      </c>
      <c r="H1754" t="str">
        <f t="shared" si="501"/>
        <v>20.5457442976341+93.1205788447977i</v>
      </c>
      <c r="I1754" t="str">
        <f t="shared" si="502"/>
        <v>144.018962450692-29.8518272087409i</v>
      </c>
      <c r="K1754" t="str">
        <f t="shared" si="503"/>
        <v>0.0112968530070334-0.0534425088214335i</v>
      </c>
      <c r="L1754" t="str">
        <f t="shared" si="504"/>
        <v>0.000714285714285714-1.84445065371593i</v>
      </c>
      <c r="M1754" t="str">
        <f t="shared" si="505"/>
        <v>0.0025-0.0574644190409605i</v>
      </c>
      <c r="N1754">
        <f t="shared" si="506"/>
        <v>20.262075669755092</v>
      </c>
      <c r="O1754">
        <f t="shared" si="507"/>
        <v>28.635990054538652</v>
      </c>
      <c r="P1754" s="3">
        <f t="shared" si="508"/>
        <v>28.635990054538652</v>
      </c>
      <c r="Q1754" s="3">
        <f t="shared" si="509"/>
        <v>-159.73792433024491</v>
      </c>
      <c r="R1754">
        <f t="shared" si="510"/>
        <v>20.262075669755092</v>
      </c>
      <c r="S1754">
        <f t="shared" si="511"/>
        <v>0.65568794893555116</v>
      </c>
      <c r="T1754">
        <f t="shared" si="494"/>
        <v>28.635990054538652</v>
      </c>
    </row>
    <row r="1755" spans="1:20" x14ac:dyDescent="0.25">
      <c r="A1755">
        <f t="shared" si="495"/>
        <v>4135.4641606165906</v>
      </c>
      <c r="B1755">
        <f t="shared" si="512"/>
        <v>658.17956314150626</v>
      </c>
      <c r="C1755" t="str">
        <f t="shared" si="496"/>
        <v>-25.1668931460894-9.29332607994052i</v>
      </c>
      <c r="D1755" t="str">
        <f t="shared" si="497"/>
        <v>3.47812215364231-24.1842289127727i</v>
      </c>
      <c r="E1755" t="str">
        <f t="shared" si="498"/>
        <v>161.405241999687+0.490378840936265i</v>
      </c>
      <c r="F1755" t="str">
        <f t="shared" si="499"/>
        <v>2.90990945127146-226.925728158748i</v>
      </c>
      <c r="G1755" t="str">
        <f t="shared" si="500"/>
        <v>0.999999842387405-0.000397004496846274i</v>
      </c>
      <c r="H1755" t="str">
        <f t="shared" si="501"/>
        <v>20.5899861336115+93.5021812415031i</v>
      </c>
      <c r="I1755" t="str">
        <f t="shared" si="502"/>
        <v>144.062465809837-29.7923307795268i</v>
      </c>
      <c r="K1755" t="str">
        <f t="shared" si="503"/>
        <v>0.0112309765594537-0.0532512230030426i</v>
      </c>
      <c r="L1755" t="str">
        <f t="shared" si="504"/>
        <v>0.000714285714285714-1.83746827427369i</v>
      </c>
      <c r="M1755" t="str">
        <f t="shared" si="505"/>
        <v>0.0025-0.0572468808935648i</v>
      </c>
      <c r="N1755">
        <f t="shared" si="506"/>
        <v>20.267570243284268</v>
      </c>
      <c r="O1755">
        <f t="shared" si="507"/>
        <v>28.571746863185751</v>
      </c>
      <c r="P1755" s="3">
        <f t="shared" si="508"/>
        <v>28.571746863185751</v>
      </c>
      <c r="Q1755" s="3">
        <f t="shared" si="509"/>
        <v>-159.73242975671573</v>
      </c>
      <c r="R1755">
        <f t="shared" si="510"/>
        <v>20.267570243284268</v>
      </c>
      <c r="S1755">
        <f t="shared" si="511"/>
        <v>0.65817956314150627</v>
      </c>
      <c r="T1755">
        <f t="shared" si="494"/>
        <v>28.571746863185751</v>
      </c>
    </row>
    <row r="1756" spans="1:20" x14ac:dyDescent="0.25">
      <c r="A1756">
        <f t="shared" si="495"/>
        <v>4151.1789244269339</v>
      </c>
      <c r="B1756">
        <f t="shared" si="512"/>
        <v>660.680645481444</v>
      </c>
      <c r="C1756" t="str">
        <f t="shared" si="496"/>
        <v>-24.9805071546512-9.2273585012261i</v>
      </c>
      <c r="D1756" t="str">
        <f t="shared" si="497"/>
        <v>3.47812213196891-24.0927006086916i</v>
      </c>
      <c r="E1756" t="str">
        <f t="shared" si="498"/>
        <v>161.405441500011+0.493610164124696i</v>
      </c>
      <c r="F1756" t="str">
        <f t="shared" si="499"/>
        <v>2.90990944777918-226.066683557788i</v>
      </c>
      <c r="G1756" t="str">
        <f t="shared" si="500"/>
        <v>0.999999841187273-0.000398513113456022i</v>
      </c>
      <c r="H1756" t="str">
        <f t="shared" si="501"/>
        <v>20.6346161416757+93.8855666680116i</v>
      </c>
      <c r="I1756" t="str">
        <f t="shared" si="502"/>
        <v>144.106325089418-29.7333328113838i</v>
      </c>
      <c r="K1756" t="str">
        <f t="shared" si="503"/>
        <v>0.0111655710018144-0.0530605413864042i</v>
      </c>
      <c r="L1756" t="str">
        <f t="shared" si="504"/>
        <v>0.000714285714285714-1.83051232742946i</v>
      </c>
      <c r="M1756" t="str">
        <f t="shared" si="505"/>
        <v>0.0025-0.0570301662617701i</v>
      </c>
      <c r="N1756">
        <f t="shared" si="506"/>
        <v>20.273340186959359</v>
      </c>
      <c r="O1756">
        <f t="shared" si="507"/>
        <v>28.507502834821757</v>
      </c>
      <c r="P1756" s="3">
        <f t="shared" si="508"/>
        <v>28.507502834821757</v>
      </c>
      <c r="Q1756" s="3">
        <f t="shared" si="509"/>
        <v>-159.72665981304064</v>
      </c>
      <c r="R1756">
        <f t="shared" si="510"/>
        <v>20.273340186959359</v>
      </c>
      <c r="S1756">
        <f t="shared" si="511"/>
        <v>0.66068064548144401</v>
      </c>
      <c r="T1756">
        <f t="shared" si="494"/>
        <v>28.507502834821757</v>
      </c>
    </row>
    <row r="1757" spans="1:20" x14ac:dyDescent="0.25">
      <c r="A1757">
        <f t="shared" si="495"/>
        <v>4166.9534043397571</v>
      </c>
      <c r="B1757">
        <f t="shared" si="512"/>
        <v>663.19123193427356</v>
      </c>
      <c r="C1757" t="str">
        <f t="shared" si="496"/>
        <v>-24.7954550629477-9.16197684091922i</v>
      </c>
      <c r="D1757" t="str">
        <f t="shared" si="497"/>
        <v>3.47812211013045-24.0015188861969i</v>
      </c>
      <c r="E1757" t="str">
        <f t="shared" si="498"/>
        <v>161.405645869008+0.49684907673285i</v>
      </c>
      <c r="F1757" t="str">
        <f t="shared" si="499"/>
        <v>2.9099094442603-225.210891001968i</v>
      </c>
      <c r="G1757" t="str">
        <f t="shared" si="500"/>
        <v>0.999999839978003-0.000400027462803413i</v>
      </c>
      <c r="H1757" t="str">
        <f t="shared" si="501"/>
        <v>20.6796381311899+94.2707460173608i</v>
      </c>
      <c r="I1757" t="str">
        <f t="shared" si="502"/>
        <v>144.150543395866-29.6748333541455i</v>
      </c>
      <c r="K1757" t="str">
        <f t="shared" si="503"/>
        <v>0.0111006331648054-0.0528704629609727i</v>
      </c>
      <c r="L1757" t="str">
        <f t="shared" si="504"/>
        <v>0.000714285714285714-1.82358271311961i</v>
      </c>
      <c r="M1757" t="str">
        <f t="shared" si="505"/>
        <v>0.0025-0.0568142720280636i</v>
      </c>
      <c r="N1757">
        <f t="shared" si="506"/>
        <v>20.279385614306221</v>
      </c>
      <c r="O1757">
        <f t="shared" si="507"/>
        <v>28.443258057648411</v>
      </c>
      <c r="P1757" s="3">
        <f t="shared" si="508"/>
        <v>28.443258057648411</v>
      </c>
      <c r="Q1757" s="3">
        <f t="shared" si="509"/>
        <v>-159.72061438569378</v>
      </c>
      <c r="R1757">
        <f t="shared" si="510"/>
        <v>20.279385614306221</v>
      </c>
      <c r="S1757">
        <f t="shared" si="511"/>
        <v>0.66319123193427354</v>
      </c>
      <c r="T1757">
        <f t="shared" si="494"/>
        <v>28.443258057648411</v>
      </c>
    </row>
    <row r="1758" spans="1:20" x14ac:dyDescent="0.25">
      <c r="A1758">
        <f t="shared" si="495"/>
        <v>4182.7878272762482</v>
      </c>
      <c r="B1758">
        <f t="shared" si="512"/>
        <v>665.71135861562379</v>
      </c>
      <c r="C1758" t="str">
        <f t="shared" si="496"/>
        <v>-24.6117278696822-9.09717530131267i</v>
      </c>
      <c r="D1758" t="str">
        <f t="shared" si="497"/>
        <v>3.47812208812575-23.910682433609i</v>
      </c>
      <c r="E1758" t="str">
        <f t="shared" si="498"/>
        <v>161.405855120461+0.500095618730001i</v>
      </c>
      <c r="F1758" t="str">
        <f t="shared" si="499"/>
        <v>2.90990944071464-224.358338180423i</v>
      </c>
      <c r="G1758" t="str">
        <f t="shared" si="500"/>
        <v>0.999999838759526-0.000401547566672789i</v>
      </c>
      <c r="H1758" t="str">
        <f t="shared" si="501"/>
        <v>20.7250559552846+94.6577302773118i</v>
      </c>
      <c r="I1758" t="str">
        <f t="shared" si="502"/>
        <v>144.195123865778-29.6168324771522i</v>
      </c>
      <c r="K1758" t="str">
        <f t="shared" si="503"/>
        <v>0.0110361598975617-0.0526809867070506i</v>
      </c>
      <c r="L1758" t="str">
        <f t="shared" si="504"/>
        <v>0.000714285714285714-1.8166793316593i</v>
      </c>
      <c r="M1758" t="str">
        <f t="shared" si="505"/>
        <v>0.0025-0.0565991950867338i</v>
      </c>
      <c r="N1758">
        <f t="shared" si="506"/>
        <v>20.285706640879084</v>
      </c>
      <c r="O1758">
        <f t="shared" si="507"/>
        <v>28.379012619846094</v>
      </c>
      <c r="P1758" s="3">
        <f t="shared" si="508"/>
        <v>28.379012619846094</v>
      </c>
      <c r="Q1758" s="3">
        <f t="shared" si="509"/>
        <v>-159.71429335912092</v>
      </c>
      <c r="R1758">
        <f t="shared" si="510"/>
        <v>20.285706640879084</v>
      </c>
      <c r="S1758">
        <f t="shared" si="511"/>
        <v>0.6657113586156238</v>
      </c>
      <c r="T1758">
        <f t="shared" si="494"/>
        <v>28.379012619846094</v>
      </c>
    </row>
    <row r="1759" spans="1:20" x14ac:dyDescent="0.25">
      <c r="A1759">
        <f t="shared" si="495"/>
        <v>4198.6824210198974</v>
      </c>
      <c r="B1759">
        <f t="shared" si="512"/>
        <v>668.24106177836313</v>
      </c>
      <c r="C1759" t="str">
        <f t="shared" si="496"/>
        <v>-24.4293166262979-9.03294814313725i</v>
      </c>
      <c r="D1759" t="str">
        <f t="shared" si="497"/>
        <v>3.47812206595346-23.820189944215i</v>
      </c>
      <c r="E1759" t="str">
        <f t="shared" si="498"/>
        <v>161.40606926841+0.503349830247354i</v>
      </c>
      <c r="F1759" t="str">
        <f t="shared" si="499"/>
        <v>2.909909437142-223.509012828895i</v>
      </c>
      <c r="G1759" t="str">
        <f t="shared" si="500"/>
        <v>0.99999983753177-0.00040307344693127i</v>
      </c>
      <c r="H1759" t="str">
        <f t="shared" si="501"/>
        <v>20.7708735114591+95.0465305314478i</v>
      </c>
      <c r="I1759" t="str">
        <f t="shared" si="502"/>
        <v>144.240069666263-29.5593302694368i</v>
      </c>
      <c r="K1759" t="str">
        <f t="shared" si="503"/>
        <v>0.0109721480675995-0.0524921115959443i</v>
      </c>
      <c r="L1759" t="str">
        <f t="shared" si="504"/>
        <v>0.000714285714285714-1.80980208374109i</v>
      </c>
      <c r="M1759" t="str">
        <f t="shared" si="505"/>
        <v>0.0025-0.0563849323438275i</v>
      </c>
      <c r="N1759">
        <f t="shared" si="506"/>
        <v>20.292303384264414</v>
      </c>
      <c r="O1759">
        <f t="shared" si="507"/>
        <v>28.314766609578204</v>
      </c>
      <c r="P1759" s="3">
        <f t="shared" si="508"/>
        <v>28.314766609578204</v>
      </c>
      <c r="Q1759" s="3">
        <f t="shared" si="509"/>
        <v>-159.70769661573559</v>
      </c>
      <c r="R1759">
        <f t="shared" si="510"/>
        <v>20.292303384264414</v>
      </c>
      <c r="S1759">
        <f t="shared" si="511"/>
        <v>0.66824106177836318</v>
      </c>
      <c r="T1759">
        <f t="shared" si="494"/>
        <v>28.314766609578204</v>
      </c>
    </row>
    <row r="1760" spans="1:20" x14ac:dyDescent="0.25">
      <c r="A1760">
        <f t="shared" si="495"/>
        <v>4214.6374142197728</v>
      </c>
      <c r="B1760">
        <f t="shared" si="512"/>
        <v>670.78037781312094</v>
      </c>
      <c r="C1760" t="str">
        <f t="shared" si="496"/>
        <v>-24.2482124367876-8.96928968499843i</v>
      </c>
      <c r="D1760" t="str">
        <f t="shared" si="497"/>
        <v>3.47812204361237-23.7300401162501i</v>
      </c>
      <c r="E1760" t="str">
        <f t="shared" si="498"/>
        <v>161.40628832715+0.506611751579196i</v>
      </c>
      <c r="F1760" t="str">
        <f t="shared" si="499"/>
        <v>2.90990943354213-222.662902729555i</v>
      </c>
      <c r="G1760" t="str">
        <f t="shared" si="500"/>
        <v>0.999999836294665-0.00040460512552907i</v>
      </c>
      <c r="H1760" t="str">
        <f t="shared" si="501"/>
        <v>20.8170947421949+95.4371579602907i</v>
      </c>
      <c r="I1760" t="str">
        <f t="shared" si="502"/>
        <v>144.285383995291-29.5023268399171i</v>
      </c>
      <c r="K1760" t="str">
        <f t="shared" si="503"/>
        <v>0.0109085945607512-0.0523038365901168i</v>
      </c>
      <c r="L1760" t="str">
        <f t="shared" si="504"/>
        <v>0.000714285714285714-1.80295087043344i</v>
      </c>
      <c r="M1760" t="str">
        <f t="shared" si="505"/>
        <v>0.0025-0.0561714807171025i</v>
      </c>
      <c r="N1760">
        <f t="shared" si="506"/>
        <v>20.299175964086288</v>
      </c>
      <c r="O1760">
        <f t="shared" si="507"/>
        <v>28.250520114994458</v>
      </c>
      <c r="P1760" s="3">
        <f t="shared" si="508"/>
        <v>28.250520114994458</v>
      </c>
      <c r="Q1760" s="3">
        <f t="shared" si="509"/>
        <v>-159.70082403591371</v>
      </c>
      <c r="R1760">
        <f t="shared" si="510"/>
        <v>20.299175964086288</v>
      </c>
      <c r="S1760">
        <f t="shared" si="511"/>
        <v>0.67078037781312094</v>
      </c>
      <c r="T1760">
        <f t="shared" si="494"/>
        <v>28.250520114994458</v>
      </c>
    </row>
    <row r="1761" spans="1:20" x14ac:dyDescent="0.25">
      <c r="A1761">
        <f t="shared" si="495"/>
        <v>4230.6530363938082</v>
      </c>
      <c r="B1761">
        <f t="shared" si="512"/>
        <v>673.3293432488108</v>
      </c>
      <c r="C1761" t="str">
        <f t="shared" si="496"/>
        <v>-24.0684064575034-8.90619430281716i</v>
      </c>
      <c r="D1761" t="str">
        <f t="shared" si="497"/>
        <v>3.47812202110114-23.6402316528787i</v>
      </c>
      <c r="E1761" t="str">
        <f t="shared" si="498"/>
        <v>161.406512311229+0.509881423181635i</v>
      </c>
      <c r="F1761" t="str">
        <f t="shared" si="499"/>
        <v>2.90990942991486-221.819995710823i</v>
      </c>
      <c r="G1761" t="str">
        <f t="shared" si="500"/>
        <v>0.999999835048141-0.000406142624499814i</v>
      </c>
      <c r="H1761" t="str">
        <f t="shared" si="501"/>
        <v>20.8637236355748+95.8296238424275i</v>
      </c>
      <c r="I1761" t="str">
        <f t="shared" si="502"/>
        <v>144.331070082034-29.4458223175834i</v>
      </c>
      <c r="K1761" t="str">
        <f t="shared" si="503"/>
        <v>0.0108454962811001-0.0521161606433416i</v>
      </c>
      <c r="L1761" t="str">
        <f t="shared" si="504"/>
        <v>0.000714285714285714-1.79612559317936i</v>
      </c>
      <c r="M1761" t="str">
        <f t="shared" si="505"/>
        <v>0.0025-0.0559588371359858i</v>
      </c>
      <c r="N1761">
        <f t="shared" si="506"/>
        <v>20.306324502009204</v>
      </c>
      <c r="O1761">
        <f t="shared" si="507"/>
        <v>28.186273224234615</v>
      </c>
      <c r="P1761" s="3">
        <f t="shared" si="508"/>
        <v>28.186273224234615</v>
      </c>
      <c r="Q1761" s="3">
        <f t="shared" si="509"/>
        <v>-159.6936754979908</v>
      </c>
      <c r="R1761">
        <f t="shared" si="510"/>
        <v>20.306324502009204</v>
      </c>
      <c r="S1761">
        <f t="shared" si="511"/>
        <v>0.67332934324881077</v>
      </c>
      <c r="T1761">
        <f t="shared" si="494"/>
        <v>28.186273224234615</v>
      </c>
    </row>
    <row r="1762" spans="1:20" x14ac:dyDescent="0.25">
      <c r="A1762">
        <f t="shared" si="495"/>
        <v>4246.7295179321045</v>
      </c>
      <c r="B1762">
        <f t="shared" si="512"/>
        <v>675.88799475315625</v>
      </c>
      <c r="C1762" t="str">
        <f t="shared" si="496"/>
        <v>-23.8898898969655-8.84365642927693i</v>
      </c>
      <c r="D1762" t="str">
        <f t="shared" si="497"/>
        <v>3.47812199841854-23.5507632621759i</v>
      </c>
      <c r="E1762" t="str">
        <f t="shared" si="498"/>
        <v>161.406741235452+0.513158885673031i</v>
      </c>
      <c r="F1762" t="str">
        <f t="shared" si="499"/>
        <v>2.90990942625999-220.980279647201i</v>
      </c>
      <c r="G1762" t="str">
        <f t="shared" si="500"/>
        <v>0.999999833792126-0.000407685965960853i</v>
      </c>
      <c r="H1762" t="str">
        <f t="shared" si="501"/>
        <v>20.9107642259174+96.2239395556562i</v>
      </c>
      <c r="I1762" t="str">
        <f t="shared" si="502"/>
        <v>144.37713118723-29.389816851701i</v>
      </c>
      <c r="K1762" t="str">
        <f t="shared" si="503"/>
        <v>0.0107828501509157-0.051929082700854i</v>
      </c>
      <c r="L1762" t="str">
        <f t="shared" si="504"/>
        <v>0.000714285714285714-1.78932615379494i</v>
      </c>
      <c r="M1762" t="str">
        <f t="shared" si="505"/>
        <v>0.0025-0.0557469985415279i</v>
      </c>
      <c r="N1762">
        <f t="shared" si="506"/>
        <v>20.313749121743484</v>
      </c>
      <c r="O1762">
        <f t="shared" si="507"/>
        <v>28.122026025432426</v>
      </c>
      <c r="P1762" s="3">
        <f t="shared" si="508"/>
        <v>28.122026025432426</v>
      </c>
      <c r="Q1762" s="3">
        <f t="shared" si="509"/>
        <v>-159.68625087825652</v>
      </c>
      <c r="R1762">
        <f t="shared" si="510"/>
        <v>20.313749121743484</v>
      </c>
      <c r="S1762">
        <f t="shared" si="511"/>
        <v>0.6758879947531562</v>
      </c>
      <c r="T1762">
        <f t="shared" si="494"/>
        <v>28.122026025432426</v>
      </c>
    </row>
    <row r="1763" spans="1:20" x14ac:dyDescent="0.25">
      <c r="A1763">
        <f t="shared" si="495"/>
        <v>4262.867090100247</v>
      </c>
      <c r="B1763">
        <f t="shared" si="512"/>
        <v>678.45636913321823</v>
      </c>
      <c r="C1763" t="str">
        <f t="shared" si="496"/>
        <v>-23.7126540156694-8.7816705532743i</v>
      </c>
      <c r="D1763" t="str">
        <f t="shared" si="497"/>
        <v>3.47812197556319-23.4616336571088i</v>
      </c>
      <c r="E1763" t="str">
        <f t="shared" si="498"/>
        <v>161.406975114881+0.516444179833825i</v>
      </c>
      <c r="F1763" t="str">
        <f t="shared" si="499"/>
        <v>2.90990942257726-220.143742459088i</v>
      </c>
      <c r="G1763" t="str">
        <f t="shared" si="500"/>
        <v>0.999999832526546-0.000409235172113585i</v>
      </c>
      <c r="H1763" t="str">
        <f t="shared" si="501"/>
        <v>20.9582205944175+96.6201165781444i</v>
      </c>
      <c r="I1763" t="str">
        <f t="shared" si="502"/>
        <v>144.423570603527-29.334310612005i</v>
      </c>
      <c r="K1763" t="str">
        <f t="shared" si="503"/>
        <v>0.0107206531105875-0.0517426016995012i</v>
      </c>
      <c r="L1763" t="str">
        <f t="shared" si="504"/>
        <v>0.000714285714285714-1.78255245446796i</v>
      </c>
      <c r="M1763" t="str">
        <f t="shared" si="505"/>
        <v>0.0025-0.0555359618863598i</v>
      </c>
      <c r="N1763">
        <f t="shared" si="506"/>
        <v>20.321449949048286</v>
      </c>
      <c r="O1763">
        <f t="shared" si="507"/>
        <v>28.057778606719324</v>
      </c>
      <c r="P1763" s="3">
        <f t="shared" si="508"/>
        <v>28.057778606719324</v>
      </c>
      <c r="Q1763" s="3">
        <f t="shared" si="509"/>
        <v>-159.67855005095171</v>
      </c>
      <c r="R1763">
        <f t="shared" si="510"/>
        <v>20.321449949048286</v>
      </c>
      <c r="S1763">
        <f t="shared" si="511"/>
        <v>0.67845636913321827</v>
      </c>
      <c r="T1763">
        <f t="shared" si="494"/>
        <v>28.057778606719324</v>
      </c>
    </row>
    <row r="1764" spans="1:20" x14ac:dyDescent="0.25">
      <c r="A1764">
        <f t="shared" si="495"/>
        <v>4279.0659850426273</v>
      </c>
      <c r="B1764">
        <f t="shared" si="512"/>
        <v>681.03450333592446</v>
      </c>
      <c r="C1764" t="str">
        <f t="shared" si="496"/>
        <v>-23.5366901258914-8.72023121937439i</v>
      </c>
      <c r="D1764" t="str">
        <f t="shared" si="497"/>
        <v>3.47812195253381-23.3728415555182i</v>
      </c>
      <c r="E1764" t="str">
        <f t="shared" si="498"/>
        <v>161.407213964839+0.51973734660683i</v>
      </c>
      <c r="F1764" t="str">
        <f t="shared" si="499"/>
        <v>2.90990941886648-219.31037211262i</v>
      </c>
      <c r="G1764" t="str">
        <f t="shared" si="500"/>
        <v>0.999999831251329-0.000410790265243769i</v>
      </c>
      <c r="H1764" t="str">
        <f t="shared" si="501"/>
        <v>21.0060968698+97.0181664896135i</v>
      </c>
      <c r="I1764" t="str">
        <f t="shared" si="502"/>
        <v>144.47039165587-29.279303788908i</v>
      </c>
      <c r="K1764" t="str">
        <f t="shared" si="503"/>
        <v>0.0106589021185576-0.0515567165678885i</v>
      </c>
      <c r="L1764" t="str">
        <f t="shared" si="504"/>
        <v>0.000714285714285714-1.77580439775648i</v>
      </c>
      <c r="M1764" t="str">
        <f t="shared" si="505"/>
        <v>0.0025-0.0553257241346479i</v>
      </c>
      <c r="N1764">
        <f t="shared" si="506"/>
        <v>20.329427111735498</v>
      </c>
      <c r="O1764">
        <f t="shared" si="507"/>
        <v>27.99353105622798</v>
      </c>
      <c r="P1764" s="3">
        <f t="shared" si="508"/>
        <v>27.99353105622798</v>
      </c>
      <c r="Q1764" s="3">
        <f t="shared" si="509"/>
        <v>-159.6705728882645</v>
      </c>
      <c r="R1764">
        <f t="shared" si="510"/>
        <v>20.329427111735498</v>
      </c>
      <c r="S1764">
        <f t="shared" si="511"/>
        <v>0.68103450333592441</v>
      </c>
      <c r="T1764">
        <f t="shared" si="494"/>
        <v>27.99353105622798</v>
      </c>
    </row>
    <row r="1765" spans="1:20" x14ac:dyDescent="0.25">
      <c r="A1765">
        <f t="shared" si="495"/>
        <v>4295.3264357857897</v>
      </c>
      <c r="B1765">
        <f t="shared" si="512"/>
        <v>683.62243444860098</v>
      </c>
      <c r="C1765" t="str">
        <f t="shared" si="496"/>
        <v>-23.3619895914941-8.65933302727172i</v>
      </c>
      <c r="D1765" t="str">
        <f t="shared" si="497"/>
        <v>3.47812192932909-23.2843856800999i</v>
      </c>
      <c r="E1765" t="str">
        <f t="shared" si="498"/>
        <v>161.407457800907+0.523038427096027i</v>
      </c>
      <c r="F1765" t="str">
        <f t="shared" si="499"/>
        <v>2.90990941512747-218.480156619481i</v>
      </c>
      <c r="G1765" t="str">
        <f t="shared" si="500"/>
        <v>0.999999829966403-0.000412351267721855i</v>
      </c>
      <c r="H1765" t="str">
        <f t="shared" si="501"/>
        <v>21.0543972289837+97.4181009725239i</v>
      </c>
      <c r="I1765" t="str">
        <f t="shared" si="502"/>
        <v>144.517597701846-29.2247965937054i</v>
      </c>
      <c r="K1765" t="str">
        <f t="shared" si="503"/>
        <v>0.0105975941512557-0.0513714262265289i</v>
      </c>
      <c r="L1765" t="str">
        <f t="shared" si="504"/>
        <v>0.000714285714285714-1.76908188658745i</v>
      </c>
      <c r="M1765" t="str">
        <f t="shared" si="505"/>
        <v>0.0025-0.0551162822620521i</v>
      </c>
      <c r="N1765">
        <f t="shared" si="506"/>
        <v>20.337680739673658</v>
      </c>
      <c r="O1765">
        <f t="shared" si="507"/>
        <v>27.929283462096333</v>
      </c>
      <c r="P1765" s="3">
        <f t="shared" si="508"/>
        <v>27.929283462096333</v>
      </c>
      <c r="Q1765" s="3">
        <f t="shared" si="509"/>
        <v>-159.66231926032634</v>
      </c>
      <c r="R1765">
        <f t="shared" si="510"/>
        <v>20.337680739673658</v>
      </c>
      <c r="S1765">
        <f t="shared" si="511"/>
        <v>0.68362243444860094</v>
      </c>
      <c r="T1765">
        <f t="shared" si="494"/>
        <v>27.929283462096333</v>
      </c>
    </row>
    <row r="1766" spans="1:20" x14ac:dyDescent="0.25">
      <c r="A1766">
        <f t="shared" si="495"/>
        <v>4311.6486762417753</v>
      </c>
      <c r="B1766">
        <f t="shared" si="512"/>
        <v>686.22019969950566</v>
      </c>
      <c r="C1766" t="str">
        <f t="shared" si="496"/>
        <v>-23.1885438277295-8.59897063125448i</v>
      </c>
      <c r="D1766" t="str">
        <f t="shared" si="497"/>
        <v>3.47812190594766-23.1962647583864i</v>
      </c>
      <c r="E1766" t="str">
        <f t="shared" si="498"/>
        <v>161.407706638927+0.526347462568078i</v>
      </c>
      <c r="F1766" t="str">
        <f t="shared" si="499"/>
        <v>2.90990941135996-217.653084036745i</v>
      </c>
      <c r="G1766" t="str">
        <f t="shared" si="500"/>
        <v>0.999999828671693-0.000413918202003293i</v>
      </c>
      <c r="H1766" t="str">
        <f t="shared" si="501"/>
        <v>21.1031258977542+97.8199318132926i</v>
      </c>
      <c r="I1766" t="str">
        <f t="shared" si="502"/>
        <v>144.565192132076-29.1707892587861i</v>
      </c>
      <c r="K1766" t="str">
        <f t="shared" si="503"/>
        <v>0.0105367262030301-0.0511867295879864i</v>
      </c>
      <c r="L1766" t="str">
        <f t="shared" si="504"/>
        <v>0.000714285714285714-1.76238482425528i</v>
      </c>
      <c r="M1766" t="str">
        <f t="shared" si="505"/>
        <v>0.0025-0.0549076332556805i</v>
      </c>
      <c r="N1766">
        <f t="shared" si="506"/>
        <v>20.346210964790487</v>
      </c>
      <c r="O1766">
        <f t="shared" si="507"/>
        <v>27.865035912470979</v>
      </c>
      <c r="P1766" s="3">
        <f t="shared" si="508"/>
        <v>27.865035912470979</v>
      </c>
      <c r="Q1766" s="3">
        <f t="shared" si="509"/>
        <v>-159.65378903520951</v>
      </c>
      <c r="R1766">
        <f t="shared" si="510"/>
        <v>20.346210964790487</v>
      </c>
      <c r="S1766">
        <f t="shared" si="511"/>
        <v>0.68622019969950565</v>
      </c>
      <c r="T1766">
        <f t="shared" si="494"/>
        <v>27.865035912470979</v>
      </c>
    </row>
    <row r="1767" spans="1:20" x14ac:dyDescent="0.25">
      <c r="A1767">
        <f t="shared" si="495"/>
        <v>4328.0329412114943</v>
      </c>
      <c r="B1767">
        <f t="shared" si="512"/>
        <v>688.82783645836378</v>
      </c>
      <c r="C1767" t="str">
        <f t="shared" si="496"/>
        <v>-23.0163443010427-8.53913873967487i</v>
      </c>
      <c r="D1767" t="str">
        <f t="shared" si="497"/>
        <v>3.47812188238821-23.1084775227287i</v>
      </c>
      <c r="E1767" t="str">
        <f t="shared" si="498"/>
        <v>161.407960495006+0.529664494450965i</v>
      </c>
      <c r="F1767" t="str">
        <f t="shared" si="499"/>
        <v>2.9099094075638-216.829142466694i</v>
      </c>
      <c r="G1767" t="str">
        <f t="shared" si="500"/>
        <v>0.999999827367124-0.000415491090628869i</v>
      </c>
      <c r="H1767" t="str">
        <f t="shared" si="501"/>
        <v>21.1522871514519+98.223670903518i</v>
      </c>
      <c r="I1767" t="str">
        <f t="shared" si="502"/>
        <v>144.613178370582-29.1172820378493i</v>
      </c>
      <c r="K1767" t="str">
        <f t="shared" si="503"/>
        <v>0.0104762952860813-0.0510026255570208i</v>
      </c>
      <c r="L1767" t="str">
        <f t="shared" si="504"/>
        <v>0.000714285714285714-1.75571311442048i</v>
      </c>
      <c r="M1767" t="str">
        <f t="shared" si="505"/>
        <v>0.0025-0.0546997741140474i</v>
      </c>
      <c r="N1767">
        <f t="shared" si="506"/>
        <v>20.355017921076922</v>
      </c>
      <c r="O1767">
        <f t="shared" si="507"/>
        <v>27.80078849551137</v>
      </c>
      <c r="P1767" s="3">
        <f t="shared" si="508"/>
        <v>27.80078849551137</v>
      </c>
      <c r="Q1767" s="3">
        <f t="shared" si="509"/>
        <v>-159.64498207892308</v>
      </c>
      <c r="R1767">
        <f t="shared" si="510"/>
        <v>20.355017921076922</v>
      </c>
      <c r="S1767">
        <f t="shared" si="511"/>
        <v>0.68882783645836376</v>
      </c>
      <c r="T1767">
        <f t="shared" si="494"/>
        <v>27.80078849551137</v>
      </c>
    </row>
    <row r="1768" spans="1:20" x14ac:dyDescent="0.25">
      <c r="A1768">
        <f t="shared" si="495"/>
        <v>4344.4794663880984</v>
      </c>
      <c r="B1768">
        <f t="shared" si="512"/>
        <v>691.44538223690563</v>
      </c>
      <c r="C1768" t="str">
        <f t="shared" si="496"/>
        <v>-22.8453825288723-8.47983211442268i</v>
      </c>
      <c r="D1768" t="str">
        <f t="shared" si="497"/>
        <v>3.47812185864935-23.0210227102778i</v>
      </c>
      <c r="E1768" t="str">
        <f t="shared" si="498"/>
        <v>161.408219385513+0.532989564334948i</v>
      </c>
      <c r="F1768" t="str">
        <f t="shared" si="499"/>
        <v>2.90990940373871-216.008320056652i</v>
      </c>
      <c r="G1768" t="str">
        <f t="shared" si="500"/>
        <v>0.999999826052621-0.000417069956225019i</v>
      </c>
      <c r="H1768" t="str">
        <f t="shared" si="501"/>
        <v>21.2018853156683+98.629330241228i</v>
      </c>
      <c r="I1768" t="str">
        <f t="shared" si="502"/>
        <v>144.661559875181-29.064275206123i</v>
      </c>
      <c r="K1768" t="str">
        <f t="shared" si="503"/>
        <v>0.0104162984303935-0.050819113030729i</v>
      </c>
      <c r="L1768" t="str">
        <f t="shared" si="504"/>
        <v>0.000714285714285714-1.74906666110827i</v>
      </c>
      <c r="M1768" t="str">
        <f t="shared" si="505"/>
        <v>0.0025-0.0544927018470286i</v>
      </c>
      <c r="N1768">
        <f t="shared" si="506"/>
        <v>20.364101744589846</v>
      </c>
      <c r="O1768">
        <f t="shared" si="507"/>
        <v>27.736541299393007</v>
      </c>
      <c r="P1768" s="3">
        <f t="shared" si="508"/>
        <v>27.736541299393007</v>
      </c>
      <c r="Q1768" s="3">
        <f t="shared" si="509"/>
        <v>-159.63589825541015</v>
      </c>
      <c r="R1768">
        <f t="shared" si="510"/>
        <v>20.364101744589846</v>
      </c>
      <c r="S1768">
        <f t="shared" si="511"/>
        <v>0.69144538223690566</v>
      </c>
      <c r="T1768">
        <f t="shared" si="494"/>
        <v>27.736541299393007</v>
      </c>
    </row>
    <row r="1769" spans="1:20" x14ac:dyDescent="0.25">
      <c r="A1769">
        <f t="shared" si="495"/>
        <v>4360.9884883603736</v>
      </c>
      <c r="B1769">
        <f t="shared" si="512"/>
        <v>694.07287468940592</v>
      </c>
      <c r="C1769" t="str">
        <f t="shared" si="496"/>
        <v>-22.6756500794533-8.42104557040454i</v>
      </c>
      <c r="D1769" t="str">
        <f t="shared" si="497"/>
        <v>3.47812183472976-22.9338990629671i</v>
      </c>
      <c r="E1769" t="str">
        <f t="shared" si="498"/>
        <v>161.408483327084+0.53632271397135i</v>
      </c>
      <c r="F1769" t="str">
        <f t="shared" si="499"/>
        <v>2.9099093998845-215.190604998814i</v>
      </c>
      <c r="G1769" t="str">
        <f t="shared" si="500"/>
        <v>0.99999982472811-0.000418654821504161i</v>
      </c>
      <c r="H1769" t="str">
        <f t="shared" si="501"/>
        <v>21.2519247669529+99.036921932138i</v>
      </c>
      <c r="I1769" t="str">
        <f t="shared" si="502"/>
        <v>144.710340137865-29.0117690605839i</v>
      </c>
      <c r="K1769" t="str">
        <f t="shared" si="503"/>
        <v>0.0103567326836663-0.0506361908986885i</v>
      </c>
      <c r="L1769" t="str">
        <f t="shared" si="504"/>
        <v>0.000714285714285714-1.74244536870718i</v>
      </c>
      <c r="M1769" t="str">
        <f t="shared" si="505"/>
        <v>0.0025-0.0542864134758205i</v>
      </c>
      <c r="N1769">
        <f t="shared" si="506"/>
        <v>20.373462573454361</v>
      </c>
      <c r="O1769">
        <f t="shared" si="507"/>
        <v>27.672294412312006</v>
      </c>
      <c r="P1769" s="3">
        <f t="shared" si="508"/>
        <v>27.672294412312006</v>
      </c>
      <c r="Q1769" s="3">
        <f t="shared" si="509"/>
        <v>-159.62653742654564</v>
      </c>
      <c r="R1769">
        <f t="shared" si="510"/>
        <v>20.373462573454361</v>
      </c>
      <c r="S1769">
        <f t="shared" si="511"/>
        <v>0.69407287468940593</v>
      </c>
      <c r="T1769">
        <f t="shared" si="494"/>
        <v>27.672294412312006</v>
      </c>
    </row>
    <row r="1770" spans="1:20" x14ac:dyDescent="0.25">
      <c r="A1770">
        <f t="shared" si="495"/>
        <v>4377.5602446161429</v>
      </c>
      <c r="B1770">
        <f t="shared" si="512"/>
        <v>696.71035161322573</v>
      </c>
      <c r="C1770" t="str">
        <f t="shared" si="496"/>
        <v>-22.5071385716139-8.36277397502669i</v>
      </c>
      <c r="D1770" t="str">
        <f t="shared" si="497"/>
        <v>3.47812181062802-22.8471053274934i</v>
      </c>
      <c r="E1770" t="str">
        <f t="shared" si="498"/>
        <v>161.408752336619+0.539663985273573i</v>
      </c>
      <c r="F1770" t="str">
        <f t="shared" si="499"/>
        <v>2.90990939600094-214.375985530073i</v>
      </c>
      <c r="G1770" t="str">
        <f t="shared" si="500"/>
        <v>0.999999823393513-0.000420245709265018i</v>
      </c>
      <c r="H1770" t="str">
        <f t="shared" si="501"/>
        <v>21.3024099335377+99.4464581909383i</v>
      </c>
      <c r="I1770" t="str">
        <f t="shared" si="502"/>
        <v>144.759522685202-28.9597639201897i</v>
      </c>
      <c r="K1770" t="str">
        <f t="shared" si="503"/>
        <v>0.0102975951112464-0.0504538580430938i</v>
      </c>
      <c r="L1770" t="str">
        <f t="shared" si="504"/>
        <v>0.000714285714285714-1.73584914196771i</v>
      </c>
      <c r="M1770" t="str">
        <f t="shared" si="505"/>
        <v>0.0025-0.0540809060328954i</v>
      </c>
      <c r="N1770">
        <f t="shared" si="506"/>
        <v>20.383100547867684</v>
      </c>
      <c r="O1770">
        <f t="shared" si="507"/>
        <v>27.608047922487732</v>
      </c>
      <c r="P1770" s="3">
        <f t="shared" si="508"/>
        <v>27.608047922487732</v>
      </c>
      <c r="Q1770" s="3">
        <f t="shared" si="509"/>
        <v>-159.61689945213232</v>
      </c>
      <c r="R1770">
        <f t="shared" si="510"/>
        <v>20.383100547867684</v>
      </c>
      <c r="S1770">
        <f t="shared" si="511"/>
        <v>0.6967103516132257</v>
      </c>
      <c r="T1770">
        <f t="shared" si="494"/>
        <v>27.608047922487732</v>
      </c>
    </row>
    <row r="1771" spans="1:20" x14ac:dyDescent="0.25">
      <c r="A1771">
        <f t="shared" si="495"/>
        <v>4394.1949735456847</v>
      </c>
      <c r="B1771">
        <f t="shared" si="512"/>
        <v>699.35785094935602</v>
      </c>
      <c r="C1771" t="str">
        <f t="shared" si="496"/>
        <v>-22.3398396745775-8.30501224768325i</v>
      </c>
      <c r="D1771" t="str">
        <f t="shared" si="497"/>
        <v>3.47812178634277-22.7606402552999i</v>
      </c>
      <c r="E1771" t="str">
        <f t="shared" si="498"/>
        <v>161.409026431289+0.543013420316834i</v>
      </c>
      <c r="F1771" t="str">
        <f t="shared" si="499"/>
        <v>2.9099093920878-213.564449931855i</v>
      </c>
      <c r="G1771" t="str">
        <f t="shared" si="500"/>
        <v>0.999999822048753-0.000421842642392948i</v>
      </c>
      <c r="H1771" t="str">
        <f t="shared" si="501"/>
        <v>21.3533452960656+99.8579513425896i</v>
      </c>
      <c r="I1771" t="str">
        <f t="shared" si="502"/>
        <v>144.809111078735-28.9082601261046i</v>
      </c>
      <c r="K1771" t="str">
        <f t="shared" si="503"/>
        <v>0.0102388827960578-0.0502721133388965i</v>
      </c>
      <c r="L1771" t="str">
        <f t="shared" si="504"/>
        <v>0.000714285714285714-1.7292778860009i</v>
      </c>
      <c r="M1771" t="str">
        <f t="shared" si="505"/>
        <v>0.0025-0.0538761765619599i</v>
      </c>
      <c r="N1771">
        <f t="shared" si="506"/>
        <v>20.393015810100451</v>
      </c>
      <c r="O1771">
        <f t="shared" si="507"/>
        <v>27.543801918167684</v>
      </c>
      <c r="P1771" s="3">
        <f t="shared" si="508"/>
        <v>27.543801918167684</v>
      </c>
      <c r="Q1771" s="3">
        <f t="shared" si="509"/>
        <v>-159.60698418989955</v>
      </c>
      <c r="R1771">
        <f t="shared" si="510"/>
        <v>20.393015810100451</v>
      </c>
      <c r="S1771">
        <f t="shared" si="511"/>
        <v>0.69935785094935599</v>
      </c>
      <c r="T1771">
        <f t="shared" si="494"/>
        <v>27.543801918167684</v>
      </c>
    </row>
    <row r="1772" spans="1:20" x14ac:dyDescent="0.25">
      <c r="A1772">
        <f t="shared" si="495"/>
        <v>4410.8929144451586</v>
      </c>
      <c r="B1772">
        <f t="shared" si="512"/>
        <v>702.01541078296361</v>
      </c>
      <c r="C1772" t="str">
        <f t="shared" si="496"/>
        <v>-22.173745107759-8.24775535924823i</v>
      </c>
      <c r="D1772" t="str">
        <f t="shared" si="497"/>
        <v>3.47812176187259-22.6745026025574i</v>
      </c>
      <c r="E1772" t="str">
        <f t="shared" si="498"/>
        <v>161.409305628533+0.546371061337425i</v>
      </c>
      <c r="F1772" t="str">
        <f t="shared" si="499"/>
        <v>2.90990938814489-212.755986529948i</v>
      </c>
      <c r="G1772" t="str">
        <f t="shared" si="500"/>
        <v>0.999999820693755-0.000423445643860273i</v>
      </c>
      <c r="H1772" t="str">
        <f t="shared" si="501"/>
        <v>21.4047353883385+100.271413823642i</v>
      </c>
      <c r="I1772" t="str">
        <f t="shared" si="502"/>
        <v>144.859108915387-28.8572580419386i</v>
      </c>
      <c r="K1772" t="str">
        <f t="shared" si="503"/>
        <v>0.0101805928385334-0.0500909556539419i</v>
      </c>
      <c r="L1772" t="str">
        <f t="shared" si="504"/>
        <v>0.000714285714285714-1.72273150627705i</v>
      </c>
      <c r="M1772" t="str">
        <f t="shared" si="505"/>
        <v>0.0025-0.053672222117912i</v>
      </c>
      <c r="N1772">
        <f t="shared" si="506"/>
        <v>20.40320850449973</v>
      </c>
      <c r="O1772">
        <f t="shared" si="507"/>
        <v>27.479556487630635</v>
      </c>
      <c r="P1772" s="3">
        <f t="shared" si="508"/>
        <v>27.479556487630635</v>
      </c>
      <c r="Q1772" s="3">
        <f t="shared" si="509"/>
        <v>-159.59679149550027</v>
      </c>
      <c r="R1772">
        <f t="shared" si="510"/>
        <v>20.40320850449973</v>
      </c>
      <c r="S1772">
        <f t="shared" si="511"/>
        <v>0.70201541078296359</v>
      </c>
      <c r="T1772">
        <f t="shared" ref="T1772:T1835" si="513">P1772</f>
        <v>27.479556487630635</v>
      </c>
    </row>
    <row r="1773" spans="1:20" x14ac:dyDescent="0.25">
      <c r="A1773">
        <f t="shared" ref="A1773:A1836" si="514">2*PI()*B1773</f>
        <v>4427.6543075200507</v>
      </c>
      <c r="B1773">
        <f t="shared" si="512"/>
        <v>704.68306934393888</v>
      </c>
      <c r="C1773" t="str">
        <f t="shared" ref="C1773:C1836" si="515">IMPRODUCT(D1773,E1773,$C$40,,K1773,$C$41)</f>
        <v>-22.008846640562-8.19099833157216i</v>
      </c>
      <c r="D1773" t="str">
        <f t="shared" ref="D1773:D1836" si="516">IMDIV(IMPRODUCT($C$37,$C$38,COMPLEX(1,A1773/$C$38)),IMSUM(-1*A1773*A1773/$C$39,COMPLEX(0,1*A1773)))</f>
        <v>3.47812173721609-22.5886911301468i</v>
      </c>
      <c r="E1773" t="str">
        <f t="shared" ref="E1773:E1836" si="517">IMDIV(IMPRODUCT(IMSUM(F1773,G1773),$C$29,H1773),IMSUM(1,I1773))</f>
        <v>161.409589946058+0.549736950733506i</v>
      </c>
      <c r="F1773" t="str">
        <f t="shared" ref="F1773:F1836" si="518">IMDIV(IMPRODUCT($C$14,$C$15,COMPLEX(1,A1773/$C$15)),IMSUM(-1*A1773*A1773/$C$16,COMPLEX(0,A1773)))</f>
        <v>2.90990938417193-211.950583694334i</v>
      </c>
      <c r="G1773" t="str">
        <f t="shared" ref="G1773:G1836" si="519">IMDIV(1,COMPLEX(1,A1773*$C$9*$C$10))</f>
        <v>0.999999819328438-0.000425054736726608i</v>
      </c>
      <c r="H1773" t="str">
        <f t="shared" ref="H1773:H1836" si="520">IMDIV($C$3,IMSUM(K1773,COMPLEX(0,$C$28*A1773)))</f>
        <v>21.4565847980731+100.686858183571i</v>
      </c>
      <c r="I1773" t="str">
        <f t="shared" ref="I1773:I1836" si="521">IMPRODUCT(F1773,$C$29,H1773,$C$31)</f>
        <v>144.909519827872-28.8067580539852i</v>
      </c>
      <c r="K1773" t="str">
        <f t="shared" ref="K1773:K1836" si="522">IF($C$26&lt;=0,IMDIV(1,IMSUM(IMDIV(1,L1773),1/$C$18)),IMDIV(1,IMSUM(IMDIV(1,L1773),1/$C$18,IMDIV(1,M1773))))</f>
        <v>0.0101227223565447-0.0499103838491036i</v>
      </c>
      <c r="L1773" t="str">
        <f t="shared" ref="L1773:L1836" si="523">IMSUM($C$21/$C$22,IMDIV(1,COMPLEX(0,$C$20*$C$22*A1773)))</f>
        <v>0.000714285714285714-1.71620990862428i</v>
      </c>
      <c r="M1773" t="str">
        <f t="shared" ref="M1773:M1836" si="524">IMSUM($C$25/$C$26,IMDIV(1,COMPLEX(0,$C$24*$C$26*A1773)))</f>
        <v>0.0025-0.053469039766798i</v>
      </c>
      <c r="N1773">
        <f t="shared" ref="N1773:N1836" si="525">ABS(R1773)</f>
        <v>20.413678777491128</v>
      </c>
      <c r="O1773">
        <f t="shared" ref="O1773:O1836" si="526">ABS(P1773)</f>
        <v>27.415311719190328</v>
      </c>
      <c r="P1773" s="3">
        <f t="shared" ref="P1773:P1836" si="527">20*LOG10(IMABS(C1773))</f>
        <v>27.415311719190328</v>
      </c>
      <c r="Q1773" s="3">
        <f t="shared" ref="Q1773:Q1836" si="528">IMARGUMENT(C1773)*180/PI()</f>
        <v>-159.58632122250887</v>
      </c>
      <c r="R1773">
        <f t="shared" ref="R1773:R1836" si="529">IF(Q1773&lt;0,Q1773+180,Q1773-180)</f>
        <v>20.413678777491128</v>
      </c>
      <c r="S1773">
        <f t="shared" ref="S1773:S1836" si="530">B1773/1000</f>
        <v>0.70468306934393887</v>
      </c>
      <c r="T1773">
        <f t="shared" si="513"/>
        <v>27.415311719190328</v>
      </c>
    </row>
    <row r="1774" spans="1:20" x14ac:dyDescent="0.25">
      <c r="A1774">
        <f t="shared" si="514"/>
        <v>4444.4793938886269</v>
      </c>
      <c r="B1774">
        <f t="shared" ref="B1774:B1837" si="531">B1773*(1+B$42)</f>
        <v>707.36086500744591</v>
      </c>
      <c r="C1774" t="str">
        <f t="shared" si="515"/>
        <v>-21.8451360921764-8.13473623698357i</v>
      </c>
      <c r="D1774" t="str">
        <f t="shared" si="516"/>
        <v>3.47812171237183-22.5032046036414i</v>
      </c>
      <c r="E1774" t="str">
        <f t="shared" si="517"/>
        <v>161.409879401848+0.553111131065126i</v>
      </c>
      <c r="F1774" t="str">
        <f t="shared" si="518"/>
        <v>2.90990938016875-211.148229839024i</v>
      </c>
      <c r="G1774" t="str">
        <f t="shared" si="519"/>
        <v>0.999999817952726-0.000426669944139193i</v>
      </c>
      <c r="H1774" t="str">
        <f t="shared" si="520"/>
        <v>21.5088981676714+101.104297086137i</v>
      </c>
      <c r="I1774" t="str">
        <f t="shared" si="521"/>
        <v>144.960347485114-28.7567605714652i</v>
      </c>
      <c r="K1774" t="str">
        <f t="shared" si="522"/>
        <v>0.0100652684853319-0.0497303967784179i</v>
      </c>
      <c r="L1774" t="str">
        <f t="shared" si="523"/>
        <v>0.000714285714285714-1.70971299922721i</v>
      </c>
      <c r="M1774" t="str">
        <f t="shared" si="524"/>
        <v>0.0025-0.053266626585772i</v>
      </c>
      <c r="N1774">
        <f t="shared" si="525"/>
        <v>20.424426777580663</v>
      </c>
      <c r="O1774">
        <f t="shared" si="526"/>
        <v>27.351067701199732</v>
      </c>
      <c r="P1774" s="3">
        <f t="shared" si="527"/>
        <v>27.351067701199732</v>
      </c>
      <c r="Q1774" s="3">
        <f t="shared" si="528"/>
        <v>-159.57557322241934</v>
      </c>
      <c r="R1774">
        <f t="shared" si="529"/>
        <v>20.424426777580663</v>
      </c>
      <c r="S1774">
        <f t="shared" si="530"/>
        <v>0.70736086500744588</v>
      </c>
      <c r="T1774">
        <f t="shared" si="513"/>
        <v>27.351067701199732</v>
      </c>
    </row>
    <row r="1775" spans="1:20" x14ac:dyDescent="0.25">
      <c r="A1775">
        <f t="shared" si="514"/>
        <v>4461.3684155854035</v>
      </c>
      <c r="B1775">
        <f t="shared" si="531"/>
        <v>710.0488362944742</v>
      </c>
      <c r="C1775" t="str">
        <f t="shared" si="515"/>
        <v>-21.6826053313727-8.07896419779406i</v>
      </c>
      <c r="D1775" t="str">
        <f t="shared" si="516"/>
        <v>3.47812168733841-22.4180417932887i</v>
      </c>
      <c r="E1775" t="str">
        <f t="shared" si="517"/>
        <v>161.410174014154+0.556493645053006i</v>
      </c>
      <c r="F1775" t="str">
        <f t="shared" si="518"/>
        <v>2.90990937613506-210.348913421888i</v>
      </c>
      <c r="G1775" t="str">
        <f t="shared" si="519"/>
        <v>0.999999816566538-0.000428291289333231i</v>
      </c>
      <c r="H1775" t="str">
        <f t="shared" si="520"/>
        <v>21.5616801950048+101.523743310756i</v>
      </c>
      <c r="I1775" t="str">
        <f t="shared" si="521"/>
        <v>145.011595592668-28.7072660267763i</v>
      </c>
      <c r="K1775" t="str">
        <f t="shared" si="522"/>
        <v>0.0100082283774342-0.0495509932892166i</v>
      </c>
      <c r="L1775" t="str">
        <f t="shared" si="523"/>
        <v>0.000714285714285714-1.70324068462564i</v>
      </c>
      <c r="M1775" t="str">
        <f t="shared" si="524"/>
        <v>0.0025-0.0530649796630526i</v>
      </c>
      <c r="N1775">
        <f t="shared" si="525"/>
        <v>20.435452655356727</v>
      </c>
      <c r="O1775">
        <f t="shared" si="526"/>
        <v>27.286824522054239</v>
      </c>
      <c r="P1775" s="3">
        <f t="shared" si="527"/>
        <v>27.286824522054239</v>
      </c>
      <c r="Q1775" s="3">
        <f t="shared" si="528"/>
        <v>-159.56454734464327</v>
      </c>
      <c r="R1775">
        <f t="shared" si="529"/>
        <v>20.435452655356727</v>
      </c>
      <c r="S1775">
        <f t="shared" si="530"/>
        <v>0.71004883629447424</v>
      </c>
      <c r="T1775">
        <f t="shared" si="513"/>
        <v>27.286824522054239</v>
      </c>
    </row>
    <row r="1776" spans="1:20" x14ac:dyDescent="0.25">
      <c r="A1776">
        <f t="shared" si="514"/>
        <v>4478.3216155646287</v>
      </c>
      <c r="B1776">
        <f t="shared" si="531"/>
        <v>712.74702187239325</v>
      </c>
      <c r="C1776" t="str">
        <f t="shared" si="515"/>
        <v>-21.5212462762983-8.02367738580864i</v>
      </c>
      <c r="D1776" t="str">
        <f t="shared" si="516"/>
        <v>3.47812166211437-22.3332014739931i</v>
      </c>
      <c r="E1776" t="str">
        <f t="shared" si="517"/>
        <v>161.41047380151+0.559884535580551i</v>
      </c>
      <c r="F1776" t="str">
        <f t="shared" si="518"/>
        <v>2.90990937207067-209.55262294449i</v>
      </c>
      <c r="G1776" t="str">
        <f t="shared" si="519"/>
        <v>0.999999815169795-0.00042991879563221i</v>
      </c>
      <c r="H1776" t="str">
        <f t="shared" si="520"/>
        <v>21.6149356342093+101.945209753898i</v>
      </c>
      <c r="I1776" t="str">
        <f t="shared" si="521"/>
        <v>145.063267893145-28.6582748757444i</v>
      </c>
      <c r="K1776" t="str">
        <f t="shared" si="522"/>
        <v>0.00995159920261832-0.0493721722222569i</v>
      </c>
      <c r="L1776" t="str">
        <f t="shared" si="523"/>
        <v>0.000714285714285714-1.69679287171313i</v>
      </c>
      <c r="M1776" t="str">
        <f t="shared" si="524"/>
        <v>0.0025-0.0528640960978805i</v>
      </c>
      <c r="N1776">
        <f t="shared" si="525"/>
        <v>20.446756563491618</v>
      </c>
      <c r="O1776">
        <f t="shared" si="526"/>
        <v>27.222582270195986</v>
      </c>
      <c r="P1776" s="3">
        <f t="shared" si="527"/>
        <v>27.222582270195986</v>
      </c>
      <c r="Q1776" s="3">
        <f t="shared" si="528"/>
        <v>-159.55324343650838</v>
      </c>
      <c r="R1776">
        <f t="shared" si="529"/>
        <v>20.446756563491618</v>
      </c>
      <c r="S1776">
        <f t="shared" si="530"/>
        <v>0.71274702187239325</v>
      </c>
      <c r="T1776">
        <f t="shared" si="513"/>
        <v>27.222582270195986</v>
      </c>
    </row>
    <row r="1777" spans="1:20" x14ac:dyDescent="0.25">
      <c r="A1777">
        <f t="shared" si="514"/>
        <v>4495.3392377037744</v>
      </c>
      <c r="B1777">
        <f t="shared" si="531"/>
        <v>715.45546055550835</v>
      </c>
      <c r="C1777" t="str">
        <f t="shared" si="515"/>
        <v>-21.3610508942702-7.96887102183941i</v>
      </c>
      <c r="D1777" t="str">
        <f t="shared" si="516"/>
        <v>3.47812163669826-22.2486824252981i</v>
      </c>
      <c r="E1777" t="str">
        <f t="shared" si="517"/>
        <v>161.410778782716+0.563283845691594i</v>
      </c>
      <c r="F1777" t="str">
        <f t="shared" si="518"/>
        <v>2.90990936797532-208.759346951926i</v>
      </c>
      <c r="G1777" t="str">
        <f t="shared" si="519"/>
        <v>0.999999813762417-0.000431552486448255i</v>
      </c>
      <c r="H1777" t="str">
        <f t="shared" si="520"/>
        <v>21.6686692964964+102.368709430504i</v>
      </c>
      <c r="I1777" t="str">
        <f t="shared" si="521"/>
        <v>145.115368166659-28.6097875978821i</v>
      </c>
      <c r="K1777" t="str">
        <f t="shared" si="522"/>
        <v>0.00989537814780882-0.0491939324118535i</v>
      </c>
      <c r="L1777" t="str">
        <f t="shared" si="523"/>
        <v>0.000714285714285714-1.69036946773573i</v>
      </c>
      <c r="M1777" t="str">
        <f t="shared" si="524"/>
        <v>0.0025-0.0526639730004789i</v>
      </c>
      <c r="N1777">
        <f t="shared" si="525"/>
        <v>20.458338656743223</v>
      </c>
      <c r="O1777">
        <f t="shared" si="526"/>
        <v>27.158341034117001</v>
      </c>
      <c r="P1777" s="3">
        <f t="shared" si="527"/>
        <v>27.158341034117001</v>
      </c>
      <c r="Q1777" s="3">
        <f t="shared" si="528"/>
        <v>-159.54166134325678</v>
      </c>
      <c r="R1777">
        <f t="shared" si="529"/>
        <v>20.458338656743223</v>
      </c>
      <c r="S1777">
        <f t="shared" si="530"/>
        <v>0.71545546055550835</v>
      </c>
      <c r="T1777">
        <f t="shared" si="513"/>
        <v>27.158341034117001</v>
      </c>
    </row>
    <row r="1778" spans="1:20" x14ac:dyDescent="0.25">
      <c r="A1778">
        <f t="shared" si="514"/>
        <v>4512.4215268070484</v>
      </c>
      <c r="B1778">
        <f t="shared" si="531"/>
        <v>718.17419130561927</v>
      </c>
      <c r="C1778" t="str">
        <f t="shared" si="515"/>
        <v>-21.2020112015705-7.91454037522476i</v>
      </c>
      <c r="D1778" t="str">
        <f t="shared" si="516"/>
        <v>3.47812161108864-22.1644834313689i</v>
      </c>
      <c r="E1778" t="str">
        <f t="shared" si="517"/>
        <v>161.411088976859+0.566691618592579i</v>
      </c>
      <c r="F1778" t="str">
        <f t="shared" si="518"/>
        <v>2.9099093638488-207.969074032653i</v>
      </c>
      <c r="G1778" t="str">
        <f t="shared" si="519"/>
        <v>0.999999812344322-0.000433192385282451i</v>
      </c>
      <c r="H1778" t="str">
        <f t="shared" si="520"/>
        <v>21.7228860509769+102.794255475418i</v>
      </c>
      <c r="I1778" t="str">
        <f t="shared" si="521"/>
        <v>145.167900231251-28.5618046966508i</v>
      </c>
      <c r="K1778" t="str">
        <f t="shared" si="522"/>
        <v>0.00983956241701621-0.0490162726860044i</v>
      </c>
      <c r="L1778" t="str">
        <f t="shared" si="523"/>
        <v>0.000714285714285714-1.68397038029063i</v>
      </c>
      <c r="M1778" t="str">
        <f t="shared" si="524"/>
        <v>0.0025-0.052464607492009i</v>
      </c>
      <c r="N1778">
        <f t="shared" si="525"/>
        <v>20.470199091956374</v>
      </c>
      <c r="O1778">
        <f t="shared" si="526"/>
        <v>27.094100902363735</v>
      </c>
      <c r="P1778" s="3">
        <f t="shared" si="527"/>
        <v>27.094100902363735</v>
      </c>
      <c r="Q1778" s="3">
        <f t="shared" si="528"/>
        <v>-159.52980090804363</v>
      </c>
      <c r="R1778">
        <f t="shared" si="529"/>
        <v>20.470199091956374</v>
      </c>
      <c r="S1778">
        <f t="shared" si="530"/>
        <v>0.71817419130561932</v>
      </c>
      <c r="T1778">
        <f t="shared" si="513"/>
        <v>27.094100902363735</v>
      </c>
    </row>
    <row r="1779" spans="1:20" x14ac:dyDescent="0.25">
      <c r="A1779">
        <f t="shared" si="514"/>
        <v>4529.5687286089151</v>
      </c>
      <c r="B1779">
        <f t="shared" si="531"/>
        <v>720.9032532325806</v>
      </c>
      <c r="C1779" t="str">
        <f t="shared" si="515"/>
        <v>-21.044119263238-7.86068076335157i</v>
      </c>
      <c r="D1779" t="str">
        <f t="shared" si="516"/>
        <v>3.47812158528399-22.0806032809745i</v>
      </c>
      <c r="E1779" t="str">
        <f t="shared" si="517"/>
        <v>161.411404403299+0.57010789765048i</v>
      </c>
      <c r="F1779" t="str">
        <f t="shared" si="518"/>
        <v>2.90990935969085-207.181792818329i</v>
      </c>
      <c r="G1779" t="str">
        <f t="shared" si="519"/>
        <v>0.99999981091543-0.000434838515725187i</v>
      </c>
      <c r="H1779" t="str">
        <f t="shared" si="520"/>
        <v>21.7775908254986+103.221861144846i</v>
      </c>
      <c r="I1779" t="str">
        <f t="shared" si="521"/>
        <v>145.220867943348-28.5143266997274i</v>
      </c>
      <c r="K1779" t="str">
        <f t="shared" si="522"/>
        <v>0.00978414923126652-0.048839191866521i</v>
      </c>
      <c r="L1779" t="str">
        <f t="shared" si="523"/>
        <v>0.000714285714285714-1.67759551732479i</v>
      </c>
      <c r="M1779" t="str">
        <f t="shared" si="524"/>
        <v>0.0025-0.0522659967045318i</v>
      </c>
      <c r="N1779">
        <f t="shared" si="525"/>
        <v>20.482338028063623</v>
      </c>
      <c r="O1779">
        <f t="shared" si="526"/>
        <v>27.029861963540288</v>
      </c>
      <c r="P1779" s="3">
        <f t="shared" si="527"/>
        <v>27.029861963540288</v>
      </c>
      <c r="Q1779" s="3">
        <f t="shared" si="528"/>
        <v>-159.51766197193638</v>
      </c>
      <c r="R1779">
        <f t="shared" si="529"/>
        <v>20.482338028063623</v>
      </c>
      <c r="S1779">
        <f t="shared" si="530"/>
        <v>0.72090325323258064</v>
      </c>
      <c r="T1779">
        <f t="shared" si="513"/>
        <v>27.029861963540288</v>
      </c>
    </row>
    <row r="1780" spans="1:20" x14ac:dyDescent="0.25">
      <c r="A1780">
        <f t="shared" si="514"/>
        <v>4546.7810897776289</v>
      </c>
      <c r="B1780">
        <f t="shared" si="531"/>
        <v>723.64268559486447</v>
      </c>
      <c r="C1780" t="str">
        <f t="shared" si="515"/>
        <v>-20.8873671928604-7.80728755118232i</v>
      </c>
      <c r="D1780" t="str">
        <f t="shared" si="516"/>
        <v>3.47812155928287-21.997040767471i</v>
      </c>
      <c r="E1780" t="str">
        <f t="shared" si="517"/>
        <v>161.411725081676+0.573532726394361i</v>
      </c>
      <c r="F1780" t="str">
        <f t="shared" si="518"/>
        <v>2.90990935550124-206.397491983652i</v>
      </c>
      <c r="G1780" t="str">
        <f t="shared" si="519"/>
        <v>0.999999809475657-0.000436490901456494i</v>
      </c>
      <c r="H1780" t="str">
        <f t="shared" si="520"/>
        <v>21.8327886074983+103.651539817837i</v>
      </c>
      <c r="I1780" t="str">
        <f t="shared" si="521"/>
        <v>145.274275198215-28.4673541592763i</v>
      </c>
      <c r="K1780" t="str">
        <f t="shared" si="522"/>
        <v>0.00972913582852875-0.0486626887691507i</v>
      </c>
      <c r="L1780" t="str">
        <f t="shared" si="523"/>
        <v>0.000714285714285714-1.67124478713368i</v>
      </c>
      <c r="M1780" t="str">
        <f t="shared" si="524"/>
        <v>0.0025-0.0520681377809642i</v>
      </c>
      <c r="N1780">
        <f t="shared" si="525"/>
        <v>20.4947556260868</v>
      </c>
      <c r="O1780">
        <f t="shared" si="526"/>
        <v>26.965624306312105</v>
      </c>
      <c r="P1780" s="3">
        <f t="shared" si="527"/>
        <v>26.965624306312105</v>
      </c>
      <c r="Q1780" s="3">
        <f t="shared" si="528"/>
        <v>-159.5052443739132</v>
      </c>
      <c r="R1780">
        <f t="shared" si="529"/>
        <v>20.4947556260868</v>
      </c>
      <c r="S1780">
        <f t="shared" si="530"/>
        <v>0.72364268559486444</v>
      </c>
      <c r="T1780">
        <f t="shared" si="513"/>
        <v>26.965624306312105</v>
      </c>
    </row>
    <row r="1781" spans="1:20" x14ac:dyDescent="0.25">
      <c r="A1781">
        <f t="shared" si="514"/>
        <v>4564.0588579187843</v>
      </c>
      <c r="B1781">
        <f t="shared" si="531"/>
        <v>726.39252780012498</v>
      </c>
      <c r="C1781" t="str">
        <f t="shared" si="515"/>
        <v>-20.7317471523678-7.75435615078685i</v>
      </c>
      <c r="D1781" t="str">
        <f t="shared" si="516"/>
        <v>3.47812153308375-21.9137946887835i</v>
      </c>
      <c r="E1781" t="str">
        <f t="shared" si="517"/>
        <v>161.412051031917+0.576966148515121i</v>
      </c>
      <c r="F1781" t="str">
        <f t="shared" si="518"/>
        <v>2.90990935127974-205.61616024619i</v>
      </c>
      <c r="G1781" t="str">
        <f t="shared" si="519"/>
        <v>0.999999808024921-0.000438149566246389i</v>
      </c>
      <c r="H1781" t="str">
        <f t="shared" si="520"/>
        <v>21.8884844448692+104.083304997775i</v>
      </c>
      <c r="I1781" t="str">
        <f t="shared" si="521"/>
        <v>145.328125930404-28.4208876522261i</v>
      </c>
      <c r="K1781" t="str">
        <f t="shared" si="522"/>
        <v>0.00967451946364415-0.048486762203704i</v>
      </c>
      <c r="L1781" t="str">
        <f t="shared" si="523"/>
        <v>0.000714285714285714-1.66491809835992i</v>
      </c>
      <c r="M1781" t="str">
        <f t="shared" si="524"/>
        <v>0.0025-0.0518710278750392i</v>
      </c>
      <c r="N1781">
        <f t="shared" si="525"/>
        <v>20.507452049137441</v>
      </c>
      <c r="O1781">
        <f t="shared" si="526"/>
        <v>26.901388019410476</v>
      </c>
      <c r="P1781" s="3">
        <f t="shared" si="527"/>
        <v>26.901388019410476</v>
      </c>
      <c r="Q1781" s="3">
        <f t="shared" si="528"/>
        <v>-159.49254795086256</v>
      </c>
      <c r="R1781">
        <f t="shared" si="529"/>
        <v>20.507452049137441</v>
      </c>
      <c r="S1781">
        <f t="shared" si="530"/>
        <v>0.72639252780012498</v>
      </c>
      <c r="T1781">
        <f t="shared" si="513"/>
        <v>26.901388019410476</v>
      </c>
    </row>
    <row r="1782" spans="1:20" x14ac:dyDescent="0.25">
      <c r="A1782">
        <f t="shared" si="514"/>
        <v>4581.4022815788758</v>
      </c>
      <c r="B1782">
        <f t="shared" si="531"/>
        <v>729.15281940576551</v>
      </c>
      <c r="C1782" t="str">
        <f t="shared" si="515"/>
        <v>-20.5772513518218-7.70188202087708i</v>
      </c>
      <c r="D1782" t="str">
        <f t="shared" si="516"/>
        <v>3.47812150668517-21.8308638473891i</v>
      </c>
      <c r="E1782" t="str">
        <f t="shared" si="517"/>
        <v>161.412382274227+0.580408207864316i</v>
      </c>
      <c r="F1782" t="str">
        <f t="shared" si="518"/>
        <v>2.90990934702606-204.837786366223i</v>
      </c>
      <c r="G1782" t="str">
        <f t="shared" si="519"/>
        <v>0.999999806563138-0.000439814533955212i</v>
      </c>
      <c r="H1782" t="str">
        <f t="shared" si="520"/>
        <v>21.9446834468427+104.517170313911i</v>
      </c>
      <c r="I1782" t="str">
        <f t="shared" si="521"/>
        <v>145.382424114236-28.374927780552i</v>
      </c>
      <c r="K1782" t="str">
        <f t="shared" si="522"/>
        <v>0.00962029740825385-0.048311410974176i</v>
      </c>
      <c r="L1782" t="str">
        <f t="shared" si="523"/>
        <v>0.000714285714285714-1.65861535999195i</v>
      </c>
      <c r="M1782" t="str">
        <f t="shared" si="524"/>
        <v>0.0025-0.0516746641512642i</v>
      </c>
      <c r="N1782">
        <f t="shared" si="525"/>
        <v>20.520427462417757</v>
      </c>
      <c r="O1782">
        <f t="shared" si="526"/>
        <v>26.837153191635398</v>
      </c>
      <c r="P1782" s="3">
        <f t="shared" si="527"/>
        <v>26.837153191635398</v>
      </c>
      <c r="Q1782" s="3">
        <f t="shared" si="528"/>
        <v>-159.47957253758224</v>
      </c>
      <c r="R1782">
        <f t="shared" si="529"/>
        <v>20.520427462417757</v>
      </c>
      <c r="S1782">
        <f t="shared" si="530"/>
        <v>0.72915281940576548</v>
      </c>
      <c r="T1782">
        <f t="shared" si="513"/>
        <v>26.837153191635398</v>
      </c>
    </row>
    <row r="1783" spans="1:20" x14ac:dyDescent="0.25">
      <c r="A1783">
        <f t="shared" si="514"/>
        <v>4598.8116102488757</v>
      </c>
      <c r="B1783">
        <f t="shared" si="531"/>
        <v>731.92360011950746</v>
      </c>
      <c r="C1783" t="str">
        <f t="shared" si="515"/>
        <v>-20.423872049208-7.64986066634704i</v>
      </c>
      <c r="D1783" t="str">
        <f t="shared" si="516"/>
        <v>3.47812148008556-21.7482470503i</v>
      </c>
      <c r="E1783" t="str">
        <f t="shared" si="517"/>
        <v>161.412718829098+0.583858948456084i</v>
      </c>
      <c r="F1783" t="str">
        <f t="shared" si="518"/>
        <v>2.90990934274002-204.062359146581i</v>
      </c>
      <c r="G1783" t="str">
        <f t="shared" si="519"/>
        <v>0.999999805090225-0.000441485828533972i</v>
      </c>
      <c r="H1783" t="str">
        <f t="shared" si="520"/>
        <v>22.0013907848847+104.953149522899i</v>
      </c>
      <c r="I1783" t="str">
        <f t="shared" si="521"/>
        <v>145.437173764262-28.3294751715618i</v>
      </c>
      <c r="K1783" t="str">
        <f t="shared" si="522"/>
        <v>0.00956646695072661-0.048136633878869i</v>
      </c>
      <c r="L1783" t="str">
        <f t="shared" si="523"/>
        <v>0.000714285714285714-1.65233648136277i</v>
      </c>
      <c r="M1783" t="str">
        <f t="shared" si="524"/>
        <v>0.0025-0.0514790437848818i</v>
      </c>
      <c r="N1783">
        <f t="shared" si="525"/>
        <v>20.5336820332206</v>
      </c>
      <c r="O1783">
        <f t="shared" si="526"/>
        <v>26.772919911860093</v>
      </c>
      <c r="P1783" s="3">
        <f t="shared" si="527"/>
        <v>26.772919911860093</v>
      </c>
      <c r="Q1783" s="3">
        <f t="shared" si="528"/>
        <v>-159.4663179667794</v>
      </c>
      <c r="R1783">
        <f t="shared" si="529"/>
        <v>20.5336820332206</v>
      </c>
      <c r="S1783">
        <f t="shared" si="530"/>
        <v>0.73192360011950741</v>
      </c>
      <c r="T1783">
        <f t="shared" si="513"/>
        <v>26.772919911860093</v>
      </c>
    </row>
    <row r="1784" spans="1:20" x14ac:dyDescent="0.25">
      <c r="A1784">
        <f t="shared" si="514"/>
        <v>4616.2870943678217</v>
      </c>
      <c r="B1784">
        <f t="shared" si="531"/>
        <v>734.70490979996157</v>
      </c>
      <c r="C1784" t="str">
        <f t="shared" si="515"/>
        <v>-20.2716015502253-7.59828763781677i</v>
      </c>
      <c r="D1784" t="str">
        <f t="shared" si="516"/>
        <v>3.47812145328341-21.6659431090457i</v>
      </c>
      <c r="E1784" t="str">
        <f t="shared" si="517"/>
        <v>161.413060717308+0.587318414466039i</v>
      </c>
      <c r="F1784" t="str">
        <f t="shared" si="518"/>
        <v>2.90990933842135-203.289867432485i</v>
      </c>
      <c r="G1784" t="str">
        <f t="shared" si="519"/>
        <v>0.999999803606097-0.000443163474024689i</v>
      </c>
      <c r="H1784" t="str">
        <f t="shared" si="520"/>
        <v>22.0586116936088+105.391256510362i</v>
      </c>
      <c r="I1784" t="str">
        <f t="shared" si="521"/>
        <v>145.492378935743-28.2845304781901i</v>
      </c>
      <c r="K1784" t="str">
        <f t="shared" si="522"/>
        <v>0.00951302539608726-0.0479624297105134i</v>
      </c>
      <c r="L1784" t="str">
        <f t="shared" si="523"/>
        <v>0.000714285714285714-1.6460813721486i</v>
      </c>
      <c r="M1784" t="str">
        <f t="shared" si="524"/>
        <v>0.0025-0.0512841639618267i</v>
      </c>
      <c r="N1784">
        <f t="shared" si="525"/>
        <v>20.547215930930946</v>
      </c>
      <c r="O1784">
        <f t="shared" si="526"/>
        <v>26.708688269034401</v>
      </c>
      <c r="P1784" s="3">
        <f t="shared" si="527"/>
        <v>26.708688269034401</v>
      </c>
      <c r="Q1784" s="3">
        <f t="shared" si="528"/>
        <v>-159.45278406906905</v>
      </c>
      <c r="R1784">
        <f t="shared" si="529"/>
        <v>20.547215930930946</v>
      </c>
      <c r="S1784">
        <f t="shared" si="530"/>
        <v>0.73470490979996161</v>
      </c>
      <c r="T1784">
        <f t="shared" si="513"/>
        <v>26.708688269034401</v>
      </c>
    </row>
    <row r="1785" spans="1:20" x14ac:dyDescent="0.25">
      <c r="A1785">
        <f t="shared" si="514"/>
        <v>4633.8289853264196</v>
      </c>
      <c r="B1785">
        <f t="shared" si="531"/>
        <v>737.49678845720143</v>
      </c>
      <c r="C1785" t="str">
        <f t="shared" si="515"/>
        <v>-20.1204322080761-7.54715853117945i</v>
      </c>
      <c r="D1785" t="str">
        <f t="shared" si="516"/>
        <v>3.47812142627717-21.5839508396564i</v>
      </c>
      <c r="E1785" t="str">
        <f t="shared" si="517"/>
        <v>161.413407959921+0.590786650231001i</v>
      </c>
      <c r="F1785" t="str">
        <f t="shared" si="518"/>
        <v>2.90990933406979-202.520300111381i</v>
      </c>
      <c r="G1785" t="str">
        <f t="shared" si="519"/>
        <v>0.999999802110667-0.000444847494560745i</v>
      </c>
      <c r="H1785" t="str">
        <f t="shared" si="520"/>
        <v>22.1163514717043+105.831505292489i</v>
      </c>
      <c r="I1785" t="str">
        <f t="shared" si="521"/>
        <v>145.548043725144-28.240094379294i</v>
      </c>
      <c r="K1785" t="str">
        <f t="shared" si="522"/>
        <v>0.0094599700659432-0.0477887972563858i</v>
      </c>
      <c r="L1785" t="str">
        <f t="shared" si="523"/>
        <v>0.000714285714285714-1.63984994236761i</v>
      </c>
      <c r="M1785" t="str">
        <f t="shared" si="524"/>
        <v>0.0025-0.0510900218786877i</v>
      </c>
      <c r="N1785">
        <f t="shared" si="525"/>
        <v>20.561029327024357</v>
      </c>
      <c r="O1785">
        <f t="shared" si="526"/>
        <v>26.644458352188664</v>
      </c>
      <c r="P1785" s="3">
        <f t="shared" si="527"/>
        <v>26.644458352188664</v>
      </c>
      <c r="Q1785" s="3">
        <f t="shared" si="528"/>
        <v>-159.43897067297564</v>
      </c>
      <c r="R1785">
        <f t="shared" si="529"/>
        <v>20.561029327024357</v>
      </c>
      <c r="S1785">
        <f t="shared" si="530"/>
        <v>0.73749678845720146</v>
      </c>
      <c r="T1785">
        <f t="shared" si="513"/>
        <v>26.644458352188664</v>
      </c>
    </row>
    <row r="1786" spans="1:20" x14ac:dyDescent="0.25">
      <c r="A1786">
        <f t="shared" si="514"/>
        <v>4651.4375354706599</v>
      </c>
      <c r="B1786">
        <f t="shared" si="531"/>
        <v>740.2992762533388</v>
      </c>
      <c r="C1786" t="str">
        <f t="shared" si="515"/>
        <v>-19.9703564232554-7.49646898715394i</v>
      </c>
      <c r="D1786" t="str">
        <f t="shared" si="516"/>
        <v>3.4781213990653-21.5022690626457i</v>
      </c>
      <c r="E1786" t="str">
        <f t="shared" si="517"/>
        <v>161.41376057829+0.594263700249756i</v>
      </c>
      <c r="F1786" t="str">
        <f t="shared" si="518"/>
        <v>2.90990932968508-201.753646112786i</v>
      </c>
      <c r="G1786" t="str">
        <f t="shared" si="519"/>
        <v>0.999999800603851-0.000446537914367225i</v>
      </c>
      <c r="H1786" t="str">
        <f t="shared" si="520"/>
        <v>22.1746154828808+106.273910017639i</v>
      </c>
      <c r="I1786" t="str">
        <f t="shared" si="521"/>
        <v>145.604172270618-28.1961675799576i</v>
      </c>
      <c r="K1786" t="str">
        <f t="shared" si="522"/>
        <v>0.00940729829841265-0.0476157352984281i</v>
      </c>
      <c r="L1786" t="str">
        <f t="shared" si="523"/>
        <v>0.000714285714285714-1.63364210237857i</v>
      </c>
      <c r="M1786" t="str">
        <f t="shared" si="524"/>
        <v>0.0025-0.0508966147426655i</v>
      </c>
      <c r="N1786">
        <f t="shared" si="525"/>
        <v>20.575122395068519</v>
      </c>
      <c r="O1786">
        <f t="shared" si="526"/>
        <v>26.580230250437431</v>
      </c>
      <c r="P1786" s="3">
        <f t="shared" si="527"/>
        <v>26.580230250437431</v>
      </c>
      <c r="Q1786" s="3">
        <f t="shared" si="528"/>
        <v>-159.42487760493148</v>
      </c>
      <c r="R1786">
        <f t="shared" si="529"/>
        <v>20.575122395068519</v>
      </c>
      <c r="S1786">
        <f t="shared" si="530"/>
        <v>0.7402992762533388</v>
      </c>
      <c r="T1786">
        <f t="shared" si="513"/>
        <v>26.580230250437431</v>
      </c>
    </row>
    <row r="1787" spans="1:20" x14ac:dyDescent="0.25">
      <c r="A1787">
        <f t="shared" si="514"/>
        <v>4669.1129981054482</v>
      </c>
      <c r="B1787">
        <f t="shared" si="531"/>
        <v>743.11241350310149</v>
      </c>
      <c r="C1787" t="str">
        <f t="shared" si="515"/>
        <v>-19.8213666433414-7.44621469084084i</v>
      </c>
      <c r="D1787" t="str">
        <f t="shared" si="516"/>
        <v>3.47812137164623-21.4208966029939i</v>
      </c>
      <c r="E1787" t="str">
        <f t="shared" si="517"/>
        <v>161.414118594065+0.597749609183181i</v>
      </c>
      <c r="F1787" t="str">
        <f t="shared" si="518"/>
        <v>2.90990932526698-200.989894408123i</v>
      </c>
      <c r="G1787" t="str">
        <f t="shared" si="519"/>
        <v>0.999999799085562-0.00044823475776127i</v>
      </c>
      <c r="H1787" t="str">
        <f t="shared" si="520"/>
        <v>22.2334091568291+106.718484967984i</v>
      </c>
      <c r="I1787" t="str">
        <f t="shared" si="521"/>
        <v>145.660768752508-28.1527508118002i</v>
      </c>
      <c r="K1787" t="str">
        <f t="shared" si="522"/>
        <v>0.00935500744805145-0.0474432426133637i</v>
      </c>
      <c r="L1787" t="str">
        <f t="shared" si="523"/>
        <v>0.000714285714285714-1.62745776287963i</v>
      </c>
      <c r="M1787" t="str">
        <f t="shared" si="524"/>
        <v>0.0025-0.0507039397715338i</v>
      </c>
      <c r="N1787">
        <f t="shared" si="525"/>
        <v>20.589495310722157</v>
      </c>
      <c r="O1787">
        <f t="shared" si="526"/>
        <v>26.516004052983906</v>
      </c>
      <c r="P1787" s="3">
        <f t="shared" si="527"/>
        <v>26.516004052983906</v>
      </c>
      <c r="Q1787" s="3">
        <f t="shared" si="528"/>
        <v>-159.41050468927784</v>
      </c>
      <c r="R1787">
        <f t="shared" si="529"/>
        <v>20.589495310722157</v>
      </c>
      <c r="S1787">
        <f t="shared" si="530"/>
        <v>0.74311241350310153</v>
      </c>
      <c r="T1787">
        <f t="shared" si="513"/>
        <v>26.516004052983906</v>
      </c>
    </row>
    <row r="1788" spans="1:20" x14ac:dyDescent="0.25">
      <c r="A1788">
        <f t="shared" si="514"/>
        <v>4686.8556274982493</v>
      </c>
      <c r="B1788">
        <f t="shared" si="531"/>
        <v>745.93624067441328</v>
      </c>
      <c r="C1788" t="str">
        <f t="shared" si="515"/>
        <v>-19.673455362781-7.39639137128147i</v>
      </c>
      <c r="D1788" t="str">
        <f t="shared" si="516"/>
        <v>3.47812134401836-21.3398322901309i</v>
      </c>
      <c r="E1788" t="str">
        <f t="shared" si="517"/>
        <v>161.414482029178+0.601244421853714i</v>
      </c>
      <c r="F1788" t="str">
        <f t="shared" si="518"/>
        <v>2.90990932081526-200.229034010568i</v>
      </c>
      <c r="G1788" t="str">
        <f t="shared" si="519"/>
        <v>0.999999797555711-0.000449938049152425i</v>
      </c>
      <c r="H1788" t="str">
        <f t="shared" si="520"/>
        <v>22.2927379901986+107.165244561167i</v>
      </c>
      <c r="I1788" t="str">
        <f t="shared" si="521"/>
        <v>145.71783739386-28.109844833291i</v>
      </c>
      <c r="K1788" t="str">
        <f t="shared" si="522"/>
        <v>0.00930309488578-0.0472713179728126i</v>
      </c>
      <c r="L1788" t="str">
        <f t="shared" si="523"/>
        <v>0.000714285714285714-1.62129683490698i</v>
      </c>
      <c r="M1788" t="str">
        <f t="shared" si="524"/>
        <v>0.0025-0.0505119941935981i</v>
      </c>
      <c r="N1788">
        <f t="shared" si="525"/>
        <v>20.604148251735069</v>
      </c>
      <c r="O1788">
        <f t="shared" si="526"/>
        <v>26.451779849122389</v>
      </c>
      <c r="P1788" s="3">
        <f t="shared" si="527"/>
        <v>26.451779849122389</v>
      </c>
      <c r="Q1788" s="3">
        <f t="shared" si="528"/>
        <v>-159.39585174826493</v>
      </c>
      <c r="R1788">
        <f t="shared" si="529"/>
        <v>20.604148251735069</v>
      </c>
      <c r="S1788">
        <f t="shared" si="530"/>
        <v>0.74593624067441333</v>
      </c>
      <c r="T1788">
        <f t="shared" si="513"/>
        <v>26.451779849122389</v>
      </c>
    </row>
    <row r="1789" spans="1:20" x14ac:dyDescent="0.25">
      <c r="A1789">
        <f t="shared" si="514"/>
        <v>4704.6656788827431</v>
      </c>
      <c r="B1789">
        <f t="shared" si="531"/>
        <v>748.77079838897612</v>
      </c>
      <c r="C1789" t="str">
        <f t="shared" si="515"/>
        <v>-19.5266151226816-7.34699480102307i</v>
      </c>
      <c r="D1789" t="str">
        <f t="shared" si="516"/>
        <v>3.47812131618015-21.2590749579192i</v>
      </c>
      <c r="E1789" t="str">
        <f t="shared" si="517"/>
        <v>161.414850905862+0.604748183245523i</v>
      </c>
      <c r="F1789" t="str">
        <f t="shared" si="518"/>
        <v>2.90990931632966-199.471053974889i</v>
      </c>
      <c r="G1789" t="str">
        <f t="shared" si="519"/>
        <v>0.999999796014211-0.000451647813042989i</v>
      </c>
      <c r="H1789" t="str">
        <f t="shared" si="520"/>
        <v>22.3526075475929+107.614203351987i</v>
      </c>
      <c r="I1789" t="str">
        <f t="shared" si="521"/>
        <v>145.77538246093-28.0674504300699i</v>
      </c>
      <c r="K1789" t="str">
        <f t="shared" si="522"/>
        <v>0.00925155799881086-0.0470999601434069i</v>
      </c>
      <c r="L1789" t="str">
        <f t="shared" si="523"/>
        <v>0.000714285714285714-1.61515922983361i</v>
      </c>
      <c r="M1789" t="str">
        <f t="shared" si="524"/>
        <v>0.0025-0.050320775247657i</v>
      </c>
      <c r="N1789">
        <f t="shared" si="525"/>
        <v>20.619081397947468</v>
      </c>
      <c r="O1789">
        <f t="shared" si="526"/>
        <v>26.387557728243543</v>
      </c>
      <c r="P1789" s="3">
        <f t="shared" si="527"/>
        <v>26.387557728243543</v>
      </c>
      <c r="Q1789" s="3">
        <f t="shared" si="528"/>
        <v>-159.38091860205253</v>
      </c>
      <c r="R1789">
        <f t="shared" si="529"/>
        <v>20.619081397947468</v>
      </c>
      <c r="S1789">
        <f t="shared" si="530"/>
        <v>0.74877079838897609</v>
      </c>
      <c r="T1789">
        <f t="shared" si="513"/>
        <v>26.387557728243543</v>
      </c>
    </row>
    <row r="1790" spans="1:20" x14ac:dyDescent="0.25">
      <c r="A1790">
        <f t="shared" si="514"/>
        <v>4722.5434084624976</v>
      </c>
      <c r="B1790">
        <f t="shared" si="531"/>
        <v>751.61612742285422</v>
      </c>
      <c r="C1790" t="str">
        <f t="shared" si="515"/>
        <v>-19.3808385105967-7.29802079568576i</v>
      </c>
      <c r="D1790" t="str">
        <f t="shared" si="516"/>
        <v>3.47812128812994-21.1786234446375i</v>
      </c>
      <c r="E1790" t="str">
        <f t="shared" si="517"/>
        <v>161.415225246642+0.608260938505135i</v>
      </c>
      <c r="F1790" t="str">
        <f t="shared" si="518"/>
        <v>2.90990931180986-198.715943397289i</v>
      </c>
      <c r="G1790" t="str">
        <f t="shared" si="519"/>
        <v>0.999999794460974-0.000453364074028371i</v>
      </c>
      <c r="H1790" t="str">
        <f t="shared" si="520"/>
        <v>22.413023462581+108.065376034113i</v>
      </c>
      <c r="I1790" t="str">
        <f t="shared" si="521"/>
        <v>145.833408263712-28.0255684152724i</v>
      </c>
      <c r="K1790" t="str">
        <f t="shared" si="522"/>
        <v>0.00920039419057486-0.0469291678869024i</v>
      </c>
      <c r="L1790" t="str">
        <f t="shared" si="523"/>
        <v>0.000714285714285714-1.60904485936801i</v>
      </c>
      <c r="M1790" t="str">
        <f t="shared" si="524"/>
        <v>0.0025-0.0501302801829617i</v>
      </c>
      <c r="N1790">
        <f t="shared" si="525"/>
        <v>20.634294931289389</v>
      </c>
      <c r="O1790">
        <f t="shared" si="526"/>
        <v>26.323337779837193</v>
      </c>
      <c r="P1790" s="3">
        <f t="shared" si="527"/>
        <v>26.323337779837193</v>
      </c>
      <c r="Q1790" s="3">
        <f t="shared" si="528"/>
        <v>-159.36570506871061</v>
      </c>
      <c r="R1790">
        <f t="shared" si="529"/>
        <v>20.634294931289389</v>
      </c>
      <c r="S1790">
        <f t="shared" si="530"/>
        <v>0.75161612742285422</v>
      </c>
      <c r="T1790">
        <f t="shared" si="513"/>
        <v>26.323337779837193</v>
      </c>
    </row>
    <row r="1791" spans="1:20" x14ac:dyDescent="0.25">
      <c r="A1791">
        <f t="shared" si="514"/>
        <v>4740.4890734146547</v>
      </c>
      <c r="B1791">
        <f t="shared" si="531"/>
        <v>754.47226870706106</v>
      </c>
      <c r="C1791" t="str">
        <f t="shared" si="515"/>
        <v>-19.2361181603151-7.24946521353501i</v>
      </c>
      <c r="D1791" t="str">
        <f t="shared" si="516"/>
        <v>3.47812125986618-21.0984765929638i</v>
      </c>
      <c r="E1791" t="str">
        <f t="shared" si="517"/>
        <v>161.415605074343+0.611782732941038i</v>
      </c>
      <c r="F1791" t="str">
        <f t="shared" si="518"/>
        <v>2.90990930725568-197.963691415249i</v>
      </c>
      <c r="G1791" t="str">
        <f t="shared" si="519"/>
        <v>0.99999979289591-0.000455086856797438i</v>
      </c>
      <c r="H1791" t="str">
        <f t="shared" si="520"/>
        <v>22.4739914387282+108.518777441814i</v>
      </c>
      <c r="I1791" t="str">
        <f t="shared" si="521"/>
        <v>145.891919156459-27.9841996298628i</v>
      </c>
      <c r="K1791" t="str">
        <f t="shared" si="522"/>
        <v>0.00914960088064808-0.0467589399602911i</v>
      </c>
      <c r="L1791" t="str">
        <f t="shared" si="523"/>
        <v>0.000714285714285714-1.60295363555291i</v>
      </c>
      <c r="M1791" t="str">
        <f t="shared" si="524"/>
        <v>0.0025-0.0499405062591769i</v>
      </c>
      <c r="N1791">
        <f t="shared" si="525"/>
        <v>20.649789035779946</v>
      </c>
      <c r="O1791">
        <f t="shared" si="526"/>
        <v>26.259120093496719</v>
      </c>
      <c r="P1791" s="3">
        <f t="shared" si="527"/>
        <v>26.259120093496719</v>
      </c>
      <c r="Q1791" s="3">
        <f t="shared" si="528"/>
        <v>-159.35021096422005</v>
      </c>
      <c r="R1791">
        <f t="shared" si="529"/>
        <v>20.649789035779946</v>
      </c>
      <c r="S1791">
        <f t="shared" si="530"/>
        <v>0.75447226870706108</v>
      </c>
      <c r="T1791">
        <f t="shared" si="513"/>
        <v>26.259120093496719</v>
      </c>
    </row>
    <row r="1792" spans="1:20" x14ac:dyDescent="0.25">
      <c r="A1792">
        <f t="shared" si="514"/>
        <v>4758.5029318936304</v>
      </c>
      <c r="B1792">
        <f t="shared" si="531"/>
        <v>757.33926332814792</v>
      </c>
      <c r="C1792" t="str">
        <f t="shared" si="515"/>
        <v>-19.0924467516473-7.20132395505668i</v>
      </c>
      <c r="D1792" t="str">
        <f t="shared" si="516"/>
        <v>3.47812123138718-21.0186332499587i</v>
      </c>
      <c r="E1792" t="str">
        <f t="shared" si="517"/>
        <v>161.415990412084+0.615313612023407i</v>
      </c>
      <c r="F1792" t="str">
        <f t="shared" si="518"/>
        <v>2.90990930266679-197.21428720737i</v>
      </c>
      <c r="G1792" t="str">
        <f t="shared" si="519"/>
        <v>0.999999791318928-0.000456816186132878i</v>
      </c>
      <c r="H1792" t="str">
        <f t="shared" si="520"/>
        <v>22.5355172506441+108.974422551727i</v>
      </c>
      <c r="I1792" t="str">
        <f t="shared" si="521"/>
        <v>145.950919538229-27.943344942972i</v>
      </c>
      <c r="K1792" t="str">
        <f t="shared" si="522"/>
        <v>0.0090991755046785-0.0465892751159112i</v>
      </c>
      <c r="L1792" t="str">
        <f t="shared" si="523"/>
        <v>0.000714285714285714-1.59688547076401i</v>
      </c>
      <c r="M1792" t="str">
        <f t="shared" si="524"/>
        <v>0.0025-0.0497514507463408i</v>
      </c>
      <c r="N1792">
        <f t="shared" si="525"/>
        <v>20.665563897525516</v>
      </c>
      <c r="O1792">
        <f t="shared" si="526"/>
        <v>26.194904758922377</v>
      </c>
      <c r="P1792" s="3">
        <f t="shared" si="527"/>
        <v>26.194904758922377</v>
      </c>
      <c r="Q1792" s="3">
        <f t="shared" si="528"/>
        <v>-159.33443610247448</v>
      </c>
      <c r="R1792">
        <f t="shared" si="529"/>
        <v>20.665563897525516</v>
      </c>
      <c r="S1792">
        <f t="shared" si="530"/>
        <v>0.75733926332814794</v>
      </c>
      <c r="T1792">
        <f t="shared" si="513"/>
        <v>26.194904758922377</v>
      </c>
    </row>
    <row r="1793" spans="1:20" x14ac:dyDescent="0.25">
      <c r="A1793">
        <f t="shared" si="514"/>
        <v>4776.5852430348268</v>
      </c>
      <c r="B1793">
        <f t="shared" si="531"/>
        <v>760.21715252879494</v>
      </c>
      <c r="C1793" t="str">
        <f t="shared" si="515"/>
        <v>-18.9498170102136-7.15359296253738i</v>
      </c>
      <c r="D1793" t="str">
        <f t="shared" si="516"/>
        <v>3.47812120269133-20.9390922670489i</v>
      </c>
      <c r="E1793" t="str">
        <f t="shared" si="517"/>
        <v>161.416381283288+0.618853621385162i</v>
      </c>
      <c r="F1793" t="str">
        <f t="shared" si="518"/>
        <v>2.90990929804296-196.467719993222i</v>
      </c>
      <c r="G1793" t="str">
        <f t="shared" si="519"/>
        <v>0.999999789729939-0.000458552086911548i</v>
      </c>
      <c r="H1793" t="str">
        <f t="shared" si="520"/>
        <v>22.5976067450499+109.432326484643i</v>
      </c>
      <c r="I1793" t="str">
        <f t="shared" si="521"/>
        <v>146.010413853427-27.9030052522434i</v>
      </c>
      <c r="K1793" t="str">
        <f t="shared" si="522"/>
        <v>0.00904911551431241-0.0464201721015569i</v>
      </c>
      <c r="L1793" t="str">
        <f t="shared" si="523"/>
        <v>0.000714285714285714-1.59084027770872i</v>
      </c>
      <c r="M1793" t="str">
        <f t="shared" si="524"/>
        <v>0.0025-0.0495631109248265i</v>
      </c>
      <c r="N1793">
        <f t="shared" si="525"/>
        <v>20.681619704719878</v>
      </c>
      <c r="O1793">
        <f t="shared" si="526"/>
        <v>26.130691865925535</v>
      </c>
      <c r="P1793" s="3">
        <f t="shared" si="527"/>
        <v>26.130691865925535</v>
      </c>
      <c r="Q1793" s="3">
        <f t="shared" si="528"/>
        <v>-159.31838029528012</v>
      </c>
      <c r="R1793">
        <f t="shared" si="529"/>
        <v>20.681619704719878</v>
      </c>
      <c r="S1793">
        <f t="shared" si="530"/>
        <v>0.76021715252879496</v>
      </c>
      <c r="T1793">
        <f t="shared" si="513"/>
        <v>26.130691865925535</v>
      </c>
    </row>
    <row r="1794" spans="1:20" x14ac:dyDescent="0.25">
      <c r="A1794">
        <f t="shared" si="514"/>
        <v>4794.736266958359</v>
      </c>
      <c r="B1794">
        <f t="shared" si="531"/>
        <v>763.10597770840434</v>
      </c>
      <c r="C1794" t="str">
        <f t="shared" si="515"/>
        <v>-18.8082217072307-7.10626821964745i</v>
      </c>
      <c r="D1794" t="str">
        <f t="shared" si="516"/>
        <v>3.47812117377699-20.8598525000107i</v>
      </c>
      <c r="E1794" t="str">
        <f t="shared" si="517"/>
        <v>161.416777711675+0.622402806820977i</v>
      </c>
      <c r="F1794" t="str">
        <f t="shared" si="518"/>
        <v>2.90990929338396-195.723979033186i</v>
      </c>
      <c r="G1794" t="str">
        <f t="shared" si="519"/>
        <v>0.999999788128851-0.000460294584104839i</v>
      </c>
      <c r="H1794" t="str">
        <f t="shared" si="520"/>
        <v>22.6602658418631+109.892504507316i</v>
      </c>
      <c r="I1794" t="str">
        <f t="shared" si="521"/>
        <v>146.07040659235-27.8631814841819i</v>
      </c>
      <c r="K1794" t="str">
        <f t="shared" si="522"/>
        <v>0.00899941837712114-0.0462516296605869i</v>
      </c>
      <c r="L1794" t="str">
        <f t="shared" si="523"/>
        <v>0.000714285714285714-1.5848179694249i</v>
      </c>
      <c r="M1794" t="str">
        <f t="shared" si="524"/>
        <v>0.0025-0.0493754840853023i</v>
      </c>
      <c r="N1794">
        <f t="shared" si="525"/>
        <v>20.697956647641774</v>
      </c>
      <c r="O1794">
        <f t="shared" si="526"/>
        <v>26.066481504432247</v>
      </c>
      <c r="P1794" s="3">
        <f t="shared" si="527"/>
        <v>26.066481504432247</v>
      </c>
      <c r="Q1794" s="3">
        <f t="shared" si="528"/>
        <v>-159.30204335235823</v>
      </c>
      <c r="R1794">
        <f t="shared" si="529"/>
        <v>20.697956647641774</v>
      </c>
      <c r="S1794">
        <f t="shared" si="530"/>
        <v>0.76310597770840438</v>
      </c>
      <c r="T1794">
        <f t="shared" si="513"/>
        <v>26.066481504432247</v>
      </c>
    </row>
    <row r="1795" spans="1:20" x14ac:dyDescent="0.25">
      <c r="A1795">
        <f t="shared" si="514"/>
        <v>4812.9562647728008</v>
      </c>
      <c r="B1795">
        <f t="shared" si="531"/>
        <v>766.00578042369625</v>
      </c>
      <c r="C1795" t="str">
        <f t="shared" si="515"/>
        <v>-18.6676536592986-7.05934575102829i</v>
      </c>
      <c r="D1795" t="str">
        <f t="shared" si="516"/>
        <v>3.47812114464247-20.7809128089535i</v>
      </c>
      <c r="E1795" t="str">
        <f t="shared" si="517"/>
        <v>161.417179721274+0.625961214288i</v>
      </c>
      <c r="F1795" t="str">
        <f t="shared" si="518"/>
        <v>2.90990928868945-194.983053628298i</v>
      </c>
      <c r="G1795" t="str">
        <f t="shared" si="519"/>
        <v>0.999999786515571-0.000462043702779032i</v>
      </c>
      <c r="H1795" t="str">
        <f t="shared" si="520"/>
        <v>22.723500535304+110.354972034318i</v>
      </c>
      <c r="I1795" t="str">
        <f t="shared" si="521"/>
        <v>146.130902291763-27.8238745945134i</v>
      </c>
      <c r="K1795" t="str">
        <f t="shared" si="522"/>
        <v>0.00895008157652665-0.0460836465320297i</v>
      </c>
      <c r="L1795" t="str">
        <f t="shared" si="523"/>
        <v>0.000714285714285714-1.57881845927964i</v>
      </c>
      <c r="M1795" t="str">
        <f t="shared" si="524"/>
        <v>0.0025-0.0491885675286933i</v>
      </c>
      <c r="N1795">
        <f t="shared" si="525"/>
        <v>20.714574918653739</v>
      </c>
      <c r="O1795">
        <f t="shared" si="526"/>
        <v>26.002273764487086</v>
      </c>
      <c r="P1795" s="3">
        <f t="shared" si="527"/>
        <v>26.002273764487086</v>
      </c>
      <c r="Q1795" s="3">
        <f t="shared" si="528"/>
        <v>-159.28542508134626</v>
      </c>
      <c r="R1795">
        <f t="shared" si="529"/>
        <v>20.714574918653739</v>
      </c>
      <c r="S1795">
        <f t="shared" si="530"/>
        <v>0.76600578042369627</v>
      </c>
      <c r="T1795">
        <f t="shared" si="513"/>
        <v>26.002273764487086</v>
      </c>
    </row>
    <row r="1796" spans="1:20" x14ac:dyDescent="0.25">
      <c r="A1796">
        <f t="shared" si="514"/>
        <v>4831.2454985789373</v>
      </c>
      <c r="B1796">
        <f t="shared" si="531"/>
        <v>768.91660238930626</v>
      </c>
      <c r="C1796" t="str">
        <f t="shared" si="515"/>
        <v>-18.5281057281871-7.01282162188338i</v>
      </c>
      <c r="D1796" t="str">
        <f t="shared" si="516"/>
        <v>3.47812111528612-20.7022720583031i</v>
      </c>
      <c r="E1796" t="str">
        <f t="shared" si="517"/>
        <v>161.417587336414+0.629528889906239i</v>
      </c>
      <c r="F1796" t="str">
        <f t="shared" si="518"/>
        <v>2.90990928395921-194.244933120096i</v>
      </c>
      <c r="G1796" t="str">
        <f t="shared" si="519"/>
        <v>0.999999784890007-0.000463799468095656i</v>
      </c>
      <c r="H1796" t="str">
        <f t="shared" si="520"/>
        <v>22.7873168950194+110.819744629897i</v>
      </c>
      <c r="I1796" t="str">
        <f t="shared" si="521"/>
        <v>146.191905535451-27.7850855685475i</v>
      </c>
      <c r="K1796" t="str">
        <f t="shared" si="522"/>
        <v>0.00890110261172842-0.0459162214506907i</v>
      </c>
      <c r="L1796" t="str">
        <f t="shared" si="523"/>
        <v>0.000714285714285714-1.57284166096796i</v>
      </c>
      <c r="M1796" t="str">
        <f t="shared" si="524"/>
        <v>0.0025-0.049002358566142i</v>
      </c>
      <c r="N1796">
        <f t="shared" si="525"/>
        <v>20.731474712200423</v>
      </c>
      <c r="O1796">
        <f t="shared" si="526"/>
        <v>25.938068736256845</v>
      </c>
      <c r="P1796" s="3">
        <f t="shared" si="527"/>
        <v>25.938068736256845</v>
      </c>
      <c r="Q1796" s="3">
        <f t="shared" si="528"/>
        <v>-159.26852528779958</v>
      </c>
      <c r="R1796">
        <f t="shared" si="529"/>
        <v>20.731474712200423</v>
      </c>
      <c r="S1796">
        <f t="shared" si="530"/>
        <v>0.76891660238930626</v>
      </c>
      <c r="T1796">
        <f t="shared" si="513"/>
        <v>25.938068736256845</v>
      </c>
    </row>
    <row r="1797" spans="1:20" x14ac:dyDescent="0.25">
      <c r="A1797">
        <f t="shared" si="514"/>
        <v>4849.6042314735378</v>
      </c>
      <c r="B1797">
        <f t="shared" si="531"/>
        <v>771.83848547838568</v>
      </c>
      <c r="C1797" t="str">
        <f t="shared" si="515"/>
        <v>-18.3895708206232-6.96669193757348i</v>
      </c>
      <c r="D1797" t="str">
        <f t="shared" si="516"/>
        <v>3.47812108570623-20.6239291167861i</v>
      </c>
      <c r="E1797" t="str">
        <f t="shared" si="517"/>
        <v>161.418000581733+0.633105879957702i</v>
      </c>
      <c r="F1797" t="str">
        <f t="shared" si="518"/>
        <v>2.90990927919294-193.50960689047i</v>
      </c>
      <c r="G1797" t="str">
        <f t="shared" si="519"/>
        <v>0.999999783252065-0.000465561905311857i</v>
      </c>
      <c r="H1797" t="str">
        <f t="shared" si="520"/>
        <v>22.851721067228+111.286838009879i</v>
      </c>
      <c r="I1797" t="str">
        <f t="shared" si="521"/>
        <v>146.253420954807-27.7468154215498i</v>
      </c>
      <c r="K1797" t="str">
        <f t="shared" si="522"/>
        <v>0.00885247899762982-0.0457493531472571i</v>
      </c>
      <c r="L1797" t="str">
        <f t="shared" si="523"/>
        <v>0.000714285714285714-1.56688748851161i</v>
      </c>
      <c r="M1797" t="str">
        <f t="shared" si="524"/>
        <v>0.0025-0.0488168545189699i</v>
      </c>
      <c r="N1797">
        <f t="shared" si="525"/>
        <v>20.748656224806894</v>
      </c>
      <c r="O1797">
        <f t="shared" si="526"/>
        <v>25.873866510034791</v>
      </c>
      <c r="P1797" s="3">
        <f t="shared" si="527"/>
        <v>25.873866510034791</v>
      </c>
      <c r="Q1797" s="3">
        <f t="shared" si="528"/>
        <v>-159.25134377519311</v>
      </c>
      <c r="R1797">
        <f t="shared" si="529"/>
        <v>20.748656224806894</v>
      </c>
      <c r="S1797">
        <f t="shared" si="530"/>
        <v>0.77183848547838563</v>
      </c>
      <c r="T1797">
        <f t="shared" si="513"/>
        <v>25.873866510034791</v>
      </c>
    </row>
    <row r="1798" spans="1:20" x14ac:dyDescent="0.25">
      <c r="A1798">
        <f t="shared" si="514"/>
        <v>4868.0327275531372</v>
      </c>
      <c r="B1798">
        <f t="shared" si="531"/>
        <v>774.7714717232036</v>
      </c>
      <c r="C1798" t="str">
        <f t="shared" si="515"/>
        <v>-18.2520418880767-6.92095284321459i</v>
      </c>
      <c r="D1798" t="str">
        <f t="shared" si="516"/>
        <v>3.47812105590111-20.5458828574129i</v>
      </c>
      <c r="E1798" t="str">
        <f t="shared" si="517"/>
        <v>161.418419482176+0.636692230887153i</v>
      </c>
      <c r="F1798" t="str">
        <f t="shared" si="518"/>
        <v>2.90990927439039-192.777064361504i</v>
      </c>
      <c r="G1798" t="str">
        <f t="shared" si="519"/>
        <v>0.999999781601652-0.000467331039780752i</v>
      </c>
      <c r="H1798" t="str">
        <f t="shared" si="520"/>
        <v>22.9167192758855+111.756268043597i</v>
      </c>
      <c r="I1798" t="str">
        <f t="shared" si="521"/>
        <v>146.315453229414-27.7090651991184i</v>
      </c>
      <c r="K1798" t="str">
        <f t="shared" si="522"/>
        <v>0.00880420826476357-0.0455830403484001i</v>
      </c>
      <c r="L1798" t="str">
        <f t="shared" si="523"/>
        <v>0.000714285714285714-1.56095585625784i</v>
      </c>
      <c r="M1798" t="str">
        <f t="shared" si="524"/>
        <v>0.0025-0.0486320527186391i</v>
      </c>
      <c r="N1798">
        <f t="shared" si="525"/>
        <v>20.766119655075897</v>
      </c>
      <c r="O1798">
        <f t="shared" si="526"/>
        <v>25.809667176244012</v>
      </c>
      <c r="P1798" s="3">
        <f t="shared" si="527"/>
        <v>25.809667176244012</v>
      </c>
      <c r="Q1798" s="3">
        <f t="shared" si="528"/>
        <v>-159.2338803449241</v>
      </c>
      <c r="R1798">
        <f t="shared" si="529"/>
        <v>20.766119655075897</v>
      </c>
      <c r="S1798">
        <f t="shared" si="530"/>
        <v>0.7747714717232036</v>
      </c>
      <c r="T1798">
        <f t="shared" si="513"/>
        <v>25.809667176244012</v>
      </c>
    </row>
    <row r="1799" spans="1:20" x14ac:dyDescent="0.25">
      <c r="A1799">
        <f t="shared" si="514"/>
        <v>4886.5312519178387</v>
      </c>
      <c r="B1799">
        <f t="shared" si="531"/>
        <v>777.71560331575176</v>
      </c>
      <c r="C1799" t="str">
        <f t="shared" si="515"/>
        <v>-18.1155119265469-6.87560052328063i</v>
      </c>
      <c r="D1799" t="str">
        <f t="shared" si="516"/>
        <v>3.47812102586903-20.4681321574619i</v>
      </c>
      <c r="E1799" t="str">
        <f t="shared" si="517"/>
        <v>161.418844063+0.640287989302416i</v>
      </c>
      <c r="F1799" t="str">
        <f t="shared" si="518"/>
        <v>2.90990926955126-192.04729499533i</v>
      </c>
      <c r="G1799" t="str">
        <f t="shared" si="519"/>
        <v>0.999999779938671-0.000469106896951803i</v>
      </c>
      <c r="H1799" t="str">
        <f t="shared" si="520"/>
        <v>22.9823178238715+112.228050755844i</v>
      </c>
      <c r="I1799" t="str">
        <f t="shared" si="521"/>
        <v>146.37800708764-27.6718359775706i</v>
      </c>
      <c r="K1799" t="str">
        <f t="shared" si="522"/>
        <v>0.00875628795921826-0.0454172817768775i</v>
      </c>
      <c r="L1799" t="str">
        <f t="shared" si="523"/>
        <v>0.000714285714285714-1.5550466788781i</v>
      </c>
      <c r="M1799" t="str">
        <f t="shared" si="524"/>
        <v>0.0025-0.0484479505067136i</v>
      </c>
      <c r="N1799">
        <f t="shared" si="525"/>
        <v>20.783865203686418</v>
      </c>
      <c r="O1799">
        <f t="shared" si="526"/>
        <v>25.745470825441451</v>
      </c>
      <c r="P1799" s="3">
        <f t="shared" si="527"/>
        <v>25.745470825441451</v>
      </c>
      <c r="Q1799" s="3">
        <f t="shared" si="528"/>
        <v>-159.21613479631358</v>
      </c>
      <c r="R1799">
        <f t="shared" si="529"/>
        <v>20.783865203686418</v>
      </c>
      <c r="S1799">
        <f t="shared" si="530"/>
        <v>0.77771560331575174</v>
      </c>
      <c r="T1799">
        <f t="shared" si="513"/>
        <v>25.745470825441451</v>
      </c>
    </row>
    <row r="1800" spans="1:20" x14ac:dyDescent="0.25">
      <c r="A1800">
        <f t="shared" si="514"/>
        <v>4905.1000706751265</v>
      </c>
      <c r="B1800">
        <f t="shared" si="531"/>
        <v>780.67092260835159</v>
      </c>
      <c r="C1800" t="str">
        <f t="shared" si="515"/>
        <v>-17.9799739763481-6.83063120120891i</v>
      </c>
      <c r="D1800" t="str">
        <f t="shared" si="516"/>
        <v>3.47812099560828-20.3906758984631i</v>
      </c>
      <c r="E1800" t="str">
        <f t="shared" si="517"/>
        <v>161.419274349767+0.643893201973432i</v>
      </c>
      <c r="F1800" t="str">
        <f t="shared" si="518"/>
        <v>2.90990926467528-191.320288293969i</v>
      </c>
      <c r="G1800" t="str">
        <f t="shared" si="519"/>
        <v>0.999999778263027-0.000470889502371176i</v>
      </c>
      <c r="H1800" t="str">
        <f t="shared" si="520"/>
        <v>23.0485230941969+112.702202328861i</v>
      </c>
      <c r="I1800" t="str">
        <f t="shared" si="521"/>
        <v>146.441087307242-27.6351288643335i</v>
      </c>
      <c r="K1800" t="str">
        <f t="shared" si="522"/>
        <v>0.00870871564256441-0.0452520761516353i</v>
      </c>
      <c r="L1800" t="str">
        <f t="shared" si="523"/>
        <v>0.000714285714285714-1.5491598713669i</v>
      </c>
      <c r="M1800" t="str">
        <f t="shared" si="524"/>
        <v>0.0025-0.0482645452348213i</v>
      </c>
      <c r="N1800">
        <f t="shared" si="525"/>
        <v>20.801893073390914</v>
      </c>
      <c r="O1800">
        <f t="shared" si="526"/>
        <v>25.681277548321329</v>
      </c>
      <c r="P1800" s="3">
        <f t="shared" si="527"/>
        <v>25.681277548321329</v>
      </c>
      <c r="Q1800" s="3">
        <f t="shared" si="528"/>
        <v>-159.19810692660909</v>
      </c>
      <c r="R1800">
        <f t="shared" si="529"/>
        <v>20.801893073390914</v>
      </c>
      <c r="S1800">
        <f t="shared" si="530"/>
        <v>0.78067092260835158</v>
      </c>
      <c r="T1800">
        <f t="shared" si="513"/>
        <v>25.681277548321329</v>
      </c>
    </row>
    <row r="1801" spans="1:20" x14ac:dyDescent="0.25">
      <c r="A1801">
        <f t="shared" si="514"/>
        <v>4923.7394509436917</v>
      </c>
      <c r="B1801">
        <f t="shared" si="531"/>
        <v>783.63747211426335</v>
      </c>
      <c r="C1801" t="str">
        <f t="shared" si="515"/>
        <v>-17.8454211218981-6.78604113901051i</v>
      </c>
      <c r="D1801" t="str">
        <f t="shared" si="516"/>
        <v>3.47812096511712-20.3135129661823i</v>
      </c>
      <c r="E1801" t="str">
        <f t="shared" si="517"/>
        <v>161.419710368364+0.647507915834142i</v>
      </c>
      <c r="F1801" t="str">
        <f t="shared" si="518"/>
        <v>2.9099092597622-190.596033799186i</v>
      </c>
      <c r="G1801" t="str">
        <f t="shared" si="519"/>
        <v>0.999999776574625-0.000472678881682114i</v>
      </c>
      <c r="H1801" t="str">
        <f t="shared" si="520"/>
        <v>23.1153415512335+113.17873910435i</v>
      </c>
      <c r="I1801" t="str">
        <f t="shared" si="521"/>
        <v>146.504698715972-27.5989449983444i</v>
      </c>
      <c r="K1801" t="str">
        <f t="shared" si="522"/>
        <v>0.00866148889178021-0.0450874221879066i</v>
      </c>
      <c r="L1801" t="str">
        <f t="shared" si="523"/>
        <v>0.000714285714285714-1.54329534904055i</v>
      </c>
      <c r="M1801" t="str">
        <f t="shared" si="524"/>
        <v>0.0025-0.0480818342646155i</v>
      </c>
      <c r="N1801">
        <f t="shared" si="525"/>
        <v>20.82020346901254</v>
      </c>
      <c r="O1801">
        <f t="shared" si="526"/>
        <v>25.617087435720016</v>
      </c>
      <c r="P1801" s="3">
        <f t="shared" si="527"/>
        <v>25.617087435720016</v>
      </c>
      <c r="Q1801" s="3">
        <f t="shared" si="528"/>
        <v>-159.17979653098746</v>
      </c>
      <c r="R1801">
        <f t="shared" si="529"/>
        <v>20.82020346901254</v>
      </c>
      <c r="S1801">
        <f t="shared" si="530"/>
        <v>0.78363747211426338</v>
      </c>
      <c r="T1801">
        <f t="shared" si="513"/>
        <v>25.617087435720016</v>
      </c>
    </row>
    <row r="1802" spans="1:20" x14ac:dyDescent="0.25">
      <c r="A1802">
        <f t="shared" si="514"/>
        <v>4942.4496608572781</v>
      </c>
      <c r="B1802">
        <f t="shared" si="531"/>
        <v>786.61529450829755</v>
      </c>
      <c r="C1802" t="str">
        <f t="shared" si="515"/>
        <v>-17.7118464915015-6.74182663688261i</v>
      </c>
      <c r="D1802" t="str">
        <f t="shared" si="516"/>
        <v>3.47812093439379-20.2366422506048i</v>
      </c>
      <c r="E1802" t="str">
        <f t="shared" si="517"/>
        <v>161.420152144981+0.651132177980685i</v>
      </c>
      <c r="F1802" t="str">
        <f t="shared" si="518"/>
        <v>2.90990925481168-189.874521092337i</v>
      </c>
      <c r="G1802" t="str">
        <f t="shared" si="519"/>
        <v>0.999999774873366-0.000474475060625302i</v>
      </c>
      <c r="H1802" t="str">
        <f t="shared" si="520"/>
        <v>23.1827797419659+113.657677585521i</v>
      </c>
      <c r="I1802" t="str">
        <f t="shared" si="521"/>
        <v>146.568846192204-27.5632855504575i</v>
      </c>
      <c r="K1802" t="str">
        <f t="shared" si="522"/>
        <v>0.00861460529917829-0.0449233185973126i</v>
      </c>
      <c r="L1802" t="str">
        <f t="shared" si="523"/>
        <v>0.000714285714285714-1.53745302753591i</v>
      </c>
      <c r="M1802" t="str">
        <f t="shared" si="524"/>
        <v>0.0025-0.0478998149677383i</v>
      </c>
      <c r="N1802">
        <f t="shared" si="525"/>
        <v>20.838796597443263</v>
      </c>
      <c r="O1802">
        <f t="shared" si="526"/>
        <v>25.552900578618516</v>
      </c>
      <c r="P1802" s="3">
        <f t="shared" si="527"/>
        <v>25.552900578618516</v>
      </c>
      <c r="Q1802" s="3">
        <f t="shared" si="528"/>
        <v>-159.16120340255674</v>
      </c>
      <c r="R1802">
        <f t="shared" si="529"/>
        <v>20.838796597443263</v>
      </c>
      <c r="S1802">
        <f t="shared" si="530"/>
        <v>0.78661529450829759</v>
      </c>
      <c r="T1802">
        <f t="shared" si="513"/>
        <v>25.552900578618516</v>
      </c>
    </row>
    <row r="1803" spans="1:20" x14ac:dyDescent="0.25">
      <c r="A1803">
        <f t="shared" si="514"/>
        <v>4961.2309695685362</v>
      </c>
      <c r="B1803">
        <f t="shared" si="531"/>
        <v>789.60443262742911</v>
      </c>
      <c r="C1803" t="str">
        <f t="shared" si="515"/>
        <v>-17.5792432571378-6.69798403282554i</v>
      </c>
      <c r="D1803" t="str">
        <f t="shared" si="516"/>
        <v>3.47812090343651-20.1600626459194i</v>
      </c>
      <c r="E1803" t="str">
        <f t="shared" si="517"/>
        <v>161.420599706131+0.654766035672546i</v>
      </c>
      <c r="F1803" t="str">
        <f t="shared" si="518"/>
        <v>2.90990924982348-189.155739794219i</v>
      </c>
      <c r="G1803" t="str">
        <f t="shared" si="519"/>
        <v>0.999999773159153-0.000476278065039236i</v>
      </c>
      <c r="H1803" t="str">
        <f t="shared" si="520"/>
        <v>23.2508442972662+114.139034439172i</v>
      </c>
      <c r="I1803" t="str">
        <f t="shared" si="521"/>
        <v>146.633534665562-27.5281517238586i</v>
      </c>
      <c r="K1803" t="str">
        <f t="shared" si="522"/>
        <v>0.00856806247233054-0.0447597640879571i</v>
      </c>
      <c r="L1803" t="str">
        <f t="shared" si="523"/>
        <v>0.000714285714285714-1.53163282280924i</v>
      </c>
      <c r="M1803" t="str">
        <f t="shared" si="524"/>
        <v>0.0025-0.0477184847257803i</v>
      </c>
      <c r="N1803">
        <f t="shared" si="525"/>
        <v>20.857672667639434</v>
      </c>
      <c r="O1803">
        <f t="shared" si="526"/>
        <v>25.488717068147103</v>
      </c>
      <c r="P1803" s="3">
        <f t="shared" si="527"/>
        <v>25.488717068147103</v>
      </c>
      <c r="Q1803" s="3">
        <f t="shared" si="528"/>
        <v>-159.14232733236057</v>
      </c>
      <c r="R1803">
        <f t="shared" si="529"/>
        <v>20.857672667639434</v>
      </c>
      <c r="S1803">
        <f t="shared" si="530"/>
        <v>0.78960443262742908</v>
      </c>
      <c r="T1803">
        <f t="shared" si="513"/>
        <v>25.488717068147103</v>
      </c>
    </row>
    <row r="1804" spans="1:20" x14ac:dyDescent="0.25">
      <c r="A1804">
        <f t="shared" si="514"/>
        <v>4980.0836472528963</v>
      </c>
      <c r="B1804">
        <f t="shared" si="531"/>
        <v>792.60492947141336</v>
      </c>
      <c r="C1804" t="str">
        <f t="shared" si="515"/>
        <v>-17.4476046342473-6.65450970226353i</v>
      </c>
      <c r="D1804" t="str">
        <f t="shared" si="516"/>
        <v>3.4781208722435-20.0837730505029i</v>
      </c>
      <c r="E1804" t="str">
        <f t="shared" si="517"/>
        <v>161.421053078644+0.658409536332937i</v>
      </c>
      <c r="F1804" t="str">
        <f t="shared" si="518"/>
        <v>2.9099092447973-188.439679564922i</v>
      </c>
      <c r="G1804" t="str">
        <f t="shared" si="519"/>
        <v>0.999999771431888-0.000478087920860599i</v>
      </c>
      <c r="H1804" t="str">
        <f t="shared" si="520"/>
        <v>23.3195419331917+114.622826497798i</v>
      </c>
      <c r="I1804" t="str">
        <f t="shared" si="521"/>
        <v>146.698769117562-27.493544754488i</v>
      </c>
      <c r="K1804" t="str">
        <f t="shared" si="522"/>
        <v>0.00852185803399519-0.0445967573645261i</v>
      </c>
      <c r="L1804" t="str">
        <f t="shared" si="523"/>
        <v>0.000714285714285714-1.52583465113493i</v>
      </c>
      <c r="M1804" t="str">
        <f t="shared" si="524"/>
        <v>0.0025-0.0475378409302454i</v>
      </c>
      <c r="N1804">
        <f t="shared" si="525"/>
        <v>20.876831890620394</v>
      </c>
      <c r="O1804">
        <f t="shared" si="526"/>
        <v>25.424536995589083</v>
      </c>
      <c r="P1804" s="3">
        <f t="shared" si="527"/>
        <v>25.424536995589083</v>
      </c>
      <c r="Q1804" s="3">
        <f t="shared" si="528"/>
        <v>-159.12316810937961</v>
      </c>
      <c r="R1804">
        <f t="shared" si="529"/>
        <v>20.876831890620394</v>
      </c>
      <c r="S1804">
        <f t="shared" si="530"/>
        <v>0.79260492947141337</v>
      </c>
      <c r="T1804">
        <f t="shared" si="513"/>
        <v>25.424536995589083</v>
      </c>
    </row>
    <row r="1805" spans="1:20" x14ac:dyDescent="0.25">
      <c r="A1805">
        <f t="shared" si="514"/>
        <v>4999.0079651124579</v>
      </c>
      <c r="B1805">
        <f t="shared" si="531"/>
        <v>795.61682820340479</v>
      </c>
      <c r="C1805" t="str">
        <f t="shared" si="515"/>
        <v>-17.3169238815169-6.61140005766807i</v>
      </c>
      <c r="D1805" t="str">
        <f t="shared" si="516"/>
        <v>3.47812084081299-20.0077723669038i</v>
      </c>
      <c r="E1805" t="str">
        <f t="shared" si="517"/>
        <v>161.421512289671+0.662062727548287i</v>
      </c>
      <c r="F1805" t="str">
        <f t="shared" si="518"/>
        <v>2.90990923973284-187.72633010368i</v>
      </c>
      <c r="G1805" t="str">
        <f t="shared" si="519"/>
        <v>0.99999976969147-0.000479904654124635i</v>
      </c>
      <c r="H1805" t="str">
        <f t="shared" si="520"/>
        <v>23.3888794523067+115.109070761729i</v>
      </c>
      <c r="I1805" t="str">
        <f t="shared" si="521"/>
        <v>146.764554582253-27.4594659114707i</v>
      </c>
      <c r="K1805" t="str">
        <f t="shared" si="522"/>
        <v>0.00847598962204201-0.044434297128381i</v>
      </c>
      <c r="L1805" t="str">
        <f t="shared" si="523"/>
        <v>0.000714285714285714-1.52005842910433i</v>
      </c>
      <c r="M1805" t="str">
        <f t="shared" si="524"/>
        <v>0.0025-0.0473578809825118i</v>
      </c>
      <c r="N1805">
        <f t="shared" si="525"/>
        <v>20.896274479464154</v>
      </c>
      <c r="O1805">
        <f t="shared" si="526"/>
        <v>25.360360452384331</v>
      </c>
      <c r="P1805" s="3">
        <f t="shared" si="527"/>
        <v>25.360360452384331</v>
      </c>
      <c r="Q1805" s="3">
        <f t="shared" si="528"/>
        <v>-159.10372552053585</v>
      </c>
      <c r="R1805">
        <f t="shared" si="529"/>
        <v>20.896274479464154</v>
      </c>
      <c r="S1805">
        <f t="shared" si="530"/>
        <v>0.79561682820340485</v>
      </c>
      <c r="T1805">
        <f t="shared" si="513"/>
        <v>25.360360452384331</v>
      </c>
    </row>
    <row r="1806" spans="1:20" x14ac:dyDescent="0.25">
      <c r="A1806">
        <f t="shared" si="514"/>
        <v>5018.0041953798855</v>
      </c>
      <c r="B1806">
        <f t="shared" si="531"/>
        <v>798.64017215057777</v>
      </c>
      <c r="C1806" t="str">
        <f t="shared" si="515"/>
        <v>-17.1871943006671-6.56865154818559i</v>
      </c>
      <c r="D1806" t="str">
        <f t="shared" si="516"/>
        <v>3.47812080914315-19.9320595018268i</v>
      </c>
      <c r="E1806" t="str">
        <f t="shared" si="517"/>
        <v>161.421977366684+0.665725657068442i</v>
      </c>
      <c r="F1806" t="str">
        <f t="shared" si="518"/>
        <v>2.9099092346298-187.01568114872i</v>
      </c>
      <c r="G1806" t="str">
        <f t="shared" si="519"/>
        <v>0.9999997679378-0.000481728290965516i</v>
      </c>
      <c r="H1806" t="str">
        <f t="shared" si="520"/>
        <v>23.4588637450277+115.59778440131i</v>
      </c>
      <c r="I1806" t="str">
        <f t="shared" si="521"/>
        <v>146.830896146885-27.4259164975543i</v>
      </c>
      <c r="K1806" t="str">
        <f t="shared" si="522"/>
        <v>0.0084304548893789-0.0442723820776548i</v>
      </c>
      <c r="L1806" t="str">
        <f t="shared" si="523"/>
        <v>0.000714285714285714-1.51430407362456i</v>
      </c>
      <c r="M1806" t="str">
        <f t="shared" si="524"/>
        <v>0.0025-0.0471786022937955i</v>
      </c>
      <c r="N1806">
        <f t="shared" si="525"/>
        <v>20.916000649303925</v>
      </c>
      <c r="O1806">
        <f t="shared" si="526"/>
        <v>25.296187530133448</v>
      </c>
      <c r="P1806" s="3">
        <f t="shared" si="527"/>
        <v>25.296187530133448</v>
      </c>
      <c r="Q1806" s="3">
        <f t="shared" si="528"/>
        <v>-159.08399935069608</v>
      </c>
      <c r="R1806">
        <f t="shared" si="529"/>
        <v>20.916000649303925</v>
      </c>
      <c r="S1806">
        <f t="shared" si="530"/>
        <v>0.79864017215057781</v>
      </c>
      <c r="T1806">
        <f t="shared" si="513"/>
        <v>25.296187530133448</v>
      </c>
    </row>
    <row r="1807" spans="1:20" x14ac:dyDescent="0.25">
      <c r="A1807">
        <f t="shared" si="514"/>
        <v>5037.0726113223291</v>
      </c>
      <c r="B1807">
        <f t="shared" si="531"/>
        <v>801.67500480474996</v>
      </c>
      <c r="C1807" t="str">
        <f t="shared" si="515"/>
        <v>-17.0584092362377-6.52626065926828i</v>
      </c>
      <c r="D1807" t="str">
        <f t="shared" si="516"/>
        <v>3.47812077723217-19.8566333661169i</v>
      </c>
      <c r="E1807" t="str">
        <f t="shared" si="517"/>
        <v>161.42244833748+0.669398372807278i</v>
      </c>
      <c r="F1807" t="str">
        <f t="shared" si="518"/>
        <v>2.90990922948794-186.307722477119i</v>
      </c>
      <c r="G1807" t="str">
        <f t="shared" si="519"/>
        <v>0.999999766170776-0.000483558857616725i</v>
      </c>
      <c r="H1807" t="str">
        <f t="shared" si="520"/>
        <v>23.5295017909946+116.088984759106i</v>
      </c>
      <c r="I1807" t="str">
        <f t="shared" si="521"/>
        <v>146.89779895257-27.3928978495573i</v>
      </c>
      <c r="K1807" t="str">
        <f t="shared" si="522"/>
        <v>0.0083852515038774-0.044111010907344i</v>
      </c>
      <c r="L1807" t="str">
        <f t="shared" si="523"/>
        <v>0.000714285714285714-1.50857150191727i</v>
      </c>
      <c r="M1807" t="str">
        <f t="shared" si="524"/>
        <v>0.0025-0.047000002285112i</v>
      </c>
      <c r="N1807">
        <f t="shared" si="525"/>
        <v>20.936010617325195</v>
      </c>
      <c r="O1807">
        <f t="shared" si="526"/>
        <v>25.232018320601281</v>
      </c>
      <c r="P1807" s="3">
        <f t="shared" si="527"/>
        <v>25.232018320601281</v>
      </c>
      <c r="Q1807" s="3">
        <f t="shared" si="528"/>
        <v>-159.06398938267481</v>
      </c>
      <c r="R1807">
        <f t="shared" si="529"/>
        <v>20.936010617325195</v>
      </c>
      <c r="S1807">
        <f t="shared" si="530"/>
        <v>0.80167500480474996</v>
      </c>
      <c r="T1807">
        <f t="shared" si="513"/>
        <v>25.232018320601281</v>
      </c>
    </row>
    <row r="1808" spans="1:20" x14ac:dyDescent="0.25">
      <c r="A1808">
        <f t="shared" si="514"/>
        <v>5056.2134872453535</v>
      </c>
      <c r="B1808">
        <f t="shared" si="531"/>
        <v>804.72136982300799</v>
      </c>
      <c r="C1808" t="str">
        <f t="shared" si="515"/>
        <v>-16.9305620753745-6.48422391230824i</v>
      </c>
      <c r="D1808" t="str">
        <f t="shared" si="516"/>
        <v>3.47812074507819-19.7814928747438i</v>
      </c>
      <c r="E1808" t="str">
        <f t="shared" si="517"/>
        <v>161.422925230178+0.673080922842307i</v>
      </c>
      <c r="F1808" t="str">
        <f t="shared" si="518"/>
        <v>2.90990922430689-185.602443904655i</v>
      </c>
      <c r="G1808" t="str">
        <f t="shared" si="519"/>
        <v>0.999999764390298-0.000485396380411431i</v>
      </c>
      <c r="H1808" t="str">
        <f t="shared" si="520"/>
        <v>23.6008006604653+116.582689352145i</v>
      </c>
      <c r="I1808" t="str">
        <f t="shared" si="521"/>
        <v>146.965268194968-27.3604113388231i</v>
      </c>
      <c r="K1808" t="str">
        <f t="shared" si="522"/>
        <v>0.00834037714829903-0.0439501823094017i</v>
      </c>
      <c r="L1808" t="str">
        <f t="shared" si="523"/>
        <v>0.000714285714285714-1.50286063151751i</v>
      </c>
      <c r="M1808" t="str">
        <f t="shared" si="524"/>
        <v>0.0025-0.0468220783872404i</v>
      </c>
      <c r="N1808">
        <f t="shared" si="525"/>
        <v>20.956304602761293</v>
      </c>
      <c r="O1808">
        <f t="shared" si="526"/>
        <v>25.167852915720793</v>
      </c>
      <c r="P1808" s="3">
        <f t="shared" si="527"/>
        <v>25.167852915720793</v>
      </c>
      <c r="Q1808" s="3">
        <f t="shared" si="528"/>
        <v>-159.04369539723871</v>
      </c>
      <c r="R1808">
        <f t="shared" si="529"/>
        <v>20.956304602761293</v>
      </c>
      <c r="S1808">
        <f t="shared" si="530"/>
        <v>0.80472136982300801</v>
      </c>
      <c r="T1808">
        <f t="shared" si="513"/>
        <v>25.167852915720793</v>
      </c>
    </row>
    <row r="1809" spans="1:20" x14ac:dyDescent="0.25">
      <c r="A1809">
        <f t="shared" si="514"/>
        <v>5075.4270984968862</v>
      </c>
      <c r="B1809">
        <f t="shared" si="531"/>
        <v>807.77931102833543</v>
      </c>
      <c r="C1809" t="str">
        <f t="shared" si="515"/>
        <v>-16.8036462476169-6.44253786427581i</v>
      </c>
      <c r="D1809" t="str">
        <f t="shared" si="516"/>
        <v>3.47812071267938-19.7066369467863i</v>
      </c>
      <c r="E1809" t="str">
        <f t="shared" si="517"/>
        <v>161.423408073232+0.676773355415275i</v>
      </c>
      <c r="F1809" t="str">
        <f t="shared" si="518"/>
        <v>2.90990921908641-184.899835285656i</v>
      </c>
      <c r="G1809" t="str">
        <f t="shared" si="519"/>
        <v>0.999999762596263-0.000487240885782866i</v>
      </c>
      <c r="H1809" t="str">
        <f t="shared" si="520"/>
        <v>23.672767515738+117.078915874195i</v>
      </c>
      <c r="I1809" t="str">
        <f t="shared" si="521"/>
        <v>147.033309124963-27.3284583716841i</v>
      </c>
      <c r="K1809" t="str">
        <f t="shared" si="522"/>
        <v>0.0082958295202212-0.0437898949728286i</v>
      </c>
      <c r="L1809" t="str">
        <f t="shared" si="523"/>
        <v>0.000714285714285714-1.49717138027247i</v>
      </c>
      <c r="M1809" t="str">
        <f t="shared" si="524"/>
        <v>0.0025-0.0466448280406859i</v>
      </c>
      <c r="N1809">
        <f t="shared" si="525"/>
        <v>20.976882826889693</v>
      </c>
      <c r="O1809">
        <f t="shared" si="526"/>
        <v>25.103691407597463</v>
      </c>
      <c r="P1809" s="3">
        <f t="shared" si="527"/>
        <v>25.103691407597463</v>
      </c>
      <c r="Q1809" s="3">
        <f t="shared" si="528"/>
        <v>-159.02311717311031</v>
      </c>
      <c r="R1809">
        <f t="shared" si="529"/>
        <v>20.976882826889693</v>
      </c>
      <c r="S1809">
        <f t="shared" si="530"/>
        <v>0.80777931102833544</v>
      </c>
      <c r="T1809">
        <f t="shared" si="513"/>
        <v>25.103691407597463</v>
      </c>
    </row>
    <row r="1810" spans="1:20" x14ac:dyDescent="0.25">
      <c r="A1810">
        <f t="shared" si="514"/>
        <v>5094.7137214711738</v>
      </c>
      <c r="B1810">
        <f t="shared" si="531"/>
        <v>810.84887241024308</v>
      </c>
      <c r="C1810" t="str">
        <f t="shared" si="515"/>
        <v>-16.6776552246825-6.40119910736i</v>
      </c>
      <c r="D1810" t="str">
        <f t="shared" si="516"/>
        <v>3.47812068003388-19.6320645054167i</v>
      </c>
      <c r="E1810" t="str">
        <f t="shared" si="517"/>
        <v>161.423896895417+0.680475718931875i</v>
      </c>
      <c r="F1810" t="str">
        <f t="shared" si="518"/>
        <v>2.90990921382619-184.199886512864i</v>
      </c>
      <c r="G1810" t="str">
        <f t="shared" si="519"/>
        <v>0.999999760788567-0.000489092400264711i</v>
      </c>
      <c r="H1810" t="str">
        <f t="shared" si="520"/>
        <v>23.7454096125992+117.577682198079i</v>
      </c>
      <c r="I1810" t="str">
        <f t="shared" si="521"/>
        <v>147.101927049382-27.2970403899367i</v>
      </c>
      <c r="K1810" t="str">
        <f t="shared" si="522"/>
        <v>0.00825160633196348-0.0436301475837627i</v>
      </c>
      <c r="L1810" t="str">
        <f t="shared" si="523"/>
        <v>0.000714285714285714-1.49150366634038i</v>
      </c>
      <c r="M1810" t="str">
        <f t="shared" si="524"/>
        <v>0.0025-0.0464682486956425i</v>
      </c>
      <c r="N1810">
        <f t="shared" si="525"/>
        <v>20.997745513028235</v>
      </c>
      <c r="O1810">
        <f t="shared" si="526"/>
        <v>25.039533888511997</v>
      </c>
      <c r="P1810" s="3">
        <f t="shared" si="527"/>
        <v>25.039533888511997</v>
      </c>
      <c r="Q1810" s="3">
        <f t="shared" si="528"/>
        <v>-159.00225448697176</v>
      </c>
      <c r="R1810">
        <f t="shared" si="529"/>
        <v>20.997745513028235</v>
      </c>
      <c r="S1810">
        <f t="shared" si="530"/>
        <v>0.81084887241024306</v>
      </c>
      <c r="T1810">
        <f t="shared" si="513"/>
        <v>25.039533888511997</v>
      </c>
    </row>
    <row r="1811" spans="1:20" x14ac:dyDescent="0.25">
      <c r="A1811">
        <f t="shared" si="514"/>
        <v>5114.0736336127648</v>
      </c>
      <c r="B1811">
        <f t="shared" si="531"/>
        <v>813.93009812540197</v>
      </c>
      <c r="C1811" t="str">
        <f t="shared" si="515"/>
        <v>-16.5525825202561-6.36020426861344i</v>
      </c>
      <c r="D1811" t="str">
        <f t="shared" si="516"/>
        <v>3.4781206471398-19.5577744778854i</v>
      </c>
      <c r="E1811" t="str">
        <f t="shared" si="517"/>
        <v>161.424391725843+0.684188061962155i</v>
      </c>
      <c r="F1811" t="str">
        <f t="shared" si="518"/>
        <v>2.90990920852591-183.50258751728i</v>
      </c>
      <c r="G1811" t="str">
        <f t="shared" si="519"/>
        <v>0.999999758967106-0.000490950950491468i</v>
      </c>
      <c r="H1811" t="str">
        <f t="shared" si="520"/>
        <v>23.8187343017967+118.079006378018i</v>
      </c>
      <c r="I1811" t="str">
        <f t="shared" si="521"/>
        <v>147.171127331683-27.2661588713192i</v>
      </c>
      <c r="K1811" t="str">
        <f t="shared" si="522"/>
        <v>0.0082077053105133-0.0434709388255689i</v>
      </c>
      <c r="L1811" t="str">
        <f t="shared" si="523"/>
        <v>0.000714285714285714-1.48585740818926i</v>
      </c>
      <c r="M1811" t="str">
        <f t="shared" si="524"/>
        <v>0.0025-0.046292337811957i</v>
      </c>
      <c r="N1811">
        <f t="shared" si="525"/>
        <v>21.01889288652967</v>
      </c>
      <c r="O1811">
        <f t="shared" si="526"/>
        <v>24.975380450925179</v>
      </c>
      <c r="P1811" s="3">
        <f t="shared" si="527"/>
        <v>24.975380450925179</v>
      </c>
      <c r="Q1811" s="3">
        <f t="shared" si="528"/>
        <v>-158.98110711347033</v>
      </c>
      <c r="R1811">
        <f t="shared" si="529"/>
        <v>21.01889288652967</v>
      </c>
      <c r="S1811">
        <f t="shared" si="530"/>
        <v>0.81393009812540196</v>
      </c>
      <c r="T1811">
        <f t="shared" si="513"/>
        <v>24.975380450925179</v>
      </c>
    </row>
    <row r="1812" spans="1:20" x14ac:dyDescent="0.25">
      <c r="A1812">
        <f t="shared" si="514"/>
        <v>5133.5071134204936</v>
      </c>
      <c r="B1812">
        <f t="shared" si="531"/>
        <v>817.02303249827855</v>
      </c>
      <c r="C1812" t="str">
        <f t="shared" si="515"/>
        <v>-16.4284216897759-6.31955000960043i</v>
      </c>
      <c r="D1812" t="str">
        <f t="shared" si="516"/>
        <v>3.47812061399524-19.4837657955054i</v>
      </c>
      <c r="E1812" t="str">
        <f t="shared" si="517"/>
        <v>161.424892593955+0.687910433240822i</v>
      </c>
      <c r="F1812" t="str">
        <f t="shared" si="518"/>
        <v>2.90990920318524-182.807928268023i</v>
      </c>
      <c r="G1812" t="str">
        <f t="shared" si="519"/>
        <v>0.999999757131776-0.000492816563198855i</v>
      </c>
      <c r="H1812" t="str">
        <f t="shared" si="520"/>
        <v>23.8927490305437+118.582906652021i</v>
      </c>
      <c r="I1812" t="str">
        <f t="shared" si="521"/>
        <v>147.240915392689-27.2358153300064i</v>
      </c>
      <c r="K1812" t="str">
        <f t="shared" si="522"/>
        <v>0.00816412419745267-0.0433122673789266i</v>
      </c>
      <c r="L1812" t="str">
        <f t="shared" si="523"/>
        <v>0.000714285714285714-1.48023252459579i</v>
      </c>
      <c r="M1812" t="str">
        <f t="shared" si="524"/>
        <v>0.0025-0.0461170928590923i</v>
      </c>
      <c r="N1812">
        <f t="shared" si="525"/>
        <v>21.040325174778559</v>
      </c>
      <c r="O1812">
        <f t="shared" si="526"/>
        <v>24.91123118748137</v>
      </c>
      <c r="P1812" s="3">
        <f t="shared" si="527"/>
        <v>24.91123118748137</v>
      </c>
      <c r="Q1812" s="3">
        <f t="shared" si="528"/>
        <v>-158.95967482522144</v>
      </c>
      <c r="R1812">
        <f t="shared" si="529"/>
        <v>21.040325174778559</v>
      </c>
      <c r="S1812">
        <f t="shared" si="530"/>
        <v>0.81702303249827857</v>
      </c>
      <c r="T1812">
        <f t="shared" si="513"/>
        <v>24.91123118748137</v>
      </c>
    </row>
    <row r="1813" spans="1:20" x14ac:dyDescent="0.25">
      <c r="A1813">
        <f t="shared" si="514"/>
        <v>5153.0144404514913</v>
      </c>
      <c r="B1813">
        <f t="shared" si="531"/>
        <v>820.12772002177201</v>
      </c>
      <c r="C1813" t="str">
        <f t="shared" si="515"/>
        <v>-16.3051663302207-6.27923302604786i</v>
      </c>
      <c r="D1813" t="str">
        <f t="shared" si="516"/>
        <v>3.47812058059832-19.410037393637i</v>
      </c>
      <c r="E1813" t="str">
        <f t="shared" si="517"/>
        <v>161.42539952953+0.69164288166727i</v>
      </c>
      <c r="F1813" t="str">
        <f t="shared" si="518"/>
        <v>2.90990919780393-182.115898772187i</v>
      </c>
      <c r="G1813" t="str">
        <f t="shared" si="519"/>
        <v>0.999999755282471-0.000494689265224179i</v>
      </c>
      <c r="H1813" t="str">
        <f t="shared" si="520"/>
        <v>23.9674613440469+119.089401444303i</v>
      </c>
      <c r="I1813" t="str">
        <f t="shared" si="521"/>
        <v>147.311296711314-27.2060113171077i</v>
      </c>
      <c r="K1813" t="str">
        <f t="shared" si="522"/>
        <v>0.00812086074888408-0.0431541319219174i</v>
      </c>
      <c r="L1813" t="str">
        <f t="shared" si="523"/>
        <v>0.000714285714285714-1.47462893464415i</v>
      </c>
      <c r="M1813" t="str">
        <f t="shared" si="524"/>
        <v>0.0025-0.0459425113160912i</v>
      </c>
      <c r="N1813">
        <f t="shared" si="525"/>
        <v>21.062042607185816</v>
      </c>
      <c r="O1813">
        <f t="shared" si="526"/>
        <v>24.847086191012249</v>
      </c>
      <c r="P1813" s="3">
        <f t="shared" si="527"/>
        <v>24.847086191012249</v>
      </c>
      <c r="Q1813" s="3">
        <f t="shared" si="528"/>
        <v>-158.93795739281418</v>
      </c>
      <c r="R1813">
        <f t="shared" si="529"/>
        <v>21.062042607185816</v>
      </c>
      <c r="S1813">
        <f t="shared" si="530"/>
        <v>0.82012772002177203</v>
      </c>
      <c r="T1813">
        <f t="shared" si="513"/>
        <v>24.847086191012249</v>
      </c>
    </row>
    <row r="1814" spans="1:20" x14ac:dyDescent="0.25">
      <c r="A1814">
        <f t="shared" si="514"/>
        <v>5172.5958953252066</v>
      </c>
      <c r="B1814">
        <f t="shared" si="531"/>
        <v>823.24420535785475</v>
      </c>
      <c r="C1814" t="str">
        <f t="shared" si="515"/>
        <v>-16.1828100798972-6.2392500474996i</v>
      </c>
      <c r="D1814" t="str">
        <f t="shared" si="516"/>
        <v>3.47812054694709-19.3365882116724i</v>
      </c>
      <c r="E1814" t="str">
        <f t="shared" si="517"/>
        <v>161.425912562681+0.695385456305104i</v>
      </c>
      <c r="F1814" t="str">
        <f t="shared" si="518"/>
        <v>2.90990919238165-181.426489074696i</v>
      </c>
      <c r="G1814" t="str">
        <f t="shared" si="519"/>
        <v>0.999999753419085-0.000496569083506731i</v>
      </c>
      <c r="H1814" t="str">
        <f t="shared" si="520"/>
        <v>24.0428788870668+119.598509367748i</v>
      </c>
      <c r="I1814" t="str">
        <f t="shared" si="521"/>
        <v>147.382276825309-27.1767484211785i</v>
      </c>
      <c r="K1814" t="str">
        <f t="shared" si="522"/>
        <v>0.00807791273535676-0.0429965311301099i</v>
      </c>
      <c r="L1814" t="str">
        <f t="shared" si="523"/>
        <v>0.000714285714285714-1.46904655772479i</v>
      </c>
      <c r="M1814" t="str">
        <f t="shared" si="524"/>
        <v>0.0025-0.0457685906715393i</v>
      </c>
      <c r="N1814">
        <f t="shared" si="525"/>
        <v>21.084045415183454</v>
      </c>
      <c r="O1814">
        <f t="shared" si="526"/>
        <v>24.782945554540557</v>
      </c>
      <c r="P1814" s="3">
        <f t="shared" si="527"/>
        <v>24.782945554540557</v>
      </c>
      <c r="Q1814" s="3">
        <f t="shared" si="528"/>
        <v>-158.91595458481655</v>
      </c>
      <c r="R1814">
        <f t="shared" si="529"/>
        <v>21.084045415183454</v>
      </c>
      <c r="S1814">
        <f t="shared" si="530"/>
        <v>0.82324420535785481</v>
      </c>
      <c r="T1814">
        <f t="shared" si="513"/>
        <v>24.782945554540557</v>
      </c>
    </row>
    <row r="1815" spans="1:20" x14ac:dyDescent="0.25">
      <c r="A1815">
        <f t="shared" si="514"/>
        <v>5192.2517597274427</v>
      </c>
      <c r="B1815">
        <f t="shared" si="531"/>
        <v>826.37253333821457</v>
      </c>
      <c r="C1815" t="str">
        <f t="shared" si="515"/>
        <v>-16.0613466182278-6.19959783697469i</v>
      </c>
      <c r="D1815" t="str">
        <f t="shared" si="516"/>
        <v>3.47812051303964-19.2634171930203i</v>
      </c>
      <c r="E1815" t="str">
        <f t="shared" si="517"/>
        <v>161.426431723862+0.699138206383777i</v>
      </c>
      <c r="F1815" t="str">
        <f t="shared" si="518"/>
        <v>2.90990918691808-180.73968925816i</v>
      </c>
      <c r="G1815" t="str">
        <f t="shared" si="519"/>
        <v>0.999999751541509-0.000498456045088167i</v>
      </c>
      <c r="H1815" t="str">
        <f t="shared" si="520"/>
        <v>24.1190094055047+120.110249226408i</v>
      </c>
      <c r="I1815" t="str">
        <f t="shared" si="521"/>
        <v>147.453861332013-27.1480282687394i</v>
      </c>
      <c r="K1815" t="str">
        <f t="shared" si="522"/>
        <v>0.00803527794179309-0.0428394636766454i</v>
      </c>
      <c r="L1815" t="str">
        <f t="shared" si="523"/>
        <v>0.000714285714285714-1.46348531353336i</v>
      </c>
      <c r="M1815" t="str">
        <f t="shared" si="524"/>
        <v>0.0025-0.04559532842353i</v>
      </c>
      <c r="N1815">
        <f t="shared" si="525"/>
        <v>21.10633383222094</v>
      </c>
      <c r="O1815">
        <f t="shared" si="526"/>
        <v>24.718809371284074</v>
      </c>
      <c r="P1815" s="3">
        <f t="shared" si="527"/>
        <v>24.718809371284074</v>
      </c>
      <c r="Q1815" s="3">
        <f t="shared" si="528"/>
        <v>-158.89366616777906</v>
      </c>
      <c r="R1815">
        <f t="shared" si="529"/>
        <v>21.10633383222094</v>
      </c>
      <c r="S1815">
        <f t="shared" si="530"/>
        <v>0.82637253333821459</v>
      </c>
      <c r="T1815">
        <f t="shared" si="513"/>
        <v>24.718809371284074</v>
      </c>
    </row>
    <row r="1816" spans="1:20" x14ac:dyDescent="0.25">
      <c r="A1816">
        <f t="shared" si="514"/>
        <v>5211.9823164144073</v>
      </c>
      <c r="B1816">
        <f t="shared" si="531"/>
        <v>829.51274896489986</v>
      </c>
      <c r="C1816" t="str">
        <f t="shared" si="515"/>
        <v>-15.9407696655393-6.16027319062825i</v>
      </c>
      <c r="D1816" t="str">
        <f t="shared" si="516"/>
        <v>3.47812047887398-19.1905232850912i</v>
      </c>
      <c r="E1816" t="str">
        <f t="shared" si="517"/>
        <v>161.426957043869+0.702901181297304i</v>
      </c>
      <c r="F1816" t="str">
        <f t="shared" si="518"/>
        <v>2.9099091814129-180.055489442732i</v>
      </c>
      <c r="G1816" t="str">
        <f t="shared" si="519"/>
        <v>0.999999749649638-0.000500350177112904i</v>
      </c>
      <c r="H1816" t="str">
        <f t="shared" si="520"/>
        <v>24.1958607480208+120.624640018036i</v>
      </c>
      <c r="I1816" t="str">
        <f t="shared" si="521"/>
        <v>147.526055889115-27.1198525248053i</v>
      </c>
      <c r="K1816" t="str">
        <f t="shared" si="522"/>
        <v>0.00799295416741522-0.0426829282323223i</v>
      </c>
      <c r="L1816" t="str">
        <f t="shared" si="523"/>
        <v>0.000714285714285714-1.4579451220695i</v>
      </c>
      <c r="M1816" t="str">
        <f t="shared" si="524"/>
        <v>0.0025-0.0454227220796273i</v>
      </c>
      <c r="N1816">
        <f t="shared" si="525"/>
        <v>21.128908093758554</v>
      </c>
      <c r="O1816">
        <f t="shared" si="526"/>
        <v>24.654677734659792</v>
      </c>
      <c r="P1816" s="3">
        <f t="shared" si="527"/>
        <v>24.654677734659792</v>
      </c>
      <c r="Q1816" s="3">
        <f t="shared" si="528"/>
        <v>-158.87109190624145</v>
      </c>
      <c r="R1816">
        <f t="shared" si="529"/>
        <v>21.128908093758554</v>
      </c>
      <c r="S1816">
        <f t="shared" si="530"/>
        <v>0.8295127489648999</v>
      </c>
      <c r="T1816">
        <f t="shared" si="513"/>
        <v>24.654677734659792</v>
      </c>
    </row>
    <row r="1817" spans="1:20" x14ac:dyDescent="0.25">
      <c r="A1817">
        <f t="shared" si="514"/>
        <v>5231.7878492167829</v>
      </c>
      <c r="B1817">
        <f t="shared" si="531"/>
        <v>832.66489741096655</v>
      </c>
      <c r="C1817" t="str">
        <f t="shared" si="515"/>
        <v>-15.8210729828495-6.12127293741538i</v>
      </c>
      <c r="D1817" t="str">
        <f t="shared" si="516"/>
        <v>3.47812044444818-19.1179054392817i</v>
      </c>
      <c r="E1817" t="str">
        <f t="shared" si="517"/>
        <v>161.427488553837+0.706674430605187i</v>
      </c>
      <c r="F1817" t="str">
        <f t="shared" si="518"/>
        <v>2.90990917586581-179.373879785969i</v>
      </c>
      <c r="G1817" t="str">
        <f t="shared" si="519"/>
        <v>0.99999974774336-0.000502251506828502i</v>
      </c>
      <c r="H1817" t="str">
        <f t="shared" si="520"/>
        <v>24.2734408676822+121.141700936671i</v>
      </c>
      <c r="I1817" t="str">
        <f t="shared" si="521"/>
        <v>147.598866215441-27.0922228934266i</v>
      </c>
      <c r="K1817" t="str">
        <f t="shared" si="522"/>
        <v>0.00795093922567112-0.0425269234656778i</v>
      </c>
      <c r="L1817" t="str">
        <f t="shared" si="523"/>
        <v>0.000714285714285714-1.45242590363568i</v>
      </c>
      <c r="M1817" t="str">
        <f t="shared" si="524"/>
        <v>0.0025-0.0452507691568314i</v>
      </c>
      <c r="N1817">
        <f t="shared" si="525"/>
        <v>21.151768437262689</v>
      </c>
      <c r="O1817">
        <f t="shared" si="526"/>
        <v>24.590550738286989</v>
      </c>
      <c r="P1817" s="3">
        <f t="shared" si="527"/>
        <v>24.590550738286989</v>
      </c>
      <c r="Q1817" s="3">
        <f t="shared" si="528"/>
        <v>-158.84823156273731</v>
      </c>
      <c r="R1817">
        <f t="shared" si="529"/>
        <v>21.151768437262689</v>
      </c>
      <c r="S1817">
        <f t="shared" si="530"/>
        <v>0.8326648974109665</v>
      </c>
      <c r="T1817">
        <f t="shared" si="513"/>
        <v>24.590550738286989</v>
      </c>
    </row>
    <row r="1818" spans="1:20" x14ac:dyDescent="0.25">
      <c r="A1818">
        <f t="shared" si="514"/>
        <v>5251.6686430438067</v>
      </c>
      <c r="B1818">
        <f t="shared" si="531"/>
        <v>835.82902402112825</v>
      </c>
      <c r="C1818" t="str">
        <f t="shared" si="515"/>
        <v>-15.7022503716572-6.08259393875919i</v>
      </c>
      <c r="D1818" t="str">
        <f t="shared" si="516"/>
        <v>3.47812040976025-19.0455626109597i</v>
      </c>
      <c r="E1818" t="str">
        <f t="shared" si="517"/>
        <v>161.428026285249+0.710458004032617i</v>
      </c>
      <c r="F1818" t="str">
        <f t="shared" si="518"/>
        <v>2.90990917027647-178.694850482686i</v>
      </c>
      <c r="G1818" t="str">
        <f t="shared" si="519"/>
        <v>0.999999745822568-0.000504160061586063i</v>
      </c>
      <c r="H1818" t="str">
        <f t="shared" si="520"/>
        <v>24.3517578236427+121.661451375248i</v>
      </c>
      <c r="I1818" t="str">
        <f t="shared" si="521"/>
        <v>147.672298091728-27.0651411182383i</v>
      </c>
      <c r="K1818" t="str">
        <f t="shared" si="522"/>
        <v>0.00790923094416179-0.0423714480430715i</v>
      </c>
      <c r="L1818" t="str">
        <f t="shared" si="523"/>
        <v>0.000714285714285714-1.44692757883611i</v>
      </c>
      <c r="M1818" t="str">
        <f t="shared" si="524"/>
        <v>0.0025-0.0450794671815417i</v>
      </c>
      <c r="N1818">
        <f t="shared" si="525"/>
        <v>21.174915102200373</v>
      </c>
      <c r="O1818">
        <f t="shared" si="526"/>
        <v>24.526428475991899</v>
      </c>
      <c r="P1818" s="3">
        <f t="shared" si="527"/>
        <v>24.526428475991899</v>
      </c>
      <c r="Q1818" s="3">
        <f t="shared" si="528"/>
        <v>-158.82508489779963</v>
      </c>
      <c r="R1818">
        <f t="shared" si="529"/>
        <v>21.174915102200373</v>
      </c>
      <c r="S1818">
        <f t="shared" si="530"/>
        <v>0.83582902402112824</v>
      </c>
      <c r="T1818">
        <f t="shared" si="513"/>
        <v>24.526428475991899</v>
      </c>
    </row>
    <row r="1819" spans="1:20" x14ac:dyDescent="0.25">
      <c r="A1819">
        <f t="shared" si="514"/>
        <v>5271.6249838873737</v>
      </c>
      <c r="B1819">
        <f t="shared" si="531"/>
        <v>839.0051743124086</v>
      </c>
      <c r="C1819" t="str">
        <f t="shared" si="515"/>
        <v>-15.5842956737295-6.04423308822074i</v>
      </c>
      <c r="D1819" t="str">
        <f t="shared" si="516"/>
        <v>3.4781203748082-18.9734937594493i</v>
      </c>
      <c r="E1819" t="str">
        <f t="shared" si="517"/>
        <v>161.428570269933+0.714251951470104i</v>
      </c>
      <c r="F1819" t="str">
        <f t="shared" si="518"/>
        <v>2.9099091646446-178.01839176482i</v>
      </c>
      <c r="G1819" t="str">
        <f t="shared" si="519"/>
        <v>0.999999743887149-0.000506075868840621i</v>
      </c>
      <c r="H1819" t="str">
        <f t="shared" si="520"/>
        <v>24.4308197828544+122.183910928268i</v>
      </c>
      <c r="I1819" t="str">
        <f t="shared" si="521"/>
        <v>147.746357361444-27.0386089830225i</v>
      </c>
      <c r="K1819" t="str">
        <f t="shared" si="522"/>
        <v>0.00786782716456721-0.0422165006287644i</v>
      </c>
      <c r="L1819" t="str">
        <f t="shared" si="523"/>
        <v>0.000714285714285714-1.44145006857552i</v>
      </c>
      <c r="M1819" t="str">
        <f t="shared" si="524"/>
        <v>0.0025-0.0449088136895213i</v>
      </c>
      <c r="N1819">
        <f t="shared" si="525"/>
        <v>21.198348330033213</v>
      </c>
      <c r="O1819">
        <f t="shared" si="526"/>
        <v>24.462311041810764</v>
      </c>
      <c r="P1819" s="3">
        <f t="shared" si="527"/>
        <v>24.462311041810764</v>
      </c>
      <c r="Q1819" s="3">
        <f t="shared" si="528"/>
        <v>-158.80165166996679</v>
      </c>
      <c r="R1819">
        <f t="shared" si="529"/>
        <v>21.198348330033213</v>
      </c>
      <c r="S1819">
        <f t="shared" si="530"/>
        <v>0.83900517431240862</v>
      </c>
      <c r="T1819">
        <f t="shared" si="513"/>
        <v>24.462311041810764</v>
      </c>
    </row>
    <row r="1820" spans="1:20" x14ac:dyDescent="0.25">
      <c r="A1820">
        <f t="shared" si="514"/>
        <v>5291.657158826145</v>
      </c>
      <c r="B1820">
        <f t="shared" si="531"/>
        <v>842.19339397479575</v>
      </c>
      <c r="C1820" t="str">
        <f t="shared" si="515"/>
        <v>-15.4672027708917-6.00618731117315i</v>
      </c>
      <c r="D1820" t="str">
        <f t="shared" si="516"/>
        <v>3.47812033959-18.9016978480158i</v>
      </c>
      <c r="E1820" t="str">
        <f t="shared" si="517"/>
        <v>161.429120540065+0.718056322974331i</v>
      </c>
      <c r="F1820" t="str">
        <f t="shared" si="518"/>
        <v>2.90990915896981-177.344493901285i</v>
      </c>
      <c r="G1820" t="str">
        <f t="shared" si="519"/>
        <v>0.999999741936994-0.000507998956151539i</v>
      </c>
      <c r="H1820" t="str">
        <f t="shared" si="520"/>
        <v>24.5106350218105+122.709099394491i</v>
      </c>
      <c r="I1820" t="str">
        <f t="shared" si="521"/>
        <v>147.821049931585-27.0126283122786i</v>
      </c>
      <c r="K1820" t="str">
        <f t="shared" si="522"/>
        <v>0.00782672574257355-0.0420620798850007i</v>
      </c>
      <c r="L1820" t="str">
        <f t="shared" si="523"/>
        <v>0.000714285714285714-1.4359932940581i</v>
      </c>
      <c r="M1820" t="str">
        <f t="shared" si="524"/>
        <v>0.0025-0.0447388062258632i</v>
      </c>
      <c r="N1820">
        <f t="shared" si="525"/>
        <v>21.222068364211253</v>
      </c>
      <c r="O1820">
        <f t="shared" si="526"/>
        <v>24.398198529994175</v>
      </c>
      <c r="P1820" s="3">
        <f t="shared" si="527"/>
        <v>24.398198529994175</v>
      </c>
      <c r="Q1820" s="3">
        <f t="shared" si="528"/>
        <v>-158.77793163578875</v>
      </c>
      <c r="R1820">
        <f t="shared" si="529"/>
        <v>21.222068364211253</v>
      </c>
      <c r="S1820">
        <f t="shared" si="530"/>
        <v>0.84219339397479576</v>
      </c>
      <c r="T1820">
        <f t="shared" si="513"/>
        <v>24.398198529994175</v>
      </c>
    </row>
    <row r="1821" spans="1:20" x14ac:dyDescent="0.25">
      <c r="A1821">
        <f t="shared" si="514"/>
        <v>5311.7654560296842</v>
      </c>
      <c r="B1821">
        <f t="shared" si="531"/>
        <v>845.39372887189995</v>
      </c>
      <c r="C1821" t="str">
        <f t="shared" si="515"/>
        <v>-15.3509655848166-5.96845356447857i</v>
      </c>
      <c r="D1821" t="str">
        <f t="shared" si="516"/>
        <v>3.47812030410365-18.8301738438511i</v>
      </c>
      <c r="E1821" t="str">
        <f t="shared" si="517"/>
        <v>161.429677128174+0.721871168767834i</v>
      </c>
      <c r="F1821" t="str">
        <f t="shared" si="518"/>
        <v>2.90990915325184-176.673147197833i</v>
      </c>
      <c r="G1821" t="str">
        <f t="shared" si="519"/>
        <v>0.999999739971989-0.000509929351182901i</v>
      </c>
      <c r="H1821" t="str">
        <f t="shared" si="520"/>
        <v>24.5912119283238+123.237036779685i</v>
      </c>
      <c r="I1821" t="str">
        <f t="shared" si="521"/>
        <v>147.896381773506-26.9872009718074i</v>
      </c>
      <c r="K1821" t="str">
        <f t="shared" si="522"/>
        <v>0.00778592454779998-0.0419081844720859i</v>
      </c>
      <c r="L1821" t="str">
        <f t="shared" si="523"/>
        <v>0.000714285714285714-1.43055717678631i</v>
      </c>
      <c r="M1821" t="str">
        <f t="shared" si="524"/>
        <v>0.0025-0.0445694423449523i</v>
      </c>
      <c r="N1821">
        <f t="shared" si="525"/>
        <v>21.246075450167581</v>
      </c>
      <c r="O1821">
        <f t="shared" si="526"/>
        <v>24.334091035010946</v>
      </c>
      <c r="P1821" s="3">
        <f t="shared" si="527"/>
        <v>24.334091035010946</v>
      </c>
      <c r="Q1821" s="3">
        <f t="shared" si="528"/>
        <v>-158.75392454983242</v>
      </c>
      <c r="R1821">
        <f t="shared" si="529"/>
        <v>21.246075450167581</v>
      </c>
      <c r="S1821">
        <f t="shared" si="530"/>
        <v>0.84539372887190001</v>
      </c>
      <c r="T1821">
        <f t="shared" si="513"/>
        <v>24.334091035010946</v>
      </c>
    </row>
    <row r="1822" spans="1:20" x14ac:dyDescent="0.25">
      <c r="A1822">
        <f t="shared" si="514"/>
        <v>5331.9501647625975</v>
      </c>
      <c r="B1822">
        <f t="shared" si="531"/>
        <v>848.60622504161324</v>
      </c>
      <c r="C1822" t="str">
        <f t="shared" si="515"/>
        <v>-15.2355780768138-5.93102883616789i</v>
      </c>
      <c r="D1822" t="str">
        <f t="shared" si="516"/>
        <v>3.47812026834706-18.7589207180582i</v>
      </c>
      <c r="E1822" t="str">
        <f t="shared" si="517"/>
        <v>161.430240067142+0.725696539239914i</v>
      </c>
      <c r="F1822" t="str">
        <f t="shared" si="518"/>
        <v>2.9099091474903-176.004341996917i</v>
      </c>
      <c r="G1822" t="str">
        <f t="shared" si="519"/>
        <v>0.999999737992022-0.000511867081703915i</v>
      </c>
      <c r="H1822" t="str">
        <f t="shared" si="520"/>
        <v>24.6725590033363+123.767743299416i</v>
      </c>
      <c r="I1822" t="str">
        <f t="shared" si="521"/>
        <v>147.972358923764-26.9623288693046i</v>
      </c>
      <c r="K1822" t="str">
        <f t="shared" si="522"/>
        <v>0.00774542146372558-0.0417548130484653i</v>
      </c>
      <c r="L1822" t="str">
        <f t="shared" si="523"/>
        <v>0.000714285714285714-1.42514163855978i</v>
      </c>
      <c r="M1822" t="str">
        <f t="shared" si="524"/>
        <v>0.0025-0.0444007196104327i</v>
      </c>
      <c r="N1822">
        <f t="shared" si="525"/>
        <v>21.270369835311527</v>
      </c>
      <c r="O1822">
        <f t="shared" si="526"/>
        <v>24.269988651551714</v>
      </c>
      <c r="P1822" s="3">
        <f t="shared" si="527"/>
        <v>24.269988651551714</v>
      </c>
      <c r="Q1822" s="3">
        <f t="shared" si="528"/>
        <v>-158.72963016468847</v>
      </c>
      <c r="R1822">
        <f t="shared" si="529"/>
        <v>21.270369835311527</v>
      </c>
      <c r="S1822">
        <f t="shared" si="530"/>
        <v>0.8486062250416132</v>
      </c>
      <c r="T1822">
        <f t="shared" si="513"/>
        <v>24.269988651551714</v>
      </c>
    </row>
    <row r="1823" spans="1:20" x14ac:dyDescent="0.25">
      <c r="A1823">
        <f t="shared" si="514"/>
        <v>5352.2115753886956</v>
      </c>
      <c r="B1823">
        <f t="shared" si="531"/>
        <v>851.83092869677137</v>
      </c>
      <c r="C1823" t="str">
        <f t="shared" si="515"/>
        <v>-15.1210342476194-5.89391014512368i</v>
      </c>
      <c r="D1823" t="str">
        <f t="shared" si="516"/>
        <v>3.47812023231822-18.687937445637i</v>
      </c>
      <c r="E1823" t="str">
        <f t="shared" si="517"/>
        <v>161.430809390202+0.729532484945885i</v>
      </c>
      <c r="F1823" t="str">
        <f t="shared" si="518"/>
        <v>2.9099091416849-175.338068677549i</v>
      </c>
      <c r="G1823" t="str">
        <f t="shared" si="519"/>
        <v>0.999999735996979-0.000513812175589312i</v>
      </c>
      <c r="H1823" t="str">
        <f t="shared" si="520"/>
        <v>24.7546848627669+124.301239381878i</v>
      </c>
      <c r="I1823" t="str">
        <f t="shared" si="521"/>
        <v>148.048987484965-26.9380139549681i</v>
      </c>
      <c r="K1823" t="str">
        <f t="shared" si="522"/>
        <v>0.00770521438761637-0.0416019642708009i</v>
      </c>
      <c r="L1823" t="str">
        <f t="shared" si="523"/>
        <v>0.000714285714285714-1.41974660147418i</v>
      </c>
      <c r="M1823" t="str">
        <f t="shared" si="524"/>
        <v>0.0025-0.0442326355951711i</v>
      </c>
      <c r="N1823">
        <f t="shared" si="525"/>
        <v>21.294951769022305</v>
      </c>
      <c r="O1823">
        <f t="shared" si="526"/>
        <v>24.205891474532653</v>
      </c>
      <c r="P1823" s="3">
        <f t="shared" si="527"/>
        <v>24.205891474532653</v>
      </c>
      <c r="Q1823" s="3">
        <f t="shared" si="528"/>
        <v>-158.7050482309777</v>
      </c>
      <c r="R1823">
        <f t="shared" si="529"/>
        <v>21.294951769022305</v>
      </c>
      <c r="S1823">
        <f t="shared" si="530"/>
        <v>0.85183092869677135</v>
      </c>
      <c r="T1823">
        <f t="shared" si="513"/>
        <v>24.205891474532653</v>
      </c>
    </row>
    <row r="1824" spans="1:20" x14ac:dyDescent="0.25">
      <c r="A1824">
        <f t="shared" si="514"/>
        <v>5372.5499793751733</v>
      </c>
      <c r="B1824">
        <f t="shared" si="531"/>
        <v>855.06788622581917</v>
      </c>
      <c r="C1824" t="str">
        <f t="shared" si="515"/>
        <v>-15.007328137187-5.85709454076644i</v>
      </c>
      <c r="D1824" t="str">
        <f t="shared" si="516"/>
        <v>3.47812019601505-18.6172230054693i</v>
      </c>
      <c r="E1824" t="str">
        <f t="shared" si="517"/>
        <v>161.431385130947+0.733379056607618i</v>
      </c>
      <c r="F1824" t="str">
        <f t="shared" si="518"/>
        <v>2.90990913583532-174.674317655165i</v>
      </c>
      <c r="G1824" t="str">
        <f t="shared" si="519"/>
        <v>0.999999733986744-0.000515764660819744i</v>
      </c>
      <c r="H1824" t="str">
        <f t="shared" si="520"/>
        <v>24.8375982393909+124.837545670774i</v>
      </c>
      <c r="I1824" t="str">
        <f t="shared" si="521"/>
        <v>148.126273626632-26.9142582221139i</v>
      </c>
      <c r="K1824" t="str">
        <f t="shared" si="522"/>
        <v>0.00766530123045252-0.0414496367940476i</v>
      </c>
      <c r="L1824" t="str">
        <f t="shared" si="523"/>
        <v>0.000714285714285714-1.41437198792008i</v>
      </c>
      <c r="M1824" t="str">
        <f t="shared" si="524"/>
        <v>0.0025-0.0440651878812224i</v>
      </c>
      <c r="N1824">
        <f t="shared" si="525"/>
        <v>21.31982150264227</v>
      </c>
      <c r="O1824">
        <f t="shared" si="526"/>
        <v>24.141799599099684</v>
      </c>
      <c r="P1824" s="3">
        <f t="shared" si="527"/>
        <v>24.141799599099684</v>
      </c>
      <c r="Q1824" s="3">
        <f t="shared" si="528"/>
        <v>-158.68017849735773</v>
      </c>
      <c r="R1824">
        <f t="shared" si="529"/>
        <v>21.31982150264227</v>
      </c>
      <c r="S1824">
        <f t="shared" si="530"/>
        <v>0.8550678862258192</v>
      </c>
      <c r="T1824">
        <f t="shared" si="513"/>
        <v>24.141799599099684</v>
      </c>
    </row>
    <row r="1825" spans="1:20" x14ac:dyDescent="0.25">
      <c r="A1825">
        <f t="shared" si="514"/>
        <v>5392.9656692967983</v>
      </c>
      <c r="B1825">
        <f t="shared" si="531"/>
        <v>858.31714419347725</v>
      </c>
      <c r="C1825" t="str">
        <f t="shared" si="515"/>
        <v>-14.8944538244782-5.82057910274351i</v>
      </c>
      <c r="D1825" t="str">
        <f t="shared" si="516"/>
        <v>3.47812015943545-18.5467763803042i</v>
      </c>
      <c r="E1825" t="str">
        <f t="shared" si="517"/>
        <v>161.431967323329+0.73723630511432i</v>
      </c>
      <c r="F1825" t="str">
        <f t="shared" si="518"/>
        <v>2.90990912994116-174.013079381482i</v>
      </c>
      <c r="G1825" t="str">
        <f t="shared" si="519"/>
        <v>0.999999731961203-0.000517724565482186i</v>
      </c>
      <c r="H1825" t="str">
        <f t="shared" si="520"/>
        <v>24.9213079847584+125.376683028243i</v>
      </c>
      <c r="I1825" t="str">
        <f t="shared" si="521"/>
        <v>148.204223586084-26.8910637078067i</v>
      </c>
      <c r="K1825" t="str">
        <f t="shared" si="522"/>
        <v>0.0076256799168555-0.0412978292715286i</v>
      </c>
      <c r="L1825" t="str">
        <f t="shared" si="523"/>
        <v>0.000714285714285714-1.40901772058187i</v>
      </c>
      <c r="M1825" t="str">
        <f t="shared" si="524"/>
        <v>0.0025-0.0438983740597951i</v>
      </c>
      <c r="N1825">
        <f t="shared" si="525"/>
        <v>21.344979289469819</v>
      </c>
      <c r="O1825">
        <f t="shared" si="526"/>
        <v>24.077713120632165</v>
      </c>
      <c r="P1825" s="3">
        <f t="shared" si="527"/>
        <v>24.077713120632165</v>
      </c>
      <c r="Q1825" s="3">
        <f t="shared" si="528"/>
        <v>-158.65502071053018</v>
      </c>
      <c r="R1825">
        <f t="shared" si="529"/>
        <v>21.344979289469819</v>
      </c>
      <c r="S1825">
        <f t="shared" si="530"/>
        <v>0.85831714419347727</v>
      </c>
      <c r="T1825">
        <f t="shared" si="513"/>
        <v>24.077713120632165</v>
      </c>
    </row>
    <row r="1826" spans="1:20" x14ac:dyDescent="0.25">
      <c r="A1826">
        <f t="shared" si="514"/>
        <v>5413.4589388401264</v>
      </c>
      <c r="B1826">
        <f t="shared" si="531"/>
        <v>861.5787493414125</v>
      </c>
      <c r="C1826" t="str">
        <f t="shared" si="515"/>
        <v>-14.7824054272537-5.78436094062144i</v>
      </c>
      <c r="D1826" t="str">
        <f t="shared" si="516"/>
        <v>3.4781201225773-18.4765965567432i</v>
      </c>
      <c r="E1826" t="str">
        <f t="shared" si="517"/>
        <v>161.432556001664+0.741104281522223i</v>
      </c>
      <c r="F1826" t="str">
        <f t="shared" si="518"/>
        <v>2.90990912400214-173.354344344366i</v>
      </c>
      <c r="G1826" t="str">
        <f t="shared" si="519"/>
        <v>0.999999729920238-0.000519691917770344i</v>
      </c>
      <c r="H1826" t="str">
        <f t="shared" si="520"/>
        <v>25.005823071149+125.918672537824i</v>
      </c>
      <c r="I1826" t="str">
        <f t="shared" si="521"/>
        <v>148.282843669323-26.8684324935023i</v>
      </c>
      <c r="K1826" t="str">
        <f t="shared" si="522"/>
        <v>0.00758634838501603-0.0411465403550103i</v>
      </c>
      <c r="L1826" t="str">
        <f t="shared" si="523"/>
        <v>0.000714285714285714-1.40368372243661i</v>
      </c>
      <c r="M1826" t="str">
        <f t="shared" si="524"/>
        <v>0.0025-0.0437321917312165i</v>
      </c>
      <c r="N1826">
        <f t="shared" si="525"/>
        <v>21.370425384753332</v>
      </c>
      <c r="O1826">
        <f t="shared" si="526"/>
        <v>24.013632134746853</v>
      </c>
      <c r="P1826" s="3">
        <f t="shared" si="527"/>
        <v>24.013632134746853</v>
      </c>
      <c r="Q1826" s="3">
        <f t="shared" si="528"/>
        <v>-158.62957461524667</v>
      </c>
      <c r="R1826">
        <f t="shared" si="529"/>
        <v>21.370425384753332</v>
      </c>
      <c r="S1826">
        <f t="shared" si="530"/>
        <v>0.86157874934141254</v>
      </c>
      <c r="T1826">
        <f t="shared" si="513"/>
        <v>24.013632134746853</v>
      </c>
    </row>
    <row r="1827" spans="1:20" x14ac:dyDescent="0.25">
      <c r="A1827">
        <f t="shared" si="514"/>
        <v>5434.0300828077188</v>
      </c>
      <c r="B1827">
        <f t="shared" si="531"/>
        <v>864.85274858890989</v>
      </c>
      <c r="C1827" t="str">
        <f t="shared" si="515"/>
        <v>-14.6711771018641-5.74843719358026i</v>
      </c>
      <c r="D1827" t="str">
        <f t="shared" si="516"/>
        <v>3.47812008543852-18.4066825252261i</v>
      </c>
      <c r="E1827" t="str">
        <f t="shared" si="517"/>
        <v>161.433151200623+0.744983037054187i</v>
      </c>
      <c r="F1827" t="str">
        <f t="shared" si="518"/>
        <v>2.90990911801788-172.698103067694i</v>
      </c>
      <c r="G1827" t="str">
        <f t="shared" si="519"/>
        <v>0.999999727863732-0.000521666745985061i</v>
      </c>
      <c r="H1827" t="str">
        <f t="shared" si="520"/>
        <v>25.0911525935647+126.463535507485i</v>
      </c>
      <c r="I1827" t="str">
        <f t="shared" si="521"/>
        <v>148.362140251952-26.8463667057027i</v>
      </c>
      <c r="K1827" t="str">
        <f t="shared" si="522"/>
        <v>0.00754730458662095-0.0409957686947746i</v>
      </c>
      <c r="L1827" t="str">
        <f t="shared" si="523"/>
        <v>0.000714285714285714-1.39836991675295i</v>
      </c>
      <c r="M1827" t="str">
        <f t="shared" si="524"/>
        <v>0.0025-0.0435666385048979i</v>
      </c>
      <c r="N1827">
        <f t="shared" si="525"/>
        <v>21.39616004568262</v>
      </c>
      <c r="O1827">
        <f t="shared" si="526"/>
        <v>23.949556737301219</v>
      </c>
      <c r="P1827" s="3">
        <f t="shared" si="527"/>
        <v>23.949556737301219</v>
      </c>
      <c r="Q1827" s="3">
        <f t="shared" si="528"/>
        <v>-158.60383995431738</v>
      </c>
      <c r="R1827">
        <f t="shared" si="529"/>
        <v>21.39616004568262</v>
      </c>
      <c r="S1827">
        <f t="shared" si="530"/>
        <v>0.86485274858890993</v>
      </c>
      <c r="T1827">
        <f t="shared" si="513"/>
        <v>23.949556737301219</v>
      </c>
    </row>
    <row r="1828" spans="1:20" x14ac:dyDescent="0.25">
      <c r="A1828">
        <f t="shared" si="514"/>
        <v>5454.6793971223888</v>
      </c>
      <c r="B1828">
        <f t="shared" si="531"/>
        <v>868.13918903354772</v>
      </c>
      <c r="C1828" t="str">
        <f t="shared" si="515"/>
        <v>-14.5607630430426-5.71280503011218i</v>
      </c>
      <c r="D1828" t="str">
        <f t="shared" si="516"/>
        <v>3.47812004801695-18.337033280016i</v>
      </c>
      <c r="E1828" t="str">
        <f t="shared" si="517"/>
        <v>161.43375295525+0.748872623101197i</v>
      </c>
      <c r="F1828" t="str">
        <f t="shared" si="518"/>
        <v>2.90990911198808-172.044346111213i</v>
      </c>
      <c r="G1828" t="str">
        <f t="shared" si="519"/>
        <v>0.999999725791567-0.000523649078534717i</v>
      </c>
      <c r="H1828" t="str">
        <f t="shared" si="520"/>
        <v>25.1773057717598+127.011293472685i</v>
      </c>
      <c r="I1828" t="str">
        <f t="shared" si="521"/>
        <v>148.442119780082-26.8248685166217i</v>
      </c>
      <c r="K1828" t="str">
        <f t="shared" si="522"/>
        <v>0.00750854648678124-0.0408455129396924i</v>
      </c>
      <c r="L1828" t="str">
        <f t="shared" si="523"/>
        <v>0.000714285714285714-1.39307622709001i</v>
      </c>
      <c r="M1828" t="str">
        <f t="shared" si="524"/>
        <v>0.0025-0.0434017119993005i</v>
      </c>
      <c r="N1828">
        <f t="shared" si="525"/>
        <v>21.42218353138253</v>
      </c>
      <c r="O1828">
        <f t="shared" si="526"/>
        <v>23.885487024397868</v>
      </c>
      <c r="P1828" s="3">
        <f t="shared" si="527"/>
        <v>23.885487024397868</v>
      </c>
      <c r="Q1828" s="3">
        <f t="shared" si="528"/>
        <v>-158.57781646861747</v>
      </c>
      <c r="R1828">
        <f t="shared" si="529"/>
        <v>21.42218353138253</v>
      </c>
      <c r="S1828">
        <f t="shared" si="530"/>
        <v>0.8681391890335477</v>
      </c>
      <c r="T1828">
        <f t="shared" si="513"/>
        <v>23.885487024397868</v>
      </c>
    </row>
    <row r="1829" spans="1:20" x14ac:dyDescent="0.25">
      <c r="A1829">
        <f t="shared" si="514"/>
        <v>5475.4071788314541</v>
      </c>
      <c r="B1829">
        <f t="shared" si="531"/>
        <v>871.43811795187526</v>
      </c>
      <c r="C1829" t="str">
        <f t="shared" si="515"/>
        <v>-14.4511574836973-5.67746164772219i</v>
      </c>
      <c r="D1829" t="str">
        <f t="shared" si="516"/>
        <v>3.47812001031042-18.2676478191852i</v>
      </c>
      <c r="E1829" t="str">
        <f t="shared" si="517"/>
        <v>161.434361300956+0.752773091222151i</v>
      </c>
      <c r="F1829" t="str">
        <f t="shared" si="518"/>
        <v>2.90990910591236-171.39306407041i</v>
      </c>
      <c r="G1829" t="str">
        <f t="shared" si="519"/>
        <v>0.999999723703624-0.000525638943935645i</v>
      </c>
      <c r="H1829" t="str">
        <f t="shared" si="520"/>
        <v>25.2642919523137+127.561968199495i</v>
      </c>
      <c r="I1829" t="str">
        <f t="shared" si="521"/>
        <v>148.522788771275-26.8039401448684i</v>
      </c>
      <c r="K1829" t="str">
        <f t="shared" si="522"/>
        <v>0.00747007206395991-0.0406957717372948i</v>
      </c>
      <c r="L1829" t="str">
        <f t="shared" si="523"/>
        <v>0.000714285714285714-1.38780257729629i</v>
      </c>
      <c r="M1829" t="str">
        <f t="shared" si="524"/>
        <v>0.0025-0.0432374098419012i</v>
      </c>
      <c r="N1829">
        <f t="shared" si="525"/>
        <v>21.44849610290504</v>
      </c>
      <c r="O1829">
        <f t="shared" si="526"/>
        <v>23.821423092388336</v>
      </c>
      <c r="P1829" s="3">
        <f t="shared" si="527"/>
        <v>23.821423092388336</v>
      </c>
      <c r="Q1829" s="3">
        <f t="shared" si="528"/>
        <v>-158.55150389709496</v>
      </c>
      <c r="R1829">
        <f t="shared" si="529"/>
        <v>21.44849610290504</v>
      </c>
      <c r="S1829">
        <f t="shared" si="530"/>
        <v>0.8714381179518752</v>
      </c>
      <c r="T1829">
        <f t="shared" si="513"/>
        <v>23.821423092388336</v>
      </c>
    </row>
    <row r="1830" spans="1:20" x14ac:dyDescent="0.25">
      <c r="A1830">
        <f t="shared" si="514"/>
        <v>5496.2137261110138</v>
      </c>
      <c r="B1830">
        <f t="shared" si="531"/>
        <v>874.74958280009241</v>
      </c>
      <c r="C1830" t="str">
        <f t="shared" si="515"/>
        <v>-14.3423546947034-5.64240427263165i</v>
      </c>
      <c r="D1830" t="str">
        <f t="shared" si="516"/>
        <v>3.47811997231677-18.1985251446004i</v>
      </c>
      <c r="E1830" t="str">
        <f t="shared" si="517"/>
        <v>161.43497627352+0.756684493143487i</v>
      </c>
      <c r="F1830" t="str">
        <f t="shared" si="518"/>
        <v>2.90990909979035-170.744247576374i</v>
      </c>
      <c r="G1830" t="str">
        <f t="shared" si="519"/>
        <v>0.999999721599783-0.000527636370812536i</v>
      </c>
      <c r="H1830" t="str">
        <f t="shared" si="520"/>
        <v>25.352120610741+128.115581687766i</v>
      </c>
      <c r="I1830" t="str">
        <f t="shared" si="521"/>
        <v>148.604153815494-26.7835838561399i</v>
      </c>
      <c r="K1830" t="str">
        <f t="shared" si="522"/>
        <v>0.00743187930989987-0.0405465437338442i</v>
      </c>
      <c r="L1830" t="str">
        <f t="shared" si="523"/>
        <v>0.000714285714285714-1.38254889150855i</v>
      </c>
      <c r="M1830" t="str">
        <f t="shared" si="524"/>
        <v>0.0025-0.0430737296691586i</v>
      </c>
      <c r="N1830">
        <f t="shared" si="525"/>
        <v>21.475098023221136</v>
      </c>
      <c r="O1830">
        <f t="shared" si="526"/>
        <v>23.757365037876621</v>
      </c>
      <c r="P1830" s="3">
        <f t="shared" si="527"/>
        <v>23.757365037876621</v>
      </c>
      <c r="Q1830" s="3">
        <f t="shared" si="528"/>
        <v>-158.52490197677886</v>
      </c>
      <c r="R1830">
        <f t="shared" si="529"/>
        <v>21.475098023221136</v>
      </c>
      <c r="S1830">
        <f t="shared" si="530"/>
        <v>0.87474958280009241</v>
      </c>
      <c r="T1830">
        <f t="shared" si="513"/>
        <v>23.757365037876621</v>
      </c>
    </row>
    <row r="1831" spans="1:20" x14ac:dyDescent="0.25">
      <c r="A1831">
        <f t="shared" si="514"/>
        <v>5517.0993382702354</v>
      </c>
      <c r="B1831">
        <f t="shared" si="531"/>
        <v>878.07363121473281</v>
      </c>
      <c r="C1831" t="str">
        <f t="shared" si="515"/>
        <v>-14.2343489846961-5.60763015948493i</v>
      </c>
      <c r="D1831" t="str">
        <f t="shared" si="516"/>
        <v>3.47811993403384-18.1296642619088i</v>
      </c>
      <c r="E1831" t="str">
        <f t="shared" si="517"/>
        <v>161.435597909091+0.760606880759676i</v>
      </c>
      <c r="F1831" t="str">
        <f t="shared" si="518"/>
        <v>2.90990909362175-170.097887295663i</v>
      </c>
      <c r="G1831" t="str">
        <f t="shared" si="519"/>
        <v>0.999999719479922-0.000529641387898858i</v>
      </c>
      <c r="H1831" t="str">
        <f t="shared" si="520"/>
        <v>25.4408013536444+128.67215617435i</v>
      </c>
      <c r="I1831" t="str">
        <f t="shared" si="521"/>
        <v>148.686221576071-26.7638019639296i</v>
      </c>
      <c r="K1831" t="str">
        <f t="shared" si="522"/>
        <v>0.0073939662295519-0.0403978275744037i</v>
      </c>
      <c r="L1831" t="str">
        <f t="shared" si="523"/>
        <v>0.000714285714285714-1.37731509415078i</v>
      </c>
      <c r="M1831" t="str">
        <f t="shared" si="524"/>
        <v>0.0025-0.0429106691264778i</v>
      </c>
      <c r="N1831">
        <f t="shared" si="525"/>
        <v>21.501989557213733</v>
      </c>
      <c r="O1831">
        <f t="shared" si="526"/>
        <v>23.693312957722888</v>
      </c>
      <c r="P1831" s="3">
        <f t="shared" si="527"/>
        <v>23.693312957722888</v>
      </c>
      <c r="Q1831" s="3">
        <f t="shared" si="528"/>
        <v>-158.49801044278627</v>
      </c>
      <c r="R1831">
        <f t="shared" si="529"/>
        <v>21.501989557213733</v>
      </c>
      <c r="S1831">
        <f t="shared" si="530"/>
        <v>0.87807363121473281</v>
      </c>
      <c r="T1831">
        <f t="shared" si="513"/>
        <v>23.693312957722888</v>
      </c>
    </row>
    <row r="1832" spans="1:20" x14ac:dyDescent="0.25">
      <c r="A1832">
        <f t="shared" si="514"/>
        <v>5538.0643157556633</v>
      </c>
      <c r="B1832">
        <f t="shared" si="531"/>
        <v>881.41031101334886</v>
      </c>
      <c r="C1832" t="str">
        <f t="shared" si="515"/>
        <v>-14.1271346998659-5.57313659105923i</v>
      </c>
      <c r="D1832" t="str">
        <f t="shared" si="516"/>
        <v>3.4781198954594-18.0610641805235i</v>
      </c>
      <c r="E1832" t="str">
        <f t="shared" si="517"/>
        <v>161.436226244199+0.764540306134105i</v>
      </c>
      <c r="F1832" t="str">
        <f t="shared" si="518"/>
        <v>2.90990908740618-169.453973930166i</v>
      </c>
      <c r="G1832" t="str">
        <f t="shared" si="519"/>
        <v>0.999999717343919-0.000531654024037259i</v>
      </c>
      <c r="H1832" t="str">
        <f t="shared" si="520"/>
        <v>25.5303439209102+129.231714136371i</v>
      </c>
      <c r="I1832" t="str">
        <f t="shared" si="521"/>
        <v>148.768998790677-26.7445968302492i</v>
      </c>
      <c r="K1832" t="str">
        <f t="shared" si="522"/>
        <v>0.00735633084100315-0.0402496219029069i</v>
      </c>
      <c r="L1832" t="str">
        <f t="shared" si="523"/>
        <v>0.000714285714285714-1.37210110993303i</v>
      </c>
      <c r="M1832" t="str">
        <f t="shared" si="524"/>
        <v>0.0025-0.0427482258681789i</v>
      </c>
      <c r="N1832">
        <f t="shared" si="525"/>
        <v>21.529170971668123</v>
      </c>
      <c r="O1832">
        <f t="shared" si="526"/>
        <v>23.629266949048272</v>
      </c>
      <c r="P1832" s="3">
        <f t="shared" si="527"/>
        <v>23.629266949048272</v>
      </c>
      <c r="Q1832" s="3">
        <f t="shared" si="528"/>
        <v>-158.47082902833188</v>
      </c>
      <c r="R1832">
        <f t="shared" si="529"/>
        <v>21.529170971668123</v>
      </c>
      <c r="S1832">
        <f t="shared" si="530"/>
        <v>0.88141031101334888</v>
      </c>
      <c r="T1832">
        <f t="shared" si="513"/>
        <v>23.629266949048272</v>
      </c>
    </row>
    <row r="1833" spans="1:20" x14ac:dyDescent="0.25">
      <c r="A1833">
        <f t="shared" si="514"/>
        <v>5559.108960155535</v>
      </c>
      <c r="B1833">
        <f t="shared" si="531"/>
        <v>884.75967019519965</v>
      </c>
      <c r="C1833" t="str">
        <f t="shared" si="515"/>
        <v>-14.0207062237501-5.53892087797619i</v>
      </c>
      <c r="D1833" t="str">
        <f t="shared" si="516"/>
        <v>3.47811985659125-17.9927239136093i</v>
      </c>
      <c r="E1833" t="str">
        <f t="shared" si="517"/>
        <v>161.436861315743+0.768484821498321i</v>
      </c>
      <c r="F1833" t="str">
        <f t="shared" si="518"/>
        <v>2.90990908114328-168.812498216974i</v>
      </c>
      <c r="G1833" t="str">
        <f t="shared" si="519"/>
        <v>0.999999715191652-0.000533674308179989i</v>
      </c>
      <c r="H1833" t="str">
        <f t="shared" si="520"/>
        <v>25.6207581879467+129.794278294554i</v>
      </c>
      <c r="I1833" t="str">
        <f t="shared" si="521"/>
        <v>148.852492272332-26.725970866366i</v>
      </c>
      <c r="K1833" t="str">
        <f t="shared" si="522"/>
        <v>0.00731897117540526-0.0401019253622246i</v>
      </c>
      <c r="L1833" t="str">
        <f t="shared" si="523"/>
        <v>0.000714285714285714-1.3669068638504i</v>
      </c>
      <c r="M1833" t="str">
        <f t="shared" si="524"/>
        <v>0.0025-0.0425863975574604i</v>
      </c>
      <c r="N1833">
        <f t="shared" si="525"/>
        <v>21.556642535265183</v>
      </c>
      <c r="O1833">
        <f t="shared" si="526"/>
        <v>23.565227109237206</v>
      </c>
      <c r="P1833" s="3">
        <f t="shared" si="527"/>
        <v>23.565227109237206</v>
      </c>
      <c r="Q1833" s="3">
        <f t="shared" si="528"/>
        <v>-158.44335746473482</v>
      </c>
      <c r="R1833">
        <f t="shared" si="529"/>
        <v>21.556642535265183</v>
      </c>
      <c r="S1833">
        <f t="shared" si="530"/>
        <v>0.88475967019519963</v>
      </c>
      <c r="T1833">
        <f t="shared" si="513"/>
        <v>23.565227109237206</v>
      </c>
    </row>
    <row r="1834" spans="1:20" x14ac:dyDescent="0.25">
      <c r="A1834">
        <f t="shared" si="514"/>
        <v>5580.2335742041259</v>
      </c>
      <c r="B1834">
        <f t="shared" si="531"/>
        <v>888.12175694194138</v>
      </c>
      <c r="C1834" t="str">
        <f t="shared" si="515"/>
        <v>-13.9150579770301-5.50498035841768i</v>
      </c>
      <c r="D1834" t="str">
        <f t="shared" si="516"/>
        <v>3.47811981742711-17.9246424780684i</v>
      </c>
      <c r="E1834" t="str">
        <f t="shared" si="517"/>
        <v>161.437503161007+0.772440479252997i</v>
      </c>
      <c r="F1834" t="str">
        <f t="shared" si="518"/>
        <v>2.90990907483267-168.173450928244i</v>
      </c>
      <c r="G1834" t="str">
        <f t="shared" si="519"/>
        <v>0.999999713022996-0.00053570226938932i</v>
      </c>
      <c r="H1834" t="str">
        <f t="shared" si="520"/>
        <v>25.7120541679664+130.359871616601i</v>
      </c>
      <c r="I1834" t="str">
        <f t="shared" si="521"/>
        <v>148.936708910405-26.707926533553i</v>
      </c>
      <c r="K1834" t="str">
        <f t="shared" si="522"/>
        <v>0.00728188527690344-0.0399547365942345i</v>
      </c>
      <c r="L1834" t="str">
        <f t="shared" si="523"/>
        <v>0.000714285714285714-1.36173228118191i</v>
      </c>
      <c r="M1834" t="str">
        <f t="shared" si="524"/>
        <v>0.0025-0.0424251818663683i</v>
      </c>
      <c r="N1834">
        <f t="shared" si="525"/>
        <v>21.584404518571461</v>
      </c>
      <c r="O1834">
        <f t="shared" si="526"/>
        <v>23.501193535942878</v>
      </c>
      <c r="P1834" s="3">
        <f t="shared" si="527"/>
        <v>23.501193535942878</v>
      </c>
      <c r="Q1834" s="3">
        <f t="shared" si="528"/>
        <v>-158.41559548142854</v>
      </c>
      <c r="R1834">
        <f t="shared" si="529"/>
        <v>21.584404518571461</v>
      </c>
      <c r="S1834">
        <f t="shared" si="530"/>
        <v>0.8881217569419414</v>
      </c>
      <c r="T1834">
        <f t="shared" si="513"/>
        <v>23.501193535942878</v>
      </c>
    </row>
    <row r="1835" spans="1:20" x14ac:dyDescent="0.25">
      <c r="A1835">
        <f t="shared" si="514"/>
        <v>5601.4384617861015</v>
      </c>
      <c r="B1835">
        <f t="shared" si="531"/>
        <v>891.49661961832078</v>
      </c>
      <c r="C1835" t="str">
        <f t="shared" si="515"/>
        <v>-13.8101844173242-5.47131239784311i</v>
      </c>
      <c r="D1835" t="str">
        <f t="shared" si="516"/>
        <v>3.4781197779648-17.8568188945266i</v>
      </c>
      <c r="E1835" t="str">
        <f t="shared" si="517"/>
        <v>161.438151817654+0.776407331967642i</v>
      </c>
      <c r="F1835" t="str">
        <f t="shared" si="518"/>
        <v>2.90990906847404-167.536822871064i</v>
      </c>
      <c r="G1835" t="str">
        <f t="shared" si="519"/>
        <v>0.999999710837828-0.000537737936837951i</v>
      </c>
      <c r="H1835" t="str">
        <f t="shared" si="520"/>
        <v>25.8042420143141+130.928517320634i</v>
      </c>
      <c r="I1835" t="str">
        <f t="shared" si="521"/>
        <v>149.02165567165-26.6904663438549i</v>
      </c>
      <c r="K1835" t="str">
        <f t="shared" si="522"/>
        <v>0.00724507120256451-0.039808054239885i</v>
      </c>
      <c r="L1835" t="str">
        <f t="shared" si="523"/>
        <v>0.000714285714285714-1.35657728748945i</v>
      </c>
      <c r="M1835" t="str">
        <f t="shared" si="524"/>
        <v>0.0025-0.0422645764757604i</v>
      </c>
      <c r="N1835">
        <f t="shared" si="525"/>
        <v>21.612457194031805</v>
      </c>
      <c r="O1835">
        <f t="shared" si="526"/>
        <v>23.437166327089734</v>
      </c>
      <c r="P1835" s="3">
        <f t="shared" si="527"/>
        <v>23.437166327089734</v>
      </c>
      <c r="Q1835" s="3">
        <f t="shared" si="528"/>
        <v>-158.3875428059682</v>
      </c>
      <c r="R1835">
        <f t="shared" si="529"/>
        <v>21.612457194031805</v>
      </c>
      <c r="S1835">
        <f t="shared" si="530"/>
        <v>0.89149661961832083</v>
      </c>
      <c r="T1835">
        <f t="shared" si="513"/>
        <v>23.437166327089734</v>
      </c>
    </row>
    <row r="1836" spans="1:20" x14ac:dyDescent="0.25">
      <c r="A1836">
        <f t="shared" si="514"/>
        <v>5622.7239279408886</v>
      </c>
      <c r="B1836">
        <f t="shared" si="531"/>
        <v>894.88430677287045</v>
      </c>
      <c r="C1836" t="str">
        <f t="shared" si="515"/>
        <v>-13.7060800389842-5.43791438871002i</v>
      </c>
      <c r="D1836" t="str">
        <f t="shared" si="516"/>
        <v>3.47811973820198-17.7892521873188i</v>
      </c>
      <c r="E1836" t="str">
        <f t="shared" si="517"/>
        <v>161.438807323728+0.780385432381474i</v>
      </c>
      <c r="F1836" t="str">
        <f t="shared" si="518"/>
        <v>2.90990906206697-166.902604887328i</v>
      </c>
      <c r="G1836" t="str">
        <f t="shared" si="519"/>
        <v>0.99999970863602-0.00053978133980944i</v>
      </c>
      <c r="H1836" t="str">
        <f t="shared" si="520"/>
        <v>25.8973320228415+131.500238878682i</v>
      </c>
      <c r="I1836" t="str">
        <f t="shared" si="521"/>
        <v>149.107339601251-26.6735928608718i</v>
      </c>
      <c r="K1836" t="str">
        <f t="shared" si="522"/>
        <v>0.00720852702230623-0.0396618769392623i</v>
      </c>
      <c r="L1836" t="str">
        <f t="shared" si="523"/>
        <v>0.000714285714285714-1.35144180861671i</v>
      </c>
      <c r="M1836" t="str">
        <f t="shared" si="524"/>
        <v>0.0025-0.0421045790752744i</v>
      </c>
      <c r="N1836">
        <f t="shared" si="525"/>
        <v>21.64080083595897</v>
      </c>
      <c r="O1836">
        <f t="shared" si="526"/>
        <v>23.373145580877917</v>
      </c>
      <c r="P1836" s="3">
        <f t="shared" si="527"/>
        <v>23.373145580877917</v>
      </c>
      <c r="Q1836" s="3">
        <f t="shared" si="528"/>
        <v>-158.35919916404103</v>
      </c>
      <c r="R1836">
        <f t="shared" si="529"/>
        <v>21.64080083595897</v>
      </c>
      <c r="S1836">
        <f t="shared" si="530"/>
        <v>0.89488430677287045</v>
      </c>
      <c r="T1836">
        <f t="shared" ref="T1836:T1899" si="532">P1836</f>
        <v>23.373145580877917</v>
      </c>
    </row>
    <row r="1837" spans="1:20" x14ac:dyDescent="0.25">
      <c r="A1837">
        <f t="shared" ref="A1837:A1900" si="533">2*PI()*B1837</f>
        <v>5644.0902788670646</v>
      </c>
      <c r="B1837">
        <f t="shared" si="531"/>
        <v>898.28486713860741</v>
      </c>
      <c r="C1837" t="str">
        <f t="shared" ref="C1837:C1900" si="534">IMPRODUCT(D1837,E1837,$C$40,,K1837,$C$41)</f>
        <v>-13.6027393728917-5.40478375019783i</v>
      </c>
      <c r="D1837" t="str">
        <f t="shared" ref="D1837:D1900" si="535">IMDIV(IMPRODUCT($C$37,$C$38,COMPLEX(1,A1837/$C$38)),IMSUM(-1*A1837*A1837/$C$39,COMPLEX(0,1*A1837)))</f>
        <v>3.47811969813639-17.7219413844753i</v>
      </c>
      <c r="E1837" t="str">
        <f t="shared" ref="E1837:E1900" si="536">IMDIV(IMPRODUCT(IMSUM(F1837,G1837),$C$29,H1837),IMSUM(1,I1837))</f>
        <v>161.439469717665+0.784374833403088i</v>
      </c>
      <c r="F1837" t="str">
        <f t="shared" ref="F1837:F1900" si="537">IMDIV(IMPRODUCT($C$14,$C$15,COMPLEX(1,A1837/$C$15)),IMSUM(-1*A1837*A1837/$C$16,COMPLEX(0,A1837)))</f>
        <v>2.90990905561113-166.270787853597i</v>
      </c>
      <c r="G1837" t="str">
        <f t="shared" ref="G1837:G1900" si="538">IMDIV(1,COMPLEX(1,A1837*$C$9*$C$10))</f>
        <v>0.999999706417447-0.000541832507698621i</v>
      </c>
      <c r="H1837" t="str">
        <f t="shared" ref="H1837:H1900" si="539">IMDIV($C$3,IMSUM(K1837,COMPLEX(0,$C$28*A1837)))</f>
        <v>25.9913346343283+132.075060020232i</v>
      </c>
      <c r="I1837" t="str">
        <f t="shared" ref="I1837:I1900" si="540">IMPRODUCT(F1837,$C$29,H1837,$C$31)</f>
        <v>149.193767823876-26.657308700554i</v>
      </c>
      <c r="K1837" t="str">
        <f t="shared" ref="K1837:K1900" si="541">IF($C$26&lt;=0,IMDIV(1,IMSUM(IMDIV(1,L1837),1/$C$18)),IMDIV(1,IMSUM(IMDIV(1,L1837),1/$C$18,IMDIV(1,M1837))))</f>
        <v>0.00717225081882637-0.039516203331655i</v>
      </c>
      <c r="L1837" t="str">
        <f t="shared" ref="L1837:L1900" si="542">IMSUM($C$21/$C$22,IMDIV(1,COMPLEX(0,$C$20*$C$22*A1837)))</f>
        <v>0.000714285714285714-1.34632577068809i</v>
      </c>
      <c r="M1837" t="str">
        <f t="shared" ref="M1837:M1900" si="543">IMSUM($C$25/$C$26,IMDIV(1,COMPLEX(0,$C$24*$C$26*A1837)))</f>
        <v>0.0025-0.0419451873632938i</v>
      </c>
      <c r="N1837">
        <f t="shared" ref="N1837:N1900" si="544">ABS(R1837)</f>
        <v>21.669435720525769</v>
      </c>
      <c r="O1837">
        <f t="shared" ref="O1837:O1900" si="545">ABS(P1837)</f>
        <v>23.309131395787304</v>
      </c>
      <c r="P1837" s="3">
        <f t="shared" ref="P1837:P1900" si="546">20*LOG10(IMABS(C1837))</f>
        <v>23.309131395787304</v>
      </c>
      <c r="Q1837" s="3">
        <f t="shared" ref="Q1837:Q1900" si="547">IMARGUMENT(C1837)*180/PI()</f>
        <v>-158.33056427947423</v>
      </c>
      <c r="R1837">
        <f t="shared" ref="R1837:R1900" si="548">IF(Q1837&lt;0,Q1837+180,Q1837-180)</f>
        <v>21.669435720525769</v>
      </c>
      <c r="S1837">
        <f t="shared" ref="S1837:S1900" si="549">B1837/1000</f>
        <v>0.89828486713860745</v>
      </c>
      <c r="T1837">
        <f t="shared" si="532"/>
        <v>23.309131395787304</v>
      </c>
    </row>
    <row r="1838" spans="1:20" x14ac:dyDescent="0.25">
      <c r="A1838">
        <f t="shared" si="533"/>
        <v>5665.5378219267595</v>
      </c>
      <c r="B1838">
        <f t="shared" ref="B1838:B1901" si="550">B1837*(1+B$42)</f>
        <v>901.6983496337341</v>
      </c>
      <c r="C1838" t="str">
        <f t="shared" si="534"/>
        <v>-13.5001569862539-5.37191792793327i</v>
      </c>
      <c r="D1838" t="str">
        <f t="shared" si="535"/>
        <v>3.47811965776574-17.6548855177075i</v>
      </c>
      <c r="E1838" t="str">
        <f t="shared" si="536"/>
        <v>161.440139038283+0.788375588110744i</v>
      </c>
      <c r="F1838" t="str">
        <f t="shared" si="537"/>
        <v>2.90990904910613-165.64136268097i</v>
      </c>
      <c r="G1838" t="str">
        <f t="shared" si="538"/>
        <v>0.999999704181981-0.000543891470012024i</v>
      </c>
      <c r="H1838" t="str">
        <f t="shared" si="539"/>
        <v>26.0862604369517+132.653004735841i</v>
      </c>
      <c r="I1838" t="str">
        <f t="shared" si="540"/>
        <v>149.280947544767-26.6416165320157i</v>
      </c>
      <c r="K1838" t="str">
        <f t="shared" si="541"/>
        <v>0.00713624068753176-0.0393710320556181i</v>
      </c>
      <c r="L1838" t="str">
        <f t="shared" si="542"/>
        <v>0.000714285714285714-1.34122910010768i</v>
      </c>
      <c r="M1838" t="str">
        <f t="shared" si="543"/>
        <v>0.0025-0.0417863990469156i</v>
      </c>
      <c r="N1838">
        <f t="shared" si="544"/>
        <v>21.698362125754898</v>
      </c>
      <c r="O1838">
        <f t="shared" si="545"/>
        <v>23.245123870580823</v>
      </c>
      <c r="P1838" s="3">
        <f t="shared" si="546"/>
        <v>23.245123870580823</v>
      </c>
      <c r="Q1838" s="3">
        <f t="shared" si="547"/>
        <v>-158.3016378742451</v>
      </c>
      <c r="R1838">
        <f t="shared" si="548"/>
        <v>21.698362125754898</v>
      </c>
      <c r="S1838">
        <f t="shared" si="549"/>
        <v>0.90169834963373408</v>
      </c>
      <c r="T1838">
        <f t="shared" si="532"/>
        <v>23.245123870580823</v>
      </c>
    </row>
    <row r="1839" spans="1:20" x14ac:dyDescent="0.25">
      <c r="A1839">
        <f t="shared" si="533"/>
        <v>5687.0668656500811</v>
      </c>
      <c r="B1839">
        <f t="shared" si="550"/>
        <v>905.12480336234228</v>
      </c>
      <c r="C1839" t="str">
        <f t="shared" si="534"/>
        <v>-13.3983274824011-5.33931439371945i</v>
      </c>
      <c r="D1839" t="str">
        <f t="shared" si="535"/>
        <v>3.47811961708768-17.5880836223943i</v>
      </c>
      <c r="E1839" t="str">
        <f t="shared" si="536"/>
        <v>161.440815324794+0.792387749753101i</v>
      </c>
      <c r="F1839" t="str">
        <f t="shared" si="537"/>
        <v>2.9099090425516-165.014320314955i</v>
      </c>
      <c r="G1839" t="str">
        <f t="shared" si="538"/>
        <v>0.999999701929494-0.000545958256368306i</v>
      </c>
      <c r="H1839" t="str">
        <f t="shared" si="539"/>
        <v>26.1821201688067+133.234097280801i</v>
      </c>
      <c r="I1839" t="str">
        <f t="shared" si="540"/>
        <v>149.368886050825-26.6265190783659i</v>
      </c>
      <c r="K1839" t="str">
        <f t="shared" si="541"/>
        <v>0.00710049473646787-0.0392263617490358i</v>
      </c>
      <c r="L1839" t="str">
        <f t="shared" si="542"/>
        <v>0.000714285714285714-1.33615172355816i</v>
      </c>
      <c r="M1839" t="str">
        <f t="shared" si="543"/>
        <v>0.0025-0.0416282118419163i</v>
      </c>
      <c r="N1839">
        <f t="shared" si="544"/>
        <v>21.727580331510296</v>
      </c>
      <c r="O1839">
        <f t="shared" si="545"/>
        <v>23.181123104308586</v>
      </c>
      <c r="P1839" s="3">
        <f t="shared" si="546"/>
        <v>23.181123104308586</v>
      </c>
      <c r="Q1839" s="3">
        <f t="shared" si="547"/>
        <v>-158.2724196684897</v>
      </c>
      <c r="R1839">
        <f t="shared" si="548"/>
        <v>21.727580331510296</v>
      </c>
      <c r="S1839">
        <f t="shared" si="549"/>
        <v>0.90512480336234225</v>
      </c>
      <c r="T1839">
        <f t="shared" si="532"/>
        <v>23.181123104308586</v>
      </c>
    </row>
    <row r="1840" spans="1:20" x14ac:dyDescent="0.25">
      <c r="A1840">
        <f t="shared" si="533"/>
        <v>5708.6777197395513</v>
      </c>
      <c r="B1840">
        <f t="shared" si="550"/>
        <v>908.56427761511918</v>
      </c>
      <c r="C1840" t="str">
        <f t="shared" si="534"/>
        <v>-13.2972455005843-5.30697064526688i</v>
      </c>
      <c r="D1840" t="str">
        <f t="shared" si="535"/>
        <v>3.47811957609987-17.521534737568i</v>
      </c>
      <c r="E1840" t="str">
        <f t="shared" si="536"/>
        <v>161.441498616803+0.796411371748609i</v>
      </c>
      <c r="F1840" t="str">
        <f t="shared" si="537"/>
        <v>2.90990903594715-164.389651735336i</v>
      </c>
      <c r="G1840" t="str">
        <f t="shared" si="538"/>
        <v>0.999999699659854-0.000548032896498667i</v>
      </c>
      <c r="H1840" t="str">
        <f t="shared" si="539"/>
        <v>26.2789247204767+133.818362178874i</v>
      </c>
      <c r="I1840" t="str">
        <f t="shared" si="540"/>
        <v>149.457590711736-26.6120191175544i</v>
      </c>
      <c r="K1840" t="str">
        <f t="shared" si="541"/>
        <v>0.00706501108624811-0.0390821910491835i</v>
      </c>
      <c r="L1840" t="str">
        <f t="shared" si="542"/>
        <v>0.000714285714285714-1.33109356799976i</v>
      </c>
      <c r="M1840" t="str">
        <f t="shared" si="543"/>
        <v>0.0025-0.0414706234727199i</v>
      </c>
      <c r="N1840">
        <f t="shared" si="544"/>
        <v>21.757090619486263</v>
      </c>
      <c r="O1840">
        <f t="shared" si="545"/>
        <v>23.117129196311637</v>
      </c>
      <c r="P1840" s="3">
        <f t="shared" si="546"/>
        <v>23.117129196311637</v>
      </c>
      <c r="Q1840" s="3">
        <f t="shared" si="547"/>
        <v>-158.24290938051374</v>
      </c>
      <c r="R1840">
        <f t="shared" si="548"/>
        <v>21.757090619486263</v>
      </c>
      <c r="S1840">
        <f t="shared" si="549"/>
        <v>0.90856427761511915</v>
      </c>
      <c r="T1840">
        <f t="shared" si="532"/>
        <v>23.117129196311637</v>
      </c>
    </row>
    <row r="1841" spans="1:20" x14ac:dyDescent="0.25">
      <c r="A1841">
        <f t="shared" si="533"/>
        <v>5730.3706950745618</v>
      </c>
      <c r="B1841">
        <f t="shared" si="550"/>
        <v>912.01682187005667</v>
      </c>
      <c r="C1841" t="str">
        <f t="shared" si="534"/>
        <v>-13.1969057157737-5.27488420592785i</v>
      </c>
      <c r="D1841" t="str">
        <f t="shared" si="535"/>
        <v>3.47811953479999-17.4552379059005i</v>
      </c>
      <c r="E1841" t="str">
        <f t="shared" si="536"/>
        <v>161.44218895431+0.800446507686779i</v>
      </c>
      <c r="F1841" t="str">
        <f t="shared" si="537"/>
        <v>2.90990902929241-163.767347956048i</v>
      </c>
      <c r="G1841" t="str">
        <f t="shared" si="538"/>
        <v>0.999999697372933-0.000550115420247291i</v>
      </c>
      <c r="H1841" t="str">
        <f t="shared" si="539"/>
        <v>26.3766851376538+134.405824226075i</v>
      </c>
      <c r="I1841" t="str">
        <f t="shared" si="540"/>
        <v>149.547068981093-26.5981194832351i</v>
      </c>
      <c r="K1841" t="str">
        <f t="shared" si="541"/>
        <v>0.00702978786998419-0.038938518592791i</v>
      </c>
      <c r="L1841" t="str">
        <f t="shared" si="542"/>
        <v>0.000714285714285714-1.32605456066922i</v>
      </c>
      <c r="M1841" t="str">
        <f t="shared" si="543"/>
        <v>0.0025-0.041313631672365i</v>
      </c>
      <c r="N1841">
        <f t="shared" si="544"/>
        <v>21.786893273198871</v>
      </c>
      <c r="O1841">
        <f t="shared" si="545"/>
        <v>23.053142246226056</v>
      </c>
      <c r="P1841" s="3">
        <f t="shared" si="546"/>
        <v>23.053142246226056</v>
      </c>
      <c r="Q1841" s="3">
        <f t="shared" si="547"/>
        <v>-158.21310672680113</v>
      </c>
      <c r="R1841">
        <f t="shared" si="548"/>
        <v>21.786893273198871</v>
      </c>
      <c r="S1841">
        <f t="shared" si="549"/>
        <v>0.91201682187005673</v>
      </c>
      <c r="T1841">
        <f t="shared" si="532"/>
        <v>23.053142246226056</v>
      </c>
    </row>
    <row r="1842" spans="1:20" x14ac:dyDescent="0.25">
      <c r="A1842">
        <f t="shared" si="533"/>
        <v>5752.146103715846</v>
      </c>
      <c r="B1842">
        <f t="shared" si="550"/>
        <v>915.48248579316294</v>
      </c>
      <c r="C1842" t="str">
        <f t="shared" si="534"/>
        <v>-13.0973028384564-5.24305262443231i</v>
      </c>
      <c r="D1842" t="str">
        <f t="shared" si="535"/>
        <v>3.47811949318559-17.3891921736896i</v>
      </c>
      <c r="E1842" t="str">
        <f t="shared" si="536"/>
        <v>161.442886377712+0.804493211327647i</v>
      </c>
      <c r="F1842" t="str">
        <f t="shared" si="537"/>
        <v>2.90990902258699-163.14740002504i</v>
      </c>
      <c r="G1842" t="str">
        <f t="shared" si="538"/>
        <v>0.999999695068598-0.000552205857571763i</v>
      </c>
      <c r="H1842" t="str">
        <f t="shared" si="539"/>
        <v>26.475412623815+134.996508494537i</v>
      </c>
      <c r="I1842" t="str">
        <f t="shared" si="540"/>
        <v>149.637328397552-26.5848230656466i</v>
      </c>
      <c r="K1842" t="str">
        <f t="shared" si="541"/>
        <v>0.00699482323321524-0.0387953430161007i</v>
      </c>
      <c r="L1842" t="str">
        <f t="shared" si="542"/>
        <v>0.000714285714285714-1.32103462907872i</v>
      </c>
      <c r="M1842" t="str">
        <f t="shared" si="543"/>
        <v>0.0025-0.0411572341824716i</v>
      </c>
      <c r="N1842">
        <f t="shared" si="544"/>
        <v>21.81698857797474</v>
      </c>
      <c r="O1842">
        <f t="shared" si="545"/>
        <v>22.989162353986067</v>
      </c>
      <c r="P1842" s="3">
        <f t="shared" si="546"/>
        <v>22.989162353986067</v>
      </c>
      <c r="Q1842" s="3">
        <f t="shared" si="547"/>
        <v>-158.18301142202526</v>
      </c>
      <c r="R1842">
        <f t="shared" si="548"/>
        <v>21.81698857797474</v>
      </c>
      <c r="S1842">
        <f t="shared" si="549"/>
        <v>0.91548248579316294</v>
      </c>
      <c r="T1842">
        <f t="shared" si="532"/>
        <v>22.989162353986067</v>
      </c>
    </row>
    <row r="1843" spans="1:20" x14ac:dyDescent="0.25">
      <c r="A1843">
        <f t="shared" si="533"/>
        <v>5774.0042589099658</v>
      </c>
      <c r="B1843">
        <f t="shared" si="550"/>
        <v>918.96131923917699</v>
      </c>
      <c r="C1843" t="str">
        <f t="shared" si="534"/>
        <v>-12.9984316144371-5.2114734746278i</v>
      </c>
      <c r="D1843" t="str">
        <f t="shared" si="535"/>
        <v>3.47811945125437-17.3233965908454i</v>
      </c>
      <c r="E1843" t="str">
        <f t="shared" si="536"/>
        <v>161.443590927808+0.808551536602524i</v>
      </c>
      <c r="F1843" t="str">
        <f t="shared" si="537"/>
        <v>2.90990901583053-162.529799024154i</v>
      </c>
      <c r="G1843" t="str">
        <f t="shared" si="538"/>
        <v>0.999999692746717-0.000554304238543508i</v>
      </c>
      <c r="H1843" t="str">
        <f t="shared" si="539"/>
        <v>26.5751185429521+135.590440336424i</v>
      </c>
      <c r="I1843" t="str">
        <f t="shared" si="540"/>
        <v>149.728376586001-26.5721328125135i</v>
      </c>
      <c r="K1843" t="str">
        <f t="shared" si="541"/>
        <v>0.00696011533383874-0.0386526629549296i</v>
      </c>
      <c r="L1843" t="str">
        <f t="shared" si="542"/>
        <v>0.000714285714285714-1.31603370101486i</v>
      </c>
      <c r="M1843" t="str">
        <f t="shared" si="543"/>
        <v>0.0025-0.0410014287532093i</v>
      </c>
      <c r="N1843">
        <f t="shared" si="544"/>
        <v>21.84737682094169</v>
      </c>
      <c r="O1843">
        <f t="shared" si="545"/>
        <v>22.925189619828839</v>
      </c>
      <c r="P1843" s="3">
        <f t="shared" si="546"/>
        <v>22.925189619828839</v>
      </c>
      <c r="Q1843" s="3">
        <f t="shared" si="547"/>
        <v>-158.15262317905831</v>
      </c>
      <c r="R1843">
        <f t="shared" si="548"/>
        <v>21.84737682094169</v>
      </c>
      <c r="S1843">
        <f t="shared" si="549"/>
        <v>0.91896131923917701</v>
      </c>
      <c r="T1843">
        <f t="shared" si="532"/>
        <v>22.925189619828839</v>
      </c>
    </row>
    <row r="1844" spans="1:20" x14ac:dyDescent="0.25">
      <c r="A1844">
        <f t="shared" si="533"/>
        <v>5795.9454750938248</v>
      </c>
      <c r="B1844">
        <f t="shared" si="550"/>
        <v>922.45337225228593</v>
      </c>
      <c r="C1844" t="str">
        <f t="shared" si="534"/>
        <v>-12.9002868246367-5.18014435522045i</v>
      </c>
      <c r="D1844" t="str">
        <f t="shared" si="535"/>
        <v>3.47811940900385-17.2578502108761i</v>
      </c>
      <c r="E1844" t="str">
        <f t="shared" si="536"/>
        <v>161.444302645799+0.812621537614051i</v>
      </c>
      <c r="F1844" t="str">
        <f t="shared" si="537"/>
        <v>2.90990900902261-161.914536068993i</v>
      </c>
      <c r="G1844" t="str">
        <f t="shared" si="538"/>
        <v>0.999999690407156-0.000556410593348215i</v>
      </c>
      <c r="H1844" t="str">
        <f t="shared" si="539"/>
        <v>26.6758144223551+136.187645387919i</v>
      </c>
      <c r="I1844" t="str">
        <f t="shared" si="540"/>
        <v>149.82022125875-26.5600517299621i</v>
      </c>
      <c r="K1844" t="str">
        <f t="shared" si="541"/>
        <v>0.00692566234204034-0.0385104770447273i</v>
      </c>
      <c r="L1844" t="str">
        <f t="shared" si="542"/>
        <v>0.000714285714285714-1.31105170453762i</v>
      </c>
      <c r="M1844" t="str">
        <f t="shared" si="543"/>
        <v>0.0025-0.0408462131432649i</v>
      </c>
      <c r="N1844">
        <f t="shared" si="544"/>
        <v>21.87805829101751</v>
      </c>
      <c r="O1844">
        <f t="shared" si="545"/>
        <v>22.861224144297427</v>
      </c>
      <c r="P1844" s="3">
        <f t="shared" si="546"/>
        <v>22.861224144297427</v>
      </c>
      <c r="Q1844" s="3">
        <f t="shared" si="547"/>
        <v>-158.12194170898249</v>
      </c>
      <c r="R1844">
        <f t="shared" si="548"/>
        <v>21.87805829101751</v>
      </c>
      <c r="S1844">
        <f t="shared" si="549"/>
        <v>0.92245337225228596</v>
      </c>
      <c r="T1844">
        <f t="shared" si="532"/>
        <v>22.861224144297427</v>
      </c>
    </row>
    <row r="1845" spans="1:20" x14ac:dyDescent="0.25">
      <c r="A1845">
        <f t="shared" si="533"/>
        <v>5817.9700678991812</v>
      </c>
      <c r="B1845">
        <f t="shared" si="550"/>
        <v>925.9586950668446</v>
      </c>
      <c r="C1845" t="str">
        <f t="shared" si="534"/>
        <v>-12.8028632848938-5.1490628895198i</v>
      </c>
      <c r="D1845" t="str">
        <f t="shared" si="535"/>
        <v>3.4781193664316-17.1925520908753i</v>
      </c>
      <c r="E1845" t="str">
        <f t="shared" si="536"/>
        <v>161.445021573293+0.816703268636283i</v>
      </c>
      <c r="F1845" t="str">
        <f t="shared" si="537"/>
        <v>2.90990900216287-161.301602308791i</v>
      </c>
      <c r="G1845" t="str">
        <f t="shared" si="538"/>
        <v>0.99999968804978-0.000558524952286285i</v>
      </c>
      <c r="H1845" t="str">
        <f t="shared" si="539"/>
        <v>26.7775119554547+136.788149573274i</v>
      </c>
      <c r="I1845" t="str">
        <f t="shared" si="540"/>
        <v>149.912870216734-26.5485828834567i</v>
      </c>
      <c r="K1845" t="str">
        <f t="shared" si="541"/>
        <v>0.00689146244022476-0.0383687839206354i</v>
      </c>
      <c r="L1845" t="str">
        <f t="shared" si="542"/>
        <v>0.000714285714285714-1.3060885679793i</v>
      </c>
      <c r="M1845" t="str">
        <f t="shared" si="543"/>
        <v>0.0025-0.0406915851198097i</v>
      </c>
      <c r="N1845">
        <f t="shared" si="544"/>
        <v>21.909033278899784</v>
      </c>
      <c r="O1845">
        <f t="shared" si="545"/>
        <v>22.797266028245339</v>
      </c>
      <c r="P1845" s="3">
        <f t="shared" si="546"/>
        <v>22.797266028245339</v>
      </c>
      <c r="Q1845" s="3">
        <f t="shared" si="547"/>
        <v>-158.09096672110022</v>
      </c>
      <c r="R1845">
        <f t="shared" si="548"/>
        <v>21.909033278899784</v>
      </c>
      <c r="S1845">
        <f t="shared" si="549"/>
        <v>0.92595869506684458</v>
      </c>
      <c r="T1845">
        <f t="shared" si="532"/>
        <v>22.797266028245339</v>
      </c>
    </row>
    <row r="1846" spans="1:20" x14ac:dyDescent="0.25">
      <c r="A1846">
        <f t="shared" si="533"/>
        <v>5840.0783541571973</v>
      </c>
      <c r="B1846">
        <f t="shared" si="550"/>
        <v>929.47733810809859</v>
      </c>
      <c r="C1846" t="str">
        <f t="shared" si="534"/>
        <v>-12.7061558457645-5.11822672518497i</v>
      </c>
      <c r="D1846" t="str">
        <f t="shared" si="535"/>
        <v>3.47811932353521-17.1275012915073i</v>
      </c>
      <c r="E1846" t="str">
        <f t="shared" si="536"/>
        <v>161.445747752303+0.820796784114664i</v>
      </c>
      <c r="F1846" t="str">
        <f t="shared" si="537"/>
        <v>2.90990899525089-160.690988926292i</v>
      </c>
      <c r="G1846" t="str">
        <f t="shared" si="538"/>
        <v>0.999999685674455-0.000560647345773253i</v>
      </c>
      <c r="H1846" t="str">
        <f t="shared" si="539"/>
        <v>26.8802230047221+137.391979108932i</v>
      </c>
      <c r="I1846" t="str">
        <f t="shared" si="540"/>
        <v>150.00633135075-26.5377293987564i</v>
      </c>
      <c r="K1846" t="str">
        <f t="shared" si="541"/>
        <v>0.00685751382294621-0.0382275822175438i</v>
      </c>
      <c r="L1846" t="str">
        <f t="shared" si="542"/>
        <v>0.000714285714285714-1.30114421994352i</v>
      </c>
      <c r="M1846" t="str">
        <f t="shared" si="543"/>
        <v>0.0025-0.0405375424584675i</v>
      </c>
      <c r="N1846">
        <f t="shared" si="544"/>
        <v>21.940302077054866</v>
      </c>
      <c r="O1846">
        <f t="shared" si="545"/>
        <v>22.73331537283951</v>
      </c>
      <c r="P1846" s="3">
        <f t="shared" si="546"/>
        <v>22.73331537283951</v>
      </c>
      <c r="Q1846" s="3">
        <f t="shared" si="547"/>
        <v>-158.05969792294513</v>
      </c>
      <c r="R1846">
        <f t="shared" si="548"/>
        <v>21.940302077054866</v>
      </c>
      <c r="S1846">
        <f t="shared" si="549"/>
        <v>0.92947733810809863</v>
      </c>
      <c r="T1846">
        <f t="shared" si="532"/>
        <v>22.73331537283951</v>
      </c>
    </row>
    <row r="1847" spans="1:20" x14ac:dyDescent="0.25">
      <c r="A1847">
        <f t="shared" si="533"/>
        <v>5862.2706519029953</v>
      </c>
      <c r="B1847">
        <f t="shared" si="550"/>
        <v>933.00935199290939</v>
      </c>
      <c r="C1847" t="str">
        <f t="shared" si="534"/>
        <v>-12.6101593923256-5.08763353397452i</v>
      </c>
      <c r="D1847" t="str">
        <f t="shared" si="535"/>
        <v>3.47811928031218-17.0626968769948i</v>
      </c>
      <c r="E1847" t="str">
        <f t="shared" si="536"/>
        <v>161.446481225254+0.824902138667967i</v>
      </c>
      <c r="F1847" t="str">
        <f t="shared" si="537"/>
        <v>2.90990898828628-160.082687137615i</v>
      </c>
      <c r="G1847" t="str">
        <f t="shared" si="538"/>
        <v>0.999999683281043-0.000562777804340232i</v>
      </c>
      <c r="H1847" t="str">
        <f t="shared" si="539"/>
        <v>26.9839596046282+137.999160507717i</v>
      </c>
      <c r="I1847" t="str">
        <f t="shared" si="540"/>
        <v>150.100612642693-26.527494462889i</v>
      </c>
      <c r="K1847" t="str">
        <f t="shared" si="541"/>
        <v>0.00682381469683959-0.0380868705701489i</v>
      </c>
      <c r="L1847" t="str">
        <f t="shared" si="542"/>
        <v>0.000714285714285714-1.29621858930416i</v>
      </c>
      <c r="M1847" t="str">
        <f t="shared" si="543"/>
        <v>0.0025-0.0403840829432831i</v>
      </c>
      <c r="N1847">
        <f t="shared" si="544"/>
        <v>21.971864979706481</v>
      </c>
      <c r="O1847">
        <f t="shared" si="545"/>
        <v>22.669372279565174</v>
      </c>
      <c r="P1847" s="3">
        <f t="shared" si="546"/>
        <v>22.669372279565174</v>
      </c>
      <c r="Q1847" s="3">
        <f t="shared" si="547"/>
        <v>-158.02813502029352</v>
      </c>
      <c r="R1847">
        <f t="shared" si="548"/>
        <v>21.971864979706481</v>
      </c>
      <c r="S1847">
        <f t="shared" si="549"/>
        <v>0.93300935199290935</v>
      </c>
      <c r="T1847">
        <f t="shared" si="532"/>
        <v>22.669372279565174</v>
      </c>
    </row>
    <row r="1848" spans="1:20" x14ac:dyDescent="0.25">
      <c r="A1848">
        <f t="shared" si="533"/>
        <v>5884.5472803802268</v>
      </c>
      <c r="B1848">
        <f t="shared" si="550"/>
        <v>936.55478753048249</v>
      </c>
      <c r="C1848" t="str">
        <f t="shared" si="534"/>
        <v>-12.5148688439752-5.05728101149764i</v>
      </c>
      <c r="D1848" t="str">
        <f t="shared" si="535"/>
        <v>3.47811923676003-16.9981379151043i</v>
      </c>
      <c r="E1848" t="str">
        <f t="shared" si="536"/>
        <v>161.447222034987+0.82901938708611i</v>
      </c>
      <c r="F1848" t="str">
        <f t="shared" si="537"/>
        <v>2.90990898126863-159.476688192137i</v>
      </c>
      <c r="G1848" t="str">
        <f t="shared" si="538"/>
        <v>0.999999680869406-0.000564916358634351i</v>
      </c>
      <c r="H1848" t="str">
        <f t="shared" si="539"/>
        <v>27.0887339646643+138.609720583097i</v>
      </c>
      <c r="I1848" t="str">
        <f t="shared" si="540"/>
        <v>150.195722166844-26.5178813251481i</v>
      </c>
      <c r="K1848" t="str">
        <f t="shared" si="541"/>
        <v>0.00679036328055128-0.0379466476130081i</v>
      </c>
      <c r="L1848" t="str">
        <f t="shared" si="542"/>
        <v>0.000714285714285714-1.29131160520438i</v>
      </c>
      <c r="M1848" t="str">
        <f t="shared" si="543"/>
        <v>0.0025-0.0402312043666895i</v>
      </c>
      <c r="N1848">
        <f t="shared" si="544"/>
        <v>22.003722282825066</v>
      </c>
      <c r="O1848">
        <f t="shared" si="545"/>
        <v>22.6054368502286</v>
      </c>
      <c r="P1848" s="3">
        <f t="shared" si="546"/>
        <v>22.6054368502286</v>
      </c>
      <c r="Q1848" s="3">
        <f t="shared" si="547"/>
        <v>-157.99627771717493</v>
      </c>
      <c r="R1848">
        <f t="shared" si="548"/>
        <v>22.003722282825066</v>
      </c>
      <c r="S1848">
        <f t="shared" si="549"/>
        <v>0.93655478753048249</v>
      </c>
      <c r="T1848">
        <f t="shared" si="532"/>
        <v>22.6054368502286</v>
      </c>
    </row>
    <row r="1849" spans="1:20" x14ac:dyDescent="0.25">
      <c r="A1849">
        <f t="shared" si="533"/>
        <v>5906.9085600456719</v>
      </c>
      <c r="B1849">
        <f t="shared" si="550"/>
        <v>940.11369572309832</v>
      </c>
      <c r="C1849" t="str">
        <f t="shared" si="534"/>
        <v>-12.4202791542367-5.02716687696868i</v>
      </c>
      <c r="D1849" t="str">
        <f t="shared" si="535"/>
        <v>3.47811919287627-16.9338234771336i</v>
      </c>
      <c r="E1849" t="str">
        <f t="shared" si="536"/>
        <v>161.447970224751+0.833148584332396i</v>
      </c>
      <c r="F1849" t="str">
        <f t="shared" si="537"/>
        <v>2.90990897419755-158.872983372359i</v>
      </c>
      <c r="G1849" t="str">
        <f t="shared" si="538"/>
        <v>0.999999678439406-0.000567063039419198i</v>
      </c>
      <c r="H1849" t="str">
        <f t="shared" si="539"/>
        <v>27.1945584724232+139.22368645351i</v>
      </c>
      <c r="I1849" t="str">
        <f t="shared" si="540"/>
        <v>150.291668091139-26.5088932981062i</v>
      </c>
      <c r="K1849" t="str">
        <f t="shared" si="541"/>
        <v>0.00675715780467104-0.0378069119805977i</v>
      </c>
      <c r="L1849" t="str">
        <f t="shared" si="542"/>
        <v>0.000714285714285714-1.28642319705557i</v>
      </c>
      <c r="M1849" t="str">
        <f t="shared" si="543"/>
        <v>0.0025-0.0400789045294776i</v>
      </c>
      <c r="N1849">
        <f t="shared" si="544"/>
        <v>22.035874284115863</v>
      </c>
      <c r="O1849">
        <f t="shared" si="545"/>
        <v>22.541509186961704</v>
      </c>
      <c r="P1849" s="3">
        <f t="shared" si="546"/>
        <v>22.541509186961704</v>
      </c>
      <c r="Q1849" s="3">
        <f t="shared" si="547"/>
        <v>-157.96412571588414</v>
      </c>
      <c r="R1849">
        <f t="shared" si="548"/>
        <v>22.035874284115863</v>
      </c>
      <c r="S1849">
        <f t="shared" si="549"/>
        <v>0.94011369572309833</v>
      </c>
      <c r="T1849">
        <f t="shared" si="532"/>
        <v>22.541509186961704</v>
      </c>
    </row>
    <row r="1850" spans="1:20" x14ac:dyDescent="0.25">
      <c r="A1850">
        <f t="shared" si="533"/>
        <v>5929.3548125738453</v>
      </c>
      <c r="B1850">
        <f t="shared" si="550"/>
        <v>943.68612776684608</v>
      </c>
      <c r="C1850" t="str">
        <f t="shared" si="534"/>
        <v>-12.3263853105621-4.99728887296368i</v>
      </c>
      <c r="D1850" t="str">
        <f t="shared" si="535"/>
        <v>3.47811914865834-16.8697526378978i</v>
      </c>
      <c r="E1850" t="str">
        <f t="shared" si="536"/>
        <v>161.448725838225+0.837289785542874i</v>
      </c>
      <c r="F1850" t="str">
        <f t="shared" si="537"/>
        <v>2.90990896707264-158.271563993784i</v>
      </c>
      <c r="G1850" t="str">
        <f t="shared" si="538"/>
        <v>0.999999675990903-0.000569217877575259i</v>
      </c>
      <c r="H1850" t="str">
        <f t="shared" si="539"/>
        <v>27.301445696748+139.84108554678i</v>
      </c>
      <c r="I1850" t="str">
        <f t="shared" si="540"/>
        <v>150.388458678495-26.5005337586548i</v>
      </c>
      <c r="K1850" t="str">
        <f t="shared" si="541"/>
        <v>0.00672419651166295-0.0376676623073645i</v>
      </c>
      <c r="L1850" t="str">
        <f t="shared" si="542"/>
        <v>0.000714285714285714-1.28155329453633i</v>
      </c>
      <c r="M1850" t="str">
        <f t="shared" si="543"/>
        <v>0.0025-0.0399271812407627i</v>
      </c>
      <c r="N1850">
        <f t="shared" si="544"/>
        <v>22.068321283007094</v>
      </c>
      <c r="O1850">
        <f t="shared" si="545"/>
        <v>22.477589392225706</v>
      </c>
      <c r="P1850" s="3">
        <f t="shared" si="546"/>
        <v>22.477589392225706</v>
      </c>
      <c r="Q1850" s="3">
        <f t="shared" si="547"/>
        <v>-157.93167871699291</v>
      </c>
      <c r="R1850">
        <f t="shared" si="548"/>
        <v>22.068321283007094</v>
      </c>
      <c r="S1850">
        <f t="shared" si="549"/>
        <v>0.94368612776684613</v>
      </c>
      <c r="T1850">
        <f t="shared" si="532"/>
        <v>22.477589392225706</v>
      </c>
    </row>
    <row r="1851" spans="1:20" x14ac:dyDescent="0.25">
      <c r="A1851">
        <f t="shared" si="533"/>
        <v>5951.8863608616257</v>
      </c>
      <c r="B1851">
        <f t="shared" si="550"/>
        <v>947.27213505236011</v>
      </c>
      <c r="C1851" t="str">
        <f t="shared" si="534"/>
        <v>-12.2331823341353-4.96764476517909i</v>
      </c>
      <c r="D1851" t="str">
        <f t="shared" si="535"/>
        <v>3.47811910410372-16.8059244757164i</v>
      </c>
      <c r="E1851" t="str">
        <f t="shared" si="536"/>
        <v>161.449488919497+0.841443046026575i</v>
      </c>
      <c r="F1851" t="str">
        <f t="shared" si="537"/>
        <v>2.90990895989344-157.672421404792i</v>
      </c>
      <c r="G1851" t="str">
        <f t="shared" si="538"/>
        <v>0.999999673523756-0.000571380904100363i</v>
      </c>
      <c r="H1851" t="str">
        <f t="shared" si="539"/>
        <v>27.4094083909415+140.461945604592i</v>
      </c>
      <c r="I1851" t="str">
        <f t="shared" si="540"/>
        <v>150.486102288139-26.4928061490603i</v>
      </c>
      <c r="K1851" t="str">
        <f t="shared" si="541"/>
        <v>0.00669147765579757-0.0375288972277819i</v>
      </c>
      <c r="L1851" t="str">
        <f t="shared" si="542"/>
        <v>0.000714285714285714-1.27670182759149i</v>
      </c>
      <c r="M1851" t="str">
        <f t="shared" si="543"/>
        <v>0.0025-0.0397760323179545i</v>
      </c>
      <c r="N1851">
        <f t="shared" si="544"/>
        <v>22.101063580638311</v>
      </c>
      <c r="O1851">
        <f t="shared" si="545"/>
        <v>22.413677568814432</v>
      </c>
      <c r="P1851" s="3">
        <f t="shared" si="546"/>
        <v>22.413677568814432</v>
      </c>
      <c r="Q1851" s="3">
        <f t="shared" si="547"/>
        <v>-157.89893641936169</v>
      </c>
      <c r="R1851">
        <f t="shared" si="548"/>
        <v>22.101063580638311</v>
      </c>
      <c r="S1851">
        <f t="shared" si="549"/>
        <v>0.94727213505236008</v>
      </c>
      <c r="T1851">
        <f t="shared" si="532"/>
        <v>22.413677568814432</v>
      </c>
    </row>
    <row r="1852" spans="1:20" x14ac:dyDescent="0.25">
      <c r="A1852">
        <f t="shared" si="533"/>
        <v>5974.5035290329006</v>
      </c>
      <c r="B1852">
        <f t="shared" si="550"/>
        <v>950.87176916555916</v>
      </c>
      <c r="C1852" t="str">
        <f t="shared" si="534"/>
        <v>-12.1406652796777-4.93823234219366i</v>
      </c>
      <c r="D1852" t="str">
        <f t="shared" si="535"/>
        <v>3.47811905920986-16.7423380724i</v>
      </c>
      <c r="E1852" t="str">
        <f t="shared" si="536"/>
        <v>161.450259513086+0.845608421266184i</v>
      </c>
      <c r="F1852" t="str">
        <f t="shared" si="537"/>
        <v>2.90990895265961-157.075546986517i</v>
      </c>
      <c r="G1852" t="str">
        <f t="shared" si="538"/>
        <v>0.999999671037823-0.000573552150110133i</v>
      </c>
      <c r="H1852" t="str">
        <f t="shared" si="539"/>
        <v>27.5184594960468+141.086294687056i</v>
      </c>
      <c r="I1852" t="str">
        <f t="shared" si="540"/>
        <v>150.584607376967-26.4857139780469i</v>
      </c>
      <c r="K1852" t="str">
        <f t="shared" si="541"/>
        <v>0.00665899950308383-0.0373906153764021i</v>
      </c>
      <c r="L1852" t="str">
        <f t="shared" si="542"/>
        <v>0.000714285714285714-1.27186872643105i</v>
      </c>
      <c r="M1852" t="str">
        <f t="shared" si="543"/>
        <v>0.0025-0.0396254555867248i</v>
      </c>
      <c r="N1852">
        <f t="shared" si="544"/>
        <v>22.134101479848823</v>
      </c>
      <c r="O1852">
        <f t="shared" si="545"/>
        <v>22.349773819858765</v>
      </c>
      <c r="P1852" s="3">
        <f t="shared" si="546"/>
        <v>22.349773819858765</v>
      </c>
      <c r="Q1852" s="3">
        <f t="shared" si="547"/>
        <v>-157.86589852015118</v>
      </c>
      <c r="R1852">
        <f t="shared" si="548"/>
        <v>22.134101479848823</v>
      </c>
      <c r="S1852">
        <f t="shared" si="549"/>
        <v>0.95087176916555916</v>
      </c>
      <c r="T1852">
        <f t="shared" si="532"/>
        <v>22.349773819858765</v>
      </c>
    </row>
    <row r="1853" spans="1:20" x14ac:dyDescent="0.25">
      <c r="A1853">
        <f t="shared" si="533"/>
        <v>5997.206642443226</v>
      </c>
      <c r="B1853">
        <f t="shared" si="550"/>
        <v>954.48508188838832</v>
      </c>
      <c r="C1853" t="str">
        <f t="shared" si="534"/>
        <v>-12.0488292352532-4.9090494152317i</v>
      </c>
      <c r="D1853" t="str">
        <f t="shared" si="535"/>
        <v>3.47811901397414-16.6789925132365i</v>
      </c>
      <c r="E1853" t="str">
        <f t="shared" si="536"/>
        <v>161.451037663934+0.849785966917987i</v>
      </c>
      <c r="F1853" t="str">
        <f t="shared" si="537"/>
        <v>2.90990894537069-156.480932152719i</v>
      </c>
      <c r="G1853" t="str">
        <f t="shared" si="538"/>
        <v>0.999999668532961-0.000575731646838422i</v>
      </c>
      <c r="H1853" t="str">
        <f t="shared" si="539"/>
        <v>27.6286121441929+141.71416117734i</v>
      </c>
      <c r="I1853" t="str">
        <f t="shared" si="540"/>
        <v>150.683982500918-26.4792608218976i</v>
      </c>
      <c r="K1853" t="str">
        <f t="shared" si="541"/>
        <v>0.00662676033120119-0.0372528153879091i</v>
      </c>
      <c r="L1853" t="str">
        <f t="shared" si="542"/>
        <v>0.000714285714285714-1.26705392152924i</v>
      </c>
      <c r="M1853" t="str">
        <f t="shared" si="543"/>
        <v>0.0025-0.0394754488809771i</v>
      </c>
      <c r="N1853">
        <f t="shared" si="544"/>
        <v>22.16743528516389</v>
      </c>
      <c r="O1853">
        <f t="shared" si="545"/>
        <v>22.285878248830112</v>
      </c>
      <c r="P1853" s="3">
        <f t="shared" si="546"/>
        <v>22.285878248830112</v>
      </c>
      <c r="Q1853" s="3">
        <f t="shared" si="547"/>
        <v>-157.83256471483611</v>
      </c>
      <c r="R1853">
        <f t="shared" si="548"/>
        <v>22.16743528516389</v>
      </c>
      <c r="S1853">
        <f t="shared" si="549"/>
        <v>0.95448508188838832</v>
      </c>
      <c r="T1853">
        <f t="shared" si="532"/>
        <v>22.285878248830112</v>
      </c>
    </row>
    <row r="1854" spans="1:20" x14ac:dyDescent="0.25">
      <c r="A1854">
        <f t="shared" si="533"/>
        <v>6019.9960276845104</v>
      </c>
      <c r="B1854">
        <f t="shared" si="550"/>
        <v>958.11212519956428</v>
      </c>
      <c r="C1854" t="str">
        <f t="shared" si="534"/>
        <v>-11.9576693220742-4.88009381792965i</v>
      </c>
      <c r="D1854" t="str">
        <f t="shared" si="535"/>
        <v>3.47811896839399-16.615886886979i</v>
      </c>
      <c r="E1854" t="str">
        <f t="shared" si="536"/>
        <v>161.451823417416+0.85397573881246i</v>
      </c>
      <c r="F1854" t="str">
        <f t="shared" si="537"/>
        <v>2.90990893802626-155.888568349665i</v>
      </c>
      <c r="G1854" t="str">
        <f t="shared" si="538"/>
        <v>0.999999666009026-0.000577919425637777i</v>
      </c>
      <c r="H1854" t="str">
        <f t="shared" si="539"/>
        <v>27.7398796620133+142.345573786386i</v>
      </c>
      <c r="I1854" t="str">
        <f t="shared" si="540"/>
        <v>150.784236316378-26.4734503255826i</v>
      </c>
      <c r="K1854" t="str">
        <f t="shared" si="541"/>
        <v>0.00659475842943202-0.0371154958971697i</v>
      </c>
      <c r="L1854" t="str">
        <f t="shared" si="542"/>
        <v>0.000714285714285714-1.26225734362347i</v>
      </c>
      <c r="M1854" t="str">
        <f t="shared" si="543"/>
        <v>0.0025-0.0393260100428144i</v>
      </c>
      <c r="N1854">
        <f t="shared" si="544"/>
        <v>22.201065302784201</v>
      </c>
      <c r="O1854">
        <f t="shared" si="545"/>
        <v>22.221990959544328</v>
      </c>
      <c r="P1854" s="3">
        <f t="shared" si="546"/>
        <v>22.221990959544328</v>
      </c>
      <c r="Q1854" s="3">
        <f t="shared" si="547"/>
        <v>-157.7989346972158</v>
      </c>
      <c r="R1854">
        <f t="shared" si="548"/>
        <v>22.201065302784201</v>
      </c>
      <c r="S1854">
        <f t="shared" si="549"/>
        <v>0.95811212519956424</v>
      </c>
      <c r="T1854">
        <f t="shared" si="532"/>
        <v>22.221990959544328</v>
      </c>
    </row>
    <row r="1855" spans="1:20" x14ac:dyDescent="0.25">
      <c r="A1855">
        <f t="shared" si="533"/>
        <v>6042.8720125897116</v>
      </c>
      <c r="B1855">
        <f t="shared" si="550"/>
        <v>961.75295127532263</v>
      </c>
      <c r="C1855" t="str">
        <f t="shared" si="534"/>
        <v>-11.8671806943084-4.8513634061041i</v>
      </c>
      <c r="D1855" t="str">
        <f t="shared" si="535"/>
        <v>3.47811892246677-16.5530202858319i</v>
      </c>
      <c r="E1855" t="str">
        <f t="shared" si="536"/>
        <v>161.452616819333+0.858177792954293i</v>
      </c>
      <c r="F1855" t="str">
        <f t="shared" si="537"/>
        <v>2.90990893062591-155.298447056002i</v>
      </c>
      <c r="G1855" t="str">
        <f t="shared" si="538"/>
        <v>0.999999663465873-0.000580115517979877i</v>
      </c>
      <c r="H1855" t="str">
        <f t="shared" si="539"/>
        <v>27.8522755741337+142.98056155771i</v>
      </c>
      <c r="I1855" t="str">
        <f t="shared" si="540"/>
        <v>150.885377581606-26.4682862039071i</v>
      </c>
      <c r="K1855" t="str">
        <f t="shared" si="541"/>
        <v>0.00656299209859443-0.0369786555392857i</v>
      </c>
      <c r="L1855" t="str">
        <f t="shared" si="542"/>
        <v>0.000714285714285714-1.25747892371336i</v>
      </c>
      <c r="M1855" t="str">
        <f t="shared" si="543"/>
        <v>0.0025-0.039177136922509i</v>
      </c>
      <c r="N1855">
        <f t="shared" si="544"/>
        <v>22.234991840571297</v>
      </c>
      <c r="O1855">
        <f t="shared" si="545"/>
        <v>22.158112056165486</v>
      </c>
      <c r="P1855" s="3">
        <f t="shared" si="546"/>
        <v>22.158112056165486</v>
      </c>
      <c r="Q1855" s="3">
        <f t="shared" si="547"/>
        <v>-157.7650081594287</v>
      </c>
      <c r="R1855">
        <f t="shared" si="548"/>
        <v>22.234991840571297</v>
      </c>
      <c r="S1855">
        <f t="shared" si="549"/>
        <v>0.96175295127532268</v>
      </c>
      <c r="T1855">
        <f t="shared" si="532"/>
        <v>22.158112056165486</v>
      </c>
    </row>
    <row r="1856" spans="1:20" x14ac:dyDescent="0.25">
      <c r="A1856">
        <f t="shared" si="533"/>
        <v>6065.8349262375523</v>
      </c>
      <c r="B1856">
        <f t="shared" si="550"/>
        <v>965.40761249016884</v>
      </c>
      <c r="C1856" t="str">
        <f t="shared" si="534"/>
        <v>-11.7773585388858-4.82285605752276i</v>
      </c>
      <c r="D1856" t="str">
        <f t="shared" si="535"/>
        <v>3.47811887618983-16.4903918054378i</v>
      </c>
      <c r="E1856" t="str">
        <f t="shared" si="536"/>
        <v>161.453417915927+0.862392185523013i</v>
      </c>
      <c r="F1856" t="str">
        <f t="shared" si="537"/>
        <v>2.90990892316921-154.710559782637i</v>
      </c>
      <c r="G1856" t="str">
        <f t="shared" si="538"/>
        <v>0.999999660903355-0.000582319955455995i</v>
      </c>
      <c r="H1856" t="str">
        <f t="shared" si="539"/>
        <v>27.9658136067359+143.619153872283i</v>
      </c>
      <c r="I1856" t="str">
        <f t="shared" si="540"/>
        <v>150.987415158184-26.4637722426871i</v>
      </c>
      <c r="K1856" t="str">
        <f t="shared" si="541"/>
        <v>0.00653145965097478-0.0368422929496427i</v>
      </c>
      <c r="L1856" t="str">
        <f t="shared" si="542"/>
        <v>0.000714285714285714-1.25271859305973i</v>
      </c>
      <c r="M1856" t="str">
        <f t="shared" si="543"/>
        <v>0.0025-0.0390288273784708i</v>
      </c>
      <c r="N1856">
        <f t="shared" si="544"/>
        <v>22.26921520803603</v>
      </c>
      <c r="O1856">
        <f t="shared" si="545"/>
        <v>22.094241643209564</v>
      </c>
      <c r="P1856" s="3">
        <f t="shared" si="546"/>
        <v>22.094241643209564</v>
      </c>
      <c r="Q1856" s="3">
        <f t="shared" si="547"/>
        <v>-157.73078479196397</v>
      </c>
      <c r="R1856">
        <f t="shared" si="548"/>
        <v>22.26921520803603</v>
      </c>
      <c r="S1856">
        <f t="shared" si="549"/>
        <v>0.96540761249016882</v>
      </c>
      <c r="T1856">
        <f t="shared" si="532"/>
        <v>22.094241643209564</v>
      </c>
    </row>
    <row r="1857" spans="1:20" x14ac:dyDescent="0.25">
      <c r="A1857">
        <f t="shared" si="533"/>
        <v>6088.8850989572557</v>
      </c>
      <c r="B1857">
        <f t="shared" si="550"/>
        <v>969.07616141763151</v>
      </c>
      <c r="C1857" t="str">
        <f t="shared" si="534"/>
        <v>-11.688198075307-4.79456967167738i</v>
      </c>
      <c r="D1857" t="str">
        <f t="shared" si="535"/>
        <v>3.47811882956051-16.4280005448652i</v>
      </c>
      <c r="E1857" t="str">
        <f t="shared" si="536"/>
        <v>161.454226753873+0.866618972872207i</v>
      </c>
      <c r="F1857" t="str">
        <f t="shared" si="537"/>
        <v>2.90990891565575-154.124898072615i</v>
      </c>
      <c r="G1857" t="str">
        <f t="shared" si="538"/>
        <v>0.999999658321324-0.000584532769777446i</v>
      </c>
      <c r="H1857" t="str">
        <f t="shared" si="539"/>
        <v>28.0805076911949+144.26138045349i</v>
      </c>
      <c r="I1857" t="str">
        <f t="shared" si="540"/>
        <v>151.090358012492-26.459912299948i</v>
      </c>
      <c r="K1857" t="str">
        <f t="shared" si="541"/>
        <v>0.0065001594102612-0.0367064067639615i</v>
      </c>
      <c r="L1857" t="str">
        <f t="shared" si="542"/>
        <v>0.000714285714285714-1.24797628318363i</v>
      </c>
      <c r="M1857" t="str">
        <f t="shared" si="543"/>
        <v>0.0025-0.0388810792772174i</v>
      </c>
      <c r="N1857">
        <f t="shared" si="544"/>
        <v>22.30373571632461</v>
      </c>
      <c r="O1857">
        <f t="shared" si="545"/>
        <v>22.030379825548412</v>
      </c>
      <c r="P1857" s="3">
        <f t="shared" si="546"/>
        <v>22.030379825548412</v>
      </c>
      <c r="Q1857" s="3">
        <f t="shared" si="547"/>
        <v>-157.69626428367539</v>
      </c>
      <c r="R1857">
        <f t="shared" si="548"/>
        <v>22.30373571632461</v>
      </c>
      <c r="S1857">
        <f t="shared" si="549"/>
        <v>0.96907616141763153</v>
      </c>
      <c r="T1857">
        <f t="shared" si="532"/>
        <v>22.030379825548412</v>
      </c>
    </row>
    <row r="1858" spans="1:20" x14ac:dyDescent="0.25">
      <c r="A1858">
        <f t="shared" si="533"/>
        <v>6112.0228623332923</v>
      </c>
      <c r="B1858">
        <f t="shared" si="550"/>
        <v>972.75865083101849</v>
      </c>
      <c r="C1858" t="str">
        <f t="shared" si="534"/>
        <v>-11.5996945554516-4.76650216955901i</v>
      </c>
      <c r="D1858" t="str">
        <f t="shared" si="535"/>
        <v>3.47811878257617-16.3658456065948i</v>
      </c>
      <c r="E1858" t="str">
        <f t="shared" si="536"/>
        <v>161.455043380286+0.870858211531403i</v>
      </c>
      <c r="F1858" t="str">
        <f t="shared" si="537"/>
        <v>2.90990890808506-153.541453500995i</v>
      </c>
      <c r="G1858" t="str">
        <f t="shared" si="538"/>
        <v>0.999999655719634-0.000586753992776047i</v>
      </c>
      <c r="H1858" t="str">
        <f t="shared" si="539"/>
        <v>28.1963719677947+144.907271372189i</v>
      </c>
      <c r="I1858" t="str">
        <f t="shared" si="540"/>
        <v>151.194215217206-26.4567103071487i</v>
      </c>
      <c r="K1858" t="str">
        <f t="shared" si="541"/>
        <v>0.00646908971147655-0.0365709956183456i</v>
      </c>
      <c r="L1858" t="str">
        <f t="shared" si="542"/>
        <v>0.000714285714285714-1.24325192586534i</v>
      </c>
      <c r="M1858" t="str">
        <f t="shared" si="543"/>
        <v>0.0025-0.0387338904933427i</v>
      </c>
      <c r="N1858">
        <f t="shared" si="544"/>
        <v>22.338553678205642</v>
      </c>
      <c r="O1858">
        <f t="shared" si="545"/>
        <v>21.966526708413383</v>
      </c>
      <c r="P1858" s="3">
        <f t="shared" si="546"/>
        <v>21.966526708413383</v>
      </c>
      <c r="Q1858" s="3">
        <f t="shared" si="547"/>
        <v>-157.66144632179436</v>
      </c>
      <c r="R1858">
        <f t="shared" si="548"/>
        <v>22.338553678205642</v>
      </c>
      <c r="S1858">
        <f t="shared" si="549"/>
        <v>0.97275865083101853</v>
      </c>
      <c r="T1858">
        <f t="shared" si="532"/>
        <v>21.966526708413383</v>
      </c>
    </row>
    <row r="1859" spans="1:20" x14ac:dyDescent="0.25">
      <c r="A1859">
        <f t="shared" si="533"/>
        <v>6135.2485492101596</v>
      </c>
      <c r="B1859">
        <f t="shared" si="550"/>
        <v>976.45513370417643</v>
      </c>
      <c r="C1859" t="str">
        <f t="shared" si="534"/>
        <v>-11.5118432633876-4.73865149343548i</v>
      </c>
      <c r="D1859" t="str">
        <f t="shared" si="535"/>
        <v>3.47811873523406-16.3039260965068i</v>
      </c>
      <c r="E1859" t="str">
        <f t="shared" si="536"/>
        <v>161.455867842725+0.875109958205302i</v>
      </c>
      <c r="F1859" t="str">
        <f t="shared" si="537"/>
        <v>2.90990890045671-152.960217674731i</v>
      </c>
      <c r="G1859" t="str">
        <f t="shared" si="538"/>
        <v>0.999999653098132-0.000588983656404574i</v>
      </c>
      <c r="H1859" t="str">
        <f t="shared" si="539"/>
        <v>28.3134207895211+145.556857051841i</v>
      </c>
      <c r="I1859" t="str">
        <f t="shared" si="540"/>
        <v>151.29899595282-26.4541702704314i</v>
      </c>
      <c r="K1859" t="str">
        <f t="shared" si="541"/>
        <v>0.00643824890091211-0.0364360581493304i</v>
      </c>
      <c r="L1859" t="str">
        <f t="shared" si="542"/>
        <v>0.000714285714285714-1.2385454531434i</v>
      </c>
      <c r="M1859" t="str">
        <f t="shared" si="543"/>
        <v>0.0025-0.0385872589094866i</v>
      </c>
      <c r="N1859">
        <f t="shared" si="544"/>
        <v>22.373669408056372</v>
      </c>
      <c r="O1859">
        <f t="shared" si="545"/>
        <v>21.902682397399165</v>
      </c>
      <c r="P1859" s="3">
        <f t="shared" si="546"/>
        <v>21.902682397399165</v>
      </c>
      <c r="Q1859" s="3">
        <f t="shared" si="547"/>
        <v>-157.62633059194363</v>
      </c>
      <c r="R1859">
        <f t="shared" si="548"/>
        <v>22.373669408056372</v>
      </c>
      <c r="S1859">
        <f t="shared" si="549"/>
        <v>0.97645513370417647</v>
      </c>
      <c r="T1859">
        <f t="shared" si="532"/>
        <v>21.902682397399165</v>
      </c>
    </row>
    <row r="1860" spans="1:20" x14ac:dyDescent="0.25">
      <c r="A1860">
        <f t="shared" si="533"/>
        <v>6158.5624936971581</v>
      </c>
      <c r="B1860">
        <f t="shared" si="550"/>
        <v>980.1656632122523</v>
      </c>
      <c r="C1860" t="str">
        <f t="shared" si="534"/>
        <v>-11.4246395151818-4.71101560663142i</v>
      </c>
      <c r="D1860" t="str">
        <f t="shared" si="535"/>
        <v>3.47811868753147-16.2422411238684i</v>
      </c>
      <c r="E1860" t="str">
        <f t="shared" si="536"/>
        <v>161.456700189199+0.879374269774375i</v>
      </c>
      <c r="F1860" t="str">
        <f t="shared" si="537"/>
        <v>2.90990889277031-152.38118223255i</v>
      </c>
      <c r="G1860" t="str">
        <f t="shared" si="538"/>
        <v>0.99999965045667-0.00059122179273722i</v>
      </c>
      <c r="H1860" t="str">
        <f t="shared" si="539"/>
        <v>28.431668725938+146.210168273744i</v>
      </c>
      <c r="I1860" t="str">
        <f t="shared" si="540"/>
        <v>151.4047095092-26.4522962718995i</v>
      </c>
      <c r="K1860" t="str">
        <f t="shared" si="541"/>
        <v>0.00640763533606146-0.0363015929939309i</v>
      </c>
      <c r="L1860" t="str">
        <f t="shared" si="542"/>
        <v>0.000714285714285714-1.23385679731361i</v>
      </c>
      <c r="M1860" t="str">
        <f t="shared" si="543"/>
        <v>0.0025-0.0384411824163046i</v>
      </c>
      <c r="N1860">
        <f t="shared" si="544"/>
        <v>22.409083221849329</v>
      </c>
      <c r="O1860">
        <f t="shared" si="545"/>
        <v>21.838846998467897</v>
      </c>
      <c r="P1860" s="3">
        <f t="shared" si="546"/>
        <v>21.838846998467897</v>
      </c>
      <c r="Q1860" s="3">
        <f t="shared" si="547"/>
        <v>-157.59091677815067</v>
      </c>
      <c r="R1860">
        <f t="shared" si="548"/>
        <v>22.409083221849329</v>
      </c>
      <c r="S1860">
        <f t="shared" si="549"/>
        <v>0.98016566321225229</v>
      </c>
      <c r="T1860">
        <f t="shared" si="532"/>
        <v>21.838846998467897</v>
      </c>
    </row>
    <row r="1861" spans="1:20" x14ac:dyDescent="0.25">
      <c r="A1861">
        <f t="shared" si="533"/>
        <v>6181.9650311732075</v>
      </c>
      <c r="B1861">
        <f t="shared" si="550"/>
        <v>983.89029273245887</v>
      </c>
      <c r="C1861" t="str">
        <f t="shared" si="534"/>
        <v>-11.3380786587096-4.68359249330961i</v>
      </c>
      <c r="D1861" t="str">
        <f t="shared" si="535"/>
        <v>3.47811863946563-16.1807898013205i</v>
      </c>
      <c r="E1861" t="str">
        <f t="shared" si="536"/>
        <v>161.457540468158+0.88365120329508i</v>
      </c>
      <c r="F1861" t="str">
        <f t="shared" si="537"/>
        <v>2.90990888502536-151.804338844834i</v>
      </c>
      <c r="G1861" t="str">
        <f t="shared" si="538"/>
        <v>0.999999647795094-0.00059346843397006i</v>
      </c>
      <c r="H1861" t="str">
        <f t="shared" si="539"/>
        <v>28.5511305671447+146.867236182351i</v>
      </c>
      <c r="I1861" t="str">
        <f t="shared" si="540"/>
        <v>151.511365287167-26.451092470922i</v>
      </c>
      <c r="K1861" t="str">
        <f t="shared" si="541"/>
        <v>0.00637724738555426-0.0361675987896879i</v>
      </c>
      <c r="L1861" t="str">
        <f t="shared" si="542"/>
        <v>0.000714285714285714-1.22918589092808i</v>
      </c>
      <c r="M1861" t="str">
        <f t="shared" si="543"/>
        <v>0.0025-0.0382956589124374i</v>
      </c>
      <c r="N1861">
        <f t="shared" si="544"/>
        <v>22.444795437137543</v>
      </c>
      <c r="O1861">
        <f t="shared" si="545"/>
        <v>21.775020617952237</v>
      </c>
      <c r="P1861" s="3">
        <f t="shared" si="546"/>
        <v>21.775020617952237</v>
      </c>
      <c r="Q1861" s="3">
        <f t="shared" si="547"/>
        <v>-157.55520456286246</v>
      </c>
      <c r="R1861">
        <f t="shared" si="548"/>
        <v>22.444795437137543</v>
      </c>
      <c r="S1861">
        <f t="shared" si="549"/>
        <v>0.98389029273245887</v>
      </c>
      <c r="T1861">
        <f t="shared" si="532"/>
        <v>21.775020617952237</v>
      </c>
    </row>
    <row r="1862" spans="1:20" x14ac:dyDescent="0.25">
      <c r="A1862">
        <f t="shared" si="533"/>
        <v>6205.4564982916654</v>
      </c>
      <c r="B1862">
        <f t="shared" si="550"/>
        <v>987.62907584484219</v>
      </c>
      <c r="C1862" t="str">
        <f t="shared" si="534"/>
        <v>-11.2521560734671-4.65638015825558i</v>
      </c>
      <c r="D1862" t="str">
        <f t="shared" si="535"/>
        <v>3.47811859103381-16.1195712448652i</v>
      </c>
      <c r="E1862" t="str">
        <f t="shared" si="536"/>
        <v>161.458388728508+0.887940815999681i</v>
      </c>
      <c r="F1862" t="str">
        <f t="shared" si="537"/>
        <v>2.90990887722144-151.229679213497i</v>
      </c>
      <c r="G1862" t="str">
        <f t="shared" si="538"/>
        <v>0.999999645113252-0.000595723612421509i</v>
      </c>
      <c r="H1862" t="str">
        <f t="shared" si="539"/>
        <v>28.6718213278187+147.528092290682i</v>
      </c>
      <c r="I1862" t="str">
        <f t="shared" si="540"/>
        <v>151.618972800092-26.4505631054643i</v>
      </c>
      <c r="K1862" t="str">
        <f t="shared" si="541"/>
        <v>0.00634708342909062-0.036034074174715i</v>
      </c>
      <c r="L1862" t="str">
        <f t="shared" si="542"/>
        <v>0.000714285714285714-1.22453266679426i</v>
      </c>
      <c r="M1862" t="str">
        <f t="shared" si="543"/>
        <v>0.0025-0.0381506863044803i</v>
      </c>
      <c r="N1862">
        <f t="shared" si="544"/>
        <v>22.480806373041162</v>
      </c>
      <c r="O1862">
        <f t="shared" si="545"/>
        <v>21.711203362559704</v>
      </c>
      <c r="P1862" s="3">
        <f t="shared" si="546"/>
        <v>21.711203362559704</v>
      </c>
      <c r="Q1862" s="3">
        <f t="shared" si="547"/>
        <v>-157.51919362695884</v>
      </c>
      <c r="R1862">
        <f t="shared" si="548"/>
        <v>22.480806373041162</v>
      </c>
      <c r="S1862">
        <f t="shared" si="549"/>
        <v>0.98762907584484216</v>
      </c>
      <c r="T1862">
        <f t="shared" si="532"/>
        <v>21.711203362559704</v>
      </c>
    </row>
    <row r="1863" spans="1:20" x14ac:dyDescent="0.25">
      <c r="A1863">
        <f t="shared" si="533"/>
        <v>6229.0372329851743</v>
      </c>
      <c r="B1863">
        <f t="shared" si="550"/>
        <v>991.38206633305265</v>
      </c>
      <c r="C1863" t="str">
        <f t="shared" si="534"/>
        <v>-11.1668671703831-4.62937662666386i</v>
      </c>
      <c r="D1863" t="str">
        <f t="shared" si="535"/>
        <v>3.47811854223322-16.058584573853i</v>
      </c>
      <c r="E1863" t="str">
        <f t="shared" si="536"/>
        <v>161.459245019612+0.892243165298033i</v>
      </c>
      <c r="F1863" t="str">
        <f t="shared" si="537"/>
        <v>2.9099088693581-150.657195071866i</v>
      </c>
      <c r="G1863" t="str">
        <f t="shared" si="538"/>
        <v>0.999999642410989-0.000597987360532791i</v>
      </c>
      <c r="H1863" t="str">
        <f t="shared" si="539"/>
        <v>28.7937562513453+148.192768485827i</v>
      </c>
      <c r="I1863" t="str">
        <f t="shared" si="540"/>
        <v>151.727541675525-26.4507124934495i</v>
      </c>
      <c r="K1863" t="str">
        <f t="shared" si="541"/>
        <v>0.00631714185737569-0.0359010177877443i</v>
      </c>
      <c r="L1863" t="str">
        <f t="shared" si="542"/>
        <v>0.000714285714285714-1.21989705797396i</v>
      </c>
      <c r="M1863" t="str">
        <f t="shared" si="543"/>
        <v>0.0025-0.0380062625069539i</v>
      </c>
      <c r="N1863">
        <f t="shared" si="544"/>
        <v>22.517116350233039</v>
      </c>
      <c r="O1863">
        <f t="shared" si="545"/>
        <v>21.647395339376452</v>
      </c>
      <c r="P1863" s="3">
        <f t="shared" si="546"/>
        <v>21.647395339376452</v>
      </c>
      <c r="Q1863" s="3">
        <f t="shared" si="547"/>
        <v>-157.48288364976696</v>
      </c>
      <c r="R1863">
        <f t="shared" si="548"/>
        <v>22.517116350233039</v>
      </c>
      <c r="S1863">
        <f t="shared" si="549"/>
        <v>0.9913820663330527</v>
      </c>
      <c r="T1863">
        <f t="shared" si="532"/>
        <v>21.647395339376452</v>
      </c>
    </row>
    <row r="1864" spans="1:20" x14ac:dyDescent="0.25">
      <c r="A1864">
        <f t="shared" si="533"/>
        <v>6252.707574470518</v>
      </c>
      <c r="B1864">
        <f t="shared" si="550"/>
        <v>995.14931818511832</v>
      </c>
      <c r="C1864" t="str">
        <f t="shared" si="534"/>
        <v>-11.0822073916313-4.6025799439259i</v>
      </c>
      <c r="D1864" t="str">
        <f t="shared" si="535"/>
        <v>3.47811849306103-15.9978289109701i</v>
      </c>
      <c r="E1864" t="str">
        <f t="shared" si="536"/>
        <v>161.460109391284+0.896558308775945i</v>
      </c>
      <c r="F1864" t="str">
        <f t="shared" si="537"/>
        <v>2.90990886143489-150.086878184566i</v>
      </c>
      <c r="G1864" t="str">
        <f t="shared" si="538"/>
        <v>0.99999963968815-0.000600259710868405i</v>
      </c>
      <c r="H1864" t="str">
        <f t="shared" si="539"/>
        <v>28.9169508140379+148.861297034562i</v>
      </c>
      <c r="I1864" t="str">
        <f t="shared" si="540"/>
        <v>151.837081656875-26.4515450341498i</v>
      </c>
      <c r="K1864" t="str">
        <f t="shared" si="541"/>
        <v>0.00628742107205412-0.0357684282681709i</v>
      </c>
      <c r="L1864" t="str">
        <f t="shared" si="542"/>
        <v>0.000714285714285714-1.21527899778239i</v>
      </c>
      <c r="M1864" t="str">
        <f t="shared" si="543"/>
        <v>0.0025-0.0378623854422732i</v>
      </c>
      <c r="N1864">
        <f t="shared" si="544"/>
        <v>22.553725690923159</v>
      </c>
      <c r="O1864">
        <f t="shared" si="545"/>
        <v>21.58359665587049</v>
      </c>
      <c r="P1864" s="3">
        <f t="shared" si="546"/>
        <v>21.58359665587049</v>
      </c>
      <c r="Q1864" s="3">
        <f t="shared" si="547"/>
        <v>-157.44627430907684</v>
      </c>
      <c r="R1864">
        <f t="shared" si="548"/>
        <v>22.553725690923159</v>
      </c>
      <c r="S1864">
        <f t="shared" si="549"/>
        <v>0.99514931818511831</v>
      </c>
      <c r="T1864">
        <f t="shared" si="532"/>
        <v>21.58359665587049</v>
      </c>
    </row>
    <row r="1865" spans="1:20" x14ac:dyDescent="0.25">
      <c r="A1865">
        <f t="shared" si="533"/>
        <v>6276.467863253506</v>
      </c>
      <c r="B1865">
        <f t="shared" si="550"/>
        <v>998.93088559422176</v>
      </c>
      <c r="C1865" t="str">
        <f t="shared" si="534"/>
        <v>-10.9981722104446-4.5759881754213i</v>
      </c>
      <c r="D1865" t="str">
        <f t="shared" si="535"/>
        <v>3.47811844351443-15.937303382226i</v>
      </c>
      <c r="E1865" t="str">
        <f t="shared" si="536"/>
        <v>161.460981893804+0.900886304197021i</v>
      </c>
      <c r="F1865" t="str">
        <f t="shared" si="537"/>
        <v>2.90990885345133-149.518720347396i</v>
      </c>
      <c r="G1865" t="str">
        <f t="shared" si="538"/>
        <v>0.999999636944578-0.000602540696116591i</v>
      </c>
      <c r="H1865" t="str">
        <f t="shared" si="539"/>
        <v>29.0414207294464+149.533710589038i</v>
      </c>
      <c r="I1865" t="str">
        <f t="shared" si="540"/>
        <v>151.947602605075-26.4530652096039i</v>
      </c>
      <c r="K1865" t="str">
        <f t="shared" si="541"/>
        <v>0.00625791948564538-0.0356363042560981i</v>
      </c>
      <c r="L1865" t="str">
        <f t="shared" si="542"/>
        <v>0.000714285714285714-1.2106784197872i</v>
      </c>
      <c r="M1865" t="str">
        <f t="shared" si="543"/>
        <v>0.0025-0.0377190530407185i</v>
      </c>
      <c r="N1865">
        <f t="shared" si="544"/>
        <v>22.590634718845223</v>
      </c>
      <c r="O1865">
        <f t="shared" si="545"/>
        <v>21.519807419896182</v>
      </c>
      <c r="P1865" s="3">
        <f t="shared" si="546"/>
        <v>21.519807419896182</v>
      </c>
      <c r="Q1865" s="3">
        <f t="shared" si="547"/>
        <v>-157.40936528115478</v>
      </c>
      <c r="R1865">
        <f t="shared" si="548"/>
        <v>22.590634718845223</v>
      </c>
      <c r="S1865">
        <f t="shared" si="549"/>
        <v>0.99893088559422172</v>
      </c>
      <c r="T1865">
        <f t="shared" si="532"/>
        <v>21.519807419896182</v>
      </c>
    </row>
    <row r="1866" spans="1:20" x14ac:dyDescent="0.25">
      <c r="A1866">
        <f t="shared" si="533"/>
        <v>6300.3184411338698</v>
      </c>
      <c r="B1866">
        <f t="shared" si="550"/>
        <v>1002.7268229594798</v>
      </c>
      <c r="C1866" t="str">
        <f t="shared" si="534"/>
        <v>-10.9147571309288-4.54959940630986i</v>
      </c>
      <c r="D1866" t="str">
        <f t="shared" si="535"/>
        <v>3.47811839359055-15.8770071169405i</v>
      </c>
      <c r="E1866" t="str">
        <f t="shared" si="536"/>
        <v>161.461862577916+0.905227209501997i</v>
      </c>
      <c r="F1866" t="str">
        <f t="shared" si="537"/>
        <v>2.909908845407-148.952713387216i</v>
      </c>
      <c r="G1866" t="str">
        <f t="shared" si="538"/>
        <v>0.999999634180115-0.000604830349089801i</v>
      </c>
      <c r="H1866" t="str">
        <f t="shared" si="539"/>
        <v>29.1671819527632+150.210042192598i</v>
      </c>
      <c r="I1866" t="str">
        <f t="shared" si="540"/>
        <v>152.059114500319-26.4552775860704i</v>
      </c>
      <c r="K1866" t="str">
        <f t="shared" si="541"/>
        <v>0.00622863552147854-0.0355046443923801i</v>
      </c>
      <c r="L1866" t="str">
        <f t="shared" si="542"/>
        <v>0.000714285714285714-1.20609525780753i</v>
      </c>
      <c r="M1866" t="str">
        <f t="shared" si="543"/>
        <v>0.0025-0.0375762632404049i</v>
      </c>
      <c r="N1866">
        <f t="shared" si="544"/>
        <v>22.627843759240051</v>
      </c>
      <c r="O1866">
        <f t="shared" si="545"/>
        <v>21.456027739697547</v>
      </c>
      <c r="P1866" s="3">
        <f t="shared" si="546"/>
        <v>21.456027739697547</v>
      </c>
      <c r="Q1866" s="3">
        <f t="shared" si="547"/>
        <v>-157.37215624075995</v>
      </c>
      <c r="R1866">
        <f t="shared" si="548"/>
        <v>22.627843759240051</v>
      </c>
      <c r="S1866">
        <f t="shared" si="549"/>
        <v>1.0027268229594799</v>
      </c>
      <c r="T1866">
        <f t="shared" si="532"/>
        <v>21.456027739697547</v>
      </c>
    </row>
    <row r="1867" spans="1:20" x14ac:dyDescent="0.25">
      <c r="A1867">
        <f t="shared" si="533"/>
        <v>6324.2596512101791</v>
      </c>
      <c r="B1867">
        <f t="shared" si="550"/>
        <v>1006.5371848867259</v>
      </c>
      <c r="C1867" t="str">
        <f t="shared" si="534"/>
        <v>-10.8319576878773-4.52341174132656i</v>
      </c>
      <c r="D1867" t="str">
        <f t="shared" si="535"/>
        <v>3.47811834328654-15.8169392477316i</v>
      </c>
      <c r="E1867" t="str">
        <f t="shared" si="536"/>
        <v>161.462751494824+0.909581082809297i</v>
      </c>
      <c r="F1867" t="str">
        <f t="shared" si="537"/>
        <v>2.9099088373014-148.388849161824i</v>
      </c>
      <c r="G1867" t="str">
        <f t="shared" si="538"/>
        <v>0.999999631394602-0.000607128702725178i</v>
      </c>
      <c r="H1867" t="str">
        <f t="shared" si="539"/>
        <v>29.2942506853209+150.890325285671i</v>
      </c>
      <c r="I1867" t="str">
        <f t="shared" si="540"/>
        <v>152.171627443795-26.4581868155071i</v>
      </c>
      <c r="K1867" t="str">
        <f t="shared" si="541"/>
        <v>0.00619956761362819-0.0353734473186669i</v>
      </c>
      <c r="L1867" t="str">
        <f t="shared" si="542"/>
        <v>0.000714285714285714-1.20152944591306i</v>
      </c>
      <c r="M1867" t="str">
        <f t="shared" si="543"/>
        <v>0.0025-0.0374340139872534i</v>
      </c>
      <c r="N1867">
        <f t="shared" si="544"/>
        <v>22.665353138841766</v>
      </c>
      <c r="O1867">
        <f t="shared" si="545"/>
        <v>21.392257723911943</v>
      </c>
      <c r="P1867" s="3">
        <f t="shared" si="546"/>
        <v>21.392257723911943</v>
      </c>
      <c r="Q1867" s="3">
        <f t="shared" si="547"/>
        <v>-157.33464686115823</v>
      </c>
      <c r="R1867">
        <f t="shared" si="548"/>
        <v>22.665353138841766</v>
      </c>
      <c r="S1867">
        <f t="shared" si="549"/>
        <v>1.0065371848867259</v>
      </c>
      <c r="T1867">
        <f t="shared" si="532"/>
        <v>21.392257723911943</v>
      </c>
    </row>
    <row r="1868" spans="1:20" x14ac:dyDescent="0.25">
      <c r="A1868">
        <f t="shared" si="533"/>
        <v>6348.2918378847771</v>
      </c>
      <c r="B1868">
        <f t="shared" si="550"/>
        <v>1010.3620261892954</v>
      </c>
      <c r="C1868" t="str">
        <f t="shared" si="534"/>
        <v>-10.7497694465874-4.49742330457836i</v>
      </c>
      <c r="D1868" t="str">
        <f t="shared" si="535"/>
        <v>3.47811829259949-15.7570989105029i</v>
      </c>
      <c r="E1868" t="str">
        <f t="shared" si="536"/>
        <v>161.46364869621+0.913947982415988i</v>
      </c>
      <c r="F1868" t="str">
        <f t="shared" si="537"/>
        <v>2.90990882913411-147.827119559845i</v>
      </c>
      <c r="G1868" t="str">
        <f t="shared" si="538"/>
        <v>0.99999962858788-0.000609435790085016i</v>
      </c>
      <c r="H1868" t="str">
        <f t="shared" si="539"/>
        <v>29.4226433791933+151.574593711796i</v>
      </c>
      <c r="I1868" t="str">
        <f t="shared" si="540"/>
        <v>152.285151659476-26.4617976370886i</v>
      </c>
      <c r="K1868" t="str">
        <f t="shared" si="541"/>
        <v>0.00617071420684964-0.0352427116774445i</v>
      </c>
      <c r="L1868" t="str">
        <f t="shared" si="542"/>
        <v>0.000714285714285714-1.19698091842305i</v>
      </c>
      <c r="M1868" t="str">
        <f t="shared" si="543"/>
        <v>0.0025-0.0372923032349606i</v>
      </c>
      <c r="N1868">
        <f t="shared" si="544"/>
        <v>22.703163185861172</v>
      </c>
      <c r="O1868">
        <f t="shared" si="545"/>
        <v>21.328497481574281</v>
      </c>
      <c r="P1868" s="3">
        <f t="shared" si="546"/>
        <v>21.328497481574281</v>
      </c>
      <c r="Q1868" s="3">
        <f t="shared" si="547"/>
        <v>-157.29683681413883</v>
      </c>
      <c r="R1868">
        <f t="shared" si="548"/>
        <v>22.703163185861172</v>
      </c>
      <c r="S1868">
        <f t="shared" si="549"/>
        <v>1.0103620261892954</v>
      </c>
      <c r="T1868">
        <f t="shared" si="532"/>
        <v>21.328497481574281</v>
      </c>
    </row>
    <row r="1869" spans="1:20" x14ac:dyDescent="0.25">
      <c r="A1869">
        <f t="shared" si="533"/>
        <v>6372.4153468687391</v>
      </c>
      <c r="B1869">
        <f t="shared" si="550"/>
        <v>1014.2014018888148</v>
      </c>
      <c r="C1869" t="str">
        <f t="shared" si="534"/>
        <v>-10.6681880026755-4.47163223934276i</v>
      </c>
      <c r="D1869" t="str">
        <f t="shared" si="535"/>
        <v>3.4781182415265-15.6974852444309i</v>
      </c>
      <c r="E1869" t="str">
        <f t="shared" si="536"/>
        <v>161.464554234223+0.918327966796548i</v>
      </c>
      <c r="F1869" t="str">
        <f t="shared" si="537"/>
        <v>2.9099088209046-147.267516500611i</v>
      </c>
      <c r="G1869" t="str">
        <f t="shared" si="538"/>
        <v>0.999999625759786-0.000611751644357247i</v>
      </c>
      <c r="H1869" t="str">
        <f t="shared" si="539"/>
        <v>29.5523767418925+152.262881723734i</v>
      </c>
      <c r="I1869" t="str">
        <f t="shared" si="540"/>
        <v>152.399697495926-26.4661148787519i</v>
      </c>
      <c r="K1869" t="str">
        <f t="shared" si="541"/>
        <v>0.00614207375651522-0.0351124361120785i</v>
      </c>
      <c r="L1869" t="str">
        <f t="shared" si="542"/>
        <v>0.000714285714285714-1.19244960990541i</v>
      </c>
      <c r="M1869" t="str">
        <f t="shared" si="543"/>
        <v>0.0025-0.0371511289449696i</v>
      </c>
      <c r="N1869">
        <f t="shared" si="544"/>
        <v>22.741274229971083</v>
      </c>
      <c r="O1869">
        <f t="shared" si="545"/>
        <v>21.264747122119925</v>
      </c>
      <c r="P1869" s="3">
        <f t="shared" si="546"/>
        <v>21.264747122119925</v>
      </c>
      <c r="Q1869" s="3">
        <f t="shared" si="547"/>
        <v>-157.25872577002892</v>
      </c>
      <c r="R1869">
        <f t="shared" si="548"/>
        <v>22.741274229971083</v>
      </c>
      <c r="S1869">
        <f t="shared" si="549"/>
        <v>1.0142014018888148</v>
      </c>
      <c r="T1869">
        <f t="shared" si="532"/>
        <v>21.264747122119925</v>
      </c>
    </row>
    <row r="1870" spans="1:20" x14ac:dyDescent="0.25">
      <c r="A1870">
        <f t="shared" si="533"/>
        <v>6396.6305251868407</v>
      </c>
      <c r="B1870">
        <f t="shared" si="550"/>
        <v>1018.0553672159923</v>
      </c>
      <c r="C1870" t="str">
        <f t="shared" si="534"/>
        <v>-10.587208981896-4.44603670786911i</v>
      </c>
      <c r="D1870" t="str">
        <f t="shared" si="535"/>
        <v>3.4781181900646-15.6380973919532i</v>
      </c>
      <c r="E1870" t="str">
        <f t="shared" si="536"/>
        <v>161.465468161491+0.922721094604829i</v>
      </c>
      <c r="F1870" t="str">
        <f t="shared" si="537"/>
        <v>2.90990881261244-146.710031934042i</v>
      </c>
      <c r="G1870" t="str">
        <f t="shared" si="538"/>
        <v>0.999999622910157-0.000614076298855914i</v>
      </c>
      <c r="H1870" t="str">
        <f t="shared" si="539"/>
        <v>29.6834677411713+152.955223989693i</v>
      </c>
      <c r="I1870" t="str">
        <f t="shared" si="540"/>
        <v>152.515275428131-26.4711434587769i</v>
      </c>
      <c r="K1870" t="str">
        <f t="shared" si="541"/>
        <v>0.00611364472855058-0.034982619266856i</v>
      </c>
      <c r="L1870" t="str">
        <f t="shared" si="542"/>
        <v>0.000714285714285714-1.18793545517574i</v>
      </c>
      <c r="M1870" t="str">
        <f t="shared" si="543"/>
        <v>0.0025-0.0370104890864412i</v>
      </c>
      <c r="N1870">
        <f t="shared" si="544"/>
        <v>22.779686602288962</v>
      </c>
      <c r="O1870">
        <f t="shared" si="545"/>
        <v>21.201006755389827</v>
      </c>
      <c r="P1870" s="3">
        <f t="shared" si="546"/>
        <v>21.201006755389827</v>
      </c>
      <c r="Q1870" s="3">
        <f t="shared" si="547"/>
        <v>-157.22031339771104</v>
      </c>
      <c r="R1870">
        <f t="shared" si="548"/>
        <v>22.779686602288962</v>
      </c>
      <c r="S1870">
        <f t="shared" si="549"/>
        <v>1.0180553672159922</v>
      </c>
      <c r="T1870">
        <f t="shared" si="532"/>
        <v>21.201006755389827</v>
      </c>
    </row>
    <row r="1871" spans="1:20" x14ac:dyDescent="0.25">
      <c r="A1871">
        <f t="shared" si="533"/>
        <v>6420.9377211825513</v>
      </c>
      <c r="B1871">
        <f t="shared" si="550"/>
        <v>1021.9239776114131</v>
      </c>
      <c r="C1871" t="str">
        <f t="shared" si="534"/>
        <v>-10.5068280399565-4.42063489118081i</v>
      </c>
      <c r="D1871" t="str">
        <f t="shared" si="535"/>
        <v>3.47811813821086-15.5789344987554i</v>
      </c>
      <c r="E1871" t="str">
        <f t="shared" si="536"/>
        <v>161.466390531117+0.927127424673733i</v>
      </c>
      <c r="F1871" t="str">
        <f t="shared" si="537"/>
        <v>2.90990880425714-146.154657840537i</v>
      </c>
      <c r="G1871" t="str">
        <f t="shared" si="538"/>
        <v>0.99999962003883-0.000616409787021652i</v>
      </c>
      <c r="H1871" t="str">
        <f t="shared" si="539"/>
        <v>29.8159336099342+153.651655599682i</v>
      </c>
      <c r="I1871" t="str">
        <f t="shared" si="540"/>
        <v>152.631896059395-26.4768883874064i</v>
      </c>
      <c r="K1871" t="str">
        <f t="shared" si="541"/>
        <v>0.00608542559937051-0.0348532597870235i</v>
      </c>
      <c r="L1871" t="str">
        <f t="shared" si="542"/>
        <v>0.000714285714285714-1.18343838929642i</v>
      </c>
      <c r="M1871" t="str">
        <f t="shared" si="543"/>
        <v>0.0025-0.0368703816362235i</v>
      </c>
      <c r="N1871">
        <f t="shared" si="544"/>
        <v>22.818400635362707</v>
      </c>
      <c r="O1871">
        <f t="shared" si="545"/>
        <v>21.137276491632289</v>
      </c>
      <c r="P1871" s="3">
        <f t="shared" si="546"/>
        <v>21.137276491632289</v>
      </c>
      <c r="Q1871" s="3">
        <f t="shared" si="547"/>
        <v>-157.18159936463729</v>
      </c>
      <c r="R1871">
        <f t="shared" si="548"/>
        <v>22.818400635362707</v>
      </c>
      <c r="S1871">
        <f t="shared" si="549"/>
        <v>1.0219239776114131</v>
      </c>
      <c r="T1871">
        <f t="shared" si="532"/>
        <v>21.137276491632289</v>
      </c>
    </row>
    <row r="1872" spans="1:20" x14ac:dyDescent="0.25">
      <c r="A1872">
        <f t="shared" si="533"/>
        <v>6445.3372845230451</v>
      </c>
      <c r="B1872">
        <f t="shared" si="550"/>
        <v>1025.8072887263365</v>
      </c>
      <c r="C1872" t="str">
        <f t="shared" si="534"/>
        <v>-10.4270408623391-4.3954249888809i</v>
      </c>
      <c r="D1872" t="str">
        <f t="shared" si="535"/>
        <v>3.47811808596229-15.5199957137595i</v>
      </c>
      <c r="E1872" t="str">
        <f t="shared" si="536"/>
        <v>161.467321396693+0.931547016014979i</v>
      </c>
      <c r="F1872" t="str">
        <f t="shared" si="537"/>
        <v>2.90990879583822-145.601386230852i</v>
      </c>
      <c r="G1872" t="str">
        <f t="shared" si="538"/>
        <v>0.99999961714564-0.000618752142422166i</v>
      </c>
      <c r="H1872" t="str">
        <f t="shared" si="539"/>
        <v>29.9497918512505+154.352212071944i</v>
      </c>
      <c r="I1872" t="str">
        <f t="shared" si="540"/>
        <v>152.749570123219-26.4833547684923i</v>
      </c>
      <c r="K1872" t="str">
        <f t="shared" si="541"/>
        <v>0.00605741485581636-0.0347243563188305i</v>
      </c>
      <c r="L1872" t="str">
        <f t="shared" si="542"/>
        <v>0.000714285714285714-1.17895834757563i</v>
      </c>
      <c r="M1872" t="str">
        <f t="shared" si="543"/>
        <v>0.0025-0.0367308045788241i</v>
      </c>
      <c r="N1872">
        <f t="shared" si="544"/>
        <v>22.857416663152492</v>
      </c>
      <c r="O1872">
        <f t="shared" si="545"/>
        <v>21.073556441508828</v>
      </c>
      <c r="P1872" s="3">
        <f t="shared" si="546"/>
        <v>21.073556441508828</v>
      </c>
      <c r="Q1872" s="3">
        <f t="shared" si="547"/>
        <v>-157.14258333684751</v>
      </c>
      <c r="R1872">
        <f t="shared" si="548"/>
        <v>22.857416663152492</v>
      </c>
      <c r="S1872">
        <f t="shared" si="549"/>
        <v>1.0258072887263365</v>
      </c>
      <c r="T1872">
        <f t="shared" si="532"/>
        <v>21.073556441508828</v>
      </c>
    </row>
    <row r="1873" spans="1:20" x14ac:dyDescent="0.25">
      <c r="A1873">
        <f t="shared" si="533"/>
        <v>6469.8295662042328</v>
      </c>
      <c r="B1873">
        <f t="shared" si="550"/>
        <v>1029.7053564234966</v>
      </c>
      <c r="C1873" t="str">
        <f t="shared" si="534"/>
        <v>-10.3478431641176-4.37040521895816i</v>
      </c>
      <c r="D1873" t="str">
        <f t="shared" si="535"/>
        <v>3.47811803331587-15.4612801891113i</v>
      </c>
      <c r="E1873" t="str">
        <f t="shared" si="536"/>
        <v>161.468260812289+0.935979927819819i</v>
      </c>
      <c r="F1873" t="str">
        <f t="shared" si="537"/>
        <v>2.90990878735519-145.05020914599i</v>
      </c>
      <c r="G1873" t="str">
        <f t="shared" si="538"/>
        <v>0.999999614230419-0.000621103398752716i</v>
      </c>
      <c r="H1873" t="str">
        <f t="shared" si="539"/>
        <v>30.0850602434865+155.056929359542i</v>
      </c>
      <c r="I1873" t="str">
        <f t="shared" si="540"/>
        <v>152.868308485267-26.4905478011892i</v>
      </c>
      <c r="K1873" t="str">
        <f t="shared" si="541"/>
        <v>0.00602961099509262-0.0345959075095666i</v>
      </c>
      <c r="L1873" t="str">
        <f t="shared" si="542"/>
        <v>0.000714285714285714-1.17449526556648i</v>
      </c>
      <c r="M1873" t="str">
        <f t="shared" si="543"/>
        <v>0.0025-0.0365917559063797i</v>
      </c>
      <c r="N1873">
        <f t="shared" si="544"/>
        <v>22.896735021014763</v>
      </c>
      <c r="O1873">
        <f t="shared" si="545"/>
        <v>21.00984671609627</v>
      </c>
      <c r="P1873" s="3">
        <f t="shared" si="546"/>
        <v>21.00984671609627</v>
      </c>
      <c r="Q1873" s="3">
        <f t="shared" si="547"/>
        <v>-157.10326497898524</v>
      </c>
      <c r="R1873">
        <f t="shared" si="548"/>
        <v>22.896735021014763</v>
      </c>
      <c r="S1873">
        <f t="shared" si="549"/>
        <v>1.0297053564234966</v>
      </c>
      <c r="T1873">
        <f t="shared" si="532"/>
        <v>21.00984671609627</v>
      </c>
    </row>
    <row r="1874" spans="1:20" x14ac:dyDescent="0.25">
      <c r="A1874">
        <f t="shared" si="533"/>
        <v>6494.414918555809</v>
      </c>
      <c r="B1874">
        <f t="shared" si="550"/>
        <v>1033.6182367779058</v>
      </c>
      <c r="C1874" t="str">
        <f t="shared" si="534"/>
        <v>-10.2692306897782-4.34557381759635i</v>
      </c>
      <c r="D1874" t="str">
        <f t="shared" si="535"/>
        <v>3.47811798026857-15.4027870801682i</v>
      </c>
      <c r="E1874" t="str">
        <f t="shared" si="536"/>
        <v>161.469208832468+0.940426219459962i</v>
      </c>
      <c r="F1874" t="str">
        <f t="shared" si="537"/>
        <v>2.90990877880756-144.501118657083i</v>
      </c>
      <c r="G1874" t="str">
        <f t="shared" si="538"/>
        <v>0.999999611293001-0.000623463589836603i</v>
      </c>
      <c r="H1874" t="str">
        <f t="shared" si="539"/>
        <v>30.221756845545+155.765843857038i</v>
      </c>
      <c r="I1874" t="str">
        <f t="shared" si="540"/>
        <v>152.988122145321-26.4984727816756i</v>
      </c>
      <c r="K1874" t="str">
        <f t="shared" si="541"/>
        <v>0.00600201252470407-0.0344679120076017i</v>
      </c>
      <c r="L1874" t="str">
        <f t="shared" si="542"/>
        <v>0.000714285714285714-1.17004907906602i</v>
      </c>
      <c r="M1874" t="str">
        <f t="shared" si="543"/>
        <v>0.0025-0.036453233618629i</v>
      </c>
      <c r="N1874">
        <f t="shared" si="544"/>
        <v>22.936356045686381</v>
      </c>
      <c r="O1874">
        <f t="shared" si="545"/>
        <v>20.946147426891088</v>
      </c>
      <c r="P1874" s="3">
        <f t="shared" si="546"/>
        <v>20.946147426891088</v>
      </c>
      <c r="Q1874" s="3">
        <f t="shared" si="547"/>
        <v>-157.06364395431362</v>
      </c>
      <c r="R1874">
        <f t="shared" si="548"/>
        <v>22.936356045686381</v>
      </c>
      <c r="S1874">
        <f t="shared" si="549"/>
        <v>1.0336182367779059</v>
      </c>
      <c r="T1874">
        <f t="shared" si="532"/>
        <v>20.946147426891088</v>
      </c>
    </row>
    <row r="1875" spans="1:20" x14ac:dyDescent="0.25">
      <c r="A1875">
        <f t="shared" si="533"/>
        <v>6519.0936952463207</v>
      </c>
      <c r="B1875">
        <f t="shared" si="550"/>
        <v>1037.5459860776618</v>
      </c>
      <c r="C1875" t="str">
        <f t="shared" si="534"/>
        <v>-10.1911992130405-4.32092903898467i</v>
      </c>
      <c r="D1875" t="str">
        <f t="shared" si="535"/>
        <v>3.47811792681736-15.3445155454871i</v>
      </c>
      <c r="E1875" t="str">
        <f t="shared" si="536"/>
        <v>161.470165512284+0.944885950486607i</v>
      </c>
      <c r="F1875" t="str">
        <f t="shared" si="537"/>
        <v>2.90990877019485-143.954106865281i</v>
      </c>
      <c r="G1875" t="str">
        <f t="shared" si="538"/>
        <v>0.999999608333216-0.000625832749625651i</v>
      </c>
      <c r="H1875" t="str">
        <f t="shared" si="539"/>
        <v>30.3599000022269+156.478992407307i</v>
      </c>
      <c r="I1875" t="str">
        <f t="shared" si="540"/>
        <v>153.109022239305-26.5071351049203i</v>
      </c>
      <c r="K1875" t="str">
        <f t="shared" si="541"/>
        <v>0.00597461796239337-0.0343403684624237i</v>
      </c>
      <c r="L1875" t="str">
        <f t="shared" si="542"/>
        <v>0.000714285714285714-1.16561972411439i</v>
      </c>
      <c r="M1875" t="str">
        <f t="shared" si="543"/>
        <v>0.0025-0.036315235722882i</v>
      </c>
      <c r="N1875">
        <f t="shared" si="544"/>
        <v>22.976280075265947</v>
      </c>
      <c r="O1875">
        <f t="shared" si="545"/>
        <v>20.88245868581323</v>
      </c>
      <c r="P1875" s="3">
        <f t="shared" si="546"/>
        <v>20.88245868581323</v>
      </c>
      <c r="Q1875" s="3">
        <f t="shared" si="547"/>
        <v>-157.02371992473405</v>
      </c>
      <c r="R1875">
        <f t="shared" si="548"/>
        <v>22.976280075265947</v>
      </c>
      <c r="S1875">
        <f t="shared" si="549"/>
        <v>1.0375459860776619</v>
      </c>
      <c r="T1875">
        <f t="shared" si="532"/>
        <v>20.88245868581323</v>
      </c>
    </row>
    <row r="1876" spans="1:20" x14ac:dyDescent="0.25">
      <c r="A1876">
        <f t="shared" si="533"/>
        <v>6543.8662512882574</v>
      </c>
      <c r="B1876">
        <f t="shared" si="550"/>
        <v>1041.4886608247571</v>
      </c>
      <c r="C1876" t="str">
        <f t="shared" si="534"/>
        <v>-10.1137445366787-4.2964691551305i</v>
      </c>
      <c r="D1876" t="str">
        <f t="shared" si="535"/>
        <v>3.47811787295915-15.2864647468126i</v>
      </c>
      <c r="E1876" t="str">
        <f t="shared" si="536"/>
        <v>161.471130907285+0.949359180631811i</v>
      </c>
      <c r="F1876" t="str">
        <f t="shared" si="537"/>
        <v>2.90990876151657-143.409165901635i</v>
      </c>
      <c r="G1876" t="str">
        <f t="shared" si="538"/>
        <v>0.999999605350894-0.0006282109122007i</v>
      </c>
      <c r="H1876" t="str">
        <f t="shared" si="539"/>
        <v>30.4995083497102+157.196412308462i</v>
      </c>
      <c r="I1876" t="str">
        <f t="shared" si="540"/>
        <v>153.231020041318-26.5165402664845i</v>
      </c>
      <c r="K1876" t="str">
        <f t="shared" si="541"/>
        <v>0.00594742583607883-0.0342132755246772i</v>
      </c>
      <c r="L1876" t="str">
        <f t="shared" si="542"/>
        <v>0.000714285714285714-1.16120713699381i</v>
      </c>
      <c r="M1876" t="str">
        <f t="shared" si="543"/>
        <v>0.0025-0.0361777602339929i</v>
      </c>
      <c r="N1876">
        <f t="shared" si="544"/>
        <v>23.016507449197633</v>
      </c>
      <c r="O1876">
        <f t="shared" si="545"/>
        <v>20.818780605209682</v>
      </c>
      <c r="P1876" s="3">
        <f t="shared" si="546"/>
        <v>20.818780605209682</v>
      </c>
      <c r="Q1876" s="3">
        <f t="shared" si="547"/>
        <v>-156.98349255080237</v>
      </c>
      <c r="R1876">
        <f t="shared" si="548"/>
        <v>23.016507449197633</v>
      </c>
      <c r="S1876">
        <f t="shared" si="549"/>
        <v>1.0414886608247571</v>
      </c>
      <c r="T1876">
        <f t="shared" si="532"/>
        <v>20.818780605209682</v>
      </c>
    </row>
    <row r="1877" spans="1:20" x14ac:dyDescent="0.25">
      <c r="A1877">
        <f t="shared" si="533"/>
        <v>6568.7329430431528</v>
      </c>
      <c r="B1877">
        <f t="shared" si="550"/>
        <v>1045.4463177358912</v>
      </c>
      <c r="C1877" t="str">
        <f t="shared" si="534"/>
        <v>-10.0368624923435-4.27219245567367i</v>
      </c>
      <c r="D1877" t="str">
        <f t="shared" si="535"/>
        <v>3.47811781869083-15.2286338490643i</v>
      </c>
      <c r="E1877" t="str">
        <f t="shared" si="536"/>
        <v>161.47210507352+0.953845969808139i</v>
      </c>
      <c r="F1877" t="str">
        <f t="shared" si="537"/>
        <v>2.9099087527722-142.866287926986i</v>
      </c>
      <c r="G1877" t="str">
        <f t="shared" si="538"/>
        <v>0.999999602345863-0.000630598111772095i</v>
      </c>
      <c r="H1877" t="str">
        <f t="shared" si="539"/>
        <v>30.6406008211538+157.918141320924i</v>
      </c>
      <c r="I1877" t="str">
        <f t="shared" si="540"/>
        <v>153.35412696573-26.526693864366i</v>
      </c>
      <c r="K1877" t="str">
        <f t="shared" si="541"/>
        <v>0.00592043468379202-0.0340866318461993i</v>
      </c>
      <c r="L1877" t="str">
        <f t="shared" si="542"/>
        <v>0.000714285714285714-1.15681125422775i</v>
      </c>
      <c r="M1877" t="str">
        <f t="shared" si="543"/>
        <v>0.0025-0.0360408051743304i</v>
      </c>
      <c r="N1877">
        <f t="shared" si="544"/>
        <v>23.057038508253328</v>
      </c>
      <c r="O1877">
        <f t="shared" si="545"/>
        <v>20.755113297857839</v>
      </c>
      <c r="P1877" s="3">
        <f t="shared" si="546"/>
        <v>20.755113297857839</v>
      </c>
      <c r="Q1877" s="3">
        <f t="shared" si="547"/>
        <v>-156.94296149174667</v>
      </c>
      <c r="R1877">
        <f t="shared" si="548"/>
        <v>23.057038508253328</v>
      </c>
      <c r="S1877">
        <f t="shared" si="549"/>
        <v>1.0454463177358913</v>
      </c>
      <c r="T1877">
        <f t="shared" si="532"/>
        <v>20.755113297857839</v>
      </c>
    </row>
    <row r="1878" spans="1:20" x14ac:dyDescent="0.25">
      <c r="A1878">
        <f t="shared" si="533"/>
        <v>6593.6941282267171</v>
      </c>
      <c r="B1878">
        <f t="shared" si="550"/>
        <v>1049.4190137432877</v>
      </c>
      <c r="C1878" t="str">
        <f t="shared" si="534"/>
        <v>-9.96054894038561-4.24809724770318i</v>
      </c>
      <c r="D1878" t="str">
        <f t="shared" si="535"/>
        <v>3.4781177640093-15.1710220203253i</v>
      </c>
      <c r="E1878" t="str">
        <f t="shared" si="536"/>
        <v>161.473088067536+0.95834637810965i</v>
      </c>
      <c r="F1878" t="str">
        <f t="shared" si="537"/>
        <v>2.90990874396125-142.325465131853i</v>
      </c>
      <c r="G1878" t="str">
        <f t="shared" si="538"/>
        <v>0.999999599317951-0.000632994382680177i</v>
      </c>
      <c r="H1878" t="str">
        <f t="shared" si="539"/>
        <v>30.783196652425+158.644217674594i</v>
      </c>
      <c r="I1878" t="str">
        <f t="shared" si="540"/>
        <v>153.478354569285-26.5376016008826i</v>
      </c>
      <c r="K1878" t="str">
        <f t="shared" si="541"/>
        <v>0.00589364305361657-0.0339604360800583i</v>
      </c>
      <c r="L1878" t="str">
        <f t="shared" si="542"/>
        <v>0.000714285714285714-1.15243201257994i</v>
      </c>
      <c r="M1878" t="str">
        <f t="shared" si="543"/>
        <v>0.0025-0.0359043685737501i</v>
      </c>
      <c r="N1878">
        <f t="shared" si="544"/>
        <v>23.097873594515477</v>
      </c>
      <c r="O1878">
        <f t="shared" si="545"/>
        <v>20.691456876969685</v>
      </c>
      <c r="P1878" s="3">
        <f t="shared" si="546"/>
        <v>20.691456876969685</v>
      </c>
      <c r="Q1878" s="3">
        <f t="shared" si="547"/>
        <v>-156.90212640548452</v>
      </c>
      <c r="R1878">
        <f t="shared" si="548"/>
        <v>23.097873594515477</v>
      </c>
      <c r="S1878">
        <f t="shared" si="549"/>
        <v>1.0494190137432877</v>
      </c>
      <c r="T1878">
        <f t="shared" si="532"/>
        <v>20.691456876969685</v>
      </c>
    </row>
    <row r="1879" spans="1:20" x14ac:dyDescent="0.25">
      <c r="A1879">
        <f t="shared" si="533"/>
        <v>6618.7501659139798</v>
      </c>
      <c r="B1879">
        <f t="shared" si="550"/>
        <v>1053.4068059955123</v>
      </c>
      <c r="C1879" t="str">
        <f t="shared" si="534"/>
        <v>-9.88479976967953-4.2241818555752i</v>
      </c>
      <c r="D1879" t="str">
        <f t="shared" si="535"/>
        <v>3.4781177089114-15.1136284318302i</v>
      </c>
      <c r="E1879" t="str">
        <f t="shared" si="536"/>
        <v>161.474079946388+0.962860465811481i</v>
      </c>
      <c r="F1879" t="str">
        <f t="shared" si="537"/>
        <v>2.9099087350832-141.786689736317i</v>
      </c>
      <c r="G1879" t="str">
        <f t="shared" si="538"/>
        <v>0.999999596266983-0.000635399759395776i</v>
      </c>
      <c r="H1879" t="str">
        <f t="shared" si="539"/>
        <v>30.9273153879604+159.374680076182i</v>
      </c>
      <c r="I1879" t="str">
        <f t="shared" si="540"/>
        <v>153.603714553269-26.5492692846005i</v>
      </c>
      <c r="K1879" t="str">
        <f t="shared" si="541"/>
        <v>0.00586704950362616-0.0338346868805885i</v>
      </c>
      <c r="L1879" t="str">
        <f t="shared" si="542"/>
        <v>0.000714285714285714-1.14806934905354i</v>
      </c>
      <c r="M1879" t="str">
        <f t="shared" si="543"/>
        <v>0.0025-0.0357684484695659i</v>
      </c>
      <c r="N1879">
        <f t="shared" si="544"/>
        <v>23.139013051357665</v>
      </c>
      <c r="O1879">
        <f t="shared" si="545"/>
        <v>20.627811456195438</v>
      </c>
      <c r="P1879" s="3">
        <f t="shared" si="546"/>
        <v>20.627811456195438</v>
      </c>
      <c r="Q1879" s="3">
        <f t="shared" si="547"/>
        <v>-156.86098694864233</v>
      </c>
      <c r="R1879">
        <f t="shared" si="548"/>
        <v>23.139013051357665</v>
      </c>
      <c r="S1879">
        <f t="shared" si="549"/>
        <v>1.0534068059955124</v>
      </c>
      <c r="T1879">
        <f t="shared" si="532"/>
        <v>20.627811456195438</v>
      </c>
    </row>
    <row r="1880" spans="1:20" x14ac:dyDescent="0.25">
      <c r="A1880">
        <f t="shared" si="533"/>
        <v>6643.9014165444532</v>
      </c>
      <c r="B1880">
        <f t="shared" si="550"/>
        <v>1057.4097518582953</v>
      </c>
      <c r="C1880" t="str">
        <f t="shared" si="534"/>
        <v>-9.80961089744742-4.20044462073319i</v>
      </c>
      <c r="D1880" t="str">
        <f t="shared" si="535"/>
        <v>3.47811765339397-15.0564522579529i</v>
      </c>
      <c r="E1880" t="str">
        <f t="shared" si="536"/>
        <v>161.475080767641+0.967388293370412i</v>
      </c>
      <c r="F1880" t="str">
        <f t="shared" si="537"/>
        <v>2.90990872613755-141.249953989915i</v>
      </c>
      <c r="G1880" t="str">
        <f t="shared" si="538"/>
        <v>0.999999593192783-0.000637814276520712i</v>
      </c>
      <c r="H1880" t="str">
        <f t="shared" si="539"/>
        <v>31.0729768867568+160.109567716656i</v>
      </c>
      <c r="I1880" t="str">
        <f t="shared" si="540"/>
        <v>153.730218765709-26.5617028323048i</v>
      </c>
      <c r="K1880" t="str">
        <f t="shared" si="541"/>
        <v>0.00584065260182338-0.0337093829034255i</v>
      </c>
      <c r="L1880" t="str">
        <f t="shared" si="542"/>
        <v>0.000714285714285714-1.14372320089016i</v>
      </c>
      <c r="M1880" t="str">
        <f t="shared" si="543"/>
        <v>0.0025-0.035633042906521i</v>
      </c>
      <c r="N1880">
        <f t="shared" si="544"/>
        <v>23.180457223428022</v>
      </c>
      <c r="O1880">
        <f t="shared" si="545"/>
        <v>20.564177149626804</v>
      </c>
      <c r="P1880" s="3">
        <f t="shared" si="546"/>
        <v>20.564177149626804</v>
      </c>
      <c r="Q1880" s="3">
        <f t="shared" si="547"/>
        <v>-156.81954277657198</v>
      </c>
      <c r="R1880">
        <f t="shared" si="548"/>
        <v>23.180457223428022</v>
      </c>
      <c r="S1880">
        <f t="shared" si="549"/>
        <v>1.0574097518582952</v>
      </c>
      <c r="T1880">
        <f t="shared" si="532"/>
        <v>20.564177149626804</v>
      </c>
    </row>
    <row r="1881" spans="1:20" x14ac:dyDescent="0.25">
      <c r="A1881">
        <f t="shared" si="533"/>
        <v>6669.1482419273216</v>
      </c>
      <c r="B1881">
        <f t="shared" si="550"/>
        <v>1061.4279089153567</v>
      </c>
      <c r="C1881" t="str">
        <f t="shared" si="534"/>
        <v>-9.7349782690847-4.17688390152984i</v>
      </c>
      <c r="D1881" t="str">
        <f t="shared" si="535"/>
        <v>3.47811759745379-14.9994926761949i</v>
      </c>
      <c r="E1881" t="str">
        <f t="shared" si="536"/>
        <v>161.476090589367+0.971929921425408i</v>
      </c>
      <c r="F1881" t="str">
        <f t="shared" si="537"/>
        <v>2.9099087171238-140.715250171522i</v>
      </c>
      <c r="G1881" t="str">
        <f t="shared" si="538"/>
        <v>0.999999590095175-0.000640237968788283i</v>
      </c>
      <c r="H1881" t="str">
        <f t="shared" si="539"/>
        <v>31.2202013284989+160.848920278826i</v>
      </c>
      <c r="I1881" t="str">
        <f t="shared" si="540"/>
        <v>153.857879203593-26.5749082710127i</v>
      </c>
      <c r="K1881" t="str">
        <f t="shared" si="541"/>
        <v>0.0058144509260789-0.0335845228055429i</v>
      </c>
      <c r="L1881" t="str">
        <f t="shared" si="542"/>
        <v>0.000714285714285714-1.13939350556899i</v>
      </c>
      <c r="M1881" t="str">
        <f t="shared" si="543"/>
        <v>0.0025-0.0354981499367613i</v>
      </c>
      <c r="N1881">
        <f t="shared" si="544"/>
        <v>23.22220645663009</v>
      </c>
      <c r="O1881">
        <f t="shared" si="545"/>
        <v>20.500554071800885</v>
      </c>
      <c r="P1881" s="3">
        <f t="shared" si="546"/>
        <v>20.500554071800885</v>
      </c>
      <c r="Q1881" s="3">
        <f t="shared" si="547"/>
        <v>-156.77779354336991</v>
      </c>
      <c r="R1881">
        <f t="shared" si="548"/>
        <v>23.22220645663009</v>
      </c>
      <c r="S1881">
        <f t="shared" si="549"/>
        <v>1.0614279089153567</v>
      </c>
      <c r="T1881">
        <f t="shared" si="532"/>
        <v>20.500554071800885</v>
      </c>
    </row>
    <row r="1882" spans="1:20" x14ac:dyDescent="0.25">
      <c r="A1882">
        <f t="shared" si="533"/>
        <v>6694.4910052466457</v>
      </c>
      <c r="B1882">
        <f t="shared" si="550"/>
        <v>1065.4613349692352</v>
      </c>
      <c r="C1882" t="str">
        <f t="shared" si="534"/>
        <v>-9.66089785798603-4.15349807305077i</v>
      </c>
      <c r="D1882" t="str">
        <f t="shared" si="535"/>
        <v>3.47811754108767-14.9427488671735i</v>
      </c>
      <c r="E1882" t="str">
        <f t="shared" si="536"/>
        <v>161.477109470155+0.976485410797495i</v>
      </c>
      <c r="F1882" t="str">
        <f t="shared" si="537"/>
        <v>2.90990870804141-140.182570589243i</v>
      </c>
      <c r="G1882" t="str">
        <f t="shared" si="538"/>
        <v>0.999999586973981-0.000642670871063777i</v>
      </c>
      <c r="H1882" t="str">
        <f t="shared" si="539"/>
        <v>31.369009219828+161.592777945076i</v>
      </c>
      <c r="I1882" t="str">
        <f t="shared" si="540"/>
        <v>153.986708015159-26.588891740036i</v>
      </c>
      <c r="K1882" t="str">
        <f t="shared" si="541"/>
        <v>0.00578844306407054-0.0334601052452855i</v>
      </c>
      <c r="L1882" t="str">
        <f t="shared" si="542"/>
        <v>0.000714285714285714-1.13508020080593i</v>
      </c>
      <c r="M1882" t="str">
        <f t="shared" si="543"/>
        <v>0.0025-0.0353637676198061i</v>
      </c>
      <c r="N1882">
        <f t="shared" si="544"/>
        <v>23.264261098104129</v>
      </c>
      <c r="O1882">
        <f t="shared" si="545"/>
        <v>20.43694233770383</v>
      </c>
      <c r="P1882" s="3">
        <f t="shared" si="546"/>
        <v>20.43694233770383</v>
      </c>
      <c r="Q1882" s="3">
        <f t="shared" si="547"/>
        <v>-156.73573890189587</v>
      </c>
      <c r="R1882">
        <f t="shared" si="548"/>
        <v>23.264261098104129</v>
      </c>
      <c r="S1882">
        <f t="shared" si="549"/>
        <v>1.0654613349692352</v>
      </c>
      <c r="T1882">
        <f t="shared" si="532"/>
        <v>20.43694233770383</v>
      </c>
    </row>
    <row r="1883" spans="1:20" x14ac:dyDescent="0.25">
      <c r="A1883">
        <f t="shared" si="533"/>
        <v>6719.930071066583</v>
      </c>
      <c r="B1883">
        <f t="shared" si="550"/>
        <v>1069.5100880421182</v>
      </c>
      <c r="C1883" t="str">
        <f t="shared" si="534"/>
        <v>-9.58736566537233-4.13028552694022i</v>
      </c>
      <c r="D1883" t="str">
        <f t="shared" si="535"/>
        <v>3.47811748429234-14.88622001461i</v>
      </c>
      <c r="E1883" t="str">
        <f t="shared" si="536"/>
        <v>161.478137469118+0.981054822490713i</v>
      </c>
      <c r="F1883" t="str">
        <f t="shared" si="537"/>
        <v>2.90990869888986-139.651907580306i</v>
      </c>
      <c r="G1883" t="str">
        <f t="shared" si="538"/>
        <v>0.99999958382902-0.000645113018344963i</v>
      </c>
      <c r="H1883" t="str">
        <f t="shared" si="539"/>
        <v>31.5194214007547+162.341181405238i</v>
      </c>
      <c r="I1883" t="str">
        <f t="shared" si="540"/>
        <v>154.116717502212-26.6036594930893i</v>
      </c>
      <c r="K1883" t="str">
        <f t="shared" si="541"/>
        <v>0.00576262761322292-0.0333361288824035i</v>
      </c>
      <c r="L1883" t="str">
        <f t="shared" si="542"/>
        <v>0.000714285714285714-1.13078322455263i</v>
      </c>
      <c r="M1883" t="str">
        <f t="shared" si="543"/>
        <v>0.0025-0.0352298940225205i</v>
      </c>
      <c r="N1883">
        <f t="shared" si="544"/>
        <v>23.30662149620855</v>
      </c>
      <c r="O1883">
        <f t="shared" si="545"/>
        <v>20.373342062774761</v>
      </c>
      <c r="P1883" s="3">
        <f t="shared" si="546"/>
        <v>20.373342062774761</v>
      </c>
      <c r="Q1883" s="3">
        <f t="shared" si="547"/>
        <v>-156.69337850379145</v>
      </c>
      <c r="R1883">
        <f t="shared" si="548"/>
        <v>23.30662149620855</v>
      </c>
      <c r="S1883">
        <f t="shared" si="549"/>
        <v>1.0695100880421182</v>
      </c>
      <c r="T1883">
        <f t="shared" si="532"/>
        <v>20.373342062774761</v>
      </c>
    </row>
    <row r="1884" spans="1:20" x14ac:dyDescent="0.25">
      <c r="A1884">
        <f t="shared" si="533"/>
        <v>6745.4658053366365</v>
      </c>
      <c r="B1884">
        <f t="shared" si="550"/>
        <v>1073.5742263766783</v>
      </c>
      <c r="C1884" t="str">
        <f t="shared" si="534"/>
        <v>-9.51437772011751-4.10724467122796i</v>
      </c>
      <c r="D1884" t="str">
        <f t="shared" si="535"/>
        <v>3.47811742706456-14.8299053053177i</v>
      </c>
      <c r="E1884" t="str">
        <f t="shared" si="536"/>
        <v>161.479174645884+0.985638217691096i</v>
      </c>
      <c r="F1884" t="str">
        <f t="shared" si="537"/>
        <v>2.90990868966861-139.123253510943i</v>
      </c>
      <c r="G1884" t="str">
        <f t="shared" si="538"/>
        <v>0.999999580660113-0.000647564445762601i</v>
      </c>
      <c r="H1884" t="str">
        <f t="shared" si="539"/>
        <v>31.6714590512168+163.0941718646i</v>
      </c>
      <c r="I1884" t="str">
        <f t="shared" si="540"/>
        <v>154.247920122474-26.6192179004436i</v>
      </c>
      <c r="K1884" t="str">
        <f t="shared" si="541"/>
        <v>0.00573700318064717-0.0332125923780865i</v>
      </c>
      <c r="L1884" t="str">
        <f t="shared" si="542"/>
        <v>0.000714285714285714-1.12650251499565i</v>
      </c>
      <c r="M1884" t="str">
        <f t="shared" si="543"/>
        <v>0.0025-0.0350965272190879i</v>
      </c>
      <c r="N1884">
        <f t="shared" si="544"/>
        <v>23.349288000500422</v>
      </c>
      <c r="O1884">
        <f t="shared" si="545"/>
        <v>20.309753362908644</v>
      </c>
      <c r="P1884" s="3">
        <f t="shared" si="546"/>
        <v>20.309753362908644</v>
      </c>
      <c r="Q1884" s="3">
        <f t="shared" si="547"/>
        <v>-156.65071199949958</v>
      </c>
      <c r="R1884">
        <f t="shared" si="548"/>
        <v>23.349288000500422</v>
      </c>
      <c r="S1884">
        <f t="shared" si="549"/>
        <v>1.0735742263766783</v>
      </c>
      <c r="T1884">
        <f t="shared" si="532"/>
        <v>20.309753362908644</v>
      </c>
    </row>
    <row r="1885" spans="1:20" x14ac:dyDescent="0.25">
      <c r="A1885">
        <f t="shared" si="533"/>
        <v>6771.0985753969153</v>
      </c>
      <c r="B1885">
        <f t="shared" si="550"/>
        <v>1077.6538084369097</v>
      </c>
      <c r="C1885" t="str">
        <f t="shared" si="534"/>
        <v>-9.44193007857779-4.08437393015883i</v>
      </c>
      <c r="D1885" t="str">
        <f t="shared" si="535"/>
        <v>3.47811736940103-14.7738039291907i</v>
      </c>
      <c r="E1885" t="str">
        <f t="shared" si="536"/>
        <v>161.480221060612+0.990235657769365i</v>
      </c>
      <c r="F1885" t="str">
        <f t="shared" si="537"/>
        <v>2.90990868037717-138.596600776289i</v>
      </c>
      <c r="G1885" t="str">
        <f t="shared" si="538"/>
        <v>0.999999577467076-0.000650025188580944i</v>
      </c>
      <c r="H1885" t="str">
        <f t="shared" si="539"/>
        <v>31.8251436977895+163.851791052076i</v>
      </c>
      <c r="I1885" t="str">
        <f t="shared" si="540"/>
        <v>154.380328491991-26.6355734511326i</v>
      </c>
      <c r="K1885" t="str">
        <f t="shared" si="541"/>
        <v>0.00571156838308106-0.0330894943949965i</v>
      </c>
      <c r="L1885" t="str">
        <f t="shared" si="542"/>
        <v>0.000714285714285714-1.12223801055554i</v>
      </c>
      <c r="M1885" t="str">
        <f t="shared" si="543"/>
        <v>0.0025-0.0349636652909822i</v>
      </c>
      <c r="N1885">
        <f t="shared" si="544"/>
        <v>23.39226096171663</v>
      </c>
      <c r="O1885">
        <f t="shared" si="545"/>
        <v>20.246176354460907</v>
      </c>
      <c r="P1885" s="3">
        <f t="shared" si="546"/>
        <v>20.246176354460907</v>
      </c>
      <c r="Q1885" s="3">
        <f t="shared" si="547"/>
        <v>-156.60773903828337</v>
      </c>
      <c r="R1885">
        <f t="shared" si="548"/>
        <v>23.39226096171663</v>
      </c>
      <c r="S1885">
        <f t="shared" si="549"/>
        <v>1.0776538084369096</v>
      </c>
      <c r="T1885">
        <f t="shared" si="532"/>
        <v>20.246176354460907</v>
      </c>
    </row>
    <row r="1886" spans="1:20" x14ac:dyDescent="0.25">
      <c r="A1886">
        <f t="shared" si="533"/>
        <v>6796.8287499834241</v>
      </c>
      <c r="B1886">
        <f t="shared" si="550"/>
        <v>1081.74889290897</v>
      </c>
      <c r="C1886" t="str">
        <f t="shared" si="534"/>
        <v>-9.37001882441986-4.06167174402304i</v>
      </c>
      <c r="D1886" t="str">
        <f t="shared" si="535"/>
        <v>3.47811731129843-14.7179150791919i</v>
      </c>
      <c r="E1886" t="str">
        <f t="shared" si="536"/>
        <v>161.481276773987+0.994847204278423i</v>
      </c>
      <c r="F1886" t="str">
        <f t="shared" si="537"/>
        <v>2.90990867101497-138.071941800267i</v>
      </c>
      <c r="G1886" t="str">
        <f t="shared" si="538"/>
        <v>0.999999574249726-0.000652495282198245i</v>
      </c>
      <c r="H1886" t="str">
        <f t="shared" si="539"/>
        <v>31.9804972205521+164.614081228521i</v>
      </c>
      <c r="I1886" t="str">
        <f t="shared" si="540"/>
        <v>154.513955387582-26.6527327552082i</v>
      </c>
      <c r="K1886" t="str">
        <f t="shared" si="541"/>
        <v>0.00568632184682918-0.0329668335972996i</v>
      </c>
      <c r="L1886" t="str">
        <f t="shared" si="542"/>
        <v>0.000714285714285714-1.11798964988597i</v>
      </c>
      <c r="M1886" t="str">
        <f t="shared" si="543"/>
        <v>0.0025-0.0348313063269398i</v>
      </c>
      <c r="N1886">
        <f t="shared" si="544"/>
        <v>23.435540731753463</v>
      </c>
      <c r="O1886">
        <f t="shared" si="545"/>
        <v>20.182611154250203</v>
      </c>
      <c r="P1886" s="3">
        <f t="shared" si="546"/>
        <v>20.182611154250203</v>
      </c>
      <c r="Q1886" s="3">
        <f t="shared" si="547"/>
        <v>-156.56445926824654</v>
      </c>
      <c r="R1886">
        <f t="shared" si="548"/>
        <v>23.435540731753463</v>
      </c>
      <c r="S1886">
        <f t="shared" si="549"/>
        <v>1.08174889290897</v>
      </c>
      <c r="T1886">
        <f t="shared" si="532"/>
        <v>20.182611154250203</v>
      </c>
    </row>
    <row r="1887" spans="1:20" x14ac:dyDescent="0.25">
      <c r="A1887">
        <f t="shared" si="533"/>
        <v>6822.656699233361</v>
      </c>
      <c r="B1887">
        <f t="shared" si="550"/>
        <v>1085.8595387020241</v>
      </c>
      <c r="C1887" t="str">
        <f t="shared" si="534"/>
        <v>-9.29864006845129-4.03913656898911i</v>
      </c>
      <c r="D1887" t="str">
        <f t="shared" si="535"/>
        <v>3.4781172527534-14.6622379513414i</v>
      </c>
      <c r="E1887" t="str">
        <f t="shared" si="536"/>
        <v>161.482341847231+0.999472918955573i</v>
      </c>
      <c r="F1887" t="str">
        <f t="shared" si="537"/>
        <v>2.90990866158148-137.549269035482i</v>
      </c>
      <c r="G1887" t="str">
        <f t="shared" si="538"/>
        <v>0.999999571007877-0.000654974762147269i</v>
      </c>
      <c r="H1887" t="str">
        <f t="shared" si="539"/>
        <v>32.1375418601127+165.381085195202i</v>
      </c>
      <c r="I1887" t="str">
        <f t="shared" si="540"/>
        <v>154.648813749322-26.6707025460483i</v>
      </c>
      <c r="K1887" t="str">
        <f t="shared" si="541"/>
        <v>0.00566126220770373-0.0328446086506988i</v>
      </c>
      <c r="L1887" t="str">
        <f t="shared" si="542"/>
        <v>0.000714285714285714-1.11375737187286i</v>
      </c>
      <c r="M1887" t="str">
        <f t="shared" si="543"/>
        <v>0.0025-0.0346994484229327i</v>
      </c>
      <c r="N1887">
        <f t="shared" si="544"/>
        <v>23.479127663647859</v>
      </c>
      <c r="O1887">
        <f t="shared" si="545"/>
        <v>20.119057879562639</v>
      </c>
      <c r="P1887" s="3">
        <f t="shared" si="546"/>
        <v>20.119057879562639</v>
      </c>
      <c r="Q1887" s="3">
        <f t="shared" si="547"/>
        <v>-156.52087233635214</v>
      </c>
      <c r="R1887">
        <f t="shared" si="548"/>
        <v>23.479127663647859</v>
      </c>
      <c r="S1887">
        <f t="shared" si="549"/>
        <v>1.085859538702024</v>
      </c>
      <c r="T1887">
        <f t="shared" si="532"/>
        <v>20.119057879562639</v>
      </c>
    </row>
    <row r="1888" spans="1:20" x14ac:dyDescent="0.25">
      <c r="A1888">
        <f t="shared" si="533"/>
        <v>6848.5827946904474</v>
      </c>
      <c r="B1888">
        <f t="shared" si="550"/>
        <v>1089.9858049490917</v>
      </c>
      <c r="C1888" t="str">
        <f t="shared" si="534"/>
        <v>-9.2277899484506-4.01676687693775i</v>
      </c>
      <c r="D1888" t="str">
        <f t="shared" si="535"/>
        <v>3.47811719376259-14.6067717447049i</v>
      </c>
      <c r="E1888" t="str">
        <f t="shared" si="536"/>
        <v>161.483416342099+1.0041128637221i</v>
      </c>
      <c r="F1888" t="str">
        <f t="shared" si="537"/>
        <v>2.90990865207615-137.028574963111i</v>
      </c>
      <c r="G1888" t="str">
        <f t="shared" si="538"/>
        <v>0.999999567741343-0.0006574636640958i</v>
      </c>
      <c r="H1888" t="str">
        <f t="shared" si="539"/>
        <v>32.2963002247958+166.152846302429i</v>
      </c>
      <c r="I1888" t="str">
        <f t="shared" si="540"/>
        <v>154.784916683087-26.6894896827168i</v>
      </c>
      <c r="K1888" t="str">
        <f t="shared" si="541"/>
        <v>0.00563638811096511-0.032722818222465i</v>
      </c>
      <c r="L1888" t="str">
        <f t="shared" si="542"/>
        <v>0.000714285714285714-1.10954111563345i</v>
      </c>
      <c r="M1888" t="str">
        <f t="shared" si="543"/>
        <v>0.0025-0.0345680896821406i</v>
      </c>
      <c r="N1888">
        <f t="shared" si="544"/>
        <v>23.523022111556401</v>
      </c>
      <c r="O1888">
        <f t="shared" si="545"/>
        <v>20.055516648154818</v>
      </c>
      <c r="P1888" s="3">
        <f t="shared" si="546"/>
        <v>20.055516648154818</v>
      </c>
      <c r="Q1888" s="3">
        <f t="shared" si="547"/>
        <v>-156.4769778884436</v>
      </c>
      <c r="R1888">
        <f t="shared" si="548"/>
        <v>23.523022111556401</v>
      </c>
      <c r="S1888">
        <f t="shared" si="549"/>
        <v>1.0899858049490918</v>
      </c>
      <c r="T1888">
        <f t="shared" si="532"/>
        <v>20.055516648154818</v>
      </c>
    </row>
    <row r="1889" spans="1:20" x14ac:dyDescent="0.25">
      <c r="A1889">
        <f t="shared" si="533"/>
        <v>6874.6074093102707</v>
      </c>
      <c r="B1889">
        <f t="shared" si="550"/>
        <v>1094.1277510078983</v>
      </c>
      <c r="C1889" t="str">
        <f t="shared" si="534"/>
        <v>-9.1574646289992-3.99456115529811i</v>
      </c>
      <c r="D1889" t="str">
        <f t="shared" si="535"/>
        <v>3.4781171343226-14.5515156613824i</v>
      </c>
      <c r="E1889" t="str">
        <f t="shared" si="536"/>
        <v>161.484500320891+1.00876710068405i</v>
      </c>
      <c r="F1889" t="str">
        <f t="shared" si="537"/>
        <v>2.90990864249846-136.509852092795i</v>
      </c>
      <c r="G1889" t="str">
        <f t="shared" si="538"/>
        <v>0.999999564449937-0.00065996202384716i</v>
      </c>
      <c r="H1889" t="str">
        <f t="shared" si="539"/>
        <v>32.4567952980001+166.929408458345i</v>
      </c>
      <c r="I1889" t="str">
        <f t="shared" si="540"/>
        <v>154.922277463129-26.7091011523803i</v>
      </c>
      <c r="K1889" t="str">
        <f t="shared" si="541"/>
        <v>0.00561169821126324-0.0326014609814682i</v>
      </c>
      <c r="L1889" t="str">
        <f t="shared" si="542"/>
        <v>0.000714285714285714-1.10534082051549i</v>
      </c>
      <c r="M1889" t="str">
        <f t="shared" si="543"/>
        <v>0.0025-0.0344372282149238i</v>
      </c>
      <c r="N1889">
        <f t="shared" si="544"/>
        <v>23.567224430735848</v>
      </c>
      <c r="O1889">
        <f t="shared" si="545"/>
        <v>19.991987578258058</v>
      </c>
      <c r="P1889" s="3">
        <f t="shared" si="546"/>
        <v>19.991987578258058</v>
      </c>
      <c r="Q1889" s="3">
        <f t="shared" si="547"/>
        <v>-156.43277556926415</v>
      </c>
      <c r="R1889">
        <f t="shared" si="548"/>
        <v>23.567224430735848</v>
      </c>
      <c r="S1889">
        <f t="shared" si="549"/>
        <v>1.0941277510078982</v>
      </c>
      <c r="T1889">
        <f t="shared" si="532"/>
        <v>19.991987578258058</v>
      </c>
    </row>
    <row r="1890" spans="1:20" x14ac:dyDescent="0.25">
      <c r="A1890">
        <f t="shared" si="533"/>
        <v>6900.7309174656502</v>
      </c>
      <c r="B1890">
        <f t="shared" si="550"/>
        <v>1098.2854364617283</v>
      </c>
      <c r="C1890" t="str">
        <f t="shared" si="534"/>
        <v>-9.08766030131294-3.97251790688504i</v>
      </c>
      <c r="D1890" t="str">
        <f t="shared" si="535"/>
        <v>3.47811707443-14.4964689064967i</v>
      </c>
      <c r="E1890" t="str">
        <f t="shared" si="536"/>
        <v>161.485593846443+1.01343569213165i</v>
      </c>
      <c r="F1890" t="str">
        <f t="shared" si="537"/>
        <v>2.90990863284785-135.99309296253i</v>
      </c>
      <c r="G1890" t="str">
        <f t="shared" si="538"/>
        <v>0.999999561133469-0.000662469877340717i</v>
      </c>
      <c r="H1890" t="str">
        <f t="shared" si="539"/>
        <v>32.619050445726+167.710816137877i</v>
      </c>
      <c r="I1890" t="str">
        <f t="shared" si="540"/>
        <v>155.060909534705-26.7295440727784i</v>
      </c>
      <c r="K1890" t="str">
        <f t="shared" si="541"/>
        <v>0.00558719117257892-0.0324805355982082i</v>
      </c>
      <c r="L1890" t="str">
        <f t="shared" si="542"/>
        <v>0.000714285714285714-1.10115642609632i</v>
      </c>
      <c r="M1890" t="str">
        <f t="shared" si="543"/>
        <v>0.0025-0.0343068621387964i</v>
      </c>
      <c r="N1890">
        <f t="shared" si="544"/>
        <v>23.611734977521735</v>
      </c>
      <c r="O1890">
        <f t="shared" si="545"/>
        <v>19.92847078858135</v>
      </c>
      <c r="P1890" s="3">
        <f t="shared" si="546"/>
        <v>19.92847078858135</v>
      </c>
      <c r="Q1890" s="3">
        <f t="shared" si="547"/>
        <v>-156.38826502247827</v>
      </c>
      <c r="R1890">
        <f t="shared" si="548"/>
        <v>23.611734977521735</v>
      </c>
      <c r="S1890">
        <f t="shared" si="549"/>
        <v>1.0982854364617283</v>
      </c>
      <c r="T1890">
        <f t="shared" si="532"/>
        <v>19.92847078858135</v>
      </c>
    </row>
    <row r="1891" spans="1:20" x14ac:dyDescent="0.25">
      <c r="A1891">
        <f t="shared" si="533"/>
        <v>6926.9536949520198</v>
      </c>
      <c r="B1891">
        <f t="shared" si="550"/>
        <v>1102.4589211202829</v>
      </c>
      <c r="C1891" t="str">
        <f t="shared" si="534"/>
        <v>-9.0183731830755-3.95063564973865i</v>
      </c>
      <c r="D1891" t="str">
        <f t="shared" si="535"/>
        <v>3.47811701408137-14.4416306881816i</v>
      </c>
      <c r="E1891" t="str">
        <f t="shared" si="536"/>
        <v>161.486696982148+1.01811870054037i</v>
      </c>
      <c r="F1891" t="str">
        <f t="shared" si="537"/>
        <v>2.90990862312373-135.478290138563i</v>
      </c>
      <c r="G1891" t="str">
        <f t="shared" si="538"/>
        <v>0.999999557791748-0.00066498726065241i</v>
      </c>
      <c r="H1891" t="str">
        <f t="shared" si="539"/>
        <v>32.7830894242826+168.49711439187i</v>
      </c>
      <c r="I1891" t="str">
        <f t="shared" si="540"/>
        <v>155.200826516767-26.7508256947547i</v>
      </c>
      <c r="K1891" t="str">
        <f t="shared" si="541"/>
        <v>0.00556286566816531-0.032360040744844i</v>
      </c>
      <c r="L1891" t="str">
        <f t="shared" si="542"/>
        <v>0.000714285714285714-1.09698787218203i</v>
      </c>
      <c r="M1891" t="str">
        <f t="shared" si="543"/>
        <v>0.0025-0.0341769895783985i</v>
      </c>
      <c r="N1891">
        <f t="shared" si="544"/>
        <v>23.656554109308331</v>
      </c>
      <c r="O1891">
        <f t="shared" si="545"/>
        <v>19.86496639831546</v>
      </c>
      <c r="P1891" s="3">
        <f t="shared" si="546"/>
        <v>19.86496639831546</v>
      </c>
      <c r="Q1891" s="3">
        <f t="shared" si="547"/>
        <v>-156.34344589069167</v>
      </c>
      <c r="R1891">
        <f t="shared" si="548"/>
        <v>23.656554109308331</v>
      </c>
      <c r="S1891">
        <f t="shared" si="549"/>
        <v>1.1024589211202829</v>
      </c>
      <c r="T1891">
        <f t="shared" si="532"/>
        <v>19.86496639831546</v>
      </c>
    </row>
    <row r="1892" spans="1:20" x14ac:dyDescent="0.25">
      <c r="A1892">
        <f t="shared" si="533"/>
        <v>6953.2761189928378</v>
      </c>
      <c r="B1892">
        <f t="shared" si="550"/>
        <v>1106.6482650205401</v>
      </c>
      <c r="C1892" t="str">
        <f t="shared" si="534"/>
        <v>-8.94959951827169-3.92891291696502i</v>
      </c>
      <c r="D1892" t="str">
        <f t="shared" si="535"/>
        <v>3.4781169532732-14.387000217571i</v>
      </c>
      <c r="E1892" t="str">
        <f t="shared" si="536"/>
        <v>161.487809791944+1.02281618857159i</v>
      </c>
      <c r="F1892" t="str">
        <f t="shared" si="537"/>
        <v>2.90990861332558-134.965436215284i</v>
      </c>
      <c r="G1892" t="str">
        <f t="shared" si="538"/>
        <v>0.999999554424581-0.000667514209995256i</v>
      </c>
      <c r="H1892" t="str">
        <f t="shared" si="539"/>
        <v>32.9489363881747+169.288348856375i</v>
      </c>
      <c r="I1892" t="str">
        <f t="shared" si="540"/>
        <v>155.34204220468-26.7729534048447i</v>
      </c>
      <c r="K1892" t="str">
        <f t="shared" si="541"/>
        <v>0.00553872038049005-0.0322399750952239i</v>
      </c>
      <c r="L1892" t="str">
        <f t="shared" si="542"/>
        <v>0.000714285714285714-1.09283509880657i</v>
      </c>
      <c r="M1892" t="str">
        <f t="shared" si="543"/>
        <v>0.0025-0.0340476086654698i</v>
      </c>
      <c r="N1892">
        <f t="shared" si="544"/>
        <v>23.7016821845273</v>
      </c>
      <c r="O1892">
        <f t="shared" si="545"/>
        <v>19.801474527136108</v>
      </c>
      <c r="P1892" s="3">
        <f t="shared" si="546"/>
        <v>19.801474527136108</v>
      </c>
      <c r="Q1892" s="3">
        <f t="shared" si="547"/>
        <v>-156.2983178154727</v>
      </c>
      <c r="R1892">
        <f t="shared" si="548"/>
        <v>23.7016821845273</v>
      </c>
      <c r="S1892">
        <f t="shared" si="549"/>
        <v>1.10664826502054</v>
      </c>
      <c r="T1892">
        <f t="shared" si="532"/>
        <v>19.801474527136108</v>
      </c>
    </row>
    <row r="1893" spans="1:20" x14ac:dyDescent="0.25">
      <c r="A1893">
        <f t="shared" si="533"/>
        <v>6979.6985682450113</v>
      </c>
      <c r="B1893">
        <f t="shared" si="550"/>
        <v>1110.8535284276181</v>
      </c>
      <c r="C1893" t="str">
        <f t="shared" si="534"/>
        <v>-8.88133557702211-3.9073482565788i</v>
      </c>
      <c r="D1893" t="str">
        <f t="shared" si="535"/>
        <v>3.47811689200202-14.3325767087872i</v>
      </c>
      <c r="E1893" t="str">
        <f t="shared" si="536"/>
        <v>161.488932340328+1.02752821907144i</v>
      </c>
      <c r="F1893" t="str">
        <f t="shared" si="537"/>
        <v>2.90990860345283-134.454523815115i</v>
      </c>
      <c r="G1893" t="str">
        <f t="shared" si="538"/>
        <v>0.999999551031775-0.000670050761719885i</v>
      </c>
      <c r="H1893" t="str">
        <f t="shared" si="539"/>
        <v>33.116615898177+170.084565762128i</v>
      </c>
      <c r="I1893" t="str">
        <f t="shared" si="540"/>
        <v>155.484570573005-26.7959347279235i</v>
      </c>
      <c r="K1893" t="str">
        <f t="shared" si="541"/>
        <v>0.00551475400117722-0.0321203373249141i</v>
      </c>
      <c r="L1893" t="str">
        <f t="shared" si="542"/>
        <v>0.000714285714285714-1.08869804623089i</v>
      </c>
      <c r="M1893" t="str">
        <f t="shared" si="543"/>
        <v>0.0025-0.0339187175388222i</v>
      </c>
      <c r="N1893">
        <f t="shared" si="544"/>
        <v>23.747119562626438</v>
      </c>
      <c r="O1893">
        <f t="shared" si="545"/>
        <v>19.737995295207714</v>
      </c>
      <c r="P1893" s="3">
        <f t="shared" si="546"/>
        <v>19.737995295207714</v>
      </c>
      <c r="Q1893" s="3">
        <f t="shared" si="547"/>
        <v>-156.25288043737356</v>
      </c>
      <c r="R1893">
        <f t="shared" si="548"/>
        <v>23.747119562626438</v>
      </c>
      <c r="S1893">
        <f t="shared" si="549"/>
        <v>1.1108535284276182</v>
      </c>
      <c r="T1893">
        <f t="shared" si="532"/>
        <v>19.737995295207714</v>
      </c>
    </row>
    <row r="1894" spans="1:20" x14ac:dyDescent="0.25">
      <c r="A1894">
        <f t="shared" si="533"/>
        <v>7006.2214228043422</v>
      </c>
      <c r="B1894">
        <f t="shared" si="550"/>
        <v>1115.0747718356431</v>
      </c>
      <c r="C1894" t="str">
        <f t="shared" si="534"/>
        <v>-8.81357765541821-3.88594023134734i</v>
      </c>
      <c r="D1894" t="str">
        <f t="shared" si="535"/>
        <v>3.47811683026431-14.2783593789297i</v>
      </c>
      <c r="E1894" t="str">
        <f t="shared" si="536"/>
        <v>161.490064692353+1.03225485507241i</v>
      </c>
      <c r="F1894" t="str">
        <f t="shared" si="537"/>
        <v>2.90990859350488-133.945545588411i</v>
      </c>
      <c r="G1894" t="str">
        <f t="shared" si="538"/>
        <v>0.999999547613135-0.000672596952315053i</v>
      </c>
      <c r="H1894" t="str">
        <f t="shared" si="539"/>
        <v>33.2861529296008+170.885811944194i</v>
      </c>
      <c r="I1894" t="str">
        <f t="shared" si="540"/>
        <v>155.628425778329-26.81977732992i</v>
      </c>
      <c r="K1894" t="str">
        <f t="shared" si="541"/>
        <v>0.00549096523095005-0.0320011261112278i</v>
      </c>
      <c r="L1894" t="str">
        <f t="shared" si="542"/>
        <v>0.000714285714285714-1.08457665494211i</v>
      </c>
      <c r="M1894" t="str">
        <f t="shared" si="543"/>
        <v>0.0025-0.0337903143443139i</v>
      </c>
      <c r="N1894">
        <f t="shared" si="544"/>
        <v>23.792866604048442</v>
      </c>
      <c r="O1894">
        <f t="shared" si="545"/>
        <v>19.674528823186815</v>
      </c>
      <c r="P1894" s="3">
        <f t="shared" si="546"/>
        <v>19.674528823186815</v>
      </c>
      <c r="Q1894" s="3">
        <f t="shared" si="547"/>
        <v>-156.20713339595156</v>
      </c>
      <c r="R1894">
        <f t="shared" si="548"/>
        <v>23.792866604048442</v>
      </c>
      <c r="S1894">
        <f t="shared" si="549"/>
        <v>1.1150747718356431</v>
      </c>
      <c r="T1894">
        <f t="shared" si="532"/>
        <v>19.674528823186815</v>
      </c>
    </row>
    <row r="1895" spans="1:20" x14ac:dyDescent="0.25">
      <c r="A1895">
        <f t="shared" si="533"/>
        <v>7032.8450642109983</v>
      </c>
      <c r="B1895">
        <f t="shared" si="550"/>
        <v>1119.3120559686186</v>
      </c>
      <c r="C1895" t="str">
        <f t="shared" si="534"/>
        <v>-8.7463220753586-3.86468741863643i</v>
      </c>
      <c r="D1895" t="str">
        <f t="shared" si="535"/>
        <v>3.47811676805649-14.2243474480641i</v>
      </c>
      <c r="E1895" t="str">
        <f t="shared" si="536"/>
        <v>161.491206913638+1.03699615979334i</v>
      </c>
      <c r="F1895" t="str">
        <f t="shared" si="537"/>
        <v>2.90990858348121-133.438494213349i</v>
      </c>
      <c r="G1895" t="str">
        <f t="shared" si="538"/>
        <v>0.999999544168464-0.00067515281840817i</v>
      </c>
      <c r="H1895" t="str">
        <f t="shared" si="539"/>
        <v>33.4575728807558+171.69213485181i</v>
      </c>
      <c r="I1895" t="str">
        <f t="shared" si="540"/>
        <v>155.773622162149-26.8444890205902i</v>
      </c>
      <c r="K1895" t="str">
        <f t="shared" si="541"/>
        <v>0.00546735277957335-0.0318823401332528i</v>
      </c>
      <c r="L1895" t="str">
        <f t="shared" si="542"/>
        <v>0.000714285714285714-1.08047086565263i</v>
      </c>
      <c r="M1895" t="str">
        <f t="shared" si="543"/>
        <v>0.0025-0.0336623972348214i</v>
      </c>
      <c r="N1895">
        <f t="shared" si="544"/>
        <v>23.838923670208345</v>
      </c>
      <c r="O1895">
        <f t="shared" si="545"/>
        <v>19.611075232225808</v>
      </c>
      <c r="P1895" s="3">
        <f t="shared" si="546"/>
        <v>19.611075232225808</v>
      </c>
      <c r="Q1895" s="3">
        <f t="shared" si="547"/>
        <v>-156.16107632979165</v>
      </c>
      <c r="R1895">
        <f t="shared" si="548"/>
        <v>23.838923670208345</v>
      </c>
      <c r="S1895">
        <f t="shared" si="549"/>
        <v>1.1193120559686185</v>
      </c>
      <c r="T1895">
        <f t="shared" si="532"/>
        <v>19.611075232225808</v>
      </c>
    </row>
    <row r="1896" spans="1:20" x14ac:dyDescent="0.25">
      <c r="A1896">
        <f t="shared" si="533"/>
        <v>7059.5698754550012</v>
      </c>
      <c r="B1896">
        <f t="shared" si="550"/>
        <v>1123.5654417812993</v>
      </c>
      <c r="C1896" t="str">
        <f t="shared" si="534"/>
        <v>-8.67956518438555-3.84358841025778i</v>
      </c>
      <c r="D1896" t="str">
        <f t="shared" si="535"/>
        <v>3.478116705375-14.1705401392104i</v>
      </c>
      <c r="E1896" t="str">
        <f t="shared" si="536"/>
        <v>161.492359070369+1.04175219663935i</v>
      </c>
      <c r="F1896" t="str">
        <f t="shared" si="537"/>
        <v>2.9099085733812-132.933362395825i</v>
      </c>
      <c r="G1896" t="str">
        <f t="shared" si="538"/>
        <v>0.999999540697564-0.000677718396765826i</v>
      </c>
      <c r="H1896" t="str">
        <f t="shared" si="539"/>
        <v>33.6309015816166+172.5035825584i</v>
      </c>
      <c r="I1896" t="str">
        <f t="shared" si="540"/>
        <v>155.920174253808-26.8700777563598i</v>
      </c>
      <c r="K1896" t="str">
        <f t="shared" si="541"/>
        <v>0.00544391536579686-0.03176397807188i</v>
      </c>
      <c r="L1896" t="str">
        <f t="shared" si="542"/>
        <v>0.000714285714285714-1.07638061929929i</v>
      </c>
      <c r="M1896" t="str">
        <f t="shared" si="543"/>
        <v>0.0025-0.0335349643702147i</v>
      </c>
      <c r="N1896">
        <f t="shared" si="544"/>
        <v>23.885291123473081</v>
      </c>
      <c r="O1896">
        <f t="shared" si="545"/>
        <v>19.547634643976338</v>
      </c>
      <c r="P1896" s="3">
        <f t="shared" si="546"/>
        <v>19.547634643976338</v>
      </c>
      <c r="Q1896" s="3">
        <f t="shared" si="547"/>
        <v>-156.11470887652692</v>
      </c>
      <c r="R1896">
        <f t="shared" si="548"/>
        <v>23.885291123473081</v>
      </c>
      <c r="S1896">
        <f t="shared" si="549"/>
        <v>1.1235654417812992</v>
      </c>
      <c r="T1896">
        <f t="shared" si="532"/>
        <v>19.547634643976338</v>
      </c>
    </row>
    <row r="1897" spans="1:20" x14ac:dyDescent="0.25">
      <c r="A1897">
        <f t="shared" si="533"/>
        <v>7086.3962409817304</v>
      </c>
      <c r="B1897">
        <f t="shared" si="550"/>
        <v>1127.8349904600684</v>
      </c>
      <c r="C1897" t="str">
        <f t="shared" si="534"/>
        <v>-8.61330335552243-3.82264181231755i</v>
      </c>
      <c r="D1897" t="str">
        <f t="shared" si="535"/>
        <v>3.47811664221624-14.1169366783326i</v>
      </c>
      <c r="E1897" t="str">
        <f t="shared" si="536"/>
        <v>161.493521229298+1.04652302920269i</v>
      </c>
      <c r="F1897" t="str">
        <f t="shared" si="537"/>
        <v>2.90990856320429-132.430142869348i</v>
      </c>
      <c r="G1897" t="str">
        <f t="shared" si="538"/>
        <v>0.999999537200234-0.000680293724294324i</v>
      </c>
      <c r="H1897" t="str">
        <f t="shared" si="539"/>
        <v>33.8061653026957+173.320203771798i</v>
      </c>
      <c r="I1897" t="str">
        <f t="shared" si="540"/>
        <v>156.068096773493-26.8965516432335i</v>
      </c>
      <c r="K1897" t="str">
        <f t="shared" si="541"/>
        <v>0.00542065171729806-0.0316460386098292i</v>
      </c>
      <c r="L1897" t="str">
        <f t="shared" si="542"/>
        <v>0.000714285714285714-1.07230585704253i</v>
      </c>
      <c r="M1897" t="str">
        <f t="shared" si="543"/>
        <v>0.0025-0.0334080139173288i</v>
      </c>
      <c r="N1897">
        <f t="shared" si="544"/>
        <v>23.93196932713758</v>
      </c>
      <c r="O1897">
        <f t="shared" si="545"/>
        <v>19.484207180592531</v>
      </c>
      <c r="P1897" s="3">
        <f t="shared" si="546"/>
        <v>19.484207180592531</v>
      </c>
      <c r="Q1897" s="3">
        <f t="shared" si="547"/>
        <v>-156.06803067286242</v>
      </c>
      <c r="R1897">
        <f t="shared" si="548"/>
        <v>23.93196932713758</v>
      </c>
      <c r="S1897">
        <f t="shared" si="549"/>
        <v>1.1278349904600684</v>
      </c>
      <c r="T1897">
        <f t="shared" si="532"/>
        <v>19.484207180592531</v>
      </c>
    </row>
    <row r="1898" spans="1:20" x14ac:dyDescent="0.25">
      <c r="A1898">
        <f t="shared" si="533"/>
        <v>7113.3245466974613</v>
      </c>
      <c r="B1898">
        <f t="shared" si="550"/>
        <v>1132.1207634238167</v>
      </c>
      <c r="C1898" t="str">
        <f t="shared" si="534"/>
        <v>-8.54753298711254-3.80184624506721i</v>
      </c>
      <c r="D1898" t="str">
        <f t="shared" si="535"/>
        <v>3.47811657857654-14.0635362943268i</v>
      </c>
      <c r="E1898" t="str">
        <f t="shared" si="536"/>
        <v>161.494693457759+1.05130872126286i</v>
      </c>
      <c r="F1898" t="str">
        <f t="shared" si="537"/>
        <v>2.90990855294987-131.928828394936i</v>
      </c>
      <c r="G1898" t="str">
        <f t="shared" si="538"/>
        <v>0.999999533676275-0.000682878838040204i</v>
      </c>
      <c r="H1898" t="str">
        <f t="shared" si="539"/>
        <v>33.9833907641283+174.142047844649i</v>
      </c>
      <c r="I1898" t="str">
        <f t="shared" si="540"/>
        <v>156.217404635275-26.9239189397708i</v>
      </c>
      <c r="K1898" t="str">
        <f t="shared" si="541"/>
        <v>0.00539756057062598-0.0315285204316772i</v>
      </c>
      <c r="L1898" t="str">
        <f t="shared" si="542"/>
        <v>0.000714285714285714-1.06824652026552i</v>
      </c>
      <c r="M1898" t="str">
        <f t="shared" si="543"/>
        <v>0.0025-0.033281544049939i</v>
      </c>
      <c r="N1898">
        <f t="shared" si="544"/>
        <v>23.978958645403225</v>
      </c>
      <c r="O1898">
        <f t="shared" si="545"/>
        <v>19.420792964735103</v>
      </c>
      <c r="P1898" s="3">
        <f t="shared" si="546"/>
        <v>19.420792964735103</v>
      </c>
      <c r="Q1898" s="3">
        <f t="shared" si="547"/>
        <v>-156.02104135459678</v>
      </c>
      <c r="R1898">
        <f t="shared" si="548"/>
        <v>23.978958645403225</v>
      </c>
      <c r="S1898">
        <f t="shared" si="549"/>
        <v>1.1321207634238166</v>
      </c>
      <c r="T1898">
        <f t="shared" si="532"/>
        <v>19.420792964735103</v>
      </c>
    </row>
    <row r="1899" spans="1:20" x14ac:dyDescent="0.25">
      <c r="A1899">
        <f t="shared" si="533"/>
        <v>7140.3551799749112</v>
      </c>
      <c r="B1899">
        <f t="shared" si="550"/>
        <v>1136.4228223248272</v>
      </c>
      <c r="C1899" t="str">
        <f t="shared" si="534"/>
        <v>-8.48225050265764-3.78120034275521i</v>
      </c>
      <c r="D1899" t="str">
        <f t="shared" si="535"/>
        <v>3.47811651445228-14.0103382190106i</v>
      </c>
      <c r="E1899" t="str">
        <f t="shared" si="536"/>
        <v>161.495875823657+1.05610933678592i</v>
      </c>
      <c r="F1899" t="str">
        <f t="shared" si="537"/>
        <v>2.90990854261739-131.429411761012i</v>
      </c>
      <c r="G1899" t="str">
        <f t="shared" si="538"/>
        <v>0.999999530125483-0.000685473775190781i</v>
      </c>
      <c r="H1899" t="str">
        <f t="shared" si="539"/>
        <v>34.1626051449816+174.969164785022i</v>
      </c>
      <c r="I1899" t="str">
        <f t="shared" si="540"/>
        <v>156.368112950225-26.9521880601392i</v>
      </c>
      <c r="K1899" t="str">
        <f t="shared" si="541"/>
        <v>0.00537464067114507-0.0314114222238836i</v>
      </c>
      <c r="L1899" t="str">
        <f t="shared" si="542"/>
        <v>0.000714285714285714-1.06420255057334i</v>
      </c>
      <c r="M1899" t="str">
        <f t="shared" si="543"/>
        <v>0.0025-0.0331555529487339i</v>
      </c>
      <c r="N1899">
        <f t="shared" si="544"/>
        <v>24.02625944335503</v>
      </c>
      <c r="O1899">
        <f t="shared" si="545"/>
        <v>19.357392119574179</v>
      </c>
      <c r="P1899" s="3">
        <f t="shared" si="546"/>
        <v>19.357392119574179</v>
      </c>
      <c r="Q1899" s="3">
        <f t="shared" si="547"/>
        <v>-155.97374055664497</v>
      </c>
      <c r="R1899">
        <f t="shared" si="548"/>
        <v>24.02625944335503</v>
      </c>
      <c r="S1899">
        <f t="shared" si="549"/>
        <v>1.1364228223248272</v>
      </c>
      <c r="T1899">
        <f t="shared" si="532"/>
        <v>19.357392119574179</v>
      </c>
    </row>
    <row r="1900" spans="1:20" x14ac:dyDescent="0.25">
      <c r="A1900">
        <f t="shared" si="533"/>
        <v>7167.4885296588163</v>
      </c>
      <c r="B1900">
        <f t="shared" si="550"/>
        <v>1140.7412290496616</v>
      </c>
      <c r="C1900" t="str">
        <f t="shared" si="534"/>
        <v>-8.41745235065833-3.76070275348074i</v>
      </c>
      <c r="D1900" t="str">
        <f t="shared" si="535"/>
        <v>3.47811644983974-13.9573416871117i</v>
      </c>
      <c r="E1900" t="str">
        <f t="shared" si="536"/>
        <v>161.497068395487+1.06092493992691i</v>
      </c>
      <c r="F1900" t="str">
        <f t="shared" si="537"/>
        <v>2.90990853220623-130.931885783299i</v>
      </c>
      <c r="G1900" t="str">
        <f t="shared" si="538"/>
        <v>0.999999526547653-0.000688078573074676i</v>
      </c>
      <c r="H1900" t="str">
        <f t="shared" si="539"/>
        <v>34.3438360927828+175.801605267225i</v>
      </c>
      <c r="I1900" t="str">
        <f t="shared" si="540"/>
        <v>156.520237029569-26.9813675772331i</v>
      </c>
      <c r="K1900" t="str">
        <f t="shared" si="541"/>
        <v>0.00535189077297893-0.0312947426748166i</v>
      </c>
      <c r="L1900" t="str">
        <f t="shared" si="542"/>
        <v>0.000714285714285714-1.06017388979213i</v>
      </c>
      <c r="M1900" t="str">
        <f t="shared" si="543"/>
        <v>0.0025-0.033030038801289i</v>
      </c>
      <c r="N1900">
        <f t="shared" si="544"/>
        <v>24.073872086938707</v>
      </c>
      <c r="O1900">
        <f t="shared" si="545"/>
        <v>19.294004768793304</v>
      </c>
      <c r="P1900" s="3">
        <f t="shared" si="546"/>
        <v>19.294004768793304</v>
      </c>
      <c r="Q1900" s="3">
        <f t="shared" si="547"/>
        <v>-155.92612791306129</v>
      </c>
      <c r="R1900">
        <f t="shared" si="548"/>
        <v>24.073872086938707</v>
      </c>
      <c r="S1900">
        <f t="shared" si="549"/>
        <v>1.1407412290496615</v>
      </c>
      <c r="T1900">
        <f t="shared" ref="T1900:T1963" si="551">P1900</f>
        <v>19.294004768793304</v>
      </c>
    </row>
    <row r="1901" spans="1:20" x14ac:dyDescent="0.25">
      <c r="A1901">
        <f t="shared" ref="A1901:A1964" si="552">2*PI()*B1901</f>
        <v>7194.724986071521</v>
      </c>
      <c r="B1901">
        <f t="shared" si="550"/>
        <v>1145.0760457200504</v>
      </c>
      <c r="C1901" t="str">
        <f t="shared" ref="C1901:C1964" si="553">IMPRODUCT(D1901,E1901,$C$40,,K1901,$C$41)</f>
        <v>-8.35313500445437-3.74035213904852i</v>
      </c>
      <c r="D1901" t="str">
        <f t="shared" ref="D1901:D1964" si="554">IMDIV(IMPRODUCT($C$37,$C$38,COMPLEX(1,A1901/$C$38)),IMSUM(-1*A1901*A1901/$C$39,COMPLEX(0,1*A1901)))</f>
        <v>3.47811638473522-13.9045459362573i</v>
      </c>
      <c r="E1901" t="str">
        <f t="shared" ref="E1901:E1964" si="555">IMDIV(IMPRODUCT(IMSUM(F1901,G1901),$C$29,H1901),IMSUM(1,I1901))</f>
        <v>161.498271242325+1.06575559502813i</v>
      </c>
      <c r="F1901" t="str">
        <f t="shared" ref="F1901:F1964" si="556">IMDIV(IMPRODUCT($C$14,$C$15,COMPLEX(1,A1901/$C$15)),IMSUM(-1*A1901*A1901/$C$16,COMPLEX(0,A1901)))</f>
        <v>2.90990852171579-130.436243304721i</v>
      </c>
      <c r="G1901" t="str">
        <f t="shared" ref="G1901:G1964" si="557">IMDIV(1,COMPLEX(1,A1901*$C$9*$C$10))</f>
        <v>0.99999952294258-0.00069069326916236i</v>
      </c>
      <c r="H1901" t="str">
        <f t="shared" ref="H1901:H1964" si="558">IMDIV($C$3,IMSUM(K1901,COMPLEX(0,$C$28*A1901)))</f>
        <v>34.527111733284+176.639420642823i</v>
      </c>
      <c r="I1901" t="str">
        <f t="shared" ref="I1901:I1964" si="559">IMPRODUCT(F1901,$C$29,H1901,$C$31)</f>
        <v>156.673792387926-27.0114662258746i</v>
      </c>
      <c r="K1901" t="str">
        <f t="shared" ref="K1901:K1964" si="560">IF($C$26&lt;=0,IMDIV(1,IMSUM(IMDIV(1,L1901),1/$C$18)),IMDIV(1,IMSUM(IMDIV(1,L1901),1/$C$18,IMDIV(1,M1901))))</f>
        <v>0.00532930963895495-0.0311784804747786i</v>
      </c>
      <c r="L1901" t="str">
        <f t="shared" ref="L1901:L1964" si="561">IMSUM($C$21/$C$22,IMDIV(1,COMPLEX(0,$C$20*$C$22*A1901)))</f>
        <v>0.000714285714285714-1.05616047996825i</v>
      </c>
      <c r="M1901" t="str">
        <f t="shared" ref="M1901:M1964" si="562">IMSUM($C$25/$C$26,IMDIV(1,COMPLEX(0,$C$24*$C$26*A1901)))</f>
        <v>0.0025-0.0329049998020412i</v>
      </c>
      <c r="N1901">
        <f t="shared" ref="N1901:N1964" si="563">ABS(R1901)</f>
        <v>24.12179694293701</v>
      </c>
      <c r="O1901">
        <f t="shared" ref="O1901:O1964" si="564">ABS(P1901)</f>
        <v>19.230631036592499</v>
      </c>
      <c r="P1901" s="3">
        <f t="shared" ref="P1901:P1964" si="565">20*LOG10(IMABS(C1901))</f>
        <v>19.230631036592499</v>
      </c>
      <c r="Q1901" s="3">
        <f t="shared" ref="Q1901:Q1964" si="566">IMARGUMENT(C1901)*180/PI()</f>
        <v>-155.87820305706299</v>
      </c>
      <c r="R1901">
        <f t="shared" ref="R1901:R1964" si="567">IF(Q1901&lt;0,Q1901+180,Q1901-180)</f>
        <v>24.12179694293701</v>
      </c>
      <c r="S1901">
        <f t="shared" ref="S1901:S1964" si="568">B1901/1000</f>
        <v>1.1450760457200504</v>
      </c>
      <c r="T1901">
        <f t="shared" si="551"/>
        <v>19.230631036592499</v>
      </c>
    </row>
    <row r="1902" spans="1:20" x14ac:dyDescent="0.25">
      <c r="A1902">
        <f t="shared" si="552"/>
        <v>7222.0649410185924</v>
      </c>
      <c r="B1902">
        <f t="shared" ref="B1902:B1965" si="569">B1901*(1+B$42)</f>
        <v>1149.4273346937866</v>
      </c>
      <c r="C1902" t="str">
        <f t="shared" si="553"/>
        <v>-8.28929496206631-3.72014717482543i</v>
      </c>
      <c r="D1902" t="str">
        <f t="shared" si="554"/>
        <v>3.47811631913497-13.8519502069627i</v>
      </c>
      <c r="E1902" t="str">
        <f t="shared" si="555"/>
        <v>161.49948443384+1.07060136662i</v>
      </c>
      <c r="F1902" t="str">
        <f t="shared" si="556"/>
        <v>2.90990851114547-129.942477195294i</v>
      </c>
      <c r="G1902" t="str">
        <f t="shared" si="557"/>
        <v>0.999999519310057-0.000693317901066682i</v>
      </c>
      <c r="H1902" t="str">
        <f t="shared" si="558"/>
        <v>34.7124606804635+177.482662951875i</v>
      </c>
      <c r="I1902" t="str">
        <f t="shared" si="559"/>
        <v>156.82879474658-27.0424929060865i</v>
      </c>
      <c r="K1902" t="str">
        <f t="shared" si="560"/>
        <v>0.0053068960405488-0.0310626343160313i</v>
      </c>
      <c r="L1902" t="str">
        <f t="shared" si="561"/>
        <v>0.000714285714285714-1.05216226336746i</v>
      </c>
      <c r="M1902" t="str">
        <f t="shared" si="562"/>
        <v>0.0025-0.0327804341522626i</v>
      </c>
      <c r="N1902">
        <f t="shared" si="563"/>
        <v>24.170034378946696</v>
      </c>
      <c r="O1902">
        <f t="shared" si="564"/>
        <v>19.16727104769193</v>
      </c>
      <c r="P1902" s="3">
        <f t="shared" si="565"/>
        <v>19.16727104769193</v>
      </c>
      <c r="Q1902" s="3">
        <f t="shared" si="566"/>
        <v>-155.8299656210533</v>
      </c>
      <c r="R1902">
        <f t="shared" si="567"/>
        <v>24.170034378946696</v>
      </c>
      <c r="S1902">
        <f t="shared" si="568"/>
        <v>1.1494273346937867</v>
      </c>
      <c r="T1902">
        <f t="shared" si="551"/>
        <v>19.16727104769193</v>
      </c>
    </row>
    <row r="1903" spans="1:20" x14ac:dyDescent="0.25">
      <c r="A1903">
        <f t="shared" si="552"/>
        <v>7249.5087877944634</v>
      </c>
      <c r="B1903">
        <f t="shared" si="569"/>
        <v>1153.7951585656231</v>
      </c>
      <c r="C1903" t="str">
        <f t="shared" si="553"/>
        <v>-8.22592874603774-3.70008654959854i</v>
      </c>
      <c r="D1903" t="str">
        <f t="shared" si="554"/>
        <v>3.47811625303521-13.7995537426207i</v>
      </c>
      <c r="E1903" t="str">
        <f t="shared" si="555"/>
        <v>161.500708040298+1.07546231942249i</v>
      </c>
      <c r="F1903" t="str">
        <f t="shared" si="556"/>
        <v>2.90990850049467-129.450580352025i</v>
      </c>
      <c r="G1903" t="str">
        <f t="shared" si="557"/>
        <v>0.999999515649874-0.000695952506543422i</v>
      </c>
      <c r="H1903" t="str">
        <f t="shared" si="558"/>
        <v>34.8999120467716+178.331384934391i</v>
      </c>
      <c r="I1903" t="str">
        <f t="shared" si="559"/>
        <v>156.985260036836-27.0744566864477i</v>
      </c>
      <c r="K1903" t="str">
        <f t="shared" si="560"/>
        <v>0.00528464875782919-0.0309472028928198i</v>
      </c>
      <c r="L1903" t="str">
        <f t="shared" si="561"/>
        <v>0.000714285714285714-1.04817918247405i</v>
      </c>
      <c r="M1903" t="str">
        <f t="shared" si="562"/>
        <v>0.0025-0.0326563400600345i</v>
      </c>
      <c r="N1903">
        <f t="shared" si="563"/>
        <v>24.218584763354812</v>
      </c>
      <c r="O1903">
        <f t="shared" si="564"/>
        <v>19.103924927335321</v>
      </c>
      <c r="P1903" s="3">
        <f t="shared" si="565"/>
        <v>19.103924927335321</v>
      </c>
      <c r="Q1903" s="3">
        <f t="shared" si="566"/>
        <v>-155.78141523664519</v>
      </c>
      <c r="R1903">
        <f t="shared" si="567"/>
        <v>24.218584763354812</v>
      </c>
      <c r="S1903">
        <f t="shared" si="568"/>
        <v>1.153795158565623</v>
      </c>
      <c r="T1903">
        <f t="shared" si="551"/>
        <v>19.103924927335321</v>
      </c>
    </row>
    <row r="1904" spans="1:20" x14ac:dyDescent="0.25">
      <c r="A1904">
        <f t="shared" si="552"/>
        <v>7277.056921188082</v>
      </c>
      <c r="B1904">
        <f t="shared" si="569"/>
        <v>1158.1795801681724</v>
      </c>
      <c r="C1904" t="str">
        <f t="shared" si="553"/>
        <v>-8.16303290327804-3.68016896543438i</v>
      </c>
      <c r="D1904" t="str">
        <f t="shared" si="554"/>
        <v>3.47811618643214-13.7473557894906i</v>
      </c>
      <c r="E1904" t="str">
        <f t="shared" si="555"/>
        <v>161.501942132559+1.08033851834391i</v>
      </c>
      <c r="F1904" t="str">
        <f t="shared" si="556"/>
        <v>2.90990848976278-128.960545698814i</v>
      </c>
      <c r="G1904" t="str">
        <f t="shared" si="557"/>
        <v>0.999999511961821-0.000698597123491822i</v>
      </c>
      <c r="H1904" t="str">
        <f t="shared" si="558"/>
        <v>35.0894954536277+179.185640042i</v>
      </c>
      <c r="I1904" t="str">
        <f t="shared" si="559"/>
        <v>157.143204403434-27.1073668075294i</v>
      </c>
      <c r="K1904" t="str">
        <f t="shared" si="560"/>
        <v>0.00526256657940322-0.0308321849013974i</v>
      </c>
      <c r="L1904" t="str">
        <f t="shared" si="561"/>
        <v>0.000714285714285714-1.04421117999009i</v>
      </c>
      <c r="M1904" t="str">
        <f t="shared" si="562"/>
        <v>0.0025-0.0325327157402216i</v>
      </c>
      <c r="N1904">
        <f t="shared" si="563"/>
        <v>24.267448465314601</v>
      </c>
      <c r="O1904">
        <f t="shared" si="564"/>
        <v>19.040592801293123</v>
      </c>
      <c r="P1904" s="3">
        <f t="shared" si="565"/>
        <v>19.040592801293123</v>
      </c>
      <c r="Q1904" s="3">
        <f t="shared" si="566"/>
        <v>-155.7325515346854</v>
      </c>
      <c r="R1904">
        <f t="shared" si="567"/>
        <v>24.267448465314601</v>
      </c>
      <c r="S1904">
        <f t="shared" si="568"/>
        <v>1.1581795801681725</v>
      </c>
      <c r="T1904">
        <f t="shared" si="551"/>
        <v>19.040592801293123</v>
      </c>
    </row>
    <row r="1905" spans="1:20" x14ac:dyDescent="0.25">
      <c r="A1905">
        <f t="shared" si="552"/>
        <v>7304.7097374885971</v>
      </c>
      <c r="B1905">
        <f t="shared" si="569"/>
        <v>1162.5806625728114</v>
      </c>
      <c r="C1905" t="str">
        <f t="shared" si="553"/>
        <v>-8.10060400490662-3.66039313754007i</v>
      </c>
      <c r="D1905" t="str">
        <f t="shared" si="554"/>
        <v>3.47811611932192-13.6953555966871i</v>
      </c>
      <c r="E1905" t="str">
        <f t="shared" si="555"/>
        <v>161.503186782092+1.08523002848125i</v>
      </c>
      <c r="F1905" t="str">
        <f t="shared" si="556"/>
        <v>2.90990847894914-128.472366186349i</v>
      </c>
      <c r="G1905" t="str">
        <f t="shared" si="557"/>
        <v>0.999999508245685-0.000701251789955142i</v>
      </c>
      <c r="H1905" t="str">
        <f t="shared" si="558"/>
        <v>35.2812410421768+180.045482449857i</v>
      </c>
      <c r="I1905" t="str">
        <f t="shared" si="559"/>
        <v>157.302644208025-27.1412326854143i</v>
      </c>
      <c r="K1905" t="str">
        <f t="shared" si="560"/>
        <v>0.00524064830236171-0.0307175790400494i</v>
      </c>
      <c r="L1905" t="str">
        <f t="shared" si="561"/>
        <v>0.000714285714285714-1.04025819883452i</v>
      </c>
      <c r="M1905" t="str">
        <f t="shared" si="562"/>
        <v>0.0025-0.0324095594144468i</v>
      </c>
      <c r="N1905">
        <f t="shared" si="563"/>
        <v>24.316625854721053</v>
      </c>
      <c r="O1905">
        <f t="shared" si="564"/>
        <v>18.977274795866354</v>
      </c>
      <c r="P1905" s="3">
        <f t="shared" si="565"/>
        <v>18.977274795866354</v>
      </c>
      <c r="Q1905" s="3">
        <f t="shared" si="566"/>
        <v>-155.68337414527895</v>
      </c>
      <c r="R1905">
        <f t="shared" si="567"/>
        <v>24.316625854721053</v>
      </c>
      <c r="S1905">
        <f t="shared" si="568"/>
        <v>1.1625806625728115</v>
      </c>
      <c r="T1905">
        <f t="shared" si="551"/>
        <v>18.977274795866354</v>
      </c>
    </row>
    <row r="1906" spans="1:20" x14ac:dyDescent="0.25">
      <c r="A1906">
        <f t="shared" si="552"/>
        <v>7332.4676344910531</v>
      </c>
      <c r="B1906">
        <f t="shared" si="569"/>
        <v>1166.9984690905881</v>
      </c>
      <c r="C1906" t="str">
        <f t="shared" si="553"/>
        <v>-8.03863864609708-3.64075779412552i</v>
      </c>
      <c r="D1906" t="str">
        <f t="shared" si="554"/>
        <v>3.47811605170071-13.6435524161702i</v>
      </c>
      <c r="E1906" t="str">
        <f t="shared" si="555"/>
        <v>161.50444206097+1.09013691512196i</v>
      </c>
      <c r="F1906" t="str">
        <f t="shared" si="556"/>
        <v>2.9099084680532-127.986034792002i</v>
      </c>
      <c r="G1906" t="str">
        <f t="shared" si="557"/>
        <v>0.999999504501253-0.000703916544121203i</v>
      </c>
      <c r="H1906" t="str">
        <f t="shared" si="558"/>
        <v>35.4751794843124+180.910967068783i</v>
      </c>
      <c r="I1906" t="str">
        <f t="shared" si="559"/>
        <v>157.463596032712-27.1760639153026i</v>
      </c>
      <c r="K1906" t="str">
        <f t="shared" si="560"/>
        <v>0.00521889273222474-0.0306033840091154i</v>
      </c>
      <c r="L1906" t="str">
        <f t="shared" si="561"/>
        <v>0.000714285714285714-1.03632018214238i</v>
      </c>
      <c r="M1906" t="str">
        <f t="shared" si="562"/>
        <v>0.0025-0.0322868693110647i</v>
      </c>
      <c r="N1906">
        <f t="shared" si="563"/>
        <v>24.366117302187064</v>
      </c>
      <c r="O1906">
        <f t="shared" si="564"/>
        <v>18.913971037889617</v>
      </c>
      <c r="P1906" s="3">
        <f t="shared" si="565"/>
        <v>18.913971037889617</v>
      </c>
      <c r="Q1906" s="3">
        <f t="shared" si="566"/>
        <v>-155.63388269781294</v>
      </c>
      <c r="R1906">
        <f t="shared" si="567"/>
        <v>24.366117302187064</v>
      </c>
      <c r="S1906">
        <f t="shared" si="568"/>
        <v>1.1669984690905881</v>
      </c>
      <c r="T1906">
        <f t="shared" si="551"/>
        <v>18.913971037889617</v>
      </c>
    </row>
    <row r="1907" spans="1:20" x14ac:dyDescent="0.25">
      <c r="A1907">
        <f t="shared" si="552"/>
        <v>7360.3310115021195</v>
      </c>
      <c r="B1907">
        <f t="shared" si="569"/>
        <v>1171.4330632731323</v>
      </c>
      <c r="C1907" t="str">
        <f t="shared" si="553"/>
        <v>-7.97713344592262-3.62126167626712i</v>
      </c>
      <c r="D1907" t="str">
        <f t="shared" si="554"/>
        <v>3.47811598356459-13.5919455027336i</v>
      </c>
      <c r="E1907" t="str">
        <f t="shared" si="555"/>
        <v>161.505708041876+1.09505924374263i</v>
      </c>
      <c r="F1907" t="str">
        <f t="shared" si="556"/>
        <v>2.90990845707428-127.501544519733i</v>
      </c>
      <c r="G1907" t="str">
        <f t="shared" si="557"/>
        <v>0.99999950072831-0.000706591424322932i</v>
      </c>
      <c r="H1907" t="str">
        <f t="shared" si="558"/>
        <v>35.671341993971+181.782149557628i</v>
      </c>
      <c r="I1907" t="str">
        <f t="shared" si="559"/>
        <v>157.626076683669-27.2118702752073i</v>
      </c>
      <c r="K1907" t="str">
        <f t="shared" si="560"/>
        <v>0.00519729868288781-0.0304895985110138i</v>
      </c>
      <c r="L1907" t="str">
        <f t="shared" si="561"/>
        <v>0.000714285714285714-1.03239707326398i</v>
      </c>
      <c r="M1907" t="str">
        <f t="shared" si="562"/>
        <v>0.0025-0.0321646436651372i</v>
      </c>
      <c r="N1907">
        <f t="shared" si="563"/>
        <v>24.415923179017909</v>
      </c>
      <c r="O1907">
        <f t="shared" si="564"/>
        <v>18.850681654734458</v>
      </c>
      <c r="P1907" s="3">
        <f t="shared" si="565"/>
        <v>18.850681654734458</v>
      </c>
      <c r="Q1907" s="3">
        <f t="shared" si="566"/>
        <v>-155.58407682098209</v>
      </c>
      <c r="R1907">
        <f t="shared" si="567"/>
        <v>24.415923179017909</v>
      </c>
      <c r="S1907">
        <f t="shared" si="568"/>
        <v>1.1714330632731325</v>
      </c>
      <c r="T1907">
        <f t="shared" si="551"/>
        <v>18.850681654734458</v>
      </c>
    </row>
    <row r="1908" spans="1:20" x14ac:dyDescent="0.25">
      <c r="A1908">
        <f t="shared" si="552"/>
        <v>7388.3002693458275</v>
      </c>
      <c r="B1908">
        <f t="shared" si="569"/>
        <v>1175.8845089135702</v>
      </c>
      <c r="C1908" t="str">
        <f t="shared" si="553"/>
        <v>-7.91608504720258-3.60190353777322i</v>
      </c>
      <c r="D1908" t="str">
        <f t="shared" si="554"/>
        <v>3.47811591490967-13.5405341139945i</v>
      </c>
      <c r="E1908" t="str">
        <f t="shared" si="555"/>
        <v>161.506984798116+1.09999708001031i</v>
      </c>
      <c r="F1908" t="str">
        <f t="shared" si="556"/>
        <v>2.90990844601173-127.018888399988i</v>
      </c>
      <c r="G1908" t="str">
        <f t="shared" si="557"/>
        <v>0.999999496926637-0.000709276469038921i</v>
      </c>
      <c r="H1908" t="str">
        <f t="shared" si="558"/>
        <v>35.8697603387091+182.659086335893i</v>
      </c>
      <c r="I1908" t="str">
        <f t="shared" si="559"/>
        <v>157.790103194816-27.2486617297388i</v>
      </c>
      <c r="K1908" t="str">
        <f t="shared" si="560"/>
        <v>0.00517586497656795-0.0303762212502631i</v>
      </c>
      <c r="L1908" t="str">
        <f t="shared" si="561"/>
        <v>0.000714285714285714-1.02848881576407i</v>
      </c>
      <c r="M1908" t="str">
        <f t="shared" si="562"/>
        <v>0.0025-0.0320428807184072i</v>
      </c>
      <c r="N1908">
        <f t="shared" si="563"/>
        <v>24.466043857187145</v>
      </c>
      <c r="O1908">
        <f t="shared" si="564"/>
        <v>18.787406774313244</v>
      </c>
      <c r="P1908" s="3">
        <f t="shared" si="565"/>
        <v>18.787406774313244</v>
      </c>
      <c r="Q1908" s="3">
        <f t="shared" si="566"/>
        <v>-155.53395614281285</v>
      </c>
      <c r="R1908">
        <f t="shared" si="567"/>
        <v>24.466043857187145</v>
      </c>
      <c r="S1908">
        <f t="shared" si="568"/>
        <v>1.1758845089135703</v>
      </c>
      <c r="T1908">
        <f t="shared" si="551"/>
        <v>18.787406774313244</v>
      </c>
    </row>
    <row r="1909" spans="1:20" x14ac:dyDescent="0.25">
      <c r="A1909">
        <f t="shared" si="552"/>
        <v>7416.3758103693426</v>
      </c>
      <c r="B1909">
        <f t="shared" si="569"/>
        <v>1180.3528700474419</v>
      </c>
      <c r="C1909" t="str">
        <f t="shared" si="553"/>
        <v>-7.85549011634866-3.58268214505028i</v>
      </c>
      <c r="D1909" t="str">
        <f t="shared" si="554"/>
        <v>3.47811584573198-13.4893175103828i</v>
      </c>
      <c r="E1909" t="str">
        <f t="shared" si="555"/>
        <v>161.50827240361+1.10495048978209i</v>
      </c>
      <c r="F1909" t="str">
        <f t="shared" si="556"/>
        <v>2.90990843486499-126.538059489596i</v>
      </c>
      <c r="G1909" t="str">
        <f t="shared" si="557"/>
        <v>0.999999493096017-0.000711971716893975i</v>
      </c>
      <c r="H1909" t="str">
        <f t="shared" si="558"/>
        <v>36.0704668515711+183.5418345966i</v>
      </c>
      <c r="I1909" t="str">
        <f t="shared" si="559"/>
        <v>157.955692831582-27.2864484339855i</v>
      </c>
      <c r="K1909" t="str">
        <f t="shared" si="560"/>
        <v>0.0051545904437502-0.0302632509335045i</v>
      </c>
      <c r="L1909" t="str">
        <f t="shared" si="561"/>
        <v>0.000714285714285714-1.02459535342107i</v>
      </c>
      <c r="M1909" t="str">
        <f t="shared" si="562"/>
        <v>0.0025-0.031921578719274i</v>
      </c>
      <c r="N1909">
        <f t="shared" si="563"/>
        <v>24.516479709310573</v>
      </c>
      <c r="O1909">
        <f t="shared" si="564"/>
        <v>18.724146525081714</v>
      </c>
      <c r="P1909" s="3">
        <f t="shared" si="565"/>
        <v>18.724146525081714</v>
      </c>
      <c r="Q1909" s="3">
        <f t="shared" si="566"/>
        <v>-155.48352029068943</v>
      </c>
      <c r="R1909">
        <f t="shared" si="567"/>
        <v>24.516479709310573</v>
      </c>
      <c r="S1909">
        <f t="shared" si="568"/>
        <v>1.1803528700474419</v>
      </c>
      <c r="T1909">
        <f t="shared" si="551"/>
        <v>18.724146525081714</v>
      </c>
    </row>
    <row r="1910" spans="1:20" x14ac:dyDescent="0.25">
      <c r="A1910">
        <f t="shared" si="552"/>
        <v>7444.5580384487457</v>
      </c>
      <c r="B1910">
        <f t="shared" si="569"/>
        <v>1184.8382109536221</v>
      </c>
      <c r="C1910" t="str">
        <f t="shared" si="553"/>
        <v>-7.79534534321317-3.5635962769711i</v>
      </c>
      <c r="D1910" t="str">
        <f t="shared" si="554"/>
        <v>3.47811577602753-13.4382949551305i</v>
      </c>
      <c r="E1910" t="str">
        <f t="shared" si="555"/>
        <v>161.509570932903+1.10991953910573i</v>
      </c>
      <c r="F1910" t="str">
        <f t="shared" si="556"/>
        <v>2.90990842363335-126.05905087167i</v>
      </c>
      <c r="G1910" t="str">
        <f t="shared" si="557"/>
        <v>0.999999489236229-0.000714677206659669i</v>
      </c>
      <c r="H1910" t="str">
        <f t="shared" si="558"/>
        <v>36.2734944432496+184.430452319395i</v>
      </c>
      <c r="I1910" t="str">
        <f t="shared" si="559"/>
        <v>158.122863094717-27.3252407374868i</v>
      </c>
      <c r="K1910" t="str">
        <f t="shared" si="560"/>
        <v>0.00513347392313451-0.0301506862695241i</v>
      </c>
      <c r="L1910" t="str">
        <f t="shared" si="561"/>
        <v>0.000714285714285714-1.02071663022621i</v>
      </c>
      <c r="M1910" t="str">
        <f t="shared" si="562"/>
        <v>0.0025-0.0318007359227675i</v>
      </c>
      <c r="N1910">
        <f t="shared" si="563"/>
        <v>24.567231108621144</v>
      </c>
      <c r="O1910">
        <f t="shared" si="564"/>
        <v>18.660901036042933</v>
      </c>
      <c r="P1910" s="3">
        <f t="shared" si="565"/>
        <v>18.660901036042933</v>
      </c>
      <c r="Q1910" s="3">
        <f t="shared" si="566"/>
        <v>-155.43276889137886</v>
      </c>
      <c r="R1910">
        <f t="shared" si="567"/>
        <v>24.567231108621144</v>
      </c>
      <c r="S1910">
        <f t="shared" si="568"/>
        <v>1.1848382109536222</v>
      </c>
      <c r="T1910">
        <f t="shared" si="551"/>
        <v>18.660901036042933</v>
      </c>
    </row>
    <row r="1911" spans="1:20" x14ac:dyDescent="0.25">
      <c r="A1911">
        <f t="shared" si="552"/>
        <v>7472.8473589948517</v>
      </c>
      <c r="B1911">
        <f t="shared" si="569"/>
        <v>1189.340596155246</v>
      </c>
      <c r="C1911" t="str">
        <f t="shared" si="553"/>
        <v>-7.7356474409371-3.544644724744i</v>
      </c>
      <c r="D1911" t="str">
        <f t="shared" si="554"/>
        <v>3.47811570579234-13.387465714261i</v>
      </c>
      <c r="E1911" t="str">
        <f t="shared" si="555"/>
        <v>161.510880461172+1.11490429422023i</v>
      </c>
      <c r="F1911" t="str">
        <f t="shared" si="556"/>
        <v>2.90990841231619-125.581855655513i</v>
      </c>
      <c r="G1911" t="str">
        <f t="shared" si="557"/>
        <v>0.999999485347051-0.000717392977254905i</v>
      </c>
      <c r="H1911" t="str">
        <f t="shared" si="558"/>
        <v>36.478876614558+185.324998283944i</v>
      </c>
      <c r="I1911" t="str">
        <f t="shared" si="559"/>
        <v>158.291631724211-27.3650491883112i</v>
      </c>
      <c r="K1911" t="str">
        <f t="shared" si="560"/>
        <v>0.00511251426158241-0.0300385259692729i</v>
      </c>
      <c r="L1911" t="str">
        <f t="shared" si="561"/>
        <v>0.000714285714285714-1.01685259038276i</v>
      </c>
      <c r="M1911" t="str">
        <f t="shared" si="562"/>
        <v>0.0025-0.0316803505905235i</v>
      </c>
      <c r="N1911">
        <f t="shared" si="563"/>
        <v>24.618298428943319</v>
      </c>
      <c r="O1911">
        <f t="shared" si="564"/>
        <v>18.597670436750196</v>
      </c>
      <c r="P1911" s="3">
        <f t="shared" si="565"/>
        <v>18.597670436750196</v>
      </c>
      <c r="Q1911" s="3">
        <f t="shared" si="566"/>
        <v>-155.38170157105668</v>
      </c>
      <c r="R1911">
        <f t="shared" si="567"/>
        <v>24.618298428943319</v>
      </c>
      <c r="S1911">
        <f t="shared" si="568"/>
        <v>1.1893405961552459</v>
      </c>
      <c r="T1911">
        <f t="shared" si="551"/>
        <v>18.597670436750196</v>
      </c>
    </row>
    <row r="1912" spans="1:20" x14ac:dyDescent="0.25">
      <c r="A1912">
        <f t="shared" si="552"/>
        <v>7501.2441789590321</v>
      </c>
      <c r="B1912">
        <f t="shared" si="569"/>
        <v>1193.860090420636</v>
      </c>
      <c r="C1912" t="str">
        <f t="shared" si="553"/>
        <v>-7.67639314579969-3.52582629178357i</v>
      </c>
      <c r="D1912" t="str">
        <f t="shared" si="554"/>
        <v>3.47811563502234-13.3368290565785i</v>
      </c>
      <c r="E1912" t="str">
        <f t="shared" si="555"/>
        <v>161.512201064226+1.11990482155496i</v>
      </c>
      <c r="F1912" t="str">
        <f t="shared" si="556"/>
        <v>2.90990840091286-125.10646697651i</v>
      </c>
      <c r="G1912" t="str">
        <f t="shared" si="557"/>
        <v>0.999999481428259-0.000720119067746475i</v>
      </c>
      <c r="H1912" t="str">
        <f t="shared" si="558"/>
        <v>36.6866474692121+186.225532083558i</v>
      </c>
      <c r="I1912" t="str">
        <f t="shared" si="559"/>
        <v>158.462016703251-27.4058845372283i</v>
      </c>
      <c r="K1912" t="str">
        <f t="shared" si="560"/>
        <v>0.00509171031406483-0.0299267687458897i</v>
      </c>
      <c r="L1912" t="str">
        <f t="shared" si="561"/>
        <v>0.000714285714285714-1.0130031783052i</v>
      </c>
      <c r="M1912" t="str">
        <f t="shared" si="562"/>
        <v>0.0025-0.0315604209907586i</v>
      </c>
      <c r="N1912">
        <f t="shared" si="563"/>
        <v>24.669682044666786</v>
      </c>
      <c r="O1912">
        <f t="shared" si="564"/>
        <v>18.534454857310656</v>
      </c>
      <c r="P1912" s="3">
        <f t="shared" si="565"/>
        <v>18.534454857310656</v>
      </c>
      <c r="Q1912" s="3">
        <f t="shared" si="566"/>
        <v>-155.33031795533321</v>
      </c>
      <c r="R1912">
        <f t="shared" si="567"/>
        <v>24.669682044666786</v>
      </c>
      <c r="S1912">
        <f t="shared" si="568"/>
        <v>1.193860090420636</v>
      </c>
      <c r="T1912">
        <f t="shared" si="551"/>
        <v>18.534454857310656</v>
      </c>
    </row>
    <row r="1913" spans="1:20" x14ac:dyDescent="0.25">
      <c r="A1913">
        <f t="shared" si="552"/>
        <v>7529.7489068390769</v>
      </c>
      <c r="B1913">
        <f t="shared" si="569"/>
        <v>1198.3967587642344</v>
      </c>
      <c r="C1913" t="str">
        <f t="shared" si="553"/>
        <v>-7.61757921706806-3.50713979358259i</v>
      </c>
      <c r="D1913" t="str">
        <f t="shared" si="554"/>
        <v>3.47811556371348-13.2863842536577i</v>
      </c>
      <c r="E1913" t="str">
        <f t="shared" si="555"/>
        <v>161.51353281851+1.12492118773177i</v>
      </c>
      <c r="F1913" t="str">
        <f t="shared" si="556"/>
        <v>2.90990838942271-124.632877996036i</v>
      </c>
      <c r="G1913" t="str">
        <f t="shared" si="557"/>
        <v>0.999999477479628-0.00072285551734962i</v>
      </c>
      <c r="H1913" t="str">
        <f t="shared" si="558"/>
        <v>36.8968417269403+187.132114139118i</v>
      </c>
      <c r="I1913" t="str">
        <f t="shared" si="559"/>
        <v>158.634036262285-27.4477577419934i</v>
      </c>
      <c r="K1913" t="str">
        <f t="shared" si="560"/>
        <v>0.00507106094360923-0.0298154133147201i</v>
      </c>
      <c r="L1913" t="str">
        <f t="shared" si="561"/>
        <v>0.000714285714285714-1.00916833861845i</v>
      </c>
      <c r="M1913" t="str">
        <f t="shared" si="562"/>
        <v>0.0025-0.0314409453982452i</v>
      </c>
      <c r="N1913">
        <f t="shared" si="563"/>
        <v>24.721382330720672</v>
      </c>
      <c r="O1913">
        <f t="shared" si="564"/>
        <v>18.471254428388232</v>
      </c>
      <c r="P1913" s="3">
        <f t="shared" si="565"/>
        <v>18.471254428388232</v>
      </c>
      <c r="Q1913" s="3">
        <f t="shared" si="566"/>
        <v>-155.27861766927933</v>
      </c>
      <c r="R1913">
        <f t="shared" si="567"/>
        <v>24.721382330720672</v>
      </c>
      <c r="S1913">
        <f t="shared" si="568"/>
        <v>1.1983967587642343</v>
      </c>
      <c r="T1913">
        <f t="shared" si="551"/>
        <v>18.471254428388232</v>
      </c>
    </row>
    <row r="1914" spans="1:20" x14ac:dyDescent="0.25">
      <c r="A1914">
        <f t="shared" si="552"/>
        <v>7558.3619526850644</v>
      </c>
      <c r="B1914">
        <f t="shared" si="569"/>
        <v>1202.9506664475384</v>
      </c>
      <c r="C1914" t="str">
        <f t="shared" si="553"/>
        <v>-7.55920243684852-3.48858405758548i</v>
      </c>
      <c r="D1914" t="str">
        <f t="shared" si="554"/>
        <v>3.47811549186163-13.2361305798332i</v>
      </c>
      <c r="E1914" t="str">
        <f t="shared" si="555"/>
        <v>161.514875801117+1.12995345956364i</v>
      </c>
      <c r="F1914" t="str">
        <f t="shared" si="556"/>
        <v>2.90990837784505-124.161081901354i</v>
      </c>
      <c r="G1914" t="str">
        <f t="shared" si="557"/>
        <v>0.99999947350093-0.000725602365428594i</v>
      </c>
      <c r="H1914" t="str">
        <f t="shared" si="558"/>
        <v>37.1094947369231+188.044805713264i</v>
      </c>
      <c r="I1914" t="str">
        <f t="shared" si="559"/>
        <v>158.807708883154-27.4906799717333i</v>
      </c>
      <c r="K1914" t="str">
        <f t="shared" si="560"/>
        <v>0.00505056502124761-0.0297044583933374i</v>
      </c>
      <c r="L1914" t="str">
        <f t="shared" si="561"/>
        <v>0.000714285714285714-1.00534801615705i</v>
      </c>
      <c r="M1914" t="str">
        <f t="shared" si="562"/>
        <v>0.0025-0.031321922094287i</v>
      </c>
      <c r="N1914">
        <f t="shared" si="563"/>
        <v>24.773399662546211</v>
      </c>
      <c r="O1914">
        <f t="shared" si="564"/>
        <v>18.408069281207382</v>
      </c>
      <c r="P1914" s="3">
        <f t="shared" si="565"/>
        <v>18.408069281207382</v>
      </c>
      <c r="Q1914" s="3">
        <f t="shared" si="566"/>
        <v>-155.22660033745379</v>
      </c>
      <c r="R1914">
        <f t="shared" si="567"/>
        <v>24.773399662546211</v>
      </c>
      <c r="S1914">
        <f t="shared" si="568"/>
        <v>1.2029506664475385</v>
      </c>
      <c r="T1914">
        <f t="shared" si="551"/>
        <v>18.408069281207382</v>
      </c>
    </row>
    <row r="1915" spans="1:20" x14ac:dyDescent="0.25">
      <c r="A1915">
        <f t="shared" si="552"/>
        <v>7587.0837281052673</v>
      </c>
      <c r="B1915">
        <f t="shared" si="569"/>
        <v>1207.521878980039</v>
      </c>
      <c r="C1915" t="str">
        <f t="shared" si="553"/>
        <v>-7.50125960993761-3.4701579230628i</v>
      </c>
      <c r="D1915" t="str">
        <f t="shared" si="554"/>
        <v>3.47811541946268-13.186067312189i</v>
      </c>
      <c r="E1915" t="str">
        <f t="shared" si="555"/>
        <v>161.516230089782+1.13500170405557i</v>
      </c>
      <c r="F1915" t="str">
        <f t="shared" si="556"/>
        <v>2.90990836617924-123.691071905519i</v>
      </c>
      <c r="G1915" t="str">
        <f t="shared" si="557"/>
        <v>0.999999469491937-0.000728359651497233i</v>
      </c>
      <c r="H1915" t="str">
        <f t="shared" si="558"/>
        <v>37.3246424915783+188.963668924866i</v>
      </c>
      <c r="I1915" t="str">
        <f t="shared" si="559"/>
        <v>158.983053303303-27.5346626114471i</v>
      </c>
      <c r="K1915" t="str">
        <f t="shared" si="560"/>
        <v>0.00503022142596465-0.0295939027015627i</v>
      </c>
      <c r="L1915" t="str">
        <f t="shared" si="561"/>
        <v>0.000714285714285714-1.00154215596439i</v>
      </c>
      <c r="M1915" t="str">
        <f t="shared" si="562"/>
        <v>0.0025-0.0312033493666936i</v>
      </c>
      <c r="N1915">
        <f t="shared" si="563"/>
        <v>24.825734416070731</v>
      </c>
      <c r="O1915">
        <f t="shared" si="564"/>
        <v>18.344899547555812</v>
      </c>
      <c r="P1915" s="3">
        <f t="shared" si="565"/>
        <v>18.344899547555812</v>
      </c>
      <c r="Q1915" s="3">
        <f t="shared" si="566"/>
        <v>-155.17426558392927</v>
      </c>
      <c r="R1915">
        <f t="shared" si="567"/>
        <v>24.825734416070731</v>
      </c>
      <c r="S1915">
        <f t="shared" si="568"/>
        <v>1.207521878980039</v>
      </c>
      <c r="T1915">
        <f t="shared" si="551"/>
        <v>18.344899547555812</v>
      </c>
    </row>
    <row r="1916" spans="1:20" x14ac:dyDescent="0.25">
      <c r="A1916">
        <f t="shared" si="552"/>
        <v>7615.9146462720682</v>
      </c>
      <c r="B1916">
        <f t="shared" si="569"/>
        <v>1212.1104621201632</v>
      </c>
      <c r="C1916" t="str">
        <f t="shared" si="553"/>
        <v>-7.44374756367456-3.45186024098727i</v>
      </c>
      <c r="D1916" t="str">
        <f t="shared" si="554"/>
        <v>3.47811534651246-13.1361937305481i</v>
      </c>
      <c r="E1916" t="str">
        <f t="shared" si="555"/>
        <v>161.517595762893+1.1400659884048i</v>
      </c>
      <c r="F1916" t="str">
        <f t="shared" si="556"/>
        <v>2.9099083544246-123.222841247279i</v>
      </c>
      <c r="G1916" t="str">
        <f t="shared" si="557"/>
        <v>0.999999465452417-0.000731127415219517i</v>
      </c>
      <c r="H1916" t="str">
        <f t="shared" si="558"/>
        <v>37.5423216406976+189.888766763792i</v>
      </c>
      <c r="I1916" t="str">
        <f t="shared" si="559"/>
        <v>159.160088520079-27.579717266619i</v>
      </c>
      <c r="K1916" t="str">
        <f t="shared" si="560"/>
        <v>0.00501002904464598-0.0294837449614837i</v>
      </c>
      <c r="L1916" t="str">
        <f t="shared" si="561"/>
        <v>0.000714285714285714-0.997750703291883i</v>
      </c>
      <c r="M1916" t="str">
        <f t="shared" si="562"/>
        <v>0.0025-0.0310852255097565i</v>
      </c>
      <c r="N1916">
        <f t="shared" si="563"/>
        <v>24.878386967680512</v>
      </c>
      <c r="O1916">
        <f t="shared" si="564"/>
        <v>18.281745359787823</v>
      </c>
      <c r="P1916" s="3">
        <f t="shared" si="565"/>
        <v>18.281745359787823</v>
      </c>
      <c r="Q1916" s="3">
        <f t="shared" si="566"/>
        <v>-155.12161303231949</v>
      </c>
      <c r="R1916">
        <f t="shared" si="567"/>
        <v>24.878386967680512</v>
      </c>
      <c r="S1916">
        <f t="shared" si="568"/>
        <v>1.2121104621201633</v>
      </c>
      <c r="T1916">
        <f t="shared" si="551"/>
        <v>18.281745359787823</v>
      </c>
    </row>
    <row r="1917" spans="1:20" x14ac:dyDescent="0.25">
      <c r="A1917">
        <f t="shared" si="552"/>
        <v>7644.8551219279016</v>
      </c>
      <c r="B1917">
        <f t="shared" si="569"/>
        <v>1216.7164818762199</v>
      </c>
      <c r="C1917" t="str">
        <f t="shared" si="553"/>
        <v>-7.38666314779449-3.433689873911i</v>
      </c>
      <c r="D1917" t="str">
        <f t="shared" si="554"/>
        <v>3.47811527300677-13.0865091174623i</v>
      </c>
      <c r="E1917" t="str">
        <f t="shared" si="555"/>
        <v>161.518972899493+1.14514638000153i</v>
      </c>
      <c r="F1917" t="str">
        <f t="shared" si="556"/>
        <v>2.90990834258046-122.756383190979i</v>
      </c>
      <c r="G1917" t="str">
        <f t="shared" si="557"/>
        <v>0.999999461382139-0.000733905696410149i</v>
      </c>
      <c r="H1917" t="str">
        <f t="shared" si="558"/>
        <v>37.7625695059476+190.820163105969i</v>
      </c>
      <c r="I1917" t="str">
        <f t="shared" si="559"/>
        <v>159.338833795114-27.6258557679497i</v>
      </c>
      <c r="K1917" t="str">
        <f t="shared" si="560"/>
        <v>0.00498998677202687-0.0293739838974742i</v>
      </c>
      <c r="L1917" t="str">
        <f t="shared" si="561"/>
        <v>0.000714285714285714-0.993973603598208i</v>
      </c>
      <c r="M1917" t="str">
        <f t="shared" si="562"/>
        <v>0.0025-0.0309675488242244i</v>
      </c>
      <c r="N1917">
        <f t="shared" si="563"/>
        <v>24.931357694193309</v>
      </c>
      <c r="O1917">
        <f t="shared" si="564"/>
        <v>18.218606850827641</v>
      </c>
      <c r="P1917" s="3">
        <f t="shared" si="565"/>
        <v>18.218606850827641</v>
      </c>
      <c r="Q1917" s="3">
        <f t="shared" si="566"/>
        <v>-155.06864230580669</v>
      </c>
      <c r="R1917">
        <f t="shared" si="567"/>
        <v>24.931357694193309</v>
      </c>
      <c r="S1917">
        <f t="shared" si="568"/>
        <v>1.2167164818762199</v>
      </c>
      <c r="T1917">
        <f t="shared" si="551"/>
        <v>18.218606850827641</v>
      </c>
    </row>
    <row r="1918" spans="1:20" x14ac:dyDescent="0.25">
      <c r="A1918">
        <f t="shared" si="552"/>
        <v>7673.9055713912276</v>
      </c>
      <c r="B1918">
        <f t="shared" si="569"/>
        <v>1221.3400045073495</v>
      </c>
      <c r="C1918" t="str">
        <f t="shared" si="553"/>
        <v>-7.33000323428254-3.4156456958441i</v>
      </c>
      <c r="D1918" t="str">
        <f t="shared" si="554"/>
        <v>3.47811519894137-13.0370127582017i</v>
      </c>
      <c r="E1918" t="str">
        <f t="shared" si="555"/>
        <v>161.520361579291+1.15024294642835i</v>
      </c>
      <c r="F1918" t="str">
        <f t="shared" si="556"/>
        <v>2.90990833064613-122.291691026463i</v>
      </c>
      <c r="G1918" t="str">
        <f t="shared" si="557"/>
        <v>0.999999457280868-0.000736694535035122i</v>
      </c>
      <c r="H1918" t="str">
        <f t="shared" si="558"/>
        <v>37.9854240957412+191.757922728739i</v>
      </c>
      <c r="I1918" t="str">
        <f t="shared" si="559"/>
        <v>159.519308658786-27.6730901762054i</v>
      </c>
      <c r="K1918" t="str">
        <f t="shared" si="560"/>
        <v>0.0049700935106412-0.0292646182362133i</v>
      </c>
      <c r="L1918" t="str">
        <f t="shared" si="561"/>
        <v>0.000714285714285714-0.990210802548517i</v>
      </c>
      <c r="M1918" t="str">
        <f t="shared" si="562"/>
        <v>0.0025-0.0308503176172788i</v>
      </c>
      <c r="N1918">
        <f t="shared" si="563"/>
        <v>24.984646972830632</v>
      </c>
      <c r="O1918">
        <f t="shared" si="564"/>
        <v>18.155484154172857</v>
      </c>
      <c r="P1918" s="3">
        <f t="shared" si="565"/>
        <v>18.155484154172857</v>
      </c>
      <c r="Q1918" s="3">
        <f t="shared" si="566"/>
        <v>-155.01535302716937</v>
      </c>
      <c r="R1918">
        <f t="shared" si="567"/>
        <v>24.984646972830632</v>
      </c>
      <c r="S1918">
        <f t="shared" si="568"/>
        <v>1.2213400045073495</v>
      </c>
      <c r="T1918">
        <f t="shared" si="551"/>
        <v>18.155484154172857</v>
      </c>
    </row>
    <row r="1919" spans="1:20" x14ac:dyDescent="0.25">
      <c r="A1919">
        <f t="shared" si="552"/>
        <v>7703.0664125625144</v>
      </c>
      <c r="B1919">
        <f t="shared" si="569"/>
        <v>1225.9810965244774</v>
      </c>
      <c r="C1919" t="str">
        <f t="shared" si="553"/>
        <v>-7.27376471722784-3.39772659213421i</v>
      </c>
      <c r="D1919" t="str">
        <f t="shared" si="554"/>
        <v>3.47811512431201-12.9877039407446i</v>
      </c>
      <c r="E1919" t="str">
        <f t="shared" si="555"/>
        <v>161.521761882654+1.15535575546095i</v>
      </c>
      <c r="F1919" t="str">
        <f t="shared" si="556"/>
        <v>2.90990831862092-121.82875806898i</v>
      </c>
      <c r="G1919" t="str">
        <f t="shared" si="557"/>
        <v>0.999999453148368-0.000739493971212295i</v>
      </c>
      <c r="H1919" t="str">
        <f t="shared" si="558"/>
        <v>38.2109241205002+192.702111326544i</v>
      </c>
      <c r="I1919" t="str">
        <f t="shared" si="559"/>
        <v>159.701532914785-27.7214327871964i</v>
      </c>
      <c r="K1919" t="str">
        <f t="shared" si="560"/>
        <v>0.00495034817077049-0.0291556467067029i</v>
      </c>
      <c r="L1919" t="str">
        <f t="shared" si="561"/>
        <v>0.000714285714285714-0.986462246013666i</v>
      </c>
      <c r="M1919" t="str">
        <f t="shared" si="562"/>
        <v>0.0025-0.0307335302025092i</v>
      </c>
      <c r="N1919">
        <f t="shared" si="563"/>
        <v>25.038255181190294</v>
      </c>
      <c r="O1919">
        <f t="shared" si="564"/>
        <v>18.092377403896833</v>
      </c>
      <c r="P1919" s="3">
        <f t="shared" si="565"/>
        <v>18.092377403896833</v>
      </c>
      <c r="Q1919" s="3">
        <f t="shared" si="566"/>
        <v>-154.96174481880971</v>
      </c>
      <c r="R1919">
        <f t="shared" si="567"/>
        <v>25.038255181190294</v>
      </c>
      <c r="S1919">
        <f t="shared" si="568"/>
        <v>1.2259810965244773</v>
      </c>
      <c r="T1919">
        <f t="shared" si="551"/>
        <v>18.092377403896833</v>
      </c>
    </row>
    <row r="1920" spans="1:20" x14ac:dyDescent="0.25">
      <c r="A1920">
        <f t="shared" si="552"/>
        <v>7732.3380649302517</v>
      </c>
      <c r="B1920">
        <f t="shared" si="569"/>
        <v>1230.6398246912704</v>
      </c>
      <c r="C1920" t="str">
        <f t="shared" si="553"/>
        <v>-7.21794451267959-3.37993145934777i</v>
      </c>
      <c r="D1920" t="str">
        <f t="shared" si="554"/>
        <v>3.47811504911439-12.9385819557671i</v>
      </c>
      <c r="E1920" t="str">
        <f t="shared" si="555"/>
        <v>161.523173890624+1.16048487506843i</v>
      </c>
      <c r="F1920" t="str">
        <f t="shared" si="556"/>
        <v>2.90990830650415-121.367577659081i</v>
      </c>
      <c r="G1920" t="str">
        <f t="shared" si="557"/>
        <v>0.999999448984401-0.000742304045211971i</v>
      </c>
      <c r="H1920" t="str">
        <f t="shared" si="558"/>
        <v>38.4391090083068+193.652795526907i</v>
      </c>
      <c r="I1920" t="str">
        <f t="shared" si="559"/>
        <v>159.885526644747-27.7708961368762i</v>
      </c>
      <c r="K1920" t="str">
        <f t="shared" si="560"/>
        <v>0.00493074967039343-0.0290470680402865i</v>
      </c>
      <c r="L1920" t="str">
        <f t="shared" si="561"/>
        <v>0.000714285714285714-0.982727880069407i</v>
      </c>
      <c r="M1920" t="str">
        <f t="shared" si="562"/>
        <v>0.0025-0.0306171848998896i</v>
      </c>
      <c r="N1920">
        <f t="shared" si="563"/>
        <v>25.092182697218192</v>
      </c>
      <c r="O1920">
        <f t="shared" si="564"/>
        <v>18.029286734652622</v>
      </c>
      <c r="P1920" s="3">
        <f t="shared" si="565"/>
        <v>18.029286734652622</v>
      </c>
      <c r="Q1920" s="3">
        <f t="shared" si="566"/>
        <v>-154.90781730278181</v>
      </c>
      <c r="R1920">
        <f t="shared" si="567"/>
        <v>25.092182697218192</v>
      </c>
      <c r="S1920">
        <f t="shared" si="568"/>
        <v>1.2306398246912704</v>
      </c>
      <c r="T1920">
        <f t="shared" si="551"/>
        <v>18.029286734652622</v>
      </c>
    </row>
    <row r="1921" spans="1:20" x14ac:dyDescent="0.25">
      <c r="A1921">
        <f t="shared" si="552"/>
        <v>7761.7209495769876</v>
      </c>
      <c r="B1921">
        <f t="shared" si="569"/>
        <v>1235.3162560250973</v>
      </c>
      <c r="C1921" t="str">
        <f t="shared" si="553"/>
        <v>-7.16253955850289-3.36225920515222i</v>
      </c>
      <c r="D1921" t="str">
        <f t="shared" si="554"/>
        <v>3.47811497334419-12.8896460966329i</v>
      </c>
      <c r="E1921" t="str">
        <f t="shared" si="555"/>
        <v>161.524597684917+1.16563037341344i</v>
      </c>
      <c r="F1921" t="str">
        <f t="shared" si="556"/>
        <v>2.90990829429512-120.908143162534i</v>
      </c>
      <c r="G1921" t="str">
        <f t="shared" si="557"/>
        <v>0.999999444788728-0.000745124797457475i</v>
      </c>
      <c r="H1921" t="str">
        <f t="shared" si="558"/>
        <v>38.6700189209684+194.610042906746i</v>
      </c>
      <c r="I1921" t="str">
        <f t="shared" si="559"/>
        <v>160.071310213-27.82149300658i</v>
      </c>
      <c r="K1921" t="str">
        <f t="shared" si="560"/>
        <v>0.00491129693513574-0.0289388809706669i</v>
      </c>
      <c r="L1921" t="str">
        <f t="shared" si="561"/>
        <v>0.000714285714285714-0.979007650995623i</v>
      </c>
      <c r="M1921" t="str">
        <f t="shared" si="562"/>
        <v>0.0025-0.0305012800357538i</v>
      </c>
      <c r="N1921">
        <f t="shared" si="563"/>
        <v>25.146429899180191</v>
      </c>
      <c r="O1921">
        <f t="shared" si="564"/>
        <v>17.966212281675705</v>
      </c>
      <c r="P1921" s="3">
        <f t="shared" si="565"/>
        <v>17.966212281675705</v>
      </c>
      <c r="Q1921" s="3">
        <f t="shared" si="566"/>
        <v>-154.85357010081981</v>
      </c>
      <c r="R1921">
        <f t="shared" si="567"/>
        <v>25.146429899180191</v>
      </c>
      <c r="S1921">
        <f t="shared" si="568"/>
        <v>1.2353162560250974</v>
      </c>
      <c r="T1921">
        <f t="shared" si="551"/>
        <v>17.966212281675705</v>
      </c>
    </row>
    <row r="1922" spans="1:20" x14ac:dyDescent="0.25">
      <c r="A1922">
        <f t="shared" si="552"/>
        <v>7791.2154891853806</v>
      </c>
      <c r="B1922">
        <f t="shared" si="569"/>
        <v>1240.0104577979928</v>
      </c>
      <c r="C1922" t="str">
        <f t="shared" si="553"/>
        <v>-7.10754681423578-3.34470874819939i</v>
      </c>
      <c r="D1922" t="str">
        <f t="shared" si="554"/>
        <v>3.47811489699703-12.8408956593831i</v>
      </c>
      <c r="E1922" t="str">
        <f t="shared" si="555"/>
        <v>161.526033347931+1.17079231885243i</v>
      </c>
      <c r="F1922" t="str">
        <f t="shared" si="556"/>
        <v>2.90990828199313-120.450447970217i</v>
      </c>
      <c r="G1922" t="str">
        <f t="shared" si="557"/>
        <v>0.999999440561107-0.000747956268525736i</v>
      </c>
      <c r="H1922" t="str">
        <f t="shared" si="558"/>
        <v>38.9036947705006+195.573922009029i</v>
      </c>
      <c r="I1922" t="str">
        <f t="shared" si="559"/>
        <v>160.258904271394-27.873236428392i</v>
      </c>
      <c r="K1922" t="str">
        <f t="shared" si="560"/>
        <v>0.00489198889821976-0.0288310842339229i</v>
      </c>
      <c r="L1922" t="str">
        <f t="shared" si="561"/>
        <v>0.000714285714285714-0.975301505275571i</v>
      </c>
      <c r="M1922" t="str">
        <f t="shared" si="562"/>
        <v>0.0025-0.0303858139427713i</v>
      </c>
      <c r="N1922">
        <f t="shared" si="563"/>
        <v>25.200997165633055</v>
      </c>
      <c r="O1922">
        <f t="shared" si="564"/>
        <v>17.903154180787133</v>
      </c>
      <c r="P1922" s="3">
        <f t="shared" si="565"/>
        <v>17.903154180787133</v>
      </c>
      <c r="Q1922" s="3">
        <f t="shared" si="566"/>
        <v>-154.79900283436695</v>
      </c>
      <c r="R1922">
        <f t="shared" si="567"/>
        <v>25.200997165633055</v>
      </c>
      <c r="S1922">
        <f t="shared" si="568"/>
        <v>1.2400104577979927</v>
      </c>
      <c r="T1922">
        <f t="shared" si="551"/>
        <v>17.903154180787133</v>
      </c>
    </row>
    <row r="1923" spans="1:20" x14ac:dyDescent="0.25">
      <c r="A1923">
        <f t="shared" si="552"/>
        <v>7820.8221080442854</v>
      </c>
      <c r="B1923">
        <f t="shared" si="569"/>
        <v>1244.7224975376253</v>
      </c>
      <c r="C1923" t="str">
        <f t="shared" si="553"/>
        <v>-7.05296326094684-3.32727901801027i</v>
      </c>
      <c r="D1923" t="str">
        <f t="shared" si="554"/>
        <v>3.47811482006855-12.7923299427265i</v>
      </c>
      <c r="E1923" t="str">
        <f t="shared" si="555"/>
        <v>161.527480962743+1.17597077993616i</v>
      </c>
      <c r="F1923" t="str">
        <f t="shared" si="556"/>
        <v>2.90990826959747-119.994485498032i</v>
      </c>
      <c r="G1923" t="str">
        <f t="shared" si="557"/>
        <v>0.999999436301296-0.000750798499147871i</v>
      </c>
      <c r="H1923" t="str">
        <f t="shared" si="558"/>
        <v>39.1401782360428+196.54450235975i</v>
      </c>
      <c r="I1923" t="str">
        <f t="shared" si="559"/>
        <v>160.448329764233-27.926139690657i</v>
      </c>
      <c r="K1923" t="str">
        <f t="shared" si="560"/>
        <v>0.00487282450041504-0.0287236765685268i</v>
      </c>
      <c r="L1923" t="str">
        <f t="shared" si="561"/>
        <v>0.000714285714285714-0.971609389595111i</v>
      </c>
      <c r="M1923" t="str">
        <f t="shared" si="562"/>
        <v>0.0025-0.0302707849599235i</v>
      </c>
      <c r="N1923">
        <f t="shared" si="563"/>
        <v>25.255884875396021</v>
      </c>
      <c r="O1923">
        <f t="shared" si="564"/>
        <v>17.840112568396542</v>
      </c>
      <c r="P1923" s="3">
        <f t="shared" si="565"/>
        <v>17.840112568396542</v>
      </c>
      <c r="Q1923" s="3">
        <f t="shared" si="566"/>
        <v>-154.74411512460398</v>
      </c>
      <c r="R1923">
        <f t="shared" si="567"/>
        <v>25.255884875396021</v>
      </c>
      <c r="S1923">
        <f t="shared" si="568"/>
        <v>1.2447224975376252</v>
      </c>
      <c r="T1923">
        <f t="shared" si="551"/>
        <v>17.840112568396542</v>
      </c>
    </row>
    <row r="1924" spans="1:20" x14ac:dyDescent="0.25">
      <c r="A1924">
        <f t="shared" si="552"/>
        <v>7850.5412320548548</v>
      </c>
      <c r="B1924">
        <f t="shared" si="569"/>
        <v>1249.4524430282684</v>
      </c>
      <c r="C1924" t="str">
        <f t="shared" si="553"/>
        <v>-6.998785901094-3.30996895486101i</v>
      </c>
      <c r="D1924" t="str">
        <f t="shared" si="554"/>
        <v>3.47811474255431-12.7439482480288i</v>
      </c>
      <c r="E1924" t="str">
        <f t="shared" si="555"/>
        <v>161.528940613125+1.18116582540923i</v>
      </c>
      <c r="F1924" t="str">
        <f t="shared" si="556"/>
        <v>2.90990825710742-119.540249186806i</v>
      </c>
      <c r="G1924" t="str">
        <f t="shared" si="557"/>
        <v>0.999999432009048-0.000753651530209773i</v>
      </c>
      <c r="H1924" t="str">
        <f t="shared" si="558"/>
        <v>39.3795117812177+197.52185448526i</v>
      </c>
      <c r="I1924" t="str">
        <f t="shared" si="559"/>
        <v>160.639607933298-27.980216343631i</v>
      </c>
      <c r="K1924" t="str">
        <f t="shared" si="560"/>
        <v>0.00485380268998876-0.0286166567153618i</v>
      </c>
      <c r="L1924" t="str">
        <f t="shared" si="561"/>
        <v>0.000714285714285714-0.967931250841913i</v>
      </c>
      <c r="M1924" t="str">
        <f t="shared" si="562"/>
        <v>0.0025-0.0301561914324801i</v>
      </c>
      <c r="N1924">
        <f t="shared" si="563"/>
        <v>25.311093407521611</v>
      </c>
      <c r="O1924">
        <f t="shared" si="564"/>
        <v>17.77708758150558</v>
      </c>
      <c r="P1924" s="3">
        <f t="shared" si="565"/>
        <v>17.77708758150558</v>
      </c>
      <c r="Q1924" s="3">
        <f t="shared" si="566"/>
        <v>-154.68890659247839</v>
      </c>
      <c r="R1924">
        <f t="shared" si="567"/>
        <v>25.311093407521611</v>
      </c>
      <c r="S1924">
        <f t="shared" si="568"/>
        <v>1.2494524430282683</v>
      </c>
      <c r="T1924">
        <f t="shared" si="551"/>
        <v>17.77708758150558</v>
      </c>
    </row>
    <row r="1925" spans="1:20" x14ac:dyDescent="0.25">
      <c r="A1925">
        <f t="shared" si="552"/>
        <v>7880.3732887366632</v>
      </c>
      <c r="B1925">
        <f t="shared" si="569"/>
        <v>1254.2003623117757</v>
      </c>
      <c r="C1925" t="str">
        <f t="shared" si="553"/>
        <v>-6.94501175838332-3.29277750966982i</v>
      </c>
      <c r="D1925" t="str">
        <f t="shared" si="554"/>
        <v>3.47811466444983-12.695749879303i</v>
      </c>
      <c r="E1925" t="str">
        <f t="shared" si="555"/>
        <v>161.530412383543+1.18637752421119i</v>
      </c>
      <c r="F1925" t="str">
        <f t="shared" si="556"/>
        <v>2.90990824452226-119.087732502197i</v>
      </c>
      <c r="G1925" t="str">
        <f t="shared" si="557"/>
        <v>0.999999427684118-0.000756515402752692i</v>
      </c>
      <c r="H1925" t="str">
        <f t="shared" si="558"/>
        <v>39.6217386719553+198.506049929961i</v>
      </c>
      <c r="I1925" t="str">
        <f t="shared" si="559"/>
        <v>160.83276032298-28.0354802052851i</v>
      </c>
      <c r="K1925" t="str">
        <f t="shared" si="560"/>
        <v>0.00483492242265635-0.0285100234177366i</v>
      </c>
      <c r="L1925" t="str">
        <f t="shared" si="561"/>
        <v>0.000714285714285714-0.96426703610472i</v>
      </c>
      <c r="M1925" t="str">
        <f t="shared" si="562"/>
        <v>0.0025-0.0300420317119745i</v>
      </c>
      <c r="N1925">
        <f t="shared" si="563"/>
        <v>25.366623141266047</v>
      </c>
      <c r="O1925">
        <f t="shared" si="564"/>
        <v>17.714079357710396</v>
      </c>
      <c r="P1925" s="3">
        <f t="shared" si="565"/>
        <v>17.714079357710396</v>
      </c>
      <c r="Q1925" s="3">
        <f t="shared" si="566"/>
        <v>-154.63337685873395</v>
      </c>
      <c r="R1925">
        <f t="shared" si="567"/>
        <v>25.366623141266047</v>
      </c>
      <c r="S1925">
        <f t="shared" si="568"/>
        <v>1.2542003623117757</v>
      </c>
      <c r="T1925">
        <f t="shared" si="551"/>
        <v>17.714079357710396</v>
      </c>
    </row>
    <row r="1926" spans="1:20" x14ac:dyDescent="0.25">
      <c r="A1926">
        <f t="shared" si="552"/>
        <v>7910.3187072338633</v>
      </c>
      <c r="B1926">
        <f t="shared" si="569"/>
        <v>1258.9663236885606</v>
      </c>
      <c r="C1926" t="str">
        <f t="shared" si="553"/>
        <v>-6.89163787762941-3.2757036438854i</v>
      </c>
      <c r="D1926" t="str">
        <f t="shared" si="554"/>
        <v>3.47811458575064-12.6477341431995i</v>
      </c>
      <c r="E1926" t="str">
        <f t="shared" si="555"/>
        <v>161.531896359159+1.19160594547635i</v>
      </c>
      <c r="F1926" t="str">
        <f t="shared" si="556"/>
        <v>2.90990823184127-118.636928934601i</v>
      </c>
      <c r="G1926" t="str">
        <f t="shared" si="557"/>
        <v>0.999999423326255-0.000759390157973832i</v>
      </c>
      <c r="H1926" t="str">
        <f t="shared" si="558"/>
        <v>39.8669029947812+199.497161274344i</v>
      </c>
      <c r="I1926" t="str">
        <f t="shared" si="559"/>
        <v>161.027808785506-28.0919453672549i</v>
      </c>
      <c r="K1926" t="str">
        <f t="shared" si="560"/>
        <v>0.00481618266153274-0.0284037754214035i</v>
      </c>
      <c r="L1926" t="str">
        <f t="shared" si="561"/>
        <v>0.000714285714285714-0.960616692672557i</v>
      </c>
      <c r="M1926" t="str">
        <f t="shared" si="562"/>
        <v>0.0025-0.0299283041561811i</v>
      </c>
      <c r="N1926">
        <f t="shared" si="563"/>
        <v>25.422474456059632</v>
      </c>
      <c r="O1926">
        <f t="shared" si="564"/>
        <v>17.651088035205145</v>
      </c>
      <c r="P1926" s="3">
        <f t="shared" si="565"/>
        <v>17.651088035205145</v>
      </c>
      <c r="Q1926" s="3">
        <f t="shared" si="566"/>
        <v>-154.57752554394037</v>
      </c>
      <c r="R1926">
        <f t="shared" si="567"/>
        <v>25.422474456059632</v>
      </c>
      <c r="S1926">
        <f t="shared" si="568"/>
        <v>1.2589663236885607</v>
      </c>
      <c r="T1926">
        <f t="shared" si="551"/>
        <v>17.651088035205145</v>
      </c>
    </row>
    <row r="1927" spans="1:20" x14ac:dyDescent="0.25">
      <c r="A1927">
        <f t="shared" si="552"/>
        <v>7940.3779183213528</v>
      </c>
      <c r="B1927">
        <f t="shared" si="569"/>
        <v>1263.7503957185772</v>
      </c>
      <c r="C1927" t="str">
        <f t="shared" si="553"/>
        <v>-6.8386613246159-3.25874632937632i</v>
      </c>
      <c r="D1927" t="str">
        <f t="shared" si="554"/>
        <v>3.4781145064522-12.5999003489957i</v>
      </c>
      <c r="E1927" t="str">
        <f t="shared" si="555"/>
        <v>161.533392625842+1.19685115853387i</v>
      </c>
      <c r="F1927" t="str">
        <f t="shared" si="556"/>
        <v>2.90990821906373-118.187831999056i</v>
      </c>
      <c r="G1927" t="str">
        <f t="shared" si="557"/>
        <v>0.99999941893521-0.000762275837226944i</v>
      </c>
      <c r="H1927" t="str">
        <f t="shared" si="558"/>
        <v>40.1150496756006+200.495262153415i</v>
      </c>
      <c r="I1927" t="str">
        <f t="shared" si="559"/>
        <v>161.224775486279-28.1496262009529i</v>
      </c>
      <c r="K1927" t="str">
        <f t="shared" si="560"/>
        <v>0.00479758237708358-0.0282979114745727i</v>
      </c>
      <c r="L1927" t="str">
        <f t="shared" si="561"/>
        <v>0.000714285714285714-0.956980168034031i</v>
      </c>
      <c r="M1927" t="str">
        <f t="shared" si="562"/>
        <v>0.0025-0.0298150071290905i</v>
      </c>
      <c r="N1927">
        <f t="shared" si="563"/>
        <v>25.478647731477281</v>
      </c>
      <c r="O1927">
        <f t="shared" si="564"/>
        <v>17.588113752784679</v>
      </c>
      <c r="P1927" s="3">
        <f t="shared" si="565"/>
        <v>17.588113752784679</v>
      </c>
      <c r="Q1927" s="3">
        <f t="shared" si="566"/>
        <v>-154.52135226852272</v>
      </c>
      <c r="R1927">
        <f t="shared" si="567"/>
        <v>25.478647731477281</v>
      </c>
      <c r="S1927">
        <f t="shared" si="568"/>
        <v>1.2637503957185772</v>
      </c>
      <c r="T1927">
        <f t="shared" si="551"/>
        <v>17.588113752784679</v>
      </c>
    </row>
    <row r="1928" spans="1:20" x14ac:dyDescent="0.25">
      <c r="A1928">
        <f t="shared" si="552"/>
        <v>7970.5513544109735</v>
      </c>
      <c r="B1928">
        <f t="shared" si="569"/>
        <v>1268.5526472223078</v>
      </c>
      <c r="C1928" t="str">
        <f t="shared" si="553"/>
        <v>-6.7860791859571-3.24190454832162i</v>
      </c>
      <c r="D1928" t="str">
        <f t="shared" si="554"/>
        <v>3.47811442654996-12.5522478085864i</v>
      </c>
      <c r="E1928" t="str">
        <f t="shared" si="555"/>
        <v>161.534901270171+1.20211323290833i</v>
      </c>
      <c r="F1928" t="str">
        <f t="shared" si="556"/>
        <v>2.90990820618888-117.740435235154i</v>
      </c>
      <c r="G1928" t="str">
        <f t="shared" si="557"/>
        <v>0.99999941451073-0.000765172482022913i</v>
      </c>
      <c r="H1928" t="str">
        <f t="shared" si="558"/>
        <v>40.3662244989792+201.500427275495i</v>
      </c>
      <c r="I1928" t="str">
        <f t="shared" si="559"/>
        <v>161.423682909325-28.2085373638398i</v>
      </c>
      <c r="K1928" t="str">
        <f t="shared" si="560"/>
        <v>0.00477912054707668-0.028192430327928i</v>
      </c>
      <c r="L1928" t="str">
        <f t="shared" si="561"/>
        <v>0.000714285714285714-0.953357409876504i</v>
      </c>
      <c r="M1928" t="str">
        <f t="shared" si="562"/>
        <v>0.0025-0.0297021390008872i</v>
      </c>
      <c r="N1928">
        <f t="shared" si="563"/>
        <v>25.53514334720785</v>
      </c>
      <c r="O1928">
        <f t="shared" si="564"/>
        <v>17.525156649847638</v>
      </c>
      <c r="P1928" s="3">
        <f t="shared" si="565"/>
        <v>17.525156649847638</v>
      </c>
      <c r="Q1928" s="3">
        <f t="shared" si="566"/>
        <v>-154.46485665279215</v>
      </c>
      <c r="R1928">
        <f t="shared" si="567"/>
        <v>25.53514334720785</v>
      </c>
      <c r="S1928">
        <f t="shared" si="568"/>
        <v>1.2685526472223079</v>
      </c>
      <c r="T1928">
        <f t="shared" si="551"/>
        <v>17.525156649847638</v>
      </c>
    </row>
    <row r="1929" spans="1:20" x14ac:dyDescent="0.25">
      <c r="A1929">
        <f t="shared" si="552"/>
        <v>8000.839449557735</v>
      </c>
      <c r="B1929">
        <f t="shared" si="569"/>
        <v>1273.3731472817526</v>
      </c>
      <c r="C1929" t="str">
        <f t="shared" si="553"/>
        <v>-6.73388856896027-3.22517729310253i</v>
      </c>
      <c r="D1929" t="str">
        <f t="shared" si="554"/>
        <v>3.47811434603931-12.5047758364738i</v>
      </c>
      <c r="E1929" t="str">
        <f t="shared" si="555"/>
        <v>161.536422379438+1.20739223831989i</v>
      </c>
      <c r="F1929" t="str">
        <f t="shared" si="556"/>
        <v>2.90990819321601-117.29473220694i</v>
      </c>
      <c r="G1929" t="str">
        <f t="shared" si="557"/>
        <v>0.99999941005256-0.000768080134030367i</v>
      </c>
      <c r="H1929" t="str">
        <f t="shared" si="558"/>
        <v>40.6204741279413+202.512732441401i</v>
      </c>
      <c r="I1929" t="str">
        <f t="shared" si="559"/>
        <v>161.624553862837-28.2686938058593i</v>
      </c>
      <c r="K1929" t="str">
        <f t="shared" si="560"/>
        <v>0.00476079615653403-0.0280873307346423i</v>
      </c>
      <c r="L1929" t="str">
        <f t="shared" si="561"/>
        <v>0.000714285714285714-0.949748366085374i</v>
      </c>
      <c r="M1929" t="str">
        <f t="shared" si="562"/>
        <v>0.0025-0.029589698147925i</v>
      </c>
      <c r="N1929">
        <f t="shared" si="563"/>
        <v>25.591961683023754</v>
      </c>
      <c r="O1929">
        <f t="shared" si="564"/>
        <v>17.462216866399412</v>
      </c>
      <c r="P1929" s="3">
        <f t="shared" si="565"/>
        <v>17.462216866399412</v>
      </c>
      <c r="Q1929" s="3">
        <f t="shared" si="566"/>
        <v>-154.40803831697625</v>
      </c>
      <c r="R1929">
        <f t="shared" si="567"/>
        <v>25.591961683023754</v>
      </c>
      <c r="S1929">
        <f t="shared" si="568"/>
        <v>1.2733731472817527</v>
      </c>
      <c r="T1929">
        <f t="shared" si="551"/>
        <v>17.462216866399412</v>
      </c>
    </row>
    <row r="1930" spans="1:20" x14ac:dyDescent="0.25">
      <c r="A1930">
        <f t="shared" si="552"/>
        <v>8031.2426394660552</v>
      </c>
      <c r="B1930">
        <f t="shared" si="569"/>
        <v>1278.2119652414233</v>
      </c>
      <c r="C1930" t="str">
        <f t="shared" si="553"/>
        <v>-6.68208660148874-3.20856356619541i</v>
      </c>
      <c r="D1930" t="str">
        <f t="shared" si="554"/>
        <v>3.47811426491561-12.4574837497577i</v>
      </c>
      <c r="E1930" t="str">
        <f t="shared" si="555"/>
        <v>161.537956041656+1.21268824468429i</v>
      </c>
      <c r="F1930" t="str">
        <f t="shared" si="556"/>
        <v>2.90990818014435-116.850716502827i</v>
      </c>
      <c r="G1930" t="str">
        <f t="shared" si="557"/>
        <v>0.999999405560443-0.000770998835076263i</v>
      </c>
      <c r="H1930" t="str">
        <f t="shared" si="558"/>
        <v>40.877846124304+203.532254564037i</v>
      </c>
      <c r="I1930" t="str">
        <f t="shared" si="559"/>
        <v>161.827411484854-28.3301107760502i</v>
      </c>
      <c r="K1930" t="str">
        <f t="shared" si="560"/>
        <v>0.00474260819768381-0.0279826114503923i</v>
      </c>
      <c r="L1930" t="str">
        <f t="shared" si="561"/>
        <v>0.000714285714285714-0.946152984743353i</v>
      </c>
      <c r="M1930" t="str">
        <f t="shared" si="562"/>
        <v>0.0025-0.0294776829527048i</v>
      </c>
      <c r="N1930">
        <f t="shared" si="563"/>
        <v>25.649103118750475</v>
      </c>
      <c r="O1930">
        <f t="shared" si="564"/>
        <v>17.399294543055152</v>
      </c>
      <c r="P1930" s="3">
        <f t="shared" si="565"/>
        <v>17.399294543055152</v>
      </c>
      <c r="Q1930" s="3">
        <f t="shared" si="566"/>
        <v>-154.35089688124953</v>
      </c>
      <c r="R1930">
        <f t="shared" si="567"/>
        <v>25.649103118750475</v>
      </c>
      <c r="S1930">
        <f t="shared" si="568"/>
        <v>1.2782119652414232</v>
      </c>
      <c r="T1930">
        <f t="shared" si="551"/>
        <v>17.399294543055152</v>
      </c>
    </row>
    <row r="1931" spans="1:20" x14ac:dyDescent="0.25">
      <c r="A1931">
        <f t="shared" si="552"/>
        <v>8061.7613614960264</v>
      </c>
      <c r="B1931">
        <f t="shared" si="569"/>
        <v>1283.0691707093408</v>
      </c>
      <c r="C1931" t="str">
        <f t="shared" si="553"/>
        <v>-6.63067043182532-3.1920623800656i</v>
      </c>
      <c r="D1931" t="str">
        <f t="shared" si="554"/>
        <v>3.4781141831742-12.4103708681253i</v>
      </c>
      <c r="E1931" t="str">
        <f t="shared" si="555"/>
        <v>161.539502345563+1.21800132211335i</v>
      </c>
      <c r="F1931" t="str">
        <f t="shared" si="556"/>
        <v>2.90990816697316-116.408381735501i</v>
      </c>
      <c r="G1931" t="str">
        <f t="shared" si="557"/>
        <v>0.999999401034121-0.000773928627146501i</v>
      </c>
      <c r="H1931" t="str">
        <f t="shared" si="558"/>
        <v>41.1383889695592+204.559071688383i</v>
      </c>
      <c r="I1931" t="str">
        <f t="shared" si="559"/>
        <v>162.032279249039-28.3928038293314i</v>
      </c>
      <c r="K1931" t="str">
        <f t="shared" si="560"/>
        <v>0.00472455566991263-0.0278782712333723i</v>
      </c>
      <c r="L1931" t="str">
        <f t="shared" si="561"/>
        <v>0.000714285714285714-0.942571214129656i</v>
      </c>
      <c r="M1931" t="str">
        <f t="shared" si="562"/>
        <v>0.0025-0.0293660918038502i</v>
      </c>
      <c r="N1931">
        <f t="shared" si="563"/>
        <v>25.706568034235659</v>
      </c>
      <c r="O1931">
        <f t="shared" si="564"/>
        <v>17.33638982104226</v>
      </c>
      <c r="P1931" s="3">
        <f t="shared" si="565"/>
        <v>17.33638982104226</v>
      </c>
      <c r="Q1931" s="3">
        <f t="shared" si="566"/>
        <v>-154.29343196576434</v>
      </c>
      <c r="R1931">
        <f t="shared" si="567"/>
        <v>25.706568034235659</v>
      </c>
      <c r="S1931">
        <f t="shared" si="568"/>
        <v>1.2830691707093409</v>
      </c>
      <c r="T1931">
        <f t="shared" si="551"/>
        <v>17.33638982104226</v>
      </c>
    </row>
    <row r="1932" spans="1:20" x14ac:dyDescent="0.25">
      <c r="A1932">
        <f t="shared" si="552"/>
        <v>8092.3960546697117</v>
      </c>
      <c r="B1932">
        <f t="shared" si="569"/>
        <v>1287.9448335580364</v>
      </c>
      <c r="C1932" t="str">
        <f t="shared" si="553"/>
        <v>-6.57963722853734-3.17567275706264i</v>
      </c>
      <c r="D1932" t="str">
        <f t="shared" si="554"/>
        <v>3.47811410081039-12.3634365138422i</v>
      </c>
      <c r="E1932" t="str">
        <f t="shared" si="555"/>
        <v>161.541061380625+1.2233315409149i</v>
      </c>
      <c r="F1932" t="str">
        <f t="shared" si="556"/>
        <v>2.90990815370168-115.967721541827i</v>
      </c>
      <c r="G1932" t="str">
        <f t="shared" si="557"/>
        <v>0.999999396473334-0.000776869552386518i</v>
      </c>
      <c r="H1932" t="str">
        <f t="shared" si="558"/>
        <v>41.4021520863213+205.593263011901i</v>
      </c>
      <c r="I1932" t="str">
        <f t="shared" si="559"/>
        <v>162.239180970575-28.4567888334682i</v>
      </c>
      <c r="K1932" t="str">
        <f t="shared" si="560"/>
        <v>0.00470663757971835-0.0277743088443091i</v>
      </c>
      <c r="L1932" t="str">
        <f t="shared" si="561"/>
        <v>0.000714285714285714-0.939003002719328i</v>
      </c>
      <c r="M1932" t="str">
        <f t="shared" si="562"/>
        <v>0.0025-0.029254923096085i</v>
      </c>
      <c r="N1932">
        <f t="shared" si="563"/>
        <v>25.764356809317462</v>
      </c>
      <c r="O1932">
        <f t="shared" si="564"/>
        <v>17.273502842203822</v>
      </c>
      <c r="P1932" s="3">
        <f t="shared" si="565"/>
        <v>17.273502842203822</v>
      </c>
      <c r="Q1932" s="3">
        <f t="shared" si="566"/>
        <v>-154.23564319068254</v>
      </c>
      <c r="R1932">
        <f t="shared" si="567"/>
        <v>25.764356809317462</v>
      </c>
      <c r="S1932">
        <f t="shared" si="568"/>
        <v>1.2879448335580364</v>
      </c>
      <c r="T1932">
        <f t="shared" si="551"/>
        <v>17.273502842203822</v>
      </c>
    </row>
    <row r="1933" spans="1:20" x14ac:dyDescent="0.25">
      <c r="A1933">
        <f t="shared" si="552"/>
        <v>8123.1471596774572</v>
      </c>
      <c r="B1933">
        <f t="shared" si="569"/>
        <v>1292.8390239255571</v>
      </c>
      <c r="C1933" t="str">
        <f t="shared" si="553"/>
        <v>-6.5289841803418-3.15939372931652i</v>
      </c>
      <c r="D1933" t="str">
        <f t="shared" si="554"/>
        <v>3.47811401781943-12.3166800117419i</v>
      </c>
      <c r="E1933" t="str">
        <f t="shared" si="555"/>
        <v>161.542633237048+1.22867897159339i</v>
      </c>
      <c r="F1933" t="str">
        <f t="shared" si="556"/>
        <v>2.90990814032915-115.528729582761i</v>
      </c>
      <c r="G1933" t="str">
        <f t="shared" si="557"/>
        <v>0.999999391877819-0.000779821653101903i</v>
      </c>
      <c r="H1933" t="str">
        <f t="shared" si="558"/>
        <v>41.6691858603586+206.634908905363i</v>
      </c>
      <c r="I1933" t="str">
        <f t="shared" si="559"/>
        <v>162.448140812186-28.522081976228i</v>
      </c>
      <c r="K1933" t="str">
        <f t="shared" si="560"/>
        <v>0.00468885294066286-0.0276707230464759i</v>
      </c>
      <c r="L1933" t="str">
        <f t="shared" si="561"/>
        <v>0.000714285714285714-0.935448299182434i</v>
      </c>
      <c r="M1933" t="str">
        <f t="shared" si="562"/>
        <v>0.0025-0.0291441752302102i</v>
      </c>
      <c r="N1933">
        <f t="shared" si="563"/>
        <v>25.822469823793512</v>
      </c>
      <c r="O1933">
        <f t="shared" si="564"/>
        <v>17.210633749001332</v>
      </c>
      <c r="P1933" s="3">
        <f t="shared" si="565"/>
        <v>17.210633749001332</v>
      </c>
      <c r="Q1933" s="3">
        <f t="shared" si="566"/>
        <v>-154.17753017620649</v>
      </c>
      <c r="R1933">
        <f t="shared" si="567"/>
        <v>25.822469823793512</v>
      </c>
      <c r="S1933">
        <f t="shared" si="568"/>
        <v>1.2928390239255572</v>
      </c>
      <c r="T1933">
        <f t="shared" si="551"/>
        <v>17.210633749001332</v>
      </c>
    </row>
    <row r="1934" spans="1:20" x14ac:dyDescent="0.25">
      <c r="A1934">
        <f t="shared" si="552"/>
        <v>8154.0151188842328</v>
      </c>
      <c r="B1934">
        <f t="shared" si="569"/>
        <v>1297.7518122164743</v>
      </c>
      <c r="C1934" t="str">
        <f t="shared" si="553"/>
        <v>-6.47870849597098-3.14322433863467i</v>
      </c>
      <c r="D1934" t="str">
        <f t="shared" si="554"/>
        <v>3.47811393419654-12.2701006892162i</v>
      </c>
      <c r="E1934" t="str">
        <f t="shared" si="555"/>
        <v>161.544218005774+1.23404368484946i</v>
      </c>
      <c r="F1934" t="str">
        <f t="shared" si="556"/>
        <v>2.90990812685478-115.091399543255i</v>
      </c>
      <c r="G1934" t="str">
        <f t="shared" si="557"/>
        <v>0.999999387247313-0.000782784971758997i</v>
      </c>
      <c r="H1934" t="str">
        <f t="shared" si="558"/>
        <v>41.9395416632295+207.684090934127i</v>
      </c>
      <c r="I1934" t="str">
        <f t="shared" si="559"/>
        <v>162.659183290281-28.5886997727285i</v>
      </c>
      <c r="K1934" t="str">
        <f t="shared" si="560"/>
        <v>0.00467120077332507-0.0275675126057052i</v>
      </c>
      <c r="L1934" t="str">
        <f t="shared" si="561"/>
        <v>0.000714285714285714-0.93190705238337i</v>
      </c>
      <c r="M1934" t="str">
        <f t="shared" si="562"/>
        <v>0.0025-0.0290338466130805i</v>
      </c>
      <c r="N1934">
        <f t="shared" si="563"/>
        <v>25.880907457388844</v>
      </c>
      <c r="O1934">
        <f t="shared" si="564"/>
        <v>17.147782684516951</v>
      </c>
      <c r="P1934" s="3">
        <f t="shared" si="565"/>
        <v>17.147782684516951</v>
      </c>
      <c r="Q1934" s="3">
        <f t="shared" si="566"/>
        <v>-154.11909254261116</v>
      </c>
      <c r="R1934">
        <f t="shared" si="567"/>
        <v>25.880907457388844</v>
      </c>
      <c r="S1934">
        <f t="shared" si="568"/>
        <v>1.2977518122164742</v>
      </c>
      <c r="T1934">
        <f t="shared" si="551"/>
        <v>17.147782684516951</v>
      </c>
    </row>
    <row r="1935" spans="1:20" x14ac:dyDescent="0.25">
      <c r="A1935">
        <f t="shared" si="552"/>
        <v>8185.0003763359928</v>
      </c>
      <c r="B1935">
        <f t="shared" si="569"/>
        <v>1302.6832691028969</v>
      </c>
      <c r="C1935" t="str">
        <f t="shared" si="553"/>
        <v>-6.42880740403979-3.12716363640067i</v>
      </c>
      <c r="D1935" t="str">
        <f t="shared" si="554"/>
        <v>3.47811384993692-12.2236978762061i</v>
      </c>
      <c r="E1935" t="str">
        <f t="shared" si="555"/>
        <v>161.545815778492+1.23942575158134i</v>
      </c>
      <c r="F1935" t="str">
        <f t="shared" si="556"/>
        <v>2.90990811327784-114.65572513217i</v>
      </c>
      <c r="G1935" t="str">
        <f t="shared" si="557"/>
        <v>0.999999382581547-0.000785759550985509i</v>
      </c>
      <c r="H1935" t="str">
        <f t="shared" si="558"/>
        <v>42.2132718755383+208.740891879843i</v>
      </c>
      <c r="I1935" t="str">
        <f t="shared" si="559"/>
        <v>162.872333281225-28.6566590729875i</v>
      </c>
      <c r="K1935" t="str">
        <f t="shared" si="560"/>
        <v>0.00465368010525461-0.0274646762904026i</v>
      </c>
      <c r="L1935" t="str">
        <f t="shared" si="561"/>
        <v>0.000714285714285714-0.928379211380127i</v>
      </c>
      <c r="M1935" t="str">
        <f t="shared" si="562"/>
        <v>0.0025-0.0289239356575817i</v>
      </c>
      <c r="N1935">
        <f t="shared" si="563"/>
        <v>25.93967008972416</v>
      </c>
      <c r="O1935">
        <f t="shared" si="564"/>
        <v>17.084949792457067</v>
      </c>
      <c r="P1935" s="3">
        <f t="shared" si="565"/>
        <v>17.084949792457067</v>
      </c>
      <c r="Q1935" s="3">
        <f t="shared" si="566"/>
        <v>-154.06032991027584</v>
      </c>
      <c r="R1935">
        <f t="shared" si="567"/>
        <v>25.93967008972416</v>
      </c>
      <c r="S1935">
        <f t="shared" si="568"/>
        <v>1.3026832691028969</v>
      </c>
      <c r="T1935">
        <f t="shared" si="551"/>
        <v>17.084949792457067</v>
      </c>
    </row>
    <row r="1936" spans="1:20" x14ac:dyDescent="0.25">
      <c r="A1936">
        <f t="shared" si="552"/>
        <v>8216.1033777660705</v>
      </c>
      <c r="B1936">
        <f t="shared" si="569"/>
        <v>1307.633465525488</v>
      </c>
      <c r="C1936" t="str">
        <f t="shared" si="553"/>
        <v>-6.37927815291308-3.11121068347344i</v>
      </c>
      <c r="D1936" t="str">
        <f t="shared" si="554"/>
        <v>3.4781137650357-12.1774709051914i</v>
      </c>
      <c r="E1936" t="str">
        <f t="shared" si="555"/>
        <v>161.547426647645+1.24482524288327i</v>
      </c>
      <c r="F1936" t="str">
        <f t="shared" si="556"/>
        <v>2.90990809959749-114.221700082184i</v>
      </c>
      <c r="G1936" t="str">
        <f t="shared" si="557"/>
        <v>0.999999377880254-0.000788745433571129i</v>
      </c>
      <c r="H1936" t="str">
        <f t="shared" si="558"/>
        <v>42.490429910827+209.805395762622i</v>
      </c>
      <c r="I1936" t="str">
        <f t="shared" si="559"/>
        <v>163.087616027731-28.7259770696722i</v>
      </c>
      <c r="K1936" t="str">
        <f t="shared" si="560"/>
        <v>0.00463628997092514-0.0273622128715597i</v>
      </c>
      <c r="L1936" t="str">
        <f t="shared" si="561"/>
        <v>0.000714285714285714-0.924864725423525i</v>
      </c>
      <c r="M1936" t="str">
        <f t="shared" si="562"/>
        <v>0.0025-0.0288144407826078i</v>
      </c>
      <c r="N1936">
        <f t="shared" si="563"/>
        <v>25.998758100282913</v>
      </c>
      <c r="O1936">
        <f t="shared" si="564"/>
        <v>17.022135217154716</v>
      </c>
      <c r="P1936" s="3">
        <f t="shared" si="565"/>
        <v>17.022135217154716</v>
      </c>
      <c r="Q1936" s="3">
        <f t="shared" si="566"/>
        <v>-154.00124189971709</v>
      </c>
      <c r="R1936">
        <f t="shared" si="567"/>
        <v>25.998758100282913</v>
      </c>
      <c r="S1936">
        <f t="shared" si="568"/>
        <v>1.307633465525488</v>
      </c>
      <c r="T1936">
        <f t="shared" si="551"/>
        <v>17.022135217154716</v>
      </c>
    </row>
    <row r="1937" spans="1:20" x14ac:dyDescent="0.25">
      <c r="A1937">
        <f t="shared" si="552"/>
        <v>8247.3245706015823</v>
      </c>
      <c r="B1937">
        <f t="shared" si="569"/>
        <v>1312.602472694485</v>
      </c>
      <c r="C1937" t="str">
        <f t="shared" si="553"/>
        <v>-6.33011801057373-3.09536455008781i</v>
      </c>
      <c r="D1937" t="str">
        <f t="shared" si="554"/>
        <v>3.47811367948801-12.1314191111816i</v>
      </c>
      <c r="E1937" t="str">
        <f t="shared" si="555"/>
        <v>161.549050706428+1.25024223004748i</v>
      </c>
      <c r="F1937" t="str">
        <f t="shared" si="556"/>
        <v>2.90990808581298-113.789318149701i</v>
      </c>
      <c r="G1937" t="str">
        <f t="shared" si="557"/>
        <v>0.999999373143163-0.00079174266246814i</v>
      </c>
      <c r="H1937" t="str">
        <f t="shared" si="558"/>
        <v>42.7710702401367+210.877687863672i</v>
      </c>
      <c r="I1937" t="str">
        <f t="shared" si="559"/>
        <v>163.305057145394-28.7966713060686i</v>
      </c>
      <c r="K1937" t="str">
        <f t="shared" si="560"/>
        <v>0.00461902941168857-0.0272601211227668i</v>
      </c>
      <c r="L1937" t="str">
        <f t="shared" si="561"/>
        <v>0.000714285714285714-0.921363543956484i</v>
      </c>
      <c r="M1937" t="str">
        <f t="shared" si="562"/>
        <v>0.0025-0.0287053604130382i</v>
      </c>
      <c r="N1937">
        <f t="shared" si="563"/>
        <v>26.058171868379844</v>
      </c>
      <c r="O1937">
        <f t="shared" si="564"/>
        <v>16.959339103572187</v>
      </c>
      <c r="P1937" s="3">
        <f t="shared" si="565"/>
        <v>16.959339103572187</v>
      </c>
      <c r="Q1937" s="3">
        <f t="shared" si="566"/>
        <v>-153.94182813162016</v>
      </c>
      <c r="R1937">
        <f t="shared" si="567"/>
        <v>26.058171868379844</v>
      </c>
      <c r="S1937">
        <f t="shared" si="568"/>
        <v>1.3126024726944849</v>
      </c>
      <c r="T1937">
        <f t="shared" si="551"/>
        <v>16.959339103572187</v>
      </c>
    </row>
    <row r="1938" spans="1:20" x14ac:dyDescent="0.25">
      <c r="A1938">
        <f t="shared" si="552"/>
        <v>8278.6644039698676</v>
      </c>
      <c r="B1938">
        <f t="shared" si="569"/>
        <v>1317.5903620907241</v>
      </c>
      <c r="C1938" t="str">
        <f t="shared" si="553"/>
        <v>-6.28132426449222-3.07962431575612i</v>
      </c>
      <c r="D1938" t="str">
        <f t="shared" si="554"/>
        <v>3.47811359328894-12.0855418317062i</v>
      </c>
      <c r="E1938" t="str">
        <f t="shared" si="555"/>
        <v>161.550688048806+1.25567678456295i</v>
      </c>
      <c r="F1938" t="str">
        <f t="shared" si="556"/>
        <v>2.90990807192352-113.358573114761i</v>
      </c>
      <c r="G1938" t="str">
        <f t="shared" si="557"/>
        <v>0.999999368370003-0.000794751280792041i</v>
      </c>
      <c r="H1938" t="str">
        <f t="shared" si="558"/>
        <v>43.0552484172386+211.957854748404i</v>
      </c>
      <c r="I1938" t="str">
        <f t="shared" si="559"/>
        <v>163.524682629345-28.8687596842598i</v>
      </c>
      <c r="K1938" t="str">
        <f t="shared" si="560"/>
        <v>0.00460189747572901-0.0271583998202254i</v>
      </c>
      <c r="L1938" t="str">
        <f t="shared" si="561"/>
        <v>0.000714285714285714-0.917875616613359i</v>
      </c>
      <c r="M1938" t="str">
        <f t="shared" si="562"/>
        <v>0.0025-0.0285966929797153i</v>
      </c>
      <c r="N1938">
        <f t="shared" si="563"/>
        <v>26.117911773126735</v>
      </c>
      <c r="O1938">
        <f t="shared" si="564"/>
        <v>16.896561597304395</v>
      </c>
      <c r="P1938" s="3">
        <f t="shared" si="565"/>
        <v>16.896561597304395</v>
      </c>
      <c r="Q1938" s="3">
        <f t="shared" si="566"/>
        <v>-153.88208822687326</v>
      </c>
      <c r="R1938">
        <f t="shared" si="567"/>
        <v>26.117911773126735</v>
      </c>
      <c r="S1938">
        <f t="shared" si="568"/>
        <v>1.3175903620907241</v>
      </c>
      <c r="T1938">
        <f t="shared" si="551"/>
        <v>16.896561597304395</v>
      </c>
    </row>
    <row r="1939" spans="1:20" x14ac:dyDescent="0.25">
      <c r="A1939">
        <f t="shared" si="552"/>
        <v>8310.1233287049545</v>
      </c>
      <c r="B1939">
        <f t="shared" si="569"/>
        <v>1322.5972054666688</v>
      </c>
      <c r="C1939" t="str">
        <f t="shared" si="553"/>
        <v>-6.23289422149559-3.06398906917058i</v>
      </c>
      <c r="D1939" t="str">
        <f t="shared" si="554"/>
        <v>3.47811350643351-12.0398384068051i</v>
      </c>
      <c r="E1939" t="str">
        <f t="shared" si="555"/>
        <v>161.552338769506+1.26112897811724i</v>
      </c>
      <c r="F1939" t="str">
        <f t="shared" si="556"/>
        <v>2.9099080579283-112.929458780952i</v>
      </c>
      <c r="G1939" t="str">
        <f t="shared" si="557"/>
        <v>0.999999363560497-0.000797771331822163i</v>
      </c>
      <c r="H1939" t="str">
        <f t="shared" si="558"/>
        <v>43.3430211045811+213.045984290046i</v>
      </c>
      <c r="I1939" t="str">
        <f t="shared" si="559"/>
        <v>163.746518861064-28.9422604735407i</v>
      </c>
      <c r="K1939" t="str">
        <f t="shared" si="560"/>
        <v>0.00458489321801728-0.0270570477427597i</v>
      </c>
      <c r="L1939" t="str">
        <f t="shared" si="561"/>
        <v>0.000714285714285714-0.914400893219124i</v>
      </c>
      <c r="M1939" t="str">
        <f t="shared" si="562"/>
        <v>0.0025-0.0284884369194215i</v>
      </c>
      <c r="N1939">
        <f t="shared" si="563"/>
        <v>26.177978193400889</v>
      </c>
      <c r="O1939">
        <f t="shared" si="564"/>
        <v>16.833802844580603</v>
      </c>
      <c r="P1939" s="3">
        <f t="shared" si="565"/>
        <v>16.833802844580603</v>
      </c>
      <c r="Q1939" s="3">
        <f t="shared" si="566"/>
        <v>-153.82202180659911</v>
      </c>
      <c r="R1939">
        <f t="shared" si="567"/>
        <v>26.177978193400889</v>
      </c>
      <c r="S1939">
        <f t="shared" si="568"/>
        <v>1.3225972054666688</v>
      </c>
      <c r="T1939">
        <f t="shared" si="551"/>
        <v>16.833802844580603</v>
      </c>
    </row>
    <row r="1940" spans="1:20" x14ac:dyDescent="0.25">
      <c r="A1940">
        <f t="shared" si="552"/>
        <v>8341.7017973540333</v>
      </c>
      <c r="B1940">
        <f t="shared" si="569"/>
        <v>1327.6230748474422</v>
      </c>
      <c r="C1940" t="str">
        <f t="shared" si="553"/>
        <v>-6.1848252076385-3.04845790810692i</v>
      </c>
      <c r="D1940" t="str">
        <f t="shared" si="554"/>
        <v>3.47811341891673-11.9943081790192i</v>
      </c>
      <c r="E1940" t="str">
        <f t="shared" si="555"/>
        <v>161.554002964027+1.26659888259445i</v>
      </c>
      <c r="F1940" t="str">
        <f t="shared" si="556"/>
        <v>2.9099080438265-112.50196897532i</v>
      </c>
      <c r="G1940" t="str">
        <f t="shared" si="557"/>
        <v>0.99999935871437-0.000800802859002292i</v>
      </c>
      <c r="H1940" t="str">
        <f t="shared" si="558"/>
        <v>43.6344460999478+214.14216569372i</v>
      </c>
      <c r="I1940" t="str">
        <f t="shared" si="559"/>
        <v>163.97059261531-29.0171923190537i</v>
      </c>
      <c r="K1940" t="str">
        <f t="shared" si="560"/>
        <v>0.00456801570026564-0.0269560636718297i</v>
      </c>
      <c r="L1940" t="str">
        <f t="shared" si="561"/>
        <v>0.000714285714285714-0.910939323788726i</v>
      </c>
      <c r="M1940" t="str">
        <f t="shared" si="562"/>
        <v>0.0025-0.0283805906748571i</v>
      </c>
      <c r="N1940">
        <f t="shared" si="563"/>
        <v>26.238371507810172</v>
      </c>
      <c r="O1940">
        <f t="shared" si="564"/>
        <v>16.771062992267744</v>
      </c>
      <c r="P1940" s="3">
        <f t="shared" si="565"/>
        <v>16.771062992267744</v>
      </c>
      <c r="Q1940" s="3">
        <f t="shared" si="566"/>
        <v>-153.76162849218983</v>
      </c>
      <c r="R1940">
        <f t="shared" si="567"/>
        <v>26.238371507810172</v>
      </c>
      <c r="S1940">
        <f t="shared" si="568"/>
        <v>1.3276230748474422</v>
      </c>
      <c r="T1940">
        <f t="shared" si="551"/>
        <v>16.771062992267744</v>
      </c>
    </row>
    <row r="1941" spans="1:20" x14ac:dyDescent="0.25">
      <c r="A1941">
        <f t="shared" si="552"/>
        <v>8373.4002641839779</v>
      </c>
      <c r="B1941">
        <f t="shared" si="569"/>
        <v>1332.6680425318625</v>
      </c>
      <c r="C1941" t="str">
        <f t="shared" si="553"/>
        <v>-6.13711456807427-3.0330299393291i</v>
      </c>
      <c r="D1941" t="str">
        <f t="shared" si="554"/>
        <v>3.47811333073356-11.9489504933807i</v>
      </c>
      <c r="E1941" t="str">
        <f t="shared" si="555"/>
        <v>161.555680728654+1.27208657007745i</v>
      </c>
      <c r="F1941" t="str">
        <f t="shared" si="556"/>
        <v>2.90990802961732-112.076097548282i</v>
      </c>
      <c r="G1941" t="str">
        <f t="shared" si="557"/>
        <v>0.999999353831342-0.000803845905941296i</v>
      </c>
      <c r="H1941" t="str">
        <f t="shared" si="558"/>
        <v>43.9295823638759+215.246489521076i</v>
      </c>
      <c r="I1941" t="str">
        <f t="shared" si="559"/>
        <v>164.196931067217-29.0935742506732i</v>
      </c>
      <c r="K1941" t="str">
        <f t="shared" si="560"/>
        <v>0.00455126399088254-0.0268554463915413i</v>
      </c>
      <c r="L1941" t="str">
        <f t="shared" si="561"/>
        <v>0.000714285714285714-0.907490858526326i</v>
      </c>
      <c r="M1941" t="str">
        <f t="shared" si="562"/>
        <v>0.0025-0.0282731526946175i</v>
      </c>
      <c r="N1941">
        <f t="shared" si="563"/>
        <v>26.299092094660892</v>
      </c>
      <c r="O1941">
        <f t="shared" si="564"/>
        <v>16.70834218787293</v>
      </c>
      <c r="P1941" s="3">
        <f t="shared" si="565"/>
        <v>16.70834218787293</v>
      </c>
      <c r="Q1941" s="3">
        <f t="shared" si="566"/>
        <v>-153.70090790533911</v>
      </c>
      <c r="R1941">
        <f t="shared" si="567"/>
        <v>26.299092094660892</v>
      </c>
      <c r="S1941">
        <f t="shared" si="568"/>
        <v>1.3326680425318624</v>
      </c>
      <c r="T1941">
        <f t="shared" si="551"/>
        <v>16.70834218787293</v>
      </c>
    </row>
    <row r="1942" spans="1:20" x14ac:dyDescent="0.25">
      <c r="A1942">
        <f t="shared" si="552"/>
        <v>8405.2191851878779</v>
      </c>
      <c r="B1942">
        <f t="shared" si="569"/>
        <v>1337.7321810934836</v>
      </c>
      <c r="C1942" t="str">
        <f t="shared" si="553"/>
        <v>-6.08975966692692-3.01770427849477i</v>
      </c>
      <c r="D1942" t="str">
        <f t="shared" si="554"/>
        <v>3.47811324187894-11.9037646974042i</v>
      </c>
      <c r="E1942" t="str">
        <f t="shared" si="555"/>
        <v>161.55737216045+1.27759211284721i</v>
      </c>
      <c r="F1942" t="str">
        <f t="shared" si="556"/>
        <v>2.90990801529996-111.651838373534i</v>
      </c>
      <c r="G1942" t="str">
        <f t="shared" si="557"/>
        <v>0.999999348911133-0.000806900516413751i</v>
      </c>
      <c r="H1942" t="str">
        <f t="shared" si="558"/>
        <v>44.2284900478377+216.359047715404i</v>
      </c>
      <c r="I1942" t="str">
        <f t="shared" si="559"/>
        <v>164.42556179951-29.1714256921307i</v>
      </c>
      <c r="K1942" t="str">
        <f t="shared" si="560"/>
        <v>0.00453463716492811-0.0267551946886591i</v>
      </c>
      <c r="L1942" t="str">
        <f t="shared" si="561"/>
        <v>0.000714285714285714-0.904055447824595i</v>
      </c>
      <c r="M1942" t="str">
        <f t="shared" si="562"/>
        <v>0.0025-0.0281661214331715i</v>
      </c>
      <c r="N1942">
        <f t="shared" si="563"/>
        <v>26.360140331922622</v>
      </c>
      <c r="O1942">
        <f t="shared" si="564"/>
        <v>16.645640579546075</v>
      </c>
      <c r="P1942" s="3">
        <f t="shared" si="565"/>
        <v>16.645640579546075</v>
      </c>
      <c r="Q1942" s="3">
        <f t="shared" si="566"/>
        <v>-153.63985966807738</v>
      </c>
      <c r="R1942">
        <f t="shared" si="567"/>
        <v>26.360140331922622</v>
      </c>
      <c r="S1942">
        <f t="shared" si="568"/>
        <v>1.3377321810934837</v>
      </c>
      <c r="T1942">
        <f t="shared" si="551"/>
        <v>16.645640579546075</v>
      </c>
    </row>
    <row r="1943" spans="1:20" x14ac:dyDescent="0.25">
      <c r="A1943">
        <f t="shared" si="552"/>
        <v>8437.1590180915919</v>
      </c>
      <c r="B1943">
        <f t="shared" si="569"/>
        <v>1342.8155633816389</v>
      </c>
      <c r="C1943" t="str">
        <f t="shared" si="553"/>
        <v>-6.04275788716368-3.00248005006188i</v>
      </c>
      <c r="D1943" t="str">
        <f t="shared" si="554"/>
        <v>3.47811315234774-11.8587501410767i</v>
      </c>
      <c r="E1943" t="str">
        <f t="shared" si="555"/>
        <v>161.559077357273+1.28311558338243i</v>
      </c>
      <c r="F1943" t="str">
        <f t="shared" si="556"/>
        <v>2.90990800087358-111.229185347964i</v>
      </c>
      <c r="G1943" t="str">
        <f t="shared" si="557"/>
        <v>0.999999343953459-0.00080996673436057i</v>
      </c>
      <c r="H1943" t="str">
        <f t="shared" si="558"/>
        <v>44.5312305232267+217.479933627321i</v>
      </c>
      <c r="I1943" t="str">
        <f t="shared" si="559"/>
        <v>164.656512809903-29.2507664704001i</v>
      </c>
      <c r="K1943" t="str">
        <f t="shared" si="560"/>
        <v>0.00451813430406932-0.0266553073526161i</v>
      </c>
      <c r="L1943" t="str">
        <f t="shared" si="561"/>
        <v>0.000714285714285714-0.900633042263991i</v>
      </c>
      <c r="M1943" t="str">
        <f t="shared" si="562"/>
        <v>0.0025-0.0280594953508383i</v>
      </c>
      <c r="N1943">
        <f t="shared" si="563"/>
        <v>26.421516597194994</v>
      </c>
      <c r="O1943">
        <f t="shared" si="564"/>
        <v>16.582958316082301</v>
      </c>
      <c r="P1943" s="3">
        <f t="shared" si="565"/>
        <v>16.582958316082301</v>
      </c>
      <c r="Q1943" s="3">
        <f t="shared" si="566"/>
        <v>-153.57848340280501</v>
      </c>
      <c r="R1943">
        <f t="shared" si="567"/>
        <v>26.421516597194994</v>
      </c>
      <c r="S1943">
        <f t="shared" si="568"/>
        <v>1.3428155633816388</v>
      </c>
      <c r="T1943">
        <f t="shared" si="551"/>
        <v>16.582958316082301</v>
      </c>
    </row>
    <row r="1944" spans="1:20" x14ac:dyDescent="0.25">
      <c r="A1944">
        <f t="shared" si="552"/>
        <v>8469.2202223603399</v>
      </c>
      <c r="B1944">
        <f t="shared" si="569"/>
        <v>1347.9182625224892</v>
      </c>
      <c r="C1944" t="str">
        <f t="shared" si="553"/>
        <v>-5.99610663046862-2.98735638719625i</v>
      </c>
      <c r="D1944" t="str">
        <f t="shared" si="554"/>
        <v>3.47811306213481-11.8139061768488i</v>
      </c>
      <c r="E1944" t="str">
        <f t="shared" si="555"/>
        <v>161.560796417774+1.28865705436071i</v>
      </c>
      <c r="F1944" t="str">
        <f t="shared" si="556"/>
        <v>2.90990798633734-110.808132391568i</v>
      </c>
      <c r="G1944" t="str">
        <f t="shared" si="557"/>
        <v>0.999999338958035-0.000813044603889635i</v>
      </c>
      <c r="H1944" t="str">
        <f t="shared" si="558"/>
        <v>44.8378664111595+218.609242040976i</v>
      </c>
      <c r="I1944" t="str">
        <f t="shared" si="559"/>
        <v>164.889812518627-29.3316168253437i</v>
      </c>
      <c r="K1944" t="str">
        <f t="shared" si="560"/>
        <v>0.00450175449653586-0.0265557831755254i</v>
      </c>
      <c r="L1944" t="str">
        <f t="shared" si="561"/>
        <v>0.000714285714285714-0.897223592612063i</v>
      </c>
      <c r="M1944" t="str">
        <f t="shared" si="562"/>
        <v>0.0025-0.0279532729137659i</v>
      </c>
      <c r="N1944">
        <f t="shared" si="563"/>
        <v>26.483221267672405</v>
      </c>
      <c r="O1944">
        <f t="shared" si="564"/>
        <v>16.5202955469247</v>
      </c>
      <c r="P1944" s="3">
        <f t="shared" si="565"/>
        <v>16.5202955469247</v>
      </c>
      <c r="Q1944" s="3">
        <f t="shared" si="566"/>
        <v>-153.51677873232759</v>
      </c>
      <c r="R1944">
        <f t="shared" si="567"/>
        <v>26.483221267672405</v>
      </c>
      <c r="S1944">
        <f t="shared" si="568"/>
        <v>1.3479182625224893</v>
      </c>
      <c r="T1944">
        <f t="shared" si="551"/>
        <v>16.5202955469247</v>
      </c>
    </row>
    <row r="1945" spans="1:20" x14ac:dyDescent="0.25">
      <c r="A1945">
        <f t="shared" si="552"/>
        <v>8501.40325920531</v>
      </c>
      <c r="B1945">
        <f t="shared" si="569"/>
        <v>1353.0403519200747</v>
      </c>
      <c r="C1945" t="str">
        <f t="shared" si="553"/>
        <v>-5.94980331711661-2.97233243168014i</v>
      </c>
      <c r="D1945" t="str">
        <f t="shared" si="554"/>
        <v>3.47811297123496-11.7692321596249i</v>
      </c>
      <c r="E1945" t="str">
        <f t="shared" si="555"/>
        <v>161.562529441406+1.29421659865842i</v>
      </c>
      <c r="F1945" t="str">
        <f t="shared" si="556"/>
        <v>2.90990797169042-110.388673447357i</v>
      </c>
      <c r="G1945" t="str">
        <f t="shared" si="557"/>
        <v>0.999999333924574-0.000816134169276434i</v>
      </c>
      <c r="H1945" t="str">
        <f t="shared" si="558"/>
        <v>45.1484616131299+219.747069200833i</v>
      </c>
      <c r="I1945" t="str">
        <f t="shared" si="559"/>
        <v>165.125489776123-29.4139974196281i</v>
      </c>
      <c r="K1945" t="str">
        <f t="shared" si="560"/>
        <v>0.00448549683707603-0.0264566209521907i</v>
      </c>
      <c r="L1945" t="str">
        <f t="shared" si="561"/>
        <v>0.000714285714285714-0.893827049822735i</v>
      </c>
      <c r="M1945" t="str">
        <f t="shared" si="562"/>
        <v>0.0025-0.0278474525939091i</v>
      </c>
      <c r="N1945">
        <f t="shared" si="563"/>
        <v>26.54525472011025</v>
      </c>
      <c r="O1945">
        <f t="shared" si="564"/>
        <v>16.457652422166703</v>
      </c>
      <c r="P1945" s="3">
        <f t="shared" si="565"/>
        <v>16.457652422166703</v>
      </c>
      <c r="Q1945" s="3">
        <f t="shared" si="566"/>
        <v>-153.45474527988975</v>
      </c>
      <c r="R1945">
        <f t="shared" si="567"/>
        <v>26.54525472011025</v>
      </c>
      <c r="S1945">
        <f t="shared" si="568"/>
        <v>1.3530403519200747</v>
      </c>
      <c r="T1945">
        <f t="shared" si="551"/>
        <v>16.457652422166703</v>
      </c>
    </row>
    <row r="1946" spans="1:20" x14ac:dyDescent="0.25">
      <c r="A1946">
        <f t="shared" si="552"/>
        <v>8533.7085915902899</v>
      </c>
      <c r="B1946">
        <f t="shared" si="569"/>
        <v>1358.181905257371</v>
      </c>
      <c r="C1946" t="str">
        <f t="shared" si="553"/>
        <v>-5.90384538584838-2.95740733382177i</v>
      </c>
      <c r="D1946" t="str">
        <f t="shared" si="554"/>
        <v>3.47811287964297-11.7247274467543i</v>
      </c>
      <c r="E1946" t="str">
        <f t="shared" si="555"/>
        <v>161.564276528434+1.2997942893504i</v>
      </c>
      <c r="F1946" t="str">
        <f t="shared" si="556"/>
        <v>2.90990795693197-109.970802481274i</v>
      </c>
      <c r="G1946" t="str">
        <f t="shared" si="557"/>
        <v>0.999999328852786-0.000819235474964692i</v>
      </c>
      <c r="H1946" t="str">
        <f t="shared" si="558"/>
        <v>45.4630813425422+220.893512839022i</v>
      </c>
      <c r="I1946" t="str">
        <f t="shared" si="559"/>
        <v>165.363573870896-29.4979293489259i</v>
      </c>
      <c r="K1946" t="str">
        <f t="shared" si="560"/>
        <v>0.00446936042691293-0.0263578194801158i</v>
      </c>
      <c r="L1946" t="str">
        <f t="shared" si="561"/>
        <v>0.000714285714285714-0.890443365035603i</v>
      </c>
      <c r="M1946" t="str">
        <f t="shared" si="562"/>
        <v>0.0025-0.0277420328690069i</v>
      </c>
      <c r="N1946">
        <f t="shared" si="563"/>
        <v>26.607617330789452</v>
      </c>
      <c r="O1946">
        <f t="shared" si="564"/>
        <v>16.395029092554768</v>
      </c>
      <c r="P1946" s="3">
        <f t="shared" si="565"/>
        <v>16.395029092554768</v>
      </c>
      <c r="Q1946" s="3">
        <f t="shared" si="566"/>
        <v>-153.39238266921055</v>
      </c>
      <c r="R1946">
        <f t="shared" si="567"/>
        <v>26.607617330789452</v>
      </c>
      <c r="S1946">
        <f t="shared" si="568"/>
        <v>1.3581819052573709</v>
      </c>
      <c r="T1946">
        <f t="shared" si="551"/>
        <v>16.395029092554768</v>
      </c>
    </row>
    <row r="1947" spans="1:20" x14ac:dyDescent="0.25">
      <c r="A1947">
        <f t="shared" si="552"/>
        <v>8566.1366842383341</v>
      </c>
      <c r="B1947">
        <f t="shared" si="569"/>
        <v>1363.3429964973491</v>
      </c>
      <c r="C1947" t="str">
        <f t="shared" si="553"/>
        <v>-5.85823029374582-2.94258025236567i</v>
      </c>
      <c r="D1947" t="str">
        <f t="shared" si="554"/>
        <v>3.47811278735357-11.6803913980216i</v>
      </c>
      <c r="E1947" t="str">
        <f t="shared" si="555"/>
        <v>161.566037779933+1.30539019971055i</v>
      </c>
      <c r="F1947" t="str">
        <f t="shared" si="556"/>
        <v>2.90990794206116-109.554513482104i</v>
      </c>
      <c r="G1947" t="str">
        <f t="shared" si="557"/>
        <v>0.999999323742379-0.00082234856556702i</v>
      </c>
      <c r="H1947" t="str">
        <f t="shared" si="558"/>
        <v>45.781792157146+222.048672203277i</v>
      </c>
      <c r="I1947" t="str">
        <f t="shared" si="559"/>
        <v>165.604094537535-29.5834341524014i</v>
      </c>
      <c r="K1947" t="str">
        <f t="shared" si="560"/>
        <v>0.00445334437370098-0.0262593775595154i</v>
      </c>
      <c r="L1947" t="str">
        <f t="shared" si="561"/>
        <v>0.000714285714285714-0.887072489575219i</v>
      </c>
      <c r="M1947" t="str">
        <f t="shared" si="562"/>
        <v>0.0025-0.0276370122225612i</v>
      </c>
      <c r="N1947">
        <f t="shared" si="563"/>
        <v>26.670309475481531</v>
      </c>
      <c r="O1947">
        <f t="shared" si="564"/>
        <v>16.332425709490451</v>
      </c>
      <c r="P1947" s="3">
        <f t="shared" si="565"/>
        <v>16.332425709490451</v>
      </c>
      <c r="Q1947" s="3">
        <f t="shared" si="566"/>
        <v>-153.32969052451847</v>
      </c>
      <c r="R1947">
        <f t="shared" si="567"/>
        <v>26.670309475481531</v>
      </c>
      <c r="S1947">
        <f t="shared" si="568"/>
        <v>1.3633429964973491</v>
      </c>
      <c r="T1947">
        <f t="shared" si="551"/>
        <v>16.332425709490451</v>
      </c>
    </row>
    <row r="1948" spans="1:20" x14ac:dyDescent="0.25">
      <c r="A1948">
        <f t="shared" si="552"/>
        <v>8598.6880036384391</v>
      </c>
      <c r="B1948">
        <f t="shared" si="569"/>
        <v>1368.5236998840389</v>
      </c>
      <c r="C1948" t="str">
        <f t="shared" si="553"/>
        <v>-5.81295551610853-2.92785035440406i</v>
      </c>
      <c r="D1948" t="str">
        <f t="shared" si="554"/>
        <v>3.47811269436142-11.636223375638i</v>
      </c>
      <c r="E1948" t="str">
        <f t="shared" si="555"/>
        <v>161.567813297796+1.31100440321164i</v>
      </c>
      <c r="F1948" t="str">
        <f t="shared" si="556"/>
        <v>2.9099079270771-109.139800461391i</v>
      </c>
      <c r="G1948" t="str">
        <f t="shared" si="557"/>
        <v>0.99999931859306-0.000825473485865545i</v>
      </c>
      <c r="H1948" t="str">
        <f t="shared" si="558"/>
        <v>46.1046619924077+223.212648085483i</v>
      </c>
      <c r="I1948" t="str">
        <f t="shared" si="559"/>
        <v>165.847081964903-29.6705338234983i</v>
      </c>
      <c r="K1948" t="str">
        <f t="shared" si="560"/>
        <v>0.0044374477914825-0.0261612939933244i</v>
      </c>
      <c r="L1948" t="str">
        <f t="shared" si="561"/>
        <v>0.000714285714285714-0.883714374950402i</v>
      </c>
      <c r="M1948" t="str">
        <f t="shared" si="562"/>
        <v>0.0025-0.0275323891438146i</v>
      </c>
      <c r="N1948">
        <f t="shared" si="563"/>
        <v>26.733331529411998</v>
      </c>
      <c r="O1948">
        <f t="shared" si="564"/>
        <v>16.269842425033101</v>
      </c>
      <c r="P1948" s="3">
        <f t="shared" si="565"/>
        <v>16.269842425033101</v>
      </c>
      <c r="Q1948" s="3">
        <f t="shared" si="566"/>
        <v>-153.266668470588</v>
      </c>
      <c r="R1948">
        <f t="shared" si="567"/>
        <v>26.733331529411998</v>
      </c>
      <c r="S1948">
        <f t="shared" si="568"/>
        <v>1.3685236998840389</v>
      </c>
      <c r="T1948">
        <f t="shared" si="551"/>
        <v>16.269842425033101</v>
      </c>
    </row>
    <row r="1949" spans="1:20" x14ac:dyDescent="0.25">
      <c r="A1949">
        <f t="shared" si="552"/>
        <v>8631.363018052265</v>
      </c>
      <c r="B1949">
        <f t="shared" si="569"/>
        <v>1373.7240899435983</v>
      </c>
      <c r="C1949" t="str">
        <f t="shared" si="553"/>
        <v>-5.76801854633086-2.91321681528943i</v>
      </c>
      <c r="D1949" t="str">
        <f t="shared" si="554"/>
        <v>3.47811260066121-11.5922227442315i</v>
      </c>
      <c r="E1949" t="str">
        <f t="shared" si="555"/>
        <v>161.569603184747+1.3166369735258i</v>
      </c>
      <c r="F1949" t="str">
        <f t="shared" si="556"/>
        <v>2.90990791197895-108.726657453347i</v>
      </c>
      <c r="G1949" t="str">
        <f t="shared" si="557"/>
        <v>0.999999313404531-0.000828610280812562i</v>
      </c>
      <c r="H1949" t="str">
        <f t="shared" si="558"/>
        <v>46.4317601958468+224.385542850817i</v>
      </c>
      <c r="I1949" t="str">
        <f t="shared" si="559"/>
        <v>166.092566804478-29.7592508210334i</v>
      </c>
      <c r="K1949" t="str">
        <f t="shared" si="560"/>
        <v>0.00442166980064486-0.0260635675872079i</v>
      </c>
      <c r="L1949" t="str">
        <f t="shared" si="561"/>
        <v>0.000714285714285714-0.880368972853558i</v>
      </c>
      <c r="M1949" t="str">
        <f t="shared" si="562"/>
        <v>0.0025-0.0274281621277293i</v>
      </c>
      <c r="N1949">
        <f t="shared" si="563"/>
        <v>26.796683867226591</v>
      </c>
      <c r="O1949">
        <f t="shared" si="564"/>
        <v>16.207279391902421</v>
      </c>
      <c r="P1949" s="3">
        <f t="shared" si="565"/>
        <v>16.207279391902421</v>
      </c>
      <c r="Q1949" s="3">
        <f t="shared" si="566"/>
        <v>-153.20331613277341</v>
      </c>
      <c r="R1949">
        <f t="shared" si="567"/>
        <v>26.796683867226591</v>
      </c>
      <c r="S1949">
        <f t="shared" si="568"/>
        <v>1.3737240899435983</v>
      </c>
      <c r="T1949">
        <f t="shared" si="551"/>
        <v>16.207279391902421</v>
      </c>
    </row>
    <row r="1950" spans="1:20" x14ac:dyDescent="0.25">
      <c r="A1950">
        <f t="shared" si="552"/>
        <v>8664.1621975208636</v>
      </c>
      <c r="B1950">
        <f t="shared" si="569"/>
        <v>1378.9442414853841</v>
      </c>
      <c r="C1950" t="str">
        <f t="shared" si="553"/>
        <v>-5.72341689577948-2.89867881854749i</v>
      </c>
      <c r="D1950" t="str">
        <f t="shared" si="554"/>
        <v>3.47811250624753-11.5483888708383i</v>
      </c>
      <c r="E1950" t="str">
        <f t="shared" si="555"/>
        <v>161.571407544337+1.32228798452459i</v>
      </c>
      <c r="F1950" t="str">
        <f t="shared" si="556"/>
        <v>2.90990789676584-108.315078514774i</v>
      </c>
      <c r="G1950" t="str">
        <f t="shared" si="557"/>
        <v>0.999999308176495-0.000831758995531181i</v>
      </c>
      <c r="H1950" t="str">
        <f t="shared" si="558"/>
        <v>46.763157562373+225.567460467551i</v>
      </c>
      <c r="I1950" t="str">
        <f t="shared" si="559"/>
        <v>166.340580178913-29.8496080806141i</v>
      </c>
      <c r="K1950" t="str">
        <f t="shared" si="560"/>
        <v>0.00440600952787753-0.02596619714957i</v>
      </c>
      <c r="L1950" t="str">
        <f t="shared" si="561"/>
        <v>0.000714285714285714-0.877036235159949i</v>
      </c>
      <c r="M1950" t="str">
        <f t="shared" si="562"/>
        <v>0.0025-0.0273243296749644i</v>
      </c>
      <c r="N1950">
        <f t="shared" si="563"/>
        <v>26.860366862953526</v>
      </c>
      <c r="O1950">
        <f t="shared" si="564"/>
        <v>16.144736763480438</v>
      </c>
      <c r="P1950" s="3">
        <f t="shared" si="565"/>
        <v>16.144736763480438</v>
      </c>
      <c r="Q1950" s="3">
        <f t="shared" si="566"/>
        <v>-153.13963313704647</v>
      </c>
      <c r="R1950">
        <f t="shared" si="567"/>
        <v>26.860366862953526</v>
      </c>
      <c r="S1950">
        <f t="shared" si="568"/>
        <v>1.3789442414853841</v>
      </c>
      <c r="T1950">
        <f t="shared" si="551"/>
        <v>16.144736763480438</v>
      </c>
    </row>
    <row r="1951" spans="1:20" x14ac:dyDescent="0.25">
      <c r="A1951">
        <f t="shared" si="552"/>
        <v>8697.0860138714434</v>
      </c>
      <c r="B1951">
        <f t="shared" si="569"/>
        <v>1384.1842296030286</v>
      </c>
      <c r="C1951" t="str">
        <f t="shared" si="553"/>
        <v>-5.67914809367193-2.88423555579151i</v>
      </c>
      <c r="D1951" t="str">
        <f t="shared" si="554"/>
        <v>3.47811241111496-11.5047211248934i</v>
      </c>
      <c r="E1951" t="str">
        <f t="shared" si="555"/>
        <v>161.573226480957+1.32795751027899i</v>
      </c>
      <c r="F1951" t="str">
        <f t="shared" si="556"/>
        <v>2.90990788143688-107.905057724968i</v>
      </c>
      <c r="G1951" t="str">
        <f t="shared" si="557"/>
        <v>0.99999930290865-0.00083491967531597i</v>
      </c>
      <c r="H1951" t="str">
        <f t="shared" si="558"/>
        <v>47.0989263706489+226.75850653747i</v>
      </c>
      <c r="I1951" t="str">
        <f t="shared" si="559"/>
        <v>166.591153690723-29.9416290263761i</v>
      </c>
      <c r="K1951" t="str">
        <f t="shared" si="560"/>
        <v>0.00439046610612956-0.0258691814915629i</v>
      </c>
      <c r="L1951" t="str">
        <f t="shared" si="561"/>
        <v>0.000714285714285714-0.873716113927031i</v>
      </c>
      <c r="M1951" t="str">
        <f t="shared" si="562"/>
        <v>0.0025-0.0272208902918553i</v>
      </c>
      <c r="N1951">
        <f t="shared" si="563"/>
        <v>26.924380889968177</v>
      </c>
      <c r="O1951">
        <f t="shared" si="564"/>
        <v>16.082214693814038</v>
      </c>
      <c r="P1951" s="3">
        <f t="shared" si="565"/>
        <v>16.082214693814038</v>
      </c>
      <c r="Q1951" s="3">
        <f t="shared" si="566"/>
        <v>-153.07561911003182</v>
      </c>
      <c r="R1951">
        <f t="shared" si="567"/>
        <v>26.924380889968177</v>
      </c>
      <c r="S1951">
        <f t="shared" si="568"/>
        <v>1.3841842296030287</v>
      </c>
      <c r="T1951">
        <f t="shared" si="551"/>
        <v>16.082214693814038</v>
      </c>
    </row>
    <row r="1952" spans="1:20" x14ac:dyDescent="0.25">
      <c r="A1952">
        <f t="shared" si="552"/>
        <v>8730.134940724156</v>
      </c>
      <c r="B1952">
        <f t="shared" si="569"/>
        <v>1389.4441296755201</v>
      </c>
      <c r="C1952" t="str">
        <f t="shared" si="553"/>
        <v>-5.63520968695588-2.86988622663736i</v>
      </c>
      <c r="D1952" t="str">
        <f t="shared" si="554"/>
        <v>3.47811231525798-11.4612188782215i</v>
      </c>
      <c r="E1952" t="str">
        <f t="shared" si="555"/>
        <v>161.575060099845+1.33364562505945i</v>
      </c>
      <c r="F1952" t="str">
        <f t="shared" si="556"/>
        <v>2.90990786599121-107.496589185644i</v>
      </c>
      <c r="G1952" t="str">
        <f t="shared" si="557"/>
        <v>0.999999297600693-0.000838092365633609i</v>
      </c>
      <c r="H1952" t="str">
        <f t="shared" si="558"/>
        <v>47.439140420522+227.958788326964i</v>
      </c>
      <c r="I1952" t="str">
        <f t="shared" si="559"/>
        <v>166.8443194312-30.0353375830712i</v>
      </c>
      <c r="K1952" t="str">
        <f t="shared" si="560"/>
        <v>0.00437503867456739-0.0257725194270961i</v>
      </c>
      <c r="L1952" t="str">
        <f t="shared" si="561"/>
        <v>0.000714285714285714-0.870408561393732i</v>
      </c>
      <c r="M1952" t="str">
        <f t="shared" si="562"/>
        <v>0.0025-0.0271178424903919i</v>
      </c>
      <c r="N1952">
        <f t="shared" si="563"/>
        <v>26.988726320955891</v>
      </c>
      <c r="O1952">
        <f t="shared" si="564"/>
        <v>16.019713337617372</v>
      </c>
      <c r="P1952" s="3">
        <f t="shared" si="565"/>
        <v>16.019713337617372</v>
      </c>
      <c r="Q1952" s="3">
        <f t="shared" si="566"/>
        <v>-153.01127367904411</v>
      </c>
      <c r="R1952">
        <f t="shared" si="567"/>
        <v>26.988726320955891</v>
      </c>
      <c r="S1952">
        <f t="shared" si="568"/>
        <v>1.3894441296755202</v>
      </c>
      <c r="T1952">
        <f t="shared" si="551"/>
        <v>16.019713337617372</v>
      </c>
    </row>
    <row r="1953" spans="1:20" x14ac:dyDescent="0.25">
      <c r="A1953">
        <f t="shared" si="552"/>
        <v>8763.3094534989086</v>
      </c>
      <c r="B1953">
        <f t="shared" si="569"/>
        <v>1394.7240173682872</v>
      </c>
      <c r="C1953" t="str">
        <f t="shared" si="553"/>
        <v>-5.59159924018851-2.85563003861931i</v>
      </c>
      <c r="D1953" t="str">
        <f t="shared" si="554"/>
        <v>3.47811221867114-11.4178815050282i</v>
      </c>
      <c r="E1953" t="str">
        <f t="shared" si="555"/>
        <v>161.576908507079+1.33935240333609i</v>
      </c>
      <c r="F1953" t="str">
        <f t="shared" si="556"/>
        <v>2.90990785042792-107.089667020845i</v>
      </c>
      <c r="G1953" t="str">
        <f t="shared" si="557"/>
        <v>0.99999929225232-0.000841277112123549i</v>
      </c>
      <c r="H1953" t="str">
        <f t="shared" si="558"/>
        <v>47.7838750715573+229.168414798805i</v>
      </c>
      <c r="I1953" t="str">
        <f t="shared" si="559"/>
        <v>167.100109989498-30.1307581884998i</v>
      </c>
      <c r="K1953" t="str">
        <f t="shared" si="560"/>
        <v>0.00435972637853261-0.0256762097728441i</v>
      </c>
      <c r="L1953" t="str">
        <f t="shared" si="561"/>
        <v>0.000714285714285714-0.867113529979807i</v>
      </c>
      <c r="M1953" t="str">
        <f t="shared" si="562"/>
        <v>0.0025-0.0270151847881967i</v>
      </c>
      <c r="N1953">
        <f t="shared" si="563"/>
        <v>27.053403527875929</v>
      </c>
      <c r="O1953">
        <f t="shared" si="564"/>
        <v>15.957232850273392</v>
      </c>
      <c r="P1953" s="3">
        <f t="shared" si="565"/>
        <v>15.957232850273392</v>
      </c>
      <c r="Q1953" s="3">
        <f t="shared" si="566"/>
        <v>-152.94659647212407</v>
      </c>
      <c r="R1953">
        <f t="shared" si="567"/>
        <v>27.053403527875929</v>
      </c>
      <c r="S1953">
        <f t="shared" si="568"/>
        <v>1.3947240173682871</v>
      </c>
      <c r="T1953">
        <f t="shared" si="551"/>
        <v>15.957232850273392</v>
      </c>
    </row>
    <row r="1954" spans="1:20" x14ac:dyDescent="0.25">
      <c r="A1954">
        <f t="shared" si="552"/>
        <v>8796.6100294222033</v>
      </c>
      <c r="B1954">
        <f t="shared" si="569"/>
        <v>1400.0239686342866</v>
      </c>
      <c r="C1954" t="str">
        <f t="shared" si="553"/>
        <v>-5.54831433541792-2.84146620710725i</v>
      </c>
      <c r="D1954" t="str">
        <f t="shared" si="554"/>
        <v>3.47811212134884-11.3747083818907i</v>
      </c>
      <c r="E1954" t="str">
        <f t="shared" si="555"/>
        <v>161.578771809605+1.34507791977894i</v>
      </c>
      <c r="F1954" t="str">
        <f t="shared" si="556"/>
        <v>2.90990783474613-106.684285376858i</v>
      </c>
      <c r="G1954" t="str">
        <f t="shared" si="557"/>
        <v>0.999999286863221-0.000844473960598663i</v>
      </c>
      <c r="H1954" t="str">
        <f t="shared" si="558"/>
        <v>48.1332072827001+230.387496644584i</v>
      </c>
      <c r="I1954" t="str">
        <f t="shared" si="559"/>
        <v>167.358558461894-30.2279158063045i</v>
      </c>
      <c r="K1954" t="str">
        <f t="shared" si="560"/>
        <v>0.00434452836950036-0.0255802513482559i</v>
      </c>
      <c r="L1954" t="str">
        <f t="shared" si="561"/>
        <v>0.000714285714285714-0.863830972285128i</v>
      </c>
      <c r="M1954" t="str">
        <f t="shared" si="562"/>
        <v>0.0025-0.0269129157085044i</v>
      </c>
      <c r="N1954">
        <f t="shared" si="563"/>
        <v>27.118412881923859</v>
      </c>
      <c r="O1954">
        <f t="shared" si="564"/>
        <v>15.894773387837313</v>
      </c>
      <c r="P1954" s="3">
        <f t="shared" si="565"/>
        <v>15.894773387837313</v>
      </c>
      <c r="Q1954" s="3">
        <f t="shared" si="566"/>
        <v>-152.88158711807614</v>
      </c>
      <c r="R1954">
        <f t="shared" si="567"/>
        <v>27.118412881923859</v>
      </c>
      <c r="S1954">
        <f t="shared" si="568"/>
        <v>1.4000239686342866</v>
      </c>
      <c r="T1954">
        <f t="shared" si="551"/>
        <v>15.894773387837313</v>
      </c>
    </row>
    <row r="1955" spans="1:20" x14ac:dyDescent="0.25">
      <c r="A1955">
        <f t="shared" si="552"/>
        <v>8830.0371475340071</v>
      </c>
      <c r="B1955">
        <f t="shared" si="569"/>
        <v>1405.3440597150968</v>
      </c>
      <c r="C1955" t="str">
        <f t="shared" si="553"/>
        <v>-5.50535257206376-2.82739395522405i</v>
      </c>
      <c r="D1955" t="str">
        <f t="shared" si="554"/>
        <v>3.47811202328548-11.3316988877493i</v>
      </c>
      <c r="E1955" t="str">
        <f t="shared" si="555"/>
        <v>161.580650115224+1.35082224925785i</v>
      </c>
      <c r="F1955" t="str">
        <f t="shared" si="556"/>
        <v>2.90990781894493-106.280438422132i</v>
      </c>
      <c r="G1955" t="str">
        <f t="shared" si="557"/>
        <v>0.999999281433088-0.000847682957045902i</v>
      </c>
      <c r="H1955" t="str">
        <f t="shared" si="558"/>
        <v>48.4872156531233+231.616146317888i</v>
      </c>
      <c r="I1955" t="str">
        <f t="shared" si="559"/>
        <v>167.619698461277-30.3268359391446i</v>
      </c>
      <c r="K1955" t="str">
        <f t="shared" si="560"/>
        <v>0.00432944380503757-0.0254846429755621i</v>
      </c>
      <c r="L1955" t="str">
        <f t="shared" si="561"/>
        <v>0.000714285714285714-0.860560841088985i</v>
      </c>
      <c r="M1955" t="str">
        <f t="shared" si="562"/>
        <v>0.0025-0.0268110337801399i</v>
      </c>
      <c r="N1955">
        <f t="shared" si="563"/>
        <v>27.183754753493844</v>
      </c>
      <c r="O1955">
        <f t="shared" si="564"/>
        <v>15.832335107037785</v>
      </c>
      <c r="P1955" s="3">
        <f t="shared" si="565"/>
        <v>15.832335107037785</v>
      </c>
      <c r="Q1955" s="3">
        <f t="shared" si="566"/>
        <v>-152.81624524650616</v>
      </c>
      <c r="R1955">
        <f t="shared" si="567"/>
        <v>27.183754753493844</v>
      </c>
      <c r="S1955">
        <f t="shared" si="568"/>
        <v>1.4053440597150968</v>
      </c>
      <c r="T1955">
        <f t="shared" si="551"/>
        <v>15.832335107037785</v>
      </c>
    </row>
    <row r="1956" spans="1:20" x14ac:dyDescent="0.25">
      <c r="A1956">
        <f t="shared" si="552"/>
        <v>8863.5912886946371</v>
      </c>
      <c r="B1956">
        <f t="shared" si="569"/>
        <v>1410.6843671420143</v>
      </c>
      <c r="C1956" t="str">
        <f t="shared" si="553"/>
        <v>-5.46271156679933-2.81341251376436i</v>
      </c>
      <c r="D1956" t="str">
        <f t="shared" si="554"/>
        <v>3.47811192447544-11.2888524038978i</v>
      </c>
      <c r="E1956" t="str">
        <f t="shared" si="555"/>
        <v>161.582543532609+1.35658546684276i</v>
      </c>
      <c r="F1956" t="str">
        <f t="shared" si="556"/>
        <v>2.90990780302341-105.878120347194i</v>
      </c>
      <c r="G1956" t="str">
        <f t="shared" si="557"/>
        <v>0.999999275961607-0.000850904147626968i</v>
      </c>
      <c r="H1956" t="str">
        <f t="shared" si="558"/>
        <v>48.8459804642877+232.854478068186i</v>
      </c>
      <c r="I1956" t="str">
        <f t="shared" si="559"/>
        <v>167.88356412682-30.4275446422563i</v>
      </c>
      <c r="K1956" t="str">
        <f t="shared" si="560"/>
        <v>0.00431447184876186-0.0253893834797831i</v>
      </c>
      <c r="L1956" t="str">
        <f t="shared" si="561"/>
        <v>0.000714285714285714-0.857303089349463i</v>
      </c>
      <c r="M1956" t="str">
        <f t="shared" si="562"/>
        <v>0.0025-0.0267095375374974i</v>
      </c>
      <c r="N1956">
        <f t="shared" si="563"/>
        <v>27.24942951214237</v>
      </c>
      <c r="O1956">
        <f t="shared" si="564"/>
        <v>15.769918165279286</v>
      </c>
      <c r="P1956" s="3">
        <f t="shared" si="565"/>
        <v>15.769918165279286</v>
      </c>
      <c r="Q1956" s="3">
        <f t="shared" si="566"/>
        <v>-152.75057048785763</v>
      </c>
      <c r="R1956">
        <f t="shared" si="567"/>
        <v>27.24942951214237</v>
      </c>
      <c r="S1956">
        <f t="shared" si="568"/>
        <v>1.4106843671420142</v>
      </c>
      <c r="T1956">
        <f t="shared" si="551"/>
        <v>15.769918165279286</v>
      </c>
    </row>
    <row r="1957" spans="1:20" x14ac:dyDescent="0.25">
      <c r="A1957">
        <f t="shared" si="552"/>
        <v>8897.2729355916763</v>
      </c>
      <c r="B1957">
        <f t="shared" si="569"/>
        <v>1416.0449677371539</v>
      </c>
      <c r="C1957" t="str">
        <f t="shared" si="553"/>
        <v>-5.42038895343443-2.79952112111402i</v>
      </c>
      <c r="D1957" t="str">
        <f t="shared" si="554"/>
        <v>3.47811182491302-11.2461683139751i</v>
      </c>
      <c r="E1957" t="str">
        <f t="shared" si="555"/>
        <v>161.584452171308+1.36236764780358i</v>
      </c>
      <c r="F1957" t="str">
        <f t="shared" si="556"/>
        <v>2.90990778698066-105.477325364563i</v>
      </c>
      <c r="G1957" t="str">
        <f t="shared" si="557"/>
        <v>0.999999270448464-0.000854137578678964i</v>
      </c>
      <c r="H1957" t="str">
        <f t="shared" si="558"/>
        <v>49.2095837232525+234.102607975455i</v>
      </c>
      <c r="I1957" t="str">
        <f t="shared" si="559"/>
        <v>168.150190133854-30.5300685374071i</v>
      </c>
      <c r="K1957" t="str">
        <f t="shared" si="560"/>
        <v>0.00429961167030026-0.025294471688737i</v>
      </c>
      <c r="L1957" t="str">
        <f t="shared" si="561"/>
        <v>0.000714285714285714-0.854057670202693i</v>
      </c>
      <c r="M1957" t="str">
        <f t="shared" si="562"/>
        <v>0.0025-0.0266084255205194i</v>
      </c>
      <c r="N1957">
        <f t="shared" si="563"/>
        <v>27.31543752654909</v>
      </c>
      <c r="O1957">
        <f t="shared" si="564"/>
        <v>15.707522720644436</v>
      </c>
      <c r="P1957" s="3">
        <f t="shared" si="565"/>
        <v>15.707522720644436</v>
      </c>
      <c r="Q1957" s="3">
        <f t="shared" si="566"/>
        <v>-152.68456247345091</v>
      </c>
      <c r="R1957">
        <f t="shared" si="567"/>
        <v>27.31543752654909</v>
      </c>
      <c r="S1957">
        <f t="shared" si="568"/>
        <v>1.4160449677371538</v>
      </c>
      <c r="T1957">
        <f t="shared" si="551"/>
        <v>15.707522720644436</v>
      </c>
    </row>
    <row r="1958" spans="1:20" x14ac:dyDescent="0.25">
      <c r="A1958">
        <f t="shared" si="552"/>
        <v>8931.0825727469255</v>
      </c>
      <c r="B1958">
        <f t="shared" si="569"/>
        <v>1421.4259386145552</v>
      </c>
      <c r="C1958" t="str">
        <f t="shared" si="553"/>
        <v>-5.37838238279867-2.78571902317039i</v>
      </c>
      <c r="D1958" t="str">
        <f t="shared" si="554"/>
        <v>3.47811172459249-11.2036460039563i</v>
      </c>
      <c r="E1958" t="str">
        <f t="shared" si="555"/>
        <v>161.586376141751+1.36816886761053i</v>
      </c>
      <c r="F1958" t="str">
        <f t="shared" si="556"/>
        <v>2.90990777081576-105.078047708668i</v>
      </c>
      <c r="G1958" t="str">
        <f t="shared" si="557"/>
        <v>0.999999264893342-0.000857383296715072i</v>
      </c>
      <c r="H1958" t="str">
        <f t="shared" si="558"/>
        <v>49.5781092072931+235.360653985568i</v>
      </c>
      <c r="I1958" t="str">
        <f t="shared" si="559"/>
        <v>168.41961170396-30.6344348272717i</v>
      </c>
      <c r="K1958" t="str">
        <f t="shared" si="560"/>
        <v>0.00428486244524852-0.0251999064330466i</v>
      </c>
      <c r="L1958" t="str">
        <f t="shared" si="561"/>
        <v>0.000714285714285714-0.85082453696223i</v>
      </c>
      <c r="M1958" t="str">
        <f t="shared" si="562"/>
        <v>0.0025-0.0265076962746757i</v>
      </c>
      <c r="N1958">
        <f t="shared" si="563"/>
        <v>27.381779164479184</v>
      </c>
      <c r="O1958">
        <f t="shared" si="564"/>
        <v>15.645148931895982</v>
      </c>
      <c r="P1958" s="3">
        <f t="shared" si="565"/>
        <v>15.645148931895982</v>
      </c>
      <c r="Q1958" s="3">
        <f t="shared" si="566"/>
        <v>-152.61822083552082</v>
      </c>
      <c r="R1958">
        <f t="shared" si="567"/>
        <v>27.381779164479184</v>
      </c>
      <c r="S1958">
        <f t="shared" si="568"/>
        <v>1.4214259386145551</v>
      </c>
      <c r="T1958">
        <f t="shared" si="551"/>
        <v>15.645148931895982</v>
      </c>
    </row>
    <row r="1959" spans="1:20" x14ac:dyDescent="0.25">
      <c r="A1959">
        <f t="shared" si="552"/>
        <v>8965.0206865233649</v>
      </c>
      <c r="B1959">
        <f t="shared" si="569"/>
        <v>1426.8273571812906</v>
      </c>
      <c r="C1959" t="str">
        <f t="shared" si="553"/>
        <v>-5.3366895226254-2.77200547326343i</v>
      </c>
      <c r="D1959" t="str">
        <f t="shared" si="554"/>
        <v>3.4781116235081-11.1612848621437i</v>
      </c>
      <c r="E1959" t="str">
        <f t="shared" si="555"/>
        <v>161.588315555254+1.37398920193387i</v>
      </c>
      <c r="F1959" t="str">
        <f t="shared" si="556"/>
        <v>2.90990775452777-104.680281635766i</v>
      </c>
      <c r="G1959" t="str">
        <f t="shared" si="557"/>
        <v>0.999999259295921-0.000860641348425213i</v>
      </c>
      <c r="H1959" t="str">
        <f t="shared" si="558"/>
        <v>49.951642509859+236.628735946462i</v>
      </c>
      <c r="I1959" t="str">
        <f t="shared" si="559"/>
        <v>168.691864615277-30.7406713102331i</v>
      </c>
      <c r="K1959" t="str">
        <f t="shared" si="560"/>
        <v>0.00427022335513044-0.0251056865461468i</v>
      </c>
      <c r="L1959" t="str">
        <f t="shared" si="561"/>
        <v>0.000714285714285714-0.847603643118387i</v>
      </c>
      <c r="M1959" t="str">
        <f t="shared" si="562"/>
        <v>0.0025-0.0264073483509421i</v>
      </c>
      <c r="N1959">
        <f t="shared" si="563"/>
        <v>27.448454792745139</v>
      </c>
      <c r="O1959">
        <f t="shared" si="564"/>
        <v>15.582796958478632</v>
      </c>
      <c r="P1959" s="3">
        <f t="shared" si="565"/>
        <v>15.582796958478632</v>
      </c>
      <c r="Q1959" s="3">
        <f t="shared" si="566"/>
        <v>-152.55154520725486</v>
      </c>
      <c r="R1959">
        <f t="shared" si="567"/>
        <v>27.448454792745139</v>
      </c>
      <c r="S1959">
        <f t="shared" si="568"/>
        <v>1.4268273571812906</v>
      </c>
      <c r="T1959">
        <f t="shared" si="551"/>
        <v>15.582796958478632</v>
      </c>
    </row>
    <row r="1960" spans="1:20" x14ac:dyDescent="0.25">
      <c r="A1960">
        <f t="shared" si="552"/>
        <v>8999.0877651321534</v>
      </c>
      <c r="B1960">
        <f t="shared" si="569"/>
        <v>1432.2493011385795</v>
      </c>
      <c r="C1960" t="str">
        <f t="shared" si="553"/>
        <v>-5.29530805743662-2.7583797320778i</v>
      </c>
      <c r="D1960" t="str">
        <f t="shared" si="554"/>
        <v>3.47811152165399-11.1190842791578i</v>
      </c>
      <c r="E1960" t="str">
        <f t="shared" si="555"/>
        <v>161.590270524033+1.37982872664449i</v>
      </c>
      <c r="F1960" t="str">
        <f t="shared" si="556"/>
        <v>2.90990773811576-104.284021423859i</v>
      </c>
      <c r="G1960" t="str">
        <f t="shared" si="557"/>
        <v>0.999999253655878-0.000863911780676726i</v>
      </c>
      <c r="H1960" t="str">
        <f t="shared" si="558"/>
        <v>50.3302710879188+237.906975645088i</v>
      </c>
      <c r="I1960" t="str">
        <f t="shared" si="559"/>
        <v>168.966985213019-30.8488063956235i</v>
      </c>
      <c r="K1960" t="str">
        <f t="shared" si="560"/>
        <v>0.0042556935873576-0.0250118108642917i</v>
      </c>
      <c r="L1960" t="str">
        <f t="shared" si="561"/>
        <v>0.000714285714285714-0.844394942337502i</v>
      </c>
      <c r="M1960" t="str">
        <f t="shared" si="562"/>
        <v>0.0025-0.0263073803057801i</v>
      </c>
      <c r="N1960">
        <f t="shared" si="563"/>
        <v>27.51546477716829</v>
      </c>
      <c r="O1960">
        <f t="shared" si="564"/>
        <v>15.520466960521297</v>
      </c>
      <c r="P1960" s="3">
        <f t="shared" si="565"/>
        <v>15.520466960521297</v>
      </c>
      <c r="Q1960" s="3">
        <f t="shared" si="566"/>
        <v>-152.48453522283171</v>
      </c>
      <c r="R1960">
        <f t="shared" si="567"/>
        <v>27.51546477716829</v>
      </c>
      <c r="S1960">
        <f t="shared" si="568"/>
        <v>1.4322493011385795</v>
      </c>
      <c r="T1960">
        <f t="shared" si="551"/>
        <v>15.520466960521297</v>
      </c>
    </row>
    <row r="1961" spans="1:20" x14ac:dyDescent="0.25">
      <c r="A1961">
        <f t="shared" si="552"/>
        <v>9033.2842986396554</v>
      </c>
      <c r="B1961">
        <f t="shared" si="569"/>
        <v>1437.6918484829062</v>
      </c>
      <c r="C1961" t="str">
        <f t="shared" si="553"/>
        <v>-5.25423568842838-2.74484106757555i</v>
      </c>
      <c r="D1961" t="str">
        <f t="shared" si="554"/>
        <v>3.47811141902433-11.0770436479292i</v>
      </c>
      <c r="E1961" t="str">
        <f t="shared" si="555"/>
        <v>161.592241161199+1.38568751781315i</v>
      </c>
      <c r="F1961" t="str">
        <f t="shared" si="556"/>
        <v>2.90990772157877-103.889261372611i</v>
      </c>
      <c r="G1961" t="str">
        <f t="shared" si="557"/>
        <v>0.99999924797289-0.000867194640515037i</v>
      </c>
      <c r="H1961" t="str">
        <f t="shared" si="558"/>
        <v>50.7140843107476+239.19549684519i</v>
      </c>
      <c r="I1961" t="str">
        <f t="shared" si="559"/>
        <v>169.24501042023-30.958869119426i</v>
      </c>
      <c r="K1961" t="str">
        <f t="shared" si="560"/>
        <v>0.00424127233518919-0.0249182782265611i</v>
      </c>
      <c r="L1961" t="str">
        <f t="shared" si="561"/>
        <v>0.000714285714285714-0.841198388461347i</v>
      </c>
      <c r="M1961" t="str">
        <f t="shared" si="562"/>
        <v>0.0025-0.0262077907011159i</v>
      </c>
      <c r="N1961">
        <f t="shared" si="563"/>
        <v>27.582809482538977</v>
      </c>
      <c r="O1961">
        <f t="shared" si="564"/>
        <v>15.458159098838916</v>
      </c>
      <c r="P1961" s="3">
        <f t="shared" si="565"/>
        <v>15.458159098838916</v>
      </c>
      <c r="Q1961" s="3">
        <f t="shared" si="566"/>
        <v>-152.41719051746102</v>
      </c>
      <c r="R1961">
        <f t="shared" si="567"/>
        <v>27.582809482538977</v>
      </c>
      <c r="S1961">
        <f t="shared" si="568"/>
        <v>1.4376918484829062</v>
      </c>
      <c r="T1961">
        <f t="shared" si="551"/>
        <v>15.458159098838916</v>
      </c>
    </row>
    <row r="1962" spans="1:20" x14ac:dyDescent="0.25">
      <c r="A1962">
        <f t="shared" si="552"/>
        <v>9067.6107789744856</v>
      </c>
      <c r="B1962">
        <f t="shared" si="569"/>
        <v>1443.1550775071412</v>
      </c>
      <c r="C1962" t="str">
        <f t="shared" si="553"/>
        <v>-5.21347013335689-2.73138875491982i</v>
      </c>
      <c r="D1962" t="str">
        <f t="shared" si="554"/>
        <v>3.47811131561322-11.0351623636893i</v>
      </c>
      <c r="E1962" t="str">
        <f t="shared" si="555"/>
        <v>161.594227580774+1.3915656517113i</v>
      </c>
      <c r="F1962" t="str">
        <f t="shared" si="556"/>
        <v>2.90990770491586-103.495995803266i</v>
      </c>
      <c r="G1962" t="str">
        <f t="shared" si="557"/>
        <v>0.999999242246629-0.000870489975164338i</v>
      </c>
      <c r="H1962" t="str">
        <f t="shared" si="558"/>
        <v>51.1031735101969+240.494425325904i</v>
      </c>
      <c r="I1962" t="str">
        <f t="shared" si="559"/>
        <v>169.525977748754-31.0708891604463i</v>
      </c>
      <c r="K1962" t="str">
        <f t="shared" si="560"/>
        <v>0.00422695879769216-0.0248250874748673i</v>
      </c>
      <c r="L1962" t="str">
        <f t="shared" si="561"/>
        <v>0.000714285714285714-0.838013935506425i</v>
      </c>
      <c r="M1962" t="str">
        <f t="shared" si="562"/>
        <v>0.0025-0.0261085781043195i</v>
      </c>
      <c r="N1962">
        <f t="shared" si="563"/>
        <v>27.650489272578483</v>
      </c>
      <c r="O1962">
        <f t="shared" si="564"/>
        <v>15.395873534934401</v>
      </c>
      <c r="P1962" s="3">
        <f t="shared" si="565"/>
        <v>15.395873534934401</v>
      </c>
      <c r="Q1962" s="3">
        <f t="shared" si="566"/>
        <v>-152.34951072742152</v>
      </c>
      <c r="R1962">
        <f t="shared" si="567"/>
        <v>27.650489272578483</v>
      </c>
      <c r="S1962">
        <f t="shared" si="568"/>
        <v>1.4431550775071411</v>
      </c>
      <c r="T1962">
        <f t="shared" si="551"/>
        <v>15.395873534934401</v>
      </c>
    </row>
    <row r="1963" spans="1:20" x14ac:dyDescent="0.25">
      <c r="A1963">
        <f t="shared" si="552"/>
        <v>9102.0676999345906</v>
      </c>
      <c r="B1963">
        <f t="shared" si="569"/>
        <v>1448.6390668016684</v>
      </c>
      <c r="C1963" t="str">
        <f t="shared" si="553"/>
        <v>-5.17300912642532-2.71802207639926i</v>
      </c>
      <c r="D1963" t="str">
        <f t="shared" si="554"/>
        <v>3.47811121141469-10.9934398239615i</v>
      </c>
      <c r="E1963" t="str">
        <f t="shared" si="555"/>
        <v>161.596229897697+1.39746320481109i</v>
      </c>
      <c r="F1963" t="str">
        <f t="shared" si="556"/>
        <v>2.90990768812609-103.104219058566i</v>
      </c>
      <c r="G1963" t="str">
        <f t="shared" si="557"/>
        <v>0.999999236476766-0.000873797832028265i</v>
      </c>
      <c r="H1963" t="str">
        <f t="shared" si="558"/>
        <v>51.4976320325077+241.803888921216i</v>
      </c>
      <c r="I1963" t="str">
        <f t="shared" si="559"/>
        <v>169.809925310448-31.1848968569767i</v>
      </c>
      <c r="K1963" t="str">
        <f t="shared" si="560"/>
        <v>0.00421275217970155-0.0247322374539612i</v>
      </c>
      <c r="L1963" t="str">
        <f t="shared" si="561"/>
        <v>0.000714285714285714-0.834841537663304i</v>
      </c>
      <c r="M1963" t="str">
        <f t="shared" si="562"/>
        <v>0.0025-0.0260097410881843i</v>
      </c>
      <c r="N1963">
        <f t="shared" si="563"/>
        <v>27.718504509899276</v>
      </c>
      <c r="O1963">
        <f t="shared" si="564"/>
        <v>15.333610431000469</v>
      </c>
      <c r="P1963" s="3">
        <f t="shared" si="565"/>
        <v>15.333610431000469</v>
      </c>
      <c r="Q1963" s="3">
        <f t="shared" si="566"/>
        <v>-152.28149549010072</v>
      </c>
      <c r="R1963">
        <f t="shared" si="567"/>
        <v>27.718504509899276</v>
      </c>
      <c r="S1963">
        <f t="shared" si="568"/>
        <v>1.4486390668016684</v>
      </c>
      <c r="T1963">
        <f t="shared" si="551"/>
        <v>15.333610431000469</v>
      </c>
    </row>
    <row r="1964" spans="1:20" x14ac:dyDescent="0.25">
      <c r="A1964">
        <f t="shared" si="552"/>
        <v>9136.6555571943409</v>
      </c>
      <c r="B1964">
        <f t="shared" si="569"/>
        <v>1454.1438952555147</v>
      </c>
      <c r="C1964" t="str">
        <f t="shared" si="553"/>
        <v>-5.13285041817155-2.70474032135335i</v>
      </c>
      <c r="D1964" t="str">
        <f t="shared" si="554"/>
        <v>3.47811110642275-10.9518754285533i</v>
      </c>
      <c r="E1964" t="str">
        <f t="shared" si="555"/>
        <v>161.598248227827+1.40338025378489i</v>
      </c>
      <c r="F1964" t="str">
        <f t="shared" si="556"/>
        <v>2.90990767120846-102.713925502672i</v>
      </c>
      <c r="G1964" t="str">
        <f t="shared" si="557"/>
        <v>0.999999230662968-0.00087711825869058i</v>
      </c>
      <c r="H1964" t="str">
        <f t="shared" si="558"/>
        <v>51.8975552917101+243.124017560281i</v>
      </c>
      <c r="I1964" t="str">
        <f t="shared" si="559"/>
        <v>170.096891828635-31.3009232239635i</v>
      </c>
      <c r="K1964" t="str">
        <f t="shared" si="560"/>
        <v>0.00419865169178123-0.024639727011439i</v>
      </c>
      <c r="L1964" t="str">
        <f t="shared" si="561"/>
        <v>0.000714285714285714-0.831681149295975i</v>
      </c>
      <c r="M1964" t="str">
        <f t="shared" si="562"/>
        <v>0.0025-0.0259112782309069i</v>
      </c>
      <c r="N1964">
        <f t="shared" si="563"/>
        <v>27.786855555965019</v>
      </c>
      <c r="O1964">
        <f t="shared" si="564"/>
        <v>15.271369949921878</v>
      </c>
      <c r="P1964" s="3">
        <f t="shared" si="565"/>
        <v>15.271369949921878</v>
      </c>
      <c r="Q1964" s="3">
        <f t="shared" si="566"/>
        <v>-152.21314444403498</v>
      </c>
      <c r="R1964">
        <f t="shared" si="567"/>
        <v>27.786855555965019</v>
      </c>
      <c r="S1964">
        <f t="shared" si="568"/>
        <v>1.4541438952555148</v>
      </c>
      <c r="T1964">
        <f t="shared" ref="T1964:T2027" si="570">P1964</f>
        <v>15.271369949921878</v>
      </c>
    </row>
    <row r="1965" spans="1:20" x14ac:dyDescent="0.25">
      <c r="A1965">
        <f t="shared" ref="A1965:A2028" si="571">2*PI()*B1965</f>
        <v>9171.3748483116815</v>
      </c>
      <c r="B1965">
        <f t="shared" si="569"/>
        <v>1459.6696420574858</v>
      </c>
      <c r="C1965" t="str">
        <f t="shared" ref="C1965:C2028" si="572">IMPRODUCT(D1965,E1965,$C$40,,K1965,$C$41)</f>
        <v>-5.09299177535573-2.69154278609816i</v>
      </c>
      <c r="D1965" t="str">
        <f t="shared" ref="D1965:D2028" si="573">IMDIV(IMPRODUCT($C$37,$C$38,COMPLEX(1,A1965/$C$38)),IMSUM(-1*A1965*A1965/$C$39,COMPLEX(0,1*A1965)))</f>
        <v>3.47811100063137-10.9104685795467i</v>
      </c>
      <c r="E1965" t="str">
        <f t="shared" ref="E1965:E2028" si="574">IMDIV(IMPRODUCT(IMSUM(F1965,G1965),$C$29,H1965),IMSUM(1,I1965))</f>
        <v>161.600282687947+1.40931687550541i</v>
      </c>
      <c r="F1965" t="str">
        <f t="shared" ref="F1965:F2028" si="575">IMDIV(IMPRODUCT($C$14,$C$15,COMPLEX(1,A1965/$C$15)),IMSUM(-1*A1965*A1965/$C$16,COMPLEX(0,A1965)))</f>
        <v>2.90990765416202-102.325109521079i</v>
      </c>
      <c r="G1965" t="str">
        <f t="shared" ref="G1965:G2028" si="576">IMDIV(1,COMPLEX(1,A1965*$C$9*$C$10))</f>
        <v>0.999999224804902-0.000880451302915858i</v>
      </c>
      <c r="H1965" t="str">
        <f t="shared" ref="H1965:H2028" si="577">IMDIV($C$3,IMSUM(K1965,COMPLEX(0,$C$28*A1965)))</f>
        <v>52.3030408246782+244.454943308651i</v>
      </c>
      <c r="I1965" t="str">
        <f t="shared" ref="I1965:I2028" si="578">IMPRODUCT(F1965,$C$29,H1965,$C$31)</f>
        <v>170.386916649795-31.4189999706996i</v>
      </c>
      <c r="K1965" t="str">
        <f t="shared" ref="K1965:K2028" si="579">IF($C$26&lt;=0,IMDIV(1,IMSUM(IMDIV(1,L1965),1/$C$18)),IMDIV(1,IMSUM(IMDIV(1,L1965),1/$C$18,IMDIV(1,M1965))))</f>
        <v>0.00418465655018459-0.0245475549977474i</v>
      </c>
      <c r="L1965" t="str">
        <f t="shared" ref="L1965:L2028" si="580">IMSUM($C$21/$C$22,IMDIV(1,COMPLEX(0,$C$20*$C$22*A1965)))</f>
        <v>0.000714285714285714-0.8285327249412i</v>
      </c>
      <c r="M1965" t="str">
        <f t="shared" ref="M1965:M2028" si="581">IMSUM($C$25/$C$26,IMDIV(1,COMPLEX(0,$C$24*$C$26*A1965)))</f>
        <v>0.0025-0.0258131881160659i</v>
      </c>
      <c r="N1965">
        <f t="shared" ref="N1965:N2028" si="582">ABS(R1965)</f>
        <v>27.855542771051205</v>
      </c>
      <c r="O1965">
        <f t="shared" ref="O1965:O2028" si="583">ABS(P1965)</f>
        <v>15.209152255276239</v>
      </c>
      <c r="P1965" s="3">
        <f t="shared" ref="P1965:P2028" si="584">20*LOG10(IMABS(C1965))</f>
        <v>15.209152255276239</v>
      </c>
      <c r="Q1965" s="3">
        <f t="shared" ref="Q1965:Q2028" si="585">IMARGUMENT(C1965)*180/PI()</f>
        <v>-152.1444572289488</v>
      </c>
      <c r="R1965">
        <f t="shared" ref="R1965:R2028" si="586">IF(Q1965&lt;0,Q1965+180,Q1965-180)</f>
        <v>27.855542771051205</v>
      </c>
      <c r="S1965">
        <f t="shared" ref="S1965:S2028" si="587">B1965/1000</f>
        <v>1.4596696420574857</v>
      </c>
      <c r="T1965">
        <f t="shared" si="570"/>
        <v>15.209152255276239</v>
      </c>
    </row>
    <row r="1966" spans="1:20" x14ac:dyDescent="0.25">
      <c r="A1966">
        <f t="shared" si="571"/>
        <v>9206.2260727352641</v>
      </c>
      <c r="B1966">
        <f t="shared" ref="B1966:B2029" si="588">B1965*(1+B$42)</f>
        <v>1465.2163866973042</v>
      </c>
      <c r="C1966" t="str">
        <f t="shared" si="572"/>
        <v>-5.05343098084978-2.67842877385343i</v>
      </c>
      <c r="D1966" t="str">
        <f t="shared" si="573"/>
        <v>3.47811089403445-10.8692186812903i</v>
      </c>
      <c r="E1966" t="str">
        <f t="shared" si="574"/>
        <v>161.602333395782+1.41527314704608i</v>
      </c>
      <c r="F1966" t="str">
        <f t="shared" si="575"/>
        <v>2.90990763698577-101.93776552054i</v>
      </c>
      <c r="G1966" t="str">
        <f t="shared" si="576"/>
        <v>0.99999921890223-0.00088379701265017i</v>
      </c>
      <c r="H1966" t="str">
        <f t="shared" si="577"/>
        <v>52.7141883478841+245.796800410405i</v>
      </c>
      <c r="I1966" t="str">
        <f t="shared" si="578"/>
        <v>170.680039755521-31.5391595190586i</v>
      </c>
      <c r="K1966" t="str">
        <f t="shared" si="579"/>
        <v>0.00417076597681559-0.0244557202661894i</v>
      </c>
      <c r="L1966" t="str">
        <f t="shared" si="580"/>
        <v>0.000714285714285714-0.825396219307832i</v>
      </c>
      <c r="M1966" t="str">
        <f t="shared" si="581"/>
        <v>0.0025-0.0257154693326019i</v>
      </c>
      <c r="N1966">
        <f t="shared" si="582"/>
        <v>27.9245665142044</v>
      </c>
      <c r="O1966">
        <f t="shared" si="583"/>
        <v>15.146957511336796</v>
      </c>
      <c r="P1966" s="3">
        <f t="shared" si="584"/>
        <v>15.146957511336796</v>
      </c>
      <c r="Q1966" s="3">
        <f t="shared" si="585"/>
        <v>-152.0754334857956</v>
      </c>
      <c r="R1966">
        <f t="shared" si="586"/>
        <v>27.9245665142044</v>
      </c>
      <c r="S1966">
        <f t="shared" si="587"/>
        <v>1.4652163866973043</v>
      </c>
      <c r="T1966">
        <f t="shared" si="570"/>
        <v>15.146957511336796</v>
      </c>
    </row>
    <row r="1967" spans="1:20" x14ac:dyDescent="0.25">
      <c r="A1967">
        <f t="shared" si="571"/>
        <v>9241.2097318116594</v>
      </c>
      <c r="B1967">
        <f t="shared" si="588"/>
        <v>1470.784208966754</v>
      </c>
      <c r="C1967" t="str">
        <f t="shared" si="572"/>
        <v>-5.01416583352659-2.66539759467009i</v>
      </c>
      <c r="D1967" t="str">
        <f t="shared" si="573"/>
        <v>3.47811078662586-10.8281251403904i</v>
      </c>
      <c r="E1967" t="str">
        <f t="shared" si="574"/>
        <v>161.604400469994+1.42124914568123i</v>
      </c>
      <c r="F1967" t="str">
        <f t="shared" si="575"/>
        <v>2.90990761967874-101.55188792898i</v>
      </c>
      <c r="G1967" t="str">
        <f t="shared" si="576"/>
        <v>0.999999212954613-0.000887155436021776i</v>
      </c>
      <c r="H1967" t="str">
        <f t="shared" si="577"/>
        <v>53.131099815921+247.149725331198i</v>
      </c>
      <c r="I1967" t="str">
        <f t="shared" si="578"/>
        <v>170.976301774695-31.6614350222876i</v>
      </c>
      <c r="K1967" t="str">
        <f t="shared" si="579"/>
        <v>0.00415697919919036-0.024364221672931i</v>
      </c>
      <c r="L1967" t="str">
        <f t="shared" si="580"/>
        <v>0.000714285714285714-0.822271587276185i</v>
      </c>
      <c r="M1967" t="str">
        <f t="shared" si="581"/>
        <v>0.0025-0.0256181204747978i</v>
      </c>
      <c r="N1967">
        <f t="shared" si="582"/>
        <v>27.993927143202569</v>
      </c>
      <c r="O1967">
        <f t="shared" si="583"/>
        <v>15.084785883073684</v>
      </c>
      <c r="P1967" s="3">
        <f t="shared" si="584"/>
        <v>15.084785883073684</v>
      </c>
      <c r="Q1967" s="3">
        <f t="shared" si="585"/>
        <v>-152.00607285679743</v>
      </c>
      <c r="R1967">
        <f t="shared" si="586"/>
        <v>27.993927143202569</v>
      </c>
      <c r="S1967">
        <f t="shared" si="587"/>
        <v>1.470784208966754</v>
      </c>
      <c r="T1967">
        <f t="shared" si="570"/>
        <v>15.084785883073684</v>
      </c>
    </row>
    <row r="1968" spans="1:20" x14ac:dyDescent="0.25">
      <c r="A1968">
        <f t="shared" si="571"/>
        <v>9276.3263287925438</v>
      </c>
      <c r="B1968">
        <f t="shared" si="588"/>
        <v>1476.3731889608277</v>
      </c>
      <c r="C1968" t="str">
        <f t="shared" si="572"/>
        <v>-4.97519414815035-2.65244856535856i</v>
      </c>
      <c r="D1968" t="str">
        <f t="shared" si="573"/>
        <v>3.47811067839941-10.7871873657027i</v>
      </c>
      <c r="E1968" t="str">
        <f t="shared" si="574"/>
        <v>161.606484030199+1.42724494888528i</v>
      </c>
      <c r="F1968" t="str">
        <f t="shared" si="575"/>
        <v>2.90990760223992-101.167471195422i</v>
      </c>
      <c r="G1968" t="str">
        <f t="shared" si="576"/>
        <v>0.999999206961708-0.000890526621341813i</v>
      </c>
      <c r="H1968" t="str">
        <f t="shared" si="577"/>
        <v>53.5538794818577+248.513856802305i</v>
      </c>
      <c r="I1968" t="str">
        <f t="shared" si="578"/>
        <v>171.275743995983-31.785860384386i</v>
      </c>
      <c r="K1968" t="str">
        <f t="shared" si="579"/>
        <v>0.00414329545039835-0.0242730580770049i</v>
      </c>
      <c r="L1968" t="str">
        <f t="shared" si="580"/>
        <v>0.000714285714285714-0.819158783897371i</v>
      </c>
      <c r="M1968" t="str">
        <f t="shared" si="581"/>
        <v>0.0025-0.0255211401422571i</v>
      </c>
      <c r="N1968">
        <f t="shared" si="582"/>
        <v>28.063625014513434</v>
      </c>
      <c r="O1968">
        <f t="shared" si="583"/>
        <v>15.022637536155742</v>
      </c>
      <c r="P1968" s="3">
        <f t="shared" si="584"/>
        <v>15.022637536155742</v>
      </c>
      <c r="Q1968" s="3">
        <f t="shared" si="585"/>
        <v>-151.93637498548657</v>
      </c>
      <c r="R1968">
        <f t="shared" si="586"/>
        <v>28.063625014513434</v>
      </c>
      <c r="S1968">
        <f t="shared" si="587"/>
        <v>1.4763731889608278</v>
      </c>
      <c r="T1968">
        <f t="shared" si="570"/>
        <v>15.022637536155742</v>
      </c>
    </row>
    <row r="1969" spans="1:20" x14ac:dyDescent="0.25">
      <c r="A1969">
        <f t="shared" si="571"/>
        <v>9311.5763688419556</v>
      </c>
      <c r="B1969">
        <f t="shared" si="588"/>
        <v>1481.9834070788788</v>
      </c>
      <c r="C1969" t="str">
        <f t="shared" si="572"/>
        <v>-4.93651375526713-2.63958100941786i</v>
      </c>
      <c r="D1969" t="str">
        <f t="shared" si="573"/>
        <v>3.4781105693489-10.7464047683233i</v>
      </c>
      <c r="E1969" t="str">
        <f t="shared" si="574"/>
        <v>161.608584196964+1.43326063433317i</v>
      </c>
      <c r="F1969" t="str">
        <f t="shared" si="575"/>
        <v>2.90990758466833-100.784509789901i</v>
      </c>
      <c r="G1969" t="str">
        <f t="shared" si="576"/>
        <v>0.99999920092317-0.000893910617104995i</v>
      </c>
      <c r="H1969" t="str">
        <f t="shared" si="577"/>
        <v>53.9826339594792+249.889335865596i</v>
      </c>
      <c r="I1969" t="str">
        <f t="shared" si="578"/>
        <v>171.578408380531-31.9124702800762i</v>
      </c>
      <c r="K1969" t="str">
        <f t="shared" si="579"/>
        <v>0.00412971396906449-0.0241822283403171i</v>
      </c>
      <c r="L1969" t="str">
        <f t="shared" si="580"/>
        <v>0.000714285714285714-0.816057764392681i</v>
      </c>
      <c r="M1969" t="str">
        <f t="shared" si="581"/>
        <v>0.0025-0.0254245269398856i</v>
      </c>
      <c r="N1969">
        <f t="shared" si="582"/>
        <v>28.133660483254943</v>
      </c>
      <c r="O1969">
        <f t="shared" si="583"/>
        <v>14.960512636951755</v>
      </c>
      <c r="P1969" s="3">
        <f t="shared" si="584"/>
        <v>14.960512636951755</v>
      </c>
      <c r="Q1969" s="3">
        <f t="shared" si="585"/>
        <v>-151.86633951674506</v>
      </c>
      <c r="R1969">
        <f t="shared" si="586"/>
        <v>28.133660483254943</v>
      </c>
      <c r="S1969">
        <f t="shared" si="587"/>
        <v>1.4819834070788789</v>
      </c>
      <c r="T1969">
        <f t="shared" si="570"/>
        <v>14.960512636951755</v>
      </c>
    </row>
    <row r="1970" spans="1:20" x14ac:dyDescent="0.25">
      <c r="A1970">
        <f t="shared" si="571"/>
        <v>9346.9603590435545</v>
      </c>
      <c r="B1970">
        <f t="shared" si="588"/>
        <v>1487.6149440257786</v>
      </c>
      <c r="C1970" t="str">
        <f t="shared" si="572"/>
        <v>-4.89812250109676-2.6267942569655i</v>
      </c>
      <c r="D1970" t="str">
        <f t="shared" si="573"/>
        <v>3.47811045946803-10.705776761581i</v>
      </c>
      <c r="E1970" t="str">
        <f t="shared" si="574"/>
        <v>161.610701091823+1.43929627990097i</v>
      </c>
      <c r="F1970" t="str">
        <f t="shared" si="575"/>
        <v>2.90990756696292-100.402998203388i</v>
      </c>
      <c r="G1970" t="str">
        <f t="shared" si="576"/>
        <v>0.999999194838652-0.000897307471990306i</v>
      </c>
      <c r="H1970" t="str">
        <f t="shared" si="577"/>
        <v>54.4174722874969+251.276305919552i</v>
      </c>
      <c r="I1970" t="str">
        <f t="shared" si="578"/>
        <v>171.884337574986-32.0413001754051i</v>
      </c>
      <c r="K1970" t="str">
        <f t="shared" si="579"/>
        <v>0.00411623399931082-0.0240917313276506i</v>
      </c>
      <c r="L1970" t="str">
        <f t="shared" si="580"/>
        <v>0.000714285714285714-0.8129684841529i</v>
      </c>
      <c r="M1970" t="str">
        <f t="shared" si="581"/>
        <v>0.0025-0.0253282794778697i</v>
      </c>
      <c r="N1970">
        <f t="shared" si="582"/>
        <v>28.204033903152521</v>
      </c>
      <c r="O1970">
        <f t="shared" si="583"/>
        <v>14.898411352532548</v>
      </c>
      <c r="P1970" s="3">
        <f t="shared" si="584"/>
        <v>14.898411352532548</v>
      </c>
      <c r="Q1970" s="3">
        <f t="shared" si="585"/>
        <v>-151.79596609684748</v>
      </c>
      <c r="R1970">
        <f t="shared" si="586"/>
        <v>28.204033903152521</v>
      </c>
      <c r="S1970">
        <f t="shared" si="587"/>
        <v>1.4876149440257787</v>
      </c>
      <c r="T1970">
        <f t="shared" si="570"/>
        <v>14.898411352532548</v>
      </c>
    </row>
    <row r="1971" spans="1:20" x14ac:dyDescent="0.25">
      <c r="A1971">
        <f t="shared" si="571"/>
        <v>9382.478808407921</v>
      </c>
      <c r="B1971">
        <f t="shared" si="588"/>
        <v>1493.2678808130765</v>
      </c>
      <c r="C1971" t="str">
        <f t="shared" si="572"/>
        <v>-4.86001824742474-2.61408764466809i</v>
      </c>
      <c r="D1971" t="str">
        <f t="shared" si="573"/>
        <v>3.47811034875049-10.6653027610282i</v>
      </c>
      <c r="E1971" t="str">
        <f t="shared" si="574"/>
        <v>161.612834837278+1.44535196366467i</v>
      </c>
      <c r="F1971" t="str">
        <f t="shared" si="575"/>
        <v>2.9099075491227-100.022930947713i</v>
      </c>
      <c r="G1971" t="str">
        <f t="shared" si="576"/>
        <v>0.999999188707805-0.000900717234861704i</v>
      </c>
      <c r="H1971" t="str">
        <f t="shared" si="577"/>
        <v>54.8585059957843+252.674912766272i</v>
      </c>
      <c r="I1971" t="str">
        <f t="shared" si="578"/>
        <v>172.193574924772-32.1723863489852i</v>
      </c>
      <c r="K1971" t="str">
        <f t="shared" si="579"/>
        <v>0.00410285479071908-0.0240015659066711i</v>
      </c>
      <c r="L1971" t="str">
        <f t="shared" si="580"/>
        <v>0.000714285714285714-0.809890898737697i</v>
      </c>
      <c r="M1971" t="str">
        <f t="shared" si="581"/>
        <v>0.0025-0.0252323963716574i</v>
      </c>
      <c r="N1971">
        <f t="shared" si="582"/>
        <v>28.274745626498969</v>
      </c>
      <c r="O1971">
        <f t="shared" si="583"/>
        <v>14.836333850672148</v>
      </c>
      <c r="P1971" s="3">
        <f t="shared" si="584"/>
        <v>14.836333850672148</v>
      </c>
      <c r="Q1971" s="3">
        <f t="shared" si="585"/>
        <v>-151.72525437350103</v>
      </c>
      <c r="R1971">
        <f t="shared" si="586"/>
        <v>28.274745626498969</v>
      </c>
      <c r="S1971">
        <f t="shared" si="587"/>
        <v>1.4932678808130766</v>
      </c>
      <c r="T1971">
        <f t="shared" si="570"/>
        <v>14.836333850672148</v>
      </c>
    </row>
    <row r="1972" spans="1:20" x14ac:dyDescent="0.25">
      <c r="A1972">
        <f t="shared" si="571"/>
        <v>9418.1322278798707</v>
      </c>
      <c r="B1972">
        <f t="shared" si="588"/>
        <v>1498.9422987601663</v>
      </c>
      <c r="C1972" t="str">
        <f t="shared" si="572"/>
        <v>-4.82219887149524-2.60146051567266i</v>
      </c>
      <c r="D1972" t="str">
        <f t="shared" si="573"/>
        <v>3.47811023718991-10.6249821844327i</v>
      </c>
      <c r="E1972" t="str">
        <f t="shared" si="574"/>
        <v>161.61498555681+1.45142776390107i</v>
      </c>
      <c r="F1972" t="str">
        <f t="shared" si="575"/>
        <v>2.90990753114665-99.6443025554785i</v>
      </c>
      <c r="G1972" t="str">
        <f t="shared" si="576"/>
        <v>0.999999182530274-0.000904139954768823i</v>
      </c>
      <c r="H1972" t="str">
        <f t="shared" si="577"/>
        <v>55.3058491737182+254.085304659543i</v>
      </c>
      <c r="I1972" t="str">
        <f t="shared" si="578"/>
        <v>172.506164487637-32.3057659138999i</v>
      </c>
      <c r="K1972" t="str">
        <f t="shared" si="579"/>
        <v>0.00408957559829295-0.0239117309479315i</v>
      </c>
      <c r="L1972" t="str">
        <f t="shared" si="580"/>
        <v>0.000714285714285714-0.806824963874971i</v>
      </c>
      <c r="M1972" t="str">
        <f t="shared" si="581"/>
        <v>0.0025-0.025136876241938i</v>
      </c>
      <c r="N1972">
        <f t="shared" si="582"/>
        <v>28.34579600411206</v>
      </c>
      <c r="O1972">
        <f t="shared" si="583"/>
        <v>14.774280299849451</v>
      </c>
      <c r="P1972" s="3">
        <f t="shared" si="584"/>
        <v>14.774280299849451</v>
      </c>
      <c r="Q1972" s="3">
        <f t="shared" si="585"/>
        <v>-151.65420399588794</v>
      </c>
      <c r="R1972">
        <f t="shared" si="586"/>
        <v>28.34579600411206</v>
      </c>
      <c r="S1972">
        <f t="shared" si="587"/>
        <v>1.4989422987601664</v>
      </c>
      <c r="T1972">
        <f t="shared" si="570"/>
        <v>14.774280299849451</v>
      </c>
    </row>
    <row r="1973" spans="1:20" x14ac:dyDescent="0.25">
      <c r="A1973">
        <f t="shared" si="571"/>
        <v>9453.9211303458142</v>
      </c>
      <c r="B1973">
        <f t="shared" si="588"/>
        <v>1504.638279495455</v>
      </c>
      <c r="C1973" t="str">
        <f t="shared" si="572"/>
        <v>-4.78466226590456-2.58891221953876i</v>
      </c>
      <c r="D1973" t="str">
        <f t="shared" si="573"/>
        <v>3.47811012477986-10.5848144517695i</v>
      </c>
      <c r="E1973" t="str">
        <f t="shared" si="574"/>
        <v>161.617153374884+1.45752375908731i</v>
      </c>
      <c r="F1973" t="str">
        <f t="shared" si="575"/>
        <v>2.90990751303371-99.2671075799894i</v>
      </c>
      <c r="G1973" t="str">
        <f t="shared" si="576"/>
        <v>0.999999176305705-0.000907575680947671i</v>
      </c>
      <c r="H1973" t="str">
        <f t="shared" si="577"/>
        <v>55.7596185407053+255.507632353983i</v>
      </c>
      <c r="I1973" t="str">
        <f t="shared" si="578"/>
        <v>172.822151047527-32.4414768403088i</v>
      </c>
      <c r="K1973" t="str">
        <f t="shared" si="579"/>
        <v>0.0040763956824209-0.0238222253248759i</v>
      </c>
      <c r="L1973" t="str">
        <f t="shared" si="580"/>
        <v>0.000714285714285714-0.803770635460222i</v>
      </c>
      <c r="M1973" t="str">
        <f t="shared" si="581"/>
        <v>0.0025-0.0250417177146225i</v>
      </c>
      <c r="N1973">
        <f t="shared" si="582"/>
        <v>28.417185385292925</v>
      </c>
      <c r="O1973">
        <f t="shared" si="583"/>
        <v>14.712250869249679</v>
      </c>
      <c r="P1973" s="3">
        <f t="shared" si="584"/>
        <v>14.712250869249679</v>
      </c>
      <c r="Q1973" s="3">
        <f t="shared" si="585"/>
        <v>-151.58281461470708</v>
      </c>
      <c r="R1973">
        <f t="shared" si="586"/>
        <v>28.417185385292925</v>
      </c>
      <c r="S1973">
        <f t="shared" si="587"/>
        <v>1.5046382794954549</v>
      </c>
      <c r="T1973">
        <f t="shared" si="570"/>
        <v>14.712250869249679</v>
      </c>
    </row>
    <row r="1974" spans="1:20" x14ac:dyDescent="0.25">
      <c r="A1974">
        <f t="shared" si="571"/>
        <v>9489.8460306411289</v>
      </c>
      <c r="B1974">
        <f t="shared" si="588"/>
        <v>1510.3559049575379</v>
      </c>
      <c r="C1974" t="str">
        <f t="shared" si="572"/>
        <v>-4.74740633849523-2.57644211217121i</v>
      </c>
      <c r="D1974" t="str">
        <f t="shared" si="573"/>
        <v>3.47811001151388-10.5447989852123i</v>
      </c>
      <c r="E1974" t="str">
        <f t="shared" si="574"/>
        <v>161.619338416959+1.46364002790084i</v>
      </c>
      <c r="F1974" t="str">
        <f t="shared" si="575"/>
        <v>2.90990749478286-98.8913405951689i</v>
      </c>
      <c r="G1974" t="str">
        <f t="shared" si="576"/>
        <v>0.999999170033739-0.000911024462821354i</v>
      </c>
      <c r="H1974" t="str">
        <f t="shared" si="577"/>
        <v>56.219933518962+256.942049155272i</v>
      </c>
      <c r="I1974" t="str">
        <f t="shared" si="578"/>
        <v>173.141580128723-32.5795579787582i</v>
      </c>
      <c r="K1974" t="str">
        <f t="shared" si="579"/>
        <v>0.00406331430883895-0.0237330479138438i</v>
      </c>
      <c r="L1974" t="str">
        <f t="shared" si="580"/>
        <v>0.000714285714285714-0.800727869555911i</v>
      </c>
      <c r="M1974" t="str">
        <f t="shared" si="581"/>
        <v>0.0025-0.0249469194208233i</v>
      </c>
      <c r="N1974">
        <f t="shared" si="582"/>
        <v>28.488914117783764</v>
      </c>
      <c r="O1974">
        <f t="shared" si="583"/>
        <v>14.650245728765627</v>
      </c>
      <c r="P1974" s="3">
        <f t="shared" si="584"/>
        <v>14.650245728765627</v>
      </c>
      <c r="Q1974" s="3">
        <f t="shared" si="585"/>
        <v>-151.51108588221624</v>
      </c>
      <c r="R1974">
        <f t="shared" si="586"/>
        <v>28.488914117783764</v>
      </c>
      <c r="S1974">
        <f t="shared" si="587"/>
        <v>1.5103559049575379</v>
      </c>
      <c r="T1974">
        <f t="shared" si="570"/>
        <v>14.650245728765627</v>
      </c>
    </row>
    <row r="1975" spans="1:20" x14ac:dyDescent="0.25">
      <c r="A1975">
        <f t="shared" si="571"/>
        <v>9525.9074455575665</v>
      </c>
      <c r="B1975">
        <f t="shared" si="588"/>
        <v>1516.0952573963766</v>
      </c>
      <c r="C1975" t="str">
        <f t="shared" si="572"/>
        <v>-4.71042901225087-2.56404955575364i</v>
      </c>
      <c r="D1975" t="str">
        <f t="shared" si="573"/>
        <v>3.47810989738544-10.504935209125i</v>
      </c>
      <c r="E1975" t="str">
        <f t="shared" si="574"/>
        <v>161.621540809491+1.46977664921964i</v>
      </c>
      <c r="F1975" t="str">
        <f t="shared" si="575"/>
        <v>2.90990747639304-98.5169961954828i</v>
      </c>
      <c r="G1975" t="str">
        <f t="shared" si="576"/>
        <v>0.999999163714016-0.00091448635000077i</v>
      </c>
      <c r="H1975" t="str">
        <f t="shared" si="577"/>
        <v>56.6869163086358+258.388710971488i</v>
      </c>
      <c r="I1975" t="str">
        <f t="shared" si="578"/>
        <v>173.464498010284-32.7200490842372i</v>
      </c>
      <c r="K1975" t="str">
        <f t="shared" si="579"/>
        <v>0.00405033074859402-0.0236441975940751i</v>
      </c>
      <c r="L1975" t="str">
        <f t="shared" si="580"/>
        <v>0.000714285714285714-0.797696622390822i</v>
      </c>
      <c r="M1975" t="str">
        <f t="shared" si="581"/>
        <v>0.0025-0.0248524799968353i</v>
      </c>
      <c r="N1975">
        <f t="shared" si="582"/>
        <v>28.560982547725757</v>
      </c>
      <c r="O1975">
        <f t="shared" si="583"/>
        <v>14.588265048999148</v>
      </c>
      <c r="P1975" s="3">
        <f t="shared" si="584"/>
        <v>14.588265048999148</v>
      </c>
      <c r="Q1975" s="3">
        <f t="shared" si="585"/>
        <v>-151.43901745227424</v>
      </c>
      <c r="R1975">
        <f t="shared" si="586"/>
        <v>28.560982547725757</v>
      </c>
      <c r="S1975">
        <f t="shared" si="587"/>
        <v>1.5160952573963766</v>
      </c>
      <c r="T1975">
        <f t="shared" si="570"/>
        <v>14.588265048999148</v>
      </c>
    </row>
    <row r="1976" spans="1:20" x14ac:dyDescent="0.25">
      <c r="A1976">
        <f t="shared" si="571"/>
        <v>9562.1058938506849</v>
      </c>
      <c r="B1976">
        <f t="shared" si="588"/>
        <v>1521.8564193744828</v>
      </c>
      <c r="C1976" t="str">
        <f t="shared" si="572"/>
        <v>-4.67372822519155-2.55173391868269i</v>
      </c>
      <c r="D1976" t="str">
        <f t="shared" si="573"/>
        <v>3.47810978238799-10.4652225500538i</v>
      </c>
      <c r="E1976" t="str">
        <f t="shared" si="574"/>
        <v>161.623760679944+1.475933702122i</v>
      </c>
      <c r="F1976" t="str">
        <f t="shared" si="575"/>
        <v>2.90990745786319-98.1440689958614i</v>
      </c>
      <c r="G1976" t="str">
        <f t="shared" si="576"/>
        <v>0.999999157346172-0.000917961392285333i</v>
      </c>
      <c r="H1976" t="str">
        <f t="shared" si="577"/>
        <v>57.1606919653663+259.847776365633i</v>
      </c>
      <c r="I1976" t="str">
        <f t="shared" si="578"/>
        <v>173.790951740827-32.8629908410076i</v>
      </c>
      <c r="K1976" t="str">
        <f t="shared" si="579"/>
        <v>0.0040374442780072-0.0235556732477127i</v>
      </c>
      <c r="L1976" t="str">
        <f t="shared" si="580"/>
        <v>0.000714285714285714-0.794676850359458i</v>
      </c>
      <c r="M1976" t="str">
        <f t="shared" si="581"/>
        <v>0.0025-0.0247583980841157i</v>
      </c>
      <c r="N1976">
        <f t="shared" si="582"/>
        <v>28.633391019616568</v>
      </c>
      <c r="O1976">
        <f t="shared" si="583"/>
        <v>14.526309001262298</v>
      </c>
      <c r="P1976" s="3">
        <f t="shared" si="584"/>
        <v>14.526309001262298</v>
      </c>
      <c r="Q1976" s="3">
        <f t="shared" si="585"/>
        <v>-151.36660898038343</v>
      </c>
      <c r="R1976">
        <f t="shared" si="586"/>
        <v>28.633391019616568</v>
      </c>
      <c r="S1976">
        <f t="shared" si="587"/>
        <v>1.5218564193744828</v>
      </c>
      <c r="T1976">
        <f t="shared" si="570"/>
        <v>14.526309001262298</v>
      </c>
    </row>
    <row r="1977" spans="1:20" x14ac:dyDescent="0.25">
      <c r="A1977">
        <f t="shared" si="571"/>
        <v>9598.4418962473192</v>
      </c>
      <c r="B1977">
        <f t="shared" si="588"/>
        <v>1527.639473768106</v>
      </c>
      <c r="C1977" t="str">
        <f t="shared" si="572"/>
        <v>-4.63730193027011-2.53949457550293i</v>
      </c>
      <c r="D1977" t="str">
        <f t="shared" si="573"/>
        <v>3.47810966651491-10.4256604367188i</v>
      </c>
      <c r="E1977" t="str">
        <f t="shared" si="574"/>
        <v>161.625998156798+1.48211126588634i</v>
      </c>
      <c r="F1977" t="str">
        <f t="shared" si="575"/>
        <v>2.90990743919223-97.7725536316215i</v>
      </c>
      <c r="G1977" t="str">
        <f t="shared" si="576"/>
        <v>0.999999150929841-0.000921449639663686i</v>
      </c>
      <c r="H1977" t="str">
        <f t="shared" si="577"/>
        <v>57.6413884803443+261.31940660927i</v>
      </c>
      <c r="I1977" t="str">
        <f t="shared" si="578"/>
        <v>174.120989153579-33.008424888218i</v>
      </c>
      <c r="K1977" t="str">
        <f t="shared" si="579"/>
        <v>0.00402465417863736-0.0234674737598071i</v>
      </c>
      <c r="L1977" t="str">
        <f t="shared" si="580"/>
        <v>0.000714285714285714-0.791668510021375i</v>
      </c>
      <c r="M1977" t="str">
        <f t="shared" si="581"/>
        <v>0.0025-0.0246646723292645i</v>
      </c>
      <c r="N1977">
        <f t="shared" si="582"/>
        <v>28.706139876266548</v>
      </c>
      <c r="O1977">
        <f t="shared" si="583"/>
        <v>14.464377757578937</v>
      </c>
      <c r="P1977" s="3">
        <f t="shared" si="584"/>
        <v>14.464377757578937</v>
      </c>
      <c r="Q1977" s="3">
        <f t="shared" si="585"/>
        <v>-151.29386012373345</v>
      </c>
      <c r="R1977">
        <f t="shared" si="586"/>
        <v>28.706139876266548</v>
      </c>
      <c r="S1977">
        <f t="shared" si="587"/>
        <v>1.527639473768106</v>
      </c>
      <c r="T1977">
        <f t="shared" si="570"/>
        <v>14.464377757578937</v>
      </c>
    </row>
    <row r="1978" spans="1:20" x14ac:dyDescent="0.25">
      <c r="A1978">
        <f t="shared" si="571"/>
        <v>9634.9159754530574</v>
      </c>
      <c r="B1978">
        <f t="shared" si="588"/>
        <v>1533.4445037684247</v>
      </c>
      <c r="C1978" t="str">
        <f t="shared" si="572"/>
        <v>-4.60114809526857-2.52733090684238i</v>
      </c>
      <c r="D1978" t="str">
        <f t="shared" si="573"/>
        <v>3.47810954975952-10.3862483000056i</v>
      </c>
      <c r="E1978" t="str">
        <f t="shared" si="574"/>
        <v>161.628253369553+1.48830941999105i</v>
      </c>
      <c r="F1978" t="str">
        <f t="shared" si="575"/>
        <v>2.90990742037912-97.4024447583899i</v>
      </c>
      <c r="G1978" t="str">
        <f t="shared" si="576"/>
        <v>0.999999144464652-0.000924951142314419i</v>
      </c>
      <c r="H1978" t="str">
        <f t="shared" si="577"/>
        <v>58.1291368629987+262.803765737415i</v>
      </c>
      <c r="I1978" t="str">
        <f t="shared" si="578"/>
        <v>174.45465888179-33.1563938463552i</v>
      </c>
      <c r="K1978" t="str">
        <f t="shared" si="579"/>
        <v>0.00401195973724491-0.0233795980183194i</v>
      </c>
      <c r="L1978" t="str">
        <f t="shared" si="580"/>
        <v>0.000714285714285714-0.788671558100596i</v>
      </c>
      <c r="M1978" t="str">
        <f t="shared" si="581"/>
        <v>0.0025-0.0245713013840053i</v>
      </c>
      <c r="N1978">
        <f t="shared" si="582"/>
        <v>28.779229458756504</v>
      </c>
      <c r="O1978">
        <f t="shared" si="583"/>
        <v>14.402471490685382</v>
      </c>
      <c r="P1978" s="3">
        <f t="shared" si="584"/>
        <v>14.402471490685382</v>
      </c>
      <c r="Q1978" s="3">
        <f t="shared" si="585"/>
        <v>-151.2207705412435</v>
      </c>
      <c r="R1978">
        <f t="shared" si="586"/>
        <v>28.779229458756504</v>
      </c>
      <c r="S1978">
        <f t="shared" si="587"/>
        <v>1.5334445037684248</v>
      </c>
      <c r="T1978">
        <f t="shared" si="570"/>
        <v>14.402471490685382</v>
      </c>
    </row>
    <row r="1979" spans="1:20" x14ac:dyDescent="0.25">
      <c r="A1979">
        <f t="shared" si="571"/>
        <v>9671.5286561597786</v>
      </c>
      <c r="B1979">
        <f t="shared" si="588"/>
        <v>1539.2715928827447</v>
      </c>
      <c r="C1979" t="str">
        <f t="shared" si="572"/>
        <v>-4.56526470269572-2.51524229934892i</v>
      </c>
      <c r="D1979" t="str">
        <f t="shared" si="573"/>
        <v>3.47810943211512-10.3469855729574i</v>
      </c>
      <c r="E1979" t="str">
        <f t="shared" si="574"/>
        <v>161.630526448739+1.49452824411474i</v>
      </c>
      <c r="F1979" t="str">
        <f t="shared" si="575"/>
        <v>2.90990740142275-97.0337370520264i</v>
      </c>
      <c r="G1979" t="str">
        <f t="shared" si="576"/>
        <v>0.999999137950236-0.000928465950606795i</v>
      </c>
      <c r="H1979" t="str">
        <f t="shared" si="577"/>
        <v>58.6240712263758+264.301020604598i</v>
      </c>
      <c r="I1979" t="str">
        <f t="shared" si="578"/>
        <v>174.792010374442-33.3069413445428i</v>
      </c>
      <c r="K1979" t="str">
        <f t="shared" si="579"/>
        <v>0.0039993602457561-0.023292044914125i</v>
      </c>
      <c r="L1979" t="str">
        <f t="shared" si="580"/>
        <v>0.000714285714285714-0.78568595148495i</v>
      </c>
      <c r="M1979" t="str">
        <f t="shared" si="581"/>
        <v>0.0025-0.0244782839051656i</v>
      </c>
      <c r="N1979">
        <f t="shared" si="582"/>
        <v>28.852660106394666</v>
      </c>
      <c r="O1979">
        <f t="shared" si="583"/>
        <v>14.340590374031979</v>
      </c>
      <c r="P1979" s="3">
        <f t="shared" si="584"/>
        <v>14.340590374031979</v>
      </c>
      <c r="Q1979" s="3">
        <f t="shared" si="585"/>
        <v>-151.14733989360533</v>
      </c>
      <c r="R1979">
        <f t="shared" si="586"/>
        <v>28.852660106394666</v>
      </c>
      <c r="S1979">
        <f t="shared" si="587"/>
        <v>1.5392715928827447</v>
      </c>
      <c r="T1979">
        <f t="shared" si="570"/>
        <v>14.340590374031979</v>
      </c>
    </row>
    <row r="1980" spans="1:20" x14ac:dyDescent="0.25">
      <c r="A1980">
        <f t="shared" si="571"/>
        <v>9708.2804650531871</v>
      </c>
      <c r="B1980">
        <f t="shared" si="588"/>
        <v>1545.1208249356991</v>
      </c>
      <c r="C1980" t="str">
        <f t="shared" si="572"/>
        <v>-4.52964974968519-2.50322814562721i</v>
      </c>
      <c r="D1980" t="str">
        <f t="shared" si="573"/>
        <v>3.47810931357493-10.3078716907666i</v>
      </c>
      <c r="E1980" t="str">
        <f t="shared" si="574"/>
        <v>161.632817525925+1.50076781813591i</v>
      </c>
      <c r="F1980" t="str">
        <f t="shared" si="575"/>
        <v>2.90990738232204-96.6664252085465i</v>
      </c>
      <c r="G1980" t="str">
        <f t="shared" si="576"/>
        <v>0.999999131386215-0.000931994115101467i</v>
      </c>
      <c r="H1980" t="str">
        <f t="shared" si="577"/>
        <v>59.1263288753341+265.811340942221i</v>
      </c>
      <c r="I1980" t="str">
        <f t="shared" si="578"/>
        <v>175.133093912314-33.4601120487302i</v>
      </c>
      <c r="K1980" t="str">
        <f t="shared" si="579"/>
        <v>0.00398685500122703-0.0232048133410169i</v>
      </c>
      <c r="L1980" t="str">
        <f t="shared" si="580"/>
        <v>0.000714285714285714-0.782711647225495i</v>
      </c>
      <c r="M1980" t="str">
        <f t="shared" si="581"/>
        <v>0.0025-0.0243856185546579i</v>
      </c>
      <c r="N1980">
        <f t="shared" si="582"/>
        <v>28.926432156672206</v>
      </c>
      <c r="O1980">
        <f t="shared" si="583"/>
        <v>14.278734581784235</v>
      </c>
      <c r="P1980" s="3">
        <f t="shared" si="584"/>
        <v>14.278734581784235</v>
      </c>
      <c r="Q1980" s="3">
        <f t="shared" si="585"/>
        <v>-151.07356784332779</v>
      </c>
      <c r="R1980">
        <f t="shared" si="586"/>
        <v>28.926432156672206</v>
      </c>
      <c r="S1980">
        <f t="shared" si="587"/>
        <v>1.5451208249356991</v>
      </c>
      <c r="T1980">
        <f t="shared" si="570"/>
        <v>14.278734581784235</v>
      </c>
    </row>
    <row r="1981" spans="1:20" x14ac:dyDescent="0.25">
      <c r="A1981">
        <f t="shared" si="571"/>
        <v>9745.1719308203883</v>
      </c>
      <c r="B1981">
        <f t="shared" si="588"/>
        <v>1550.9922840704548</v>
      </c>
      <c r="C1981" t="str">
        <f t="shared" si="572"/>
        <v>-4.4943012478939-2.49128784417628i</v>
      </c>
      <c r="D1981" t="str">
        <f t="shared" si="573"/>
        <v>3.47810919413214-10.2689060907668i</v>
      </c>
      <c r="E1981" t="str">
        <f t="shared" si="574"/>
        <v>161.635126733725+1.50702822213305i</v>
      </c>
      <c r="F1981" t="str">
        <f t="shared" si="575"/>
        <v>2.90990736307589-96.3005039440464i</v>
      </c>
      <c r="G1981" t="str">
        <f t="shared" si="576"/>
        <v>0.999999124772213-0.000935535686551212i</v>
      </c>
      <c r="H1981" t="str">
        <f t="shared" si="577"/>
        <v>59.6360503976477+267.334899417163i</v>
      </c>
      <c r="I1981" t="str">
        <f t="shared" si="578"/>
        <v>175.477960624375-33.6159516908011i</v>
      </c>
      <c r="K1981" t="str">
        <f t="shared" si="579"/>
        <v>0.0039744433058083-0.0231179021957084i</v>
      </c>
      <c r="L1981" t="str">
        <f t="shared" si="580"/>
        <v>0.000714285714285714-0.779748602535861i</v>
      </c>
      <c r="M1981" t="str">
        <f t="shared" si="581"/>
        <v>0.0025-0.02429330399946i</v>
      </c>
      <c r="N1981">
        <f t="shared" si="582"/>
        <v>29.000545945220153</v>
      </c>
      <c r="O1981">
        <f t="shared" si="583"/>
        <v>14.216904288823581</v>
      </c>
      <c r="P1981" s="3">
        <f t="shared" si="584"/>
        <v>14.216904288823581</v>
      </c>
      <c r="Q1981" s="3">
        <f t="shared" si="585"/>
        <v>-150.99945405477985</v>
      </c>
      <c r="R1981">
        <f t="shared" si="586"/>
        <v>29.000545945220153</v>
      </c>
      <c r="S1981">
        <f t="shared" si="587"/>
        <v>1.5509922840704549</v>
      </c>
      <c r="T1981">
        <f t="shared" si="570"/>
        <v>14.216904288823581</v>
      </c>
    </row>
    <row r="1982" spans="1:20" x14ac:dyDescent="0.25">
      <c r="A1982">
        <f t="shared" si="571"/>
        <v>9782.2035841575071</v>
      </c>
      <c r="B1982">
        <f t="shared" si="588"/>
        <v>1556.8860547499226</v>
      </c>
      <c r="C1982" t="str">
        <f t="shared" si="572"/>
        <v>-4.45921722340139-2.47942079932775i</v>
      </c>
      <c r="D1982" t="str">
        <f t="shared" si="573"/>
        <v>3.47810907377985-10.2300882124248i</v>
      </c>
      <c r="E1982" t="str">
        <f t="shared" si="574"/>
        <v>161.637454205801+1.51330953638349i</v>
      </c>
      <c r="F1982" t="str">
        <f t="shared" si="575"/>
        <v>2.9099073436832-95.9359679946256i</v>
      </c>
      <c r="G1982" t="str">
        <f t="shared" si="576"/>
        <v>0.999999118107849-0.00093909071590166i</v>
      </c>
      <c r="H1982" t="str">
        <f t="shared" si="577"/>
        <v>60.1533797581315+268.871871691706i</v>
      </c>
      <c r="I1982" t="str">
        <f t="shared" si="578"/>
        <v>175.826662504534-33.7745070986357i</v>
      </c>
      <c r="K1982" t="str">
        <f t="shared" si="579"/>
        <v>0.00396212446670964-0.0230313103778359i</v>
      </c>
      <c r="L1982" t="str">
        <f t="shared" si="580"/>
        <v>0.000714285714285714-0.776796774791649i</v>
      </c>
      <c r="M1982" t="str">
        <f t="shared" si="581"/>
        <v>0.0025-0.0242013389115959i</v>
      </c>
      <c r="N1982">
        <f t="shared" si="582"/>
        <v>29.0750018057646</v>
      </c>
      <c r="O1982">
        <f t="shared" si="583"/>
        <v>14.155099670748347</v>
      </c>
      <c r="P1982" s="3">
        <f t="shared" si="584"/>
        <v>14.155099670748347</v>
      </c>
      <c r="Q1982" s="3">
        <f t="shared" si="585"/>
        <v>-150.9249981942354</v>
      </c>
      <c r="R1982">
        <f t="shared" si="586"/>
        <v>29.0750018057646</v>
      </c>
      <c r="S1982">
        <f t="shared" si="587"/>
        <v>1.5568860547499226</v>
      </c>
      <c r="T1982">
        <f t="shared" si="570"/>
        <v>14.155099670748347</v>
      </c>
    </row>
    <row r="1983" spans="1:20" x14ac:dyDescent="0.25">
      <c r="A1983">
        <f t="shared" si="571"/>
        <v>9819.3759577773053</v>
      </c>
      <c r="B1983">
        <f t="shared" si="588"/>
        <v>1562.8022217579723</v>
      </c>
      <c r="C1983" t="str">
        <f t="shared" si="572"/>
        <v>-4.42439571660998-2.46762642118511i</v>
      </c>
      <c r="D1983" t="str">
        <f t="shared" si="573"/>
        <v>3.47810895251116-10.1914174973323i</v>
      </c>
      <c r="E1983" t="str">
        <f t="shared" si="574"/>
        <v>161.639800076885+1.51961184136551i</v>
      </c>
      <c r="F1983" t="str">
        <f t="shared" si="575"/>
        <v>2.90990732414284-95.5728121163121i</v>
      </c>
      <c r="G1983" t="str">
        <f t="shared" si="576"/>
        <v>0.999999111392741-0.00094265925429202i</v>
      </c>
      <c r="H1983" t="str">
        <f t="shared" si="577"/>
        <v>60.6784643958985+270.422436484784i</v>
      </c>
      <c r="I1983" t="str">
        <f t="shared" si="578"/>
        <v>176.179252428727-33.9358262271603i</v>
      </c>
      <c r="K1983" t="str">
        <f t="shared" si="579"/>
        <v>0.00394989779616498-0.0229450367899623i</v>
      </c>
      <c r="L1983" t="str">
        <f t="shared" si="580"/>
        <v>0.000714285714285714-0.773856121529839i</v>
      </c>
      <c r="M1983" t="str">
        <f t="shared" si="581"/>
        <v>0.0025-0.0241097219681171i</v>
      </c>
      <c r="N1983">
        <f t="shared" si="582"/>
        <v>29.149800070084041</v>
      </c>
      <c r="O1983">
        <f t="shared" si="583"/>
        <v>14.093320903875385</v>
      </c>
      <c r="P1983" s="3">
        <f t="shared" si="584"/>
        <v>14.093320903875385</v>
      </c>
      <c r="Q1983" s="3">
        <f t="shared" si="585"/>
        <v>-150.85019992991596</v>
      </c>
      <c r="R1983">
        <f t="shared" si="586"/>
        <v>29.149800070084041</v>
      </c>
      <c r="S1983">
        <f t="shared" si="587"/>
        <v>1.5628022217579725</v>
      </c>
      <c r="T1983">
        <f t="shared" si="570"/>
        <v>14.093320903875385</v>
      </c>
    </row>
    <row r="1984" spans="1:20" x14ac:dyDescent="0.25">
      <c r="A1984">
        <f t="shared" si="571"/>
        <v>9856.6895864168582</v>
      </c>
      <c r="B1984">
        <f t="shared" si="588"/>
        <v>1568.7408702006526</v>
      </c>
      <c r="C1984" t="str">
        <f t="shared" si="572"/>
        <v>-4.38983478214478-2.45590412556282i</v>
      </c>
      <c r="D1984" t="str">
        <f t="shared" si="573"/>
        <v>3.47810883031909-10.152893389198i</v>
      </c>
      <c r="E1984" t="str">
        <f t="shared" si="574"/>
        <v>161.642164482768+1.52593521775528i</v>
      </c>
      <c r="F1984" t="str">
        <f t="shared" si="575"/>
        <v>2.90990730445369-95.2110310849868i</v>
      </c>
      <c r="G1984" t="str">
        <f t="shared" si="576"/>
        <v>0.9999991046265-0.000946241353055827i</v>
      </c>
      <c r="H1984" t="str">
        <f t="shared" si="577"/>
        <v>61.2114553248784+271.98677563462i</v>
      </c>
      <c r="I1984" t="str">
        <f t="shared" si="578"/>
        <v>176.535784172398-34.0999581904285i</v>
      </c>
      <c r="K1984" t="str">
        <f t="shared" si="579"/>
        <v>0.00393776261139737-0.0228590803375785i</v>
      </c>
      <c r="L1984" t="str">
        <f t="shared" si="580"/>
        <v>0.000714285714285714-0.770926600448133i</v>
      </c>
      <c r="M1984" t="str">
        <f t="shared" si="581"/>
        <v>0.0025-0.024018451851083i</v>
      </c>
      <c r="N1984">
        <f t="shared" si="582"/>
        <v>29.224941067963044</v>
      </c>
      <c r="O1984">
        <f t="shared" si="583"/>
        <v>14.031568165239756</v>
      </c>
      <c r="P1984" s="3">
        <f t="shared" si="584"/>
        <v>14.031568165239756</v>
      </c>
      <c r="Q1984" s="3">
        <f t="shared" si="585"/>
        <v>-150.77505893203696</v>
      </c>
      <c r="R1984">
        <f t="shared" si="586"/>
        <v>29.224941067963044</v>
      </c>
      <c r="S1984">
        <f t="shared" si="587"/>
        <v>1.5687408702006527</v>
      </c>
      <c r="T1984">
        <f t="shared" si="570"/>
        <v>14.031568165239756</v>
      </c>
    </row>
    <row r="1985" spans="1:20" x14ac:dyDescent="0.25">
      <c r="A1985">
        <f t="shared" si="571"/>
        <v>9894.1450068452432</v>
      </c>
      <c r="B1985">
        <f t="shared" si="588"/>
        <v>1574.7020855074152</v>
      </c>
      <c r="C1985" t="str">
        <f t="shared" si="572"/>
        <v>-4.35553248875556-2.44425333392706i</v>
      </c>
      <c r="D1985" t="str">
        <f t="shared" si="573"/>
        <v>3.47810870719661-10.1145153338397i</v>
      </c>
      <c r="E1985" t="str">
        <f t="shared" si="574"/>
        <v>161.644547560326+1.53227974642923i</v>
      </c>
      <c r="F1985" t="str">
        <f t="shared" si="575"/>
        <v>2.90990728461463-94.8506196963082i</v>
      </c>
      <c r="G1985" t="str">
        <f t="shared" si="576"/>
        <v>0.999999097808738-0.000949837063721671i</v>
      </c>
      <c r="H1985" t="str">
        <f t="shared" si="577"/>
        <v>61.7525072376977+273.5650741627i</v>
      </c>
      <c r="I1985" t="str">
        <f t="shared" si="578"/>
        <v>176.896312428293-34.2669532947579i</v>
      </c>
      <c r="K1985" t="str">
        <f t="shared" si="579"/>
        <v>0.00392571823458466-0.0227734399291071i</v>
      </c>
      <c r="L1985" t="str">
        <f t="shared" si="580"/>
        <v>0.000714285714285714-0.7680081694044i</v>
      </c>
      <c r="M1985" t="str">
        <f t="shared" si="581"/>
        <v>0.0025-0.0239275272475423i</v>
      </c>
      <c r="N1985">
        <f t="shared" si="582"/>
        <v>29.300425127148543</v>
      </c>
      <c r="O1985">
        <f t="shared" si="583"/>
        <v>13.969841632597076</v>
      </c>
      <c r="P1985" s="3">
        <f t="shared" si="584"/>
        <v>13.969841632597076</v>
      </c>
      <c r="Q1985" s="3">
        <f t="shared" si="585"/>
        <v>-150.69957487285146</v>
      </c>
      <c r="R1985">
        <f t="shared" si="586"/>
        <v>29.300425127148543</v>
      </c>
      <c r="S1985">
        <f t="shared" si="587"/>
        <v>1.5747020855074152</v>
      </c>
      <c r="T1985">
        <f t="shared" si="570"/>
        <v>13.969841632597076</v>
      </c>
    </row>
    <row r="1986" spans="1:20" x14ac:dyDescent="0.25">
      <c r="A1986">
        <f t="shared" si="571"/>
        <v>9931.7427578712559</v>
      </c>
      <c r="B1986">
        <f t="shared" si="588"/>
        <v>1580.6859534323435</v>
      </c>
      <c r="C1986" t="str">
        <f t="shared" si="572"/>
        <v>-4.32148691921774-2.4326734733362i</v>
      </c>
      <c r="D1986" t="str">
        <f t="shared" si="573"/>
        <v>3.47810858313661-10.0762827791761i</v>
      </c>
      <c r="E1986" t="str">
        <f t="shared" si="574"/>
        <v>161.646949447514+1.53864550846263i</v>
      </c>
      <c r="F1986" t="str">
        <f t="shared" si="575"/>
        <v>2.90990726462447-94.4915727656369i</v>
      </c>
      <c r="G1986" t="str">
        <f t="shared" si="576"/>
        <v>0.999999090939063-0.000953446438013941i</v>
      </c>
      <c r="H1986" t="str">
        <f t="shared" si="577"/>
        <v>62.3017786130882+275.157520339245i</v>
      </c>
      <c r="I1986" t="str">
        <f t="shared" si="578"/>
        <v>177.260892824693-34.4368630729859i</v>
      </c>
      <c r="K1986" t="str">
        <f t="shared" si="579"/>
        <v>0.00391376399282485-0.0226881144759032i</v>
      </c>
      <c r="L1986" t="str">
        <f t="shared" si="580"/>
        <v>0.000714285714285714-0.765100786416015i</v>
      </c>
      <c r="M1986" t="str">
        <f t="shared" si="581"/>
        <v>0.0025-0.0238369468495141i</v>
      </c>
      <c r="N1986">
        <f t="shared" si="582"/>
        <v>29.376252573305294</v>
      </c>
      <c r="O1986">
        <f t="shared" si="583"/>
        <v>13.908141484422767</v>
      </c>
      <c r="P1986" s="3">
        <f t="shared" si="584"/>
        <v>13.908141484422767</v>
      </c>
      <c r="Q1986" s="3">
        <f t="shared" si="585"/>
        <v>-150.62374742669471</v>
      </c>
      <c r="R1986">
        <f t="shared" si="586"/>
        <v>29.376252573305294</v>
      </c>
      <c r="S1986">
        <f t="shared" si="587"/>
        <v>1.5806859534323434</v>
      </c>
      <c r="T1986">
        <f t="shared" si="570"/>
        <v>13.908141484422767</v>
      </c>
    </row>
    <row r="1987" spans="1:20" x14ac:dyDescent="0.25">
      <c r="A1987">
        <f t="shared" si="571"/>
        <v>9969.4833803511665</v>
      </c>
      <c r="B1987">
        <f t="shared" si="588"/>
        <v>1586.6925600553864</v>
      </c>
      <c r="C1987" t="str">
        <f t="shared" si="572"/>
        <v>-4.28769617023545-2.42116397638258i</v>
      </c>
      <c r="D1987" t="str">
        <f t="shared" si="573"/>
        <v>3.47810845813199-10.038195175219i</v>
      </c>
      <c r="E1987" t="str">
        <f t="shared" si="574"/>
        <v>161.649370283383+1.54503258512917i</v>
      </c>
      <c r="F1987" t="str">
        <f t="shared" si="575"/>
        <v>2.90990724448213-94.1338851279629i</v>
      </c>
      <c r="G1987" t="str">
        <f t="shared" si="576"/>
        <v>0.99999908401708-0.000957069527853568i</v>
      </c>
      <c r="H1987" t="str">
        <f t="shared" si="577"/>
        <v>62.8594318269078+276.764305750056i</v>
      </c>
      <c r="I1987" t="str">
        <f t="shared" si="578"/>
        <v>177.629581943972-34.6097403198552i</v>
      </c>
      <c r="K1987" t="str">
        <f t="shared" si="579"/>
        <v>0.00390189921810198-0.0226031028922579i</v>
      </c>
      <c r="L1987" t="str">
        <f t="shared" si="580"/>
        <v>0.000714285714285714-0.762204409659313i</v>
      </c>
      <c r="M1987" t="str">
        <f t="shared" si="581"/>
        <v>0.0025-0.0237467093539691i</v>
      </c>
      <c r="N1987">
        <f t="shared" si="582"/>
        <v>29.452423729969837</v>
      </c>
      <c r="O1987">
        <f t="shared" si="583"/>
        <v>13.846467899914048</v>
      </c>
      <c r="P1987" s="3">
        <f t="shared" si="584"/>
        <v>13.846467899914048</v>
      </c>
      <c r="Q1987" s="3">
        <f t="shared" si="585"/>
        <v>-150.54757627003016</v>
      </c>
      <c r="R1987">
        <f t="shared" si="586"/>
        <v>29.452423729969837</v>
      </c>
      <c r="S1987">
        <f t="shared" si="587"/>
        <v>1.5866925600553863</v>
      </c>
      <c r="T1987">
        <f t="shared" si="570"/>
        <v>13.846467899914048</v>
      </c>
    </row>
    <row r="1988" spans="1:20" x14ac:dyDescent="0.25">
      <c r="A1988">
        <f t="shared" si="571"/>
        <v>10007.367417196501</v>
      </c>
      <c r="B1988">
        <f t="shared" si="588"/>
        <v>1592.7219917835969</v>
      </c>
      <c r="C1988" t="str">
        <f t="shared" si="572"/>
        <v>-4.25415835234408-2.40972428113449i</v>
      </c>
      <c r="D1988" t="str">
        <f t="shared" si="573"/>
        <v>3.47810833217553-10.0002519740654i</v>
      </c>
      <c r="E1988" t="str">
        <f t="shared" si="574"/>
        <v>161.651810208084+1.5514410579019i</v>
      </c>
      <c r="F1988" t="str">
        <f t="shared" si="575"/>
        <v>2.90990722418641-93.7775516378292i</v>
      </c>
      <c r="G1988" t="str">
        <f t="shared" si="576"/>
        <v>0.999999077042389-0.000960706385358776i</v>
      </c>
      <c r="H1988" t="str">
        <f t="shared" si="577"/>
        <v>63.4256332669708+278.385625364903i</v>
      </c>
      <c r="I1988" t="str">
        <f t="shared" si="578"/>
        <v>178.002437341579-34.7856391286088i</v>
      </c>
      <c r="K1988" t="str">
        <f t="shared" si="579"/>
        <v>0.00389012324725216-0.022518404095399i</v>
      </c>
      <c r="L1988" t="str">
        <f t="shared" si="580"/>
        <v>0.000714285714285714-0.759318997468929i</v>
      </c>
      <c r="M1988" t="str">
        <f t="shared" si="581"/>
        <v>0.0025-0.0236568134628104i</v>
      </c>
      <c r="N1988">
        <f t="shared" si="582"/>
        <v>29.528938918506014</v>
      </c>
      <c r="O1988">
        <f t="shared" si="583"/>
        <v>13.784821058989781</v>
      </c>
      <c r="P1988" s="3">
        <f t="shared" si="584"/>
        <v>13.784821058989781</v>
      </c>
      <c r="Q1988" s="3">
        <f t="shared" si="585"/>
        <v>-150.47106108149399</v>
      </c>
      <c r="R1988">
        <f t="shared" si="586"/>
        <v>29.528938918506014</v>
      </c>
      <c r="S1988">
        <f t="shared" si="587"/>
        <v>1.5927219917835969</v>
      </c>
      <c r="T1988">
        <f t="shared" si="570"/>
        <v>13.784821058989781</v>
      </c>
    </row>
    <row r="1989" spans="1:20" x14ac:dyDescent="0.25">
      <c r="A1989">
        <f t="shared" si="571"/>
        <v>10045.39541338185</v>
      </c>
      <c r="B1989">
        <f t="shared" si="588"/>
        <v>1598.7743353523747</v>
      </c>
      <c r="C1989" t="str">
        <f t="shared" si="572"/>
        <v>-4.22087158981426-2.39835383107901i</v>
      </c>
      <c r="D1989" t="str">
        <f t="shared" si="573"/>
        <v>3.47810820526001-9.96245262988968i</v>
      </c>
      <c r="E1989" t="str">
        <f t="shared" si="574"/>
        <v>161.654269362878+1.55787100845172i</v>
      </c>
      <c r="F1989" t="str">
        <f t="shared" si="575"/>
        <v>2.90990720373616-93.4225671692593i</v>
      </c>
      <c r="G1989" t="str">
        <f t="shared" si="576"/>
        <v>0.99999907001459-0.000964357062845825i</v>
      </c>
      <c r="H1989" t="str">
        <f t="shared" si="577"/>
        <v>64.0005534517758+280.021677607373i</v>
      </c>
      <c r="I1989" t="str">
        <f t="shared" si="578"/>
        <v>178.379517565389-34.964614928803i</v>
      </c>
      <c r="K1989" t="str">
        <f t="shared" si="579"/>
        <v>0.00387843542192983-0.0224340170054939i</v>
      </c>
      <c r="L1989" t="str">
        <f t="shared" si="580"/>
        <v>0.000714285714285714-0.756444508337248i</v>
      </c>
      <c r="M1989" t="str">
        <f t="shared" si="581"/>
        <v>0.0025-0.0235672578828556i</v>
      </c>
      <c r="N1989">
        <f t="shared" si="582"/>
        <v>29.605798458058473</v>
      </c>
      <c r="O1989">
        <f t="shared" si="583"/>
        <v>13.723201142291728</v>
      </c>
      <c r="P1989" s="3">
        <f t="shared" si="584"/>
        <v>13.723201142291728</v>
      </c>
      <c r="Q1989" s="3">
        <f t="shared" si="585"/>
        <v>-150.39420154194153</v>
      </c>
      <c r="R1989">
        <f t="shared" si="586"/>
        <v>29.605798458058473</v>
      </c>
      <c r="S1989">
        <f t="shared" si="587"/>
        <v>1.5987743353523747</v>
      </c>
      <c r="T1989">
        <f t="shared" si="570"/>
        <v>13.723201142291728</v>
      </c>
    </row>
    <row r="1990" spans="1:20" x14ac:dyDescent="0.25">
      <c r="A1990">
        <f t="shared" si="571"/>
        <v>10083.567915952701</v>
      </c>
      <c r="B1990">
        <f t="shared" si="588"/>
        <v>1604.8496778267138</v>
      </c>
      <c r="C1990" t="str">
        <f t="shared" si="572"/>
        <v>-4.18783402055564-2.38705207506524i</v>
      </c>
      <c r="D1990" t="str">
        <f t="shared" si="573"/>
        <v>3.47810807737808-9.92479659893531i</v>
      </c>
      <c r="E1990" t="str">
        <f t="shared" si="574"/>
        <v>161.656747890143+1.56432251864824i</v>
      </c>
      <c r="F1990" t="str">
        <f t="shared" si="575"/>
        <v>2.90990718313017-93.0689266156811i</v>
      </c>
      <c r="G1990" t="str">
        <f t="shared" si="576"/>
        <v>0.999999062933279-0.00096802161282977i</v>
      </c>
      <c r="H1990" t="str">
        <f t="shared" si="577"/>
        <v>64.5843671533356+281.672664426304i</v>
      </c>
      <c r="I1990" t="str">
        <f t="shared" si="578"/>
        <v>178.760882175474-35.1467245254182i</v>
      </c>
      <c r="K1990" t="str">
        <f t="shared" si="579"/>
        <v>0.00386683508857404-0.0223499405456502i</v>
      </c>
      <c r="L1990" t="str">
        <f t="shared" si="580"/>
        <v>0.000714285714285714-0.753580900913773i</v>
      </c>
      <c r="M1990" t="str">
        <f t="shared" si="581"/>
        <v>0.0025-0.0234780413258174i</v>
      </c>
      <c r="N1990">
        <f t="shared" si="582"/>
        <v>29.683002665508241</v>
      </c>
      <c r="O1990">
        <f t="shared" si="583"/>
        <v>13.661608331184329</v>
      </c>
      <c r="P1990" s="3">
        <f t="shared" si="584"/>
        <v>13.661608331184329</v>
      </c>
      <c r="Q1990" s="3">
        <f t="shared" si="585"/>
        <v>-150.31699733449176</v>
      </c>
      <c r="R1990">
        <f t="shared" si="586"/>
        <v>29.683002665508241</v>
      </c>
      <c r="S1990">
        <f t="shared" si="587"/>
        <v>1.6048496778267138</v>
      </c>
      <c r="T1990">
        <f t="shared" si="570"/>
        <v>13.661608331184329</v>
      </c>
    </row>
    <row r="1991" spans="1:20" x14ac:dyDescent="0.25">
      <c r="A1991">
        <f t="shared" si="571"/>
        <v>10121.885474033321</v>
      </c>
      <c r="B1991">
        <f t="shared" si="588"/>
        <v>1610.9481066024553</v>
      </c>
      <c r="C1991" t="str">
        <f t="shared" si="572"/>
        <v>-4.15504379602224-2.37581846724844i</v>
      </c>
      <c r="D1991" t="str">
        <f t="shared" si="573"/>
        <v>3.47810794852242-9.88728333950778i</v>
      </c>
      <c r="E1991" t="str">
        <f t="shared" si="574"/>
        <v>161.659245933383+1.57079567055886i</v>
      </c>
      <c r="F1991" t="str">
        <f t="shared" si="575"/>
        <v>2.90990716236729-92.7166248898582i</v>
      </c>
      <c r="G1991" t="str">
        <f t="shared" si="576"/>
        <v>0.999999055798047-0.000971700088025212i</v>
      </c>
      <c r="H1991" t="str">
        <f t="shared" si="577"/>
        <v>65.1772535242256+283.338791368745i</v>
      </c>
      <c r="I1991" t="str">
        <f t="shared" si="578"/>
        <v>179.146591764268-35.3320261392943i</v>
      </c>
      <c r="K1991" t="str">
        <f t="shared" si="579"/>
        <v>0.00385532159837542-0.0222661736419183i</v>
      </c>
      <c r="L1991" t="str">
        <f t="shared" si="580"/>
        <v>0.000714285714285714-0.750728134004561i</v>
      </c>
      <c r="M1991" t="str">
        <f t="shared" si="581"/>
        <v>0.0025-0.023389162508286i</v>
      </c>
      <c r="N1991">
        <f t="shared" si="582"/>
        <v>29.76055185542549</v>
      </c>
      <c r="O1991">
        <f t="shared" si="583"/>
        <v>13.60004280775617</v>
      </c>
      <c r="P1991" s="3">
        <f t="shared" si="584"/>
        <v>13.60004280775617</v>
      </c>
      <c r="Q1991" s="3">
        <f t="shared" si="585"/>
        <v>-150.23944814457451</v>
      </c>
      <c r="R1991">
        <f t="shared" si="586"/>
        <v>29.76055185542549</v>
      </c>
      <c r="S1991">
        <f t="shared" si="587"/>
        <v>1.6109481066024554</v>
      </c>
      <c r="T1991">
        <f t="shared" si="570"/>
        <v>13.60004280775617</v>
      </c>
    </row>
    <row r="1992" spans="1:20" x14ac:dyDescent="0.25">
      <c r="A1992">
        <f t="shared" si="571"/>
        <v>10160.348638834648</v>
      </c>
      <c r="B1992">
        <f t="shared" si="588"/>
        <v>1617.0697094075447</v>
      </c>
      <c r="C1992" t="str">
        <f t="shared" si="572"/>
        <v>-4.12249908111748-2.36465246703443i</v>
      </c>
      <c r="D1992" t="str">
        <f t="shared" si="573"/>
        <v>3.47810781868562-9.84991231196615i</v>
      </c>
      <c r="E1992" t="str">
        <f t="shared" si="574"/>
        <v>161.661763637238+1.57729054644858i</v>
      </c>
      <c r="F1992" t="str">
        <f t="shared" si="575"/>
        <v>2.90990714144632-92.3656569238113i</v>
      </c>
      <c r="G1992" t="str">
        <f t="shared" si="576"/>
        <v>0.999999048608485-0.000975392541347056i</v>
      </c>
      <c r="H1992" t="str">
        <f t="shared" si="577"/>
        <v>65.7793962290521+285.020267654569i</v>
      </c>
      <c r="I1992" t="str">
        <f t="shared" si="578"/>
        <v>179.536707977156-35.520579448956i</v>
      </c>
      <c r="K1992" t="str">
        <f t="shared" si="579"/>
        <v>0.00384389430724272-0.0221827152232917i</v>
      </c>
      <c r="L1992" t="str">
        <f t="shared" si="580"/>
        <v>0.000714285714285714-0.747886166571586i</v>
      </c>
      <c r="M1992" t="str">
        <f t="shared" si="581"/>
        <v>0.0025-0.0233006201517094i</v>
      </c>
      <c r="N1992">
        <f t="shared" si="582"/>
        <v>29.838446340024234</v>
      </c>
      <c r="O1992">
        <f t="shared" si="583"/>
        <v>13.538504754819661</v>
      </c>
      <c r="P1992" s="3">
        <f t="shared" si="584"/>
        <v>13.538504754819661</v>
      </c>
      <c r="Q1992" s="3">
        <f t="shared" si="585"/>
        <v>-150.16155365997577</v>
      </c>
      <c r="R1992">
        <f t="shared" si="586"/>
        <v>29.838446340024234</v>
      </c>
      <c r="S1992">
        <f t="shared" si="587"/>
        <v>1.6170697094075446</v>
      </c>
      <c r="T1992">
        <f t="shared" si="570"/>
        <v>13.538504754819661</v>
      </c>
    </row>
    <row r="1993" spans="1:20" x14ac:dyDescent="0.25">
      <c r="A1993">
        <f t="shared" si="571"/>
        <v>10198.95796366222</v>
      </c>
      <c r="B1993">
        <f t="shared" si="588"/>
        <v>1623.2145743032934</v>
      </c>
      <c r="C1993" t="str">
        <f t="shared" si="572"/>
        <v>-4.09019805410041-2.35355353902482i</v>
      </c>
      <c r="D1993" t="str">
        <f t="shared" si="573"/>
        <v>3.47810768786018-9.81268297871554i</v>
      </c>
      <c r="E1993" t="str">
        <f t="shared" si="574"/>
        <v>161.66430114749+1.58380722878057i</v>
      </c>
      <c r="F1993" t="str">
        <f t="shared" si="575"/>
        <v>2.90990712036604-92.0160176687478i</v>
      </c>
      <c r="G1993" t="str">
        <f t="shared" si="576"/>
        <v>0.999999041364178-0.000979099025911274i</v>
      </c>
      <c r="H1993" t="str">
        <f t="shared" si="577"/>
        <v>66.3909835804765+286.717306252659i</v>
      </c>
      <c r="I1993" t="str">
        <f t="shared" si="578"/>
        <v>179.931293533459-35.7124456338691i</v>
      </c>
      <c r="K1993" t="str">
        <f t="shared" si="579"/>
        <v>0.00383255257577012-0.0220995642217092i</v>
      </c>
      <c r="L1993" t="str">
        <f t="shared" si="580"/>
        <v>0.000714285714285714-0.745054957732202i</v>
      </c>
      <c r="M1993" t="str">
        <f t="shared" si="581"/>
        <v>0.0025-0.0232124129823764i</v>
      </c>
      <c r="N1993">
        <f t="shared" si="582"/>
        <v>29.916686429115572</v>
      </c>
      <c r="O1993">
        <f t="shared" si="583"/>
        <v>13.476994355911824</v>
      </c>
      <c r="P1993" s="3">
        <f t="shared" si="584"/>
        <v>13.476994355911824</v>
      </c>
      <c r="Q1993" s="3">
        <f t="shared" si="585"/>
        <v>-150.08331357088443</v>
      </c>
      <c r="R1993">
        <f t="shared" si="586"/>
        <v>29.916686429115572</v>
      </c>
      <c r="S1993">
        <f t="shared" si="587"/>
        <v>1.6232145743032933</v>
      </c>
      <c r="T1993">
        <f t="shared" si="570"/>
        <v>13.476994355911824</v>
      </c>
    </row>
    <row r="1994" spans="1:20" x14ac:dyDescent="0.25">
      <c r="A1994">
        <f t="shared" si="571"/>
        <v>10237.714003924137</v>
      </c>
      <c r="B1994">
        <f t="shared" si="588"/>
        <v>1629.382789685646</v>
      </c>
      <c r="C1994" t="str">
        <f t="shared" si="572"/>
        <v>-4.05813890649228-2.34252115296272i</v>
      </c>
      <c r="D1994" t="str">
        <f t="shared" si="573"/>
        <v>3.47810755603859-9.77559480419952i</v>
      </c>
      <c r="E1994" t="str">
        <f t="shared" si="574"/>
        <v>161.666858611073+1.59034580021473i</v>
      </c>
      <c r="F1994" t="str">
        <f t="shared" si="575"/>
        <v>2.90990709912525-91.6677020949906i</v>
      </c>
      <c r="G1994" t="str">
        <f t="shared" si="576"/>
        <v>0.999999034064711-0.00098281959503567i</v>
      </c>
      <c r="H1994" t="str">
        <f t="shared" si="577"/>
        <v>67.0122086800204+288.430123958823i</v>
      </c>
      <c r="I1994" t="str">
        <f t="shared" si="578"/>
        <v>180.330412247892-35.9076874192045i</v>
      </c>
      <c r="K1994" t="str">
        <f t="shared" si="579"/>
        <v>0.00382129576920436-0.0220167195720551i</v>
      </c>
      <c r="L1994" t="str">
        <f t="shared" si="580"/>
        <v>0.000714285714285714-0.742234466758519i</v>
      </c>
      <c r="M1994" t="str">
        <f t="shared" si="581"/>
        <v>0.0025-0.0231245397313971i</v>
      </c>
      <c r="N1994">
        <f t="shared" si="582"/>
        <v>29.995272430061448</v>
      </c>
      <c r="O1994">
        <f t="shared" si="583"/>
        <v>13.415511795294503</v>
      </c>
      <c r="P1994" s="3">
        <f t="shared" si="584"/>
        <v>13.415511795294503</v>
      </c>
      <c r="Q1994" s="3">
        <f t="shared" si="585"/>
        <v>-150.00472756993855</v>
      </c>
      <c r="R1994">
        <f t="shared" si="586"/>
        <v>29.995272430061448</v>
      </c>
      <c r="S1994">
        <f t="shared" si="587"/>
        <v>1.6293827896856461</v>
      </c>
      <c r="T1994">
        <f t="shared" si="570"/>
        <v>13.415511795294503</v>
      </c>
    </row>
    <row r="1995" spans="1:20" x14ac:dyDescent="0.25">
      <c r="A1995">
        <f t="shared" si="571"/>
        <v>10276.617317139049</v>
      </c>
      <c r="B1995">
        <f t="shared" si="588"/>
        <v>1635.5744442864516</v>
      </c>
      <c r="C1995" t="str">
        <f t="shared" si="572"/>
        <v>-4.02631984298382-2.33155478367904i</v>
      </c>
      <c r="D1995" t="str">
        <f t="shared" si="573"/>
        <v>3.47810742321327-9.73864725489218i</v>
      </c>
      <c r="E1995" t="str">
        <f t="shared" si="574"/>
        <v>161.669436176081+1.59690634360783i</v>
      </c>
      <c r="F1995" t="str">
        <f t="shared" si="575"/>
        <v>2.90990707772272-91.3207051919027i</v>
      </c>
      <c r="G1995" t="str">
        <f t="shared" si="576"/>
        <v>0.999999026709661-0.000986554302240644i</v>
      </c>
      <c r="H1995" t="str">
        <f t="shared" si="577"/>
        <v>67.6432695637901+290.158941475341i</v>
      </c>
      <c r="I1995" t="str">
        <f t="shared" si="578"/>
        <v>180.734129052399-36.1063691221387i</v>
      </c>
      <c r="K1995" t="str">
        <f t="shared" si="579"/>
        <v>0.00381012325741235-0.0219341802121609i</v>
      </c>
      <c r="L1995" t="str">
        <f t="shared" si="580"/>
        <v>0.000714285714285714-0.739424653076828i</v>
      </c>
      <c r="M1995" t="str">
        <f t="shared" si="581"/>
        <v>0.0025-0.0230369991346853i</v>
      </c>
      <c r="N1995">
        <f t="shared" si="582"/>
        <v>30.074204647727242</v>
      </c>
      <c r="O1995">
        <f t="shared" si="583"/>
        <v>13.354057257954729</v>
      </c>
      <c r="P1995" s="3">
        <f t="shared" si="584"/>
        <v>13.354057257954729</v>
      </c>
      <c r="Q1995" s="3">
        <f t="shared" si="585"/>
        <v>-149.92579535227276</v>
      </c>
      <c r="R1995">
        <f t="shared" si="586"/>
        <v>30.074204647727242</v>
      </c>
      <c r="S1995">
        <f t="shared" si="587"/>
        <v>1.6355744442864515</v>
      </c>
      <c r="T1995">
        <f t="shared" si="570"/>
        <v>13.354057257954729</v>
      </c>
    </row>
    <row r="1996" spans="1:20" x14ac:dyDescent="0.25">
      <c r="A1996">
        <f t="shared" si="571"/>
        <v>10315.668462944179</v>
      </c>
      <c r="B1996">
        <f t="shared" si="588"/>
        <v>1641.7896271747402</v>
      </c>
      <c r="C1996" t="str">
        <f t="shared" si="572"/>
        <v>-3.99473908134292-2.32065391103935i</v>
      </c>
      <c r="D1996" t="str">
        <f t="shared" si="573"/>
        <v>3.47810728937654-9.70183979929046i</v>
      </c>
      <c r="E1996" t="str">
        <f t="shared" si="574"/>
        <v>161.672033991777+1.60348894201379i</v>
      </c>
      <c r="F1996" t="str">
        <f t="shared" si="575"/>
        <v>2.90990705615721-90.9750219678165i</v>
      </c>
      <c r="G1996" t="str">
        <f t="shared" si="576"/>
        <v>0.999999019298608-0.00099030320124996i</v>
      </c>
      <c r="H1996" t="str">
        <f t="shared" si="577"/>
        <v>68.2843693533622+291.903983492277i</v>
      </c>
      <c r="I1996" t="str">
        <f t="shared" si="578"/>
        <v>181.142510018458-36.3085566997826i</v>
      </c>
      <c r="K1996" t="str">
        <f t="shared" si="579"/>
        <v>0.00379903441484882-0.0218519450828058i</v>
      </c>
      <c r="L1996" t="str">
        <f t="shared" si="580"/>
        <v>0.000714285714285714-0.736625476267016i</v>
      </c>
      <c r="M1996" t="str">
        <f t="shared" si="581"/>
        <v>0.0025-0.0229497899329401i</v>
      </c>
      <c r="N1996">
        <f t="shared" si="582"/>
        <v>30.153483384435674</v>
      </c>
      <c r="O1996">
        <f t="shared" si="583"/>
        <v>13.292630929604671</v>
      </c>
      <c r="P1996" s="3">
        <f t="shared" si="584"/>
        <v>13.292630929604671</v>
      </c>
      <c r="Q1996" s="3">
        <f t="shared" si="585"/>
        <v>-149.84651661556433</v>
      </c>
      <c r="R1996">
        <f t="shared" si="586"/>
        <v>30.153483384435674</v>
      </c>
      <c r="S1996">
        <f t="shared" si="587"/>
        <v>1.6417896271747401</v>
      </c>
      <c r="T1996">
        <f t="shared" si="570"/>
        <v>13.292630929604671</v>
      </c>
    </row>
    <row r="1997" spans="1:20" x14ac:dyDescent="0.25">
      <c r="A1997">
        <f t="shared" si="571"/>
        <v>10354.868003103365</v>
      </c>
      <c r="B1997">
        <f t="shared" si="588"/>
        <v>1648.0284277580042</v>
      </c>
      <c r="C1997" t="str">
        <f t="shared" si="572"/>
        <v>-3.96339485232328-2.30981801989146i</v>
      </c>
      <c r="D1997" t="str">
        <f t="shared" si="573"/>
        <v>3.47810715452075-9.66517190790686i</v>
      </c>
      <c r="E1997" t="str">
        <f t="shared" si="574"/>
        <v>161.674652208604+1.61009367868268i</v>
      </c>
      <c r="F1997" t="str">
        <f t="shared" si="575"/>
        <v>2.90990703442749-90.6306474499641i</v>
      </c>
      <c r="G1997" t="str">
        <f t="shared" si="576"/>
        <v>0.999999011831123-0.000994066345991528i</v>
      </c>
      <c r="H1997" t="str">
        <f t="shared" si="577"/>
        <v>68.9357164120083+293.665478770538i</v>
      </c>
      <c r="I1997" t="str">
        <f t="shared" si="578"/>
        <v>181.555622379836-36.5143177987828i</v>
      </c>
      <c r="K1997" t="str">
        <f t="shared" si="579"/>
        <v>0.0037880286205242-0.0217700131277171i</v>
      </c>
      <c r="L1997" t="str">
        <f t="shared" si="580"/>
        <v>0.000714285714285714-0.73383689606198i</v>
      </c>
      <c r="M1997" t="str">
        <f t="shared" si="581"/>
        <v>0.0025-0.022862910871628i</v>
      </c>
      <c r="N1997">
        <f t="shared" si="582"/>
        <v>30.233108939919248</v>
      </c>
      <c r="O1997">
        <f t="shared" si="583"/>
        <v>13.231232996682341</v>
      </c>
      <c r="P1997" s="3">
        <f t="shared" si="584"/>
        <v>13.231232996682341</v>
      </c>
      <c r="Q1997" s="3">
        <f t="shared" si="585"/>
        <v>-149.76689106008075</v>
      </c>
      <c r="R1997">
        <f t="shared" si="586"/>
        <v>30.233108939919248</v>
      </c>
      <c r="S1997">
        <f t="shared" si="587"/>
        <v>1.6480284277580042</v>
      </c>
      <c r="T1997">
        <f t="shared" si="570"/>
        <v>13.231232996682341</v>
      </c>
    </row>
    <row r="1998" spans="1:20" x14ac:dyDescent="0.25">
      <c r="A1998">
        <f t="shared" si="571"/>
        <v>10394.216501515159</v>
      </c>
      <c r="B1998">
        <f t="shared" si="588"/>
        <v>1654.2909357834847</v>
      </c>
      <c r="C1998" t="str">
        <f t="shared" si="572"/>
        <v>-3.93228539957313-2.29904660001322i</v>
      </c>
      <c r="D1998" t="str">
        <f t="shared" si="573"/>
        <v>3.47810701863812-9.62864305326134i</v>
      </c>
      <c r="E1998" t="str">
        <f t="shared" si="574"/>
        <v>161.677290978188+1.61672063706049i</v>
      </c>
      <c r="F1998" t="str">
        <f t="shared" si="575"/>
        <v>2.90990701253233-90.2875766844018i</v>
      </c>
      <c r="G1998" t="str">
        <f t="shared" si="576"/>
        <v>0.999999004306778-0.000997843790598167i</v>
      </c>
      <c r="H1998" t="str">
        <f t="shared" si="577"/>
        <v>69.5975245064811+295.4436602267i</v>
      </c>
      <c r="I1998" t="str">
        <f t="shared" si="578"/>
        <v>181.973534555762-36.723721806666i</v>
      </c>
      <c r="K1998" t="str">
        <f t="shared" si="579"/>
        <v>0.0037771052579728-0.0216883832935714i</v>
      </c>
      <c r="L1998" t="str">
        <f t="shared" si="580"/>
        <v>0.000714285714285714-0.731058872347063i</v>
      </c>
      <c r="M1998" t="str">
        <f t="shared" si="581"/>
        <v>0.0025-0.0227763607009643i</v>
      </c>
      <c r="N1998">
        <f t="shared" si="582"/>
        <v>30.313081611272708</v>
      </c>
      <c r="O1998">
        <f t="shared" si="583"/>
        <v>13.169863646351043</v>
      </c>
      <c r="P1998" s="3">
        <f t="shared" si="584"/>
        <v>13.169863646351043</v>
      </c>
      <c r="Q1998" s="3">
        <f t="shared" si="585"/>
        <v>-149.68691838872729</v>
      </c>
      <c r="R1998">
        <f t="shared" si="586"/>
        <v>30.313081611272708</v>
      </c>
      <c r="S1998">
        <f t="shared" si="587"/>
        <v>1.6542909357834847</v>
      </c>
      <c r="T1998">
        <f t="shared" si="570"/>
        <v>13.169863646351043</v>
      </c>
    </row>
    <row r="1999" spans="1:20" x14ac:dyDescent="0.25">
      <c r="A1999">
        <f t="shared" si="571"/>
        <v>10433.714524220917</v>
      </c>
      <c r="B1999">
        <f t="shared" si="588"/>
        <v>1660.577241339462</v>
      </c>
      <c r="C1999" t="str">
        <f t="shared" si="572"/>
        <v>-3.90140897954497-2.28833914606126i</v>
      </c>
      <c r="D1999" t="str">
        <f t="shared" si="573"/>
        <v>3.47810688172085-9.59225270987406i</v>
      </c>
      <c r="E1999" t="str">
        <f t="shared" si="574"/>
        <v>161.679950453354+1.62336990078917i</v>
      </c>
      <c r="F1999" t="str">
        <f t="shared" si="575"/>
        <v>2.90990699047045-89.9458047359421i</v>
      </c>
      <c r="G1999" t="str">
        <f t="shared" si="576"/>
        <v>0.999998996725139-0.0010016355894084i</v>
      </c>
      <c r="H1999" t="str">
        <f t="shared" si="577"/>
        <v>70.270012974588+297.238765019669i</v>
      </c>
      <c r="I1999" t="str">
        <f t="shared" si="578"/>
        <v>182.39631617458-36.9368399050009i</v>
      </c>
      <c r="K1999" t="str">
        <f t="shared" si="579"/>
        <v>0.00376626371522104-0.0216070545299944i</v>
      </c>
      <c r="L1999" t="str">
        <f t="shared" si="580"/>
        <v>0.000714285714285714-0.728291365159455i</v>
      </c>
      <c r="M1999" t="str">
        <f t="shared" si="581"/>
        <v>0.0025-0.0226901381758959i</v>
      </c>
      <c r="N1999">
        <f t="shared" si="582"/>
        <v>30.393401692906167</v>
      </c>
      <c r="O1999">
        <f t="shared" si="583"/>
        <v>13.108523066499835</v>
      </c>
      <c r="P1999" s="3">
        <f t="shared" si="584"/>
        <v>13.108523066499835</v>
      </c>
      <c r="Q1999" s="3">
        <f t="shared" si="585"/>
        <v>-149.60659830709383</v>
      </c>
      <c r="R1999">
        <f t="shared" si="586"/>
        <v>30.393401692906167</v>
      </c>
      <c r="S1999">
        <f t="shared" si="587"/>
        <v>1.6605772413394619</v>
      </c>
      <c r="T1999">
        <f t="shared" si="570"/>
        <v>13.108523066499835</v>
      </c>
    </row>
    <row r="2000" spans="1:20" x14ac:dyDescent="0.25">
      <c r="A2000">
        <f t="shared" si="571"/>
        <v>10473.362639412957</v>
      </c>
      <c r="B2000">
        <f t="shared" si="588"/>
        <v>1666.8874348565521</v>
      </c>
      <c r="C2000" t="str">
        <f t="shared" si="572"/>
        <v>-3.87076386140564-2.27769515752i</v>
      </c>
      <c r="D2000" t="str">
        <f t="shared" si="573"/>
        <v>3.47810674376101-9.5560003542575i</v>
      </c>
      <c r="E2000" t="str">
        <f t="shared" si="574"/>
        <v>161.68263078813+1.63004155370587i</v>
      </c>
      <c r="F2000" t="str">
        <f t="shared" si="575"/>
        <v>2.90990696824056-89.6053266880791i</v>
      </c>
      <c r="G2000" t="str">
        <f t="shared" si="576"/>
        <v>0.999998989085771-0.00100544179696719i</v>
      </c>
      <c r="H2000" t="str">
        <f t="shared" si="577"/>
        <v>70.953406898788+299.051034639179i</v>
      </c>
      <c r="I2000" t="str">
        <f t="shared" si="578"/>
        <v>182.824038097849-37.153745124446i</v>
      </c>
      <c r="K2000" t="str">
        <f t="shared" si="579"/>
        <v>0.00375550338475606-0.0215260257895618i</v>
      </c>
      <c r="L2000" t="str">
        <f t="shared" si="580"/>
        <v>0.000714285714285714-0.725534334687638i</v>
      </c>
      <c r="M2000" t="str">
        <f t="shared" si="581"/>
        <v>0.0025-0.0226042420560828i</v>
      </c>
      <c r="N2000">
        <f t="shared" si="582"/>
        <v>30.474069476496936</v>
      </c>
      <c r="O2000">
        <f t="shared" si="583"/>
        <v>13.047211445743272</v>
      </c>
      <c r="P2000" s="3">
        <f t="shared" si="584"/>
        <v>13.047211445743272</v>
      </c>
      <c r="Q2000" s="3">
        <f t="shared" si="585"/>
        <v>-149.52593052350306</v>
      </c>
      <c r="R2000">
        <f t="shared" si="586"/>
        <v>30.474069476496936</v>
      </c>
      <c r="S2000">
        <f t="shared" si="587"/>
        <v>1.6668874348565521</v>
      </c>
      <c r="T2000">
        <f t="shared" si="570"/>
        <v>13.047211445743272</v>
      </c>
    </row>
    <row r="2001" spans="1:20" x14ac:dyDescent="0.25">
      <c r="A2001">
        <f t="shared" si="571"/>
        <v>10513.161417442727</v>
      </c>
      <c r="B2001">
        <f t="shared" si="588"/>
        <v>1673.221607109007</v>
      </c>
      <c r="C2001" t="str">
        <f t="shared" si="572"/>
        <v>-3.84034832694719-2.26711413865138i</v>
      </c>
      <c r="D2001" t="str">
        <f t="shared" si="573"/>
        <v>3.47810660475072-9.51988546490953i</v>
      </c>
      <c r="E2001" t="str">
        <f t="shared" si="574"/>
        <v>161.685332137759+1.63673567984278i</v>
      </c>
      <c r="F2001" t="str">
        <f t="shared" si="575"/>
        <v>2.90990694584144-89.2661376429241i</v>
      </c>
      <c r="G2001" t="str">
        <f t="shared" si="576"/>
        <v>0.999998981388233-0.00100926246802683i</v>
      </c>
      <c r="H2001" t="str">
        <f t="shared" si="577"/>
        <v>71.6479372860489+300.880714996156i</v>
      </c>
      <c r="I2001" t="str">
        <f t="shared" si="578"/>
        <v>183.256772444918-37.3745124017621i</v>
      </c>
      <c r="K2001" t="str">
        <f t="shared" si="579"/>
        <v>0.00374482366349434-0.0214452960277988i</v>
      </c>
      <c r="L2001" t="str">
        <f t="shared" si="580"/>
        <v>0.000714285714285714-0.722787741270813i</v>
      </c>
      <c r="M2001" t="str">
        <f t="shared" si="581"/>
        <v>0.0025-0.0225186711058804i</v>
      </c>
      <c r="N2001">
        <f t="shared" si="582"/>
        <v>30.555085250941517</v>
      </c>
      <c r="O2001">
        <f t="shared" si="583"/>
        <v>12.985928973421622</v>
      </c>
      <c r="P2001" s="3">
        <f t="shared" si="584"/>
        <v>12.985928973421622</v>
      </c>
      <c r="Q2001" s="3">
        <f t="shared" si="585"/>
        <v>-149.44491474905848</v>
      </c>
      <c r="R2001">
        <f t="shared" si="586"/>
        <v>30.555085250941517</v>
      </c>
      <c r="S2001">
        <f t="shared" si="587"/>
        <v>1.6732216071090069</v>
      </c>
      <c r="T2001">
        <f t="shared" si="570"/>
        <v>12.985928973421622</v>
      </c>
    </row>
    <row r="2002" spans="1:20" x14ac:dyDescent="0.25">
      <c r="A2002">
        <f t="shared" si="571"/>
        <v>10553.111430829011</v>
      </c>
      <c r="B2002">
        <f t="shared" si="588"/>
        <v>1679.5798492160213</v>
      </c>
      <c r="C2002" t="str">
        <f t="shared" si="572"/>
        <v>-3.81016067049796-2.256595598445i</v>
      </c>
      <c r="D2002" t="str">
        <f t="shared" si="573"/>
        <v>3.47810646468194-9.48390752230507i</v>
      </c>
      <c r="E2002" t="str">
        <f t="shared" si="574"/>
        <v>161.688054658706+1.6434523634269i</v>
      </c>
      <c r="F2002" t="str">
        <f t="shared" si="575"/>
        <v>2.90990692327174-88.9282327211267i</v>
      </c>
      <c r="G2002" t="str">
        <f t="shared" si="576"/>
        <v>0.999998973632083-0.00101309765754759i</v>
      </c>
      <c r="H2002" t="str">
        <f t="shared" si="577"/>
        <v>72.3538412542307+302.72805651499i</v>
      </c>
      <c r="I2002" t="str">
        <f t="shared" si="578"/>
        <v>183.694592617944-37.5992186388632i</v>
      </c>
      <c r="K2002" t="str">
        <f t="shared" si="579"/>
        <v>0.00373422395275071-0.0213648642031809i</v>
      </c>
      <c r="L2002" t="str">
        <f t="shared" si="580"/>
        <v>0.000714285714285714-0.720051545398297i</v>
      </c>
      <c r="M2002" t="str">
        <f t="shared" si="581"/>
        <v>0.0025-0.022433424094322i</v>
      </c>
      <c r="N2002">
        <f t="shared" si="582"/>
        <v>30.636449302308591</v>
      </c>
      <c r="O2002">
        <f t="shared" si="583"/>
        <v>12.924675839600283</v>
      </c>
      <c r="P2002" s="3">
        <f t="shared" si="584"/>
        <v>12.924675839600283</v>
      </c>
      <c r="Q2002" s="3">
        <f t="shared" si="585"/>
        <v>-149.36355069769141</v>
      </c>
      <c r="R2002">
        <f t="shared" si="586"/>
        <v>30.636449302308591</v>
      </c>
      <c r="S2002">
        <f t="shared" si="587"/>
        <v>1.6795798492160214</v>
      </c>
      <c r="T2002">
        <f t="shared" si="570"/>
        <v>12.924675839600283</v>
      </c>
    </row>
    <row r="2003" spans="1:20" x14ac:dyDescent="0.25">
      <c r="A2003">
        <f t="shared" si="571"/>
        <v>10593.213254266162</v>
      </c>
      <c r="B2003">
        <f t="shared" si="588"/>
        <v>1685.9622526430423</v>
      </c>
      <c r="C2003" t="str">
        <f t="shared" si="572"/>
        <v>-3.78019919883469-2.24613905056887i</v>
      </c>
      <c r="D2003" t="str">
        <f t="shared" si="573"/>
        <v>3.47810632354662-9.44806600888934i</v>
      </c>
      <c r="E2003" t="str">
        <f t="shared" si="574"/>
        <v>161.69079850867+1.65019168887939i</v>
      </c>
      <c r="F2003" t="str">
        <f t="shared" si="575"/>
        <v>2.90990690053017-88.5916070618118i</v>
      </c>
      <c r="G2003" t="str">
        <f t="shared" si="576"/>
        <v>0.999998965816874-0.0010169474206986i</v>
      </c>
      <c r="H2003" t="str">
        <f t="shared" si="577"/>
        <v>73.0713622252509+304.593314227724i</v>
      </c>
      <c r="I2003" t="str">
        <f t="shared" si="578"/>
        <v>184.137573327405-37.8279427639954i</v>
      </c>
      <c r="K2003" t="str">
        <f t="shared" si="579"/>
        <v>0.00372370365820744-0.0212847292771333i</v>
      </c>
      <c r="L2003" t="str">
        <f t="shared" si="580"/>
        <v>0.000714285714285714-0.717325707709002i</v>
      </c>
      <c r="M2003" t="str">
        <f t="shared" si="581"/>
        <v>0.0025-0.0223484997951006i</v>
      </c>
      <c r="N2003">
        <f t="shared" si="582"/>
        <v>30.718161913789373</v>
      </c>
      <c r="O2003">
        <f t="shared" si="583"/>
        <v>12.863452235069987</v>
      </c>
      <c r="P2003" s="3">
        <f t="shared" si="584"/>
        <v>12.863452235069987</v>
      </c>
      <c r="Q2003" s="3">
        <f t="shared" si="585"/>
        <v>-149.28183808621063</v>
      </c>
      <c r="R2003">
        <f t="shared" si="586"/>
        <v>30.718161913789373</v>
      </c>
      <c r="S2003">
        <f t="shared" si="587"/>
        <v>1.6859622526430424</v>
      </c>
      <c r="T2003">
        <f t="shared" si="570"/>
        <v>12.863452235069987</v>
      </c>
    </row>
    <row r="2004" spans="1:20" x14ac:dyDescent="0.25">
      <c r="A2004">
        <f t="shared" si="571"/>
        <v>10633.467464632373</v>
      </c>
      <c r="B2004">
        <f t="shared" si="588"/>
        <v>1692.3689092030859</v>
      </c>
      <c r="C2004" t="str">
        <f t="shared" si="572"/>
        <v>-3.75046223109479-2.23574401332064i</v>
      </c>
      <c r="D2004" t="str">
        <f t="shared" si="573"/>
        <v>3.47810618133666-9.41236040907018i</v>
      </c>
      <c r="E2004" t="str">
        <f t="shared" si="574"/>
        <v>161.693563846589+1.65695374081472i</v>
      </c>
      <c r="F2004" t="str">
        <f t="shared" si="575"/>
        <v>2.90990687761546-88.256255822507i</v>
      </c>
      <c r="G2004" t="str">
        <f t="shared" si="576"/>
        <v>0.999998957942157-0.00102081181285865i</v>
      </c>
      <c r="H2004" t="str">
        <f t="shared" si="577"/>
        <v>73.8007501253285+306.476747870212i</v>
      </c>
      <c r="I2004" t="str">
        <f t="shared" si="578"/>
        <v>184.58579061808-38.060765795129i</v>
      </c>
      <c r="K2004" t="str">
        <f t="shared" si="579"/>
        <v>0.00371326218988352-0.0212048902140308i</v>
      </c>
      <c r="L2004" t="str">
        <f t="shared" si="580"/>
        <v>0.000714285714285714-0.714610188990839i</v>
      </c>
      <c r="M2004" t="str">
        <f t="shared" si="581"/>
        <v>0.0025-0.0222638969865517i</v>
      </c>
      <c r="N2004">
        <f t="shared" si="582"/>
        <v>30.800223365650311</v>
      </c>
      <c r="O2004">
        <f t="shared" si="583"/>
        <v>12.80225835134619</v>
      </c>
      <c r="P2004" s="3">
        <f t="shared" si="584"/>
        <v>12.80225835134619</v>
      </c>
      <c r="Q2004" s="3">
        <f t="shared" si="585"/>
        <v>-149.19977663434969</v>
      </c>
      <c r="R2004">
        <f t="shared" si="586"/>
        <v>30.800223365650311</v>
      </c>
      <c r="S2004">
        <f t="shared" si="587"/>
        <v>1.6923689092030858</v>
      </c>
      <c r="T2004">
        <f t="shared" si="570"/>
        <v>12.80225835134619</v>
      </c>
    </row>
    <row r="2005" spans="1:20" x14ac:dyDescent="0.25">
      <c r="A2005">
        <f t="shared" si="571"/>
        <v>10673.874640997976</v>
      </c>
      <c r="B2005">
        <f t="shared" si="588"/>
        <v>1698.7999110580577</v>
      </c>
      <c r="C2005" t="str">
        <f t="shared" si="572"/>
        <v>-3.72094809868942-2.22541000957938i</v>
      </c>
      <c r="D2005" t="str">
        <f t="shared" si="573"/>
        <v>3.47810603804385-9.37679020921041i</v>
      </c>
      <c r="E2005" t="str">
        <f t="shared" si="574"/>
        <v>161.696350832653+1.6637386040416i</v>
      </c>
      <c r="F2005" t="str">
        <f t="shared" si="575"/>
        <v>2.90990685452626-87.9221741790715i</v>
      </c>
      <c r="G2005" t="str">
        <f t="shared" si="576"/>
        <v>0.999998950007478-0.00102469088961691i</v>
      </c>
      <c r="H2005" t="str">
        <f t="shared" si="577"/>
        <v>74.542261592579+308.378621980236i</v>
      </c>
      <c r="I2005" t="str">
        <f t="shared" si="578"/>
        <v>185.03932189549-38.2977709056481i</v>
      </c>
      <c r="K2005" t="str">
        <f t="shared" si="579"/>
        <v>0.00370289896210418-0.0211253459811977i</v>
      </c>
      <c r="L2005" t="str">
        <f t="shared" si="580"/>
        <v>0.000714285714285714-0.711904950180156i</v>
      </c>
      <c r="M2005" t="str">
        <f t="shared" si="581"/>
        <v>0.0025-0.0221796144516355i</v>
      </c>
      <c r="N2005">
        <f t="shared" si="582"/>
        <v>30.882633935184117</v>
      </c>
      <c r="O2005">
        <f t="shared" si="583"/>
        <v>12.741094380668867</v>
      </c>
      <c r="P2005" s="3">
        <f t="shared" si="584"/>
        <v>12.741094380668867</v>
      </c>
      <c r="Q2005" s="3">
        <f t="shared" si="585"/>
        <v>-149.11736606481588</v>
      </c>
      <c r="R2005">
        <f t="shared" si="586"/>
        <v>30.882633935184117</v>
      </c>
      <c r="S2005">
        <f t="shared" si="587"/>
        <v>1.6987999110580576</v>
      </c>
      <c r="T2005">
        <f t="shared" si="570"/>
        <v>12.741094380668867</v>
      </c>
    </row>
    <row r="2006" spans="1:20" x14ac:dyDescent="0.25">
      <c r="A2006">
        <f t="shared" si="571"/>
        <v>10714.435364633768</v>
      </c>
      <c r="B2006">
        <f t="shared" si="588"/>
        <v>1705.2553507200782</v>
      </c>
      <c r="C2006" t="str">
        <f t="shared" si="572"/>
        <v>-3.69165514521704-2.21513656675788i</v>
      </c>
      <c r="D2006" t="str">
        <f t="shared" si="573"/>
        <v>3.47810589365997-9.34135489762071i</v>
      </c>
      <c r="E2006" t="str">
        <f t="shared" si="574"/>
        <v>161.699159628313+1.67054636356121i</v>
      </c>
      <c r="F2006" t="str">
        <f t="shared" si="575"/>
        <v>2.90990683126125-87.5893573256287i</v>
      </c>
      <c r="G2006" t="str">
        <f t="shared" si="576"/>
        <v>0.999998942012382-0.0010285847067738i</v>
      </c>
      <c r="H2006" t="str">
        <f t="shared" si="577"/>
        <v>75.2961601922823+310.299205997636i</v>
      </c>
      <c r="I2006" t="str">
        <f t="shared" si="578"/>
        <v>185.498245952835-38.5390434924412i</v>
      </c>
      <c r="K2006" t="str">
        <f t="shared" si="579"/>
        <v>0.00369261339347065-0.0210460955489072i</v>
      </c>
      <c r="L2006" t="str">
        <f t="shared" si="580"/>
        <v>0.000714285714285714-0.709209952361184i</v>
      </c>
      <c r="M2006" t="str">
        <f t="shared" si="581"/>
        <v>0.0025-0.0220956509779194i</v>
      </c>
      <c r="N2006">
        <f t="shared" si="582"/>
        <v>30.965393896661425</v>
      </c>
      <c r="O2006">
        <f t="shared" si="583"/>
        <v>12.679960516002071</v>
      </c>
      <c r="P2006" s="3">
        <f t="shared" si="584"/>
        <v>12.679960516002071</v>
      </c>
      <c r="Q2006" s="3">
        <f t="shared" si="585"/>
        <v>-149.03460610333858</v>
      </c>
      <c r="R2006">
        <f t="shared" si="586"/>
        <v>30.965393896661425</v>
      </c>
      <c r="S2006">
        <f t="shared" si="587"/>
        <v>1.7052553507200783</v>
      </c>
      <c r="T2006">
        <f t="shared" si="570"/>
        <v>12.679960516002071</v>
      </c>
    </row>
    <row r="2007" spans="1:20" x14ac:dyDescent="0.25">
      <c r="A2007">
        <f t="shared" si="571"/>
        <v>10755.150219019375</v>
      </c>
      <c r="B2007">
        <f t="shared" si="588"/>
        <v>1711.7353210528145</v>
      </c>
      <c r="C2007" t="str">
        <f t="shared" si="572"/>
        <v>-3.66258172637761-2.20492321675546i</v>
      </c>
      <c r="D2007" t="str">
        <f t="shared" si="573"/>
        <v>3.4781057481767-9.30605396455219i</v>
      </c>
      <c r="E2007" t="str">
        <f t="shared" si="574"/>
        <v>161.70199039629+1.67737710456763i</v>
      </c>
      <c r="F2007" t="str">
        <f t="shared" si="575"/>
        <v>2.90990680781908-87.2578004744967i</v>
      </c>
      <c r="G2007" t="str">
        <f t="shared" si="576"/>
        <v>0.999998933956407-0.0010324933203418i</v>
      </c>
      <c r="H2007" t="str">
        <f t="shared" si="577"/>
        <v>76.0627166401349+312.238774366453i</v>
      </c>
      <c r="I2007" t="str">
        <f t="shared" si="578"/>
        <v>185.962642998398-38.7846712464858i</v>
      </c>
      <c r="K2007" t="str">
        <f t="shared" si="579"/>
        <v>0.00368240490683006-0.020967137890381i</v>
      </c>
      <c r="L2007" t="str">
        <f t="shared" si="580"/>
        <v>0.000714285714285714-0.706525156765473i</v>
      </c>
      <c r="M2007" t="str">
        <f t="shared" si="581"/>
        <v>0.0025-0.0220120053575607i</v>
      </c>
      <c r="N2007">
        <f t="shared" si="582"/>
        <v>31.048503521281674</v>
      </c>
      <c r="O2007">
        <f t="shared" si="583"/>
        <v>12.618856951033584</v>
      </c>
      <c r="P2007" s="3">
        <f t="shared" si="584"/>
        <v>12.618856951033584</v>
      </c>
      <c r="Q2007" s="3">
        <f t="shared" si="585"/>
        <v>-148.95149647871833</v>
      </c>
      <c r="R2007">
        <f t="shared" si="586"/>
        <v>31.048503521281674</v>
      </c>
      <c r="S2007">
        <f t="shared" si="587"/>
        <v>1.7117353210528146</v>
      </c>
      <c r="T2007">
        <f t="shared" si="570"/>
        <v>12.618856951033584</v>
      </c>
    </row>
    <row r="2008" spans="1:20" x14ac:dyDescent="0.25">
      <c r="A2008">
        <f t="shared" si="571"/>
        <v>10796.019789851649</v>
      </c>
      <c r="B2008">
        <f t="shared" si="588"/>
        <v>1718.2399152728151</v>
      </c>
      <c r="C2008" t="str">
        <f t="shared" si="572"/>
        <v>-3.63372620988717-2.1947694959112i</v>
      </c>
      <c r="D2008" t="str">
        <f t="shared" si="573"/>
        <v>3.47810560158569-9.27088690218907i</v>
      </c>
      <c r="E2008" t="str">
        <f t="shared" si="574"/>
        <v>161.704843300584+1.68423091244644i</v>
      </c>
      <c r="F2008" t="str">
        <f t="shared" si="575"/>
        <v>2.90990678419845-86.9274988561193i</v>
      </c>
      <c r="G2008" t="str">
        <f t="shared" si="576"/>
        <v>0.999998925839091-0.00103641678654617i</v>
      </c>
      <c r="H2008" t="str">
        <f t="shared" si="577"/>
        <v>76.8422090338307+314.197606639135i</v>
      </c>
      <c r="I2008" t="str">
        <f t="shared" si="578"/>
        <v>186.43259468344-39.0347442260355i</v>
      </c>
      <c r="K2008" t="str">
        <f t="shared" si="579"/>
        <v>0.00367227292924546-0.0208884719817883i</v>
      </c>
      <c r="L2008" t="str">
        <f t="shared" si="580"/>
        <v>0.000714285714285714-0.70385052477134i</v>
      </c>
      <c r="M2008" t="str">
        <f t="shared" si="581"/>
        <v>0.0025-0.0219286763872889i</v>
      </c>
      <c r="N2008">
        <f t="shared" si="582"/>
        <v>31.131963077124084</v>
      </c>
      <c r="O2008">
        <f t="shared" si="583"/>
        <v>12.5577838801741</v>
      </c>
      <c r="P2008" s="3">
        <f t="shared" si="584"/>
        <v>12.5577838801741</v>
      </c>
      <c r="Q2008" s="3">
        <f t="shared" si="585"/>
        <v>-148.86803692287592</v>
      </c>
      <c r="R2008">
        <f t="shared" si="586"/>
        <v>31.131963077124084</v>
      </c>
      <c r="S2008">
        <f t="shared" si="587"/>
        <v>1.7182399152728152</v>
      </c>
      <c r="T2008">
        <f t="shared" si="570"/>
        <v>12.5577838801741</v>
      </c>
    </row>
    <row r="2009" spans="1:20" x14ac:dyDescent="0.25">
      <c r="A2009">
        <f t="shared" si="571"/>
        <v>10837.044665053085</v>
      </c>
      <c r="B2009">
        <f t="shared" si="588"/>
        <v>1724.7692269508518</v>
      </c>
      <c r="C2009" t="str">
        <f t="shared" si="572"/>
        <v>-3.6050869753931-2.18467494495776i</v>
      </c>
      <c r="D2009" t="str">
        <f t="shared" si="573"/>
        <v>3.47810545387843-9.2358532046411i</v>
      </c>
      <c r="E2009" t="str">
        <f t="shared" si="574"/>
        <v>161.707718506484+1.69110787277516i</v>
      </c>
      <c r="F2009" t="str">
        <f t="shared" si="575"/>
        <v>2.90990676039791-86.5984477189951i</v>
      </c>
      <c r="G2009" t="str">
        <f t="shared" si="576"/>
        <v>0.999998917659966-0.00104035516182584i</v>
      </c>
      <c r="H2009" t="str">
        <f t="shared" si="577"/>
        <v>77.6349230932982+316.175987582761i</v>
      </c>
      <c r="I2009" t="str">
        <f t="shared" si="578"/>
        <v>186.908184130541-39.2893549325051i</v>
      </c>
      <c r="K2009" t="str">
        <f t="shared" si="579"/>
        <v>0.00366221689196626-0.0208100968022458i</v>
      </c>
      <c r="L2009" t="str">
        <f t="shared" si="580"/>
        <v>0.000714285714285714-0.701186017903307i</v>
      </c>
      <c r="M2009" t="str">
        <f t="shared" si="581"/>
        <v>0.0025-0.0218456628683891i</v>
      </c>
      <c r="N2009">
        <f t="shared" si="582"/>
        <v>31.215772829098455</v>
      </c>
      <c r="O2009">
        <f t="shared" si="583"/>
        <v>12.496741498556689</v>
      </c>
      <c r="P2009" s="3">
        <f t="shared" si="584"/>
        <v>12.496741498556689</v>
      </c>
      <c r="Q2009" s="3">
        <f t="shared" si="585"/>
        <v>-148.78422717090154</v>
      </c>
      <c r="R2009">
        <f t="shared" si="586"/>
        <v>31.215772829098455</v>
      </c>
      <c r="S2009">
        <f t="shared" si="587"/>
        <v>1.7247692269508519</v>
      </c>
      <c r="T2009">
        <f t="shared" si="570"/>
        <v>12.496741498556689</v>
      </c>
    </row>
    <row r="2010" spans="1:20" x14ac:dyDescent="0.25">
      <c r="A2010">
        <f t="shared" si="571"/>
        <v>10878.225434780288</v>
      </c>
      <c r="B2010">
        <f t="shared" si="588"/>
        <v>1731.3233500132651</v>
      </c>
      <c r="C2010" t="str">
        <f t="shared" si="572"/>
        <v>-3.5766624143901-2.17463910897582i</v>
      </c>
      <c r="D2010" t="str">
        <f t="shared" si="573"/>
        <v>3.47810530504651-9.20095236793691i</v>
      </c>
      <c r="E2010" t="str">
        <f t="shared" si="574"/>
        <v>161.71061618058+1.69800807132244i</v>
      </c>
      <c r="F2010" t="str">
        <f t="shared" si="575"/>
        <v>2.90990673641617-86.2706423296146i</v>
      </c>
      <c r="G2010" t="str">
        <f t="shared" si="576"/>
        <v>0.999998909418562-0.0010443085028342i</v>
      </c>
      <c r="H2010" t="str">
        <f t="shared" si="577"/>
        <v>78.4411524099972+318.174207287396i</v>
      </c>
      <c r="I2010" t="str">
        <f t="shared" si="578"/>
        <v>187.389495962466-39.5485983891909i</v>
      </c>
      <c r="K2010" t="str">
        <f t="shared" si="579"/>
        <v>0.00365223623039859-0.020732011333816i</v>
      </c>
      <c r="L2010" t="str">
        <f t="shared" si="580"/>
        <v>0.000714285714285714-0.698531597831547i</v>
      </c>
      <c r="M2010" t="str">
        <f t="shared" si="581"/>
        <v>0.0025-0.0217629636066837i</v>
      </c>
      <c r="N2010">
        <f t="shared" si="582"/>
        <v>31.29993303889654</v>
      </c>
      <c r="O2010">
        <f t="shared" si="583"/>
        <v>12.435730002036564</v>
      </c>
      <c r="P2010" s="3">
        <f t="shared" si="584"/>
        <v>12.435730002036564</v>
      </c>
      <c r="Q2010" s="3">
        <f t="shared" si="585"/>
        <v>-148.70006696110346</v>
      </c>
      <c r="R2010">
        <f t="shared" si="586"/>
        <v>31.29993303889654</v>
      </c>
      <c r="S2010">
        <f t="shared" si="587"/>
        <v>1.7313233500132652</v>
      </c>
      <c r="T2010">
        <f t="shared" si="570"/>
        <v>12.435730002036564</v>
      </c>
    </row>
    <row r="2011" spans="1:20" x14ac:dyDescent="0.25">
      <c r="A2011">
        <f t="shared" si="571"/>
        <v>10919.562691432453</v>
      </c>
      <c r="B2011">
        <f t="shared" si="588"/>
        <v>1737.9023787433155</v>
      </c>
      <c r="C2011" t="str">
        <f t="shared" si="572"/>
        <v>-3.54845093013618-2.16466153734857i</v>
      </c>
      <c r="D2011" t="str">
        <f t="shared" si="573"/>
        <v>3.47810515508131-9.16618389001609i</v>
      </c>
      <c r="E2011" t="str">
        <f t="shared" si="574"/>
        <v>161.713536490767+1.70493159404704i</v>
      </c>
      <c r="F2011" t="str">
        <f t="shared" si="575"/>
        <v>2.90990671225181-85.9440779723866i</v>
      </c>
      <c r="G2011" t="str">
        <f t="shared" si="576"/>
        <v>0.999998901114404-0.0010482768664399i</v>
      </c>
      <c r="H2011" t="str">
        <f t="shared" si="577"/>
        <v>79.2611987056246+320.192561276491i</v>
      </c>
      <c r="I2011" t="str">
        <f t="shared" si="578"/>
        <v>187.876616331458-39.8125722229175i</v>
      </c>
      <c r="K2011" t="str">
        <f t="shared" si="579"/>
        <v>0.00364233038407601-0.0206542145615067i</v>
      </c>
      <c r="L2011" t="str">
        <f t="shared" si="580"/>
        <v>0.000714285714285714-0.695887226371339i</v>
      </c>
      <c r="M2011" t="str">
        <f t="shared" si="581"/>
        <v>0.0025-0.0216805774125161i</v>
      </c>
      <c r="N2011">
        <f t="shared" si="582"/>
        <v>31.384443964941738</v>
      </c>
      <c r="O2011">
        <f t="shared" si="583"/>
        <v>12.374749587189427</v>
      </c>
      <c r="P2011" s="3">
        <f t="shared" si="584"/>
        <v>12.374749587189427</v>
      </c>
      <c r="Q2011" s="3">
        <f t="shared" si="585"/>
        <v>-148.61555603505826</v>
      </c>
      <c r="R2011">
        <f t="shared" si="586"/>
        <v>31.384443964941738</v>
      </c>
      <c r="S2011">
        <f t="shared" si="587"/>
        <v>1.7379023787433154</v>
      </c>
      <c r="T2011">
        <f t="shared" si="570"/>
        <v>12.374749587189427</v>
      </c>
    </row>
    <row r="2012" spans="1:20" x14ac:dyDescent="0.25">
      <c r="A2012">
        <f t="shared" si="571"/>
        <v>10961.057029659894</v>
      </c>
      <c r="B2012">
        <f t="shared" si="588"/>
        <v>1744.50640778254</v>
      </c>
      <c r="C2012" t="str">
        <f t="shared" si="572"/>
        <v>-3.52045093756989-2.15474178371728i</v>
      </c>
      <c r="D2012" t="str">
        <f t="shared" si="573"/>
        <v>3.47810500397425-9.13154727072244i</v>
      </c>
      <c r="E2012" t="str">
        <f t="shared" si="574"/>
        <v>161.716479606263+1.71187852709829i</v>
      </c>
      <c r="F2012" t="str">
        <f t="shared" si="575"/>
        <v>2.90990668790347-85.6187499495739i</v>
      </c>
      <c r="G2012" t="str">
        <f t="shared" si="576"/>
        <v>0.999998892747015-0.00105226030972769i</v>
      </c>
      <c r="H2012" t="str">
        <f t="shared" si="577"/>
        <v>80.0953721006513+322.231350619406i</v>
      </c>
      <c r="I2012" t="str">
        <f t="shared" si="578"/>
        <v>188.369632949027-40.0813767487557i</v>
      </c>
      <c r="K2012" t="str">
        <f t="shared" si="579"/>
        <v>0.00363249879663045-0.0205767054732697i</v>
      </c>
      <c r="L2012" t="str">
        <f t="shared" si="580"/>
        <v>0.000714285714285714-0.693252865482506i</v>
      </c>
      <c r="M2012" t="str">
        <f t="shared" si="581"/>
        <v>0.0025-0.0215985031007333i</v>
      </c>
      <c r="N2012">
        <f t="shared" si="582"/>
        <v>31.469305862340349</v>
      </c>
      <c r="O2012">
        <f t="shared" si="583"/>
        <v>12.313800451311568</v>
      </c>
      <c r="P2012" s="3">
        <f t="shared" si="584"/>
        <v>12.313800451311568</v>
      </c>
      <c r="Q2012" s="3">
        <f t="shared" si="585"/>
        <v>-148.53069413765965</v>
      </c>
      <c r="R2012">
        <f t="shared" si="586"/>
        <v>31.469305862340349</v>
      </c>
      <c r="S2012">
        <f t="shared" si="587"/>
        <v>1.7445064077825401</v>
      </c>
      <c r="T2012">
        <f t="shared" si="570"/>
        <v>12.313800451311568</v>
      </c>
    </row>
    <row r="2013" spans="1:20" x14ac:dyDescent="0.25">
      <c r="A2013">
        <f t="shared" si="571"/>
        <v>11002.709046372604</v>
      </c>
      <c r="B2013">
        <f t="shared" si="588"/>
        <v>1751.1355321321137</v>
      </c>
      <c r="C2013" t="str">
        <f t="shared" si="572"/>
        <v>-3.49266086322754-2.14487940593681i</v>
      </c>
      <c r="D2013" t="str">
        <f t="shared" si="573"/>
        <v>3.47810485171659-9.09704201179643i</v>
      </c>
      <c r="E2013" t="str">
        <f t="shared" si="574"/>
        <v>161.719445697611+1.71884895681424i</v>
      </c>
      <c r="F2013" t="str">
        <f t="shared" si="575"/>
        <v>2.90990666336973-85.2946535812229i</v>
      </c>
      <c r="G2013" t="str">
        <f t="shared" si="576"/>
        <v>0.999998884315913-0.00105625888999922i</v>
      </c>
      <c r="H2013" t="str">
        <f t="shared" si="577"/>
        <v>80.9439913931011+324.290882046025i</v>
      </c>
      <c r="I2013" t="str">
        <f t="shared" si="578"/>
        <v>188.868635116185-40.3551150579266i</v>
      </c>
      <c r="K2013" t="str">
        <f t="shared" si="579"/>
        <v>0.00362274091576315-0.02049948306i</v>
      </c>
      <c r="L2013" t="str">
        <f t="shared" si="580"/>
        <v>0.000714285714285714-0.690628477268885i</v>
      </c>
      <c r="M2013" t="str">
        <f t="shared" si="581"/>
        <v>0.0025-0.0215167394906688i</v>
      </c>
      <c r="N2013">
        <f t="shared" si="582"/>
        <v>31.554518982831098</v>
      </c>
      <c r="O2013">
        <f t="shared" si="583"/>
        <v>12.252882792418358</v>
      </c>
      <c r="P2013" s="3">
        <f t="shared" si="584"/>
        <v>12.252882792418358</v>
      </c>
      <c r="Q2013" s="3">
        <f t="shared" si="585"/>
        <v>-148.4454810171689</v>
      </c>
      <c r="R2013">
        <f t="shared" si="586"/>
        <v>31.554518982831098</v>
      </c>
      <c r="S2013">
        <f t="shared" si="587"/>
        <v>1.7511355321321136</v>
      </c>
      <c r="T2013">
        <f t="shared" si="570"/>
        <v>12.252882792418358</v>
      </c>
    </row>
    <row r="2014" spans="1:20" x14ac:dyDescent="0.25">
      <c r="A2014">
        <f t="shared" si="571"/>
        <v>11044.519340748819</v>
      </c>
      <c r="B2014">
        <f t="shared" si="588"/>
        <v>1757.7898471542157</v>
      </c>
      <c r="C2014" t="str">
        <f t="shared" si="572"/>
        <v>-3.46507914516125-2.13507396603197i</v>
      </c>
      <c r="D2014" t="str">
        <f t="shared" si="573"/>
        <v>3.4781046982996-9.06266761686827i</v>
      </c>
      <c r="E2014" t="str">
        <f t="shared" si="574"/>
        <v>161.722434936698+1.72584296972297i</v>
      </c>
      <c r="F2014" t="str">
        <f t="shared" si="575"/>
        <v>2.90990663864917-84.9717842050988i</v>
      </c>
      <c r="G2014" t="str">
        <f t="shared" si="576"/>
        <v>0.999998875820613-0.00106027266477388i</v>
      </c>
      <c r="H2014" t="str">
        <f t="shared" si="577"/>
        <v>81.8073843480272+326.371468063497i</v>
      </c>
      <c r="I2014" t="str">
        <f t="shared" si="578"/>
        <v>189.373713754153-40.6338931090446i</v>
      </c>
      <c r="K2014" t="str">
        <f t="shared" si="579"/>
        <v>0.00361305619321602-0.0204225463155338i</v>
      </c>
      <c r="L2014" t="str">
        <f t="shared" si="580"/>
        <v>0.000714285714285714-0.68801402397777i</v>
      </c>
      <c r="M2014" t="str">
        <f t="shared" si="581"/>
        <v>0.0025-0.0214352854061255i</v>
      </c>
      <c r="N2014">
        <f t="shared" si="582"/>
        <v>31.640083574736252</v>
      </c>
      <c r="O2014">
        <f t="shared" si="583"/>
        <v>12.191996809243587</v>
      </c>
      <c r="P2014" s="3">
        <f t="shared" si="584"/>
        <v>12.191996809243587</v>
      </c>
      <c r="Q2014" s="3">
        <f t="shared" si="585"/>
        <v>-148.35991642526375</v>
      </c>
      <c r="R2014">
        <f t="shared" si="586"/>
        <v>31.640083574736252</v>
      </c>
      <c r="S2014">
        <f t="shared" si="587"/>
        <v>1.7577898471542157</v>
      </c>
      <c r="T2014">
        <f t="shared" si="570"/>
        <v>12.191996809243587</v>
      </c>
    </row>
    <row r="2015" spans="1:20" x14ac:dyDescent="0.25">
      <c r="A2015">
        <f t="shared" si="571"/>
        <v>11086.488514243665</v>
      </c>
      <c r="B2015">
        <f t="shared" si="588"/>
        <v>1764.4694485734019</v>
      </c>
      <c r="C2015" t="str">
        <f t="shared" si="572"/>
        <v>-3.43770423285743-2.12532503015412i</v>
      </c>
      <c r="D2015" t="str">
        <f t="shared" si="573"/>
        <v>3.47810454371441-9.02842359145064i</v>
      </c>
      <c r="E2015" t="str">
        <f t="shared" si="574"/>
        <v>161.725447496754+1.73286065253977i</v>
      </c>
      <c r="F2015" t="str">
        <f t="shared" si="575"/>
        <v>2.90990661374036-84.6501371766166i</v>
      </c>
      <c r="G2015" t="str">
        <f t="shared" si="576"/>
        <v>0.999998867260626-0.00106430169178959i</v>
      </c>
      <c r="H2015" t="str">
        <f t="shared" si="577"/>
        <v>82.6858879981187+328.473427075057i</v>
      </c>
      <c r="I2015" t="str">
        <f t="shared" si="578"/>
        <v>189.884961435497-40.9178198228166i</v>
      </c>
      <c r="K2015" t="str">
        <f t="shared" si="579"/>
        <v>0.00360344408474306-0.0203458942366481i</v>
      </c>
      <c r="L2015" t="str">
        <f t="shared" si="580"/>
        <v>0.000714285714285714-0.685409467999368i</v>
      </c>
      <c r="M2015" t="str">
        <f t="shared" si="581"/>
        <v>0.0025-0.0213541396753592i</v>
      </c>
      <c r="N2015">
        <f t="shared" si="582"/>
        <v>31.725999882910827</v>
      </c>
      <c r="O2015">
        <f t="shared" si="583"/>
        <v>12.131142701238293</v>
      </c>
      <c r="P2015" s="3">
        <f t="shared" si="584"/>
        <v>12.131142701238293</v>
      </c>
      <c r="Q2015" s="3">
        <f t="shared" si="585"/>
        <v>-148.27400011708917</v>
      </c>
      <c r="R2015">
        <f t="shared" si="586"/>
        <v>31.725999882910827</v>
      </c>
      <c r="S2015">
        <f t="shared" si="587"/>
        <v>1.7644694485734018</v>
      </c>
      <c r="T2015">
        <f t="shared" si="570"/>
        <v>12.131142701238293</v>
      </c>
    </row>
    <row r="2016" spans="1:20" x14ac:dyDescent="0.25">
      <c r="A2016">
        <f t="shared" si="571"/>
        <v>11128.617170597792</v>
      </c>
      <c r="B2016">
        <f t="shared" si="588"/>
        <v>1771.1744324779809</v>
      </c>
      <c r="C2016" t="str">
        <f t="shared" si="572"/>
        <v>-3.41053458715578-2.11563216853832i</v>
      </c>
      <c r="D2016" t="str">
        <f t="shared" si="573"/>
        <v>3.47810438795219-8.99430944293178i</v>
      </c>
      <c r="E2016" t="str">
        <f t="shared" si="574"/>
        <v>161.728483552372+1.73990209216793i</v>
      </c>
      <c r="F2016" t="str">
        <f t="shared" si="575"/>
        <v>2.90990658864191-84.329707868777i</v>
      </c>
      <c r="G2016" t="str">
        <f t="shared" si="576"/>
        <v>0.99999885863546-0.00106834602900372i</v>
      </c>
      <c r="H2016" t="str">
        <f t="shared" si="577"/>
        <v>83.5798489559726+330.597083501009i</v>
      </c>
      <c r="I2016" t="str">
        <f t="shared" si="578"/>
        <v>190.40247241574-41.2070071803825i</v>
      </c>
      <c r="K2016" t="str">
        <f t="shared" si="579"/>
        <v>0.00359390405008187-0.0202695258230578i</v>
      </c>
      <c r="L2016" t="str">
        <f t="shared" si="580"/>
        <v>0.000714285714285714-0.682814771866278i</v>
      </c>
      <c r="M2016" t="str">
        <f t="shared" si="581"/>
        <v>0.0025-0.0212733011310611i</v>
      </c>
      <c r="N2016">
        <f t="shared" si="582"/>
        <v>31.81226814869305</v>
      </c>
      <c r="O2016">
        <f t="shared" si="583"/>
        <v>12.070320668569593</v>
      </c>
      <c r="P2016" s="3">
        <f t="shared" si="584"/>
        <v>12.070320668569593</v>
      </c>
      <c r="Q2016" s="3">
        <f t="shared" si="585"/>
        <v>-148.18773185130695</v>
      </c>
      <c r="R2016">
        <f t="shared" si="586"/>
        <v>31.81226814869305</v>
      </c>
      <c r="S2016">
        <f t="shared" si="587"/>
        <v>1.7711744324779808</v>
      </c>
      <c r="T2016">
        <f t="shared" si="570"/>
        <v>12.070320668569593</v>
      </c>
    </row>
    <row r="2017" spans="1:20" x14ac:dyDescent="0.25">
      <c r="A2017">
        <f t="shared" si="571"/>
        <v>11170.905915846062</v>
      </c>
      <c r="B2017">
        <f t="shared" si="588"/>
        <v>1777.9048953213971</v>
      </c>
      <c r="C2017" t="str">
        <f t="shared" si="572"/>
        <v>-3.38356868016901-2.10599495546102i</v>
      </c>
      <c r="D2017" t="str">
        <f t="shared" si="573"/>
        <v>3.47810423100391-8.96032468056806i</v>
      </c>
      <c r="E2017" t="str">
        <f t="shared" si="574"/>
        <v>161.731543279513+1.74696737569794i</v>
      </c>
      <c r="F2017" t="str">
        <f t="shared" si="575"/>
        <v>2.90990656335235-84.0104916720959i</v>
      </c>
      <c r="G2017" t="str">
        <f t="shared" si="576"/>
        <v>0.999998849944618-0.00107240573459381i</v>
      </c>
      <c r="H2017" t="str">
        <f t="shared" si="577"/>
        <v>84.4896237384613+332.742767901703i</v>
      </c>
      <c r="I2017" t="str">
        <f t="shared" si="578"/>
        <v>190.926342665323-41.5015703254032i</v>
      </c>
      <c r="K2017" t="str">
        <f t="shared" si="579"/>
        <v>0.00358443555292565-0.020193440077416i</v>
      </c>
      <c r="L2017" t="str">
        <f t="shared" si="580"/>
        <v>0.000714285714285714-0.680229898252918i</v>
      </c>
      <c r="M2017" t="str">
        <f t="shared" si="581"/>
        <v>0.0025-0.0211927686103418i</v>
      </c>
      <c r="N2017">
        <f t="shared" si="582"/>
        <v>31.898888609854055</v>
      </c>
      <c r="O2017">
        <f t="shared" si="583"/>
        <v>12.009530912119866</v>
      </c>
      <c r="P2017" s="3">
        <f t="shared" si="584"/>
        <v>12.009530912119866</v>
      </c>
      <c r="Q2017" s="3">
        <f t="shared" si="585"/>
        <v>-148.10111139014595</v>
      </c>
      <c r="R2017">
        <f t="shared" si="586"/>
        <v>31.898888609854055</v>
      </c>
      <c r="S2017">
        <f t="shared" si="587"/>
        <v>1.7779048953213972</v>
      </c>
      <c r="T2017">
        <f t="shared" si="570"/>
        <v>12.009530912119866</v>
      </c>
    </row>
    <row r="2018" spans="1:20" x14ac:dyDescent="0.25">
      <c r="A2018">
        <f t="shared" si="571"/>
        <v>11213.355358326278</v>
      </c>
      <c r="B2018">
        <f t="shared" si="588"/>
        <v>1784.6609339236186</v>
      </c>
      <c r="C2018" t="str">
        <f t="shared" si="572"/>
        <v>-3.35680499520278-2.09641296919804i</v>
      </c>
      <c r="D2018" t="str">
        <f t="shared" si="573"/>
        <v>3.4781040728606-8.92646881547725i</v>
      </c>
      <c r="E2018" t="str">
        <f t="shared" si="574"/>
        <v>161.734626855522+1.75405659040704i</v>
      </c>
      <c r="F2018" t="str">
        <f t="shared" si="575"/>
        <v>2.90990653787022-83.6924839945417i</v>
      </c>
      <c r="G2018" t="str">
        <f t="shared" si="576"/>
        <v>0.9999988411876-0.0010764808669585i</v>
      </c>
      <c r="H2018" t="str">
        <f t="shared" si="577"/>
        <v>85.4155791038203+334.910817102709i</v>
      </c>
      <c r="I2018" t="str">
        <f t="shared" si="578"/>
        <v>191.45666990207-41.8016276701176i</v>
      </c>
      <c r="K2018" t="str">
        <f t="shared" si="579"/>
        <v>0.00357503806089498-0.0201176360053104i</v>
      </c>
      <c r="L2018" t="str">
        <f t="shared" si="580"/>
        <v>0.000714285714285714-0.677654809975011i</v>
      </c>
      <c r="M2018" t="str">
        <f t="shared" si="581"/>
        <v>0.0025-0.0211125409547139i</v>
      </c>
      <c r="N2018">
        <f t="shared" si="582"/>
        <v>31.985861500547855</v>
      </c>
      <c r="O2018">
        <f t="shared" si="583"/>
        <v>11.948773633485137</v>
      </c>
      <c r="P2018" s="3">
        <f t="shared" si="584"/>
        <v>11.948773633485137</v>
      </c>
      <c r="Q2018" s="3">
        <f t="shared" si="585"/>
        <v>-148.01413849945214</v>
      </c>
      <c r="R2018">
        <f t="shared" si="586"/>
        <v>31.985861500547855</v>
      </c>
      <c r="S2018">
        <f t="shared" si="587"/>
        <v>1.7846609339236186</v>
      </c>
      <c r="T2018">
        <f t="shared" si="570"/>
        <v>11.948773633485137</v>
      </c>
    </row>
    <row r="2019" spans="1:20" x14ac:dyDescent="0.25">
      <c r="A2019">
        <f t="shared" si="571"/>
        <v>11255.966108687919</v>
      </c>
      <c r="B2019">
        <f t="shared" si="588"/>
        <v>1791.4426454725283</v>
      </c>
      <c r="C2019" t="str">
        <f t="shared" si="572"/>
        <v>-3.33024202667638-2.08688579198306i</v>
      </c>
      <c r="D2019" t="str">
        <f t="shared" si="573"/>
        <v>3.47810391351313-8.8927413606313i</v>
      </c>
      <c r="E2019" t="str">
        <f t="shared" si="574"/>
        <v>161.737734459129+1.76116982375757i</v>
      </c>
      <c r="F2019" t="str">
        <f t="shared" si="575"/>
        <v>2.90990651219406-83.3756802614671i</v>
      </c>
      <c r="G2019" t="str">
        <f t="shared" si="576"/>
        <v>0.999998832363903-0.0010805714847183i</v>
      </c>
      <c r="H2019" t="str">
        <f t="shared" si="577"/>
        <v>86.3580924019349+337.101574321952i</v>
      </c>
      <c r="I2019" t="str">
        <f t="shared" si="578"/>
        <v>191.993553623977-42.1073010054905i</v>
      </c>
      <c r="K2019" t="str">
        <f t="shared" si="579"/>
        <v>0.00356571104551022-0.0200421126152629i</v>
      </c>
      <c r="L2019" t="str">
        <f t="shared" si="580"/>
        <v>0.000714285714285714-0.675089469989054i</v>
      </c>
      <c r="M2019" t="str">
        <f t="shared" si="581"/>
        <v>0.0025-0.0210326170100756i</v>
      </c>
      <c r="N2019">
        <f t="shared" si="582"/>
        <v>32.073187051260447</v>
      </c>
      <c r="O2019">
        <f t="shared" si="583"/>
        <v>11.888049034973829</v>
      </c>
      <c r="P2019" s="3">
        <f t="shared" si="584"/>
        <v>11.888049034973829</v>
      </c>
      <c r="Q2019" s="3">
        <f t="shared" si="585"/>
        <v>-147.92681294873955</v>
      </c>
      <c r="R2019">
        <f t="shared" si="586"/>
        <v>32.073187051260447</v>
      </c>
      <c r="S2019">
        <f t="shared" si="587"/>
        <v>1.7914426454725283</v>
      </c>
      <c r="T2019">
        <f t="shared" si="570"/>
        <v>11.888049034973829</v>
      </c>
    </row>
    <row r="2020" spans="1:20" x14ac:dyDescent="0.25">
      <c r="A2020">
        <f t="shared" si="571"/>
        <v>11298.738779900932</v>
      </c>
      <c r="B2020">
        <f t="shared" si="588"/>
        <v>1798.2501275253239</v>
      </c>
      <c r="C2020" t="str">
        <f t="shared" si="572"/>
        <v>-3.30387828004383-2.07741300996659i</v>
      </c>
      <c r="D2020" t="str">
        <f t="shared" si="573"/>
        <v>3.47810375295233-8.85914183084934i</v>
      </c>
      <c r="E2020" t="str">
        <f t="shared" si="574"/>
        <v>161.740866270467+1.76830716339702i</v>
      </c>
      <c r="F2020" t="str">
        <f t="shared" si="575"/>
        <v>2.9099064863224-83.0600759155437i</v>
      </c>
      <c r="G2020" t="str">
        <f t="shared" si="576"/>
        <v>0.999998823473019-0.00108467764671647i</v>
      </c>
      <c r="H2020" t="str">
        <f t="shared" si="577"/>
        <v>87.3175519384528+339.315389298927i</v>
      </c>
      <c r="I2020" t="str">
        <f t="shared" si="578"/>
        <v>192.537095142405-42.4187156156582i</v>
      </c>
      <c r="K2020" t="str">
        <f t="shared" si="579"/>
        <v>0.00355645398216367-0.019966868918727i</v>
      </c>
      <c r="L2020" t="str">
        <f t="shared" si="580"/>
        <v>0.000714285714285714-0.672533841391766i</v>
      </c>
      <c r="M2020" t="str">
        <f t="shared" si="581"/>
        <v>0.0025-0.0209529956266942i</v>
      </c>
      <c r="N2020">
        <f t="shared" si="582"/>
        <v>32.160865488759953</v>
      </c>
      <c r="O2020">
        <f t="shared" si="583"/>
        <v>11.827357319605303</v>
      </c>
      <c r="P2020" s="3">
        <f t="shared" si="584"/>
        <v>11.827357319605303</v>
      </c>
      <c r="Q2020" s="3">
        <f t="shared" si="585"/>
        <v>-147.83913451124005</v>
      </c>
      <c r="R2020">
        <f t="shared" si="586"/>
        <v>32.160865488759953</v>
      </c>
      <c r="S2020">
        <f t="shared" si="587"/>
        <v>1.798250127525324</v>
      </c>
      <c r="T2020">
        <f t="shared" si="570"/>
        <v>11.827357319605303</v>
      </c>
    </row>
    <row r="2021" spans="1:20" x14ac:dyDescent="0.25">
      <c r="A2021">
        <f t="shared" si="571"/>
        <v>11341.673987264556</v>
      </c>
      <c r="B2021">
        <f t="shared" si="588"/>
        <v>1805.0834780099201</v>
      </c>
      <c r="C2021" t="str">
        <f t="shared" si="572"/>
        <v>-3.27771227171565-2.06799421317542i</v>
      </c>
      <c r="D2021" t="str">
        <f t="shared" si="573"/>
        <v>3.47810359116893-8.82566974279072i</v>
      </c>
      <c r="E2021" t="str">
        <f t="shared" si="574"/>
        <v>161.744022471084+1.77546869715804i</v>
      </c>
      <c r="F2021" t="str">
        <f t="shared" si="575"/>
        <v>2.9099064602537-82.7456664166966i</v>
      </c>
      <c r="G2021" t="str">
        <f t="shared" si="576"/>
        <v>0.999998814514435-0.00108879941201988i</v>
      </c>
      <c r="H2021" t="str">
        <f t="shared" si="577"/>
        <v>88.2943573533229+341.552618425887i</v>
      </c>
      <c r="I2021" t="str">
        <f t="shared" si="578"/>
        <v>193.08739761562-42.7360003968519i</v>
      </c>
      <c r="K2021" t="str">
        <f t="shared" si="579"/>
        <v>0.00354726635009225-0.019891903930086i</v>
      </c>
      <c r="L2021" t="str">
        <f t="shared" si="580"/>
        <v>0.000714285714285714-0.669987887419568i</v>
      </c>
      <c r="M2021" t="str">
        <f t="shared" si="581"/>
        <v>0.0025-0.0208736756591893i</v>
      </c>
      <c r="N2021">
        <f t="shared" si="582"/>
        <v>32.248897036045861</v>
      </c>
      <c r="O2021">
        <f t="shared" si="583"/>
        <v>11.766698691108648</v>
      </c>
      <c r="P2021" s="3">
        <f t="shared" si="584"/>
        <v>11.766698691108648</v>
      </c>
      <c r="Q2021" s="3">
        <f t="shared" si="585"/>
        <v>-147.75110296395414</v>
      </c>
      <c r="R2021">
        <f t="shared" si="586"/>
        <v>32.248897036045861</v>
      </c>
      <c r="S2021">
        <f t="shared" si="587"/>
        <v>1.8050834780099201</v>
      </c>
      <c r="T2021">
        <f t="shared" si="570"/>
        <v>11.766698691108648</v>
      </c>
    </row>
    <row r="2022" spans="1:20" x14ac:dyDescent="0.25">
      <c r="A2022">
        <f t="shared" si="571"/>
        <v>11384.772348416162</v>
      </c>
      <c r="B2022">
        <f t="shared" si="588"/>
        <v>1811.9427952263579</v>
      </c>
      <c r="C2022" t="str">
        <f t="shared" si="572"/>
        <v>-3.251742528981-2.05862899547238i</v>
      </c>
      <c r="D2022" t="str">
        <f t="shared" si="573"/>
        <v>3.47810342815367-8.7923246149483i</v>
      </c>
      <c r="E2022" t="str">
        <f t="shared" si="574"/>
        <v>161.747203243946+1.78265451305611i</v>
      </c>
      <c r="F2022" t="str">
        <f t="shared" si="575"/>
        <v>2.90990643398654-82.4324472420407i</v>
      </c>
      <c r="G2022" t="str">
        <f t="shared" si="576"/>
        <v>0.999998805487637-0.00109293683991982i</v>
      </c>
      <c r="H2022" t="str">
        <f t="shared" si="577"/>
        <v>89.288920014405+343.813624880985i</v>
      </c>
      <c r="I2022" t="str">
        <f t="shared" si="578"/>
        <v>193.644566082666-43.0592879809962i</v>
      </c>
      <c r="K2022" t="str">
        <f t="shared" si="579"/>
        <v>0.00353814763235014-0.0198172166666511i</v>
      </c>
      <c r="L2022" t="str">
        <f t="shared" si="580"/>
        <v>0.000714285714285714-0.667451571448066i</v>
      </c>
      <c r="M2022" t="str">
        <f t="shared" si="581"/>
        <v>0.0025-0.0207946559665165i</v>
      </c>
      <c r="N2022">
        <f t="shared" si="582"/>
        <v>32.337281912298153</v>
      </c>
      <c r="O2022">
        <f t="shared" si="583"/>
        <v>11.706073353920988</v>
      </c>
      <c r="P2022" s="3">
        <f t="shared" si="584"/>
        <v>11.706073353920988</v>
      </c>
      <c r="Q2022" s="3">
        <f t="shared" si="585"/>
        <v>-147.66271808770185</v>
      </c>
      <c r="R2022">
        <f t="shared" si="586"/>
        <v>32.337281912298153</v>
      </c>
      <c r="S2022">
        <f t="shared" si="587"/>
        <v>1.811942795226358</v>
      </c>
      <c r="T2022">
        <f t="shared" si="570"/>
        <v>11.706073353920988</v>
      </c>
    </row>
    <row r="2023" spans="1:20" x14ac:dyDescent="0.25">
      <c r="A2023">
        <f t="shared" si="571"/>
        <v>11428.034483340143</v>
      </c>
      <c r="B2023">
        <f t="shared" si="588"/>
        <v>1818.828177848218</v>
      </c>
      <c r="C2023" t="str">
        <f t="shared" si="572"/>
        <v>-3.22596758993036-2.04931695451661i</v>
      </c>
      <c r="D2023" t="str">
        <f t="shared" si="573"/>
        <v>3.4781032638972-8.75910596764114i</v>
      </c>
      <c r="E2023" t="str">
        <f t="shared" si="574"/>
        <v>161.750408773456+1.78986469928997i</v>
      </c>
      <c r="F2023" t="str">
        <f t="shared" si="575"/>
        <v>2.90990640751938-82.1204138858131i</v>
      </c>
      <c r="G2023" t="str">
        <f t="shared" si="576"/>
        <v>0.999998796392105-0.00109708998993289i</v>
      </c>
      <c r="H2023" t="str">
        <f t="shared" si="577"/>
        <v>90.3016634268244+346.098778763305i</v>
      </c>
      <c r="I2023" t="str">
        <f t="shared" si="578"/>
        <v>194.208707497521-43.3887148641893i</v>
      </c>
      <c r="K2023" t="str">
        <f t="shared" si="579"/>
        <v>0.00352909731578176-0.0197428061486591i</v>
      </c>
      <c r="L2023" t="str">
        <f t="shared" si="580"/>
        <v>0.000714285714285714-0.664924856991501i</v>
      </c>
      <c r="M2023" t="str">
        <f t="shared" si="581"/>
        <v>0.0025-0.0207159354119511i</v>
      </c>
      <c r="N2023">
        <f t="shared" si="582"/>
        <v>32.42602033282688</v>
      </c>
      <c r="O2023">
        <f t="shared" si="583"/>
        <v>11.645481513185844</v>
      </c>
      <c r="P2023" s="3">
        <f t="shared" si="584"/>
        <v>11.645481513185844</v>
      </c>
      <c r="Q2023" s="3">
        <f t="shared" si="585"/>
        <v>-147.57397966717312</v>
      </c>
      <c r="R2023">
        <f t="shared" si="586"/>
        <v>32.42602033282688</v>
      </c>
      <c r="S2023">
        <f t="shared" si="587"/>
        <v>1.818828177848218</v>
      </c>
      <c r="T2023">
        <f t="shared" si="570"/>
        <v>11.645481513185844</v>
      </c>
    </row>
    <row r="2024" spans="1:20" x14ac:dyDescent="0.25">
      <c r="A2024">
        <f t="shared" si="571"/>
        <v>11471.461014376837</v>
      </c>
      <c r="B2024">
        <f t="shared" si="588"/>
        <v>1825.7397249240414</v>
      </c>
      <c r="C2024" t="str">
        <f t="shared" si="572"/>
        <v>-3.20038600337863-2.04005769172417i</v>
      </c>
      <c r="D2024" t="str">
        <f t="shared" si="573"/>
        <v>3.47810309838999-8.72601332300765i</v>
      </c>
      <c r="E2024" t="str">
        <f t="shared" si="574"/>
        <v>161.753639245458+1.79709934424066i</v>
      </c>
      <c r="F2024" t="str">
        <f t="shared" si="575"/>
        <v>2.90990638085067-81.809561859308i</v>
      </c>
      <c r="G2024" t="str">
        <f t="shared" si="576"/>
        <v>0.999998787227316-0.00110125892180182i</v>
      </c>
      <c r="H2024" t="str">
        <f t="shared" si="577"/>
        <v>91.3330236587841+348.408457229753i</v>
      </c>
      <c r="I2024" t="str">
        <f t="shared" si="578"/>
        <v>194.77993076354-43.7244215402838i</v>
      </c>
      <c r="K2024" t="str">
        <f t="shared" si="579"/>
        <v>0.00352011489099473-0.0196686713992701i</v>
      </c>
      <c r="L2024" t="str">
        <f t="shared" si="580"/>
        <v>0.000714285714285714-0.662407707702232i</v>
      </c>
      <c r="M2024" t="str">
        <f t="shared" si="581"/>
        <v>0.0025-0.0206375128630714i</v>
      </c>
      <c r="N2024">
        <f t="shared" si="582"/>
        <v>32.515112509021321</v>
      </c>
      <c r="O2024">
        <f t="shared" si="583"/>
        <v>11.584923374751137</v>
      </c>
      <c r="P2024" s="3">
        <f t="shared" si="584"/>
        <v>11.584923374751137</v>
      </c>
      <c r="Q2024" s="3">
        <f t="shared" si="585"/>
        <v>-147.48488749097868</v>
      </c>
      <c r="R2024">
        <f t="shared" si="586"/>
        <v>32.515112509021321</v>
      </c>
      <c r="S2024">
        <f t="shared" si="587"/>
        <v>1.8257397249240415</v>
      </c>
      <c r="T2024">
        <f t="shared" si="570"/>
        <v>11.584923374751137</v>
      </c>
    </row>
    <row r="2025" spans="1:20" x14ac:dyDescent="0.25">
      <c r="A2025">
        <f t="shared" si="571"/>
        <v>11515.052566231469</v>
      </c>
      <c r="B2025">
        <f t="shared" si="588"/>
        <v>1832.6775358787529</v>
      </c>
      <c r="C2025" t="str">
        <f t="shared" si="572"/>
        <v>-3.17499632878904-2.03085081222925i</v>
      </c>
      <c r="D2025" t="str">
        <f t="shared" si="573"/>
        <v>3.47810293162253-8.69304620499897i</v>
      </c>
      <c r="E2025" t="str">
        <f t="shared" si="574"/>
        <v>161.756894847253+1.80435853646998i</v>
      </c>
      <c r="F2025" t="str">
        <f t="shared" si="575"/>
        <v>2.90990635397887-81.4998866908148i</v>
      </c>
      <c r="G2025" t="str">
        <f t="shared" si="576"/>
        <v>0.999998777992743-0.00110544369549635i</v>
      </c>
      <c r="H2025" t="str">
        <f t="shared" si="577"/>
        <v>92.3834497845656+350.743044633664i</v>
      </c>
      <c r="I2025" t="str">
        <f t="shared" si="578"/>
        <v>195.358346768115-44.0665526397929i</v>
      </c>
      <c r="K2025" t="str">
        <f t="shared" si="579"/>
        <v>0.0035111998523333-0.0195948114445653i</v>
      </c>
      <c r="L2025" t="str">
        <f t="shared" si="580"/>
        <v>0.000714285714285714-0.659900087370225i</v>
      </c>
      <c r="M2025" t="str">
        <f t="shared" si="581"/>
        <v>0.0025-0.0205593871917428i</v>
      </c>
      <c r="N2025">
        <f t="shared" si="582"/>
        <v>32.60455864829899</v>
      </c>
      <c r="O2025">
        <f t="shared" si="583"/>
        <v>11.524399145167921</v>
      </c>
      <c r="P2025" s="3">
        <f t="shared" si="584"/>
        <v>11.524399145167921</v>
      </c>
      <c r="Q2025" s="3">
        <f t="shared" si="585"/>
        <v>-147.39544135170101</v>
      </c>
      <c r="R2025">
        <f t="shared" si="586"/>
        <v>32.60455864829899</v>
      </c>
      <c r="S2025">
        <f t="shared" si="587"/>
        <v>1.8326775358787528</v>
      </c>
      <c r="T2025">
        <f t="shared" si="570"/>
        <v>11.524399145167921</v>
      </c>
    </row>
    <row r="2026" spans="1:20" x14ac:dyDescent="0.25">
      <c r="A2026">
        <f t="shared" si="571"/>
        <v>11558.809765983149</v>
      </c>
      <c r="B2026">
        <f t="shared" si="588"/>
        <v>1839.6417105150922</v>
      </c>
      <c r="C2026" t="str">
        <f t="shared" si="572"/>
        <v>-3.14979713619741-2.0216959248457i</v>
      </c>
      <c r="D2026" t="str">
        <f t="shared" si="573"/>
        <v>3.47810276358529-8.66020413937213i</v>
      </c>
      <c r="E2026" t="str">
        <f t="shared" si="574"/>
        <v>161.76017576761+1.8116423647214i</v>
      </c>
      <c r="F2026" t="str">
        <f t="shared" si="575"/>
        <v>2.9099063269025-81.1913839255538i</v>
      </c>
      <c r="G2026" t="str">
        <f t="shared" si="576"/>
        <v>0.999998768687853-0.0011096443712141i</v>
      </c>
      <c r="H2026" t="str">
        <f t="shared" si="577"/>
        <v>93.4534043455118+353.102932665129i</v>
      </c>
      <c r="I2026" t="str">
        <f t="shared" si="578"/>
        <v>195.944068417535-44.4152570743635i</v>
      </c>
      <c r="K2026" t="str">
        <f t="shared" si="579"/>
        <v>0.00350235169785166-0.0195212253135447i</v>
      </c>
      <c r="L2026" t="str">
        <f t="shared" si="580"/>
        <v>0.000714285714285714-0.65740195992252i</v>
      </c>
      <c r="M2026" t="str">
        <f t="shared" si="581"/>
        <v>0.0025-0.0204815572741012i</v>
      </c>
      <c r="N2026">
        <f t="shared" si="582"/>
        <v>32.694358954054678</v>
      </c>
      <c r="O2026">
        <f t="shared" si="583"/>
        <v>11.463909031688628</v>
      </c>
      <c r="P2026" s="3">
        <f t="shared" si="584"/>
        <v>11.463909031688628</v>
      </c>
      <c r="Q2026" s="3">
        <f t="shared" si="585"/>
        <v>-147.30564104594532</v>
      </c>
      <c r="R2026">
        <f t="shared" si="586"/>
        <v>32.694358954054678</v>
      </c>
      <c r="S2026">
        <f t="shared" si="587"/>
        <v>1.8396417105150922</v>
      </c>
      <c r="T2026">
        <f t="shared" si="570"/>
        <v>11.463909031688628</v>
      </c>
    </row>
    <row r="2027" spans="1:20" x14ac:dyDescent="0.25">
      <c r="A2027">
        <f t="shared" si="571"/>
        <v>11602.733243093886</v>
      </c>
      <c r="B2027">
        <f t="shared" si="588"/>
        <v>1846.6323490150496</v>
      </c>
      <c r="C2027" t="str">
        <f t="shared" si="572"/>
        <v>-3.12478700613654-2.01259264202877i</v>
      </c>
      <c r="D2027" t="str">
        <f t="shared" si="573"/>
        <v>3.47810259426852-8.6274866536827i</v>
      </c>
      <c r="E2027" t="str">
        <f t="shared" si="574"/>
        <v>161.763482196774+1.81895091791742i</v>
      </c>
      <c r="F2027" t="str">
        <f t="shared" si="575"/>
        <v>2.90990629961992-80.8840491256069i</v>
      </c>
      <c r="G2027" t="str">
        <f t="shared" si="576"/>
        <v>0.999998759312113-0.00111386100938143i</v>
      </c>
      <c r="H2027" t="str">
        <f t="shared" si="577"/>
        <v>94.5433638298065+355.488520492886i</v>
      </c>
      <c r="I2027" t="str">
        <f t="shared" si="578"/>
        <v>196.537210671983-44.7706881870617i</v>
      </c>
      <c r="K2027" t="str">
        <f t="shared" si="579"/>
        <v>0.00349356992928753-0.0194479120381241i</v>
      </c>
      <c r="L2027" t="str">
        <f t="shared" si="580"/>
        <v>0.000714285714285714-0.654913289422711i</v>
      </c>
      <c r="M2027" t="str">
        <f t="shared" si="581"/>
        <v>0.0025-0.0204040219905372i</v>
      </c>
      <c r="N2027">
        <f t="shared" si="582"/>
        <v>32.784513625609748</v>
      </c>
      <c r="O2027">
        <f t="shared" si="583"/>
        <v>11.403453242264252</v>
      </c>
      <c r="P2027" s="3">
        <f t="shared" si="584"/>
        <v>11.403453242264252</v>
      </c>
      <c r="Q2027" s="3">
        <f t="shared" si="585"/>
        <v>-147.21548637439025</v>
      </c>
      <c r="R2027">
        <f t="shared" si="586"/>
        <v>32.784513625609748</v>
      </c>
      <c r="S2027">
        <f t="shared" si="587"/>
        <v>1.8466323490150496</v>
      </c>
      <c r="T2027">
        <f t="shared" si="570"/>
        <v>11.403453242264252</v>
      </c>
    </row>
    <row r="2028" spans="1:20" x14ac:dyDescent="0.25">
      <c r="A2028">
        <f t="shared" si="571"/>
        <v>11646.823629417642</v>
      </c>
      <c r="B2028">
        <f t="shared" si="588"/>
        <v>1853.6495519413068</v>
      </c>
      <c r="C2028" t="str">
        <f t="shared" si="572"/>
        <v>-3.09996452956178-2.00354057983765i</v>
      </c>
      <c r="D2028" t="str">
        <f t="shared" si="573"/>
        <v>3.47810242366254-8.59489327727878i</v>
      </c>
      <c r="E2028" t="str">
        <f t="shared" si="574"/>
        <v>161.766814326477+1.82628428515917i</v>
      </c>
      <c r="F2028" t="str">
        <f t="shared" si="575"/>
        <v>2.90990627212964-80.5778778698619i</v>
      </c>
      <c r="G2028" t="str">
        <f t="shared" si="576"/>
        <v>0.999998749864981-0.00111809367065429i</v>
      </c>
      <c r="H2028" t="str">
        <f t="shared" si="577"/>
        <v>95.6538191718984+357.900214907658i</v>
      </c>
      <c r="I2028" t="str">
        <f t="shared" si="578"/>
        <v>197.137890580643-45.1330039087402i</v>
      </c>
      <c r="K2028" t="str">
        <f t="shared" si="579"/>
        <v>0.00348485405203611-0.0193748706531331i</v>
      </c>
      <c r="L2028" t="str">
        <f t="shared" si="580"/>
        <v>0.000714285714285714-0.652434040070446i</v>
      </c>
      <c r="M2028" t="str">
        <f t="shared" si="581"/>
        <v>0.0025-0.0203267802256796i</v>
      </c>
      <c r="N2028">
        <f t="shared" si="582"/>
        <v>32.875022858160833</v>
      </c>
      <c r="O2028">
        <f t="shared" si="583"/>
        <v>11.343031985543261</v>
      </c>
      <c r="P2028" s="3">
        <f t="shared" si="584"/>
        <v>11.343031985543261</v>
      </c>
      <c r="Q2028" s="3">
        <f t="shared" si="585"/>
        <v>-147.12497714183917</v>
      </c>
      <c r="R2028">
        <f t="shared" si="586"/>
        <v>32.875022858160833</v>
      </c>
      <c r="S2028">
        <f t="shared" si="587"/>
        <v>1.8536495519413068</v>
      </c>
      <c r="T2028">
        <f t="shared" ref="T2028:T2091" si="589">P2028</f>
        <v>11.343031985543261</v>
      </c>
    </row>
    <row r="2029" spans="1:20" x14ac:dyDescent="0.25">
      <c r="A2029">
        <f t="shared" ref="A2029:A2092" si="590">2*PI()*B2029</f>
        <v>11691.08155920943</v>
      </c>
      <c r="B2029">
        <f t="shared" si="588"/>
        <v>1860.6934202386838</v>
      </c>
      <c r="C2029" t="str">
        <f t="shared" ref="C2029:C2092" si="591">IMPRODUCT(D2029,E2029,$C$40,,K2029,$C$41)</f>
        <v>-3.07532830777665-1.99453935789813i</v>
      </c>
      <c r="D2029" t="str">
        <f t="shared" ref="D2029:D2092" si="592">IMDIV(IMPRODUCT($C$37,$C$38,COMPLEX(1,A2029/$C$38)),IMSUM(-1*A2029*A2029/$C$39,COMPLEX(0,1*A2029)))</f>
        <v>3.4781022517575-8.5624235412935i</v>
      </c>
      <c r="E2029" t="str">
        <f t="shared" ref="E2029:E2092" si="593">IMDIV(IMPRODUCT(IMSUM(F2029,G2029),$C$29,H2029),IMSUM(1,I2029))</f>
        <v>161.770172349957+1.83364255572702i</v>
      </c>
      <c r="F2029" t="str">
        <f t="shared" ref="F2029:F2092" si="594">IMDIV(IMPRODUCT($C$14,$C$15,COMPLEX(1,A2029/$C$15)),IMSUM(-1*A2029*A2029/$C$16,COMPLEX(0,A2029)))</f>
        <v>2.90990624443001-80.2728657539409i</v>
      </c>
      <c r="G2029" t="str">
        <f t="shared" ref="G2029:G2092" si="595">IMDIV(1,COMPLEX(1,A2029*$C$9*$C$10))</f>
        <v>0.999998740345915-0.00112234241591912i</v>
      </c>
      <c r="H2029" t="str">
        <f t="shared" ref="H2029:H2092" si="596">IMDIV($C$3,IMSUM(K2029,COMPLEX(0,$C$28*A2029)))</f>
        <v>96.7852762724926+360.338430466862i</v>
      </c>
      <c r="I2029" t="str">
        <f t="shared" ref="I2029:I2092" si="597">IMPRODUCT(F2029,$C$29,H2029,$C$31)</f>
        <v>197.746227316823-45.5023669207549i</v>
      </c>
      <c r="K2029" t="str">
        <f t="shared" ref="K2029:K2092" si="598">IF($C$26&lt;=0,IMDIV(1,IMSUM(IMDIV(1,L2029),1/$C$18)),IMDIV(1,IMSUM(IMDIV(1,L2029),1/$C$18,IMDIV(1,M2029))))</f>
        <v>0.00347620357512386-0.0193021001963122i</v>
      </c>
      <c r="L2029" t="str">
        <f t="shared" ref="L2029:L2092" si="599">IMSUM($C$21/$C$22,IMDIV(1,COMPLEX(0,$C$20*$C$22*A2029)))</f>
        <v>0.000714285714285714-0.649964176200882i</v>
      </c>
      <c r="M2029" t="str">
        <f t="shared" ref="M2029:M2092" si="600">IMSUM($C$25/$C$26,IMDIV(1,COMPLEX(0,$C$24*$C$26*A2029)))</f>
        <v>0.0025-0.0202498308683798i</v>
      </c>
      <c r="N2029">
        <f t="shared" ref="N2029:N2092" si="601">ABS(R2029)</f>
        <v>32.965886842728736</v>
      </c>
      <c r="O2029">
        <f t="shared" ref="O2029:O2092" si="602">ABS(P2029)</f>
        <v>11.282645470869229</v>
      </c>
      <c r="P2029" s="3">
        <f t="shared" ref="P2029:P2092" si="603">20*LOG10(IMABS(C2029))</f>
        <v>11.282645470869229</v>
      </c>
      <c r="Q2029" s="3">
        <f t="shared" ref="Q2029:Q2092" si="604">IMARGUMENT(C2029)*180/PI()</f>
        <v>-147.03411315727126</v>
      </c>
      <c r="R2029">
        <f t="shared" ref="R2029:R2092" si="605">IF(Q2029&lt;0,Q2029+180,Q2029-180)</f>
        <v>32.965886842728736</v>
      </c>
      <c r="S2029">
        <f t="shared" ref="S2029:S2092" si="606">B2029/1000</f>
        <v>1.8606934202386838</v>
      </c>
      <c r="T2029">
        <f t="shared" si="589"/>
        <v>11.282645470869229</v>
      </c>
    </row>
    <row r="2030" spans="1:20" x14ac:dyDescent="0.25">
      <c r="A2030">
        <f t="shared" si="590"/>
        <v>11735.507669134426</v>
      </c>
      <c r="B2030">
        <f t="shared" ref="B2030:B2093" si="607">B2029*(1+B$42)</f>
        <v>1867.7640552355908</v>
      </c>
      <c r="C2030" t="str">
        <f t="shared" si="591"/>
        <v>-3.05087695235889-1.98558859936563i</v>
      </c>
      <c r="D2030" t="str">
        <f t="shared" si="592"/>
        <v>3.47810207854351-8.53007697863878i</v>
      </c>
      <c r="E2030" t="str">
        <f t="shared" si="593"/>
        <v>161.773556461955+1.84102581907702i</v>
      </c>
      <c r="F2030" t="str">
        <f t="shared" si="594"/>
        <v>2.90990621651946-79.9690083901431i</v>
      </c>
      <c r="G2030" t="str">
        <f t="shared" si="595"/>
        <v>0.999998730754366-0.00112660730629368i</v>
      </c>
      <c r="H2030" t="str">
        <f t="shared" si="596"/>
        <v>97.9382565400442+362.803589640503i</v>
      </c>
      <c r="I2030" t="str">
        <f t="shared" si="597"/>
        <v>198.362342213098-45.878944824331i</v>
      </c>
      <c r="K2030" t="str">
        <f t="shared" si="598"/>
        <v>0.00346761801118269-0.0192295997083099i</v>
      </c>
      <c r="L2030" t="str">
        <f t="shared" si="599"/>
        <v>0.000714285714285714-0.647503662284202i</v>
      </c>
      <c r="M2030" t="str">
        <f t="shared" si="600"/>
        <v>0.0025-0.0201731728116953i</v>
      </c>
      <c r="N2030">
        <f t="shared" si="601"/>
        <v>33.057105766107242</v>
      </c>
      <c r="O2030">
        <f t="shared" si="602"/>
        <v>11.22229390827818</v>
      </c>
      <c r="P2030" s="3">
        <f t="shared" si="603"/>
        <v>11.22229390827818</v>
      </c>
      <c r="Q2030" s="3">
        <f t="shared" si="604"/>
        <v>-146.94289423389276</v>
      </c>
      <c r="R2030">
        <f t="shared" si="605"/>
        <v>33.057105766107242</v>
      </c>
      <c r="S2030">
        <f t="shared" si="606"/>
        <v>1.8677640552355907</v>
      </c>
      <c r="T2030">
        <f t="shared" si="589"/>
        <v>11.22229390827818</v>
      </c>
    </row>
    <row r="2031" spans="1:20" x14ac:dyDescent="0.25">
      <c r="A2031">
        <f t="shared" si="590"/>
        <v>11780.102598277137</v>
      </c>
      <c r="B2031">
        <f t="shared" si="607"/>
        <v>1874.8615586454862</v>
      </c>
      <c r="C2031" t="str">
        <f t="shared" si="591"/>
        <v>-3.02660908508753-1.97668793088899i</v>
      </c>
      <c r="D2031" t="str">
        <f t="shared" si="592"/>
        <v>3.47810190401062-8.4978531239984i</v>
      </c>
      <c r="E2031" t="str">
        <f t="shared" si="593"/>
        <v>161.776966858745+1.84843416484288i</v>
      </c>
      <c r="F2031" t="str">
        <f t="shared" si="594"/>
        <v>2.90990618839641-79.666301407378i</v>
      </c>
      <c r="G2031" t="str">
        <f t="shared" si="595"/>
        <v>0.999998721089784-0.00113088840312803i</v>
      </c>
      <c r="H2031" t="str">
        <f t="shared" si="596"/>
        <v>99.1132974547508+365.296122958086i</v>
      </c>
      <c r="I2031" t="str">
        <f t="shared" si="597"/>
        <v>198.986358796314-46.2629103168695i</v>
      </c>
      <c r="K2031" t="str">
        <f t="shared" si="598"/>
        <v>0.00345909687642439-0.0191573682326802i</v>
      </c>
      <c r="L2031" t="str">
        <f t="shared" si="599"/>
        <v>0.000714285714285714-0.645052462925087i</v>
      </c>
      <c r="M2031" t="str">
        <f t="shared" si="600"/>
        <v>0.0025-0.0200968049528744i</v>
      </c>
      <c r="N2031">
        <f t="shared" si="601"/>
        <v>33.148679810812268</v>
      </c>
      <c r="O2031">
        <f t="shared" si="602"/>
        <v>11.16197750849741</v>
      </c>
      <c r="P2031" s="3">
        <f t="shared" si="603"/>
        <v>11.16197750849741</v>
      </c>
      <c r="Q2031" s="3">
        <f t="shared" si="604"/>
        <v>-146.85132018918773</v>
      </c>
      <c r="R2031">
        <f t="shared" si="605"/>
        <v>33.148679810812268</v>
      </c>
      <c r="S2031">
        <f t="shared" si="606"/>
        <v>1.8748615586454862</v>
      </c>
      <c r="T2031">
        <f t="shared" si="589"/>
        <v>11.16197750849741</v>
      </c>
    </row>
    <row r="2032" spans="1:20" x14ac:dyDescent="0.25">
      <c r="A2032">
        <f t="shared" si="590"/>
        <v>11824.86698815059</v>
      </c>
      <c r="B2032">
        <f t="shared" si="607"/>
        <v>1881.9860325683392</v>
      </c>
      <c r="C2032" t="str">
        <f t="shared" si="591"/>
        <v>-3.0025233378697-1.96783698257411i</v>
      </c>
      <c r="D2032" t="str">
        <f t="shared" si="592"/>
        <v>3.47810172814876-8.46575151382125i</v>
      </c>
      <c r="E2032" t="str">
        <f t="shared" si="593"/>
        <v>161.78040373813+1.85586768283259i</v>
      </c>
      <c r="F2032" t="str">
        <f t="shared" si="594"/>
        <v>2.90990616005919-79.3647404511037i</v>
      </c>
      <c r="G2032" t="str">
        <f t="shared" si="595"/>
        <v>0.999998711351612-0.00113518576800526i</v>
      </c>
      <c r="H2032" t="str">
        <f t="shared" si="596"/>
        <v>100.310953156093+367.816469156402i</v>
      </c>
      <c r="I2032" t="str">
        <f t="shared" si="597"/>
        <v>199.618402822469-46.6544413755217i</v>
      </c>
      <c r="K2032" t="str">
        <f t="shared" si="598"/>
        <v>0.00345063969061491-0.0190854048158793i</v>
      </c>
      <c r="L2032" t="str">
        <f t="shared" si="599"/>
        <v>0.000714285714285714-0.642610542862209i</v>
      </c>
      <c r="M2032" t="str">
        <f t="shared" si="600"/>
        <v>0.0025-0.0200207261933397i</v>
      </c>
      <c r="N2032">
        <f t="shared" si="601"/>
        <v>33.240609155030313</v>
      </c>
      <c r="O2032">
        <f t="shared" si="602"/>
        <v>11.101696482942017</v>
      </c>
      <c r="P2032" s="3">
        <f t="shared" si="603"/>
        <v>11.101696482942017</v>
      </c>
      <c r="Q2032" s="3">
        <f t="shared" si="604"/>
        <v>-146.75939084496969</v>
      </c>
      <c r="R2032">
        <f t="shared" si="605"/>
        <v>33.240609155030313</v>
      </c>
      <c r="S2032">
        <f t="shared" si="606"/>
        <v>1.8819860325683391</v>
      </c>
      <c r="T2032">
        <f t="shared" si="589"/>
        <v>11.101696482942017</v>
      </c>
    </row>
    <row r="2033" spans="1:20" x14ac:dyDescent="0.25">
      <c r="A2033">
        <f t="shared" si="590"/>
        <v>11869.801482705563</v>
      </c>
      <c r="B2033">
        <f t="shared" si="607"/>
        <v>1889.1375794920989</v>
      </c>
      <c r="C2033" t="str">
        <f t="shared" si="591"/>
        <v>-2.97861835266853-1.95903538794841i</v>
      </c>
      <c r="D2033" t="str">
        <f t="shared" si="592"/>
        <v>3.47810155094783-8.43377168631487i</v>
      </c>
      <c r="E2033" t="str">
        <f t="shared" si="593"/>
        <v>161.783867299459+1.8633264630293i</v>
      </c>
      <c r="F2033" t="str">
        <f t="shared" si="594"/>
        <v>2.9099061315062-79.0643211832652i</v>
      </c>
      <c r="G2033" t="str">
        <f t="shared" si="595"/>
        <v>0.999998701539288-0.00113949946274253i</v>
      </c>
      <c r="H2033" t="str">
        <f t="shared" si="596"/>
        <v>101.531795055029+370.36507532795i</v>
      </c>
      <c r="I2033" t="str">
        <f t="shared" si="597"/>
        <v>200.258602311333-47.0537214483686i</v>
      </c>
      <c r="K2033" t="str">
        <f t="shared" si="598"/>
        <v>0.00344224597704915-0.019013708507263i</v>
      </c>
      <c r="L2033" t="str">
        <f t="shared" si="599"/>
        <v>0.000714285714285714-0.640177866967733i</v>
      </c>
      <c r="M2033" t="str">
        <f t="shared" si="600"/>
        <v>0.0025-0.0199449354386727i</v>
      </c>
      <c r="N2033">
        <f t="shared" si="601"/>
        <v>33.33289397256749</v>
      </c>
      <c r="O2033">
        <f t="shared" si="602"/>
        <v>11.041451043713131</v>
      </c>
      <c r="P2033" s="3">
        <f t="shared" si="603"/>
        <v>11.041451043713131</v>
      </c>
      <c r="Q2033" s="3">
        <f t="shared" si="604"/>
        <v>-146.66710602743251</v>
      </c>
      <c r="R2033">
        <f t="shared" si="605"/>
        <v>33.33289397256749</v>
      </c>
      <c r="S2033">
        <f t="shared" si="606"/>
        <v>1.8891375794920988</v>
      </c>
      <c r="T2033">
        <f t="shared" si="589"/>
        <v>11.041451043713131</v>
      </c>
    </row>
    <row r="2034" spans="1:20" x14ac:dyDescent="0.25">
      <c r="A2034">
        <f t="shared" si="590"/>
        <v>11914.906728339845</v>
      </c>
      <c r="B2034">
        <f t="shared" si="607"/>
        <v>1896.316302294169</v>
      </c>
      <c r="C2034" t="str">
        <f t="shared" si="591"/>
        <v>-2.95489278143142-1.95028278392557i</v>
      </c>
      <c r="D2034" t="str">
        <f t="shared" si="592"/>
        <v>3.47810137239767-8.40191318143869i</v>
      </c>
      <c r="E2034" t="str">
        <f t="shared" si="593"/>
        <v>161.787357743645+1.87081059558905i</v>
      </c>
      <c r="F2034" t="str">
        <f t="shared" si="594"/>
        <v>2.90990610273583-78.7650392822309i</v>
      </c>
      <c r="G2034" t="str">
        <f t="shared" si="595"/>
        <v>0.99999869165225-0.00114382954939185i</v>
      </c>
      <c r="H2034" t="str">
        <f t="shared" si="596"/>
        <v>102.776412471986+372.942397069767i</v>
      </c>
      <c r="I2034" t="str">
        <f t="shared" si="597"/>
        <v>200.907087580718-47.4609396535464i</v>
      </c>
      <c r="K2034" t="str">
        <f t="shared" si="598"/>
        <v>0.00343391526252573-0.0189422783590836i</v>
      </c>
      <c r="L2034" t="str">
        <f t="shared" si="599"/>
        <v>0.000714285714285714-0.637754400246796i</v>
      </c>
      <c r="M2034" t="str">
        <f t="shared" si="600"/>
        <v>0.0025-0.0198694315985981i</v>
      </c>
      <c r="N2034">
        <f t="shared" si="601"/>
        <v>33.42553443279769</v>
      </c>
      <c r="O2034">
        <f t="shared" si="602"/>
        <v>10.981241403595686</v>
      </c>
      <c r="P2034" s="3">
        <f t="shared" si="603"/>
        <v>10.981241403595686</v>
      </c>
      <c r="Q2034" s="3">
        <f t="shared" si="604"/>
        <v>-146.57446556720231</v>
      </c>
      <c r="R2034">
        <f t="shared" si="605"/>
        <v>33.42553443279769</v>
      </c>
      <c r="S2034">
        <f t="shared" si="606"/>
        <v>1.8963163022941689</v>
      </c>
      <c r="T2034">
        <f t="shared" si="589"/>
        <v>10.981241403595686</v>
      </c>
    </row>
    <row r="2035" spans="1:20" x14ac:dyDescent="0.25">
      <c r="A2035">
        <f t="shared" si="590"/>
        <v>11960.183373907535</v>
      </c>
      <c r="B2035">
        <f t="shared" si="607"/>
        <v>1903.5223042428868</v>
      </c>
      <c r="C2035" t="str">
        <f t="shared" si="591"/>
        <v>-2.9313452860183-1.94157881077036i</v>
      </c>
      <c r="D2035" t="str">
        <f t="shared" si="592"/>
        <v>3.47810119248794-8.3701755408972i</v>
      </c>
      <c r="E2035" t="str">
        <f t="shared" si="593"/>
        <v>161.790875273165+1.87832017084068i</v>
      </c>
      <c r="F2035" t="str">
        <f t="shared" si="594"/>
        <v>2.90990607374638-78.4668904427289i</v>
      </c>
      <c r="G2035" t="str">
        <f t="shared" si="595"/>
        <v>0.999998681689928-0.00114817609024102i</v>
      </c>
      <c r="H2035" t="str">
        <f t="shared" si="596"/>
        <v>104.045413301871+375.548898632439i</v>
      </c>
      <c r="I2035" t="str">
        <f t="shared" si="597"/>
        <v>201.563991280326-47.8762909866956i</v>
      </c>
      <c r="K2035" t="str">
        <f t="shared" si="598"/>
        <v>0.00342564707732192-0.0188711134264863i</v>
      </c>
      <c r="L2035" t="str">
        <f t="shared" si="599"/>
        <v>0.000714285714285714-0.635340107837015i</v>
      </c>
      <c r="M2035" t="str">
        <f t="shared" si="600"/>
        <v>0.0025-0.0197942135869676i</v>
      </c>
      <c r="N2035">
        <f t="shared" si="601"/>
        <v>33.518530700612104</v>
      </c>
      <c r="O2035">
        <f t="shared" si="602"/>
        <v>10.921067776054761</v>
      </c>
      <c r="P2035" s="3">
        <f t="shared" si="603"/>
        <v>10.921067776054761</v>
      </c>
      <c r="Q2035" s="3">
        <f t="shared" si="604"/>
        <v>-146.4814692993879</v>
      </c>
      <c r="R2035">
        <f t="shared" si="605"/>
        <v>33.518530700612104</v>
      </c>
      <c r="S2035">
        <f t="shared" si="606"/>
        <v>1.9035223042428868</v>
      </c>
      <c r="T2035">
        <f t="shared" si="589"/>
        <v>10.921067776054761</v>
      </c>
    </row>
    <row r="2036" spans="1:20" x14ac:dyDescent="0.25">
      <c r="A2036">
        <f t="shared" si="590"/>
        <v>12005.632070728385</v>
      </c>
      <c r="B2036">
        <f t="shared" si="607"/>
        <v>1910.7556889990099</v>
      </c>
      <c r="C2036" t="str">
        <f t="shared" si="591"/>
        <v>-2.90797453813118-1.93292311206434i</v>
      </c>
      <c r="D2036" t="str">
        <f t="shared" si="592"/>
        <v>3.4781010112083-8.33855830813373i</v>
      </c>
      <c r="E2036" t="str">
        <f t="shared" si="593"/>
        <v>161.794420092083+1.88585527928376i</v>
      </c>
      <c r="F2036" t="str">
        <f t="shared" si="594"/>
        <v>2.90990604453616-78.1698703757883i</v>
      </c>
      <c r="G2036" t="str">
        <f t="shared" si="595"/>
        <v>0.999998671651748-0.00115253914781452i</v>
      </c>
      <c r="H2036" t="str">
        <f t="shared" si="596"/>
        <v>105.339424707393+378.185053068977i</v>
      </c>
      <c r="I2036" t="str">
        <f t="shared" si="597"/>
        <v>202.229448425045-48.2999765371297i</v>
      </c>
      <c r="K2036" t="str">
        <f t="shared" si="598"/>
        <v>0.00341744095516894-0.0188002127675065i</v>
      </c>
      <c r="L2036" t="str">
        <f t="shared" si="599"/>
        <v>0.000714285714285714-0.632934955007982i</v>
      </c>
      <c r="M2036" t="str">
        <f t="shared" si="600"/>
        <v>0.0025-0.0197192803217449i</v>
      </c>
      <c r="N2036">
        <f t="shared" si="601"/>
        <v>33.611882936367209</v>
      </c>
      <c r="O2036">
        <f t="shared" si="602"/>
        <v>10.860930375234135</v>
      </c>
      <c r="P2036" s="3">
        <f t="shared" si="603"/>
        <v>10.860930375234135</v>
      </c>
      <c r="Q2036" s="3">
        <f t="shared" si="604"/>
        <v>-146.38811706363279</v>
      </c>
      <c r="R2036">
        <f t="shared" si="605"/>
        <v>33.611882936367209</v>
      </c>
      <c r="S2036">
        <f t="shared" si="606"/>
        <v>1.9107556889990098</v>
      </c>
      <c r="T2036">
        <f t="shared" si="589"/>
        <v>10.860930375234135</v>
      </c>
    </row>
    <row r="2037" spans="1:20" x14ac:dyDescent="0.25">
      <c r="A2037">
        <f t="shared" si="590"/>
        <v>12051.253472597153</v>
      </c>
      <c r="B2037">
        <f t="shared" si="607"/>
        <v>1918.0165606172061</v>
      </c>
      <c r="C2037" t="str">
        <f t="shared" si="591"/>
        <v>-2.88477921924357-1.92431533467158i</v>
      </c>
      <c r="D2037" t="str">
        <f t="shared" si="592"/>
        <v>3.47810082854834-8.30706102832375i</v>
      </c>
      <c r="E2037" t="str">
        <f t="shared" si="593"/>
        <v>161.797992406055+1.893416011589i</v>
      </c>
      <c r="F2037" t="str">
        <f t="shared" si="594"/>
        <v>2.90990601510354-77.8739748086763i</v>
      </c>
      <c r="G2037" t="str">
        <f t="shared" si="595"/>
        <v>0.999998661537134-0.00115691878487442i</v>
      </c>
      <c r="H2037" t="str">
        <f t="shared" si="596"/>
        <v>106.659093841997+380.851342383253i</v>
      </c>
      <c r="I2037" t="str">
        <f t="shared" si="597"/>
        <v>202.903596427565-48.7322037131053i</v>
      </c>
      <c r="K2037" t="str">
        <f t="shared" si="598"/>
        <v>0.00340929643322715-0.0187295754430666i</v>
      </c>
      <c r="L2037" t="str">
        <f t="shared" si="599"/>
        <v>0.000714285714285714-0.630538907160771i</v>
      </c>
      <c r="M2037" t="str">
        <f t="shared" si="600"/>
        <v>0.0025-0.01964463072499i</v>
      </c>
      <c r="N2037">
        <f t="shared" si="601"/>
        <v>33.705591295834182</v>
      </c>
      <c r="O2037">
        <f t="shared" si="602"/>
        <v>10.800829415953055</v>
      </c>
      <c r="P2037" s="3">
        <f t="shared" si="603"/>
        <v>10.800829415953055</v>
      </c>
      <c r="Q2037" s="3">
        <f t="shared" si="604"/>
        <v>-146.29440870416582</v>
      </c>
      <c r="R2037">
        <f t="shared" si="605"/>
        <v>33.705591295834182</v>
      </c>
      <c r="S2037">
        <f t="shared" si="606"/>
        <v>1.9180165606172062</v>
      </c>
      <c r="T2037">
        <f t="shared" si="589"/>
        <v>10.800829415953055</v>
      </c>
    </row>
    <row r="2038" spans="1:20" x14ac:dyDescent="0.25">
      <c r="A2038">
        <f t="shared" si="590"/>
        <v>12097.048235793023</v>
      </c>
      <c r="B2038">
        <f t="shared" si="607"/>
        <v>1925.3050235475516</v>
      </c>
      <c r="C2038" t="str">
        <f t="shared" si="591"/>
        <v>-2.86175802053054-1.91575512870482i</v>
      </c>
      <c r="D2038" t="str">
        <f t="shared" si="592"/>
        <v>3.47810064449758-8.27568324836828i</v>
      </c>
      <c r="E2038" t="str">
        <f t="shared" si="593"/>
        <v>161.801592422346+1.90100245859612i</v>
      </c>
      <c r="F2038" t="str">
        <f t="shared" si="594"/>
        <v>2.90990598544682-77.5791994848362i</v>
      </c>
      <c r="G2038" t="str">
        <f t="shared" si="595"/>
        <v>0.999998651345502-0.00116131506442123i</v>
      </c>
      <c r="H2038" t="str">
        <f t="shared" si="596"/>
        <v>108.00508860388+383.548257677659i</v>
      </c>
      <c r="I2038" t="str">
        <f t="shared" si="597"/>
        <v>203.586575130198-49.1731864766546i</v>
      </c>
      <c r="K2038" t="str">
        <f t="shared" si="598"/>
        <v>0.00340121305206153-0.018659200516972i</v>
      </c>
      <c r="L2038" t="str">
        <f t="shared" si="599"/>
        <v>0.000714285714285714-0.628151929827429i</v>
      </c>
      <c r="M2038" t="str">
        <f t="shared" si="600"/>
        <v>0.0025-0.0195702637228432i</v>
      </c>
      <c r="N2038">
        <f t="shared" si="601"/>
        <v>33.799655930147367</v>
      </c>
      <c r="O2038">
        <f t="shared" si="602"/>
        <v>10.740765113703379</v>
      </c>
      <c r="P2038" s="3">
        <f t="shared" si="603"/>
        <v>10.740765113703379</v>
      </c>
      <c r="Q2038" s="3">
        <f t="shared" si="604"/>
        <v>-146.20034406985263</v>
      </c>
      <c r="R2038">
        <f t="shared" si="605"/>
        <v>33.799655930147367</v>
      </c>
      <c r="S2038">
        <f t="shared" si="606"/>
        <v>1.9253050235475517</v>
      </c>
      <c r="T2038">
        <f t="shared" si="589"/>
        <v>10.740765113703379</v>
      </c>
    </row>
    <row r="2039" spans="1:20" x14ac:dyDescent="0.25">
      <c r="A2039">
        <f t="shared" si="590"/>
        <v>12143.017019089039</v>
      </c>
      <c r="B2039">
        <f t="shared" si="607"/>
        <v>1932.6211826370325</v>
      </c>
      <c r="C2039" t="str">
        <f t="shared" si="591"/>
        <v>-2.83890964279926-1.90724214749193i</v>
      </c>
      <c r="D2039" t="str">
        <f t="shared" si="592"/>
        <v>3.47810045904538-8.24442451688724i</v>
      </c>
      <c r="E2039" t="str">
        <f t="shared" si="593"/>
        <v>161.805220349838+1.90861471131263i</v>
      </c>
      <c r="F2039" t="str">
        <f t="shared" si="594"/>
        <v>2.90990595556428-77.285540163825i</v>
      </c>
      <c r="G2039" t="str">
        <f t="shared" si="595"/>
        <v>0.999998641076267-0.00116572804969488i</v>
      </c>
      <c r="H2039" t="str">
        <f t="shared" si="596"/>
        <v>109.378098422537+386.27629929959i</v>
      </c>
      <c r="I2039" t="str">
        <f t="shared" si="597"/>
        <v>204.278526835745-49.6231455884094i</v>
      </c>
      <c r="K2039" t="str">
        <f t="shared" si="598"/>
        <v>0.00339319035561743-0.0185890870559083i</v>
      </c>
      <c r="L2039" t="str">
        <f t="shared" si="599"/>
        <v>0.000714285714285714-0.62577398867048i</v>
      </c>
      <c r="M2039" t="str">
        <f t="shared" si="600"/>
        <v>0.0025-0.0194961782455102i</v>
      </c>
      <c r="N2039">
        <f t="shared" si="601"/>
        <v>33.894076985752037</v>
      </c>
      <c r="O2039">
        <f t="shared" si="602"/>
        <v>10.680737684646539</v>
      </c>
      <c r="P2039" s="3">
        <f t="shared" si="603"/>
        <v>10.680737684646539</v>
      </c>
      <c r="Q2039" s="3">
        <f t="shared" si="604"/>
        <v>-146.10592301424796</v>
      </c>
      <c r="R2039">
        <f t="shared" si="605"/>
        <v>33.894076985752037</v>
      </c>
      <c r="S2039">
        <f t="shared" si="606"/>
        <v>1.9326211826370325</v>
      </c>
      <c r="T2039">
        <f t="shared" si="589"/>
        <v>10.680737684646539</v>
      </c>
    </row>
    <row r="2040" spans="1:20" x14ac:dyDescent="0.25">
      <c r="A2040">
        <f t="shared" si="590"/>
        <v>12189.160483761578</v>
      </c>
      <c r="B2040">
        <f t="shared" si="607"/>
        <v>1939.9651431310533</v>
      </c>
      <c r="C2040" t="str">
        <f t="shared" si="591"/>
        <v>-2.8162327964201-1.898776047543i</v>
      </c>
      <c r="D2040" t="str">
        <f t="shared" si="592"/>
        <v>3.47810027218107-8.21328438421316i</v>
      </c>
      <c r="E2040" t="str">
        <f t="shared" si="593"/>
        <v>161.808876399047+1.91625286091333i</v>
      </c>
      <c r="F2040" t="str">
        <f t="shared" si="594"/>
        <v>2.90990592545418-76.9929926212547i</v>
      </c>
      <c r="G2040" t="str">
        <f t="shared" si="595"/>
        <v>0.999998630728838-0.00117015780417558i</v>
      </c>
      <c r="H2040" t="str">
        <f t="shared" si="596"/>
        <v>110.7788350794+389.035976986312i</v>
      </c>
      <c r="I2040" t="str">
        <f t="shared" si="597"/>
        <v>204.979596337254-50.0823088628946i</v>
      </c>
      <c r="K2040" t="str">
        <f t="shared" si="598"/>
        <v>0.00338522789119629-0.0185192341294377i</v>
      </c>
      <c r="L2040" t="str">
        <f t="shared" si="599"/>
        <v>0.000714285714285714-0.623405049482449i</v>
      </c>
      <c r="M2040" t="str">
        <f t="shared" si="600"/>
        <v>0.0025-0.0194223732272467i</v>
      </c>
      <c r="N2040">
        <f t="shared" si="601"/>
        <v>33.988854604355112</v>
      </c>
      <c r="O2040">
        <f t="shared" si="602"/>
        <v>10.620747345611028</v>
      </c>
      <c r="P2040" s="3">
        <f t="shared" si="603"/>
        <v>10.620747345611028</v>
      </c>
      <c r="Q2040" s="3">
        <f t="shared" si="604"/>
        <v>-146.01114539564489</v>
      </c>
      <c r="R2040">
        <f t="shared" si="605"/>
        <v>33.988854604355112</v>
      </c>
      <c r="S2040">
        <f t="shared" si="606"/>
        <v>1.9399651431310534</v>
      </c>
      <c r="T2040">
        <f t="shared" si="589"/>
        <v>10.620747345611028</v>
      </c>
    </row>
    <row r="2041" spans="1:20" x14ac:dyDescent="0.25">
      <c r="A2041">
        <f t="shared" si="590"/>
        <v>12235.479293599872</v>
      </c>
      <c r="B2041">
        <f t="shared" si="607"/>
        <v>1947.3370106749514</v>
      </c>
      <c r="C2041" t="str">
        <f t="shared" si="591"/>
        <v>-2.79372620125805-1.89035648851744i</v>
      </c>
      <c r="D2041" t="str">
        <f t="shared" si="592"/>
        <v>3.47810008389392-8.18226240238481i</v>
      </c>
      <c r="E2041" t="str">
        <f t="shared" si="593"/>
        <v>161.812560782129+1.92391699873899i</v>
      </c>
      <c r="F2041" t="str">
        <f t="shared" si="594"/>
        <v>2.90990589511482-76.7015526487315i</v>
      </c>
      <c r="G2041" t="str">
        <f t="shared" si="595"/>
        <v>0.99999862030262-0.00117460439158475i</v>
      </c>
      <c r="H2041" t="str">
        <f t="shared" si="596"/>
        <v>112.208033564235+391.82781000776i</v>
      </c>
      <c r="I2041" t="str">
        <f t="shared" si="597"/>
        <v>205.689930946489-50.5509114347939i</v>
      </c>
      <c r="K2041" t="str">
        <f t="shared" si="598"/>
        <v>0.00337732520943172-0.0184496408099954i</v>
      </c>
      <c r="L2041" t="str">
        <f t="shared" si="599"/>
        <v>0.000714285714285714-0.621045078185344i</v>
      </c>
      <c r="M2041" t="str">
        <f t="shared" si="600"/>
        <v>0.0025-0.0193488476063426i</v>
      </c>
      <c r="N2041">
        <f t="shared" si="601"/>
        <v>34.083988922872066</v>
      </c>
      <c r="O2041">
        <f t="shared" si="602"/>
        <v>10.560794314088998</v>
      </c>
      <c r="P2041" s="3">
        <f t="shared" si="603"/>
        <v>10.560794314088998</v>
      </c>
      <c r="Q2041" s="3">
        <f t="shared" si="604"/>
        <v>-145.91601107712793</v>
      </c>
      <c r="R2041">
        <f t="shared" si="605"/>
        <v>34.083988922872066</v>
      </c>
      <c r="S2041">
        <f t="shared" si="606"/>
        <v>1.9473370106749515</v>
      </c>
      <c r="T2041">
        <f t="shared" si="589"/>
        <v>10.560794314088998</v>
      </c>
    </row>
    <row r="2042" spans="1:20" x14ac:dyDescent="0.25">
      <c r="A2042">
        <f t="shared" si="590"/>
        <v>12281.974114915551</v>
      </c>
      <c r="B2042">
        <f t="shared" si="607"/>
        <v>1954.7368913155162</v>
      </c>
      <c r="C2042" t="str">
        <f t="shared" si="591"/>
        <v>-2.77138858660466-1.88198313319163i</v>
      </c>
      <c r="D2042" t="str">
        <f t="shared" si="592"/>
        <v>3.47809989417309-8.15135812514041i</v>
      </c>
      <c r="E2042" t="str">
        <f t="shared" si="593"/>
        <v>161.816273712902+1.93160721629519i</v>
      </c>
      <c r="F2042" t="str">
        <f t="shared" si="594"/>
        <v>2.90990586454444-76.4112160537931i</v>
      </c>
      <c r="G2042" t="str">
        <f t="shared" si="595"/>
        <v>0.999998609797011-0.00117906787588593i</v>
      </c>
      <c r="H2042" t="str">
        <f t="shared" si="596"/>
        <v>113.666452969031+394.652327306776i</v>
      </c>
      <c r="I2042" t="str">
        <f t="shared" si="597"/>
        <v>206.409680520936-51.0291960367133i</v>
      </c>
      <c r="K2042" t="str">
        <f t="shared" si="598"/>
        <v>0.00336948186426545-0.0183803061728856i</v>
      </c>
      <c r="L2042" t="str">
        <f t="shared" si="599"/>
        <v>0.000714285714285714-0.618694040830187i</v>
      </c>
      <c r="M2042" t="str">
        <f t="shared" si="600"/>
        <v>0.0025-0.0192756003251072i</v>
      </c>
      <c r="N2042">
        <f t="shared" si="601"/>
        <v>34.179480073376709</v>
      </c>
      <c r="O2042">
        <f t="shared" si="602"/>
        <v>10.500878808233169</v>
      </c>
      <c r="P2042" s="3">
        <f t="shared" si="603"/>
        <v>10.500878808233169</v>
      </c>
      <c r="Q2042" s="3">
        <f t="shared" si="604"/>
        <v>-145.82051992662329</v>
      </c>
      <c r="R2042">
        <f t="shared" si="605"/>
        <v>34.179480073376709</v>
      </c>
      <c r="S2042">
        <f t="shared" si="606"/>
        <v>1.9547368913155163</v>
      </c>
      <c r="T2042">
        <f t="shared" si="589"/>
        <v>10.500878808233169</v>
      </c>
    </row>
    <row r="2043" spans="1:20" x14ac:dyDescent="0.25">
      <c r="A2043">
        <f t="shared" si="590"/>
        <v>12328.64561655223</v>
      </c>
      <c r="B2043">
        <f t="shared" si="607"/>
        <v>1962.1648915025153</v>
      </c>
      <c r="C2043" t="str">
        <f t="shared" si="591"/>
        <v>-2.74921869111045-1.87365564742689i</v>
      </c>
      <c r="D2043" t="str">
        <f t="shared" si="592"/>
        <v>3.47809970300769-8.12057110791155i</v>
      </c>
      <c r="E2043" t="str">
        <f t="shared" si="593"/>
        <v>161.820015406849+1.93932360525067i</v>
      </c>
      <c r="F2043" t="str">
        <f t="shared" si="594"/>
        <v>2.90990583374132-76.1219786598508i</v>
      </c>
      <c r="G2043" t="str">
        <f t="shared" si="595"/>
        <v>0.999998599211409-0.0011835483212857i</v>
      </c>
      <c r="H2043" t="str">
        <f t="shared" si="596"/>
        <v>115.154877421156+397.5100676361i</v>
      </c>
      <c r="I2043" t="str">
        <f t="shared" si="597"/>
        <v>207.138997489096-51.5174132889743i</v>
      </c>
      <c r="K2043" t="str">
        <f t="shared" si="598"/>
        <v>0.00336169741292388-0.0183112292962785i</v>
      </c>
      <c r="L2043" t="str">
        <f t="shared" si="599"/>
        <v>0.000714285714285714-0.616351903596523i</v>
      </c>
      <c r="M2043" t="str">
        <f t="shared" si="600"/>
        <v>0.0025-0.0192026303298538i</v>
      </c>
      <c r="N2043">
        <f t="shared" si="601"/>
        <v>34.275328183050078</v>
      </c>
      <c r="O2043">
        <f t="shared" si="602"/>
        <v>10.441001046853684</v>
      </c>
      <c r="P2043" s="3">
        <f t="shared" si="603"/>
        <v>10.441001046853684</v>
      </c>
      <c r="Q2043" s="3">
        <f t="shared" si="604"/>
        <v>-145.72467181694992</v>
      </c>
      <c r="R2043">
        <f t="shared" si="605"/>
        <v>34.275328183050078</v>
      </c>
      <c r="S2043">
        <f t="shared" si="606"/>
        <v>1.9621648915025154</v>
      </c>
      <c r="T2043">
        <f t="shared" si="589"/>
        <v>10.441001046853684</v>
      </c>
    </row>
    <row r="2044" spans="1:20" x14ac:dyDescent="0.25">
      <c r="A2044">
        <f t="shared" si="590"/>
        <v>12375.494469895129</v>
      </c>
      <c r="B2044">
        <f t="shared" si="607"/>
        <v>1969.6211180902249</v>
      </c>
      <c r="C2044" t="str">
        <f t="shared" si="591"/>
        <v>-2.72721526271774-1.8653737001377i</v>
      </c>
      <c r="D2044" t="str">
        <f t="shared" si="592"/>
        <v>3.47809951038667-8.08990090781645i</v>
      </c>
      <c r="E2044" t="str">
        <f t="shared" si="593"/>
        <v>161.823786081138+1.9470662574368i</v>
      </c>
      <c r="F2044" t="str">
        <f t="shared" si="594"/>
        <v>2.90990580270362-75.8338363061264i</v>
      </c>
      <c r="G2044" t="str">
        <f t="shared" si="595"/>
        <v>0.999998588545203-0.00118804579223463i</v>
      </c>
      <c r="H2044" t="str">
        <f t="shared" si="596"/>
        <v>116.674117057773+400.401579691652i</v>
      </c>
      <c r="I2044" t="str">
        <f t="shared" si="597"/>
        <v>207.878036873891-52.015822002047i</v>
      </c>
      <c r="K2044" t="str">
        <f t="shared" si="598"/>
        <v>0.00335397141589428-0.018242409261206i</v>
      </c>
      <c r="L2044" t="str">
        <f t="shared" si="599"/>
        <v>0.000714285714285714-0.614018632791912i</v>
      </c>
      <c r="M2044" t="str">
        <f t="shared" si="600"/>
        <v>0.0025-0.0191299365708844i</v>
      </c>
      <c r="N2044">
        <f t="shared" si="601"/>
        <v>34.371533374128404</v>
      </c>
      <c r="O2044">
        <f t="shared" si="602"/>
        <v>10.381161249414596</v>
      </c>
      <c r="P2044" s="3">
        <f t="shared" si="603"/>
        <v>10.381161249414596</v>
      </c>
      <c r="Q2044" s="3">
        <f t="shared" si="604"/>
        <v>-145.6284666258716</v>
      </c>
      <c r="R2044">
        <f t="shared" si="605"/>
        <v>34.371533374128404</v>
      </c>
      <c r="S2044">
        <f t="shared" si="606"/>
        <v>1.9696211180902248</v>
      </c>
      <c r="T2044">
        <f t="shared" si="589"/>
        <v>10.381161249414596</v>
      </c>
    </row>
    <row r="2045" spans="1:20" x14ac:dyDescent="0.25">
      <c r="A2045">
        <f t="shared" si="590"/>
        <v>12422.521348880731</v>
      </c>
      <c r="B2045">
        <f t="shared" si="607"/>
        <v>1977.1056783389677</v>
      </c>
      <c r="C2045" t="str">
        <f t="shared" si="591"/>
        <v>-2.70537705859399-1.85713696326044i</v>
      </c>
      <c r="D2045" t="str">
        <f t="shared" si="592"/>
        <v>3.47809931629898-8.05934708365394i</v>
      </c>
      <c r="E2045" t="str">
        <f t="shared" si="593"/>
        <v>161.82758595463+1.95483526484566i</v>
      </c>
      <c r="F2045" t="str">
        <f t="shared" si="594"/>
        <v>2.90990577142959-75.5467848475961i</v>
      </c>
      <c r="G2045" t="str">
        <f t="shared" si="595"/>
        <v>0.999998577797781-0.00119256035342816i</v>
      </c>
      <c r="H2045" t="str">
        <f t="shared" si="596"/>
        <v>118.225009043454+403.327422241235i</v>
      </c>
      <c r="I2045" t="str">
        <f t="shared" si="597"/>
        <v>208.626956313885-52.5246894921986i</v>
      </c>
      <c r="K2045" t="str">
        <f t="shared" si="598"/>
        <v>0.00334630343690162-0.0181738451515581i</v>
      </c>
      <c r="L2045" t="str">
        <f t="shared" si="599"/>
        <v>0.000714285714285714-0.611694194851478i</v>
      </c>
      <c r="M2045" t="str">
        <f t="shared" si="600"/>
        <v>0.0025-0.019057518002475i</v>
      </c>
      <c r="N2045">
        <f t="shared" si="601"/>
        <v>34.468095763853597</v>
      </c>
      <c r="O2045">
        <f t="shared" si="602"/>
        <v>10.321359636030717</v>
      </c>
      <c r="P2045" s="3">
        <f t="shared" si="603"/>
        <v>10.321359636030717</v>
      </c>
      <c r="Q2045" s="3">
        <f t="shared" si="604"/>
        <v>-145.5319042361464</v>
      </c>
      <c r="R2045">
        <f t="shared" si="605"/>
        <v>34.468095763853597</v>
      </c>
      <c r="S2045">
        <f t="shared" si="606"/>
        <v>1.9771056783389676</v>
      </c>
      <c r="T2045">
        <f t="shared" si="589"/>
        <v>10.321359636030717</v>
      </c>
    </row>
    <row r="2046" spans="1:20" x14ac:dyDescent="0.25">
      <c r="A2046">
        <f t="shared" si="590"/>
        <v>12469.726930006478</v>
      </c>
      <c r="B2046">
        <f t="shared" si="607"/>
        <v>1984.6186799166558</v>
      </c>
      <c r="C2046" t="str">
        <f t="shared" si="591"/>
        <v>-2.68370284506559-1.84894511172227i</v>
      </c>
      <c r="D2046" t="str">
        <f t="shared" si="592"/>
        <v>3.47809912073342-8.02890919589689i</v>
      </c>
      <c r="E2046" t="str">
        <f t="shared" si="593"/>
        <v>161.831415247897+1.96263071962936i</v>
      </c>
      <c r="F2046" t="str">
        <f t="shared" si="594"/>
        <v>2.90990573991741-75.2608201549277i</v>
      </c>
      <c r="G2046" t="str">
        <f t="shared" si="595"/>
        <v>0.999998566968523-0.00119709206980754i</v>
      </c>
      <c r="H2046" t="str">
        <f t="shared" si="596"/>
        <v>119.808418633188+406.288164248045i</v>
      </c>
      <c r="I2046" t="str">
        <f t="shared" si="597"/>
        <v>209.385916082073-53.0442919110263i</v>
      </c>
      <c r="K2046" t="str">
        <f t="shared" si="598"/>
        <v>0.00333869304288522-0.0181055360540791i</v>
      </c>
      <c r="L2046" t="str">
        <f t="shared" si="599"/>
        <v>0.000714285714285714-0.609378556337395i</v>
      </c>
      <c r="M2046" t="str">
        <f t="shared" si="600"/>
        <v>0.0025-0.0189853735828601i</v>
      </c>
      <c r="N2046">
        <f t="shared" si="601"/>
        <v>34.565015464420497</v>
      </c>
      <c r="O2046">
        <f t="shared" si="602"/>
        <v>10.26159642746406</v>
      </c>
      <c r="P2046" s="3">
        <f t="shared" si="603"/>
        <v>10.26159642746406</v>
      </c>
      <c r="Q2046" s="3">
        <f t="shared" si="604"/>
        <v>-145.4349845355795</v>
      </c>
      <c r="R2046">
        <f t="shared" si="605"/>
        <v>34.565015464420497</v>
      </c>
      <c r="S2046">
        <f t="shared" si="606"/>
        <v>1.9846186799166559</v>
      </c>
      <c r="T2046">
        <f t="shared" si="589"/>
        <v>10.26159642746406</v>
      </c>
    </row>
    <row r="2047" spans="1:20" x14ac:dyDescent="0.25">
      <c r="A2047">
        <f t="shared" si="590"/>
        <v>12517.111892340501</v>
      </c>
      <c r="B2047">
        <f t="shared" si="607"/>
        <v>1992.160230900339</v>
      </c>
      <c r="C2047" t="str">
        <f t="shared" si="591"/>
        <v>-2.66219139755202-1.84079782341047i</v>
      </c>
      <c r="D2047" t="str">
        <f t="shared" si="592"/>
        <v>3.47809892367878-7.99858680668604i</v>
      </c>
      <c r="E2047" t="str">
        <f t="shared" si="593"/>
        <v>161.835274183228+1.97045271409799i</v>
      </c>
      <c r="F2047" t="str">
        <f t="shared" si="594"/>
        <v>2.9099057081653-74.9759381144241i</v>
      </c>
      <c r="G2047" t="str">
        <f t="shared" si="595"/>
        <v>0.999998556056806-0.00120164100656083i</v>
      </c>
      <c r="H2047" t="str">
        <f t="shared" si="596"/>
        <v>121.425240282963+409.284384988032i</v>
      </c>
      <c r="I2047" t="str">
        <f t="shared" si="597"/>
        <v>210.155079101931-53.5749145895265i</v>
      </c>
      <c r="K2047" t="str">
        <f t="shared" si="598"/>
        <v>0.00333113980397573-0.0180374810583636i</v>
      </c>
      <c r="L2047" t="str">
        <f t="shared" si="599"/>
        <v>0.000714285714285714-0.607071683938428i</v>
      </c>
      <c r="M2047" t="str">
        <f t="shared" si="600"/>
        <v>0.0025-0.0189135022742181i</v>
      </c>
      <c r="N2047">
        <f t="shared" si="601"/>
        <v>34.662292582926909</v>
      </c>
      <c r="O2047">
        <f t="shared" si="602"/>
        <v>10.201871845120209</v>
      </c>
      <c r="P2047" s="3">
        <f t="shared" si="603"/>
        <v>10.201871845120209</v>
      </c>
      <c r="Q2047" s="3">
        <f t="shared" si="604"/>
        <v>-145.33770741707309</v>
      </c>
      <c r="R2047">
        <f t="shared" si="605"/>
        <v>34.662292582926909</v>
      </c>
      <c r="S2047">
        <f t="shared" si="606"/>
        <v>1.992160230900339</v>
      </c>
      <c r="T2047">
        <f t="shared" si="589"/>
        <v>10.201871845120209</v>
      </c>
    </row>
    <row r="2048" spans="1:20" x14ac:dyDescent="0.25">
      <c r="A2048">
        <f t="shared" si="590"/>
        <v>12564.676917531395</v>
      </c>
      <c r="B2048">
        <f t="shared" si="607"/>
        <v>1999.7304397777602</v>
      </c>
      <c r="C2048" t="str">
        <f t="shared" si="591"/>
        <v>-2.64084150050049-1.83269477914208i</v>
      </c>
      <c r="D2048" t="str">
        <f t="shared" si="592"/>
        <v>3.47809872512369-7.96837947982348i</v>
      </c>
      <c r="E2048" t="str">
        <f t="shared" si="593"/>
        <v>161.839162984651+1.97830134071944i</v>
      </c>
      <c r="F2048" t="str">
        <f t="shared" si="594"/>
        <v>2.90990567617142-74.6921346279607i</v>
      </c>
      <c r="G2048" t="str">
        <f t="shared" si="595"/>
        <v>0.999998545062004-0.00120620722912373i</v>
      </c>
      <c r="H2048" t="str">
        <f t="shared" si="596"/>
        <v>123.076398810326+412.316674160287i</v>
      </c>
      <c r="I2048" t="str">
        <f t="shared" si="597"/>
        <v>210.934610960398-54.116852397426i</v>
      </c>
      <c r="K2048" t="str">
        <f t="shared" si="598"/>
        <v>0.0033236432934722-0.0179696792568523i</v>
      </c>
      <c r="L2048" t="str">
        <f t="shared" si="599"/>
        <v>0.000714285714285714-0.604773544469445i</v>
      </c>
      <c r="M2048" t="str">
        <f t="shared" si="600"/>
        <v>0.0025-0.018841903042656i</v>
      </c>
      <c r="N2048">
        <f t="shared" si="601"/>
        <v>34.759927221323295</v>
      </c>
      <c r="O2048">
        <f t="shared" si="602"/>
        <v>10.142186111044664</v>
      </c>
      <c r="P2048" s="3">
        <f t="shared" si="603"/>
        <v>10.142186111044664</v>
      </c>
      <c r="Q2048" s="3">
        <f t="shared" si="604"/>
        <v>-145.2400727786767</v>
      </c>
      <c r="R2048">
        <f t="shared" si="605"/>
        <v>34.759927221323295</v>
      </c>
      <c r="S2048">
        <f t="shared" si="606"/>
        <v>1.9997304397777602</v>
      </c>
      <c r="T2048">
        <f t="shared" si="589"/>
        <v>10.142186111044664</v>
      </c>
    </row>
    <row r="2049" spans="1:20" x14ac:dyDescent="0.25">
      <c r="A2049">
        <f t="shared" si="590"/>
        <v>12612.422689818015</v>
      </c>
      <c r="B2049">
        <f t="shared" si="607"/>
        <v>2007.3294154489158</v>
      </c>
      <c r="C2049" t="str">
        <f t="shared" si="591"/>
        <v>-2.6196519473211-1.82463566263381i</v>
      </c>
      <c r="D2049" t="str">
        <f t="shared" si="592"/>
        <v>3.47809852505675-7.93828678076664i</v>
      </c>
      <c r="E2049" t="str">
        <f t="shared" si="593"/>
        <v>161.843081877939+1.98617669211674i</v>
      </c>
      <c r="F2049" t="str">
        <f t="shared" si="594"/>
        <v>2.90990564393392-74.4094056129294i</v>
      </c>
      <c r="G2049" t="str">
        <f t="shared" si="595"/>
        <v>0.999998533983482-0.00121079080318061i</v>
      </c>
      <c r="H2049" t="str">
        <f t="shared" si="596"/>
        <v>124.762850607351+415.385631989366i</v>
      </c>
      <c r="I2049" t="str">
        <f t="shared" si="597"/>
        <v>211.724679917446-54.6704101185036i</v>
      </c>
      <c r="K2049" t="str">
        <f t="shared" si="598"/>
        <v>0.0033162030878193-0.0179021297448282i</v>
      </c>
      <c r="L2049" t="str">
        <f t="shared" si="599"/>
        <v>0.000714285714285714-0.602484104870935i</v>
      </c>
      <c r="M2049" t="str">
        <f t="shared" si="600"/>
        <v>0.0025-0.0187705748581948i</v>
      </c>
      <c r="N2049">
        <f t="shared" si="601"/>
        <v>34.857919476360536</v>
      </c>
      <c r="O2049">
        <f t="shared" si="602"/>
        <v>10.082539447919155</v>
      </c>
      <c r="P2049" s="3">
        <f t="shared" si="603"/>
        <v>10.082539447919155</v>
      </c>
      <c r="Q2049" s="3">
        <f t="shared" si="604"/>
        <v>-145.14208052363946</v>
      </c>
      <c r="R2049">
        <f t="shared" si="605"/>
        <v>34.857919476360536</v>
      </c>
      <c r="S2049">
        <f t="shared" si="606"/>
        <v>2.0073294154489156</v>
      </c>
      <c r="T2049">
        <f t="shared" si="589"/>
        <v>10.082539447919155</v>
      </c>
    </row>
    <row r="2050" spans="1:20" x14ac:dyDescent="0.25">
      <c r="A2050">
        <f t="shared" si="590"/>
        <v>12660.349896039324</v>
      </c>
      <c r="B2050">
        <f t="shared" si="607"/>
        <v>2014.9572672276217</v>
      </c>
      <c r="C2050" t="str">
        <f t="shared" si="591"/>
        <v>-2.59862154032235-1.81662016047237i</v>
      </c>
      <c r="D2050" t="str">
        <f t="shared" si="592"/>
        <v>3.47809832346643-7.90830827662179i</v>
      </c>
      <c r="E2050" t="str">
        <f t="shared" si="593"/>
        <v>161.847031090628+1.99407886106731i</v>
      </c>
      <c r="F2050" t="str">
        <f t="shared" si="594"/>
        <v>2.90990561145095-74.1277470021783i</v>
      </c>
      <c r="G2050" t="str">
        <f t="shared" si="595"/>
        <v>0.999998522820603-0.00121539179466541i</v>
      </c>
      <c r="H2050" t="str">
        <f t="shared" si="596"/>
        <v>126.485584908685+418.491869318511i</v>
      </c>
      <c r="I2050" t="str">
        <f t="shared" si="597"/>
        <v>212.525456911836-55.2359028427073i</v>
      </c>
      <c r="K2050" t="str">
        <f t="shared" si="598"/>
        <v>0.00330881876658482-0.0178348316204125i</v>
      </c>
      <c r="L2050" t="str">
        <f t="shared" si="599"/>
        <v>0.000714285714285714-0.600203332208541i</v>
      </c>
      <c r="M2050" t="str">
        <f t="shared" si="600"/>
        <v>0.0025-0.0186995166947548i</v>
      </c>
      <c r="N2050">
        <f t="shared" si="601"/>
        <v>34.956269439540392</v>
      </c>
      <c r="O2050">
        <f t="shared" si="602"/>
        <v>10.02293207905783</v>
      </c>
      <c r="P2050" s="3">
        <f t="shared" si="603"/>
        <v>10.02293207905783</v>
      </c>
      <c r="Q2050" s="3">
        <f t="shared" si="604"/>
        <v>-145.04373056045961</v>
      </c>
      <c r="R2050">
        <f t="shared" si="605"/>
        <v>34.956269439540392</v>
      </c>
      <c r="S2050">
        <f t="shared" si="606"/>
        <v>2.0149572672276217</v>
      </c>
      <c r="T2050">
        <f t="shared" si="589"/>
        <v>10.02293207905783</v>
      </c>
    </row>
    <row r="2051" spans="1:20" x14ac:dyDescent="0.25">
      <c r="A2051">
        <f t="shared" si="590"/>
        <v>12708.459225644274</v>
      </c>
      <c r="B2051">
        <f t="shared" si="607"/>
        <v>2022.6141048430868</v>
      </c>
      <c r="C2051" t="str">
        <f t="shared" si="591"/>
        <v>-2.57774909064706-1.80864796208499i</v>
      </c>
      <c r="D2051" t="str">
        <f t="shared" si="592"/>
        <v>3.47809812034113-7.87844353613797i</v>
      </c>
      <c r="E2051" t="str">
        <f t="shared" si="593"/>
        <v>161.851010852028+2.00200794050187i</v>
      </c>
      <c r="F2051" t="str">
        <f t="shared" si="594"/>
        <v>2.90990557872063-73.8471547439533i</v>
      </c>
      <c r="G2051" t="str">
        <f t="shared" si="595"/>
        <v>0.999998511572726-0.00122001026976259i</v>
      </c>
      <c r="H2051" t="str">
        <f t="shared" si="596"/>
        <v>128.245625117372+421.63600769252i</v>
      </c>
      <c r="I2051" t="str">
        <f t="shared" si="597"/>
        <v>213.337115562654-55.8136563758718i</v>
      </c>
      <c r="K2051" t="str">
        <f t="shared" si="598"/>
        <v>0.00330148991243707-0.01776778398456i</v>
      </c>
      <c r="L2051" t="str">
        <f t="shared" si="599"/>
        <v>0.000714285714285714-0.597931193672585i</v>
      </c>
      <c r="M2051" t="str">
        <f t="shared" si="600"/>
        <v>0.0025-0.0186287275301402i</v>
      </c>
      <c r="N2051">
        <f t="shared" si="601"/>
        <v>35.054977197064488</v>
      </c>
      <c r="O2051">
        <f t="shared" si="602"/>
        <v>9.9633642284030959</v>
      </c>
      <c r="P2051" s="3">
        <f t="shared" si="603"/>
        <v>9.9633642284030959</v>
      </c>
      <c r="Q2051" s="3">
        <f t="shared" si="604"/>
        <v>-144.94502280293551</v>
      </c>
      <c r="R2051">
        <f t="shared" si="605"/>
        <v>35.054977197064488</v>
      </c>
      <c r="S2051">
        <f t="shared" si="606"/>
        <v>2.022614104843087</v>
      </c>
      <c r="T2051">
        <f t="shared" si="589"/>
        <v>9.9633642284030959</v>
      </c>
    </row>
    <row r="2052" spans="1:20" x14ac:dyDescent="0.25">
      <c r="A2052">
        <f t="shared" si="590"/>
        <v>12756.751370701722</v>
      </c>
      <c r="B2052">
        <f t="shared" si="607"/>
        <v>2030.3000384414906</v>
      </c>
      <c r="C2052" t="str">
        <f t="shared" si="591"/>
        <v>-2.55703341820899-1.80071875971047i</v>
      </c>
      <c r="D2052" t="str">
        <f t="shared" si="592"/>
        <v>3.47809791566918-7.84869212970087i</v>
      </c>
      <c r="E2052" t="str">
        <f t="shared" si="593"/>
        <v>161.855021393238+2.00996402350219i</v>
      </c>
      <c r="F2052" t="str">
        <f t="shared" si="594"/>
        <v>2.90990554574111-73.5676248018416i</v>
      </c>
      <c r="G2052" t="str">
        <f t="shared" si="595"/>
        <v>0.999998500239203-0.00122464629490811i</v>
      </c>
      <c r="H2052" t="str">
        <f t="shared" si="596"/>
        <v>130.04403019137+424.818679428918i</v>
      </c>
      <c r="I2052" t="str">
        <f t="shared" si="597"/>
        <v>214.159832166137-56.4040076679133i</v>
      </c>
      <c r="K2052" t="str">
        <f t="shared" si="598"/>
        <v>0.00329421611112269-0.0177009859410557i</v>
      </c>
      <c r="L2052" t="str">
        <f t="shared" si="599"/>
        <v>0.000714285714285714-0.59566765657759i</v>
      </c>
      <c r="M2052" t="str">
        <f t="shared" si="600"/>
        <v>0.0025-0.0185582063460253i</v>
      </c>
      <c r="N2052">
        <f t="shared" si="601"/>
        <v>35.154042829783521</v>
      </c>
      <c r="O2052">
        <f t="shared" si="602"/>
        <v>9.9038361205223122</v>
      </c>
      <c r="P2052" s="3">
        <f t="shared" si="603"/>
        <v>9.9038361205223122</v>
      </c>
      <c r="Q2052" s="3">
        <f t="shared" si="604"/>
        <v>-144.84595717021648</v>
      </c>
      <c r="R2052">
        <f t="shared" si="605"/>
        <v>35.154042829783521</v>
      </c>
      <c r="S2052">
        <f t="shared" si="606"/>
        <v>2.0303000384414904</v>
      </c>
      <c r="T2052">
        <f t="shared" si="589"/>
        <v>9.9038361205223122</v>
      </c>
    </row>
    <row r="2053" spans="1:20" x14ac:dyDescent="0.25">
      <c r="A2053">
        <f t="shared" si="590"/>
        <v>12805.227025910392</v>
      </c>
      <c r="B2053">
        <f t="shared" si="607"/>
        <v>2038.0151785875685</v>
      </c>
      <c r="C2053" t="str">
        <f t="shared" si="591"/>
        <v>-2.53647335162939-1.7928322483702i</v>
      </c>
      <c r="D2053" t="str">
        <f t="shared" si="592"/>
        <v>3.47809770943878-7.8190536293263i</v>
      </c>
      <c r="E2053" t="str">
        <f t="shared" si="593"/>
        <v>161.859062947158+2.0179472032997i</v>
      </c>
      <c r="F2053" t="str">
        <f t="shared" si="594"/>
        <v>2.90990551251044-73.28915315471i</v>
      </c>
      <c r="G2053" t="str">
        <f t="shared" si="595"/>
        <v>0.999998488819382-0.00122929993679035i</v>
      </c>
      <c r="H2053" t="str">
        <f t="shared" si="596"/>
        <v>131.881896093845+428.040527676056i</v>
      </c>
      <c r="I2053" t="str">
        <f t="shared" si="597"/>
        <v>214.993785687328-57.0073052604241i</v>
      </c>
      <c r="K2053" t="str">
        <f t="shared" si="598"/>
        <v>0.00328699695144448-0.0176344365965098i</v>
      </c>
      <c r="L2053" t="str">
        <f t="shared" si="599"/>
        <v>0.000714285714285714-0.593412688361816i</v>
      </c>
      <c r="M2053" t="str">
        <f t="shared" si="600"/>
        <v>0.0025-0.0184879521279392i</v>
      </c>
      <c r="N2053">
        <f t="shared" si="601"/>
        <v>35.253466413147265</v>
      </c>
      <c r="O2053">
        <f t="shared" si="602"/>
        <v>9.8443479806027039</v>
      </c>
      <c r="P2053" s="3">
        <f t="shared" si="603"/>
        <v>9.8443479806027039</v>
      </c>
      <c r="Q2053" s="3">
        <f t="shared" si="604"/>
        <v>-144.74653358685273</v>
      </c>
      <c r="R2053">
        <f t="shared" si="605"/>
        <v>35.253466413147265</v>
      </c>
      <c r="S2053">
        <f t="shared" si="606"/>
        <v>2.0380151785875684</v>
      </c>
      <c r="T2053">
        <f t="shared" si="589"/>
        <v>9.8443479806027039</v>
      </c>
    </row>
    <row r="2054" spans="1:20" x14ac:dyDescent="0.25">
      <c r="A2054">
        <f t="shared" si="590"/>
        <v>12853.886888608851</v>
      </c>
      <c r="B2054">
        <f t="shared" si="607"/>
        <v>2045.7596362662014</v>
      </c>
      <c r="C2054" t="str">
        <f t="shared" si="591"/>
        <v>-2.51606772817445-1.78498812583984i</v>
      </c>
      <c r="D2054" t="str">
        <f t="shared" si="592"/>
        <v>3.47809750163807-7.78952760865444i</v>
      </c>
      <c r="E2054" t="str">
        <f t="shared" si="593"/>
        <v>161.863135748505+2.02595757327506i</v>
      </c>
      <c r="F2054" t="str">
        <f t="shared" si="594"/>
        <v>2.90990547902676-73.0117357966508i</v>
      </c>
      <c r="G2054" t="str">
        <f t="shared" si="595"/>
        <v>0.999998477312605-0.0012339712623511i</v>
      </c>
      <c r="H2054" t="str">
        <f t="shared" si="596"/>
        <v>133.760357310412+431.302206456473i</v>
      </c>
      <c r="I2054" t="str">
        <f t="shared" si="597"/>
        <v>215.839157745985-57.6239097546171i</v>
      </c>
      <c r="K2054" t="str">
        <f t="shared" si="598"/>
        <v>0.00327983202523938-0.0175681350603532i</v>
      </c>
      <c r="L2054" t="str">
        <f t="shared" si="599"/>
        <v>0.000714285714285714-0.591166256586789i</v>
      </c>
      <c r="M2054" t="str">
        <f t="shared" si="600"/>
        <v>0.0025-0.0184179638652512i</v>
      </c>
      <c r="N2054">
        <f t="shared" si="601"/>
        <v>35.353248017154471</v>
      </c>
      <c r="O2054">
        <f t="shared" si="602"/>
        <v>9.7849000344478139</v>
      </c>
      <c r="P2054" s="3">
        <f t="shared" si="603"/>
        <v>9.7849000344478139</v>
      </c>
      <c r="Q2054" s="3">
        <f t="shared" si="604"/>
        <v>-144.64675198284553</v>
      </c>
      <c r="R2054">
        <f t="shared" si="605"/>
        <v>35.353248017154471</v>
      </c>
      <c r="S2054">
        <f t="shared" si="606"/>
        <v>2.0457596362662014</v>
      </c>
      <c r="T2054">
        <f t="shared" si="589"/>
        <v>9.7849000344478139</v>
      </c>
    </row>
    <row r="2055" spans="1:20" x14ac:dyDescent="0.25">
      <c r="A2055">
        <f t="shared" si="590"/>
        <v>12902.731658785566</v>
      </c>
      <c r="B2055">
        <f t="shared" si="607"/>
        <v>2053.5335228840131</v>
      </c>
      <c r="C2055" t="str">
        <f t="shared" si="591"/>
        <v>-2.4958153936931-1.7771860926212i</v>
      </c>
      <c r="D2055" t="str">
        <f t="shared" si="592"/>
        <v>3.47809729225512-7.76011364294349i</v>
      </c>
      <c r="E2055" t="str">
        <f t="shared" si="593"/>
        <v>161.867240033829+2.03399522695537i</v>
      </c>
      <c r="F2055" t="str">
        <f t="shared" si="594"/>
        <v>2.90990544528812-72.7353687369226i</v>
      </c>
      <c r="G2055" t="str">
        <f t="shared" si="595"/>
        <v>0.999998465718211-0.00123866033878649i</v>
      </c>
      <c r="H2055" t="str">
        <f t="shared" si="596"/>
        <v>135.680588436706+434.604380693761i</v>
      </c>
      <c r="I2055" t="str">
        <f t="shared" si="597"/>
        <v>216.696132596127-58.2541943006197i</v>
      </c>
      <c r="K2055" t="str">
        <f t="shared" si="598"/>
        <v>0.0032727209273567-0.0175020804448341i</v>
      </c>
      <c r="L2055" t="str">
        <f t="shared" si="599"/>
        <v>0.000714285714285714-0.588928328936827i</v>
      </c>
      <c r="M2055" t="str">
        <f t="shared" si="600"/>
        <v>0.0025-0.0183482405511568i</v>
      </c>
      <c r="N2055">
        <f t="shared" si="601"/>
        <v>35.453387706302635</v>
      </c>
      <c r="O2055">
        <f t="shared" si="602"/>
        <v>9.725492508473554</v>
      </c>
      <c r="P2055" s="3">
        <f t="shared" si="603"/>
        <v>9.725492508473554</v>
      </c>
      <c r="Q2055" s="3">
        <f t="shared" si="604"/>
        <v>-144.54661229369736</v>
      </c>
      <c r="R2055">
        <f t="shared" si="605"/>
        <v>35.453387706302635</v>
      </c>
      <c r="S2055">
        <f t="shared" si="606"/>
        <v>2.0535335228840133</v>
      </c>
      <c r="T2055">
        <f t="shared" si="589"/>
        <v>9.725492508473554</v>
      </c>
    </row>
    <row r="2056" spans="1:20" x14ac:dyDescent="0.25">
      <c r="A2056">
        <f t="shared" si="590"/>
        <v>12951.762039088951</v>
      </c>
      <c r="B2056">
        <f t="shared" si="607"/>
        <v>2061.3369502709725</v>
      </c>
      <c r="C2056" t="str">
        <f t="shared" si="591"/>
        <v>-2.47571520255489-1.76942585191413i</v>
      </c>
      <c r="D2056" t="str">
        <f t="shared" si="592"/>
        <v>3.47809708127784-7.73081130906354i</v>
      </c>
      <c r="E2056" t="str">
        <f t="shared" si="593"/>
        <v>161.871376041519+2.0420602580126i</v>
      </c>
      <c r="F2056" t="str">
        <f t="shared" si="594"/>
        <v>2.90990541129258-72.4600479998918i</v>
      </c>
      <c r="G2056" t="str">
        <f t="shared" si="595"/>
        <v>0.999998454035533-0.00124336723354801i</v>
      </c>
      <c r="H2056" t="str">
        <f t="shared" si="596"/>
        <v>137.643805839918+437.947726221163i</v>
      </c>
      <c r="I2056" t="str">
        <f t="shared" si="597"/>
        <v>217.564897098633-58.8985451092174i</v>
      </c>
      <c r="K2056" t="str">
        <f t="shared" si="598"/>
        <v>0.00326566325563631-0.0174362718650126i</v>
      </c>
      <c r="L2056" t="str">
        <f t="shared" si="599"/>
        <v>0.000714285714285714-0.586698873218595i</v>
      </c>
      <c r="M2056" t="str">
        <f t="shared" si="600"/>
        <v>0.0025-0.0182787811826627i</v>
      </c>
      <c r="N2056">
        <f t="shared" si="601"/>
        <v>35.553885539536822</v>
      </c>
      <c r="O2056">
        <f t="shared" si="602"/>
        <v>9.6661256297028633</v>
      </c>
      <c r="P2056" s="3">
        <f t="shared" si="603"/>
        <v>9.6661256297028633</v>
      </c>
      <c r="Q2056" s="3">
        <f t="shared" si="604"/>
        <v>-144.44611446046318</v>
      </c>
      <c r="R2056">
        <f t="shared" si="605"/>
        <v>35.553885539536822</v>
      </c>
      <c r="S2056">
        <f t="shared" si="606"/>
        <v>2.0613369502709724</v>
      </c>
      <c r="T2056">
        <f t="shared" si="589"/>
        <v>9.6661256297028633</v>
      </c>
    </row>
    <row r="2057" spans="1:20" x14ac:dyDescent="0.25">
      <c r="A2057">
        <f t="shared" si="590"/>
        <v>13000.978734837488</v>
      </c>
      <c r="B2057">
        <f t="shared" si="607"/>
        <v>2069.1700306820021</v>
      </c>
      <c r="C2057" t="str">
        <f t="shared" si="591"/>
        <v>-2.45576601758877-1.76170710958926i</v>
      </c>
      <c r="D2057" t="str">
        <f t="shared" si="592"/>
        <v>3.47809686869414-7.70162018549062i</v>
      </c>
      <c r="E2057" t="str">
        <f t="shared" si="593"/>
        <v>161.875544011828+2.05015276026326i</v>
      </c>
      <c r="F2057" t="str">
        <f t="shared" si="594"/>
        <v>2.90990537703819-72.1857696249778i</v>
      </c>
      <c r="G2057" t="str">
        <f t="shared" si="595"/>
        <v>0.999998442263897-0.00124809201434338i</v>
      </c>
      <c r="H2057" t="str">
        <f t="shared" si="596"/>
        <v>139.651269397966+441.332929769646i</v>
      </c>
      <c r="I2057" t="str">
        <f t="shared" si="597"/>
        <v>218.445640686105-59.5573619871284i</v>
      </c>
      <c r="K2057" t="str">
        <f t="shared" si="598"/>
        <v>0.00325865861088718-0.0173707084387566i</v>
      </c>
      <c r="L2057" t="str">
        <f t="shared" si="599"/>
        <v>0.000714285714285714-0.584477857360627i</v>
      </c>
      <c r="M2057" t="str">
        <f t="shared" si="600"/>
        <v>0.0025-0.0182095847605725i</v>
      </c>
      <c r="N2057">
        <f t="shared" si="601"/>
        <v>35.654741570201907</v>
      </c>
      <c r="O2057">
        <f t="shared" si="602"/>
        <v>9.6067996257623065</v>
      </c>
      <c r="P2057" s="3">
        <f t="shared" si="603"/>
        <v>9.6067996257623065</v>
      </c>
      <c r="Q2057" s="3">
        <f t="shared" si="604"/>
        <v>-144.34525842979809</v>
      </c>
      <c r="R2057">
        <f t="shared" si="605"/>
        <v>35.654741570201907</v>
      </c>
      <c r="S2057">
        <f t="shared" si="606"/>
        <v>2.069170030682002</v>
      </c>
      <c r="T2057">
        <f t="shared" si="589"/>
        <v>9.6067996257623065</v>
      </c>
    </row>
    <row r="2058" spans="1:20" x14ac:dyDescent="0.25">
      <c r="A2058">
        <f t="shared" si="590"/>
        <v>13050.382454029872</v>
      </c>
      <c r="B2058">
        <f t="shared" si="607"/>
        <v>2077.0328767985939</v>
      </c>
      <c r="C2058" t="str">
        <f t="shared" si="591"/>
        <v>-2.43596671002191-1.75402957416048i</v>
      </c>
      <c r="D2058" t="str">
        <f t="shared" si="592"/>
        <v>3.47809665449174-7.67253985230044i</v>
      </c>
      <c r="E2058" t="str">
        <f t="shared" si="593"/>
        <v>161.879744186878+2.0582728276654i</v>
      </c>
      <c r="F2058" t="str">
        <f t="shared" si="594"/>
        <v>2.90990534252295-71.9125296665934i</v>
      </c>
      <c r="G2058" t="str">
        <f t="shared" si="595"/>
        <v>0.999998430402628-0.00125283474913765i</v>
      </c>
      <c r="H2058" t="str">
        <f t="shared" si="596"/>
        <v>141.704284320326+444.760688933314i</v>
      </c>
      <c r="I2058" t="str">
        <f t="shared" si="597"/>
        <v>219.338555319286-60.2310588970103i</v>
      </c>
      <c r="K2058" t="str">
        <f t="shared" si="598"/>
        <v>0.00325170659686598-0.0173053892867373i</v>
      </c>
      <c r="L2058" t="str">
        <f t="shared" si="599"/>
        <v>0.000714285714285714-0.582265249412857i</v>
      </c>
      <c r="M2058" t="str">
        <f t="shared" si="600"/>
        <v>0.0025-0.0181406502894725i</v>
      </c>
      <c r="N2058">
        <f t="shared" si="601"/>
        <v>35.75595584599094</v>
      </c>
      <c r="O2058">
        <f t="shared" si="602"/>
        <v>9.547514724876768</v>
      </c>
      <c r="P2058" s="3">
        <f t="shared" si="603"/>
        <v>9.547514724876768</v>
      </c>
      <c r="Q2058" s="3">
        <f t="shared" si="604"/>
        <v>-144.24404415400906</v>
      </c>
      <c r="R2058">
        <f t="shared" si="605"/>
        <v>35.75595584599094</v>
      </c>
      <c r="S2058">
        <f t="shared" si="606"/>
        <v>2.0770328767985937</v>
      </c>
      <c r="T2058">
        <f t="shared" si="589"/>
        <v>9.547514724876768</v>
      </c>
    </row>
    <row r="2059" spans="1:20" x14ac:dyDescent="0.25">
      <c r="A2059">
        <f t="shared" si="590"/>
        <v>13099.973907355188</v>
      </c>
      <c r="B2059">
        <f t="shared" si="607"/>
        <v>2084.9256017304288</v>
      </c>
      <c r="C2059" t="str">
        <f t="shared" si="591"/>
        <v>-2.41631615941918-1.74639295675811i</v>
      </c>
      <c r="D2059" t="str">
        <f t="shared" si="592"/>
        <v>3.47809643865835-7.64356989116261i</v>
      </c>
      <c r="E2059" t="str">
        <f t="shared" si="593"/>
        <v>161.883976810679+2.06642055431704i</v>
      </c>
      <c r="F2059" t="str">
        <f t="shared" si="594"/>
        <v>2.90990530774492-71.6403241940905i</v>
      </c>
      <c r="G2059" t="str">
        <f t="shared" si="595"/>
        <v>0.999998418451042-0.00125759550615409i</v>
      </c>
      <c r="H2059" t="str">
        <f t="shared" si="596"/>
        <v>143.804203054653+448.23171210961i</v>
      </c>
      <c r="I2059" t="str">
        <f t="shared" si="597"/>
        <v>220.243835434168-60.9200645434279i</v>
      </c>
      <c r="K2059" t="str">
        <f t="shared" si="598"/>
        <v>0.00324480682025573-0.0172403135324244i</v>
      </c>
      <c r="L2059" t="str">
        <f t="shared" si="599"/>
        <v>0.000714285714285714-0.580061017546182i</v>
      </c>
      <c r="M2059" t="str">
        <f t="shared" si="600"/>
        <v>0.0025-0.0180719767777172i</v>
      </c>
      <c r="N2059">
        <f t="shared" si="601"/>
        <v>35.857528408896769</v>
      </c>
      <c r="O2059">
        <f t="shared" si="602"/>
        <v>9.4882711558653181</v>
      </c>
      <c r="P2059" s="3">
        <f t="shared" si="603"/>
        <v>9.4882711558653181</v>
      </c>
      <c r="Q2059" s="3">
        <f t="shared" si="604"/>
        <v>-144.14247159110323</v>
      </c>
      <c r="R2059">
        <f t="shared" si="605"/>
        <v>35.857528408896769</v>
      </c>
      <c r="S2059">
        <f t="shared" si="606"/>
        <v>2.0849256017304287</v>
      </c>
      <c r="T2059">
        <f t="shared" si="589"/>
        <v>9.4882711558653181</v>
      </c>
    </row>
    <row r="2060" spans="1:20" x14ac:dyDescent="0.25">
      <c r="A2060">
        <f t="shared" si="590"/>
        <v>13149.753808203139</v>
      </c>
      <c r="B2060">
        <f t="shared" si="607"/>
        <v>2092.8483190170045</v>
      </c>
      <c r="C2060" t="str">
        <f t="shared" si="591"/>
        <v>-2.39681325362296-1.73879697110217i</v>
      </c>
      <c r="D2060" t="str">
        <f t="shared" si="592"/>
        <v>3.47809622118153-7.61470988533439i</v>
      </c>
      <c r="E2060" t="str">
        <f t="shared" si="593"/>
        <v>161.888242129145+2.07459603445583i</v>
      </c>
      <c r="F2060" t="str">
        <f t="shared" si="594"/>
        <v>2.90990527270208-71.3691492917021i</v>
      </c>
      <c r="G2060" t="str">
        <f t="shared" si="595"/>
        <v>0.999998406408451-0.00126237435387519i</v>
      </c>
      <c r="H2060" t="str">
        <f t="shared" si="596"/>
        <v>145.952427283591+451.746718411567i</v>
      </c>
      <c r="I2060" t="str">
        <f t="shared" si="597"/>
        <v>221.161677878842-61.6248229860826i</v>
      </c>
      <c r="K2060" t="str">
        <f t="shared" si="598"/>
        <v>0.00323795889064485-0.0171754803020817i</v>
      </c>
      <c r="L2060" t="str">
        <f t="shared" si="599"/>
        <v>0.000714285714285714-0.577865130051985i</v>
      </c>
      <c r="M2060" t="str">
        <f t="shared" si="600"/>
        <v>0.0025-0.018003563237415i</v>
      </c>
      <c r="N2060">
        <f t="shared" si="601"/>
        <v>35.959459295161849</v>
      </c>
      <c r="O2060">
        <f t="shared" si="602"/>
        <v>9.4290691481364295</v>
      </c>
      <c r="P2060" s="3">
        <f t="shared" si="603"/>
        <v>9.4290691481364295</v>
      </c>
      <c r="Q2060" s="3">
        <f t="shared" si="604"/>
        <v>-144.04054070483815</v>
      </c>
      <c r="R2060">
        <f t="shared" si="605"/>
        <v>35.959459295161849</v>
      </c>
      <c r="S2060">
        <f t="shared" si="606"/>
        <v>2.0928483190170044</v>
      </c>
      <c r="T2060">
        <f t="shared" si="589"/>
        <v>9.4290691481364295</v>
      </c>
    </row>
    <row r="2061" spans="1:20" x14ac:dyDescent="0.25">
      <c r="A2061">
        <f t="shared" si="590"/>
        <v>13199.722872674311</v>
      </c>
      <c r="B2061">
        <f t="shared" si="607"/>
        <v>2100.8011426292692</v>
      </c>
      <c r="C2061" t="str">
        <f t="shared" si="591"/>
        <v>-2.37745688869326-1.73124133347595i</v>
      </c>
      <c r="D2061" t="str">
        <f t="shared" si="592"/>
        <v>3.47809600204877-7.58595941965475i</v>
      </c>
      <c r="E2061" t="str">
        <f t="shared" si="593"/>
        <v>161.892540390105+2.08279936245547i</v>
      </c>
      <c r="F2061" t="str">
        <f t="shared" si="594"/>
        <v>2.90990523739239-71.0990010584855i</v>
      </c>
      <c r="G2061" t="str">
        <f t="shared" si="595"/>
        <v>0.999998394274163-0.00126717136104367i</v>
      </c>
      <c r="H2061" t="str">
        <f t="shared" si="596"/>
        <v>148.150410016412+455.306437549216i</v>
      </c>
      <c r="I2061" t="str">
        <f t="shared" si="597"/>
        <v>222.092281839165-62.345794281683i</v>
      </c>
      <c r="K2061" t="str">
        <f t="shared" si="598"/>
        <v>0.00323116242050602-0.0171108887247621i</v>
      </c>
      <c r="L2061" t="str">
        <f t="shared" si="599"/>
        <v>0.000714285714285714-0.575677555341685i</v>
      </c>
      <c r="M2061" t="str">
        <f t="shared" si="600"/>
        <v>0.0025-0.0179354086844142i</v>
      </c>
      <c r="N2061">
        <f t="shared" si="601"/>
        <v>36.061748535229952</v>
      </c>
      <c r="O2061">
        <f t="shared" si="602"/>
        <v>9.3699089316829323</v>
      </c>
      <c r="P2061" s="3">
        <f t="shared" si="603"/>
        <v>9.3699089316829323</v>
      </c>
      <c r="Q2061" s="3">
        <f t="shared" si="604"/>
        <v>-143.93825146477005</v>
      </c>
      <c r="R2061">
        <f t="shared" si="605"/>
        <v>36.061748535229952</v>
      </c>
      <c r="S2061">
        <f t="shared" si="606"/>
        <v>2.100801142629269</v>
      </c>
      <c r="T2061">
        <f t="shared" si="589"/>
        <v>9.3699089316829323</v>
      </c>
    </row>
    <row r="2062" spans="1:20" x14ac:dyDescent="0.25">
      <c r="A2062">
        <f t="shared" si="590"/>
        <v>13249.881819590475</v>
      </c>
      <c r="B2062">
        <f t="shared" si="607"/>
        <v>2108.7841869712606</v>
      </c>
      <c r="C2062" t="str">
        <f t="shared" si="591"/>
        <v>-2.35824596884846-1.7237257626999i</v>
      </c>
      <c r="D2062" t="str">
        <f t="shared" si="592"/>
        <v>3.47809578124745-7.5573180805385i</v>
      </c>
      <c r="E2062" t="str">
        <f t="shared" si="593"/>
        <v>161.896871843319+2.09103063282509i</v>
      </c>
      <c r="F2062" t="str">
        <f t="shared" si="594"/>
        <v>2.90990520181383-70.829875608268i</v>
      </c>
      <c r="G2062" t="str">
        <f t="shared" si="595"/>
        <v>0.99999838204748-0.00127198659666344i</v>
      </c>
      <c r="H2062" t="str">
        <f t="shared" si="596"/>
        <v>150.399657780323+458.911609676814i</v>
      </c>
      <c r="I2062" t="str">
        <f t="shared" si="597"/>
        <v>223.035848752082-63.0834551558862i</v>
      </c>
      <c r="K2062" t="str">
        <f t="shared" si="598"/>
        <v>0.00322441702517547-0.0170465379323032i</v>
      </c>
      <c r="L2062" t="str">
        <f t="shared" si="599"/>
        <v>0.000714285714285714-0.573498261946288i</v>
      </c>
      <c r="M2062" t="str">
        <f t="shared" si="600"/>
        <v>0.0025-0.0178675121382887i</v>
      </c>
      <c r="N2062">
        <f t="shared" si="601"/>
        <v>36.164396153695918</v>
      </c>
      <c r="O2062">
        <f t="shared" si="602"/>
        <v>9.310790737077399</v>
      </c>
      <c r="P2062" s="3">
        <f t="shared" si="603"/>
        <v>9.310790737077399</v>
      </c>
      <c r="Q2062" s="3">
        <f t="shared" si="604"/>
        <v>-143.83560384630408</v>
      </c>
      <c r="R2062">
        <f t="shared" si="605"/>
        <v>36.164396153695918</v>
      </c>
      <c r="S2062">
        <f t="shared" si="606"/>
        <v>2.1087841869712607</v>
      </c>
      <c r="T2062">
        <f t="shared" si="589"/>
        <v>9.310790737077399</v>
      </c>
    </row>
    <row r="2063" spans="1:20" x14ac:dyDescent="0.25">
      <c r="A2063">
        <f t="shared" si="590"/>
        <v>13300.23137050492</v>
      </c>
      <c r="B2063">
        <f t="shared" si="607"/>
        <v>2116.7975668817517</v>
      </c>
      <c r="C2063" t="str">
        <f t="shared" si="591"/>
        <v>-2.33917940640637-1.71624998010586i</v>
      </c>
      <c r="D2063" t="str">
        <f t="shared" si="592"/>
        <v>3.47809555876491-7.52878545597032i</v>
      </c>
      <c r="E2063" t="str">
        <f t="shared" si="593"/>
        <v>161.901236740494+2.09928994020685i</v>
      </c>
      <c r="F2063" t="str">
        <f t="shared" si="594"/>
        <v>2.90990516596438-70.5617690695903i</v>
      </c>
      <c r="G2063" t="str">
        <f t="shared" si="595"/>
        <v>0.999998369727698-0.00127682013000058i</v>
      </c>
      <c r="H2063" t="str">
        <f t="shared" si="596"/>
        <v>152.701732916592+462.562985202398i</v>
      </c>
      <c r="I2063" t="str">
        <f t="shared" si="597"/>
        <v>223.99258220546-63.838299706831i</v>
      </c>
      <c r="K2063" t="str">
        <f t="shared" si="598"/>
        <v>0.00321772232283236-0.0169824270593225i</v>
      </c>
      <c r="L2063" t="str">
        <f t="shared" si="599"/>
        <v>0.000714285714285714-0.571327218515928i</v>
      </c>
      <c r="M2063" t="str">
        <f t="shared" si="600"/>
        <v>0.0025-0.0177998726223239i</v>
      </c>
      <c r="N2063">
        <f t="shared" si="601"/>
        <v>36.267402169257622</v>
      </c>
      <c r="O2063">
        <f t="shared" si="602"/>
        <v>9.2517147954673806</v>
      </c>
      <c r="P2063" s="3">
        <f t="shared" si="603"/>
        <v>9.2517147954673806</v>
      </c>
      <c r="Q2063" s="3">
        <f t="shared" si="604"/>
        <v>-143.73259783074238</v>
      </c>
      <c r="R2063">
        <f t="shared" si="605"/>
        <v>36.267402169257622</v>
      </c>
      <c r="S2063">
        <f t="shared" si="606"/>
        <v>2.1167975668817518</v>
      </c>
      <c r="T2063">
        <f t="shared" si="589"/>
        <v>9.2517147954673806</v>
      </c>
    </row>
    <row r="2064" spans="1:20" x14ac:dyDescent="0.25">
      <c r="A2064">
        <f t="shared" si="590"/>
        <v>13350.77224971284</v>
      </c>
      <c r="B2064">
        <f t="shared" si="607"/>
        <v>2124.8413976359025</v>
      </c>
      <c r="C2064" t="str">
        <f t="shared" si="591"/>
        <v>-2.32025612172553-1.70881370951136i</v>
      </c>
      <c r="D2064" t="str">
        <f t="shared" si="592"/>
        <v>3.4780953345883-7.50036113549865i</v>
      </c>
      <c r="E2064" t="str">
        <f t="shared" si="593"/>
        <v>161.9056353353+2.10757737937491i</v>
      </c>
      <c r="F2064" t="str">
        <f t="shared" si="594"/>
        <v>2.90990512984196-70.2946775856491i</v>
      </c>
      <c r="G2064" t="str">
        <f t="shared" si="595"/>
        <v>0.999998357314107-0.00128167203058441i</v>
      </c>
      <c r="H2064" t="str">
        <f t="shared" si="596"/>
        <v>155.058255986873+466.2613245558i</v>
      </c>
      <c r="I2064" t="str">
        <f t="shared" si="597"/>
        <v>224.962687823134-64.6108401418486i</v>
      </c>
      <c r="K2064" t="str">
        <f t="shared" si="598"/>
        <v>0.00321107793447805-0.0169185552432122i</v>
      </c>
      <c r="L2064" t="str">
        <f t="shared" si="599"/>
        <v>0.000714285714285714-0.569164393819415i</v>
      </c>
      <c r="M2064" t="str">
        <f t="shared" si="600"/>
        <v>0.0025-0.0177324891635026i</v>
      </c>
      <c r="N2064">
        <f t="shared" si="601"/>
        <v>36.370766594666833</v>
      </c>
      <c r="O2064">
        <f t="shared" si="602"/>
        <v>9.1926813385697734</v>
      </c>
      <c r="P2064" s="3">
        <f t="shared" si="603"/>
        <v>9.1926813385697734</v>
      </c>
      <c r="Q2064" s="3">
        <f t="shared" si="604"/>
        <v>-143.62923340533317</v>
      </c>
      <c r="R2064">
        <f t="shared" si="605"/>
        <v>36.370766594666833</v>
      </c>
      <c r="S2064">
        <f t="shared" si="606"/>
        <v>2.1248413976359024</v>
      </c>
      <c r="T2064">
        <f t="shared" si="589"/>
        <v>9.1926813385697734</v>
      </c>
    </row>
    <row r="2065" spans="1:20" x14ac:dyDescent="0.25">
      <c r="A2065">
        <f t="shared" si="590"/>
        <v>13401.505184261749</v>
      </c>
      <c r="B2065">
        <f t="shared" si="607"/>
        <v>2132.915794946919</v>
      </c>
      <c r="C2065" t="str">
        <f t="shared" si="591"/>
        <v>-2.3014750431471-1.70141667719443i</v>
      </c>
      <c r="D2065" t="str">
        <f t="shared" si="592"/>
        <v>3.47809510870475-7.47204471022999i</v>
      </c>
      <c r="E2065" t="str">
        <f t="shared" si="593"/>
        <v>161.91006788338+2.11589304523248i</v>
      </c>
      <c r="F2065" t="str">
        <f t="shared" si="594"/>
        <v>2.90990509344449-70.0285973142438i</v>
      </c>
      <c r="G2065" t="str">
        <f t="shared" si="595"/>
        <v>0.999998344805995-0.00128654236820839i</v>
      </c>
      <c r="H2065" t="str">
        <f t="shared" si="596"/>
        <v>157.470908295413+470.007397910837i</v>
      </c>
      <c r="I2065" t="str">
        <f t="shared" si="597"/>
        <v>225.946373133762-65.401607549029i</v>
      </c>
      <c r="K2065" t="str">
        <f t="shared" si="598"/>
        <v>0.00320448348391586-0.0168549216241345i</v>
      </c>
      <c r="L2065" t="str">
        <f t="shared" si="599"/>
        <v>0.000714285714285714-0.567009756743787i</v>
      </c>
      <c r="M2065" t="str">
        <f t="shared" si="600"/>
        <v>0.0025-0.0176653607924911i</v>
      </c>
      <c r="N2065">
        <f t="shared" si="601"/>
        <v>36.474489436681949</v>
      </c>
      <c r="O2065">
        <f t="shared" si="602"/>
        <v>9.1336905986659485</v>
      </c>
      <c r="P2065" s="3">
        <f t="shared" si="603"/>
        <v>9.1336905986659485</v>
      </c>
      <c r="Q2065" s="3">
        <f t="shared" si="604"/>
        <v>-143.52551056331805</v>
      </c>
      <c r="R2065">
        <f t="shared" si="605"/>
        <v>36.474489436681949</v>
      </c>
      <c r="S2065">
        <f t="shared" si="606"/>
        <v>2.1329157949469191</v>
      </c>
      <c r="T2065">
        <f t="shared" si="589"/>
        <v>9.1336905986659485</v>
      </c>
    </row>
    <row r="2066" spans="1:20" x14ac:dyDescent="0.25">
      <c r="A2066">
        <f t="shared" si="590"/>
        <v>13452.430903961942</v>
      </c>
      <c r="B2066">
        <f t="shared" si="607"/>
        <v>2141.0208749677172</v>
      </c>
      <c r="C2066" t="str">
        <f t="shared" si="591"/>
        <v>-2.28283510693723-1.69405861186856i</v>
      </c>
      <c r="D2066" t="str">
        <f t="shared" si="592"/>
        <v>3.47809488110125-7.44383577282294i</v>
      </c>
      <c r="E2066" t="str">
        <f t="shared" si="593"/>
        <v>161.914534642372+2.12423703281002i</v>
      </c>
      <c r="F2066" t="str">
        <f t="shared" si="594"/>
        <v>2.90990505676985-69.7635244277203i</v>
      </c>
      <c r="G2066" t="str">
        <f t="shared" si="595"/>
        <v>0.999998332202641-0.00129143121293119i</v>
      </c>
      <c r="H2066" t="str">
        <f t="shared" si="596"/>
        <v>159.941434533095+473.801984857069i</v>
      </c>
      <c r="I2066" t="str">
        <f t="shared" si="597"/>
        <v>226.943847421929-66.2111527053843i</v>
      </c>
      <c r="K2066" t="str">
        <f t="shared" si="598"/>
        <v>0.00319793859773084-0.016791525345017i</v>
      </c>
      <c r="L2066" t="str">
        <f t="shared" si="599"/>
        <v>0.000714285714285714-0.564863276293872i</v>
      </c>
      <c r="M2066" t="str">
        <f t="shared" si="600"/>
        <v>0.0025-0.0175984865436254i</v>
      </c>
      <c r="N2066">
        <f t="shared" si="601"/>
        <v>36.578570696017948</v>
      </c>
      <c r="O2066">
        <f t="shared" si="602"/>
        <v>9.0747428085968203</v>
      </c>
      <c r="P2066" s="3">
        <f t="shared" si="603"/>
        <v>9.0747428085968203</v>
      </c>
      <c r="Q2066" s="3">
        <f t="shared" si="604"/>
        <v>-143.42142930398205</v>
      </c>
      <c r="R2066">
        <f t="shared" si="605"/>
        <v>36.578570696017948</v>
      </c>
      <c r="S2066">
        <f t="shared" si="606"/>
        <v>2.1410208749677171</v>
      </c>
      <c r="T2066">
        <f t="shared" si="589"/>
        <v>9.0747428085968203</v>
      </c>
    </row>
    <row r="2067" spans="1:20" x14ac:dyDescent="0.25">
      <c r="A2067">
        <f t="shared" si="590"/>
        <v>13503.550141396998</v>
      </c>
      <c r="B2067">
        <f t="shared" si="607"/>
        <v>2149.1567542925945</v>
      </c>
      <c r="C2067" t="str">
        <f t="shared" si="591"/>
        <v>-2.26433525722961-1.68673924465793i</v>
      </c>
      <c r="D2067" t="str">
        <f t="shared" si="592"/>
        <v>3.47809465176469-7.41573391748234i</v>
      </c>
      <c r="E2067" t="str">
        <f t="shared" si="593"/>
        <v>161.919035871921+2.13260943726463i</v>
      </c>
      <c r="F2067" t="str">
        <f t="shared" si="594"/>
        <v>2.90990501981596-69.4994551129162i</v>
      </c>
      <c r="G2067" t="str">
        <f t="shared" si="595"/>
        <v>0.999998319503319-0.00129633863507768i</v>
      </c>
      <c r="H2067" t="str">
        <f t="shared" si="596"/>
        <v>162.471645549626+477.645874016112i</v>
      </c>
      <c r="I2067" t="str">
        <f t="shared" si="597"/>
        <v>227.955321559881-67.0400469234673i</v>
      </c>
      <c r="K2067" t="str">
        <f t="shared" si="598"/>
        <v>0.00319144290526945-0.0167283655515475i</v>
      </c>
      <c r="L2067" t="str">
        <f t="shared" si="599"/>
        <v>0.000714285714285714-0.562724921591821i</v>
      </c>
      <c r="M2067" t="str">
        <f t="shared" si="600"/>
        <v>0.0025-0.0175318654548968i</v>
      </c>
      <c r="N2067">
        <f t="shared" si="601"/>
        <v>36.683010367298948</v>
      </c>
      <c r="O2067">
        <f t="shared" si="602"/>
        <v>9.0158382017572443</v>
      </c>
      <c r="P2067" s="3">
        <f t="shared" si="603"/>
        <v>9.0158382017572443</v>
      </c>
      <c r="Q2067" s="3">
        <f t="shared" si="604"/>
        <v>-143.31698963270105</v>
      </c>
      <c r="R2067">
        <f t="shared" si="605"/>
        <v>36.683010367298948</v>
      </c>
      <c r="S2067">
        <f t="shared" si="606"/>
        <v>2.1491567542925947</v>
      </c>
      <c r="T2067">
        <f t="shared" si="589"/>
        <v>9.0158382017572443</v>
      </c>
    </row>
    <row r="2068" spans="1:20" x14ac:dyDescent="0.25">
      <c r="A2068">
        <f t="shared" si="590"/>
        <v>13554.863631934306</v>
      </c>
      <c r="B2068">
        <f t="shared" si="607"/>
        <v>2157.3235499589064</v>
      </c>
      <c r="C2068" t="str">
        <f t="shared" si="591"/>
        <v>-2.24597444596843-1.67945830907295i</v>
      </c>
      <c r="D2068" t="str">
        <f t="shared" si="592"/>
        <v>3.47809442068191-7.38773873995349i</v>
      </c>
      <c r="E2068" t="str">
        <f t="shared" si="593"/>
        <v>161.923571833693+2.14101035387687i</v>
      </c>
      <c r="F2068" t="str">
        <f t="shared" si="594"/>
        <v>2.9099049825807-69.2363855711061i</v>
      </c>
      <c r="G2068" t="str">
        <f t="shared" si="595"/>
        <v>0.9999983067073-0.00130126470523993i</v>
      </c>
      <c r="H2068" t="str">
        <f t="shared" si="596"/>
        <v>165.063421260488+481.539862596943i</v>
      </c>
      <c r="I2068" t="str">
        <f t="shared" si="597"/>
        <v>228.981007818028-67.8888829383844i</v>
      </c>
      <c r="K2068" t="str">
        <f t="shared" si="598"/>
        <v>0.00318499603861985-0.0166654413921687i</v>
      </c>
      <c r="L2068" t="str">
        <f t="shared" si="599"/>
        <v>0.000714285714285714-0.560594661876693i</v>
      </c>
      <c r="M2068" t="str">
        <f t="shared" si="600"/>
        <v>0.0025-0.0174654965679386i</v>
      </c>
      <c r="N2068">
        <f t="shared" si="601"/>
        <v>36.787808439012167</v>
      </c>
      <c r="O2068">
        <f t="shared" si="602"/>
        <v>8.9569770120904941</v>
      </c>
      <c r="P2068" s="3">
        <f t="shared" si="603"/>
        <v>8.9569770120904941</v>
      </c>
      <c r="Q2068" s="3">
        <f t="shared" si="604"/>
        <v>-143.21219156098783</v>
      </c>
      <c r="R2068">
        <f t="shared" si="605"/>
        <v>36.787808439012167</v>
      </c>
      <c r="S2068">
        <f t="shared" si="606"/>
        <v>2.1573235499589063</v>
      </c>
      <c r="T2068">
        <f t="shared" si="589"/>
        <v>8.9569770120904941</v>
      </c>
    </row>
    <row r="2069" spans="1:20" x14ac:dyDescent="0.25">
      <c r="A2069">
        <f t="shared" si="590"/>
        <v>13606.372113735659</v>
      </c>
      <c r="B2069">
        <f t="shared" si="607"/>
        <v>2165.5213794487504</v>
      </c>
      <c r="C2069" t="str">
        <f t="shared" si="591"/>
        <v>-2.22775163285198-1.67221554098596i</v>
      </c>
      <c r="D2069" t="str">
        <f t="shared" si="592"/>
        <v>3.47809418783958-7.3598498375162i</v>
      </c>
      <c r="E2069" t="str">
        <f t="shared" si="593"/>
        <v>161.928142791393+2.1494398780477i</v>
      </c>
      <c r="F2069" t="str">
        <f t="shared" si="594"/>
        <v>2.90990494506191-68.9743120179456i</v>
      </c>
      <c r="G2069" t="str">
        <f t="shared" si="595"/>
        <v>0.999998293813846-0.00130620949427826i</v>
      </c>
      <c r="H2069" t="str">
        <f t="shared" si="596"/>
        <v>167.718713695519+485.484755884152i</v>
      </c>
      <c r="I2069" t="str">
        <f t="shared" si="597"/>
        <v>230.021119652241-68.7582758371948i</v>
      </c>
      <c r="K2069" t="str">
        <f t="shared" si="598"/>
        <v>0.00317859763259188-0.0166027520180738i</v>
      </c>
      <c r="L2069" t="str">
        <f t="shared" si="599"/>
        <v>0.000714285714285714-0.558472466503977i</v>
      </c>
      <c r="M2069" t="str">
        <f t="shared" si="600"/>
        <v>0.0025-0.0173993789280121i</v>
      </c>
      <c r="N2069">
        <f t="shared" si="601"/>
        <v>36.892964893456934</v>
      </c>
      <c r="O2069">
        <f t="shared" si="602"/>
        <v>8.8981594740830285</v>
      </c>
      <c r="P2069" s="3">
        <f t="shared" si="603"/>
        <v>8.8981594740830285</v>
      </c>
      <c r="Q2069" s="3">
        <f t="shared" si="604"/>
        <v>-143.10703510654307</v>
      </c>
      <c r="R2069">
        <f t="shared" si="605"/>
        <v>36.892964893456934</v>
      </c>
      <c r="S2069">
        <f t="shared" si="606"/>
        <v>2.1655213794487502</v>
      </c>
      <c r="T2069">
        <f t="shared" si="589"/>
        <v>8.8981594740830285</v>
      </c>
    </row>
    <row r="2070" spans="1:20" x14ac:dyDescent="0.25">
      <c r="A2070">
        <f t="shared" si="590"/>
        <v>13658.076327767854</v>
      </c>
      <c r="B2070">
        <f t="shared" si="607"/>
        <v>2173.7503606906557</v>
      </c>
      <c r="C2070" t="str">
        <f t="shared" si="591"/>
        <v>-2.20966578527638-1.66501067860741i</v>
      </c>
      <c r="D2070" t="str">
        <f t="shared" si="592"/>
        <v>3.47809395322432-7.33206680897917i</v>
      </c>
      <c r="E2070" t="str">
        <f t="shared" si="593"/>
        <v>161.932749010782+2.15789810529952i</v>
      </c>
      <c r="F2070" t="str">
        <f t="shared" si="594"/>
        <v>2.90990490725743-68.7132306834195i</v>
      </c>
      <c r="G2070" t="str">
        <f t="shared" si="595"/>
        <v>0.999998280822216-0.00131117307332222i</v>
      </c>
      <c r="H2070" t="str">
        <f t="shared" si="596"/>
        <v>170.439550196516+489.481366652604i</v>
      </c>
      <c r="I2070" t="str">
        <f t="shared" si="597"/>
        <v>231.075871465802-69.648864032874i</v>
      </c>
      <c r="K2070" t="str">
        <f t="shared" si="598"/>
        <v>0.0031722473246974-0.0165402965832011i</v>
      </c>
      <c r="L2070" t="str">
        <f t="shared" si="599"/>
        <v>0.000714285714285714-0.556358304945184i</v>
      </c>
      <c r="M2070" t="str">
        <f t="shared" si="600"/>
        <v>0.0025-0.017333511583993i</v>
      </c>
      <c r="N2070">
        <f t="shared" si="601"/>
        <v>36.998479706700834</v>
      </c>
      <c r="O2070">
        <f t="shared" si="602"/>
        <v>8.8393858227589721</v>
      </c>
      <c r="P2070" s="3">
        <f t="shared" si="603"/>
        <v>8.8393858227589721</v>
      </c>
      <c r="Q2070" s="3">
        <f t="shared" si="604"/>
        <v>-143.00152029329917</v>
      </c>
      <c r="R2070">
        <f t="shared" si="605"/>
        <v>36.998479706700834</v>
      </c>
      <c r="S2070">
        <f t="shared" si="606"/>
        <v>2.1737503606906556</v>
      </c>
      <c r="T2070">
        <f t="shared" si="589"/>
        <v>8.8393858227589721</v>
      </c>
    </row>
    <row r="2071" spans="1:20" x14ac:dyDescent="0.25">
      <c r="A2071">
        <f t="shared" si="590"/>
        <v>13709.977017813373</v>
      </c>
      <c r="B2071">
        <f t="shared" si="607"/>
        <v>2182.0106120612804</v>
      </c>
      <c r="C2071" t="str">
        <f t="shared" si="591"/>
        <v>-2.19171587827971-1.65784346246199i</v>
      </c>
      <c r="D2071" t="str">
        <f t="shared" si="592"/>
        <v>3.47809371682264-7.30438925467407i</v>
      </c>
      <c r="E2071" t="str">
        <f t="shared" si="593"/>
        <v>161.93739075969+2.16638513127076i</v>
      </c>
      <c r="F2071" t="str">
        <f t="shared" si="594"/>
        <v>2.9099048691651-68.4531378117847i</v>
      </c>
      <c r="G2071" t="str">
        <f t="shared" si="595"/>
        <v>0.999998267731663-0.00131615551377161i</v>
      </c>
      <c r="H2071" t="str">
        <f t="shared" si="596"/>
        <v>173.228036771481+493.530514501305i</v>
      </c>
      <c r="I2071" t="str">
        <f t="shared" si="597"/>
        <v>232.145478343642-70.5613102850393i</v>
      </c>
      <c r="K2071" t="str">
        <f t="shared" si="598"/>
        <v>0.00316594475513073-0.0164780742442283i</v>
      </c>
      <c r="L2071" t="str">
        <f t="shared" si="599"/>
        <v>0.000714285714285714-0.554252146787393i</v>
      </c>
      <c r="M2071" t="str">
        <f t="shared" si="600"/>
        <v>0.0025-0.0172678935883572i</v>
      </c>
      <c r="N2071">
        <f t="shared" si="601"/>
        <v>37.104352848531221</v>
      </c>
      <c r="O2071">
        <f t="shared" si="602"/>
        <v>8.7806562936739425</v>
      </c>
      <c r="P2071" s="3">
        <f t="shared" si="603"/>
        <v>8.7806562936739425</v>
      </c>
      <c r="Q2071" s="3">
        <f t="shared" si="604"/>
        <v>-142.89564715146878</v>
      </c>
      <c r="R2071">
        <f t="shared" si="605"/>
        <v>37.104352848531221</v>
      </c>
      <c r="S2071">
        <f t="shared" si="606"/>
        <v>2.1820106120612803</v>
      </c>
      <c r="T2071">
        <f t="shared" si="589"/>
        <v>8.7806562936739425</v>
      </c>
    </row>
    <row r="2072" spans="1:20" x14ac:dyDescent="0.25">
      <c r="A2072">
        <f t="shared" si="590"/>
        <v>13762.074930481063</v>
      </c>
      <c r="B2072">
        <f t="shared" si="607"/>
        <v>2190.3022523871132</v>
      </c>
      <c r="C2072" t="str">
        <f t="shared" si="591"/>
        <v>-2.1739008944868-1.65071363536525i</v>
      </c>
      <c r="D2072" t="str">
        <f t="shared" si="592"/>
        <v>3.47809347862092-7.27681677644986i</v>
      </c>
      <c r="E2072" t="str">
        <f t="shared" si="593"/>
        <v>161.942068308033+2.17490105171513i</v>
      </c>
      <c r="F2072" t="str">
        <f t="shared" si="594"/>
        <v>2.90990483078272-68.1940296615178i</v>
      </c>
      <c r="G2072" t="str">
        <f t="shared" si="595"/>
        <v>0.999998254541433-0.00132115688729755i</v>
      </c>
      <c r="H2072" t="str">
        <f t="shared" si="596"/>
        <v>176.086361613498+497.633025098509i</v>
      </c>
      <c r="I2072" t="str">
        <f t="shared" si="597"/>
        <v>233.230155756268-71.4963027697621i</v>
      </c>
      <c r="K2072" t="str">
        <f t="shared" si="598"/>
        <v>0.0031596895667493-0.0164160841605686i</v>
      </c>
      <c r="L2072" t="str">
        <f t="shared" si="599"/>
        <v>0.000714285714285714-0.552153961732807i</v>
      </c>
      <c r="M2072" t="str">
        <f t="shared" si="600"/>
        <v>0.0025-0.017202523997168i</v>
      </c>
      <c r="N2072">
        <f t="shared" si="601"/>
        <v>37.210584282407126</v>
      </c>
      <c r="O2072">
        <f t="shared" si="602"/>
        <v>8.7219711229099133</v>
      </c>
      <c r="P2072" s="3">
        <f t="shared" si="603"/>
        <v>8.7219711229099133</v>
      </c>
      <c r="Q2072" s="3">
        <f t="shared" si="604"/>
        <v>-142.78941571759287</v>
      </c>
      <c r="R2072">
        <f t="shared" si="605"/>
        <v>37.210584282407126</v>
      </c>
      <c r="S2072">
        <f t="shared" si="606"/>
        <v>2.1903022523871134</v>
      </c>
      <c r="T2072">
        <f t="shared" si="589"/>
        <v>8.7219711229099133</v>
      </c>
    </row>
    <row r="2073" spans="1:20" x14ac:dyDescent="0.25">
      <c r="A2073">
        <f t="shared" si="590"/>
        <v>13814.370815216891</v>
      </c>
      <c r="B2073">
        <f t="shared" si="607"/>
        <v>2198.6254009461841</v>
      </c>
      <c r="C2073" t="str">
        <f t="shared" si="591"/>
        <v>-2.15621982405406-1.64362094240044i</v>
      </c>
      <c r="D2073" t="str">
        <f t="shared" si="592"/>
        <v>3.47809323860547-7.24934897766707i</v>
      </c>
      <c r="E2073" t="str">
        <f t="shared" si="593"/>
        <v>161.94678192783+2.18344596250053i</v>
      </c>
      <c r="F2073" t="str">
        <f t="shared" si="594"/>
        <v>2.90990479210809-67.9359025052615i</v>
      </c>
      <c r="G2073" t="str">
        <f t="shared" si="595"/>
        <v>0.999998241250766-0.00132617726584347i</v>
      </c>
      <c r="H2073" t="str">
        <f t="shared" si="596"/>
        <v>179.016798792779+501.789729329653i</v>
      </c>
      <c r="I2073" t="str">
        <f t="shared" si="597"/>
        <v>234.330119230648-72.4545562009445i</v>
      </c>
      <c r="K2073" t="str">
        <f t="shared" si="598"/>
        <v>0.0031534814050542-0.0163543254943645i</v>
      </c>
      <c r="L2073" t="str">
        <f t="shared" si="599"/>
        <v>0.000714285714285714-0.550063719598335i</v>
      </c>
      <c r="M2073" t="str">
        <f t="shared" si="600"/>
        <v>0.0025-0.0171374018700618i</v>
      </c>
      <c r="N2073">
        <f t="shared" si="601"/>
        <v>37.317173965415407</v>
      </c>
      <c r="O2073">
        <f t="shared" si="602"/>
        <v>8.6633305470690978</v>
      </c>
      <c r="P2073" s="3">
        <f t="shared" si="603"/>
        <v>8.6633305470690978</v>
      </c>
      <c r="Q2073" s="3">
        <f t="shared" si="604"/>
        <v>-142.68282603458459</v>
      </c>
      <c r="R2073">
        <f t="shared" si="605"/>
        <v>37.317173965415407</v>
      </c>
      <c r="S2073">
        <f t="shared" si="606"/>
        <v>2.1986254009461841</v>
      </c>
      <c r="T2073">
        <f t="shared" si="589"/>
        <v>8.6633305470690978</v>
      </c>
    </row>
    <row r="2074" spans="1:20" x14ac:dyDescent="0.25">
      <c r="A2074">
        <f t="shared" si="590"/>
        <v>13866.865424314716</v>
      </c>
      <c r="B2074">
        <f t="shared" si="607"/>
        <v>2206.9801774697798</v>
      </c>
      <c r="C2074" t="str">
        <f t="shared" si="591"/>
        <v>-2.13867166461486-1.63656513089542i</v>
      </c>
      <c r="D2074" t="str">
        <f t="shared" si="592"/>
        <v>3.47809299676246-7.22198546319207i</v>
      </c>
      <c r="E2074" t="str">
        <f t="shared" si="593"/>
        <v>161.951531893217+2.19201995960442i</v>
      </c>
      <c r="F2074" t="str">
        <f t="shared" si="594"/>
        <v>2.90990475313897-67.6787526297696i</v>
      </c>
      <c r="G2074" t="str">
        <f t="shared" si="595"/>
        <v>0.9999982278589-0.00133121672162616i</v>
      </c>
      <c r="H2074" t="str">
        <f t="shared" si="596"/>
        <v>182.021712130651+506.001462338591i</v>
      </c>
      <c r="I2074" t="str">
        <f t="shared" si="597"/>
        <v>235.445583984953-73.4368130057839i</v>
      </c>
      <c r="K2074" t="str">
        <f t="shared" si="598"/>
        <v>0.00314731991817106-0.0162927974104828i</v>
      </c>
      <c r="L2074" t="str">
        <f t="shared" si="599"/>
        <v>0.000714285714285714-0.547981390315136i</v>
      </c>
      <c r="M2074" t="str">
        <f t="shared" si="600"/>
        <v>0.0025-0.0170725262702348i</v>
      </c>
      <c r="N2074">
        <f t="shared" si="601"/>
        <v>37.424121848222086</v>
      </c>
      <c r="O2074">
        <f t="shared" si="602"/>
        <v>8.6047348032678048</v>
      </c>
      <c r="P2074" s="3">
        <f t="shared" si="603"/>
        <v>8.6047348032678048</v>
      </c>
      <c r="Q2074" s="3">
        <f t="shared" si="604"/>
        <v>-142.57587815177791</v>
      </c>
      <c r="R2074">
        <f t="shared" si="605"/>
        <v>37.424121848222086</v>
      </c>
      <c r="S2074">
        <f t="shared" si="606"/>
        <v>2.2069801774697799</v>
      </c>
      <c r="T2074">
        <f t="shared" si="589"/>
        <v>8.6047348032678048</v>
      </c>
    </row>
    <row r="2075" spans="1:20" x14ac:dyDescent="0.25">
      <c r="A2075">
        <f t="shared" si="590"/>
        <v>13919.559512927113</v>
      </c>
      <c r="B2075">
        <f t="shared" si="607"/>
        <v>2215.3667021441652</v>
      </c>
      <c r="C2075" t="str">
        <f t="shared" si="591"/>
        <v>-2.12125542122533-1.62954595040012i</v>
      </c>
      <c r="D2075" t="str">
        <f t="shared" si="592"/>
        <v>3.478092753078-7.19472583939136i</v>
      </c>
      <c r="E2075" t="str">
        <f t="shared" si="593"/>
        <v>161.956318480469+2.20062313911332i</v>
      </c>
      <c r="F2075" t="str">
        <f t="shared" si="594"/>
        <v>2.90990471387311-67.4225763358547i</v>
      </c>
      <c r="G2075" t="str">
        <f t="shared" si="595"/>
        <v>0.999998214365062-0.00133627532713683i</v>
      </c>
      <c r="H2075" t="str">
        <f t="shared" si="596"/>
        <v>185.103559264747+510.269062451893i</v>
      </c>
      <c r="I2075" t="str">
        <f t="shared" si="597"/>
        <v>236.576764523827-74.4438445569958i</v>
      </c>
      <c r="K2075" t="str">
        <f t="shared" si="598"/>
        <v>0.00314120475683117-0.0162314990765096i</v>
      </c>
      <c r="L2075" t="str">
        <f t="shared" si="599"/>
        <v>0.000714285714285714-0.545906943928209i</v>
      </c>
      <c r="M2075" t="str">
        <f t="shared" si="600"/>
        <v>0.0025-0.01700789626443i</v>
      </c>
      <c r="N2075">
        <f t="shared" si="601"/>
        <v>37.531427875028498</v>
      </c>
      <c r="O2075">
        <f t="shared" si="602"/>
        <v>8.5461841291309</v>
      </c>
      <c r="P2075" s="3">
        <f t="shared" si="603"/>
        <v>8.5461841291309</v>
      </c>
      <c r="Q2075" s="3">
        <f t="shared" si="604"/>
        <v>-142.4685721249715</v>
      </c>
      <c r="R2075">
        <f t="shared" si="605"/>
        <v>37.531427875028498</v>
      </c>
      <c r="S2075">
        <f t="shared" si="606"/>
        <v>2.215366702144165</v>
      </c>
      <c r="T2075">
        <f t="shared" si="589"/>
        <v>8.5461841291309</v>
      </c>
    </row>
    <row r="2076" spans="1:20" x14ac:dyDescent="0.25">
      <c r="A2076">
        <f t="shared" si="590"/>
        <v>13972.453839076235</v>
      </c>
      <c r="B2076">
        <f t="shared" si="607"/>
        <v>2223.7850956123129</v>
      </c>
      <c r="C2076" t="str">
        <f t="shared" si="591"/>
        <v>-2.10397010631041-1.62256315266392i</v>
      </c>
      <c r="D2076" t="str">
        <f t="shared" si="592"/>
        <v>3.47809250753804-7.167569714126i</v>
      </c>
      <c r="E2076" t="str">
        <f t="shared" si="593"/>
        <v>161.961141968008+2.20925559722035i</v>
      </c>
      <c r="F2076" t="str">
        <f t="shared" si="594"/>
        <v>2.90990467430827-67.1673699383352i</v>
      </c>
      <c r="G2076" t="str">
        <f t="shared" si="595"/>
        <v>0.999998200768476-0.0013413531551421i</v>
      </c>
      <c r="H2076" t="str">
        <f t="shared" si="596"/>
        <v>188.26489591513+514.593369975082i</v>
      </c>
      <c r="I2076" t="str">
        <f t="shared" si="597"/>
        <v>237.723874190613-75.4764524645898i</v>
      </c>
      <c r="K2076" t="str">
        <f t="shared" si="598"/>
        <v>0.00313513557435239-0.0161704296627447i</v>
      </c>
      <c r="L2076" t="str">
        <f t="shared" si="599"/>
        <v>0.000714285714285714-0.543840350595946i</v>
      </c>
      <c r="M2076" t="str">
        <f t="shared" si="600"/>
        <v>0.0025-0.0169435109229229i</v>
      </c>
      <c r="N2076">
        <f t="shared" si="601"/>
        <v>37.639091983523826</v>
      </c>
      <c r="O2076">
        <f t="shared" si="602"/>
        <v>8.4876787627852615</v>
      </c>
      <c r="P2076" s="3">
        <f t="shared" si="603"/>
        <v>8.4876787627852615</v>
      </c>
      <c r="Q2076" s="3">
        <f t="shared" si="604"/>
        <v>-142.36090801647617</v>
      </c>
      <c r="R2076">
        <f t="shared" si="605"/>
        <v>37.639091983523826</v>
      </c>
      <c r="S2076">
        <f t="shared" si="606"/>
        <v>2.2237850956123131</v>
      </c>
      <c r="T2076">
        <f t="shared" si="589"/>
        <v>8.4876787627852615</v>
      </c>
    </row>
    <row r="2077" spans="1:20" x14ac:dyDescent="0.25">
      <c r="A2077">
        <f t="shared" si="590"/>
        <v>14025.549163664724</v>
      </c>
      <c r="B2077">
        <f t="shared" si="607"/>
        <v>2232.2354789756396</v>
      </c>
      <c r="C2077" t="str">
        <f t="shared" si="591"/>
        <v>-2.0868147396104-1.61561649161351i</v>
      </c>
      <c r="D2077" t="str">
        <f t="shared" si="592"/>
        <v>3.47809226012846-7.14051669674587i</v>
      </c>
      <c r="E2077" t="str">
        <f t="shared" si="593"/>
        <v>161.966002636429+2.21791743022198i</v>
      </c>
      <c r="F2077" t="str">
        <f t="shared" si="594"/>
        <v>2.90990463444217-66.9131297659809i</v>
      </c>
      <c r="G2077" t="str">
        <f t="shared" si="595"/>
        <v>0.99999818706836-0.00134645027868507i</v>
      </c>
      <c r="H2077" t="str">
        <f t="shared" si="596"/>
        <v>191.508380361449+518.975225848459i</v>
      </c>
      <c r="I2077" t="str">
        <f t="shared" si="597"/>
        <v>238.887124672509-76.5354699300808i</v>
      </c>
      <c r="K2077" t="str">
        <f t="shared" si="598"/>
        <v>0.00312911202662045-0.0161095883421964i</v>
      </c>
      <c r="L2077" t="str">
        <f t="shared" si="599"/>
        <v>0.000714285714285714-0.541781580589703i</v>
      </c>
      <c r="M2077" t="str">
        <f t="shared" si="600"/>
        <v>0.0025-0.0168793693195088i</v>
      </c>
      <c r="N2077">
        <f t="shared" si="601"/>
        <v>37.747114104840819</v>
      </c>
      <c r="O2077">
        <f t="shared" si="602"/>
        <v>8.4292189428538951</v>
      </c>
      <c r="P2077" s="3">
        <f t="shared" si="603"/>
        <v>8.4292189428538951</v>
      </c>
      <c r="Q2077" s="3">
        <f t="shared" si="604"/>
        <v>-142.25288589515918</v>
      </c>
      <c r="R2077">
        <f t="shared" si="605"/>
        <v>37.747114104840819</v>
      </c>
      <c r="S2077">
        <f t="shared" si="606"/>
        <v>2.2322354789756398</v>
      </c>
      <c r="T2077">
        <f t="shared" si="589"/>
        <v>8.4292189428538951</v>
      </c>
    </row>
    <row r="2078" spans="1:20" x14ac:dyDescent="0.25">
      <c r="A2078">
        <f t="shared" si="590"/>
        <v>14078.846250486651</v>
      </c>
      <c r="B2078">
        <f t="shared" si="607"/>
        <v>2240.7179737957472</v>
      </c>
      <c r="C2078" t="str">
        <f t="shared" si="591"/>
        <v>-2.06978834812772-1.60870572333087i</v>
      </c>
      <c r="D2078" t="str">
        <f t="shared" si="592"/>
        <v>3.47809201083503-7.11356639808407i</v>
      </c>
      <c r="E2078" t="str">
        <f t="shared" si="593"/>
        <v>161.970900768508+2.22660873451671i</v>
      </c>
      <c r="F2078" t="str">
        <f t="shared" si="594"/>
        <v>2.90990459427249-66.6598521614616i</v>
      </c>
      <c r="G2078" t="str">
        <f t="shared" si="595"/>
        <v>0.999998173263926-0.00135156677108643i</v>
      </c>
      <c r="H2078" t="str">
        <f t="shared" si="596"/>
        <v>194.836778141736+523.415470149199i</v>
      </c>
      <c r="I2078" t="str">
        <f t="shared" si="597"/>
        <v>240.066725454402-77.6217631661689i</v>
      </c>
      <c r="K2078" t="str">
        <f t="shared" si="598"/>
        <v>0.00312313377207034-0.016048974290576i</v>
      </c>
      <c r="L2078" t="str">
        <f t="shared" si="599"/>
        <v>0.000714285714285714-0.53973060429339i</v>
      </c>
      <c r="M2078" t="str">
        <f t="shared" si="600"/>
        <v>0.0025-0.0168154705314891i</v>
      </c>
      <c r="N2078">
        <f t="shared" si="601"/>
        <v>37.855494163511167</v>
      </c>
      <c r="O2078">
        <f t="shared" si="602"/>
        <v>8.3708049084493457</v>
      </c>
      <c r="P2078" s="3">
        <f t="shared" si="603"/>
        <v>8.3708049084493457</v>
      </c>
      <c r="Q2078" s="3">
        <f t="shared" si="604"/>
        <v>-142.14450583648883</v>
      </c>
      <c r="R2078">
        <f t="shared" si="605"/>
        <v>37.855494163511167</v>
      </c>
      <c r="S2078">
        <f t="shared" si="606"/>
        <v>2.2407179737957472</v>
      </c>
      <c r="T2078">
        <f t="shared" si="589"/>
        <v>8.3708049084493457</v>
      </c>
    </row>
    <row r="2079" spans="1:20" x14ac:dyDescent="0.25">
      <c r="A2079">
        <f t="shared" si="590"/>
        <v>14132.345866238502</v>
      </c>
      <c r="B2079">
        <f t="shared" si="607"/>
        <v>2249.2327020961711</v>
      </c>
      <c r="C2079" t="str">
        <f t="shared" si="591"/>
        <v>-2.05288996607435-1.60183060603156i</v>
      </c>
      <c r="D2079" t="str">
        <f t="shared" si="592"/>
        <v>3.47809175964342-7.08671843045148i</v>
      </c>
      <c r="E2079" t="str">
        <f t="shared" si="593"/>
        <v>161.975836649228+2.23532960660119i</v>
      </c>
      <c r="F2079" t="str">
        <f t="shared" si="594"/>
        <v>2.90990455379698-66.4075334812947i</v>
      </c>
      <c r="G2079" t="str">
        <f t="shared" si="595"/>
        <v>0.99999815935438-0.00135670270594541i</v>
      </c>
      <c r="H2079" t="str">
        <f t="shared" si="596"/>
        <v>198.252966983844+527.914940425056i</v>
      </c>
      <c r="I2079" t="str">
        <f t="shared" si="597"/>
        <v>241.262883216639-78.7362328849993i</v>
      </c>
      <c r="K2079" t="str">
        <f t="shared" si="598"/>
        <v>0.00311720047166777-0.0159885866862927i</v>
      </c>
      <c r="L2079" t="str">
        <f t="shared" si="599"/>
        <v>0.000714285714285714-0.537687392203017i</v>
      </c>
      <c r="M2079" t="str">
        <f t="shared" si="600"/>
        <v>0.0025-0.0167518136396584i</v>
      </c>
      <c r="N2079">
        <f t="shared" si="601"/>
        <v>37.964232077419069</v>
      </c>
      <c r="O2079">
        <f t="shared" si="602"/>
        <v>8.3124368991679702</v>
      </c>
      <c r="P2079" s="3">
        <f t="shared" si="603"/>
        <v>8.3124368991679702</v>
      </c>
      <c r="Q2079" s="3">
        <f t="shared" si="604"/>
        <v>-142.03576792258093</v>
      </c>
      <c r="R2079">
        <f t="shared" si="605"/>
        <v>37.964232077419069</v>
      </c>
      <c r="S2079">
        <f t="shared" si="606"/>
        <v>2.2492327020961711</v>
      </c>
      <c r="T2079">
        <f t="shared" si="589"/>
        <v>8.3124368991679702</v>
      </c>
    </row>
    <row r="2080" spans="1:20" x14ac:dyDescent="0.25">
      <c r="A2080">
        <f t="shared" si="590"/>
        <v>14186.048780530209</v>
      </c>
      <c r="B2080">
        <f t="shared" si="607"/>
        <v>2257.7797863641367</v>
      </c>
      <c r="C2080" t="str">
        <f t="shared" si="591"/>
        <v>-2.03611863481908-1.59499090004308i</v>
      </c>
      <c r="D2080" t="str">
        <f t="shared" si="592"/>
        <v>3.47809150653916-7.05997240763084i</v>
      </c>
      <c r="E2080" t="str">
        <f t="shared" si="593"/>
        <v>161.980810565786+2.24408014306961i</v>
      </c>
      <c r="F2080" t="str">
        <f t="shared" si="594"/>
        <v>2.90990451301325-66.1561700957906i</v>
      </c>
      <c r="G2080" t="str">
        <f t="shared" si="595"/>
        <v>0.99999814533892-0.0013618581571409i</v>
      </c>
      <c r="H2080" t="str">
        <f t="shared" si="596"/>
        <v>201.759941981095+532.474469843718i</v>
      </c>
      <c r="I2080" t="str">
        <f t="shared" si="597"/>
        <v>242.47580117162-79.879815858286i</v>
      </c>
      <c r="K2080" t="str">
        <f t="shared" si="598"/>
        <v>0.00311131178889083-0.0159284247104477i</v>
      </c>
      <c r="L2080" t="str">
        <f t="shared" si="599"/>
        <v>0.000714285714285714-0.535651914926296i</v>
      </c>
      <c r="M2080" t="str">
        <f t="shared" si="600"/>
        <v>0.0025-0.0166883977282909i</v>
      </c>
      <c r="N2080">
        <f t="shared" si="601"/>
        <v>38.073327757759472</v>
      </c>
      <c r="O2080">
        <f t="shared" si="602"/>
        <v>8.2541151550823457</v>
      </c>
      <c r="P2080" s="3">
        <f t="shared" si="603"/>
        <v>8.2541151550823457</v>
      </c>
      <c r="Q2080" s="3">
        <f t="shared" si="604"/>
        <v>-141.92667224224053</v>
      </c>
      <c r="R2080">
        <f t="shared" si="605"/>
        <v>38.073327757759472</v>
      </c>
      <c r="S2080">
        <f t="shared" si="606"/>
        <v>2.2577797863641367</v>
      </c>
      <c r="T2080">
        <f t="shared" si="589"/>
        <v>8.2541151550823457</v>
      </c>
    </row>
    <row r="2081" spans="1:20" x14ac:dyDescent="0.25">
      <c r="A2081">
        <f t="shared" si="590"/>
        <v>14239.955765896224</v>
      </c>
      <c r="B2081">
        <f t="shared" si="607"/>
        <v>2266.3593495523205</v>
      </c>
      <c r="C2081" t="str">
        <f t="shared" si="591"/>
        <v>-2.01947340283587-1.58818636778374i</v>
      </c>
      <c r="D2081" t="str">
        <f t="shared" si="592"/>
        <v>3.47809125150769-7.03332794487154i</v>
      </c>
      <c r="E2081" t="str">
        <f t="shared" si="593"/>
        <v>161.985822807621+2.25286044060916i</v>
      </c>
      <c r="F2081" t="str">
        <f t="shared" si="594"/>
        <v>2.90990447191899-65.9057583890027i</v>
      </c>
      <c r="G2081" t="str">
        <f t="shared" si="595"/>
        <v>0.999998131216741-0.00136703319883251i</v>
      </c>
      <c r="H2081" t="str">
        <f t="shared" si="596"/>
        <v>205.360821024001+537.094885140296i</v>
      </c>
      <c r="I2081" t="str">
        <f t="shared" si="597"/>
        <v>243.705678333613-81.0534865526278i</v>
      </c>
      <c r="K2081" t="str">
        <f t="shared" si="598"/>
        <v>0.00310546738971164-0.0158684875468292i</v>
      </c>
      <c r="L2081" t="str">
        <f t="shared" si="599"/>
        <v>0.000714285714285714-0.533624143182206i</v>
      </c>
      <c r="M2081" t="str">
        <f t="shared" si="600"/>
        <v>0.0025-0.0166252218851274i</v>
      </c>
      <c r="N2081">
        <f t="shared" si="601"/>
        <v>38.182781108991406</v>
      </c>
      <c r="O2081">
        <f t="shared" si="602"/>
        <v>8.1958399167361069</v>
      </c>
      <c r="P2081" s="3">
        <f t="shared" si="603"/>
        <v>8.1958399167361069</v>
      </c>
      <c r="Q2081" s="3">
        <f t="shared" si="604"/>
        <v>-141.81721889100859</v>
      </c>
      <c r="R2081">
        <f t="shared" si="605"/>
        <v>38.182781108991406</v>
      </c>
      <c r="S2081">
        <f t="shared" si="606"/>
        <v>2.2663593495523204</v>
      </c>
      <c r="T2081">
        <f t="shared" si="589"/>
        <v>8.1958399167361069</v>
      </c>
    </row>
    <row r="2082" spans="1:20" x14ac:dyDescent="0.25">
      <c r="A2082">
        <f t="shared" si="590"/>
        <v>14294.067597806632</v>
      </c>
      <c r="B2082">
        <f t="shared" si="607"/>
        <v>2274.9715150806196</v>
      </c>
      <c r="C2082" t="str">
        <f t="shared" si="591"/>
        <v>-2.00295332565186-1.58141677374146i</v>
      </c>
      <c r="D2082" t="str">
        <f t="shared" si="592"/>
        <v>3.47809099453433-7.00678465888387i</v>
      </c>
      <c r="E2082" t="str">
        <f t="shared" si="593"/>
        <v>161.990873666422+2.26167059599933i</v>
      </c>
      <c r="F2082" t="str">
        <f t="shared" si="594"/>
        <v>2.90990443051181-65.6562947586744i</v>
      </c>
      <c r="G2082" t="str">
        <f t="shared" si="595"/>
        <v>0.99999811698703-0.00137222790546163i</v>
      </c>
      <c r="H2082" t="str">
        <f t="shared" si="596"/>
        <v>209.058850500556+541.777004343863i</v>
      </c>
      <c r="I2082" t="str">
        <f t="shared" si="597"/>
        <v>244.952708715678-82.2582588435248i</v>
      </c>
      <c r="K2082" t="str">
        <f t="shared" si="598"/>
        <v>0.00309966694257838-0.0158087743819067i</v>
      </c>
      <c r="L2082" t="str">
        <f t="shared" si="599"/>
        <v>0.000714285714285714-0.531604047800564i</v>
      </c>
      <c r="M2082" t="str">
        <f t="shared" si="600"/>
        <v>0.0025-0.0165622852013622i</v>
      </c>
      <c r="N2082">
        <f t="shared" si="601"/>
        <v>38.292592028796463</v>
      </c>
      <c r="O2082">
        <f t="shared" si="602"/>
        <v>8.1376114251362104</v>
      </c>
      <c r="P2082" s="3">
        <f t="shared" si="603"/>
        <v>8.1376114251362104</v>
      </c>
      <c r="Q2082" s="3">
        <f t="shared" si="604"/>
        <v>-141.70740797120354</v>
      </c>
      <c r="R2082">
        <f t="shared" si="605"/>
        <v>38.292592028796463</v>
      </c>
      <c r="S2082">
        <f t="shared" si="606"/>
        <v>2.2749715150806198</v>
      </c>
      <c r="T2082">
        <f t="shared" si="589"/>
        <v>8.1376114251362104</v>
      </c>
    </row>
    <row r="2083" spans="1:20" x14ac:dyDescent="0.25">
      <c r="A2083">
        <f t="shared" si="590"/>
        <v>14348.385054678298</v>
      </c>
      <c r="B2083">
        <f t="shared" si="607"/>
        <v>2283.6164068379262</v>
      </c>
      <c r="C2083" t="str">
        <f t="shared" si="591"/>
        <v>-1.9865574657962-1.57468188445299i</v>
      </c>
      <c r="D2083" t="str">
        <f t="shared" si="592"/>
        <v>3.4780907356043-6.98034216783362i</v>
      </c>
      <c r="E2083" t="str">
        <f t="shared" si="593"/>
        <v>161.99596343615+2.27051070610781i</v>
      </c>
      <c r="F2083" t="str">
        <f t="shared" si="594"/>
        <v>2.90990438878934-65.4077756161877i</v>
      </c>
      <c r="G2083" t="str">
        <f t="shared" si="595"/>
        <v>0.999998102648968-0.00137744235175249i</v>
      </c>
      <c r="H2083" t="str">
        <f t="shared" si="596"/>
        <v>212.857411277926+546.521634262184i</v>
      </c>
      <c r="I2083" t="str">
        <f t="shared" si="597"/>
        <v>246.217080447059-83.4951878116654i</v>
      </c>
      <c r="K2083" t="str">
        <f t="shared" si="598"/>
        <v>0.00309391011839714-0.0157492844048252i</v>
      </c>
      <c r="L2083" t="str">
        <f t="shared" si="599"/>
        <v>0.000714285714285714-0.529591599721622i</v>
      </c>
      <c r="M2083" t="str">
        <f t="shared" si="600"/>
        <v>0.0025-0.0164995867716301i</v>
      </c>
      <c r="N2083">
        <f t="shared" si="601"/>
        <v>38.402760408034368</v>
      </c>
      <c r="O2083">
        <f t="shared" si="602"/>
        <v>8.0794299217467653</v>
      </c>
      <c r="P2083" s="3">
        <f t="shared" si="603"/>
        <v>8.0794299217467653</v>
      </c>
      <c r="Q2083" s="3">
        <f t="shared" si="604"/>
        <v>-141.59723959196563</v>
      </c>
      <c r="R2083">
        <f t="shared" si="605"/>
        <v>38.402760408034368</v>
      </c>
      <c r="S2083">
        <f t="shared" si="606"/>
        <v>2.2836164068379263</v>
      </c>
      <c r="T2083">
        <f t="shared" si="589"/>
        <v>8.0794299217467653</v>
      </c>
    </row>
    <row r="2084" spans="1:20" x14ac:dyDescent="0.25">
      <c r="A2084">
        <f t="shared" si="590"/>
        <v>14402.908917886078</v>
      </c>
      <c r="B2084">
        <f t="shared" si="607"/>
        <v>2292.2941491839106</v>
      </c>
      <c r="C2084" t="str">
        <f t="shared" si="591"/>
        <v>-1.9702848927491-1.56798146848334i</v>
      </c>
      <c r="D2084" t="str">
        <f t="shared" si="592"/>
        <v>3.4780904747027-6.95400009133655i</v>
      </c>
      <c r="E2084" t="str">
        <f t="shared" si="593"/>
        <v>162.001092413059+2.27938086788878i</v>
      </c>
      <c r="F2084" t="str">
        <f t="shared" si="594"/>
        <v>2.90990434674917-65.1601973865113i</v>
      </c>
      <c r="G2084" t="str">
        <f t="shared" si="595"/>
        <v>0.99999808820173-0.00138267661271325i</v>
      </c>
      <c r="H2084" t="str">
        <f t="shared" si="596"/>
        <v>216.760024978799+551.329567701718i</v>
      </c>
      <c r="I2084" t="str">
        <f t="shared" si="597"/>
        <v>247.498974803725-84.7653716251507i</v>
      </c>
      <c r="K2084" t="str">
        <f t="shared" si="598"/>
        <v>0.00308819659051413-0.0156900168074001i</v>
      </c>
      <c r="L2084" t="str">
        <f t="shared" si="599"/>
        <v>0.000714285714285714-0.527586769995637i</v>
      </c>
      <c r="M2084" t="str">
        <f t="shared" si="600"/>
        <v>0.0025-0.0164371256939929i</v>
      </c>
      <c r="N2084">
        <f t="shared" si="601"/>
        <v>38.513286130700749</v>
      </c>
      <c r="O2084">
        <f t="shared" si="602"/>
        <v>8.0212956484823295</v>
      </c>
      <c r="P2084" s="3">
        <f t="shared" si="603"/>
        <v>8.0212956484823295</v>
      </c>
      <c r="Q2084" s="3">
        <f t="shared" si="604"/>
        <v>-141.48671386929925</v>
      </c>
      <c r="R2084">
        <f t="shared" si="605"/>
        <v>38.513286130700749</v>
      </c>
      <c r="S2084">
        <f t="shared" si="606"/>
        <v>2.2922941491839106</v>
      </c>
      <c r="T2084">
        <f t="shared" si="589"/>
        <v>8.0212956484823295</v>
      </c>
    </row>
    <row r="2085" spans="1:20" x14ac:dyDescent="0.25">
      <c r="A2085">
        <f t="shared" si="590"/>
        <v>14457.639971774046</v>
      </c>
      <c r="B2085">
        <f t="shared" si="607"/>
        <v>2301.0048669508096</v>
      </c>
      <c r="C2085" t="str">
        <f t="shared" si="591"/>
        <v>-1.95413468289115-1.56131529640526i</v>
      </c>
      <c r="D2085" t="str">
        <f t="shared" si="592"/>
        <v>3.47809021181454-6.92775805045294i</v>
      </c>
      <c r="E2085" t="str">
        <f t="shared" si="593"/>
        <v>162.006260895705+2.288281178379i</v>
      </c>
      <c r="F2085" t="str">
        <f t="shared" si="594"/>
        <v>2.90990430438892-64.9135565081497i</v>
      </c>
      <c r="G2085" t="str">
        <f t="shared" si="595"/>
        <v>0.999998073644484-0.00138793076363708i</v>
      </c>
      <c r="H2085" t="str">
        <f t="shared" si="596"/>
        <v>220.770360566155+556.201580398008i</v>
      </c>
      <c r="I2085" t="str">
        <f t="shared" si="597"/>
        <v>248.798565144176-86.0699535114484i</v>
      </c>
      <c r="K2085" t="str">
        <f t="shared" si="598"/>
        <v>0.00308252603469793-0.0156309707841113i</v>
      </c>
      <c r="L2085" t="str">
        <f t="shared" si="599"/>
        <v>0.000714285714285714-0.525589529782465i</v>
      </c>
      <c r="M2085" t="str">
        <f t="shared" si="600"/>
        <v>0.0025-0.0163749010699271i</v>
      </c>
      <c r="N2085">
        <f t="shared" si="601"/>
        <v>38.624169073883735</v>
      </c>
      <c r="O2085">
        <f t="shared" si="602"/>
        <v>7.9632088477005851</v>
      </c>
      <c r="P2085" s="3">
        <f t="shared" si="603"/>
        <v>7.9632088477005851</v>
      </c>
      <c r="Q2085" s="3">
        <f t="shared" si="604"/>
        <v>-141.37583092611627</v>
      </c>
      <c r="R2085">
        <f t="shared" si="605"/>
        <v>38.624169073883735</v>
      </c>
      <c r="S2085">
        <f t="shared" si="606"/>
        <v>2.3010048669508096</v>
      </c>
      <c r="T2085">
        <f t="shared" si="589"/>
        <v>7.9632088477005851</v>
      </c>
    </row>
    <row r="2086" spans="1:20" x14ac:dyDescent="0.25">
      <c r="A2086">
        <f t="shared" si="590"/>
        <v>14512.579003666788</v>
      </c>
      <c r="B2086">
        <f t="shared" si="607"/>
        <v>2309.7486854452227</v>
      </c>
      <c r="C2086" t="str">
        <f t="shared" si="591"/>
        <v>-1.93810591945314-1.55468314077919i</v>
      </c>
      <c r="D2086" t="str">
        <f t="shared" si="592"/>
        <v>3.47808994692465-6.90161566768199i</v>
      </c>
      <c r="E2086" t="str">
        <f t="shared" si="593"/>
        <v>162.011469184973+2.29721173469736i</v>
      </c>
      <c r="F2086" t="str">
        <f t="shared" si="594"/>
        <v>2.90990426170609-64.6678494330901i</v>
      </c>
      <c r="G2086" t="str">
        <f t="shared" si="595"/>
        <v>0.999998058976394-0.0013932048801032i</v>
      </c>
      <c r="H2086" t="str">
        <f t="shared" si="596"/>
        <v>224.892241250491+561.138427629111i</v>
      </c>
      <c r="I2086" t="str">
        <f t="shared" si="597"/>
        <v>250.116015741814-87.4101238228953i</v>
      </c>
      <c r="K2086" t="str">
        <f t="shared" si="598"/>
        <v>0.0030768981291218-0.0155721455320978i</v>
      </c>
      <c r="L2086" t="str">
        <f t="shared" si="599"/>
        <v>0.000714285714285714-0.523599850351129i</v>
      </c>
      <c r="M2086" t="str">
        <f t="shared" si="600"/>
        <v>0.0025-0.0163129120043108i</v>
      </c>
      <c r="N2086">
        <f t="shared" si="601"/>
        <v>38.735409107722916</v>
      </c>
      <c r="O2086">
        <f t="shared" si="602"/>
        <v>7.905169762195837</v>
      </c>
      <c r="P2086" s="3">
        <f t="shared" si="603"/>
        <v>7.905169762195837</v>
      </c>
      <c r="Q2086" s="3">
        <f t="shared" si="604"/>
        <v>-141.26459089227708</v>
      </c>
      <c r="R2086">
        <f t="shared" si="605"/>
        <v>38.735409107722916</v>
      </c>
      <c r="S2086">
        <f t="shared" si="606"/>
        <v>2.3097486854452227</v>
      </c>
      <c r="T2086">
        <f t="shared" si="589"/>
        <v>7.905169762195837</v>
      </c>
    </row>
    <row r="2087" spans="1:20" x14ac:dyDescent="0.25">
      <c r="A2087">
        <f t="shared" si="590"/>
        <v>14567.726803880721</v>
      </c>
      <c r="B2087">
        <f t="shared" si="607"/>
        <v>2318.5257304499146</v>
      </c>
      <c r="C2087" t="str">
        <f t="shared" si="591"/>
        <v>-1.92219769246612-1.5480847761332i</v>
      </c>
      <c r="D2087" t="str">
        <f t="shared" si="592"/>
        <v>3.47808968001782-6.87557256695669i</v>
      </c>
      <c r="E2087" t="str">
        <f t="shared" si="593"/>
        <v>162.016717584088+2.30617263403874i</v>
      </c>
      <c r="F2087" t="str">
        <f t="shared" si="594"/>
        <v>2.90990421869827-64.4230726267546i</v>
      </c>
      <c r="G2087" t="str">
        <f t="shared" si="595"/>
        <v>0.999998044196616-0.00139849903797805i</v>
      </c>
      <c r="H2087" t="str">
        <f t="shared" si="596"/>
        <v>229.129651733964+566.140840482232i</v>
      </c>
      <c r="I2087" t="str">
        <f t="shared" si="597"/>
        <v>251.451480504469-88.7871221996761i</v>
      </c>
      <c r="K2087" t="str">
        <f t="shared" si="598"/>
        <v>0.00307131255434626-0.0155135402511518i</v>
      </c>
      <c r="L2087" t="str">
        <f t="shared" si="599"/>
        <v>0.000714285714285714-0.521617703079429i</v>
      </c>
      <c r="M2087" t="str">
        <f t="shared" si="600"/>
        <v>0.0025-0.0162511576054102i</v>
      </c>
      <c r="N2087">
        <f t="shared" si="601"/>
        <v>38.847006095366481</v>
      </c>
      <c r="O2087">
        <f t="shared" si="602"/>
        <v>7.8471786351916526</v>
      </c>
      <c r="P2087" s="3">
        <f t="shared" si="603"/>
        <v>7.8471786351916526</v>
      </c>
      <c r="Q2087" s="3">
        <f t="shared" si="604"/>
        <v>-141.15299390463352</v>
      </c>
      <c r="R2087">
        <f t="shared" si="605"/>
        <v>38.847006095366481</v>
      </c>
      <c r="S2087">
        <f t="shared" si="606"/>
        <v>2.3185257304499145</v>
      </c>
      <c r="T2087">
        <f t="shared" si="589"/>
        <v>7.8471786351916526</v>
      </c>
    </row>
    <row r="2088" spans="1:20" x14ac:dyDescent="0.25">
      <c r="A2088">
        <f t="shared" si="590"/>
        <v>14623.084165735467</v>
      </c>
      <c r="B2088">
        <f t="shared" si="607"/>
        <v>2327.3361282256242</v>
      </c>
      <c r="C2088" t="str">
        <f t="shared" si="591"/>
        <v>-1.90640909871187-1.54151997894335i</v>
      </c>
      <c r="D2088" t="str">
        <f t="shared" si="592"/>
        <v>3.47808941107868-6.84962837363808i</v>
      </c>
      <c r="E2088" t="str">
        <f t="shared" si="593"/>
        <v>162.02200639864+2.31516397367444i</v>
      </c>
      <c r="F2088" t="str">
        <f t="shared" si="594"/>
        <v>2.90990417536295-64.179222567946i</v>
      </c>
      <c r="G2088" t="str">
        <f t="shared" si="595"/>
        <v>0.999998029304297-0.00140381331341628i</v>
      </c>
      <c r="H2088" t="str">
        <f t="shared" si="596"/>
        <v>233.486745806105+571.20952174089i</v>
      </c>
      <c r="I2088" t="str">
        <f t="shared" si="597"/>
        <v>252.805101570696-90.2022398341787i</v>
      </c>
      <c r="K2088" t="str">
        <f t="shared" si="598"/>
        <v>0.00306576899330168-0.0154551541437133i</v>
      </c>
      <c r="L2088" t="str">
        <f t="shared" si="599"/>
        <v>0.000714285714285714-0.519643059453504i</v>
      </c>
      <c r="M2088" t="str">
        <f t="shared" si="600"/>
        <v>0.0025-0.0161896369848677i</v>
      </c>
      <c r="N2088">
        <f t="shared" si="601"/>
        <v>38.958959892931716</v>
      </c>
      <c r="O2088">
        <f t="shared" si="602"/>
        <v>7.789235710334018</v>
      </c>
      <c r="P2088" s="3">
        <f t="shared" si="603"/>
        <v>7.789235710334018</v>
      </c>
      <c r="Q2088" s="3">
        <f t="shared" si="604"/>
        <v>-141.04104010706828</v>
      </c>
      <c r="R2088">
        <f t="shared" si="605"/>
        <v>38.958959892931716</v>
      </c>
      <c r="S2088">
        <f t="shared" si="606"/>
        <v>2.3273361282256242</v>
      </c>
      <c r="T2088">
        <f t="shared" si="589"/>
        <v>7.789235710334018</v>
      </c>
    </row>
    <row r="2089" spans="1:20" x14ac:dyDescent="0.25">
      <c r="A2089">
        <f t="shared" si="590"/>
        <v>14678.651885565261</v>
      </c>
      <c r="B2089">
        <f t="shared" si="607"/>
        <v>2336.1800055128815</v>
      </c>
      <c r="C2089" t="str">
        <f t="shared" si="591"/>
        <v>-1.89073924167368-1.53498852761399i</v>
      </c>
      <c r="D2089" t="str">
        <f t="shared" si="592"/>
        <v>3.47808914009176-6.82378271451012i</v>
      </c>
      <c r="E2089" t="str">
        <f t="shared" si="593"/>
        <v>162.027335936594+2.32418585094647i</v>
      </c>
      <c r="F2089" t="str">
        <f t="shared" si="594"/>
        <v>2.90990413169767-63.9362957487998i</v>
      </c>
      <c r="G2089" t="str">
        <f t="shared" si="595"/>
        <v>0.999998014298583-0.00140914778286196i</v>
      </c>
      <c r="H2089" t="str">
        <f t="shared" si="596"/>
        <v>237.967854306098+576.34514135697i</v>
      </c>
      <c r="I2089" t="str">
        <f t="shared" si="597"/>
        <v>254.177007771667-91.6568218407202i</v>
      </c>
      <c r="K2089" t="str">
        <f t="shared" si="598"/>
        <v>0.00306026713127099-0.0153969864148641i</v>
      </c>
      <c r="L2089" t="str">
        <f t="shared" si="599"/>
        <v>0.000714285714285714-0.517675891067448i</v>
      </c>
      <c r="M2089" t="str">
        <f t="shared" si="600"/>
        <v>0.0025-0.0161283492576885i</v>
      </c>
      <c r="N2089">
        <f t="shared" si="601"/>
        <v>39.07127034946123</v>
      </c>
      <c r="O2089">
        <f t="shared" si="602"/>
        <v>7.7313412316837429</v>
      </c>
      <c r="P2089" s="3">
        <f t="shared" si="603"/>
        <v>7.7313412316837429</v>
      </c>
      <c r="Q2089" s="3">
        <f t="shared" si="604"/>
        <v>-140.92872965053877</v>
      </c>
      <c r="R2089">
        <f t="shared" si="605"/>
        <v>39.07127034946123</v>
      </c>
      <c r="S2089">
        <f t="shared" si="606"/>
        <v>2.3361800055128814</v>
      </c>
      <c r="T2089">
        <f t="shared" si="589"/>
        <v>7.7313412316837429</v>
      </c>
    </row>
    <row r="2090" spans="1:20" x14ac:dyDescent="0.25">
      <c r="A2090">
        <f t="shared" si="590"/>
        <v>14734.43076273041</v>
      </c>
      <c r="B2090">
        <f t="shared" si="607"/>
        <v>2345.0574895338304</v>
      </c>
      <c r="C2090" t="str">
        <f t="shared" si="591"/>
        <v>-1.87518723148753-1.52849020245865i</v>
      </c>
      <c r="D2090" t="str">
        <f t="shared" si="592"/>
        <v>3.47808886704149-6.79803521777419i</v>
      </c>
      <c r="E2090" t="str">
        <f t="shared" si="593"/>
        <v>162.032706508319+2.33323836326714i</v>
      </c>
      <c r="F2090" t="str">
        <f t="shared" si="594"/>
        <v>2.90990408769992-63.6942886747322i</v>
      </c>
      <c r="G2090" t="str">
        <f t="shared" si="595"/>
        <v>0.999997999178609-0.00141450252304955i</v>
      </c>
      <c r="H2090" t="str">
        <f t="shared" si="596"/>
        <v>242.577493466629+581.548331468554i</v>
      </c>
      <c r="I2090" t="str">
        <f t="shared" si="597"/>
        <v>255.567312946279-93.1522697345392i</v>
      </c>
      <c r="K2090" t="str">
        <f t="shared" si="598"/>
        <v>0.00305480665587258-0.0153390362723223i</v>
      </c>
      <c r="L2090" t="str">
        <f t="shared" si="599"/>
        <v>0.000714285714285714-0.515716169622882i</v>
      </c>
      <c r="M2090" t="str">
        <f t="shared" si="600"/>
        <v>0.0025-0.016067293542228i</v>
      </c>
      <c r="N2090">
        <f t="shared" si="601"/>
        <v>39.183937306886094</v>
      </c>
      <c r="O2090">
        <f t="shared" si="602"/>
        <v>7.673495443709748</v>
      </c>
      <c r="P2090" s="3">
        <f t="shared" si="603"/>
        <v>7.673495443709748</v>
      </c>
      <c r="Q2090" s="3">
        <f t="shared" si="604"/>
        <v>-140.81606269311391</v>
      </c>
      <c r="R2090">
        <f t="shared" si="605"/>
        <v>39.183937306886094</v>
      </c>
      <c r="S2090">
        <f t="shared" si="606"/>
        <v>2.3450574895338305</v>
      </c>
      <c r="T2090">
        <f t="shared" si="589"/>
        <v>7.673495443709748</v>
      </c>
    </row>
    <row r="2091" spans="1:20" x14ac:dyDescent="0.25">
      <c r="A2091">
        <f t="shared" si="590"/>
        <v>14790.421599628786</v>
      </c>
      <c r="B2091">
        <f t="shared" si="607"/>
        <v>2353.9687079940591</v>
      </c>
      <c r="C2091" t="str">
        <f t="shared" si="591"/>
        <v>-1.85975218489349-1.52202478568068i</v>
      </c>
      <c r="D2091" t="str">
        <f t="shared" si="592"/>
        <v>3.47808859191213-6.77238551304371i</v>
      </c>
      <c r="E2091" t="str">
        <f t="shared" si="593"/>
        <v>162.038118426595+2.34232160811391i</v>
      </c>
      <c r="F2091" t="str">
        <f t="shared" si="594"/>
        <v>2.90990404336713-63.4531978643897i</v>
      </c>
      <c r="G2091" t="str">
        <f t="shared" si="595"/>
        <v>0.999997983943505-0.00141987761100511i</v>
      </c>
      <c r="H2091" t="str">
        <f t="shared" si="596"/>
        <v>247.320373654445+586.8196809209i</v>
      </c>
      <c r="I2091" t="str">
        <f t="shared" si="597"/>
        <v>256.976114096128-94.6900440239549i</v>
      </c>
      <c r="K2091" t="str">
        <f t="shared" si="598"/>
        <v>0.00304938725704328-0.0152813029264366i</v>
      </c>
      <c r="L2091" t="str">
        <f t="shared" si="599"/>
        <v>0.000714285714285714-0.513763866928552i</v>
      </c>
      <c r="M2091" t="str">
        <f t="shared" si="600"/>
        <v>0.0025-0.0160064689601793i</v>
      </c>
      <c r="N2091">
        <f t="shared" si="601"/>
        <v>39.296960599982526</v>
      </c>
      <c r="O2091">
        <f t="shared" si="602"/>
        <v>7.6156985912809478</v>
      </c>
      <c r="P2091" s="3">
        <f t="shared" si="603"/>
        <v>7.6156985912809478</v>
      </c>
      <c r="Q2091" s="3">
        <f t="shared" si="604"/>
        <v>-140.70303940001747</v>
      </c>
      <c r="R2091">
        <f t="shared" si="605"/>
        <v>39.296960599982526</v>
      </c>
      <c r="S2091">
        <f t="shared" si="606"/>
        <v>2.353968707994059</v>
      </c>
      <c r="T2091">
        <f t="shared" si="589"/>
        <v>7.6156985912809478</v>
      </c>
    </row>
    <row r="2092" spans="1:20" x14ac:dyDescent="0.25">
      <c r="A2092">
        <f t="shared" si="590"/>
        <v>14846.625201707377</v>
      </c>
      <c r="B2092">
        <f t="shared" si="607"/>
        <v>2362.9137890844368</v>
      </c>
      <c r="C2092" t="str">
        <f t="shared" si="591"/>
        <v>-1.84443322518769-1.51559206135454i</v>
      </c>
      <c r="D2092" t="str">
        <f t="shared" si="592"/>
        <v>3.47808831468784-6.74683323133893i</v>
      </c>
      <c r="E2092" t="str">
        <f t="shared" si="593"/>
        <v>162.043572006644+2.35143568302735i</v>
      </c>
      <c r="F2092" t="str">
        <f t="shared" si="594"/>
        <v>2.90990399869678-63.2130198496003i</v>
      </c>
      <c r="G2092" t="str">
        <f t="shared" si="595"/>
        <v>0.999997968592395-0.00142527312404737i</v>
      </c>
      <c r="H2092" t="str">
        <f t="shared" si="596"/>
        <v>252.201408522621+592.159729243869i</v>
      </c>
      <c r="I2092" t="str">
        <f t="shared" si="597"/>
        <v>258.403489365676-96.2716669194651i</v>
      </c>
      <c r="K2092" t="str">
        <f t="shared" si="598"/>
        <v>0.00304400862702145-0.0152237855901804i</v>
      </c>
      <c r="L2092" t="str">
        <f t="shared" si="599"/>
        <v>0.000714285714285714-0.511818954899933i</v>
      </c>
      <c r="M2092" t="str">
        <f t="shared" si="600"/>
        <v>0.0025-0.0159458746365604i</v>
      </c>
      <c r="N2092">
        <f t="shared" si="601"/>
        <v>39.410340056334064</v>
      </c>
      <c r="O2092">
        <f t="shared" si="602"/>
        <v>7.5579509196596817</v>
      </c>
      <c r="P2092" s="3">
        <f t="shared" si="603"/>
        <v>7.5579509196596817</v>
      </c>
      <c r="Q2092" s="3">
        <f t="shared" si="604"/>
        <v>-140.58965994366594</v>
      </c>
      <c r="R2092">
        <f t="shared" si="605"/>
        <v>39.410340056334064</v>
      </c>
      <c r="S2092">
        <f t="shared" si="606"/>
        <v>2.3629137890844367</v>
      </c>
      <c r="T2092">
        <f t="shared" ref="T2092:T2155" si="608">P2092</f>
        <v>7.5579509196596817</v>
      </c>
    </row>
    <row r="2093" spans="1:20" x14ac:dyDescent="0.25">
      <c r="A2093">
        <f t="shared" ref="A2093:A2156" si="609">2*PI()*B2093</f>
        <v>14903.042377473867</v>
      </c>
      <c r="B2093">
        <f t="shared" si="607"/>
        <v>2371.8928614829579</v>
      </c>
      <c r="C2093" t="str">
        <f t="shared" ref="C2093:C2156" si="610">IMPRODUCT(D2093,E2093,$C$40,,K2093,$C$41)</f>
        <v>-1.82922948217425-1.50919181540692i</v>
      </c>
      <c r="D2093" t="str">
        <f t="shared" ref="D2093:D2156" si="611">IMDIV(IMPRODUCT($C$37,$C$38,COMPLEX(1,A2093/$C$38)),IMSUM(-1*A2093*A2093/$C$39,COMPLEX(0,1*A2093)))</f>
        <v>3.4780880353527-6.72137800508155i</v>
      </c>
      <c r="E2093" t="str">
        <f t="shared" ref="E2093:E2156" si="612">IMDIV(IMPRODUCT(IMSUM(F2093,G2093),$C$29,H2093),IMSUM(1,I2093))</f>
        <v>162.049067566137+2.36058068560825i</v>
      </c>
      <c r="F2093" t="str">
        <f t="shared" ref="F2093:F2156" si="613">IMDIV(IMPRODUCT($C$14,$C$15,COMPLEX(1,A2093/$C$15)),IMSUM(-1*A2093*A2093/$C$16,COMPLEX(0,A2093)))</f>
        <v>2.9099039536863-62.9737511753226i</v>
      </c>
      <c r="G2093" t="str">
        <f t="shared" ref="G2093:G2156" si="614">IMDIV(1,COMPLEX(1,A2093*$C$9*$C$10))</f>
        <v>0.999997953124396-0.0014306891397888i</v>
      </c>
      <c r="H2093" t="str">
        <f t="shared" ref="H2093:H2156" si="615">IMDIV($C$3,IMSUM(K2093,COMPLEX(0,$C$28*A2093)))</f>
        <v>257.225724589335+597.56896003481i</v>
      </c>
      <c r="I2093" t="str">
        <f t="shared" ref="I2093:I2156" si="616">IMPRODUCT(F2093,$C$29,H2093,$C$31)</f>
        <v>259.849495831652-97.8987251634174i</v>
      </c>
      <c r="K2093" t="str">
        <f t="shared" ref="K2093:K2156" si="617">IF($C$26&lt;=0,IMDIV(1,IMSUM(IMDIV(1,L2093),1/$C$18)),IMDIV(1,IMSUM(IMDIV(1,L2093),1/$C$18,IMDIV(1,M2093))))</f>
        <v>0.00303867046033016-0.0151664834791456i</v>
      </c>
      <c r="L2093" t="str">
        <f t="shared" ref="L2093:L2156" si="618">IMSUM($C$21/$C$22,IMDIV(1,COMPLEX(0,$C$20*$C$22*A2093)))</f>
        <v>0.000714285714285714-0.50988140555881i</v>
      </c>
      <c r="M2093" t="str">
        <f t="shared" ref="M2093:M2156" si="619">IMSUM($C$25/$C$26,IMDIV(1,COMPLEX(0,$C$24*$C$26*A2093)))</f>
        <v>0.0025-0.0158855096997015i</v>
      </c>
      <c r="N2093">
        <f t="shared" ref="N2093:N2156" si="620">ABS(R2093)</f>
        <v>39.524075496292937</v>
      </c>
      <c r="O2093">
        <f t="shared" ref="O2093:O2156" si="621">ABS(P2093)</f>
        <v>7.5002526744931455</v>
      </c>
      <c r="P2093" s="3">
        <f t="shared" ref="P2093:P2156" si="622">20*LOG10(IMABS(C2093))</f>
        <v>7.5002526744931455</v>
      </c>
      <c r="Q2093" s="3">
        <f t="shared" ref="Q2093:Q2156" si="623">IMARGUMENT(C2093)*180/PI()</f>
        <v>-140.47592450370706</v>
      </c>
      <c r="R2093">
        <f t="shared" ref="R2093:R2156" si="624">IF(Q2093&lt;0,Q2093+180,Q2093-180)</f>
        <v>39.524075496292937</v>
      </c>
      <c r="S2093">
        <f t="shared" ref="S2093:S2156" si="625">B2093/1000</f>
        <v>2.3718928614829577</v>
      </c>
      <c r="T2093">
        <f t="shared" si="608"/>
        <v>7.5002526744931455</v>
      </c>
    </row>
    <row r="2094" spans="1:20" x14ac:dyDescent="0.25">
      <c r="A2094">
        <f t="shared" si="609"/>
        <v>14959.673938508269</v>
      </c>
      <c r="B2094">
        <f t="shared" ref="B2094:B2157" si="626">B2093*(1+B$42)</f>
        <v>2380.9060543565934</v>
      </c>
      <c r="C2094" t="str">
        <f t="shared" si="610"/>
        <v>-1.81414009211809-1.50282383559837i</v>
      </c>
      <c r="D2094" t="str">
        <f t="shared" si="611"/>
        <v>3.47808775389063-6.69601946808943i</v>
      </c>
      <c r="E2094" t="str">
        <f t="shared" si="612"/>
        <v>162.054605425225+2.36975671351289i</v>
      </c>
      <c r="F2094" t="str">
        <f t="shared" si="613"/>
        <v>2.90990390833308-62.7353883995965i</v>
      </c>
      <c r="G2094" t="str">
        <f t="shared" si="614"/>
        <v>0.999997937538616-0.00143612573613681i</v>
      </c>
      <c r="H2094" t="str">
        <f t="shared" si="615"/>
        <v>262.398671257371+603.047793690943i</v>
      </c>
      <c r="I2094" t="str">
        <f t="shared" si="616"/>
        <v>261.314167084176-99.5728729836145i</v>
      </c>
      <c r="K2094" t="str">
        <f t="shared" si="617"/>
        <v>0.00303337245376063-0.0151093958115379i</v>
      </c>
      <c r="L2094" t="str">
        <f t="shared" si="618"/>
        <v>0.000714285714285714-0.507951191032884i</v>
      </c>
      <c r="M2094" t="str">
        <f t="shared" si="619"/>
        <v>0.0025-0.0158253732812329i</v>
      </c>
      <c r="N2094">
        <f t="shared" si="620"/>
        <v>39.638166732939169</v>
      </c>
      <c r="O2094">
        <f t="shared" si="621"/>
        <v>7.4426041018070137</v>
      </c>
      <c r="P2094" s="3">
        <f t="shared" si="622"/>
        <v>7.4426041018070137</v>
      </c>
      <c r="Q2094" s="3">
        <f t="shared" si="623"/>
        <v>-140.36183326706083</v>
      </c>
      <c r="R2094">
        <f t="shared" si="624"/>
        <v>39.638166732939169</v>
      </c>
      <c r="S2094">
        <f t="shared" si="625"/>
        <v>2.3809060543565934</v>
      </c>
      <c r="T2094">
        <f t="shared" si="608"/>
        <v>7.4426041018070137</v>
      </c>
    </row>
    <row r="2095" spans="1:20" x14ac:dyDescent="0.25">
      <c r="A2095">
        <f t="shared" si="609"/>
        <v>15016.5206994746</v>
      </c>
      <c r="B2095">
        <f t="shared" si="626"/>
        <v>2389.9534973631485</v>
      </c>
      <c r="C2095" t="str">
        <f t="shared" si="610"/>
        <v>-1.79916419769742-1.49648791150483i</v>
      </c>
      <c r="D2095" t="str">
        <f t="shared" si="611"/>
        <v>3.47808747028543-6.67075725557137i</v>
      </c>
      <c r="E2095" t="str">
        <f t="shared" si="612"/>
        <v>162.060185906547+2.37896386445259i</v>
      </c>
      <c r="F2095" t="str">
        <f t="shared" si="613"/>
        <v>2.90990386263454-62.4979280934934i</v>
      </c>
      <c r="G2095" t="str">
        <f t="shared" si="614"/>
        <v>0.99999792183416-0.00144158299129481i</v>
      </c>
      <c r="H2095" t="str">
        <f t="shared" si="615"/>
        <v>267.725831288296+608.596579430548i</v>
      </c>
      <c r="I2095" t="str">
        <f t="shared" si="616"/>
        <v>262.797510580718-101.295835174065i</v>
      </c>
      <c r="K2095" t="str">
        <f t="shared" si="617"/>
        <v>0.00302811430635556-0.0150525218081694i</v>
      </c>
      <c r="L2095" t="str">
        <f t="shared" si="618"/>
        <v>0.000714285714285714-0.506028283555373i</v>
      </c>
      <c r="M2095" t="str">
        <f t="shared" si="619"/>
        <v>0.0025-0.0157654645160718i</v>
      </c>
      <c r="N2095">
        <f t="shared" si="620"/>
        <v>39.752613572044936</v>
      </c>
      <c r="O2095">
        <f t="shared" si="621"/>
        <v>7.3850054479964422</v>
      </c>
      <c r="P2095" s="3">
        <f t="shared" si="622"/>
        <v>7.3850054479964422</v>
      </c>
      <c r="Q2095" s="3">
        <f t="shared" si="623"/>
        <v>-140.24738642795506</v>
      </c>
      <c r="R2095">
        <f t="shared" si="624"/>
        <v>39.752613572044936</v>
      </c>
      <c r="S2095">
        <f t="shared" si="625"/>
        <v>2.3899534973631487</v>
      </c>
      <c r="T2095">
        <f t="shared" si="608"/>
        <v>7.3850054479964422</v>
      </c>
    </row>
    <row r="2096" spans="1:20" x14ac:dyDescent="0.25">
      <c r="A2096">
        <f t="shared" si="609"/>
        <v>15073.583478132605</v>
      </c>
      <c r="B2096">
        <f t="shared" si="626"/>
        <v>2399.0353206531286</v>
      </c>
      <c r="C2096" t="str">
        <f t="shared" si="610"/>
        <v>-1.78430094795714-1.49018383449963i</v>
      </c>
      <c r="D2096" t="str">
        <f t="shared" si="611"/>
        <v>3.47808718452078-6.64559100412177i</v>
      </c>
      <c r="E2096" t="str">
        <f t="shared" si="612"/>
        <v>162.065809335257+2.3882022361876i</v>
      </c>
      <c r="F2096" t="str">
        <f t="shared" si="613"/>
        <v>2.90990381658802-62.2613668410669i</v>
      </c>
      <c r="G2096" t="str">
        <f t="shared" si="614"/>
        <v>0.999997906010124-0.00144706098376334i</v>
      </c>
      <c r="H2096" t="str">
        <f t="shared" si="615"/>
        <v>273.213031743789+614.215586535912i</v>
      </c>
      <c r="I2096" t="str">
        <f t="shared" si="616"/>
        <v>264.299504751959-103.069410305489i</v>
      </c>
      <c r="K2096" t="str">
        <f t="shared" si="617"/>
        <v>0.0030228957193928-0.0149958606924543i</v>
      </c>
      <c r="L2096" t="str">
        <f t="shared" si="618"/>
        <v>0.000714285714285714-0.504112655464609i</v>
      </c>
      <c r="M2096" t="str">
        <f t="shared" si="619"/>
        <v>0.0025-0.0157057825424106i</v>
      </c>
      <c r="N2096">
        <f t="shared" si="620"/>
        <v>39.867415812035546</v>
      </c>
      <c r="O2096">
        <f t="shared" si="621"/>
        <v>7.3274569598192532</v>
      </c>
      <c r="P2096" s="3">
        <f t="shared" si="622"/>
        <v>7.3274569598192532</v>
      </c>
      <c r="Q2096" s="3">
        <f t="shared" si="623"/>
        <v>-140.13258418796445</v>
      </c>
      <c r="R2096">
        <f t="shared" si="624"/>
        <v>39.867415812035546</v>
      </c>
      <c r="S2096">
        <f t="shared" si="625"/>
        <v>2.3990353206531285</v>
      </c>
      <c r="T2096">
        <f t="shared" si="608"/>
        <v>7.3274569598192532</v>
      </c>
    </row>
    <row r="2097" spans="1:20" x14ac:dyDescent="0.25">
      <c r="A2097">
        <f t="shared" si="609"/>
        <v>15130.863095349509</v>
      </c>
      <c r="B2097">
        <f t="shared" si="626"/>
        <v>2408.1516548716104</v>
      </c>
      <c r="C2097" t="str">
        <f t="shared" si="610"/>
        <v>-1.76954949826232-1.48391139773554i</v>
      </c>
      <c r="D2097" t="str">
        <f t="shared" si="611"/>
        <v>3.47808689658024-6.6205203517155i</v>
      </c>
      <c r="E2097" t="str">
        <f t="shared" si="612"/>
        <v>162.071476039044+2.39747192652495i</v>
      </c>
      <c r="F2097" t="str">
        <f t="shared" si="613"/>
        <v>2.90990377019088-62.0257012393041i</v>
      </c>
      <c r="G2097" t="str">
        <f t="shared" si="614"/>
        <v>0.999997890065598-0.00145255979234121i</v>
      </c>
      <c r="H2097" t="str">
        <f t="shared" si="615"/>
        <v>278.86635540601+619.904994745504i</v>
      </c>
      <c r="I2097" t="str">
        <f t="shared" si="616"/>
        <v>265.82009583706-104.89547406795i</v>
      </c>
      <c r="K2097" t="str">
        <f t="shared" si="617"/>
        <v>0.00301771639636901-0.014939411690402i</v>
      </c>
      <c r="L2097" t="str">
        <f t="shared" si="618"/>
        <v>0.000714285714285714-0.502204279203633i</v>
      </c>
      <c r="M2097" t="str">
        <f t="shared" si="619"/>
        <v>0.0025-0.0156463265017042i</v>
      </c>
      <c r="N2097">
        <f t="shared" si="620"/>
        <v>39.982573243951805</v>
      </c>
      <c r="O2097">
        <f t="shared" si="621"/>
        <v>7.2699588843880232</v>
      </c>
      <c r="P2097" s="3">
        <f t="shared" si="622"/>
        <v>7.2699588843880232</v>
      </c>
      <c r="Q2097" s="3">
        <f t="shared" si="623"/>
        <v>-140.0174267560482</v>
      </c>
      <c r="R2097">
        <f t="shared" si="624"/>
        <v>39.982573243951805</v>
      </c>
      <c r="S2097">
        <f t="shared" si="625"/>
        <v>2.4081516548716104</v>
      </c>
      <c r="T2097">
        <f t="shared" si="608"/>
        <v>7.2699588843880232</v>
      </c>
    </row>
    <row r="2098" spans="1:20" x14ac:dyDescent="0.25">
      <c r="A2098">
        <f t="shared" si="609"/>
        <v>15188.360375111835</v>
      </c>
      <c r="B2098">
        <f t="shared" si="626"/>
        <v>2417.3026311601225</v>
      </c>
      <c r="C2098" t="str">
        <f t="shared" si="610"/>
        <v>-1.75490901025181-1.47767039612695i</v>
      </c>
      <c r="D2098" t="str">
        <f t="shared" si="611"/>
        <v>3.47808660644724-6.59554493770265i</v>
      </c>
      <c r="E2098" t="str">
        <f t="shared" si="612"/>
        <v>162.077186348146+2.40677303331565i</v>
      </c>
      <c r="F2098" t="str">
        <f t="shared" si="613"/>
        <v>2.90990372344047-61.7909278980761i</v>
      </c>
      <c r="G2098" t="str">
        <f t="shared" si="614"/>
        <v>0.999997873999663-0.00145807949612665i</v>
      </c>
      <c r="H2098" t="str">
        <f t="shared" si="615"/>
        <v>284.692152686842+625.664883715616i</v>
      </c>
      <c r="I2098" t="str">
        <f t="shared" si="616"/>
        <v>267.359194423581-106.775982747181i</v>
      </c>
      <c r="K2098" t="str">
        <f t="shared" si="617"/>
        <v>0.00301257604298339-0.0148831740306111i</v>
      </c>
      <c r="L2098" t="str">
        <f t="shared" si="618"/>
        <v>0.000714285714285714-0.500303127319819i</v>
      </c>
      <c r="M2098" t="str">
        <f t="shared" si="619"/>
        <v>0.0025-0.0155870955386572i</v>
      </c>
      <c r="N2098">
        <f t="shared" si="620"/>
        <v>40.098085651415175</v>
      </c>
      <c r="O2098">
        <f t="shared" si="621"/>
        <v>7.2125114691613712</v>
      </c>
      <c r="P2098" s="3">
        <f t="shared" si="622"/>
        <v>7.2125114691613712</v>
      </c>
      <c r="Q2098" s="3">
        <f t="shared" si="623"/>
        <v>-139.90191434858482</v>
      </c>
      <c r="R2098">
        <f t="shared" si="624"/>
        <v>40.098085651415175</v>
      </c>
      <c r="S2098">
        <f t="shared" si="625"/>
        <v>2.4173026311601227</v>
      </c>
      <c r="T2098">
        <f t="shared" si="608"/>
        <v>7.2125114691613712</v>
      </c>
    </row>
    <row r="2099" spans="1:20" x14ac:dyDescent="0.25">
      <c r="A2099">
        <f t="shared" si="609"/>
        <v>15246.076144537261</v>
      </c>
      <c r="B2099">
        <f t="shared" si="626"/>
        <v>2426.488381158531</v>
      </c>
      <c r="C2099" t="str">
        <f t="shared" si="610"/>
        <v>-1.74037865179264-1.47146062633243i</v>
      </c>
      <c r="D2099" t="str">
        <f t="shared" si="611"/>
        <v>3.47808631410507-6.57066440280329i</v>
      </c>
      <c r="E2099" t="str">
        <f t="shared" si="612"/>
        <v>162.082940595375+2.41610565445069i</v>
      </c>
      <c r="F2099" t="str">
        <f t="shared" si="613"/>
        <v>2.90990367633406-61.5570434400893i</v>
      </c>
      <c r="G2099" t="str">
        <f t="shared" si="614"/>
        <v>0.999997857811396-0.0014636201745184i</v>
      </c>
      <c r="H2099" t="str">
        <f t="shared" si="615"/>
        <v>290.697054033952+631.495221464423i</v>
      </c>
      <c r="I2099" t="str">
        <f t="shared" si="616"/>
        <v>268.916671665084-108.712976835483i</v>
      </c>
      <c r="K2099" t="str">
        <f t="shared" si="617"/>
        <v>0.00300747436712172-0.0148271469442645i</v>
      </c>
      <c r="L2099" t="str">
        <f t="shared" si="618"/>
        <v>0.000714285714285714-0.498409172464455i</v>
      </c>
      <c r="M2099" t="str">
        <f t="shared" si="619"/>
        <v>0.0025-0.0155280888012126i</v>
      </c>
      <c r="N2099">
        <f t="shared" si="620"/>
        <v>40.213952810589632</v>
      </c>
      <c r="O2099">
        <f t="shared" si="621"/>
        <v>7.1551149619369561</v>
      </c>
      <c r="P2099" s="3">
        <f t="shared" si="622"/>
        <v>7.1551149619369561</v>
      </c>
      <c r="Q2099" s="3">
        <f t="shared" si="623"/>
        <v>-139.78604718941037</v>
      </c>
      <c r="R2099">
        <f t="shared" si="624"/>
        <v>40.213952810589632</v>
      </c>
      <c r="S2099">
        <f t="shared" si="625"/>
        <v>2.4264883811585309</v>
      </c>
      <c r="T2099">
        <f t="shared" si="608"/>
        <v>7.1551149619369561</v>
      </c>
    </row>
    <row r="2100" spans="1:20" x14ac:dyDescent="0.25">
      <c r="A2100">
        <f t="shared" si="609"/>
        <v>15304.011233886504</v>
      </c>
      <c r="B2100">
        <f t="shared" si="626"/>
        <v>2435.7090370069336</v>
      </c>
      <c r="C2100" t="str">
        <f t="shared" si="610"/>
        <v>-1.72595759693433-1.46528188673729i</v>
      </c>
      <c r="D2100" t="str">
        <f t="shared" si="611"/>
        <v>3.47808601953696-6.5458783891025i</v>
      </c>
      <c r="E2100" t="str">
        <f t="shared" si="612"/>
        <v>162.088739116133+2.42546988785618i</v>
      </c>
      <c r="F2100" t="str">
        <f t="shared" si="613"/>
        <v>2.90990362886898-61.3240445008379i</v>
      </c>
      <c r="G2100" t="str">
        <f t="shared" si="614"/>
        <v>0.999997841499864-0.00146918190721691i</v>
      </c>
      <c r="H2100" t="str">
        <f t="shared" si="615"/>
        <v>296.887982839389+637.395851703797i</v>
      </c>
      <c r="I2100" t="str">
        <f t="shared" si="616"/>
        <v>270.492355147224-110.708584777252i</v>
      </c>
      <c r="K2100" t="str">
        <f t="shared" si="617"/>
        <v>0.00300241107884028-0.0147713296651223i</v>
      </c>
      <c r="L2100" t="str">
        <f t="shared" si="618"/>
        <v>0.000714285714285714-0.496522387392364i</v>
      </c>
      <c r="M2100" t="str">
        <f t="shared" si="619"/>
        <v>0.0025-0.0154693054405386i</v>
      </c>
      <c r="N2100">
        <f t="shared" si="620"/>
        <v>40.330174490146817</v>
      </c>
      <c r="O2100">
        <f t="shared" si="621"/>
        <v>7.0977696108427724</v>
      </c>
      <c r="P2100" s="3">
        <f t="shared" si="622"/>
        <v>7.0977696108427724</v>
      </c>
      <c r="Q2100" s="3">
        <f t="shared" si="623"/>
        <v>-139.66982550985318</v>
      </c>
      <c r="R2100">
        <f t="shared" si="624"/>
        <v>40.330174490146817</v>
      </c>
      <c r="S2100">
        <f t="shared" si="625"/>
        <v>2.4357090370069336</v>
      </c>
      <c r="T2100">
        <f t="shared" si="608"/>
        <v>7.0977696108427724</v>
      </c>
    </row>
    <row r="2101" spans="1:20" x14ac:dyDescent="0.25">
      <c r="A2101">
        <f t="shared" si="609"/>
        <v>15362.166476575276</v>
      </c>
      <c r="B2101">
        <f t="shared" si="626"/>
        <v>2444.9647313475602</v>
      </c>
      <c r="C2101" t="str">
        <f t="shared" si="610"/>
        <v>-1.7116450258637-1.45913397743645i</v>
      </c>
      <c r="D2101" t="str">
        <f t="shared" si="611"/>
        <v>3.47808572272591-6.5211865400449i</v>
      </c>
      <c r="E2101" t="str">
        <f t="shared" si="612"/>
        <v>162.094582248437+2.43486583149321i</v>
      </c>
      <c r="F2101" t="str">
        <f t="shared" si="613"/>
        <v>2.90990358104246-61.0919277285533i</v>
      </c>
      <c r="G2101" t="str">
        <f t="shared" si="614"/>
        <v>0.99999782506413-0.00147476477422545i</v>
      </c>
      <c r="H2101" t="str">
        <f t="shared" si="615"/>
        <v>303.272168852811+643.366479954942i</v>
      </c>
      <c r="I2101" t="str">
        <f t="shared" si="616"/>
        <v>272.08602437022-112.765026847887i</v>
      </c>
      <c r="K2101" t="str">
        <f t="shared" si="617"/>
        <v>0.00299738589035-0.0147157214295164i</v>
      </c>
      <c r="L2101" t="str">
        <f t="shared" si="618"/>
        <v>0.000714285714285714-0.494642744961509i</v>
      </c>
      <c r="M2101" t="str">
        <f t="shared" si="619"/>
        <v>0.0025-0.0154107446110167i</v>
      </c>
      <c r="N2101">
        <f t="shared" si="620"/>
        <v>40.446750451231424</v>
      </c>
      <c r="O2101">
        <f t="shared" si="621"/>
        <v>7.0404756643291924</v>
      </c>
      <c r="P2101" s="3">
        <f t="shared" si="622"/>
        <v>7.0404756643291924</v>
      </c>
      <c r="Q2101" s="3">
        <f t="shared" si="623"/>
        <v>-139.55324954876858</v>
      </c>
      <c r="R2101">
        <f t="shared" si="624"/>
        <v>40.446750451231424</v>
      </c>
      <c r="S2101">
        <f t="shared" si="625"/>
        <v>2.4449647313475604</v>
      </c>
      <c r="T2101">
        <f t="shared" si="608"/>
        <v>7.0404756643291924</v>
      </c>
    </row>
    <row r="2102" spans="1:20" x14ac:dyDescent="0.25">
      <c r="A2102">
        <f t="shared" si="609"/>
        <v>15420.542709186262</v>
      </c>
      <c r="B2102">
        <f t="shared" si="626"/>
        <v>2454.2555973266813</v>
      </c>
      <c r="C2102" t="str">
        <f t="shared" si="610"/>
        <v>-1.69744012486005-1.45301670021741i</v>
      </c>
      <c r="D2102" t="str">
        <f t="shared" si="611"/>
        <v>3.47808542365486-6.49658850042981i</v>
      </c>
      <c r="E2102" t="str">
        <f t="shared" si="612"/>
        <v>162.100470332936+2.4442935833497i</v>
      </c>
      <c r="F2102" t="str">
        <f t="shared" si="613"/>
        <v>2.90990353285178-60.8606897841582i</v>
      </c>
      <c r="G2102" t="str">
        <f t="shared" si="614"/>
        <v>0.999997808503248-0.00148036885585123i</v>
      </c>
      <c r="H2102" t="str">
        <f t="shared" si="615"/>
        <v>309.857162098061+649.406658334919i</v>
      </c>
      <c r="I2102" t="str">
        <f t="shared" si="616"/>
        <v>273.69740581302-114.884619163654i</v>
      </c>
      <c r="K2102" t="str">
        <f t="shared" si="617"/>
        <v>0.00299239851600081-0.0146603214763446i</v>
      </c>
      <c r="L2102" t="str">
        <f t="shared" si="618"/>
        <v>0.000714285714285714-0.492770218132606i</v>
      </c>
      <c r="M2102" t="str">
        <f t="shared" si="619"/>
        <v>0.0025-0.0153524054702298i</v>
      </c>
      <c r="N2102">
        <f t="shared" si="620"/>
        <v>40.563680447424844</v>
      </c>
      <c r="O2102">
        <f t="shared" si="621"/>
        <v>6.9832333711608587</v>
      </c>
      <c r="P2102" s="3">
        <f t="shared" si="622"/>
        <v>6.9832333711608587</v>
      </c>
      <c r="Q2102" s="3">
        <f t="shared" si="623"/>
        <v>-139.43631955257516</v>
      </c>
      <c r="R2102">
        <f t="shared" si="624"/>
        <v>40.563680447424844</v>
      </c>
      <c r="S2102">
        <f t="shared" si="625"/>
        <v>2.4542555973266813</v>
      </c>
      <c r="T2102">
        <f t="shared" si="608"/>
        <v>6.9832333711608587</v>
      </c>
    </row>
    <row r="2103" spans="1:20" x14ac:dyDescent="0.25">
      <c r="A2103">
        <f t="shared" si="609"/>
        <v>15479.14077148117</v>
      </c>
      <c r="B2103">
        <f t="shared" si="626"/>
        <v>2463.5817685965226</v>
      </c>
      <c r="C2103" t="str">
        <f t="shared" si="610"/>
        <v>-1.68334208625049-1.44692985854351i</v>
      </c>
      <c r="D2103" t="str">
        <f t="shared" si="611"/>
        <v>3.47808512230661-6.47208391640602i</v>
      </c>
      <c r="E2103" t="str">
        <f t="shared" si="612"/>
        <v>162.106403712935+2.45375324144029i</v>
      </c>
      <c r="F2103" t="str">
        <f t="shared" si="613"/>
        <v>2.90990348429417-60.6303273412169i</v>
      </c>
      <c r="G2103" t="str">
        <f t="shared" si="614"/>
        <v>0.999997791816264-0.00148599423270665i</v>
      </c>
      <c r="H2103" t="str">
        <f t="shared" si="615"/>
        <v>316.650847287032+655.515768890776i</v>
      </c>
      <c r="I2103" t="str">
        <f t="shared" si="616"/>
        <v>275.326167541271-117.069777818406i</v>
      </c>
      <c r="K2103" t="str">
        <f t="shared" si="617"/>
        <v>0.00298744867226588-0.0146051290470642i</v>
      </c>
      <c r="L2103" t="str">
        <f t="shared" si="618"/>
        <v>0.000714285714285714-0.490904779968725i</v>
      </c>
      <c r="M2103" t="str">
        <f t="shared" si="619"/>
        <v>0.0025-0.0152942871789498i</v>
      </c>
      <c r="N2103">
        <f t="shared" si="620"/>
        <v>40.68096422471379</v>
      </c>
      <c r="O2103">
        <f t="shared" si="621"/>
        <v>6.9260429804083188</v>
      </c>
      <c r="P2103" s="3">
        <f t="shared" si="622"/>
        <v>6.9260429804083188</v>
      </c>
      <c r="Q2103" s="3">
        <f t="shared" si="623"/>
        <v>-139.31903577528621</v>
      </c>
      <c r="R2103">
        <f t="shared" si="624"/>
        <v>40.68096422471379</v>
      </c>
      <c r="S2103">
        <f t="shared" si="625"/>
        <v>2.4635817685965224</v>
      </c>
      <c r="T2103">
        <f t="shared" si="608"/>
        <v>6.9260429804083188</v>
      </c>
    </row>
    <row r="2104" spans="1:20" x14ac:dyDescent="0.25">
      <c r="A2104">
        <f t="shared" si="609"/>
        <v>15537.961506412797</v>
      </c>
      <c r="B2104">
        <f t="shared" si="626"/>
        <v>2472.9433793171893</v>
      </c>
      <c r="C2104" t="str">
        <f t="shared" si="610"/>
        <v>-1.66935010836568-1.44087325753719i</v>
      </c>
      <c r="D2104" t="str">
        <f t="shared" si="611"/>
        <v>3.47808481866382-6.44767243546666i</v>
      </c>
      <c r="E2104" t="str">
        <f t="shared" si="612"/>
        <v>162.11238273441+2.46324490380154i</v>
      </c>
      <c r="F2104" t="str">
        <f t="shared" si="613"/>
        <v>2.90990343536682-60.4008370858886i</v>
      </c>
      <c r="G2104" t="str">
        <f t="shared" si="614"/>
        <v>0.999997775002219-0.00149164098571036i</v>
      </c>
      <c r="H2104" t="str">
        <f t="shared" si="615"/>
        <v>323.661458719134+661.69300534679i</v>
      </c>
      <c r="I2104" t="str">
        <f t="shared" si="616"/>
        <v>276.971913317914-119.323023141134i</v>
      </c>
      <c r="K2104" t="str">
        <f t="shared" si="617"/>
        <v>0.00298253607772616-0.0145501433856862i</v>
      </c>
      <c r="L2104" t="str">
        <f t="shared" si="618"/>
        <v>0.000714285714285714-0.489046403634913i</v>
      </c>
      <c r="M2104" t="str">
        <f t="shared" si="619"/>
        <v>0.0025-0.0152363889011256i</v>
      </c>
      <c r="N2104">
        <f t="shared" si="620"/>
        <v>40.798601521454714</v>
      </c>
      <c r="O2104">
        <f t="shared" si="621"/>
        <v>6.8689047414393958</v>
      </c>
      <c r="P2104" s="3">
        <f t="shared" si="622"/>
        <v>6.8689047414393958</v>
      </c>
      <c r="Q2104" s="3">
        <f t="shared" si="623"/>
        <v>-139.20139847854529</v>
      </c>
      <c r="R2104">
        <f t="shared" si="624"/>
        <v>40.798601521454714</v>
      </c>
      <c r="S2104">
        <f t="shared" si="625"/>
        <v>2.4729433793171891</v>
      </c>
      <c r="T2104">
        <f t="shared" si="608"/>
        <v>6.8689047414393958</v>
      </c>
    </row>
    <row r="2105" spans="1:20" x14ac:dyDescent="0.25">
      <c r="A2105">
        <f t="shared" si="609"/>
        <v>15597.005760137166</v>
      </c>
      <c r="B2105">
        <f t="shared" si="626"/>
        <v>2482.3405641585946</v>
      </c>
      <c r="C2105" t="str">
        <f t="shared" si="610"/>
        <v>-1.65546339549594-1.43484670396361i</v>
      </c>
      <c r="D2105" t="str">
        <f t="shared" si="611"/>
        <v>3.478084512709-6.42335370644419i</v>
      </c>
      <c r="E2105" t="str">
        <f t="shared" si="612"/>
        <v>162.118407746035+2.47276866848728i</v>
      </c>
      <c r="F2105" t="str">
        <f t="shared" si="613"/>
        <v>2.9099033860669-60.1722157168783i</v>
      </c>
      <c r="G2105" t="str">
        <f t="shared" si="614"/>
        <v>0.999997758060145-0.00149730919608848i</v>
      </c>
      <c r="H2105" t="str">
        <f t="shared" si="615"/>
        <v>330.897595648134+667.937353118524i</v>
      </c>
      <c r="I2105" t="str">
        <f t="shared" si="616"/>
        <v>278.634176171669-121.646984066077i</v>
      </c>
      <c r="K2105" t="str">
        <f t="shared" si="617"/>
        <v>0.00297766045305495-0.0144953637387693i</v>
      </c>
      <c r="L2105" t="str">
        <f t="shared" si="618"/>
        <v>0.000714285714285714-0.4871950623978i</v>
      </c>
      <c r="M2105" t="str">
        <f t="shared" si="619"/>
        <v>0.0025-0.0151787098038709i</v>
      </c>
      <c r="N2105">
        <f t="shared" si="620"/>
        <v>40.916592068341458</v>
      </c>
      <c r="O2105">
        <f t="shared" si="621"/>
        <v>6.811818903911119</v>
      </c>
      <c r="P2105" s="3">
        <f t="shared" si="622"/>
        <v>6.811818903911119</v>
      </c>
      <c r="Q2105" s="3">
        <f t="shared" si="623"/>
        <v>-139.08340793165854</v>
      </c>
      <c r="R2105">
        <f t="shared" si="624"/>
        <v>40.916592068341458</v>
      </c>
      <c r="S2105">
        <f t="shared" si="625"/>
        <v>2.4823405641585947</v>
      </c>
      <c r="T2105">
        <f t="shared" si="608"/>
        <v>6.811818903911119</v>
      </c>
    </row>
    <row r="2106" spans="1:20" x14ac:dyDescent="0.25">
      <c r="A2106">
        <f t="shared" si="609"/>
        <v>15656.274382025687</v>
      </c>
      <c r="B2106">
        <f t="shared" si="626"/>
        <v>2491.7734583023971</v>
      </c>
      <c r="C2106" t="str">
        <f t="shared" si="610"/>
        <v>-1.64168115784755-1.42885000621436i</v>
      </c>
      <c r="D2106" t="str">
        <f t="shared" si="611"/>
        <v>3.47808420442458-6.39912737950538i</v>
      </c>
      <c r="E2106" t="str">
        <f t="shared" si="612"/>
        <v>162.124479099198+2.48232463356554i</v>
      </c>
      <c r="F2106" t="str">
        <f t="shared" si="613"/>
        <v>2.9099033363916-59.9444599453916i</v>
      </c>
      <c r="G2106" t="str">
        <f t="shared" si="614"/>
        <v>0.999997740989067-0.00150299894537575i</v>
      </c>
      <c r="H2106" t="str">
        <f t="shared" si="615"/>
        <v>338.368238090199+674.247567434414i</v>
      </c>
      <c r="I2106" t="str">
        <f t="shared" si="616"/>
        <v>280.312411374877-124.044402604479i</v>
      </c>
      <c r="K2106" t="str">
        <f t="shared" si="617"/>
        <v>0.00297282152100259-0.0144407893554135i</v>
      </c>
      <c r="L2106" t="str">
        <f t="shared" si="618"/>
        <v>0.000714285714285714-0.485350729625224i</v>
      </c>
      <c r="M2106" t="str">
        <f t="shared" si="619"/>
        <v>0.0025-0.0151212490574525i</v>
      </c>
      <c r="N2106">
        <f t="shared" si="620"/>
        <v>41.034935588373457</v>
      </c>
      <c r="O2106">
        <f t="shared" si="621"/>
        <v>6.7547857177610293</v>
      </c>
      <c r="P2106" s="3">
        <f t="shared" si="622"/>
        <v>6.7547857177610293</v>
      </c>
      <c r="Q2106" s="3">
        <f t="shared" si="623"/>
        <v>-138.96506441162654</v>
      </c>
      <c r="R2106">
        <f t="shared" si="624"/>
        <v>41.034935588373457</v>
      </c>
      <c r="S2106">
        <f t="shared" si="625"/>
        <v>2.4917734583023972</v>
      </c>
      <c r="T2106">
        <f t="shared" si="608"/>
        <v>6.7547857177610293</v>
      </c>
    </row>
    <row r="2107" spans="1:20" x14ac:dyDescent="0.25">
      <c r="A2107">
        <f t="shared" si="609"/>
        <v>15715.768224677384</v>
      </c>
      <c r="B2107">
        <f t="shared" si="626"/>
        <v>2501.2421974439462</v>
      </c>
      <c r="C2107" t="str">
        <f t="shared" si="610"/>
        <v>-1.62800261149948-1.42288297429136i</v>
      </c>
      <c r="D2107" t="str">
        <f t="shared" si="611"/>
        <v>3.47808389379279-6.37499310614618i</v>
      </c>
      <c r="E2107" t="str">
        <f t="shared" si="612"/>
        <v>162.130597148028+2.49191289711528i</v>
      </c>
      <c r="F2107" t="str">
        <f t="shared" si="613"/>
        <v>2.90990328633806-59.7175664950847i</v>
      </c>
      <c r="G2107" t="str">
        <f t="shared" si="614"/>
        <v>0.999997723788003-0.00150871031541669i</v>
      </c>
      <c r="H2107" t="str">
        <f t="shared" si="615"/>
        <v>346.082763037379+680.62214939162i</v>
      </c>
      <c r="I2107" t="str">
        <f t="shared" si="616"/>
        <v>282.005988777939-126.51813840382i</v>
      </c>
      <c r="K2107" t="str">
        <f t="shared" si="617"/>
        <v>0.00296801900638123-0.0143864194872548i</v>
      </c>
      <c r="L2107" t="str">
        <f t="shared" si="618"/>
        <v>0.000714285714285714-0.483513378785839i</v>
      </c>
      <c r="M2107" t="str">
        <f t="shared" si="619"/>
        <v>0.0025-0.0150640058352785i</v>
      </c>
      <c r="N2107">
        <f t="shared" si="620"/>
        <v>41.153631796823248</v>
      </c>
      <c r="O2107">
        <f t="shared" si="621"/>
        <v>6.6978054331988011</v>
      </c>
      <c r="P2107" s="3">
        <f t="shared" si="622"/>
        <v>6.6978054331988011</v>
      </c>
      <c r="Q2107" s="3">
        <f t="shared" si="623"/>
        <v>-138.84636820317675</v>
      </c>
      <c r="R2107">
        <f t="shared" si="624"/>
        <v>41.153631796823248</v>
      </c>
      <c r="S2107">
        <f t="shared" si="625"/>
        <v>2.501242197443946</v>
      </c>
      <c r="T2107">
        <f t="shared" si="608"/>
        <v>6.6978054331988011</v>
      </c>
    </row>
    <row r="2108" spans="1:20" x14ac:dyDescent="0.25">
      <c r="A2108">
        <f t="shared" si="609"/>
        <v>15775.488143931159</v>
      </c>
      <c r="B2108">
        <f t="shared" si="626"/>
        <v>2510.7469177942335</v>
      </c>
      <c r="C2108" t="str">
        <f t="shared" si="610"/>
        <v>-1.61442697836028-1.41694541979088i</v>
      </c>
      <c r="D2108" t="str">
        <f t="shared" si="611"/>
        <v>3.47808358079576-6.35095053918678i</v>
      </c>
      <c r="E2108" t="str">
        <f t="shared" si="612"/>
        <v>162.136762249412+2.50153355722023i</v>
      </c>
      <c r="F2108" t="str">
        <f t="shared" si="613"/>
        <v>2.90990323590338-59.4915321020192i</v>
      </c>
      <c r="G2108" t="str">
        <f t="shared" si="614"/>
        <v>0.999997706455963-0.00151444338836682i</v>
      </c>
      <c r="H2108" t="str">
        <f t="shared" si="615"/>
        <v>354.050961030084+687.059319758196i</v>
      </c>
      <c r="I2108" t="str">
        <f t="shared" si="616"/>
        <v>283.714184443394-129.071173376847i</v>
      </c>
      <c r="K2108" t="str">
        <f t="shared" si="617"/>
        <v>0.00296325263604981-0.014332253388458i</v>
      </c>
      <c r="L2108" t="str">
        <f t="shared" si="618"/>
        <v>0.000714285714285714-0.481682983448733i</v>
      </c>
      <c r="M2108" t="str">
        <f t="shared" si="619"/>
        <v>0.0025-0.0150069793138857i</v>
      </c>
      <c r="N2108">
        <f t="shared" si="620"/>
        <v>41.272680401205633</v>
      </c>
      <c r="O2108">
        <f t="shared" si="621"/>
        <v>6.6408783006972341</v>
      </c>
      <c r="P2108" s="3">
        <f t="shared" si="622"/>
        <v>6.6408783006972341</v>
      </c>
      <c r="Q2108" s="3">
        <f t="shared" si="623"/>
        <v>-138.72731959879437</v>
      </c>
      <c r="R2108">
        <f t="shared" si="624"/>
        <v>41.272680401205633</v>
      </c>
      <c r="S2108">
        <f t="shared" si="625"/>
        <v>2.5107469177942336</v>
      </c>
      <c r="T2108">
        <f t="shared" si="608"/>
        <v>6.6408783006972341</v>
      </c>
    </row>
    <row r="2109" spans="1:20" x14ac:dyDescent="0.25">
      <c r="A2109">
        <f t="shared" si="609"/>
        <v>15835.434998878098</v>
      </c>
      <c r="B2109">
        <f t="shared" si="626"/>
        <v>2520.2877560818515</v>
      </c>
      <c r="C2109" t="str">
        <f t="shared" si="610"/>
        <v>-1.60095348612546-1.41103715588784i</v>
      </c>
      <c r="D2109" t="str">
        <f t="shared" si="611"/>
        <v>3.4780832654155-6.32699933276663i</v>
      </c>
      <c r="E2109" t="str">
        <f t="shared" si="612"/>
        <v>162.142974763016+2.5111867119667i</v>
      </c>
      <c r="F2109" t="str">
        <f t="shared" si="613"/>
        <v>2.90990318508468-59.2663535146149i</v>
      </c>
      <c r="G2109" t="str">
        <f t="shared" si="614"/>
        <v>0.99999768899195-0.0015201982466938i</v>
      </c>
      <c r="H2109" t="str">
        <f t="shared" si="615"/>
        <v>362.283053028368+693.556990317265i</v>
      </c>
      <c r="I2109" t="str">
        <f t="shared" si="616"/>
        <v>285.43617151775-131.706616378165i</v>
      </c>
      <c r="K2109" t="str">
        <f t="shared" si="617"/>
        <v>0.00295852213889897-0.0142782903157117i</v>
      </c>
      <c r="L2109" t="str">
        <f t="shared" si="618"/>
        <v>0.000714285714285714-0.479859517283057i</v>
      </c>
      <c r="M2109" t="str">
        <f t="shared" si="619"/>
        <v>0.0025-0.0149501686729286i</v>
      </c>
      <c r="N2109">
        <f t="shared" si="620"/>
        <v>41.392081101246816</v>
      </c>
      <c r="O2109">
        <f t="shared" si="621"/>
        <v>6.5840045709840176</v>
      </c>
      <c r="P2109" s="3">
        <f t="shared" si="622"/>
        <v>6.5840045709840176</v>
      </c>
      <c r="Q2109" s="3">
        <f t="shared" si="623"/>
        <v>-138.60791889875318</v>
      </c>
      <c r="R2109">
        <f t="shared" si="624"/>
        <v>41.392081101246816</v>
      </c>
      <c r="S2109">
        <f t="shared" si="625"/>
        <v>2.5202877560818515</v>
      </c>
      <c r="T2109">
        <f t="shared" si="608"/>
        <v>6.5840045709840176</v>
      </c>
    </row>
    <row r="2110" spans="1:20" x14ac:dyDescent="0.25">
      <c r="A2110">
        <f t="shared" si="609"/>
        <v>15895.609651873836</v>
      </c>
      <c r="B2110">
        <f t="shared" si="626"/>
        <v>2529.8648495549628</v>
      </c>
      <c r="C2110" t="str">
        <f t="shared" si="610"/>
        <v>-1.58758136823496-1.40515799732018i</v>
      </c>
      <c r="D2110" t="str">
        <f t="shared" si="611"/>
        <v>3.47808294763387-6.30313914233938i</v>
      </c>
      <c r="E2110" t="str">
        <f t="shared" si="612"/>
        <v>162.149235051312+2.52087245943903i</v>
      </c>
      <c r="F2110" t="str">
        <f t="shared" si="613"/>
        <v>2.90990313387903-59.0420274936019i</v>
      </c>
      <c r="G2110" t="str">
        <f t="shared" si="614"/>
        <v>0.999997671394959-0.0015259749731786i</v>
      </c>
      <c r="H2110" t="str">
        <f t="shared" si="615"/>
        <v>370.789707507244+700.112732532355i</v>
      </c>
      <c r="I2110" t="str">
        <f t="shared" si="616"/>
        <v>287.171010274461-134.427707901375i</v>
      </c>
      <c r="K2110" t="str">
        <f t="shared" si="617"/>
        <v>0.00295382724583626-0.0142245295282213i</v>
      </c>
      <c r="L2110" t="str">
        <f t="shared" si="618"/>
        <v>0.000714285714285714-0.478042954057638i</v>
      </c>
      <c r="M2110" t="str">
        <f t="shared" si="619"/>
        <v>0.0025-0.0148935730951669i</v>
      </c>
      <c r="N2110">
        <f t="shared" si="620"/>
        <v>41.511833588855495</v>
      </c>
      <c r="O2110">
        <f t="shared" si="621"/>
        <v>6.5271844950325422</v>
      </c>
      <c r="P2110" s="3">
        <f t="shared" si="622"/>
        <v>6.5271844950325422</v>
      </c>
      <c r="Q2110" s="3">
        <f t="shared" si="623"/>
        <v>-138.4881664111445</v>
      </c>
      <c r="R2110">
        <f t="shared" si="624"/>
        <v>41.511833588855495</v>
      </c>
      <c r="S2110">
        <f t="shared" si="625"/>
        <v>2.5298648495549627</v>
      </c>
      <c r="T2110">
        <f t="shared" si="608"/>
        <v>6.5271844950325422</v>
      </c>
    </row>
    <row r="2111" spans="1:20" x14ac:dyDescent="0.25">
      <c r="A2111">
        <f t="shared" si="609"/>
        <v>15956.012968550958</v>
      </c>
      <c r="B2111">
        <f t="shared" si="626"/>
        <v>2539.4783359832718</v>
      </c>
      <c r="C2111" t="str">
        <f t="shared" si="610"/>
        <v>-1.5743098638311-1.39930776037343i</v>
      </c>
      <c r="D2111" t="str">
        <f t="shared" si="611"/>
        <v>3.47808262743253-6.27936962466793i</v>
      </c>
      <c r="E2111" t="str">
        <f t="shared" si="612"/>
        <v>162.155543479595+2.53059089771523i</v>
      </c>
      <c r="F2111" t="str">
        <f t="shared" si="613"/>
        <v>2.90990308228346-58.8185508119745i</v>
      </c>
      <c r="G2111" t="str">
        <f t="shared" si="614"/>
        <v>0.999997653663977-0.00153177365091676i</v>
      </c>
      <c r="H2111" t="str">
        <f t="shared" si="615"/>
        <v>379.582057682589+706.723743294503i</v>
      </c>
      <c r="I2111" t="str">
        <f t="shared" si="616"/>
        <v>288.917637256024-137.237824763664i</v>
      </c>
      <c r="K2111" t="str">
        <f t="shared" si="617"/>
        <v>0.00294916768977135-0.0141709702877034i</v>
      </c>
      <c r="L2111" t="str">
        <f t="shared" si="618"/>
        <v>0.000714285714285714-0.476233267640603i</v>
      </c>
      <c r="M2111" t="str">
        <f t="shared" si="619"/>
        <v>0.0025-0.0148371917664544i</v>
      </c>
      <c r="N2111">
        <f t="shared" si="620"/>
        <v>41.631937548092594</v>
      </c>
      <c r="O2111">
        <f t="shared" si="621"/>
        <v>6.4704183240532593</v>
      </c>
      <c r="P2111" s="3">
        <f t="shared" si="622"/>
        <v>6.4704183240532593</v>
      </c>
      <c r="Q2111" s="3">
        <f t="shared" si="623"/>
        <v>-138.36806245190741</v>
      </c>
      <c r="R2111">
        <f t="shared" si="624"/>
        <v>41.631937548092594</v>
      </c>
      <c r="S2111">
        <f t="shared" si="625"/>
        <v>2.5394783359832718</v>
      </c>
      <c r="T2111">
        <f t="shared" si="608"/>
        <v>6.4704183240532593</v>
      </c>
    </row>
    <row r="2112" spans="1:20" x14ac:dyDescent="0.25">
      <c r="A2112">
        <f t="shared" si="609"/>
        <v>16016.645817831451</v>
      </c>
      <c r="B2112">
        <f t="shared" si="626"/>
        <v>2549.1283536600081</v>
      </c>
      <c r="C2112" t="str">
        <f t="shared" si="610"/>
        <v>-1.56113821771676-1.39348626286543i</v>
      </c>
      <c r="D2112" t="str">
        <f t="shared" si="611"/>
        <v>3.47808230479312-6.25569043781967i</v>
      </c>
      <c r="E2112" t="str">
        <f t="shared" si="612"/>
        <v>162.161900416006+2.54034212486185i</v>
      </c>
      <c r="F2112" t="str">
        <f t="shared" si="613"/>
        <v>2.90990303029503-58.5959202549465i</v>
      </c>
      <c r="G2112" t="str">
        <f t="shared" si="614"/>
        <v>0.999997635797984-0.00153759436331953i</v>
      </c>
      <c r="H2112" t="str">
        <f t="shared" si="615"/>
        <v>388.671718753761+713.386807493029i</v>
      </c>
      <c r="I2112" t="str">
        <f t="shared" si="616"/>
        <v>290.674853437789-140.140484738119i</v>
      </c>
      <c r="K2112" t="str">
        <f t="shared" si="617"/>
        <v>0.00294454320560128-0.0141176118583794i</v>
      </c>
      <c r="L2112" t="str">
        <f t="shared" si="618"/>
        <v>0.000714285714285714-0.474430431999007i</v>
      </c>
      <c r="M2112" t="str">
        <f t="shared" si="619"/>
        <v>0.0025-0.0147810238757267i</v>
      </c>
      <c r="N2112">
        <f t="shared" si="620"/>
        <v>41.752392655141932</v>
      </c>
      <c r="O2112">
        <f t="shared" si="621"/>
        <v>6.4137063094847511</v>
      </c>
      <c r="P2112" s="3">
        <f t="shared" si="622"/>
        <v>6.4137063094847511</v>
      </c>
      <c r="Q2112" s="3">
        <f t="shared" si="623"/>
        <v>-138.24760734485807</v>
      </c>
      <c r="R2112">
        <f t="shared" si="624"/>
        <v>41.752392655141932</v>
      </c>
      <c r="S2112">
        <f t="shared" si="625"/>
        <v>2.549128353660008</v>
      </c>
      <c r="T2112">
        <f t="shared" si="608"/>
        <v>6.4137063094847511</v>
      </c>
    </row>
    <row r="2113" spans="1:20" x14ac:dyDescent="0.25">
      <c r="A2113">
        <f t="shared" si="609"/>
        <v>16077.50907193921</v>
      </c>
      <c r="B2113">
        <f t="shared" si="626"/>
        <v>2558.815041403916</v>
      </c>
      <c r="C2113" t="str">
        <f t="shared" si="610"/>
        <v>-1.54806568031381-1.38769332413128i</v>
      </c>
      <c r="D2113" t="str">
        <f t="shared" si="611"/>
        <v>3.47808197969706-6.23210124116136i</v>
      </c>
      <c r="E2113" t="str">
        <f t="shared" si="612"/>
        <v>162.168306231558+2.55012623893198i</v>
      </c>
      <c r="F2113" t="str">
        <f t="shared" si="613"/>
        <v>2.90990297791075-58.3741326199024i</v>
      </c>
      <c r="G2113" t="str">
        <f t="shared" si="614"/>
        <v>0.999997617795953-0.00154343719411507i</v>
      </c>
      <c r="H2113" t="str">
        <f t="shared" si="615"/>
        <v>398.070805024368+720.098257131579i</v>
      </c>
      <c r="I2113" t="str">
        <f t="shared" si="616"/>
        <v>292.441311330237-143.139351086057i</v>
      </c>
      <c r="K2113" t="str">
        <f t="shared" si="617"/>
        <v>0.00293995353019599-0.0140644535069692i</v>
      </c>
      <c r="L2113" t="str">
        <f t="shared" si="618"/>
        <v>0.000714285714285714-0.472634421198454i</v>
      </c>
      <c r="M2113" t="str">
        <f t="shared" si="619"/>
        <v>0.0025-0.0147250686149897i</v>
      </c>
      <c r="N2113">
        <f t="shared" si="620"/>
        <v>41.873198578284388</v>
      </c>
      <c r="O2113">
        <f t="shared" si="621"/>
        <v>6.3570487029847644</v>
      </c>
      <c r="P2113" s="3">
        <f t="shared" si="622"/>
        <v>6.3570487029847644</v>
      </c>
      <c r="Q2113" s="3">
        <f t="shared" si="623"/>
        <v>-138.12680142171561</v>
      </c>
      <c r="R2113">
        <f t="shared" si="624"/>
        <v>41.873198578284388</v>
      </c>
      <c r="S2113">
        <f t="shared" si="625"/>
        <v>2.5588150414039159</v>
      </c>
      <c r="T2113">
        <f t="shared" si="608"/>
        <v>6.3570487029847644</v>
      </c>
    </row>
    <row r="2114" spans="1:20" x14ac:dyDescent="0.25">
      <c r="A2114">
        <f t="shared" si="609"/>
        <v>16138.603606412578</v>
      </c>
      <c r="B2114">
        <f t="shared" si="626"/>
        <v>2568.5385385612508</v>
      </c>
      <c r="C2114" t="str">
        <f t="shared" si="610"/>
        <v>-1.53509150762193-1.38192876500835i</v>
      </c>
      <c r="D2114" t="str">
        <f t="shared" si="611"/>
        <v>3.47808165212562-6.20860169535423i</v>
      </c>
      <c r="E2114" t="str">
        <f t="shared" si="612"/>
        <v>162.174761300154+2.55994333795837i</v>
      </c>
      <c r="F2114" t="str">
        <f t="shared" si="613"/>
        <v>2.90990292512757-58.1531847163521i</v>
      </c>
      <c r="G2114" t="str">
        <f t="shared" si="614"/>
        <v>0.999997599656847-0.00154930222734969i</v>
      </c>
      <c r="H2114" t="str">
        <f t="shared" si="615"/>
        <v>407.791946734299+726.853926690189i</v>
      </c>
      <c r="I2114" t="str">
        <f t="shared" si="616"/>
        <v>294.215500930651-146.23823693259i</v>
      </c>
      <c r="K2114" t="str">
        <f t="shared" si="617"/>
        <v>0.00293539840238383-0.0140114945026856i</v>
      </c>
      <c r="L2114" t="str">
        <f t="shared" si="618"/>
        <v>0.000714285714285714-0.470845209402722i</v>
      </c>
      <c r="M2114" t="str">
        <f t="shared" si="619"/>
        <v>0.0025-0.0146693251793083i</v>
      </c>
      <c r="N2114">
        <f t="shared" si="620"/>
        <v>41.994354977868369</v>
      </c>
      <c r="O2114">
        <f t="shared" si="621"/>
        <v>6.3004457564212215</v>
      </c>
      <c r="P2114" s="3">
        <f t="shared" si="622"/>
        <v>6.3004457564212215</v>
      </c>
      <c r="Q2114" s="3">
        <f t="shared" si="623"/>
        <v>-138.00564502213163</v>
      </c>
      <c r="R2114">
        <f t="shared" si="624"/>
        <v>41.994354977868369</v>
      </c>
      <c r="S2114">
        <f t="shared" si="625"/>
        <v>2.5685385385612509</v>
      </c>
      <c r="T2114">
        <f t="shared" si="608"/>
        <v>6.3004457564212215</v>
      </c>
    </row>
    <row r="2115" spans="1:20" x14ac:dyDescent="0.25">
      <c r="A2115">
        <f t="shared" si="609"/>
        <v>16199.930300116948</v>
      </c>
      <c r="B2115">
        <f t="shared" si="626"/>
        <v>2578.2989850077838</v>
      </c>
      <c r="C2115" t="str">
        <f t="shared" si="610"/>
        <v>-1.52221496117766-1.37619240782149i</v>
      </c>
      <c r="D2115" t="str">
        <f t="shared" si="611"/>
        <v>3.47808132205999-6.18519146234929i</v>
      </c>
      <c r="E2115" t="str">
        <f t="shared" si="612"/>
        <v>162.181265998612+2.56979351994936i</v>
      </c>
      <c r="F2115" t="str">
        <f t="shared" si="613"/>
        <v>2.90990287194252-57.9330733658865i</v>
      </c>
      <c r="G2115" t="str">
        <f t="shared" si="614"/>
        <v>0.999997581379622-0.001555189547389i</v>
      </c>
      <c r="H2115" t="str">
        <f t="shared" si="615"/>
        <v>417.848306403615+733.649104412707i</v>
      </c>
      <c r="I2115" t="str">
        <f t="shared" si="616"/>
        <v>295.99573442903-149.441109418226i</v>
      </c>
      <c r="K2115" t="str">
        <f t="shared" si="617"/>
        <v>0.00293087756293714-0.0139587341172274i</v>
      </c>
      <c r="L2115" t="str">
        <f t="shared" si="618"/>
        <v>0.000714285714285714-0.469062770873404i</v>
      </c>
      <c r="M2115" t="str">
        <f t="shared" si="619"/>
        <v>0.0025-0.0146137927667945i</v>
      </c>
      <c r="N2115">
        <f t="shared" si="620"/>
        <v>42.11586150628321</v>
      </c>
      <c r="O2115">
        <f t="shared" si="621"/>
        <v>6.2438977218630489</v>
      </c>
      <c r="P2115" s="3">
        <f t="shared" si="622"/>
        <v>6.2438977218630489</v>
      </c>
      <c r="Q2115" s="3">
        <f t="shared" si="623"/>
        <v>-137.88413849371679</v>
      </c>
      <c r="R2115">
        <f t="shared" si="624"/>
        <v>42.11586150628321</v>
      </c>
      <c r="S2115">
        <f t="shared" si="625"/>
        <v>2.578298985007784</v>
      </c>
      <c r="T2115">
        <f t="shared" si="608"/>
        <v>6.2438977218630489</v>
      </c>
    </row>
    <row r="2116" spans="1:20" x14ac:dyDescent="0.25">
      <c r="A2116">
        <f t="shared" si="609"/>
        <v>16261.490035257391</v>
      </c>
      <c r="B2116">
        <f t="shared" si="626"/>
        <v>2588.0965211508133</v>
      </c>
      <c r="C2116" t="str">
        <f t="shared" si="610"/>
        <v>-1.50943530801369-1.37048407636844i</v>
      </c>
      <c r="D2116" t="str">
        <f t="shared" si="611"/>
        <v>3.47808098948114-6.16187020538219i</v>
      </c>
      <c r="E2116" t="str">
        <f t="shared" si="612"/>
        <v>162.187820706687+2.57967688288581i</v>
      </c>
      <c r="F2116" t="str">
        <f t="shared" si="613"/>
        <v>2.90990281835245-57.7137954021292i</v>
      </c>
      <c r="G2116" t="str">
        <f t="shared" si="614"/>
        <v>0.999997562963227-0.00156109923891919i</v>
      </c>
      <c r="H2116" t="str">
        <f t="shared" si="615"/>
        <v>428.253594450481+740.478479176408i</v>
      </c>
      <c r="I2116" t="str">
        <f t="shared" si="616"/>
        <v>297.780129566875-152.752093547078i</v>
      </c>
      <c r="K2116" t="str">
        <f t="shared" si="617"/>
        <v>0.00292639075455811-0.0139061716247736i</v>
      </c>
      <c r="L2116" t="str">
        <f t="shared" si="618"/>
        <v>0.000714285714285714-0.467287079969521i</v>
      </c>
      <c r="M2116" t="str">
        <f t="shared" si="619"/>
        <v>0.0025-0.0145584705785959i</v>
      </c>
      <c r="N2116">
        <f t="shared" si="620"/>
        <v>42.23771780793507</v>
      </c>
      <c r="O2116">
        <f t="shared" si="621"/>
        <v>6.1874048515709621</v>
      </c>
      <c r="P2116" s="3">
        <f t="shared" si="622"/>
        <v>6.1874048515709621</v>
      </c>
      <c r="Q2116" s="3">
        <f t="shared" si="623"/>
        <v>-137.76228219206493</v>
      </c>
      <c r="R2116">
        <f t="shared" si="624"/>
        <v>42.23771780793507</v>
      </c>
      <c r="S2116">
        <f t="shared" si="625"/>
        <v>2.5880965211508133</v>
      </c>
      <c r="T2116">
        <f t="shared" si="608"/>
        <v>6.1874048515709621</v>
      </c>
    </row>
    <row r="2117" spans="1:20" x14ac:dyDescent="0.25">
      <c r="A2117">
        <f t="shared" si="609"/>
        <v>16323.283697391371</v>
      </c>
      <c r="B2117">
        <f t="shared" si="626"/>
        <v>2597.9312879311865</v>
      </c>
      <c r="C2117" t="str">
        <f t="shared" si="610"/>
        <v>-1.49675182061861-1.36480359590536i</v>
      </c>
      <c r="D2117" t="str">
        <f t="shared" si="611"/>
        <v>3.47808065436995-6.13863758896868i</v>
      </c>
      <c r="E2117" t="str">
        <f t="shared" si="612"/>
        <v>162.194425807096+2.58959352471581i</v>
      </c>
      <c r="F2117" t="str">
        <f t="shared" si="613"/>
        <v>2.90990276435434-57.4953476706934i</v>
      </c>
      <c r="G2117" t="str">
        <f t="shared" si="614"/>
        <v>0.999997544406602-0.00156703138694819i</v>
      </c>
      <c r="H2117" t="str">
        <f t="shared" si="615"/>
        <v>439.022083802039+747.336082578777i</v>
      </c>
      <c r="I2117" t="str">
        <f t="shared" si="616"/>
        <v>299.56659154156-156.175475638531i</v>
      </c>
      <c r="K2117" t="str">
        <f t="shared" si="617"/>
        <v>0.00292193772186447-0.013853806301977i</v>
      </c>
      <c r="L2117" t="str">
        <f t="shared" si="618"/>
        <v>0.000714285714285714-0.465518111147162i</v>
      </c>
      <c r="M2117" t="str">
        <f t="shared" si="619"/>
        <v>0.0025-0.0145033578188841i</v>
      </c>
      <c r="N2117">
        <f t="shared" si="620"/>
        <v>42.359923519219336</v>
      </c>
      <c r="O2117">
        <f t="shared" si="621"/>
        <v>6.1309673979885817</v>
      </c>
      <c r="P2117" s="3">
        <f t="shared" si="622"/>
        <v>6.1309673979885817</v>
      </c>
      <c r="Q2117" s="3">
        <f t="shared" si="623"/>
        <v>-137.64007648078066</v>
      </c>
      <c r="R2117">
        <f t="shared" si="624"/>
        <v>42.359923519219336</v>
      </c>
      <c r="S2117">
        <f t="shared" si="625"/>
        <v>2.5979312879311864</v>
      </c>
      <c r="T2117">
        <f t="shared" si="608"/>
        <v>6.1309673979885817</v>
      </c>
    </row>
    <row r="2118" spans="1:20" x14ac:dyDescent="0.25">
      <c r="A2118">
        <f t="shared" si="609"/>
        <v>16385.312175441457</v>
      </c>
      <c r="B2118">
        <f t="shared" si="626"/>
        <v>2607.803426825325</v>
      </c>
      <c r="C2118" t="str">
        <f t="shared" si="610"/>
        <v>-1.48416377689678-1.35915079313246i</v>
      </c>
      <c r="D2118" t="str">
        <f t="shared" si="611"/>
        <v>3.47808031670714-6.11549327889956i</v>
      </c>
      <c r="E2118" t="str">
        <f t="shared" si="612"/>
        <v>162.201081685537+2.59954354334823i</v>
      </c>
      <c r="F2118" t="str">
        <f t="shared" si="613"/>
        <v>2.90990270994507-57.2777270291352i</v>
      </c>
      <c r="G2118" t="str">
        <f t="shared" si="614"/>
        <v>0.99999752570868-0.00157298607680695i</v>
      </c>
      <c r="H2118" t="str">
        <f t="shared" si="615"/>
        <v>450.168623166452+754.215225853939i</v>
      </c>
      <c r="I2118" t="str">
        <f t="shared" si="616"/>
        <v>301.352793342951-159.715706273201i</v>
      </c>
      <c r="K2118" t="str">
        <f t="shared" si="617"/>
        <v>0.00291751821137555-0.0138016374279584i</v>
      </c>
      <c r="L2118" t="str">
        <f t="shared" si="618"/>
        <v>0.000714285714285714-0.463755838959115i</v>
      </c>
      <c r="M2118" t="str">
        <f t="shared" si="619"/>
        <v>0.0025-0.0144484536948437i</v>
      </c>
      <c r="N2118">
        <f t="shared" si="620"/>
        <v>42.482478268496038</v>
      </c>
      <c r="O2118">
        <f t="shared" si="621"/>
        <v>6.0745856137328431</v>
      </c>
      <c r="P2118" s="3">
        <f t="shared" si="622"/>
        <v>6.0745856137328431</v>
      </c>
      <c r="Q2118" s="3">
        <f t="shared" si="623"/>
        <v>-137.51752173150396</v>
      </c>
      <c r="R2118">
        <f t="shared" si="624"/>
        <v>42.482478268496038</v>
      </c>
      <c r="S2118">
        <f t="shared" si="625"/>
        <v>2.607803426825325</v>
      </c>
      <c r="T2118">
        <f t="shared" si="608"/>
        <v>6.0745856137328431</v>
      </c>
    </row>
    <row r="2119" spans="1:20" x14ac:dyDescent="0.25">
      <c r="A2119">
        <f t="shared" si="609"/>
        <v>16447.576361708136</v>
      </c>
      <c r="B2119">
        <f t="shared" si="626"/>
        <v>2617.7130798472613</v>
      </c>
      <c r="C2119" t="str">
        <f t="shared" si="610"/>
        <v>-1.4716704601285-1.35352549617993i</v>
      </c>
      <c r="D2119" t="str">
        <f t="shared" si="611"/>
        <v>3.47807997647331-6.09243694223598i</v>
      </c>
      <c r="E2119" t="str">
        <f t="shared" si="612"/>
        <v>162.207788730719+2.60952703665102i</v>
      </c>
      <c r="F2119" t="str">
        <f t="shared" si="613"/>
        <v>2.90990265512152-57.0609303469089i</v>
      </c>
      <c r="G2119" t="str">
        <f t="shared" si="614"/>
        <v>0.999997506868384-0.00157896339415061i</v>
      </c>
      <c r="H2119" t="str">
        <f t="shared" si="615"/>
        <v>461.708648577035+761.108431210188i</v>
      </c>
      <c r="I2119" t="str">
        <f t="shared" si="616"/>
        <v>303.13615440353-163.377402606029i</v>
      </c>
      <c r="K2119" t="str">
        <f t="shared" si="617"/>
        <v>0.00291313197149831-0.0137496642842995i</v>
      </c>
      <c r="L2119" t="str">
        <f t="shared" si="618"/>
        <v>0.000714285714285714-0.462000238054509i</v>
      </c>
      <c r="M2119" t="str">
        <f t="shared" si="619"/>
        <v>0.0025-0.0143937574166604i</v>
      </c>
      <c r="N2119">
        <f t="shared" si="620"/>
        <v>42.605381676068419</v>
      </c>
      <c r="O2119">
        <f t="shared" si="621"/>
        <v>6.0182597515848144</v>
      </c>
      <c r="P2119" s="3">
        <f t="shared" si="622"/>
        <v>6.0182597515848144</v>
      </c>
      <c r="Q2119" s="3">
        <f t="shared" si="623"/>
        <v>-137.39461832393158</v>
      </c>
      <c r="R2119">
        <f t="shared" si="624"/>
        <v>42.605381676068419</v>
      </c>
      <c r="S2119">
        <f t="shared" si="625"/>
        <v>2.6177130798472614</v>
      </c>
      <c r="T2119">
        <f t="shared" si="608"/>
        <v>6.0182597515848144</v>
      </c>
    </row>
    <row r="2120" spans="1:20" x14ac:dyDescent="0.25">
      <c r="A2120">
        <f t="shared" si="609"/>
        <v>16510.077151882626</v>
      </c>
      <c r="B2120">
        <f t="shared" si="626"/>
        <v>2627.660389550681</v>
      </c>
      <c r="C2120" t="str">
        <f t="shared" si="610"/>
        <v>-1.45927115893062-1.34792753459383i</v>
      </c>
      <c r="D2120" t="str">
        <f t="shared" si="611"/>
        <v>3.47807963364884-6.06946824730452i</v>
      </c>
      <c r="E2120" t="str">
        <f t="shared" si="612"/>
        <v>162.21454733438+2.6195441024437i</v>
      </c>
      <c r="F2120" t="str">
        <f t="shared" si="613"/>
        <v>2.90990259988051-56.8449545053207i</v>
      </c>
      <c r="G2120" t="str">
        <f t="shared" si="614"/>
        <v>0.999997487884631-0.00158496342495975i</v>
      </c>
      <c r="H2120" t="str">
        <f t="shared" si="615"/>
        <v>473.65819275251+768.007357159549i</v>
      </c>
      <c r="I2120" t="str">
        <f t="shared" si="616"/>
        <v>304.913817438134-167.165349898311i</v>
      </c>
      <c r="K2120" t="str">
        <f t="shared" si="617"/>
        <v>0.00290877875251338-0.0136978861550376i</v>
      </c>
      <c r="L2120" t="str">
        <f t="shared" si="618"/>
        <v>0.000714285714285714-0.460251283178432i</v>
      </c>
      <c r="M2120" t="str">
        <f t="shared" si="619"/>
        <v>0.0025-0.0143392681975098i</v>
      </c>
      <c r="N2120">
        <f t="shared" si="620"/>
        <v>42.728633354155534</v>
      </c>
      <c r="O2120">
        <f t="shared" si="621"/>
        <v>5.9619900644803998</v>
      </c>
      <c r="P2120" s="3">
        <f t="shared" si="622"/>
        <v>5.9619900644803998</v>
      </c>
      <c r="Q2120" s="3">
        <f t="shared" si="623"/>
        <v>-137.27136664584447</v>
      </c>
      <c r="R2120">
        <f t="shared" si="624"/>
        <v>42.728633354155534</v>
      </c>
      <c r="S2120">
        <f t="shared" si="625"/>
        <v>2.6276603895506812</v>
      </c>
      <c r="T2120">
        <f t="shared" si="608"/>
        <v>5.9619900644803998</v>
      </c>
    </row>
    <row r="2121" spans="1:20" x14ac:dyDescent="0.25">
      <c r="A2121">
        <f t="shared" si="609"/>
        <v>16572.815445059779</v>
      </c>
      <c r="B2121">
        <f t="shared" si="626"/>
        <v>2637.6454990309735</v>
      </c>
      <c r="C2121" t="str">
        <f t="shared" si="610"/>
        <v>-1.44696516721719-1.34235673932226i</v>
      </c>
      <c r="D2121" t="str">
        <f t="shared" si="611"/>
        <v>3.47807928821401-6.0465868636926i</v>
      </c>
      <c r="E2121" t="str">
        <f t="shared" si="612"/>
        <v>162.221357891312+2.62959483849332i</v>
      </c>
      <c r="F2121" t="str">
        <f t="shared" si="613"/>
        <v>2.90990254421886-56.6297963974858i</v>
      </c>
      <c r="G2121" t="str">
        <f t="shared" si="614"/>
        <v>0.999997468756327-0.00159098625554165i</v>
      </c>
      <c r="H2121" t="str">
        <f t="shared" si="615"/>
        <v>486.033891742878+774.902717392894i</v>
      </c>
      <c r="I2121" t="str">
        <f t="shared" si="616"/>
        <v>306.682623345472-171.084502097316i</v>
      </c>
      <c r="K2121" t="str">
        <f t="shared" si="617"/>
        <v>0.00290445830656151-0.0136463023266588i</v>
      </c>
      <c r="L2121" t="str">
        <f t="shared" si="618"/>
        <v>0.000714285714285714-0.458508949171578i</v>
      </c>
      <c r="M2121" t="str">
        <f t="shared" si="619"/>
        <v>0.0025-0.0142849852535464i</v>
      </c>
      <c r="N2121">
        <f t="shared" si="620"/>
        <v>42.852232906872615</v>
      </c>
      <c r="O2121">
        <f t="shared" si="621"/>
        <v>5.9057768055006168</v>
      </c>
      <c r="P2121" s="3">
        <f t="shared" si="622"/>
        <v>5.9057768055006168</v>
      </c>
      <c r="Q2121" s="3">
        <f t="shared" si="623"/>
        <v>-137.14776709312738</v>
      </c>
      <c r="R2121">
        <f t="shared" si="624"/>
        <v>42.852232906872615</v>
      </c>
      <c r="S2121">
        <f t="shared" si="625"/>
        <v>2.6376454990309735</v>
      </c>
      <c r="T2121">
        <f t="shared" si="608"/>
        <v>5.9057768055006168</v>
      </c>
    </row>
    <row r="2122" spans="1:20" x14ac:dyDescent="0.25">
      <c r="A2122">
        <f t="shared" si="609"/>
        <v>16635.792143751009</v>
      </c>
      <c r="B2122">
        <f t="shared" si="626"/>
        <v>2647.6685519272914</v>
      </c>
      <c r="C2122" t="str">
        <f t="shared" si="610"/>
        <v>-1.43475178416062-1.33681294270169i</v>
      </c>
      <c r="D2122" t="str">
        <f t="shared" si="611"/>
        <v>3.47807894014897-6.02379246224365i</v>
      </c>
      <c r="E2122" t="str">
        <f t="shared" si="612"/>
        <v>162.228220799388+2.63967934251059i</v>
      </c>
      <c r="F2122" t="str">
        <f t="shared" si="613"/>
        <v>2.90990248813339-56.415452928283i</v>
      </c>
      <c r="G2122" t="str">
        <f t="shared" si="614"/>
        <v>0.999997449482373-0.00159703197253152i</v>
      </c>
      <c r="H2122" t="str">
        <f t="shared" si="615"/>
        <v>498.852988243538+781.784192739224i</v>
      </c>
      <c r="I2122" t="str">
        <f t="shared" si="616"/>
        <v>308.439084040476-175.139981265001i</v>
      </c>
      <c r="K2122" t="str">
        <f t="shared" si="617"/>
        <v>0.00290017038762963-0.0135949120880916i</v>
      </c>
      <c r="L2122" t="str">
        <f t="shared" si="618"/>
        <v>0.000714285714285714-0.456773210969894i</v>
      </c>
      <c r="M2122" t="str">
        <f t="shared" si="619"/>
        <v>0.0025-0.0142309078038916i</v>
      </c>
      <c r="N2122">
        <f t="shared" si="620"/>
        <v>42.976179930208275</v>
      </c>
      <c r="O2122">
        <f t="shared" si="621"/>
        <v>5.8496202278625891</v>
      </c>
      <c r="P2122" s="3">
        <f t="shared" si="622"/>
        <v>5.8496202278625891</v>
      </c>
      <c r="Q2122" s="3">
        <f t="shared" si="623"/>
        <v>-137.02382006979173</v>
      </c>
      <c r="R2122">
        <f t="shared" si="624"/>
        <v>42.976179930208275</v>
      </c>
      <c r="S2122">
        <f t="shared" si="625"/>
        <v>2.6476685519272913</v>
      </c>
      <c r="T2122">
        <f t="shared" si="608"/>
        <v>5.8496202278625891</v>
      </c>
    </row>
    <row r="2123" spans="1:20" x14ac:dyDescent="0.25">
      <c r="A2123">
        <f t="shared" si="609"/>
        <v>16699.008153897263</v>
      </c>
      <c r="B2123">
        <f t="shared" si="626"/>
        <v>2657.7296924246152</v>
      </c>
      <c r="C2123" t="str">
        <f t="shared" si="610"/>
        <v>-1.42263031415295-1.33129597844332i</v>
      </c>
      <c r="D2123" t="str">
        <f t="shared" si="611"/>
        <v>3.47807858943367-6.00108471505229i</v>
      </c>
      <c r="E2123" t="str">
        <f t="shared" si="612"/>
        <v>162.235136459583+2.64979771214309i</v>
      </c>
      <c r="F2123" t="str">
        <f t="shared" si="613"/>
        <v>2.90990243162086-56.2019210143091i</v>
      </c>
      <c r="G2123" t="str">
        <f t="shared" si="614"/>
        <v>0.99999743006166-0.0016031006628937i</v>
      </c>
      <c r="H2123" t="str">
        <f t="shared" si="615"/>
        <v>512.133330862945+788.640335737511i</v>
      </c>
      <c r="I2123" t="str">
        <f t="shared" si="616"/>
        <v>310.179353085211-179.337075627268i</v>
      </c>
      <c r="K2123" t="str">
        <f t="shared" si="617"/>
        <v>0.00289591475153748-0.0135437147307012i</v>
      </c>
      <c r="L2123" t="str">
        <f t="shared" si="618"/>
        <v>0.000714285714285714-0.455044043604197i</v>
      </c>
      <c r="M2123" t="str">
        <f t="shared" si="619"/>
        <v>0.0025-0.0141770350706232i</v>
      </c>
      <c r="N2123">
        <f t="shared" si="620"/>
        <v>43.100474012003019</v>
      </c>
      <c r="O2123">
        <f t="shared" si="621"/>
        <v>5.7935205849096061</v>
      </c>
      <c r="P2123" s="3">
        <f t="shared" si="622"/>
        <v>5.7935205849096061</v>
      </c>
      <c r="Q2123" s="3">
        <f t="shared" si="623"/>
        <v>-136.89952598799698</v>
      </c>
      <c r="R2123">
        <f t="shared" si="624"/>
        <v>43.100474012003019</v>
      </c>
      <c r="S2123">
        <f t="shared" si="625"/>
        <v>2.6577296924246152</v>
      </c>
      <c r="T2123">
        <f t="shared" si="608"/>
        <v>5.7935205849096061</v>
      </c>
    </row>
    <row r="2124" spans="1:20" x14ac:dyDescent="0.25">
      <c r="A2124">
        <f t="shared" si="609"/>
        <v>16762.464384882074</v>
      </c>
      <c r="B2124">
        <f t="shared" si="626"/>
        <v>2667.8290652558289</v>
      </c>
      <c r="C2124" t="str">
        <f t="shared" si="610"/>
        <v>-1.4106000667675-1.32580568161972i</v>
      </c>
      <c r="D2124" t="str">
        <f t="shared" si="611"/>
        <v>3.47807823604796-5.97846329545977i</v>
      </c>
      <c r="E2124" t="str">
        <f t="shared" si="612"/>
        <v>162.242105276+2.6599500449708i</v>
      </c>
      <c r="F2124" t="str">
        <f t="shared" si="613"/>
        <v>2.90990237467803-55.989197583836i</v>
      </c>
      <c r="G2124" t="str">
        <f t="shared" si="614"/>
        <v>0.999997410493069-0.00160919241392298i</v>
      </c>
      <c r="H2124" t="str">
        <f t="shared" si="615"/>
        <v>525.893368518736+795.458467345857i</v>
      </c>
      <c r="I2124" t="str">
        <f t="shared" si="616"/>
        <v>311.899193986965-183.681235981142i</v>
      </c>
      <c r="K2124" t="str">
        <f t="shared" si="617"/>
        <v>0.00289169115592417-0.0134927095482827i</v>
      </c>
      <c r="L2124" t="str">
        <f t="shared" si="618"/>
        <v>0.000714285714285714-0.453321422199838i</v>
      </c>
      <c r="M2124" t="str">
        <f t="shared" si="619"/>
        <v>0.0025-0.0141233662787639i</v>
      </c>
      <c r="N2124">
        <f t="shared" si="620"/>
        <v>43.22511473192921</v>
      </c>
      <c r="O2124">
        <f t="shared" si="621"/>
        <v>5.7374781301018931</v>
      </c>
      <c r="P2124" s="3">
        <f t="shared" si="622"/>
        <v>5.7374781301018931</v>
      </c>
      <c r="Q2124" s="3">
        <f t="shared" si="623"/>
        <v>-136.77488526807079</v>
      </c>
      <c r="R2124">
        <f t="shared" si="624"/>
        <v>43.22511473192921</v>
      </c>
      <c r="S2124">
        <f t="shared" si="625"/>
        <v>2.667829065255829</v>
      </c>
      <c r="T2124">
        <f t="shared" si="608"/>
        <v>5.7374781301018931</v>
      </c>
    </row>
    <row r="2125" spans="1:20" x14ac:dyDescent="0.25">
      <c r="A2125">
        <f t="shared" si="609"/>
        <v>16826.161749544626</v>
      </c>
      <c r="B2125">
        <f t="shared" si="626"/>
        <v>2677.9668157038013</v>
      </c>
      <c r="C2125" t="str">
        <f t="shared" si="610"/>
        <v>-1.39866035672071-1.32034188865147i</v>
      </c>
      <c r="D2125" t="str">
        <f t="shared" si="611"/>
        <v>3.47807787997148-5.95592787804915i</v>
      </c>
      <c r="E2125" t="str">
        <f t="shared" si="612"/>
        <v>162.249127655894+2.67013643850089i</v>
      </c>
      <c r="F2125" t="str">
        <f t="shared" si="613"/>
        <v>2.90990231730161-55.7772795767659i</v>
      </c>
      <c r="G2125" t="str">
        <f t="shared" si="614"/>
        <v>0.999997390775476-0.00161530731324583i</v>
      </c>
      <c r="H2125" t="str">
        <f t="shared" si="615"/>
        <v>540.152139012017+802.224565316502i</v>
      </c>
      <c r="I2125" t="str">
        <f t="shared" si="616"/>
        <v>313.59394603549-188.178070158718i</v>
      </c>
      <c r="K2125" t="str">
        <f t="shared" si="617"/>
        <v>0.00288749936023464-0.0134418958370549i</v>
      </c>
      <c r="L2125" t="str">
        <f t="shared" si="618"/>
        <v>0.000714285714285714-0.451605321976329i</v>
      </c>
      <c r="M2125" t="str">
        <f t="shared" si="619"/>
        <v>0.0025-0.0140699006562701i</v>
      </c>
      <c r="N2125">
        <f t="shared" si="620"/>
        <v>43.350101661470859</v>
      </c>
      <c r="O2125">
        <f t="shared" si="621"/>
        <v>5.6814931170066103</v>
      </c>
      <c r="P2125" s="3">
        <f t="shared" si="622"/>
        <v>5.6814931170066103</v>
      </c>
      <c r="Q2125" s="3">
        <f t="shared" si="623"/>
        <v>-136.64989833852914</v>
      </c>
      <c r="R2125">
        <f t="shared" si="624"/>
        <v>43.350101661470859</v>
      </c>
      <c r="S2125">
        <f t="shared" si="625"/>
        <v>2.6779668157038015</v>
      </c>
      <c r="T2125">
        <f t="shared" si="608"/>
        <v>5.6814931170066103</v>
      </c>
    </row>
    <row r="2126" spans="1:20" x14ac:dyDescent="0.25">
      <c r="A2126">
        <f t="shared" si="609"/>
        <v>16890.101164192896</v>
      </c>
      <c r="B2126">
        <f t="shared" si="626"/>
        <v>2688.1430896034758</v>
      </c>
      <c r="C2126" t="str">
        <f t="shared" si="610"/>
        <v>-1.38681050383434-1.31490443729405i</v>
      </c>
      <c r="D2126" t="str">
        <f t="shared" si="611"/>
        <v>3.47807752118374-5.93347813864063i</v>
      </c>
      <c r="E2126" t="str">
        <f t="shared" si="612"/>
        <v>162.256204009697+2.68035699016206i</v>
      </c>
      <c r="F2126" t="str">
        <f t="shared" si="613"/>
        <v>2.9099022594883-55.5661639445866i</v>
      </c>
      <c r="G2126" t="str">
        <f t="shared" si="614"/>
        <v>0.999997370907744-0.00162144544882164i</v>
      </c>
      <c r="H2126" t="str">
        <f t="shared" si="615"/>
        <v>554.929250689719+808.923143779896i</v>
      </c>
      <c r="I2126" t="str">
        <f t="shared" si="616"/>
        <v>315.258487558484-192.833335204001i</v>
      </c>
      <c r="K2126" t="str">
        <f t="shared" si="617"/>
        <v>0.00288333912570649-0.0133912728956541i</v>
      </c>
      <c r="L2126" t="str">
        <f t="shared" si="618"/>
        <v>0.000714285714285714-0.449895718246988i</v>
      </c>
      <c r="M2126" t="str">
        <f t="shared" si="619"/>
        <v>0.0025-0.0140166374340208i</v>
      </c>
      <c r="N2126">
        <f t="shared" si="620"/>
        <v>43.475434363904185</v>
      </c>
      <c r="O2126">
        <f t="shared" si="621"/>
        <v>5.6255657992884398</v>
      </c>
      <c r="P2126" s="3">
        <f t="shared" si="622"/>
        <v>5.6255657992884398</v>
      </c>
      <c r="Q2126" s="3">
        <f t="shared" si="623"/>
        <v>-136.52456563609582</v>
      </c>
      <c r="R2126">
        <f t="shared" si="624"/>
        <v>43.475434363904185</v>
      </c>
      <c r="S2126">
        <f t="shared" si="625"/>
        <v>2.6881430896034759</v>
      </c>
      <c r="T2126">
        <f t="shared" si="608"/>
        <v>5.6255657992884398</v>
      </c>
    </row>
    <row r="2127" spans="1:20" x14ac:dyDescent="0.25">
      <c r="A2127">
        <f t="shared" si="609"/>
        <v>16954.28354861683</v>
      </c>
      <c r="B2127">
        <f t="shared" si="626"/>
        <v>2698.3580333439691</v>
      </c>
      <c r="C2127" t="str">
        <f t="shared" si="610"/>
        <v>-1.37504983299789-1.30949316662491i</v>
      </c>
      <c r="D2127" t="str">
        <f t="shared" si="611"/>
        <v>3.47807715966413-5.91111375428697i</v>
      </c>
      <c r="E2127" t="str">
        <f t="shared" si="612"/>
        <v>162.263334751044+2.69061179730006i</v>
      </c>
      <c r="F2127" t="str">
        <f t="shared" si="613"/>
        <v>2.90990220123478-55.3558476503293i</v>
      </c>
      <c r="G2127" t="str">
        <f t="shared" si="614"/>
        <v>0.999997350888732-0.001627606908944i</v>
      </c>
      <c r="H2127" t="str">
        <f t="shared" si="615"/>
        <v>570.244855947937+815.537123609117i</v>
      </c>
      <c r="I2127" t="str">
        <f t="shared" si="616"/>
        <v>316.887196485853-197.652926870909i</v>
      </c>
      <c r="K2127" t="str">
        <f t="shared" si="617"/>
        <v>0.00287921021535679-0.013340840025128i</v>
      </c>
      <c r="L2127" t="str">
        <f t="shared" si="618"/>
        <v>0.000714285714285714-0.4481925864186i</v>
      </c>
      <c r="M2127" t="str">
        <f t="shared" si="619"/>
        <v>0.0025-0.0139635758458067i</v>
      </c>
      <c r="N2127">
        <f t="shared" si="620"/>
        <v>43.601112394281159</v>
      </c>
      <c r="O2127">
        <f t="shared" si="621"/>
        <v>5.5696964307000858</v>
      </c>
      <c r="P2127" s="3">
        <f t="shared" si="622"/>
        <v>5.5696964307000858</v>
      </c>
      <c r="Q2127" s="3">
        <f t="shared" si="623"/>
        <v>-136.39888760571884</v>
      </c>
      <c r="R2127">
        <f t="shared" si="624"/>
        <v>43.601112394281159</v>
      </c>
      <c r="S2127">
        <f t="shared" si="625"/>
        <v>2.6983580333439692</v>
      </c>
      <c r="T2127">
        <f t="shared" si="608"/>
        <v>5.5696964307000858</v>
      </c>
    </row>
    <row r="2128" spans="1:20" x14ac:dyDescent="0.25">
      <c r="A2128">
        <f t="shared" si="609"/>
        <v>17018.709826101574</v>
      </c>
      <c r="B2128">
        <f t="shared" si="626"/>
        <v>2708.6117938706761</v>
      </c>
      <c r="C2128" t="str">
        <f t="shared" si="610"/>
        <v>-1.36337767413124-1.30410791703049i</v>
      </c>
      <c r="D2128" t="str">
        <f t="shared" si="611"/>
        <v>3.4780767953918-5.88883440326872i</v>
      </c>
      <c r="E2128" t="str">
        <f t="shared" si="612"/>
        <v>162.270520296798+2.7009009571715i</v>
      </c>
      <c r="F2128" t="str">
        <f t="shared" si="613"/>
        <v>2.90990214253769-55.1463276685231i</v>
      </c>
      <c r="G2128" t="str">
        <f t="shared" si="614"/>
        <v>0.999997330717287-0.00163379178224195i</v>
      </c>
      <c r="H2128" t="str">
        <f t="shared" si="615"/>
        <v>586.119615154819+822.047693180733i</v>
      </c>
      <c r="I2128" t="str">
        <f t="shared" si="616"/>
        <v>318.473908130249-202.642865997831i</v>
      </c>
      <c r="K2128" t="str">
        <f t="shared" si="617"/>
        <v>0.002875112393969-0.0132905965289288i</v>
      </c>
      <c r="L2128" t="str">
        <f t="shared" si="618"/>
        <v>0.000714285714285714-0.446495901991032i</v>
      </c>
      <c r="M2128" t="str">
        <f t="shared" si="619"/>
        <v>0.0025-0.0139107151283191i</v>
      </c>
      <c r="N2128">
        <f t="shared" si="620"/>
        <v>43.727135299410463</v>
      </c>
      <c r="O2128">
        <f t="shared" si="621"/>
        <v>5.5138852650719912</v>
      </c>
      <c r="P2128" s="3">
        <f t="shared" si="622"/>
        <v>5.5138852650719912</v>
      </c>
      <c r="Q2128" s="3">
        <f t="shared" si="623"/>
        <v>-136.27286470058954</v>
      </c>
      <c r="R2128">
        <f t="shared" si="624"/>
        <v>43.727135299410463</v>
      </c>
      <c r="S2128">
        <f t="shared" si="625"/>
        <v>2.7086117938706762</v>
      </c>
      <c r="T2128">
        <f t="shared" si="608"/>
        <v>5.5138852650719912</v>
      </c>
    </row>
    <row r="2129" spans="1:20" x14ac:dyDescent="0.25">
      <c r="A2129">
        <f t="shared" si="609"/>
        <v>17083.38092344076</v>
      </c>
      <c r="B2129">
        <f t="shared" si="626"/>
        <v>2718.9045186873846</v>
      </c>
      <c r="C2129" t="str">
        <f t="shared" si="610"/>
        <v>-1.3517933621477-1.29874853019355i</v>
      </c>
      <c r="D2129" t="str">
        <f t="shared" si="611"/>
        <v>3.47807642834582-5.86663976508975i</v>
      </c>
      <c r="E2129" t="str">
        <f t="shared" si="612"/>
        <v>162.277761067073+2.71122456693704i</v>
      </c>
      <c r="F2129" t="str">
        <f t="shared" si="613"/>
        <v>2.90990208339366-54.937600985153i</v>
      </c>
      <c r="G2129" t="str">
        <f t="shared" si="614"/>
        <v>0.999997310392249-0.00164000015768131i</v>
      </c>
      <c r="H2129" t="str">
        <f t="shared" si="615"/>
        <v>602.574649377694+828.434159213905i</v>
      </c>
      <c r="I2129" t="str">
        <f t="shared" si="616"/>
        <v>320.011870115107-207.809281255638i</v>
      </c>
      <c r="K2129" t="str">
        <f t="shared" si="617"/>
        <v>0.00287104542807994-0.0132405417129074i</v>
      </c>
      <c r="L2129" t="str">
        <f t="shared" si="618"/>
        <v>0.000714285714285714-0.444805640556917i</v>
      </c>
      <c r="M2129" t="str">
        <f t="shared" si="619"/>
        <v>0.0025-0.0138580545211388i</v>
      </c>
      <c r="N2129">
        <f t="shared" si="620"/>
        <v>43.853502617840377</v>
      </c>
      <c r="O2129">
        <f t="shared" si="621"/>
        <v>5.4581325563030338</v>
      </c>
      <c r="P2129" s="3">
        <f t="shared" si="622"/>
        <v>5.4581325563030338</v>
      </c>
      <c r="Q2129" s="3">
        <f t="shared" si="623"/>
        <v>-136.14649738215962</v>
      </c>
      <c r="R2129">
        <f t="shared" si="624"/>
        <v>43.853502617840377</v>
      </c>
      <c r="S2129">
        <f t="shared" si="625"/>
        <v>2.7189045186873844</v>
      </c>
      <c r="T2129">
        <f t="shared" si="608"/>
        <v>5.4581325563030338</v>
      </c>
    </row>
    <row r="2130" spans="1:20" x14ac:dyDescent="0.25">
      <c r="A2130">
        <f t="shared" si="609"/>
        <v>17148.297770949834</v>
      </c>
      <c r="B2130">
        <f t="shared" si="626"/>
        <v>2729.2363558583966</v>
      </c>
      <c r="C2130" t="str">
        <f t="shared" si="610"/>
        <v>-1.34029623691713-1.29341484908058i</v>
      </c>
      <c r="D2130" t="str">
        <f t="shared" si="611"/>
        <v>3.47807605850509-5.84452952047252i</v>
      </c>
      <c r="E2130" t="str">
        <f t="shared" si="612"/>
        <v>162.285057485263+2.72158272365899i</v>
      </c>
      <c r="F2130" t="str">
        <f t="shared" si="613"/>
        <v>2.90990202379929-54.7296645976157i</v>
      </c>
      <c r="G2130" t="str">
        <f t="shared" si="614"/>
        <v>0.999997289912447-0.0016462321245659i</v>
      </c>
      <c r="H2130" t="str">
        <f t="shared" si="615"/>
        <v>619.631480087359+834.673787461538i</v>
      </c>
      <c r="I2130" t="str">
        <f t="shared" si="616"/>
        <v>321.493694413575-213.158387702509i</v>
      </c>
      <c r="K2130" t="str">
        <f t="shared" si="617"/>
        <v>0.00286700908596695-0.0131906748853067i</v>
      </c>
      <c r="L2130" t="str">
        <f t="shared" si="618"/>
        <v>0.000714285714285714-0.443121777801271i</v>
      </c>
      <c r="M2130" t="str">
        <f t="shared" si="619"/>
        <v>0.0025-0.0138055932667252i</v>
      </c>
      <c r="N2130">
        <f t="shared" si="620"/>
        <v>43.980213879844911</v>
      </c>
      <c r="O2130">
        <f t="shared" si="621"/>
        <v>5.4024385583503438</v>
      </c>
      <c r="P2130" s="3">
        <f t="shared" si="622"/>
        <v>5.4024385583503438</v>
      </c>
      <c r="Q2130" s="3">
        <f t="shared" si="623"/>
        <v>-136.01978612015509</v>
      </c>
      <c r="R2130">
        <f t="shared" si="624"/>
        <v>43.980213879844911</v>
      </c>
      <c r="S2130">
        <f t="shared" si="625"/>
        <v>2.7292363558583967</v>
      </c>
      <c r="T2130">
        <f t="shared" si="608"/>
        <v>5.4024385583503438</v>
      </c>
    </row>
    <row r="2131" spans="1:20" x14ac:dyDescent="0.25">
      <c r="A2131">
        <f t="shared" si="609"/>
        <v>17213.461302479442</v>
      </c>
      <c r="B2131">
        <f t="shared" si="626"/>
        <v>2739.6074540106583</v>
      </c>
      <c r="C2131" t="str">
        <f t="shared" si="610"/>
        <v>-1.3288856432295-1.2881067179293i</v>
      </c>
      <c r="D2131" t="str">
        <f t="shared" si="611"/>
        <v>3.4780756858483-5.82250335135344i</v>
      </c>
      <c r="E2131" t="str">
        <f t="shared" si="612"/>
        <v>162.292409978066+2.7319755242917i</v>
      </c>
      <c r="F2131" t="str">
        <f t="shared" si="613"/>
        <v>2.90990196375114-54.5225155146761i</v>
      </c>
      <c r="G2131" t="str">
        <f t="shared" si="614"/>
        <v>0.999997269276705-0.00165248777253885i</v>
      </c>
      <c r="H2131" t="str">
        <f t="shared" si="615"/>
        <v>637.311953779559+840.741633150527i</v>
      </c>
      <c r="I2131" t="str">
        <f t="shared" si="616"/>
        <v>322.911306503869-218.696460509422i</v>
      </c>
      <c r="K2131" t="str">
        <f t="shared" si="617"/>
        <v>0.00286300313763497-0.0131409953567555i</v>
      </c>
      <c r="L2131" t="str">
        <f t="shared" si="618"/>
        <v>0.000714285714285714-0.441444289501168i</v>
      </c>
      <c r="M2131" t="str">
        <f t="shared" si="619"/>
        <v>0.0025-0.0137533306104057i</v>
      </c>
      <c r="N2131">
        <f t="shared" si="620"/>
        <v>44.10726860740624</v>
      </c>
      <c r="O2131">
        <f t="shared" si="621"/>
        <v>5.3468035252195643</v>
      </c>
      <c r="P2131" s="3">
        <f t="shared" si="622"/>
        <v>5.3468035252195643</v>
      </c>
      <c r="Q2131" s="3">
        <f t="shared" si="623"/>
        <v>-135.89273139259376</v>
      </c>
      <c r="R2131">
        <f t="shared" si="624"/>
        <v>44.10726860740624</v>
      </c>
      <c r="S2131">
        <f t="shared" si="625"/>
        <v>2.7396074540106583</v>
      </c>
      <c r="T2131">
        <f t="shared" si="608"/>
        <v>5.3468035252195643</v>
      </c>
    </row>
    <row r="2132" spans="1:20" x14ac:dyDescent="0.25">
      <c r="A2132">
        <f t="shared" si="609"/>
        <v>17278.872455428864</v>
      </c>
      <c r="B2132">
        <f t="shared" si="626"/>
        <v>2750.017962335899</v>
      </c>
      <c r="C2132" t="str">
        <f t="shared" si="610"/>
        <v>-1.31756093075867-1.28282398223642i</v>
      </c>
      <c r="D2132" t="str">
        <f t="shared" si="611"/>
        <v>3.478075310354-5.80056094087843i</v>
      </c>
      <c r="E2132" t="str">
        <f t="shared" si="612"/>
        <v>162.299818975513+2.74240306567867i</v>
      </c>
      <c r="F2132" t="str">
        <f t="shared" si="613"/>
        <v>2.90990190324574-54.3161507564249i</v>
      </c>
      <c r="G2132" t="str">
        <f t="shared" si="614"/>
        <v>0.999997248483833-0.00165876719158387i</v>
      </c>
      <c r="H2132" t="str">
        <f t="shared" si="615"/>
        <v>655.638149203178+846.610361230033i</v>
      </c>
      <c r="I2132" t="str">
        <f t="shared" si="616"/>
        <v>324.255891700988-224.429803146016i</v>
      </c>
      <c r="K2132" t="str">
        <f t="shared" si="617"/>
        <v>0.00285902735480393-0.0130915024402623i</v>
      </c>
      <c r="L2132" t="str">
        <f t="shared" si="618"/>
        <v>0.000714285714285714-0.439773151525371i</v>
      </c>
      <c r="M2132" t="str">
        <f t="shared" si="619"/>
        <v>0.0025-0.0137012658003643i</v>
      </c>
      <c r="N2132">
        <f t="shared" si="620"/>
        <v>44.234666314201519</v>
      </c>
      <c r="O2132">
        <f t="shared" si="621"/>
        <v>5.2912277109553312</v>
      </c>
      <c r="P2132" s="3">
        <f t="shared" si="622"/>
        <v>5.2912277109553312</v>
      </c>
      <c r="Q2132" s="3">
        <f t="shared" si="623"/>
        <v>-135.76533368579848</v>
      </c>
      <c r="R2132">
        <f t="shared" si="624"/>
        <v>44.234666314201519</v>
      </c>
      <c r="S2132">
        <f t="shared" si="625"/>
        <v>2.7500179623358991</v>
      </c>
      <c r="T2132">
        <f t="shared" si="608"/>
        <v>5.2912277109553312</v>
      </c>
    </row>
    <row r="2133" spans="1:20" x14ac:dyDescent="0.25">
      <c r="A2133">
        <f t="shared" si="609"/>
        <v>17344.532170759496</v>
      </c>
      <c r="B2133">
        <f t="shared" si="626"/>
        <v>2760.4680305927754</v>
      </c>
      <c r="C2133" t="str">
        <f t="shared" si="610"/>
        <v>-1.30632145402627-1.27756648874533i</v>
      </c>
      <c r="D2133" t="str">
        <f t="shared" si="611"/>
        <v>3.47807493200063-5.77870197339836i</v>
      </c>
      <c r="E2133" t="str">
        <f t="shared" si="612"/>
        <v>162.307284910987+2.75286544454452i</v>
      </c>
      <c r="F2133" t="str">
        <f t="shared" si="613"/>
        <v>2.90990184227965-54.1105673542363i</v>
      </c>
      <c r="G2133" t="str">
        <f t="shared" si="614"/>
        <v>0.999997227532637-0.00166507047202657i</v>
      </c>
      <c r="H2133" t="str">
        <f t="shared" si="615"/>
        <v>674.632264615845+852.250056694823i</v>
      </c>
      <c r="I2133" t="str">
        <f t="shared" si="616"/>
        <v>325.517838793636-230.364709237465i</v>
      </c>
      <c r="K2133" t="str">
        <f t="shared" si="617"/>
        <v>0.0028550815108961-0.0130421954512084i</v>
      </c>
      <c r="L2133" t="str">
        <f t="shared" si="618"/>
        <v>0.000714285714285714-0.438108339834002i</v>
      </c>
      <c r="M2133" t="str">
        <f t="shared" si="619"/>
        <v>0.0025-0.0136493980876313i</v>
      </c>
      <c r="N2133">
        <f t="shared" si="620"/>
        <v>44.362406505589632</v>
      </c>
      <c r="O2133">
        <f t="shared" si="621"/>
        <v>5.2357113696305344</v>
      </c>
      <c r="P2133" s="3">
        <f t="shared" si="622"/>
        <v>5.2357113696305344</v>
      </c>
      <c r="Q2133" s="3">
        <f t="shared" si="623"/>
        <v>-135.63759349441037</v>
      </c>
      <c r="R2133">
        <f t="shared" si="624"/>
        <v>44.362406505589632</v>
      </c>
      <c r="S2133">
        <f t="shared" si="625"/>
        <v>2.7604680305927753</v>
      </c>
      <c r="T2133">
        <f t="shared" si="608"/>
        <v>5.2357113696305344</v>
      </c>
    </row>
    <row r="2134" spans="1:20" x14ac:dyDescent="0.25">
      <c r="A2134">
        <f t="shared" si="609"/>
        <v>17410.441393008379</v>
      </c>
      <c r="B2134">
        <f t="shared" si="626"/>
        <v>2770.9578091090279</v>
      </c>
      <c r="C2134" t="str">
        <f t="shared" si="610"/>
        <v>-1.29516657236608-1.27233408543411i</v>
      </c>
      <c r="D2134" t="str">
        <f t="shared" si="611"/>
        <v>3.47807455076638-5.75692613446435i</v>
      </c>
      <c r="E2134" t="str">
        <f t="shared" si="612"/>
        <v>162.31480822126+2.76336275749114i</v>
      </c>
      <c r="F2134" t="str">
        <f t="shared" si="613"/>
        <v>2.90990178084933-53.9057623507237i</v>
      </c>
      <c r="G2134" t="str">
        <f t="shared" si="614"/>
        <v>0.999997206421909-0.00167139770453575i</v>
      </c>
      <c r="H2134" t="str">
        <f t="shared" si="615"/>
        <v>694.316482203373+857.628025513458i</v>
      </c>
      <c r="I2134" t="str">
        <f t="shared" si="616"/>
        <v>326.686681201209-236.507417220234i</v>
      </c>
      <c r="K2134" t="str">
        <f t="shared" si="617"/>
        <v>0.0028511653810235-0.0129930737073419i</v>
      </c>
      <c r="L2134" t="str">
        <f t="shared" si="618"/>
        <v>0.000714285714285714-0.436449830478185i</v>
      </c>
      <c r="M2134" t="str">
        <f t="shared" si="619"/>
        <v>0.0025-0.0135977267260722i</v>
      </c>
      <c r="N2134">
        <f t="shared" si="620"/>
        <v>44.490488678597472</v>
      </c>
      <c r="O2134">
        <f t="shared" si="621"/>
        <v>5.1802547553369873</v>
      </c>
      <c r="P2134" s="3">
        <f t="shared" si="622"/>
        <v>5.1802547553369873</v>
      </c>
      <c r="Q2134" s="3">
        <f t="shared" si="623"/>
        <v>-135.50951132140253</v>
      </c>
      <c r="R2134">
        <f t="shared" si="624"/>
        <v>44.490488678597472</v>
      </c>
      <c r="S2134">
        <f t="shared" si="625"/>
        <v>2.7709578091090279</v>
      </c>
      <c r="T2134">
        <f t="shared" si="608"/>
        <v>5.1802547553369873</v>
      </c>
    </row>
    <row r="2135" spans="1:20" x14ac:dyDescent="0.25">
      <c r="A2135">
        <f t="shared" si="609"/>
        <v>17476.601070301815</v>
      </c>
      <c r="B2135">
        <f t="shared" si="626"/>
        <v>2781.4874487836423</v>
      </c>
      <c r="C2135" t="str">
        <f t="shared" si="610"/>
        <v>-1.28409564988856-1.2671266215036i</v>
      </c>
      <c r="D2135" t="str">
        <f t="shared" si="611"/>
        <v>3.47807416662934-5.73523311082343i</v>
      </c>
      <c r="E2135" t="str">
        <f t="shared" si="612"/>
        <v>162.322389346511+2.77389510098919i</v>
      </c>
      <c r="F2135" t="str">
        <f t="shared" si="613"/>
        <v>2.90990171895127-53.7017327996986i</v>
      </c>
      <c r="G2135" t="str">
        <f t="shared" si="614"/>
        <v>0.999997185150436-0.00167774898012469i</v>
      </c>
      <c r="H2135" t="str">
        <f t="shared" si="615"/>
        <v>714.712806505218+862.708587019286i</v>
      </c>
      <c r="I2135" t="str">
        <f t="shared" si="616"/>
        <v>327.751035972159-242.86405683997i</v>
      </c>
      <c r="K2135" t="str">
        <f t="shared" si="617"/>
        <v>0.00284727874197554-0.0129441365287717i</v>
      </c>
      <c r="L2135" t="str">
        <f t="shared" si="618"/>
        <v>0.000714285714285714-0.434797599599705i</v>
      </c>
      <c r="M2135" t="str">
        <f t="shared" si="619"/>
        <v>0.0025-0.0135462509723772i</v>
      </c>
      <c r="N2135">
        <f t="shared" si="620"/>
        <v>44.618912321908113</v>
      </c>
      <c r="O2135">
        <f t="shared" si="621"/>
        <v>5.1248581221754899</v>
      </c>
      <c r="P2135" s="3">
        <f t="shared" si="622"/>
        <v>5.1248581221754899</v>
      </c>
      <c r="Q2135" s="3">
        <f t="shared" si="623"/>
        <v>-135.38108767809189</v>
      </c>
      <c r="R2135">
        <f t="shared" si="624"/>
        <v>44.618912321908113</v>
      </c>
      <c r="S2135">
        <f t="shared" si="625"/>
        <v>2.7814874487836425</v>
      </c>
      <c r="T2135">
        <f t="shared" si="608"/>
        <v>5.1248581221754899</v>
      </c>
    </row>
    <row r="2136" spans="1:20" x14ac:dyDescent="0.25">
      <c r="A2136">
        <f t="shared" si="609"/>
        <v>17543.01215436896</v>
      </c>
      <c r="B2136">
        <f t="shared" si="626"/>
        <v>2792.0571010890203</v>
      </c>
      <c r="C2136" t="str">
        <f t="shared" si="610"/>
        <v>-1.2731080554455-1.2619439473655i</v>
      </c>
      <c r="D2136" t="str">
        <f t="shared" si="611"/>
        <v>3.47807377956738-5.71362259041388i</v>
      </c>
      <c r="E2136" t="str">
        <f t="shared" si="612"/>
        <v>162.330028730358+2.78446257137339i</v>
      </c>
      <c r="F2136" t="str">
        <f t="shared" si="613"/>
        <v>2.90990165658188-53.498475766127i</v>
      </c>
      <c r="G2136" t="str">
        <f t="shared" si="614"/>
        <v>0.999997163716994-0.00168412439015248i</v>
      </c>
      <c r="H2136" t="str">
        <f t="shared" si="615"/>
        <v>735.84287338833+867.452859026344i</v>
      </c>
      <c r="I2136" t="str">
        <f t="shared" si="616"/>
        <v>328.698541074801-249.440586449721i</v>
      </c>
      <c r="K2136" t="str">
        <f t="shared" si="617"/>
        <v>0.00284342137220657-0.0128953832379602i</v>
      </c>
      <c r="L2136" t="str">
        <f t="shared" si="618"/>
        <v>0.000714285714285714-0.433151623430668i</v>
      </c>
      <c r="M2136" t="str">
        <f t="shared" si="619"/>
        <v>0.0025-0.0134949700860502i</v>
      </c>
      <c r="N2136">
        <f t="shared" si="620"/>
        <v>44.747676915850178</v>
      </c>
      <c r="O2136">
        <f t="shared" si="621"/>
        <v>5.0695217242450807</v>
      </c>
      <c r="P2136" s="3">
        <f t="shared" si="622"/>
        <v>5.0695217242450807</v>
      </c>
      <c r="Q2136" s="3">
        <f t="shared" si="623"/>
        <v>-135.25232308414982</v>
      </c>
      <c r="R2136">
        <f t="shared" si="624"/>
        <v>44.747676915850178</v>
      </c>
      <c r="S2136">
        <f t="shared" si="625"/>
        <v>2.7920571010890205</v>
      </c>
      <c r="T2136">
        <f t="shared" si="608"/>
        <v>5.0695217242450807</v>
      </c>
    </row>
    <row r="2137" spans="1:20" x14ac:dyDescent="0.25">
      <c r="A2137">
        <f t="shared" si="609"/>
        <v>17609.675600555565</v>
      </c>
      <c r="B2137">
        <f t="shared" si="626"/>
        <v>2802.6669180731587</v>
      </c>
      <c r="C2137" t="str">
        <f t="shared" si="610"/>
        <v>-1.26220316259519-1.25678591463078i</v>
      </c>
      <c r="D2137" t="str">
        <f t="shared" si="611"/>
        <v>3.47807338955825-5.69209426236089i</v>
      </c>
      <c r="E2137" t="str">
        <f t="shared" si="612"/>
        <v>162.337726819882+2.79506526483614i</v>
      </c>
      <c r="F2137" t="str">
        <f t="shared" si="613"/>
        <v>2.90990159373759-53.2959883260885i</v>
      </c>
      <c r="G2137" t="str">
        <f t="shared" si="614"/>
        <v>0.999997142120349-0.00169052402632531i</v>
      </c>
      <c r="H2137" t="str">
        <f t="shared" si="615"/>
        <v>757.727725814725+871.818537424386i</v>
      </c>
      <c r="I2137" t="str">
        <f t="shared" si="616"/>
        <v>329.515791588589-256.242719984146i</v>
      </c>
      <c r="K2137" t="str">
        <f t="shared" si="617"/>
        <v>0.00283959305182369-0.0128468131597179i</v>
      </c>
      <c r="L2137" t="str">
        <f t="shared" si="618"/>
        <v>0.000714285714285714-0.431511878293156i</v>
      </c>
      <c r="M2137" t="str">
        <f t="shared" si="619"/>
        <v>0.0025-0.0134438833293985i</v>
      </c>
      <c r="N2137">
        <f t="shared" si="620"/>
        <v>44.876781932386791</v>
      </c>
      <c r="O2137">
        <f t="shared" si="621"/>
        <v>5.0142458156337844</v>
      </c>
      <c r="P2137" s="3">
        <f t="shared" si="622"/>
        <v>5.0142458156337844</v>
      </c>
      <c r="Q2137" s="3">
        <f t="shared" si="623"/>
        <v>-135.12321806761321</v>
      </c>
      <c r="R2137">
        <f t="shared" si="624"/>
        <v>44.876781932386791</v>
      </c>
      <c r="S2137">
        <f t="shared" si="625"/>
        <v>2.8026669180731587</v>
      </c>
      <c r="T2137">
        <f t="shared" si="608"/>
        <v>5.0142458156337844</v>
      </c>
    </row>
    <row r="2138" spans="1:20" x14ac:dyDescent="0.25">
      <c r="A2138">
        <f t="shared" si="609"/>
        <v>17676.592367837675</v>
      </c>
      <c r="B2138">
        <f t="shared" si="626"/>
        <v>2813.3170523618369</v>
      </c>
      <c r="C2138" t="str">
        <f t="shared" si="610"/>
        <v>-1.25138034956762-1.25165237609808i</v>
      </c>
      <c r="D2138" t="str">
        <f t="shared" si="611"/>
        <v>3.47807299657952-5.67064781697196i</v>
      </c>
      <c r="E2138" t="str">
        <f t="shared" si="612"/>
        <v>162.345484065657+2.80570327741988i</v>
      </c>
      <c r="F2138" t="str">
        <f t="shared" si="613"/>
        <v>2.90990153041477-53.0942675667333i</v>
      </c>
      <c r="G2138" t="str">
        <f t="shared" si="614"/>
        <v>0.999997120359258-0.00169694798069781i</v>
      </c>
      <c r="H2138" t="str">
        <f t="shared" si="615"/>
        <v>780.387552368685+875.759672601393i</v>
      </c>
      <c r="I2138" t="str">
        <f t="shared" si="616"/>
        <v>330.188275591841-263.275842410063i</v>
      </c>
      <c r="K2138" t="str">
        <f t="shared" si="617"/>
        <v>0.00283579356257447-0.0127984256211964i</v>
      </c>
      <c r="L2138" t="str">
        <f t="shared" si="618"/>
        <v>0.000714285714285714-0.429878340598879i</v>
      </c>
      <c r="M2138" t="str">
        <f t="shared" si="619"/>
        <v>0.0025-0.0133929899675219i</v>
      </c>
      <c r="N2138">
        <f t="shared" si="620"/>
        <v>45.006226835106787</v>
      </c>
      <c r="O2138">
        <f t="shared" si="621"/>
        <v>4.9590306504081507</v>
      </c>
      <c r="P2138" s="3">
        <f t="shared" si="622"/>
        <v>4.9590306504081507</v>
      </c>
      <c r="Q2138" s="3">
        <f t="shared" si="623"/>
        <v>-134.99377316489321</v>
      </c>
      <c r="R2138">
        <f t="shared" si="624"/>
        <v>45.006226835106787</v>
      </c>
      <c r="S2138">
        <f t="shared" si="625"/>
        <v>2.8133170523618367</v>
      </c>
      <c r="T2138">
        <f t="shared" si="608"/>
        <v>4.9590306504081507</v>
      </c>
    </row>
    <row r="2139" spans="1:20" x14ac:dyDescent="0.25">
      <c r="A2139">
        <f t="shared" si="609"/>
        <v>17743.76341883546</v>
      </c>
      <c r="B2139">
        <f t="shared" si="626"/>
        <v>2824.007657160812</v>
      </c>
      <c r="C2139" t="str">
        <f t="shared" si="610"/>
        <v>-1.24063899923001-1.24654318574225i</v>
      </c>
      <c r="D2139" t="str">
        <f t="shared" si="611"/>
        <v>3.47807260060855-5.6492829457325i</v>
      </c>
      <c r="E2139" t="str">
        <f t="shared" si="612"/>
        <v>162.353300921777+2.81637670501307i</v>
      </c>
      <c r="F2139" t="str">
        <f t="shared" si="613"/>
        <v>2.9099014666098-52.8933105862403i</v>
      </c>
      <c r="G2139" t="str">
        <f t="shared" si="614"/>
        <v>0.999997098432471-0.00170339634567433i</v>
      </c>
      <c r="H2139" t="str">
        <f t="shared" si="615"/>
        <v>803.841384258355+879.226445750021i</v>
      </c>
      <c r="I2139" t="str">
        <f t="shared" si="616"/>
        <v>330.700310764473-270.544912389194i</v>
      </c>
      <c r="K2139" t="str">
        <f t="shared" si="617"/>
        <v>0.00283202268783499-0.0127502199518822i</v>
      </c>
      <c r="L2139" t="str">
        <f t="shared" si="618"/>
        <v>0.000714285714285714-0.428250986848853i</v>
      </c>
      <c r="M2139" t="str">
        <f t="shared" si="619"/>
        <v>0.0025-0.0133422892683024i</v>
      </c>
      <c r="N2139">
        <f t="shared" si="620"/>
        <v>45.13601107921545</v>
      </c>
      <c r="O2139">
        <f t="shared" si="621"/>
        <v>4.9038764826030805</v>
      </c>
      <c r="P2139" s="3">
        <f t="shared" si="622"/>
        <v>4.9038764826030805</v>
      </c>
      <c r="Q2139" s="3">
        <f t="shared" si="623"/>
        <v>-134.86398892078455</v>
      </c>
      <c r="R2139">
        <f t="shared" si="624"/>
        <v>45.13601107921545</v>
      </c>
      <c r="S2139">
        <f t="shared" si="625"/>
        <v>2.8240076571608119</v>
      </c>
      <c r="T2139">
        <f t="shared" si="608"/>
        <v>4.9038764826030805</v>
      </c>
    </row>
    <row r="2140" spans="1:20" x14ac:dyDescent="0.25">
      <c r="A2140">
        <f t="shared" si="609"/>
        <v>17811.189719827034</v>
      </c>
      <c r="B2140">
        <f t="shared" si="626"/>
        <v>2834.7388862580233</v>
      </c>
      <c r="C2140" t="str">
        <f t="shared" si="610"/>
        <v>-1.22997849905261-1.24145819870304i</v>
      </c>
      <c r="D2140" t="str">
        <f t="shared" si="611"/>
        <v>3.4780722016226-5.62799934130144i</v>
      </c>
      <c r="E2140" t="str">
        <f t="shared" si="612"/>
        <v>162.361177845882+2.82708564334055i</v>
      </c>
      <c r="F2140" t="str">
        <f t="shared" si="613"/>
        <v>2.90990140231899-52.6931144937763i</v>
      </c>
      <c r="G2140" t="str">
        <f t="shared" si="614"/>
        <v>0.999997076338723-0.00170986921401037i</v>
      </c>
      <c r="H2140" t="str">
        <f t="shared" si="615"/>
        <v>828.106746308303+882.164948951685i</v>
      </c>
      <c r="I2140" t="str">
        <f t="shared" si="616"/>
        <v>331.034982985671-278.054350843033i</v>
      </c>
      <c r="K2140" t="str">
        <f t="shared" si="617"/>
        <v>0.00282828021259775-0.0127021954835903i</v>
      </c>
      <c r="L2140" t="str">
        <f t="shared" si="618"/>
        <v>0.000714285714285714-0.426629793633048i</v>
      </c>
      <c r="M2140" t="str">
        <f t="shared" si="619"/>
        <v>0.0025-0.0132917805023933i</v>
      </c>
      <c r="N2140">
        <f t="shared" si="620"/>
        <v>45.266134111526469</v>
      </c>
      <c r="O2140">
        <f t="shared" si="621"/>
        <v>4.8487835662118171</v>
      </c>
      <c r="P2140" s="3">
        <f t="shared" si="622"/>
        <v>4.8487835662118171</v>
      </c>
      <c r="Q2140" s="3">
        <f t="shared" si="623"/>
        <v>-134.73386588847353</v>
      </c>
      <c r="R2140">
        <f t="shared" si="624"/>
        <v>45.266134111526469</v>
      </c>
      <c r="S2140">
        <f t="shared" si="625"/>
        <v>2.8347388862580232</v>
      </c>
      <c r="T2140">
        <f t="shared" si="608"/>
        <v>4.8487835662118171</v>
      </c>
    </row>
    <row r="2141" spans="1:20" x14ac:dyDescent="0.25">
      <c r="A2141">
        <f t="shared" si="609"/>
        <v>17878.872240762379</v>
      </c>
      <c r="B2141">
        <f t="shared" si="626"/>
        <v>2845.5108940258037</v>
      </c>
      <c r="C2141" t="str">
        <f t="shared" si="610"/>
        <v>-1.21939824107473-1.23639727127395i</v>
      </c>
      <c r="D2141" t="str">
        <f t="shared" si="611"/>
        <v>3.47807179959866-5.60679669750664i</v>
      </c>
      <c r="E2141" t="str">
        <f t="shared" si="612"/>
        <v>162.369115299189+2.83783018795914i</v>
      </c>
      <c r="F2141" t="str">
        <f t="shared" si="613"/>
        <v>2.90990133753864-52.4936764094526i</v>
      </c>
      <c r="G2141" t="str">
        <f t="shared" si="614"/>
        <v>0.999997054076745-0.00171636667881378i</v>
      </c>
      <c r="H2141" t="str">
        <f t="shared" si="615"/>
        <v>853.199257337233+884.516973909684i</v>
      </c>
      <c r="I2141" t="str">
        <f t="shared" si="616"/>
        <v>331.174088509649-285.807914089777i</v>
      </c>
      <c r="K2141" t="str">
        <f t="shared" si="617"/>
        <v>0.00282456592345976-0.0126543515504581i</v>
      </c>
      <c r="L2141" t="str">
        <f t="shared" si="618"/>
        <v>0.000714285714285714-0.425014737630054i</v>
      </c>
      <c r="M2141" t="str">
        <f t="shared" si="619"/>
        <v>0.0025-0.0132414629432091i</v>
      </c>
      <c r="N2141">
        <f t="shared" si="620"/>
        <v>45.396595370455657</v>
      </c>
      <c r="O2141">
        <f t="shared" si="621"/>
        <v>4.7937521551760156</v>
      </c>
      <c r="P2141" s="3">
        <f t="shared" si="622"/>
        <v>4.7937521551760156</v>
      </c>
      <c r="Q2141" s="3">
        <f t="shared" si="623"/>
        <v>-134.60340462954434</v>
      </c>
      <c r="R2141">
        <f t="shared" si="624"/>
        <v>45.396595370455657</v>
      </c>
      <c r="S2141">
        <f t="shared" si="625"/>
        <v>2.8455108940258036</v>
      </c>
      <c r="T2141">
        <f t="shared" si="608"/>
        <v>4.7937521551760156</v>
      </c>
    </row>
    <row r="2142" spans="1:20" x14ac:dyDescent="0.25">
      <c r="A2142">
        <f t="shared" si="609"/>
        <v>17946.811955277277</v>
      </c>
      <c r="B2142">
        <f t="shared" si="626"/>
        <v>2856.3238354231021</v>
      </c>
      <c r="C2142" t="str">
        <f t="shared" si="610"/>
        <v>-1.20889762187098-1.23136026089106i</v>
      </c>
      <c r="D2142" t="str">
        <f t="shared" si="611"/>
        <v>3.47807139451365-5.58567470934076i</v>
      </c>
      <c r="E2142" t="str">
        <f t="shared" si="612"/>
        <v>162.377113746519+2.84861043424915i</v>
      </c>
      <c r="F2142" t="str">
        <f t="shared" si="613"/>
        <v>2.90990127226502-52.2949934642859i</v>
      </c>
      <c r="G2142" t="str">
        <f t="shared" si="614"/>
        <v>0.999997031645256-0.0017228888335462i</v>
      </c>
      <c r="H2142" t="str">
        <f t="shared" si="615"/>
        <v>879.132175302231+886.219815332857i</v>
      </c>
      <c r="I2142" t="str">
        <f t="shared" si="616"/>
        <v>331.098081650902-293.808550239795i</v>
      </c>
      <c r="K2142" t="str">
        <f t="shared" si="617"/>
        <v>0.00282087960861067-0.0126066874889385i</v>
      </c>
      <c r="L2142" t="str">
        <f t="shared" si="618"/>
        <v>0.000714285714285714-0.423405795606748i</v>
      </c>
      <c r="M2142" t="str">
        <f t="shared" si="619"/>
        <v>0.0025-0.0131913358669148i</v>
      </c>
      <c r="N2142">
        <f t="shared" si="620"/>
        <v>45.527394286013276</v>
      </c>
      <c r="O2142">
        <f t="shared" si="621"/>
        <v>4.7387825033751705</v>
      </c>
      <c r="P2142" s="3">
        <f t="shared" si="622"/>
        <v>4.7387825033751705</v>
      </c>
      <c r="Q2142" s="3">
        <f t="shared" si="623"/>
        <v>-134.47260571398672</v>
      </c>
      <c r="R2142">
        <f t="shared" si="624"/>
        <v>45.527394286013276</v>
      </c>
      <c r="S2142">
        <f t="shared" si="625"/>
        <v>2.856323835423102</v>
      </c>
      <c r="T2142">
        <f t="shared" si="608"/>
        <v>4.7387825033751705</v>
      </c>
    </row>
    <row r="2143" spans="1:20" x14ac:dyDescent="0.25">
      <c r="A2143">
        <f t="shared" si="609"/>
        <v>18015.009840707331</v>
      </c>
      <c r="B2143">
        <f t="shared" si="626"/>
        <v>2867.1778659977099</v>
      </c>
      <c r="C2143" t="str">
        <f t="shared" si="610"/>
        <v>-1.19847604251776-1.22634702612215i</v>
      </c>
      <c r="D2143" t="str">
        <f t="shared" si="611"/>
        <v>3.47807098634424-5.5646330729566i</v>
      </c>
      <c r="E2143" t="str">
        <f t="shared" si="612"/>
        <v>162.385173656324+2.85942647740903i</v>
      </c>
      <c r="F2143" t="str">
        <f t="shared" si="613"/>
        <v>2.9099012064944-52.0970628001553i</v>
      </c>
      <c r="G2143" t="str">
        <f t="shared" si="614"/>
        <v>0.999997009042965-0.00172943577202434i</v>
      </c>
      <c r="H2143" t="str">
        <f t="shared" si="615"/>
        <v>905.915882724736+887.206096260475i</v>
      </c>
      <c r="I2143" t="str">
        <f t="shared" si="616"/>
        <v>330.786030304769-302.058237600498i</v>
      </c>
      <c r="K2143" t="str">
        <f t="shared" si="617"/>
        <v>0.0028172210578211-0.012559202637794i</v>
      </c>
      <c r="L2143" t="str">
        <f t="shared" si="618"/>
        <v>0.000714285714285714-0.421802944417961i</v>
      </c>
      <c r="M2143" t="str">
        <f t="shared" si="619"/>
        <v>0.0025-0.0131413985524156i</v>
      </c>
      <c r="N2143">
        <f t="shared" si="620"/>
        <v>45.658530279801141</v>
      </c>
      <c r="O2143">
        <f t="shared" si="621"/>
        <v>4.6838748646166843</v>
      </c>
      <c r="P2143" s="3">
        <f t="shared" si="622"/>
        <v>4.6838748646166843</v>
      </c>
      <c r="Q2143" s="3">
        <f t="shared" si="623"/>
        <v>-134.34146972019886</v>
      </c>
      <c r="R2143">
        <f t="shared" si="624"/>
        <v>45.658530279801141</v>
      </c>
      <c r="S2143">
        <f t="shared" si="625"/>
        <v>2.8671778659977099</v>
      </c>
      <c r="T2143">
        <f t="shared" si="608"/>
        <v>4.6838748646166843</v>
      </c>
    </row>
    <row r="2144" spans="1:20" x14ac:dyDescent="0.25">
      <c r="A2144">
        <f t="shared" si="609"/>
        <v>18083.466878102019</v>
      </c>
      <c r="B2144">
        <f t="shared" si="626"/>
        <v>2878.0731418885011</v>
      </c>
      <c r="C2144" t="str">
        <f t="shared" si="610"/>
        <v>-1.18813290856005-1.22135742665576i</v>
      </c>
      <c r="D2144" t="str">
        <f t="shared" si="611"/>
        <v>3.47807057506692-5.54367148566287i</v>
      </c>
      <c r="E2144" t="str">
        <f t="shared" si="612"/>
        <v>162.393295500718+2.8702784124471i</v>
      </c>
      <c r="F2144" t="str">
        <f t="shared" si="613"/>
        <v>2.90990114022296-51.8998815697614i</v>
      </c>
      <c r="G2144" t="str">
        <f t="shared" si="614"/>
        <v>0.99999698626857-0.00173600758842139i</v>
      </c>
      <c r="H2144" t="str">
        <f t="shared" si="615"/>
        <v>933.557308244798+887.403624070388i</v>
      </c>
      <c r="I2144" t="str">
        <f t="shared" si="616"/>
        <v>330.215582070124-310.557803969885i</v>
      </c>
      <c r="K2144" t="str">
        <f t="shared" si="617"/>
        <v>0.00281359006243089-0.0125118963380898i</v>
      </c>
      <c r="L2144" t="str">
        <f t="shared" si="618"/>
        <v>0.000714285714285714-0.420206161006136i</v>
      </c>
      <c r="M2144" t="str">
        <f t="shared" si="619"/>
        <v>0.0025-0.0130916502813465i</v>
      </c>
      <c r="N2144">
        <f t="shared" si="620"/>
        <v>45.790002765004886</v>
      </c>
      <c r="O2144">
        <f t="shared" si="621"/>
        <v>4.6290294926254747</v>
      </c>
      <c r="P2144" s="3">
        <f t="shared" si="622"/>
        <v>4.6290294926254747</v>
      </c>
      <c r="Q2144" s="3">
        <f t="shared" si="623"/>
        <v>-134.20999723499511</v>
      </c>
      <c r="R2144">
        <f t="shared" si="624"/>
        <v>45.790002765004886</v>
      </c>
      <c r="S2144">
        <f t="shared" si="625"/>
        <v>2.8780731418885011</v>
      </c>
      <c r="T2144">
        <f t="shared" si="608"/>
        <v>4.6290294926254747</v>
      </c>
    </row>
    <row r="2145" spans="1:20" x14ac:dyDescent="0.25">
      <c r="A2145">
        <f t="shared" si="609"/>
        <v>18152.184052238805</v>
      </c>
      <c r="B2145">
        <f t="shared" si="626"/>
        <v>2889.0098198276773</v>
      </c>
      <c r="C2145" t="str">
        <f t="shared" si="610"/>
        <v>-1.17786762997839-1.2163913232906i</v>
      </c>
      <c r="D2145" t="str">
        <f t="shared" si="611"/>
        <v>3.47807016065807-5.52278964591983i</v>
      </c>
      <c r="E2145" t="str">
        <f t="shared" si="612"/>
        <v>162.401479755508+2.88116633417576i</v>
      </c>
      <c r="F2145" t="str">
        <f t="shared" si="613"/>
        <v>2.9099010734469-51.7034469365862i</v>
      </c>
      <c r="G2145" t="str">
        <f t="shared" si="614"/>
        <v>0.999996963320763-0.00174260437726833i</v>
      </c>
      <c r="H2145" t="str">
        <f t="shared" si="615"/>
        <v>962.059280729906+886.735287519514i</v>
      </c>
      <c r="I2145" t="str">
        <f t="shared" si="616"/>
        <v>329.362944225245-319.30672590548i</v>
      </c>
      <c r="K2145" t="str">
        <f t="shared" si="617"/>
        <v>0.00280998641533762-0.012464767933188i</v>
      </c>
      <c r="L2145" t="str">
        <f t="shared" si="618"/>
        <v>0.000714285714285714-0.418615422401012i</v>
      </c>
      <c r="M2145" t="str">
        <f t="shared" si="619"/>
        <v>0.0025-0.0130420903380619i</v>
      </c>
      <c r="N2145">
        <f t="shared" si="620"/>
        <v>45.921811146393793</v>
      </c>
      <c r="O2145">
        <f t="shared" si="621"/>
        <v>4.5742466410342733</v>
      </c>
      <c r="P2145" s="3">
        <f t="shared" si="622"/>
        <v>4.5742466410342733</v>
      </c>
      <c r="Q2145" s="3">
        <f t="shared" si="623"/>
        <v>-134.07818885360621</v>
      </c>
      <c r="R2145">
        <f t="shared" si="624"/>
        <v>45.921811146393793</v>
      </c>
      <c r="S2145">
        <f t="shared" si="625"/>
        <v>2.8890098198276775</v>
      </c>
      <c r="T2145">
        <f t="shared" si="608"/>
        <v>4.5742466410342733</v>
      </c>
    </row>
    <row r="2146" spans="1:20" x14ac:dyDescent="0.25">
      <c r="A2146">
        <f t="shared" si="609"/>
        <v>18221.162351637315</v>
      </c>
      <c r="B2146">
        <f t="shared" si="626"/>
        <v>2899.9880571430226</v>
      </c>
      <c r="C2146" t="str">
        <f t="shared" si="610"/>
        <v>-1.16767962115607-1.21144857792476i</v>
      </c>
      <c r="D2146" t="str">
        <f t="shared" si="611"/>
        <v>3.47806974309383-5.50198725333493i</v>
      </c>
      <c r="E2146" t="str">
        <f t="shared" si="612"/>
        <v>162.409726900218+2.89209033720229i</v>
      </c>
      <c r="F2146" t="str">
        <f t="shared" si="613"/>
        <v>2.9099010061624-51.5077560748516i</v>
      </c>
      <c r="G2146" t="str">
        <f t="shared" si="614"/>
        <v>0.999996940198222-0.00174922623345526i</v>
      </c>
      <c r="H2146" t="str">
        <f t="shared" si="615"/>
        <v>991.41981326248+885.119006913032i</v>
      </c>
      <c r="I2146" t="str">
        <f t="shared" si="616"/>
        <v>328.202881329731-328.302907363457i</v>
      </c>
      <c r="K2146" t="str">
        <f t="shared" si="617"/>
        <v>0.002806409910985-0.0124178167687406i</v>
      </c>
      <c r="L2146" t="str">
        <f t="shared" si="618"/>
        <v>0.000714285714285714-0.41703070571928i</v>
      </c>
      <c r="M2146" t="str">
        <f t="shared" si="619"/>
        <v>0.0025-0.0129927180096253i</v>
      </c>
      <c r="N2146">
        <f t="shared" si="620"/>
        <v>46.053954820314857</v>
      </c>
      <c r="O2146">
        <f t="shared" si="621"/>
        <v>4.5195265633726658</v>
      </c>
      <c r="P2146" s="3">
        <f t="shared" si="622"/>
        <v>4.5195265633726658</v>
      </c>
      <c r="Q2146" s="3">
        <f t="shared" si="623"/>
        <v>-133.94604517968514</v>
      </c>
      <c r="R2146">
        <f t="shared" si="624"/>
        <v>46.053954820314857</v>
      </c>
      <c r="S2146">
        <f t="shared" si="625"/>
        <v>2.8999880571430228</v>
      </c>
      <c r="T2146">
        <f t="shared" si="608"/>
        <v>4.5195265633726658</v>
      </c>
    </row>
    <row r="2147" spans="1:20" x14ac:dyDescent="0.25">
      <c r="A2147">
        <f t="shared" si="609"/>
        <v>18290.402768573535</v>
      </c>
      <c r="B2147">
        <f t="shared" si="626"/>
        <v>2911.008011760166</v>
      </c>
      <c r="C2147" t="str">
        <f t="shared" si="610"/>
        <v>-1.1575683008466-1.20652905354532i</v>
      </c>
      <c r="D2147" t="str">
        <f t="shared" si="611"/>
        <v>3.47806932235017-5.48126400865847i</v>
      </c>
      <c r="E2147" t="str">
        <f t="shared" si="612"/>
        <v>162.41803741812+2.90305051592291i</v>
      </c>
      <c r="F2147" t="str">
        <f t="shared" si="613"/>
        <v>2.90990093836556-51.3128061694788i</v>
      </c>
      <c r="G2147" t="str">
        <f t="shared" si="614"/>
        <v>0.999996916899617-0.00175587325223287i</v>
      </c>
      <c r="H2147" t="str">
        <f t="shared" si="615"/>
        <v>1021.6313156123+882.467751354383i</v>
      </c>
      <c r="I2147" t="str">
        <f t="shared" si="616"/>
        <v>326.708734773484-337.542437531053i</v>
      </c>
      <c r="K2147" t="str">
        <f t="shared" si="617"/>
        <v>0.00280286034535149-0.0123710421926836i</v>
      </c>
      <c r="L2147" t="str">
        <f t="shared" si="618"/>
        <v>0.000714285714285714-0.415451988164255i</v>
      </c>
      <c r="M2147" t="str">
        <f t="shared" si="619"/>
        <v>0.0025-0.0129435325857992i</v>
      </c>
      <c r="N2147">
        <f t="shared" si="620"/>
        <v>46.186433174693519</v>
      </c>
      <c r="O2147">
        <f t="shared" si="621"/>
        <v>4.4648695130573266</v>
      </c>
      <c r="P2147" s="3">
        <f t="shared" si="622"/>
        <v>4.4648695130573266</v>
      </c>
      <c r="Q2147" s="3">
        <f t="shared" si="623"/>
        <v>-133.81356682530648</v>
      </c>
      <c r="R2147">
        <f t="shared" si="624"/>
        <v>46.186433174693519</v>
      </c>
      <c r="S2147">
        <f t="shared" si="625"/>
        <v>2.911008011760166</v>
      </c>
      <c r="T2147">
        <f t="shared" si="608"/>
        <v>4.4648695130573266</v>
      </c>
    </row>
    <row r="2148" spans="1:20" x14ac:dyDescent="0.25">
      <c r="A2148">
        <f t="shared" si="609"/>
        <v>18359.906299094117</v>
      </c>
      <c r="B2148">
        <f t="shared" si="626"/>
        <v>2922.0698422048549</v>
      </c>
      <c r="C2148" t="str">
        <f t="shared" si="610"/>
        <v>-1.14753309214147-1.20163261421793i</v>
      </c>
      <c r="D2148" t="str">
        <f t="shared" si="611"/>
        <v>3.47806889840288-5.46061961377933i</v>
      </c>
      <c r="E2148" t="str">
        <f t="shared" si="612"/>
        <v>162.426411796269+2.91404696451575i</v>
      </c>
      <c r="F2148" t="str">
        <f t="shared" si="613"/>
        <v>2.90990087005248-51.1185944160477i</v>
      </c>
      <c r="G2148" t="str">
        <f t="shared" si="614"/>
        <v>0.999996893423607-0.0017625455292137i</v>
      </c>
      <c r="H2148" t="str">
        <f t="shared" si="615"/>
        <v>1052.67973555119+878.689638943077i</v>
      </c>
      <c r="I2148" t="str">
        <f t="shared" si="616"/>
        <v>324.852469151757-347.019328249167i</v>
      </c>
      <c r="K2148" t="str">
        <f t="shared" si="617"/>
        <v>0.00279933751593905-0.0123244435552304i</v>
      </c>
      <c r="L2148" t="str">
        <f t="shared" si="618"/>
        <v>0.000714285714285714-0.413879247025557i</v>
      </c>
      <c r="M2148" t="str">
        <f t="shared" si="619"/>
        <v>0.0025-0.0128945333590349i</v>
      </c>
      <c r="N2148">
        <f t="shared" si="620"/>
        <v>46.319245589030231</v>
      </c>
      <c r="O2148">
        <f t="shared" si="621"/>
        <v>4.4102757433819386</v>
      </c>
      <c r="P2148" s="3">
        <f t="shared" si="622"/>
        <v>4.4102757433819386</v>
      </c>
      <c r="Q2148" s="3">
        <f t="shared" si="623"/>
        <v>-133.68075441096977</v>
      </c>
      <c r="R2148">
        <f t="shared" si="624"/>
        <v>46.319245589030231</v>
      </c>
      <c r="S2148">
        <f t="shared" si="625"/>
        <v>2.9220698422048548</v>
      </c>
      <c r="T2148">
        <f t="shared" si="608"/>
        <v>4.4102757433819386</v>
      </c>
    </row>
    <row r="2149" spans="1:20" x14ac:dyDescent="0.25">
      <c r="A2149">
        <f t="shared" si="609"/>
        <v>18429.673943030677</v>
      </c>
      <c r="B2149">
        <f t="shared" si="626"/>
        <v>2933.1737076052336</v>
      </c>
      <c r="C2149" t="str">
        <f t="shared" si="610"/>
        <v>-1.13757342243796-1.1967591250765i</v>
      </c>
      <c r="D2149" t="str">
        <f t="shared" si="611"/>
        <v>3.47806847122757-5.44005377172065i</v>
      </c>
      <c r="E2149" t="str">
        <f t="shared" si="612"/>
        <v>162.434850525527+2.92507977693162i</v>
      </c>
      <c r="F2149" t="str">
        <f t="shared" si="613"/>
        <v>2.90990080121924-50.9251180207572i</v>
      </c>
      <c r="G2149" t="str">
        <f t="shared" si="614"/>
        <v>0.999996869768841-0.00176924316037354i</v>
      </c>
      <c r="H2149" t="str">
        <f t="shared" si="615"/>
        <v>1084.54363166387+873.6881376875i</v>
      </c>
      <c r="I2149" t="str">
        <f t="shared" si="616"/>
        <v>322.60475088881-356.725232163477i</v>
      </c>
      <c r="K2149" t="str">
        <f t="shared" si="617"/>
        <v>0.00279584122176174-0.0122780202088653i</v>
      </c>
      <c r="L2149" t="str">
        <f t="shared" si="618"/>
        <v>0.000714285714285714-0.412312459678778i</v>
      </c>
      <c r="M2149" t="str">
        <f t="shared" si="619"/>
        <v>0.0025-0.0128457196244619i</v>
      </c>
      <c r="N2149">
        <f t="shared" si="620"/>
        <v>46.452391434402784</v>
      </c>
      <c r="O2149">
        <f t="shared" si="621"/>
        <v>4.3557455075064535</v>
      </c>
      <c r="P2149" s="3">
        <f t="shared" si="622"/>
        <v>4.3557455075064535</v>
      </c>
      <c r="Q2149" s="3">
        <f t="shared" si="623"/>
        <v>-133.54760856559722</v>
      </c>
      <c r="R2149">
        <f t="shared" si="624"/>
        <v>46.452391434402784</v>
      </c>
      <c r="S2149">
        <f t="shared" si="625"/>
        <v>2.9331737076052335</v>
      </c>
      <c r="T2149">
        <f t="shared" si="608"/>
        <v>4.3557455075064535</v>
      </c>
    </row>
    <row r="2150" spans="1:20" x14ac:dyDescent="0.25">
      <c r="A2150">
        <f t="shared" si="609"/>
        <v>18499.706704014192</v>
      </c>
      <c r="B2150">
        <f t="shared" si="626"/>
        <v>2944.3197676941336</v>
      </c>
      <c r="C2150" t="str">
        <f t="shared" si="610"/>
        <v>-1.12768872340741-1.19190845231306i</v>
      </c>
      <c r="D2150" t="str">
        <f t="shared" si="611"/>
        <v>3.47806804079968-5.41956618663563i</v>
      </c>
      <c r="E2150" t="str">
        <f t="shared" si="612"/>
        <v>162.443354100595+2.93614904688803i</v>
      </c>
      <c r="F2150" t="str">
        <f t="shared" si="613"/>
        <v>2.90990073186188-50.7323742003845i</v>
      </c>
      <c r="G2150" t="str">
        <f t="shared" si="614"/>
        <v>0.999996845933959-0.00177596624205288i</v>
      </c>
      <c r="H2150" t="str">
        <f t="shared" si="615"/>
        <v>1117.19318323583+867.362386682487i</v>
      </c>
      <c r="I2150" t="str">
        <f t="shared" si="616"/>
        <v>319.93506502861-366.64914367587i</v>
      </c>
      <c r="K2150" t="str">
        <f t="shared" si="617"/>
        <v>0.0027923712633347-0.0122317715083374i</v>
      </c>
      <c r="L2150" t="str">
        <f t="shared" si="618"/>
        <v>0.000714285714285714-0.410751603585155i</v>
      </c>
      <c r="M2150" t="str">
        <f t="shared" si="619"/>
        <v>0.0025-0.0127970906798784i</v>
      </c>
      <c r="N2150">
        <f t="shared" si="620"/>
        <v>46.585870073464974</v>
      </c>
      <c r="O2150">
        <f t="shared" si="621"/>
        <v>4.3012790584473919</v>
      </c>
      <c r="P2150" s="3">
        <f t="shared" si="622"/>
        <v>4.3012790584473919</v>
      </c>
      <c r="Q2150" s="3">
        <f t="shared" si="623"/>
        <v>-133.41412992653503</v>
      </c>
      <c r="R2150">
        <f t="shared" si="624"/>
        <v>46.585870073464974</v>
      </c>
      <c r="S2150">
        <f t="shared" si="625"/>
        <v>2.9443197676941337</v>
      </c>
      <c r="T2150">
        <f t="shared" si="608"/>
        <v>4.3012790584473919</v>
      </c>
    </row>
    <row r="2151" spans="1:20" x14ac:dyDescent="0.25">
      <c r="A2151">
        <f t="shared" si="609"/>
        <v>18570.005589489447</v>
      </c>
      <c r="B2151">
        <f t="shared" si="626"/>
        <v>2955.5081828113712</v>
      </c>
      <c r="C2151" t="str">
        <f t="shared" si="610"/>
        <v>-1.11787843096354-1.18708046316764i</v>
      </c>
      <c r="D2151" t="str">
        <f t="shared" si="611"/>
        <v>3.47806760709443-5.39915656380317i</v>
      </c>
      <c r="E2151" t="str">
        <f t="shared" si="612"/>
        <v>162.451923020046+2.9472548678599i</v>
      </c>
      <c r="F2151" t="str">
        <f t="shared" si="613"/>
        <v>2.90990066197642-50.540360182245i</v>
      </c>
      <c r="G2151" t="str">
        <f t="shared" si="614"/>
        <v>0.999996821917589-0.00178271487095821i</v>
      </c>
      <c r="H2151" t="str">
        <f t="shared" si="615"/>
        <v>1150.58914642843+859.607658630575i</v>
      </c>
      <c r="I2151" t="str">
        <f t="shared" si="616"/>
        <v>316.811876516289-376.777085913094i</v>
      </c>
      <c r="K2151" t="str">
        <f t="shared" si="617"/>
        <v>0.00278892744266293-0.0121856968106538i</v>
      </c>
      <c r="L2151" t="str">
        <f t="shared" si="618"/>
        <v>0.000714285714285714-0.409196656291249i</v>
      </c>
      <c r="M2151" t="str">
        <f t="shared" si="619"/>
        <v>0.0025-0.0127486458257406i</v>
      </c>
      <c r="N2151">
        <f t="shared" si="620"/>
        <v>46.719680860448875</v>
      </c>
      <c r="O2151">
        <f t="shared" si="621"/>
        <v>4.2468766490671834</v>
      </c>
      <c r="P2151" s="3">
        <f t="shared" si="622"/>
        <v>4.2468766490671834</v>
      </c>
      <c r="Q2151" s="3">
        <f t="shared" si="623"/>
        <v>-133.28031913955112</v>
      </c>
      <c r="R2151">
        <f t="shared" si="624"/>
        <v>46.719680860448875</v>
      </c>
      <c r="S2151">
        <f t="shared" si="625"/>
        <v>2.955508182811371</v>
      </c>
      <c r="T2151">
        <f t="shared" si="608"/>
        <v>4.2468766490671834</v>
      </c>
    </row>
    <row r="2152" spans="1:20" x14ac:dyDescent="0.25">
      <c r="A2152">
        <f t="shared" si="609"/>
        <v>18640.571610729508</v>
      </c>
      <c r="B2152">
        <f t="shared" si="626"/>
        <v>2966.7391139060546</v>
      </c>
      <c r="C2152" t="str">
        <f t="shared" si="610"/>
        <v>-1.10814198523106-1.18227502591832i</v>
      </c>
      <c r="D2152" t="str">
        <f t="shared" si="611"/>
        <v>3.47806717008685-5.37882460962365i</v>
      </c>
      <c r="E2152" t="str">
        <f t="shared" si="612"/>
        <v>162.46055778635+2.95839733307345i</v>
      </c>
      <c r="F2152" t="str">
        <f t="shared" si="613"/>
        <v>2.9099005915588-50.3490732041522i</v>
      </c>
      <c r="G2152" t="str">
        <f t="shared" si="614"/>
        <v>0.999996797718348-0.00178948914416343i</v>
      </c>
      <c r="H2152" t="str">
        <f t="shared" si="615"/>
        <v>1184.68177033717+850.315985886278i</v>
      </c>
      <c r="I2152" t="str">
        <f t="shared" si="616"/>
        <v>313.202842553534-387.091788299776i</v>
      </c>
      <c r="K2152" t="str">
        <f t="shared" si="617"/>
        <v>0.00278550956323034-0.0121397954750735i</v>
      </c>
      <c r="L2152" t="str">
        <f t="shared" si="618"/>
        <v>0.000714285714285714-0.40764759542862i</v>
      </c>
      <c r="M2152" t="str">
        <f t="shared" si="619"/>
        <v>0.0025-0.012700384365153i</v>
      </c>
      <c r="N2152">
        <f t="shared" si="620"/>
        <v>46.853823141167567</v>
      </c>
      <c r="O2152">
        <f t="shared" si="621"/>
        <v>4.1925385320639634</v>
      </c>
      <c r="P2152" s="3">
        <f t="shared" si="622"/>
        <v>4.1925385320639634</v>
      </c>
      <c r="Q2152" s="3">
        <f t="shared" si="623"/>
        <v>-133.14617685883243</v>
      </c>
      <c r="R2152">
        <f t="shared" si="624"/>
        <v>46.853823141167567</v>
      </c>
      <c r="S2152">
        <f t="shared" si="625"/>
        <v>2.9667391139060548</v>
      </c>
      <c r="T2152">
        <f t="shared" si="608"/>
        <v>4.1925385320639634</v>
      </c>
    </row>
    <row r="2153" spans="1:20" x14ac:dyDescent="0.25">
      <c r="A2153">
        <f t="shared" si="609"/>
        <v>18711.405782850281</v>
      </c>
      <c r="B2153">
        <f t="shared" si="626"/>
        <v>2978.0127225388978</v>
      </c>
      <c r="C2153" t="str">
        <f t="shared" si="610"/>
        <v>-1.09847883051455-1.17749200987143i</v>
      </c>
      <c r="D2153" t="str">
        <f t="shared" si="611"/>
        <v>3.47806672975182-5.35857003161481i</v>
      </c>
      <c r="E2153" t="str">
        <f t="shared" si="612"/>
        <v>162.469258905913+2.96957653549609i</v>
      </c>
      <c r="F2153" t="str">
        <f t="shared" si="613"/>
        <v>2.909900520605-50.1585105143789i</v>
      </c>
      <c r="G2153" t="str">
        <f t="shared" si="614"/>
        <v>0.999996773334846-0.00179628915911129i</v>
      </c>
      <c r="H2153" t="str">
        <f t="shared" si="615"/>
        <v>1219.40969170359+839.376972658693i</v>
      </c>
      <c r="I2153" t="str">
        <f t="shared" si="616"/>
        <v>309.075082658006-397.57236092449i</v>
      </c>
      <c r="K2153" t="str">
        <f t="shared" si="617"/>
        <v>0.00278211742998885-0.0120940668631009i</v>
      </c>
      <c r="L2153" t="str">
        <f t="shared" si="618"/>
        <v>0.000714285714285714-0.406104398713508i</v>
      </c>
      <c r="M2153" t="str">
        <f t="shared" si="619"/>
        <v>0.0025-0.0126523056038584i</v>
      </c>
      <c r="N2153">
        <f t="shared" si="620"/>
        <v>46.988296253019087</v>
      </c>
      <c r="O2153">
        <f t="shared" si="621"/>
        <v>4.1382649599616919</v>
      </c>
      <c r="P2153" s="3">
        <f t="shared" si="622"/>
        <v>4.1382649599616919</v>
      </c>
      <c r="Q2153" s="3">
        <f t="shared" si="623"/>
        <v>-133.01170374698091</v>
      </c>
      <c r="R2153">
        <f t="shared" si="624"/>
        <v>46.988296253019087</v>
      </c>
      <c r="S2153">
        <f t="shared" si="625"/>
        <v>2.9780127225388977</v>
      </c>
      <c r="T2153">
        <f t="shared" si="608"/>
        <v>4.1382649599616919</v>
      </c>
    </row>
    <row r="2154" spans="1:20" x14ac:dyDescent="0.25">
      <c r="A2154">
        <f t="shared" si="609"/>
        <v>18782.509124825112</v>
      </c>
      <c r="B2154">
        <f t="shared" si="626"/>
        <v>2989.3291708845459</v>
      </c>
      <c r="C2154" t="str">
        <f t="shared" si="610"/>
        <v>-1.08888841526751-1.17273128535171i</v>
      </c>
      <c r="D2154" t="str">
        <f t="shared" si="611"/>
        <v>3.47806628606401-5.33839253840745i</v>
      </c>
      <c r="E2154" t="str">
        <f t="shared" si="612"/>
        <v>162.478026889101+2.98079256782913i</v>
      </c>
      <c r="F2154" t="str">
        <f t="shared" si="613"/>
        <v>2.90990044911093-49.9686693716171i</v>
      </c>
      <c r="G2154" t="str">
        <f t="shared" si="614"/>
        <v>0.999996748765677-0.00180311501361473i</v>
      </c>
      <c r="H2154" t="str">
        <f t="shared" si="615"/>
        <v>1254.69883298882+826.678815563608i</v>
      </c>
      <c r="I2154" t="str">
        <f t="shared" si="616"/>
        <v>304.395512812695-408.193973707621i</v>
      </c>
      <c r="K2154" t="str">
        <f t="shared" si="617"/>
        <v>0.00277875084934747-0.0120485103384794i</v>
      </c>
      <c r="L2154" t="str">
        <f t="shared" si="618"/>
        <v>0.000714285714285714-0.404567043946512i</v>
      </c>
      <c r="M2154" t="str">
        <f t="shared" si="619"/>
        <v>0.0025-0.0126044088502275i</v>
      </c>
      <c r="N2154">
        <f t="shared" si="620"/>
        <v>47.123099524988959</v>
      </c>
      <c r="O2154">
        <f t="shared" si="621"/>
        <v>4.0840561850995609</v>
      </c>
      <c r="P2154" s="3">
        <f t="shared" si="622"/>
        <v>4.0840561850995609</v>
      </c>
      <c r="Q2154" s="3">
        <f t="shared" si="623"/>
        <v>-132.87690047501104</v>
      </c>
      <c r="R2154">
        <f t="shared" si="624"/>
        <v>47.123099524988959</v>
      </c>
      <c r="S2154">
        <f t="shared" si="625"/>
        <v>2.9893291708845457</v>
      </c>
      <c r="T2154">
        <f t="shared" si="608"/>
        <v>4.0840561850995609</v>
      </c>
    </row>
    <row r="2155" spans="1:20" x14ac:dyDescent="0.25">
      <c r="A2155">
        <f t="shared" si="609"/>
        <v>18853.88265949945</v>
      </c>
      <c r="B2155">
        <f t="shared" si="626"/>
        <v>3000.6886217339074</v>
      </c>
      <c r="C2155" t="str">
        <f t="shared" si="610"/>
        <v>-1.07937019206166-1.16799272369276i</v>
      </c>
      <c r="D2155" t="str">
        <f t="shared" si="611"/>
        <v>3.47806583899788-5.31829183974121i</v>
      </c>
      <c r="E2155" t="str">
        <f t="shared" si="612"/>
        <v>162.486862250277+2.99204552250117i</v>
      </c>
      <c r="F2155" t="str">
        <f t="shared" si="613"/>
        <v>2.90990037707249-49.7795470449379i</v>
      </c>
      <c r="G2155" t="str">
        <f t="shared" si="614"/>
        <v>0.99999672400943-0.00180996680585834i</v>
      </c>
      <c r="H2155" t="str">
        <f t="shared" si="615"/>
        <v>1290.46133514444+812.109553077564i</v>
      </c>
      <c r="I2155" t="str">
        <f t="shared" si="616"/>
        <v>299.131249466806-418.927550390837i</v>
      </c>
      <c r="K2155" t="str">
        <f t="shared" si="617"/>
        <v>0.00277540962916153-0.0120031252671852i</v>
      </c>
      <c r="L2155" t="str">
        <f t="shared" si="618"/>
        <v>0.000714285714285714-0.403035509012264i</v>
      </c>
      <c r="M2155" t="str">
        <f t="shared" si="619"/>
        <v>0.0025-0.0125566934152495i</v>
      </c>
      <c r="N2155">
        <f t="shared" si="620"/>
        <v>47.258232277657527</v>
      </c>
      <c r="O2155">
        <f t="shared" si="621"/>
        <v>4.0299124596222109</v>
      </c>
      <c r="P2155" s="3">
        <f t="shared" si="622"/>
        <v>4.0299124596222109</v>
      </c>
      <c r="Q2155" s="3">
        <f t="shared" si="623"/>
        <v>-132.74176772234247</v>
      </c>
      <c r="R2155">
        <f t="shared" si="624"/>
        <v>47.258232277657527</v>
      </c>
      <c r="S2155">
        <f t="shared" si="625"/>
        <v>3.0006886217339073</v>
      </c>
      <c r="T2155">
        <f t="shared" si="608"/>
        <v>4.0299124596222109</v>
      </c>
    </row>
    <row r="2156" spans="1:20" x14ac:dyDescent="0.25">
      <c r="A2156">
        <f t="shared" si="609"/>
        <v>18925.527413605549</v>
      </c>
      <c r="B2156">
        <f t="shared" si="626"/>
        <v>3012.0912384964963</v>
      </c>
      <c r="C2156" t="str">
        <f t="shared" si="610"/>
        <v>-1.06992361755642-1.16327619722735i</v>
      </c>
      <c r="D2156" t="str">
        <f t="shared" si="611"/>
        <v>3.4780653885277-5.29826764646048i</v>
      </c>
      <c r="E2156" t="str">
        <f t="shared" si="612"/>
        <v>162.495765507828+3.00333549165618i</v>
      </c>
      <c r="F2156" t="str">
        <f t="shared" si="613"/>
        <v>2.90990030448551-49.591140813753i</v>
      </c>
      <c r="G2156" t="str">
        <f t="shared" si="614"/>
        <v>0.999996699064678-0.00181684463439971i</v>
      </c>
      <c r="H2156" t="str">
        <f t="shared" si="615"/>
        <v>1326.59456356519+795.558561294629i</v>
      </c>
      <c r="I2156" t="str">
        <f t="shared" si="616"/>
        <v>293.250088050118-429.739489512167i</v>
      </c>
      <c r="K2156" t="str">
        <f t="shared" si="617"/>
        <v>0.00277209357872212-0.0119579110174206i</v>
      </c>
      <c r="L2156" t="str">
        <f t="shared" si="618"/>
        <v>0.000714285714285714-0.401509771879124i</v>
      </c>
      <c r="M2156" t="str">
        <f t="shared" si="619"/>
        <v>0.0025-0.012509158612522i</v>
      </c>
      <c r="N2156">
        <f t="shared" si="620"/>
        <v>47.393693823203449</v>
      </c>
      <c r="O2156">
        <f t="shared" si="621"/>
        <v>3.9758340354688486</v>
      </c>
      <c r="P2156" s="3">
        <f t="shared" si="622"/>
        <v>3.9758340354688486</v>
      </c>
      <c r="Q2156" s="3">
        <f t="shared" si="623"/>
        <v>-132.60630617679655</v>
      </c>
      <c r="R2156">
        <f t="shared" si="624"/>
        <v>47.393693823203449</v>
      </c>
      <c r="S2156">
        <f t="shared" si="625"/>
        <v>3.0120912384964962</v>
      </c>
      <c r="T2156">
        <f t="shared" ref="T2156:T2219" si="627">P2156</f>
        <v>3.9758340354688486</v>
      </c>
    </row>
    <row r="2157" spans="1:20" x14ac:dyDescent="0.25">
      <c r="A2157">
        <f t="shared" ref="A2157:A2220" si="628">2*PI()*B2157</f>
        <v>18997.444417777249</v>
      </c>
      <c r="B2157">
        <f t="shared" si="626"/>
        <v>3023.5371852027829</v>
      </c>
      <c r="C2157" t="str">
        <f t="shared" ref="C2157:C2220" si="629">IMPRODUCT(D2157,E2157,$C$40,,K2157,$C$41)</f>
        <v>-1.06054815246866-1.15858157927812i</v>
      </c>
      <c r="D2157" t="str">
        <f t="shared" ref="D2157:D2220" si="630">IMDIV(IMPRODUCT($C$37,$C$38,COMPLEX(1,A2157/$C$38)),IMSUM(-1*A2157*A2157/$C$39,COMPLEX(0,1*A2157)))</f>
        <v>3.47806493462756-5.27831967051021i</v>
      </c>
      <c r="E2157" t="str">
        <f t="shared" ref="E2157:E2220" si="631">IMDIV(IMPRODUCT(IMSUM(F2157,G2157),$C$29,H2157),IMSUM(1,I2157))</f>
        <v>162.504737184203+3.01466256714891i</v>
      </c>
      <c r="F2157" t="str">
        <f t="shared" ref="F2157:F2220" si="632">IMDIV(IMPRODUCT($C$14,$C$15,COMPLEX(1,A2157/$C$15)),IMSUM(-1*A2157*A2157/$C$16,COMPLEX(0,A2157)))</f>
        <v>2.90990023134583-49.4034479677757i</v>
      </c>
      <c r="G2157" t="str">
        <f t="shared" ref="G2157:G2220" si="633">IMDIV(1,COMPLEX(1,A2157*$C$9*$C$10))</f>
        <v>0.999996673929988-0.00182374859817092i</v>
      </c>
      <c r="H2157" t="str">
        <f t="shared" ref="H2157:H2220" si="634">IMDIV($C$3,IMSUM(K2157,COMPLEX(0,$C$28*A2157)))</f>
        <v>1362.98023311181+776.918308394766i</v>
      </c>
      <c r="I2157" t="str">
        <f t="shared" ref="I2157:I2220" si="635">IMPRODUCT(F2157,$C$29,H2157,$C$31)</f>
        <v>286.721058991856-440.591426719979i</v>
      </c>
      <c r="K2157" t="str">
        <f t="shared" ref="K2157:K2220" si="636">IF($C$26&lt;=0,IMDIV(1,IMSUM(IMDIV(1,L2157),1/$C$18)),IMDIV(1,IMSUM(IMDIV(1,L2157),1/$C$18,IMDIV(1,M2157))))</f>
        <v>0.00276880250874523-0.0119128669596076i</v>
      </c>
      <c r="L2157" t="str">
        <f t="shared" ref="L2157:L2220" si="637">IMSUM($C$21/$C$22,IMDIV(1,COMPLEX(0,$C$20*$C$22*A2157)))</f>
        <v>0.000714285714285714-0.399989810598848i</v>
      </c>
      <c r="M2157" t="str">
        <f t="shared" ref="M2157:M2220" si="638">IMSUM($C$25/$C$26,IMDIV(1,COMPLEX(0,$C$24*$C$26*A2157)))</f>
        <v>0.0025-0.0124618037582406i</v>
      </c>
      <c r="N2157">
        <f t="shared" ref="N2157:N2220" si="639">ABS(R2157)</f>
        <v>47.529483465413676</v>
      </c>
      <c r="O2157">
        <f t="shared" ref="O2157:O2220" si="640">ABS(P2157)</f>
        <v>3.921821164363724</v>
      </c>
      <c r="P2157" s="3">
        <f t="shared" ref="P2157:P2220" si="641">20*LOG10(IMABS(C2157))</f>
        <v>3.921821164363724</v>
      </c>
      <c r="Q2157" s="3">
        <f t="shared" ref="Q2157:Q2220" si="642">IMARGUMENT(C2157)*180/PI()</f>
        <v>-132.47051653458632</v>
      </c>
      <c r="R2157">
        <f t="shared" ref="R2157:R2220" si="643">IF(Q2157&lt;0,Q2157+180,Q2157-180)</f>
        <v>47.529483465413676</v>
      </c>
      <c r="S2157">
        <f t="shared" ref="S2157:S2220" si="644">B2157/1000</f>
        <v>3.023537185202783</v>
      </c>
      <c r="T2157">
        <f t="shared" si="627"/>
        <v>3.921821164363724</v>
      </c>
    </row>
    <row r="2158" spans="1:20" x14ac:dyDescent="0.25">
      <c r="A2158">
        <f t="shared" si="628"/>
        <v>19069.634706564801</v>
      </c>
      <c r="B2158">
        <f t="shared" ref="B2158:B2221" si="645">B2157*(1+B$42)</f>
        <v>3035.0266265065534</v>
      </c>
      <c r="C2158" t="str">
        <f t="shared" si="629"/>
        <v>-1.05124326154265-1.15390874414811i</v>
      </c>
      <c r="D2158" t="str">
        <f t="shared" si="630"/>
        <v>3.47806447727133-5.25844762493171i</v>
      </c>
      <c r="E2158" t="str">
        <f t="shared" si="631"/>
        <v>162.513777805938+3.02602684053244i</v>
      </c>
      <c r="F2158" t="str">
        <f t="shared" si="632"/>
        <v>2.90990015764922-49.2164658069812i</v>
      </c>
      <c r="G2158" t="str">
        <f t="shared" si="633"/>
        <v>0.999996648603912-0.0018306787964799i</v>
      </c>
      <c r="H2158" t="str">
        <f t="shared" si="634"/>
        <v>1399.48370536098+756.086373090182i</v>
      </c>
      <c r="I2158" t="str">
        <f t="shared" si="635"/>
        <v>279.515061904585-451.440054888062i</v>
      </c>
      <c r="K2158" t="str">
        <f t="shared" si="636"/>
        <v>0.00276553623136141-0.011867992466382i</v>
      </c>
      <c r="L2158" t="str">
        <f t="shared" si="637"/>
        <v>0.000714285714285714-0.398475603306284i</v>
      </c>
      <c r="M2158" t="str">
        <f t="shared" si="638"/>
        <v>0.0025-0.0124146281711901i</v>
      </c>
      <c r="N2158">
        <f t="shared" si="639"/>
        <v>47.66560049968848</v>
      </c>
      <c r="O2158">
        <f t="shared" si="640"/>
        <v>3.8678740978054709</v>
      </c>
      <c r="P2158" s="3">
        <f t="shared" si="641"/>
        <v>3.8678740978054709</v>
      </c>
      <c r="Q2158" s="3">
        <f t="shared" si="642"/>
        <v>-132.33439950031152</v>
      </c>
      <c r="R2158">
        <f t="shared" si="643"/>
        <v>47.66560049968848</v>
      </c>
      <c r="S2158">
        <f t="shared" si="644"/>
        <v>3.0350266265065535</v>
      </c>
      <c r="T2158">
        <f t="shared" si="627"/>
        <v>3.8678740978054709</v>
      </c>
    </row>
    <row r="2159" spans="1:20" x14ac:dyDescent="0.25">
      <c r="A2159">
        <f t="shared" si="628"/>
        <v>19142.099318449746</v>
      </c>
      <c r="B2159">
        <f t="shared" si="645"/>
        <v>3046.5597276872782</v>
      </c>
      <c r="C2159" t="str">
        <f t="shared" si="629"/>
        <v>-1.04200841352024-1.14925756711164i</v>
      </c>
      <c r="D2159" t="str">
        <f t="shared" si="630"/>
        <v>3.47806401643273-5.23865122385866i</v>
      </c>
      <c r="E2159" t="str">
        <f t="shared" si="631"/>
        <v>162.522887903696+3.03742840305291i</v>
      </c>
      <c r="F2159" t="str">
        <f t="shared" si="632"/>
        <v>2.90990008339147-49.0301916415687i</v>
      </c>
      <c r="G2159" t="str">
        <f t="shared" si="633"/>
        <v>0.999996623084994-0.00183763532901191i</v>
      </c>
      <c r="H2159" t="str">
        <f t="shared" si="634"/>
        <v>1435.95351784406+732.967722774587i</v>
      </c>
      <c r="I2159" t="str">
        <f t="shared" si="635"/>
        <v>271.605575536398-462.237020355193i</v>
      </c>
      <c r="K2159" t="str">
        <f t="shared" si="636"/>
        <v>0.00276229456010521-0.0118232869125864i</v>
      </c>
      <c r="L2159" t="str">
        <f t="shared" si="637"/>
        <v>0.000714285714285714-0.396967128219052i</v>
      </c>
      <c r="M2159" t="str">
        <f t="shared" si="638"/>
        <v>0.0025-0.0123676311727337i</v>
      </c>
      <c r="N2159">
        <f t="shared" si="639"/>
        <v>47.802044213052966</v>
      </c>
      <c r="O2159">
        <f t="shared" si="640"/>
        <v>3.8139930870575274</v>
      </c>
      <c r="P2159" s="3">
        <f t="shared" si="641"/>
        <v>3.8139930870575274</v>
      </c>
      <c r="Q2159" s="3">
        <f t="shared" si="642"/>
        <v>-132.19795578694703</v>
      </c>
      <c r="R2159">
        <f t="shared" si="643"/>
        <v>47.802044213052966</v>
      </c>
      <c r="S2159">
        <f t="shared" si="644"/>
        <v>3.0465597276872782</v>
      </c>
      <c r="T2159">
        <f t="shared" si="627"/>
        <v>3.8139930870575274</v>
      </c>
    </row>
    <row r="2160" spans="1:20" x14ac:dyDescent="0.25">
      <c r="A2160">
        <f t="shared" si="628"/>
        <v>19214.83929585986</v>
      </c>
      <c r="B2160">
        <f t="shared" si="645"/>
        <v>3058.1366546524901</v>
      </c>
      <c r="C2160" t="str">
        <f t="shared" si="629"/>
        <v>-1.03284308111122-1.14462792440499i</v>
      </c>
      <c r="D2160" t="str">
        <f t="shared" si="630"/>
        <v>3.47806355208521-5.21893018251278i</v>
      </c>
      <c r="E2160" t="str">
        <f t="shared" si="631"/>
        <v>162.532068012295+3.04886734563776i</v>
      </c>
      <c r="F2160" t="str">
        <f t="shared" si="632"/>
        <v>2.90990000856828-48.8446227919211i</v>
      </c>
      <c r="G2160" t="str">
        <f t="shared" si="633"/>
        <v>0.999996597371765-0.0018446182958309i</v>
      </c>
      <c r="H2160" t="str">
        <f t="shared" si="634"/>
        <v>1472.22121030579+707.477235013551i</v>
      </c>
      <c r="I2160" t="str">
        <f t="shared" si="635"/>
        <v>262.969437277899-472.928915016377i</v>
      </c>
      <c r="K2160" t="str">
        <f t="shared" si="636"/>
        <v>0.00275907730990483-0.0117787496752642i</v>
      </c>
      <c r="L2160" t="str">
        <f t="shared" si="637"/>
        <v>0.000714285714285714-0.39546436363723i</v>
      </c>
      <c r="M2160" t="str">
        <f t="shared" si="638"/>
        <v>0.0025-0.0123208120868039i</v>
      </c>
      <c r="N2160">
        <f t="shared" si="639"/>
        <v>47.938813884163181</v>
      </c>
      <c r="O2160">
        <f t="shared" si="640"/>
        <v>3.7601783831372289</v>
      </c>
      <c r="P2160" s="3">
        <f t="shared" si="641"/>
        <v>3.7601783831372289</v>
      </c>
      <c r="Q2160" s="3">
        <f t="shared" si="642"/>
        <v>-132.06118611583682</v>
      </c>
      <c r="R2160">
        <f t="shared" si="643"/>
        <v>47.938813884163181</v>
      </c>
      <c r="S2160">
        <f t="shared" si="644"/>
        <v>3.0581366546524902</v>
      </c>
      <c r="T2160">
        <f t="shared" si="627"/>
        <v>3.7601783831372289</v>
      </c>
    </row>
    <row r="2161" spans="1:20" x14ac:dyDescent="0.25">
      <c r="A2161">
        <f t="shared" si="628"/>
        <v>19287.855685184124</v>
      </c>
      <c r="B2161">
        <f t="shared" si="645"/>
        <v>3069.7575739401696</v>
      </c>
      <c r="C2161" t="str">
        <f t="shared" si="629"/>
        <v>-1.02374674096389-1.1400196932175i</v>
      </c>
      <c r="D2161" t="str">
        <f t="shared" si="630"/>
        <v>3.47806308420209-5.19928421720002i</v>
      </c>
      <c r="E2161" t="str">
        <f t="shared" si="631"/>
        <v>162.541318670743+3.06034375888845i</v>
      </c>
      <c r="F2161" t="str">
        <f t="shared" si="632"/>
        <v>2.90989993317538-48.6597565885691i</v>
      </c>
      <c r="G2161" t="str">
        <f t="shared" si="633"/>
        <v>0.999996571462745-0.00185162779738103i</v>
      </c>
      <c r="H2161" t="str">
        <f t="shared" si="634"/>
        <v>1508.10151615106+679.542431402665i</v>
      </c>
      <c r="I2161" t="str">
        <f t="shared" si="635"/>
        <v>253.587681454909-483.457384694807i</v>
      </c>
      <c r="K2161" t="str">
        <f t="shared" si="636"/>
        <v>0.00275588429707177-0.0117343801336529i</v>
      </c>
      <c r="L2161" t="str">
        <f t="shared" si="637"/>
        <v>0.000714285714285714-0.393967287943047i</v>
      </c>
      <c r="M2161" t="str">
        <f t="shared" si="638"/>
        <v>0.0025-0.0122741702398923i</v>
      </c>
      <c r="N2161">
        <f t="shared" si="639"/>
        <v>48.075908783321353</v>
      </c>
      <c r="O2161">
        <f t="shared" si="640"/>
        <v>3.7064302368062414</v>
      </c>
      <c r="P2161" s="3">
        <f t="shared" si="641"/>
        <v>3.7064302368062414</v>
      </c>
      <c r="Q2161" s="3">
        <f t="shared" si="642"/>
        <v>-131.92409121667865</v>
      </c>
      <c r="R2161">
        <f t="shared" si="643"/>
        <v>48.075908783321353</v>
      </c>
      <c r="S2161">
        <f t="shared" si="644"/>
        <v>3.0697575739401697</v>
      </c>
      <c r="T2161">
        <f t="shared" si="627"/>
        <v>3.7064302368062414</v>
      </c>
    </row>
    <row r="2162" spans="1:20" x14ac:dyDescent="0.25">
      <c r="A2162">
        <f t="shared" si="628"/>
        <v>19361.149536787827</v>
      </c>
      <c r="B2162">
        <f t="shared" si="645"/>
        <v>3081.4226527211422</v>
      </c>
      <c r="C2162" t="str">
        <f t="shared" si="629"/>
        <v>-1.01471887363595-1.13543275168252i</v>
      </c>
      <c r="D2162" t="str">
        <f t="shared" si="630"/>
        <v>3.47806261275642-5.17971304530617i</v>
      </c>
      <c r="E2162" t="str">
        <f t="shared" si="631"/>
        <v>162.550640422271+3.07185773307056i</v>
      </c>
      <c r="F2162" t="str">
        <f t="shared" si="632"/>
        <v>2.90989985720839-48.4755903721495i</v>
      </c>
      <c r="G2162" t="str">
        <f t="shared" si="633"/>
        <v>0.999996545356444-0.00185866393448806i</v>
      </c>
      <c r="H2162" t="str">
        <f t="shared" si="634"/>
        <v>1543.39298735186+649.106375931454i</v>
      </c>
      <c r="I2162" t="str">
        <f t="shared" si="635"/>
        <v>243.446420435861-493.759373950089i</v>
      </c>
      <c r="K2162" t="str">
        <f t="shared" si="636"/>
        <v>0.00275271533929059-0.0116901776691782i</v>
      </c>
      <c r="L2162" t="str">
        <f t="shared" si="637"/>
        <v>0.000714285714285714-0.392475879600565i</v>
      </c>
      <c r="M2162" t="str">
        <f t="shared" si="638"/>
        <v>0.0025-0.0122277049610403i</v>
      </c>
      <c r="N2162">
        <f t="shared" si="639"/>
        <v>48.21332817248296</v>
      </c>
      <c r="O2162">
        <f t="shared" si="640"/>
        <v>3.6527488985603989</v>
      </c>
      <c r="P2162" s="3">
        <f t="shared" si="641"/>
        <v>3.6527488985603989</v>
      </c>
      <c r="Q2162" s="3">
        <f t="shared" si="642"/>
        <v>-131.78667182751704</v>
      </c>
      <c r="R2162">
        <f t="shared" si="643"/>
        <v>48.21332817248296</v>
      </c>
      <c r="S2162">
        <f t="shared" si="644"/>
        <v>3.0814226527211424</v>
      </c>
      <c r="T2162">
        <f t="shared" si="627"/>
        <v>3.6527488985603989</v>
      </c>
    </row>
    <row r="2163" spans="1:20" x14ac:dyDescent="0.25">
      <c r="A2163">
        <f t="shared" si="628"/>
        <v>19434.721905027622</v>
      </c>
      <c r="B2163">
        <f t="shared" si="645"/>
        <v>3093.1320588014828</v>
      </c>
      <c r="C2163" t="str">
        <f t="shared" si="629"/>
        <v>-1.00575896356545-1.13086697886857i</v>
      </c>
      <c r="D2163" t="str">
        <f t="shared" si="630"/>
        <v>3.47806213772108-5.16021638529302i</v>
      </c>
      <c r="E2163" t="str">
        <f t="shared" si="631"/>
        <v>162.560033814367+3.0834093581051i</v>
      </c>
      <c r="F2163" t="str">
        <f t="shared" si="632"/>
        <v>2.90989978066297-48.2921214933697i</v>
      </c>
      <c r="G2163" t="str">
        <f t="shared" si="633"/>
        <v>0.99999651905136-0.00186572680836085i</v>
      </c>
      <c r="H2163" t="str">
        <f t="shared" si="634"/>
        <v>1577.87911721972+616.130671362097i</v>
      </c>
      <c r="I2163" t="str">
        <f t="shared" si="635"/>
        <v>232.537746917015-503.767525951159i</v>
      </c>
      <c r="K2163" t="str">
        <f t="shared" si="636"/>
        <v>0.0027495702556088-0.0116461416654472i</v>
      </c>
      <c r="L2163" t="str">
        <f t="shared" si="637"/>
        <v>0.000714285714285714-0.390990117155375i</v>
      </c>
      <c r="M2163" t="str">
        <f t="shared" si="638"/>
        <v>0.0025-0.0121814155818294i</v>
      </c>
      <c r="N2163">
        <f t="shared" si="639"/>
        <v>48.351071305271603</v>
      </c>
      <c r="O2163">
        <f t="shared" si="640"/>
        <v>3.5991346186194906</v>
      </c>
      <c r="P2163" s="3">
        <f t="shared" si="641"/>
        <v>3.5991346186194906</v>
      </c>
      <c r="Q2163" s="3">
        <f t="shared" si="642"/>
        <v>-131.6489286947284</v>
      </c>
      <c r="R2163">
        <f t="shared" si="643"/>
        <v>48.351071305271603</v>
      </c>
      <c r="S2163">
        <f t="shared" si="644"/>
        <v>3.093132058801483</v>
      </c>
      <c r="T2163">
        <f t="shared" si="627"/>
        <v>3.5991346186194906</v>
      </c>
    </row>
    <row r="2164" spans="1:20" x14ac:dyDescent="0.25">
      <c r="A2164">
        <f t="shared" si="628"/>
        <v>19508.573848266726</v>
      </c>
      <c r="B2164">
        <f t="shared" si="645"/>
        <v>3104.8859606249284</v>
      </c>
      <c r="C2164" t="str">
        <f t="shared" si="629"/>
        <v>-0.996866499042006-1.12632225477054i</v>
      </c>
      <c r="D2164" t="str">
        <f t="shared" si="630"/>
        <v>3.47806165906875-5.14079395669423i</v>
      </c>
      <c r="E2164" t="str">
        <f t="shared" si="631"/>
        <v>162.569499398809+3.09499872355837i</v>
      </c>
      <c r="F2164" t="str">
        <f t="shared" si="632"/>
        <v>2.9098997035347-48.1093473129682i</v>
      </c>
      <c r="G2164" t="str">
        <f t="shared" si="633"/>
        <v>0.999996492545978-0.00187281652059273i</v>
      </c>
      <c r="H2164" t="str">
        <f t="shared" si="634"/>
        <v>1611.3300167188+580.598467641901i</v>
      </c>
      <c r="I2164" t="str">
        <f t="shared" si="635"/>
        <v>220.860629905354-513.41075300166i</v>
      </c>
      <c r="K2164" t="str">
        <f t="shared" si="636"/>
        <v>0.00274644886642668-0.0116022715082421i</v>
      </c>
      <c r="L2164" t="str">
        <f t="shared" si="637"/>
        <v>0.000714285714285714-0.389509979234285i</v>
      </c>
      <c r="M2164" t="str">
        <f t="shared" si="638"/>
        <v>0.0025-0.0121353014363712i</v>
      </c>
      <c r="N2164">
        <f t="shared" si="639"/>
        <v>48.48913742699213</v>
      </c>
      <c r="O2164">
        <f t="shared" si="640"/>
        <v>3.5455876469170504</v>
      </c>
      <c r="P2164" s="3">
        <f t="shared" si="641"/>
        <v>3.5455876469170504</v>
      </c>
      <c r="Q2164" s="3">
        <f t="shared" si="642"/>
        <v>-131.51086257300787</v>
      </c>
      <c r="R2164">
        <f t="shared" si="643"/>
        <v>48.48913742699213</v>
      </c>
      <c r="S2164">
        <f t="shared" si="644"/>
        <v>3.1048859606249284</v>
      </c>
      <c r="T2164">
        <f t="shared" si="627"/>
        <v>3.5455876469170504</v>
      </c>
    </row>
    <row r="2165" spans="1:20" x14ac:dyDescent="0.25">
      <c r="A2165">
        <f t="shared" si="628"/>
        <v>19582.706428890138</v>
      </c>
      <c r="B2165">
        <f t="shared" si="645"/>
        <v>3116.684527275303</v>
      </c>
      <c r="C2165" t="str">
        <f t="shared" si="629"/>
        <v>-0.988040972178335-1.12179846030109i</v>
      </c>
      <c r="D2165" t="str">
        <f t="shared" si="630"/>
        <v>3.47806117677188-5.1214454801113i</v>
      </c>
      <c r="E2165" t="str">
        <f t="shared" si="631"/>
        <v>162.579037731702+3.106625918632i</v>
      </c>
      <c r="F2165" t="str">
        <f t="shared" si="632"/>
        <v>2.90989962581914-47.9272652016772i</v>
      </c>
      <c r="G2165" t="str">
        <f t="shared" si="633"/>
        <v>0.999996465838774-0.00187993317316304i</v>
      </c>
      <c r="H2165" t="str">
        <f t="shared" si="634"/>
        <v>1643.50468567786+542.517377257123i</v>
      </c>
      <c r="I2165" t="str">
        <f t="shared" si="635"/>
        <v>208.421771293561-522.614988552068i</v>
      </c>
      <c r="K2165" t="str">
        <f t="shared" si="636"/>
        <v>0.00274335099348734-0.011558566585514i</v>
      </c>
      <c r="L2165" t="str">
        <f t="shared" si="637"/>
        <v>0.000714285714285714-0.388035444545014i</v>
      </c>
      <c r="M2165" t="str">
        <f t="shared" si="638"/>
        <v>0.0025-0.0120893618612982i</v>
      </c>
      <c r="N2165">
        <f t="shared" si="639"/>
        <v>48.627525774644056</v>
      </c>
      <c r="O2165">
        <f t="shared" si="640"/>
        <v>3.4921082330910731</v>
      </c>
      <c r="P2165" s="3">
        <f t="shared" si="641"/>
        <v>3.4921082330910731</v>
      </c>
      <c r="Q2165" s="3">
        <f t="shared" si="642"/>
        <v>-131.37247422535594</v>
      </c>
      <c r="R2165">
        <f t="shared" si="643"/>
        <v>48.627525774644056</v>
      </c>
      <c r="S2165">
        <f t="shared" si="644"/>
        <v>3.1166845272753032</v>
      </c>
      <c r="T2165">
        <f t="shared" si="627"/>
        <v>3.4921082330910731</v>
      </c>
    </row>
    <row r="2166" spans="1:20" x14ac:dyDescent="0.25">
      <c r="A2166">
        <f t="shared" si="628"/>
        <v>19657.120713319924</v>
      </c>
      <c r="B2166">
        <f t="shared" si="645"/>
        <v>3128.5279284789494</v>
      </c>
      <c r="C2166" t="str">
        <f t="shared" si="629"/>
        <v>-0.979281878881804-1.11729547728195i</v>
      </c>
      <c r="D2166" t="str">
        <f t="shared" si="630"/>
        <v>3.47806069080272-5.10217067720951i</v>
      </c>
      <c r="E2166" t="str">
        <f t="shared" si="631"/>
        <v>162.58864937351+3.11829103215469i</v>
      </c>
      <c r="F2166" t="str">
        <f t="shared" si="632"/>
        <v>2.90989954751182-47.7458725401841i</v>
      </c>
      <c r="G2166" t="str">
        <f t="shared" si="633"/>
        <v>0.999996438928211-0.00188707686843858i</v>
      </c>
      <c r="H2166" t="str">
        <f t="shared" si="634"/>
        <v>1674.15389993435+501.922175297726i</v>
      </c>
      <c r="I2166" t="str">
        <f t="shared" si="635"/>
        <v>195.2363850121-531.304124964862i</v>
      </c>
      <c r="K2166" t="str">
        <f t="shared" si="636"/>
        <v>0.00274027645986668-0.0115150262873765i</v>
      </c>
      <c r="L2166" t="str">
        <f t="shared" si="637"/>
        <v>0.000714285714285714-0.386566491875885i</v>
      </c>
      <c r="M2166" t="str">
        <f t="shared" si="638"/>
        <v>0.0025-0.0120435961957544i</v>
      </c>
      <c r="N2166">
        <f t="shared" si="639"/>
        <v>48.76623557693668</v>
      </c>
      <c r="O2166">
        <f t="shared" si="640"/>
        <v>3.4386966264732015</v>
      </c>
      <c r="P2166" s="3">
        <f t="shared" si="641"/>
        <v>3.4386966264732015</v>
      </c>
      <c r="Q2166" s="3">
        <f t="shared" si="642"/>
        <v>-131.23376442306332</v>
      </c>
      <c r="R2166">
        <f t="shared" si="643"/>
        <v>48.76623557693668</v>
      </c>
      <c r="S2166">
        <f t="shared" si="644"/>
        <v>3.1285279284789493</v>
      </c>
      <c r="T2166">
        <f t="shared" si="627"/>
        <v>3.4386966264732015</v>
      </c>
    </row>
    <row r="2167" spans="1:20" x14ac:dyDescent="0.25">
      <c r="A2167">
        <f t="shared" si="628"/>
        <v>19731.817772030539</v>
      </c>
      <c r="B2167">
        <f t="shared" si="645"/>
        <v>3140.4163346071696</v>
      </c>
      <c r="C2167" t="str">
        <f t="shared" si="629"/>
        <v>-0.970588718826309-1.1128131884355i</v>
      </c>
      <c r="D2167" t="str">
        <f t="shared" si="630"/>
        <v>3.47806020113332-5.08296927071403i</v>
      </c>
      <c r="E2167" t="str">
        <f t="shared" si="631"/>
        <v>162.598334889092+3.1299941525708i</v>
      </c>
      <c r="F2167" t="str">
        <f t="shared" si="632"/>
        <v>2.90989946860825-47.5651667190948i</v>
      </c>
      <c r="G2167" t="str">
        <f t="shared" si="633"/>
        <v>0.999996411812741-0.00189424770917505i</v>
      </c>
      <c r="H2167" t="str">
        <f t="shared" si="634"/>
        <v>1703.02370914707+458.877148717361i</v>
      </c>
      <c r="I2167" t="str">
        <f t="shared" si="635"/>
        <v>181.328857128346-539.401132962121i</v>
      </c>
      <c r="K2167" t="str">
        <f t="shared" si="636"/>
        <v>0.00273722508996364-0.011471650006099i</v>
      </c>
      <c r="L2167" t="str">
        <f t="shared" si="637"/>
        <v>0.000714285714285714-0.385103100095522i</v>
      </c>
      <c r="M2167" t="str">
        <f t="shared" si="638"/>
        <v>0.0025-0.0119980037813851i</v>
      </c>
      <c r="N2167">
        <f t="shared" si="639"/>
        <v>48.905266054306225</v>
      </c>
      <c r="O2167">
        <f t="shared" si="640"/>
        <v>3.3853530760792356</v>
      </c>
      <c r="P2167" s="3">
        <f t="shared" si="641"/>
        <v>3.3853530760792356</v>
      </c>
      <c r="Q2167" s="3">
        <f t="shared" si="642"/>
        <v>-131.09473394569378</v>
      </c>
      <c r="R2167">
        <f t="shared" si="643"/>
        <v>48.905266054306225</v>
      </c>
      <c r="S2167">
        <f t="shared" si="644"/>
        <v>3.1404163346071696</v>
      </c>
      <c r="T2167">
        <f t="shared" si="627"/>
        <v>3.3853530760792356</v>
      </c>
    </row>
    <row r="2168" spans="1:20" x14ac:dyDescent="0.25">
      <c r="A2168">
        <f t="shared" si="628"/>
        <v>19806.798679564257</v>
      </c>
      <c r="B2168">
        <f t="shared" si="645"/>
        <v>3152.3499166786769</v>
      </c>
      <c r="C2168" t="str">
        <f t="shared" si="629"/>
        <v>-0.961960995424341-1.10835147737635i</v>
      </c>
      <c r="D2168" t="str">
        <f t="shared" si="630"/>
        <v>3.47805970773549-5.06384098440577i</v>
      </c>
      <c r="E2168" t="str">
        <f t="shared" si="631"/>
        <v>162.608094847737+3.14173536793186i</v>
      </c>
      <c r="F2168" t="str">
        <f t="shared" si="632"/>
        <v>2.90989938910386-47.385145138895i</v>
      </c>
      <c r="G2168" t="str">
        <f t="shared" si="633"/>
        <v>0.999996384490804-0.00190144579851854i</v>
      </c>
      <c r="H2168" t="str">
        <f t="shared" si="634"/>
        <v>1729.85950838449+413.477951867026i</v>
      </c>
      <c r="I2168" t="str">
        <f t="shared" si="635"/>
        <v>166.733243554237-546.829348812289i</v>
      </c>
      <c r="K2168" t="str">
        <f t="shared" si="636"/>
        <v>0.00273419670949029-0.0114284371361009i</v>
      </c>
      <c r="L2168" t="str">
        <f t="shared" si="637"/>
        <v>0.000714285714285714-0.383645248152542i</v>
      </c>
      <c r="M2168" t="str">
        <f t="shared" si="638"/>
        <v>0.0025-0.0119525839623283i</v>
      </c>
      <c r="N2168">
        <f t="shared" si="639"/>
        <v>49.044616418932151</v>
      </c>
      <c r="O2168">
        <f t="shared" si="640"/>
        <v>3.332077830599248</v>
      </c>
      <c r="P2168" s="3">
        <f t="shared" si="641"/>
        <v>3.332077830599248</v>
      </c>
      <c r="Q2168" s="3">
        <f t="shared" si="642"/>
        <v>-130.95538358106785</v>
      </c>
      <c r="R2168">
        <f t="shared" si="643"/>
        <v>49.044616418932151</v>
      </c>
      <c r="S2168">
        <f t="shared" si="644"/>
        <v>3.152349916678677</v>
      </c>
      <c r="T2168">
        <f t="shared" si="627"/>
        <v>3.332077830599248</v>
      </c>
    </row>
    <row r="2169" spans="1:20" x14ac:dyDescent="0.25">
      <c r="A2169">
        <f t="shared" si="628"/>
        <v>19882.064514546601</v>
      </c>
      <c r="B2169">
        <f t="shared" si="645"/>
        <v>3164.3288463620561</v>
      </c>
      <c r="C2169" t="str">
        <f t="shared" si="629"/>
        <v>-0.953398215799228-1.10391022860297i</v>
      </c>
      <c r="D2169" t="str">
        <f t="shared" si="630"/>
        <v>3.47805921058087-5.0447855431176i</v>
      </c>
      <c r="E2169" t="str">
        <f t="shared" si="631"/>
        <v>162.617929823198+3.15351476588474i</v>
      </c>
      <c r="F2169" t="str">
        <f t="shared" si="632"/>
        <v>2.90989930899411-47.2058052099143i</v>
      </c>
      <c r="G2169" t="str">
        <f t="shared" si="633"/>
        <v>0.999996356960826-0.00190867124000704i</v>
      </c>
      <c r="H2169" t="str">
        <f t="shared" si="634"/>
        <v>1754.41061097419+365.852825839287i</v>
      </c>
      <c r="I2169" t="str">
        <f t="shared" si="635"/>
        <v>151.493562809126-553.513904353402i</v>
      </c>
      <c r="K2169" t="str">
        <f t="shared" si="636"/>
        <v>0.00273119114546213-0.0113853870739447i</v>
      </c>
      <c r="L2169" t="str">
        <f t="shared" si="637"/>
        <v>0.000714285714285714-0.382192915075257i</v>
      </c>
      <c r="M2169" t="str">
        <f t="shared" si="638"/>
        <v>0.0025-0.0119073360852045i</v>
      </c>
      <c r="N2169">
        <f t="shared" si="639"/>
        <v>49.184285874754266</v>
      </c>
      <c r="O2169">
        <f t="shared" si="640"/>
        <v>3.2788711383874385</v>
      </c>
      <c r="P2169" s="3">
        <f t="shared" si="641"/>
        <v>3.2788711383874385</v>
      </c>
      <c r="Q2169" s="3">
        <f t="shared" si="642"/>
        <v>-130.81571412524573</v>
      </c>
      <c r="R2169">
        <f t="shared" si="643"/>
        <v>49.184285874754266</v>
      </c>
      <c r="S2169">
        <f t="shared" si="644"/>
        <v>3.1643288463620562</v>
      </c>
      <c r="T2169">
        <f t="shared" si="627"/>
        <v>3.2788711383874385</v>
      </c>
    </row>
    <row r="2170" spans="1:20" x14ac:dyDescent="0.25">
      <c r="A2170">
        <f t="shared" si="628"/>
        <v>19957.616359701879</v>
      </c>
      <c r="B2170">
        <f t="shared" si="645"/>
        <v>3176.3532959782319</v>
      </c>
      <c r="C2170" t="str">
        <f t="shared" si="629"/>
        <v>-0.944899890757596-1.0994893274895i</v>
      </c>
      <c r="D2170" t="str">
        <f t="shared" si="630"/>
        <v>3.47805870964083-5.02580267273018i</v>
      </c>
      <c r="E2170" t="str">
        <f t="shared" si="631"/>
        <v>162.62784039373+3.16533243366281i</v>
      </c>
      <c r="F2170" t="str">
        <f t="shared" si="632"/>
        <v>2.90989922827437-47.0271443522873i</v>
      </c>
      <c r="G2170" t="str">
        <f t="shared" si="633"/>
        <v>0.999996329221225-0.0019159241375719i</v>
      </c>
      <c r="H2170" t="str">
        <f t="shared" si="634"/>
        <v>1776.43521256698+316.163049170677i</v>
      </c>
      <c r="I2170" t="str">
        <f t="shared" si="635"/>
        <v>135.663845045303-559.383263574812i</v>
      </c>
      <c r="K2170" t="str">
        <f t="shared" si="636"/>
        <v>0.00272820822618842-0.0113424992183301i</v>
      </c>
      <c r="L2170" t="str">
        <f t="shared" si="637"/>
        <v>0.000714285714285714-0.380746079971365i</v>
      </c>
      <c r="M2170" t="str">
        <f t="shared" si="638"/>
        <v>0.0025-0.0118622594991079i</v>
      </c>
      <c r="N2170">
        <f t="shared" si="639"/>
        <v>49.324273617492395</v>
      </c>
      <c r="O2170">
        <f t="shared" si="640"/>
        <v>3.2257332474525451</v>
      </c>
      <c r="P2170" s="3">
        <f t="shared" si="641"/>
        <v>3.2257332474525451</v>
      </c>
      <c r="Q2170" s="3">
        <f t="shared" si="642"/>
        <v>-130.67572638250761</v>
      </c>
      <c r="R2170">
        <f t="shared" si="643"/>
        <v>49.324273617492395</v>
      </c>
      <c r="S2170">
        <f t="shared" si="644"/>
        <v>3.1763532959782319</v>
      </c>
      <c r="T2170">
        <f t="shared" si="627"/>
        <v>3.2257332474525451</v>
      </c>
    </row>
    <row r="2171" spans="1:20" x14ac:dyDescent="0.25">
      <c r="A2171">
        <f t="shared" si="628"/>
        <v>20033.455301868747</v>
      </c>
      <c r="B2171">
        <f t="shared" si="645"/>
        <v>3188.4234385029495</v>
      </c>
      <c r="C2171" t="str">
        <f t="shared" si="629"/>
        <v>-0.93646553476204-1.09508866027762i</v>
      </c>
      <c r="D2171" t="str">
        <f t="shared" si="630"/>
        <v>3.47805820488657-5.00689210016821i</v>
      </c>
      <c r="E2171" t="str">
        <f t="shared" si="631"/>
        <v>162.637827142126+3.17718845807391i</v>
      </c>
      <c r="F2171" t="str">
        <f t="shared" si="632"/>
        <v>2.90989914694001-46.8491599959178i</v>
      </c>
      <c r="G2171" t="str">
        <f t="shared" si="633"/>
        <v>0.999996301270403-0.00192320459553933i</v>
      </c>
      <c r="H2171" t="str">
        <f t="shared" si="634"/>
        <v>1795.70559969555+264.602508103709i</v>
      </c>
      <c r="I2171" t="str">
        <f t="shared" si="635"/>
        <v>119.307905566042-564.370818561207i</v>
      </c>
      <c r="K2171" t="str">
        <f t="shared" si="636"/>
        <v>0.00272524778126262-0.0112997729700873i</v>
      </c>
      <c r="L2171" t="str">
        <f t="shared" si="637"/>
        <v>0.000714285714285714-0.37930472202766i</v>
      </c>
      <c r="M2171" t="str">
        <f t="shared" si="638"/>
        <v>0.0025-0.0118173535555966i</v>
      </c>
      <c r="N2171">
        <f t="shared" si="639"/>
        <v>49.464578834666042</v>
      </c>
      <c r="O2171">
        <f t="shared" si="640"/>
        <v>3.1726644054481867</v>
      </c>
      <c r="P2171" s="3">
        <f t="shared" si="641"/>
        <v>3.1726644054481867</v>
      </c>
      <c r="Q2171" s="3">
        <f t="shared" si="642"/>
        <v>-130.53542116533396</v>
      </c>
      <c r="R2171">
        <f t="shared" si="643"/>
        <v>49.464578834666042</v>
      </c>
      <c r="S2171">
        <f t="shared" si="644"/>
        <v>3.1884234385029493</v>
      </c>
      <c r="T2171">
        <f t="shared" si="627"/>
        <v>3.1726644054481867</v>
      </c>
    </row>
    <row r="2172" spans="1:20" x14ac:dyDescent="0.25">
      <c r="A2172">
        <f t="shared" si="628"/>
        <v>20109.582432015846</v>
      </c>
      <c r="B2172">
        <f t="shared" si="645"/>
        <v>3200.5394475692606</v>
      </c>
      <c r="C2172" t="str">
        <f t="shared" si="629"/>
        <v>-0.92809466590396-1.09070811406844i</v>
      </c>
      <c r="D2172" t="str">
        <f t="shared" si="630"/>
        <v>3.47805769628905-4.98805355339636i</v>
      </c>
      <c r="E2172" t="str">
        <f t="shared" si="631"/>
        <v>162.647890655753+3.18908292549164i</v>
      </c>
      <c r="F2172" t="str">
        <f t="shared" si="632"/>
        <v>2.90989906498634-46.6718495804409i</v>
      </c>
      <c r="G2172" t="str">
        <f t="shared" si="633"/>
        <v>0.999996273106754-0.00193051271863189i</v>
      </c>
      <c r="H2172" t="str">
        <f t="shared" si="634"/>
        <v>1812.01342356084+211.39630614306i</v>
      </c>
      <c r="I2172" t="str">
        <f t="shared" si="635"/>
        <v>102.498821363409-568.416488151528i</v>
      </c>
      <c r="K2172" t="str">
        <f t="shared" si="636"/>
        <v>0.00272230964155285-0.0112572077321709i</v>
      </c>
      <c r="L2172" t="str">
        <f t="shared" si="637"/>
        <v>0.000714285714285714-0.377868820509722i</v>
      </c>
      <c r="M2172" t="str">
        <f t="shared" si="638"/>
        <v>0.0025-0.0117726176086836i</v>
      </c>
      <c r="N2172">
        <f t="shared" si="639"/>
        <v>49.605200705614465</v>
      </c>
      <c r="O2172">
        <f t="shared" si="640"/>
        <v>3.1196648596628638</v>
      </c>
      <c r="P2172" s="3">
        <f t="shared" si="641"/>
        <v>3.1196648596628638</v>
      </c>
      <c r="Q2172" s="3">
        <f t="shared" si="642"/>
        <v>-130.39479929438554</v>
      </c>
      <c r="R2172">
        <f t="shared" si="643"/>
        <v>49.605200705614465</v>
      </c>
      <c r="S2172">
        <f t="shared" si="644"/>
        <v>3.2005394475692608</v>
      </c>
      <c r="T2172">
        <f t="shared" si="627"/>
        <v>3.1196648596628638</v>
      </c>
    </row>
    <row r="2173" spans="1:20" x14ac:dyDescent="0.25">
      <c r="A2173">
        <f t="shared" si="628"/>
        <v>20185.998845257509</v>
      </c>
      <c r="B2173">
        <f t="shared" si="645"/>
        <v>3212.7014974700237</v>
      </c>
      <c r="C2173" t="str">
        <f t="shared" si="629"/>
        <v>-0.919786805876603-1.08634757681454i</v>
      </c>
      <c r="D2173" t="str">
        <f t="shared" si="630"/>
        <v>3.47805718381895-4.96928676141536i</v>
      </c>
      <c r="E2173" t="str">
        <f t="shared" si="631"/>
        <v>162.658031526586+3.20101592184339i</v>
      </c>
      <c r="F2173" t="str">
        <f t="shared" si="632"/>
        <v>2.90989898240861-46.4952105551861i</v>
      </c>
      <c r="G2173" t="str">
        <f t="shared" si="633"/>
        <v>0.999996244728655-0.00193784861197003i</v>
      </c>
      <c r="H2173" t="str">
        <f t="shared" si="634"/>
        <v>1825.17483484477+156.798374180288i</v>
      </c>
      <c r="I2173" t="str">
        <f t="shared" si="635"/>
        <v>85.3181024440232-571.468255739224i</v>
      </c>
      <c r="K2173" t="str">
        <f t="shared" si="636"/>
        <v>0.00271939363919243-0.0112148029096535i</v>
      </c>
      <c r="L2173" t="str">
        <f t="shared" si="637"/>
        <v>0.000714285714285714-0.376438354761629i</v>
      </c>
      <c r="M2173" t="str">
        <f t="shared" si="638"/>
        <v>0.0025-0.0117280510148273i</v>
      </c>
      <c r="N2173">
        <f t="shared" si="639"/>
        <v>49.746138401518635</v>
      </c>
      <c r="O2173">
        <f t="shared" si="640"/>
        <v>3.0667348570103097</v>
      </c>
      <c r="P2173" s="3">
        <f t="shared" si="641"/>
        <v>3.0667348570103097</v>
      </c>
      <c r="Q2173" s="3">
        <f t="shared" si="642"/>
        <v>-130.25386159848136</v>
      </c>
      <c r="R2173">
        <f t="shared" si="643"/>
        <v>49.746138401518635</v>
      </c>
      <c r="S2173">
        <f t="shared" si="644"/>
        <v>3.2127014974700239</v>
      </c>
      <c r="T2173">
        <f t="shared" si="627"/>
        <v>3.0667348570103097</v>
      </c>
    </row>
    <row r="2174" spans="1:20" x14ac:dyDescent="0.25">
      <c r="A2174">
        <f t="shared" si="628"/>
        <v>20262.705640869488</v>
      </c>
      <c r="B2174">
        <f t="shared" si="645"/>
        <v>3224.90976316041</v>
      </c>
      <c r="C2174" t="str">
        <f t="shared" si="629"/>
        <v>-0.91154147994836-1.0820069373121i</v>
      </c>
      <c r="D2174" t="str">
        <f t="shared" si="630"/>
        <v>3.47805666744685-4.95059145425829i</v>
      </c>
      <c r="E2174" t="str">
        <f t="shared" si="631"/>
        <v>162.668250351248+3.21298753259911i</v>
      </c>
      <c r="F2174" t="str">
        <f t="shared" si="632"/>
        <v>2.90989889920212-46.3192403791426i</v>
      </c>
      <c r="G2174" t="str">
        <f t="shared" si="633"/>
        <v>0.999996216134475-0.00194521238107355i</v>
      </c>
      <c r="H2174" t="str">
        <f t="shared" si="634"/>
        <v>1835.03526131453+101.088091948992i</v>
      </c>
      <c r="I2174" t="str">
        <f t="shared" si="635"/>
        <v>67.8545652018213-573.483579213967i</v>
      </c>
      <c r="K2174" t="str">
        <f t="shared" si="636"/>
        <v>0.00271649960757045-0.0111725579097193i</v>
      </c>
      <c r="L2174" t="str">
        <f t="shared" si="637"/>
        <v>0.000714285714285714-0.375013304205648i</v>
      </c>
      <c r="M2174" t="str">
        <f t="shared" si="638"/>
        <v>0.0025-0.0116836531329222i</v>
      </c>
      <c r="N2174">
        <f t="shared" si="639"/>
        <v>49.887391085422848</v>
      </c>
      <c r="O2174">
        <f t="shared" si="640"/>
        <v>3.0138746440201687</v>
      </c>
      <c r="P2174" s="3">
        <f t="shared" si="641"/>
        <v>3.0138746440201687</v>
      </c>
      <c r="Q2174" s="3">
        <f t="shared" si="642"/>
        <v>-130.11260891457715</v>
      </c>
      <c r="R2174">
        <f t="shared" si="643"/>
        <v>49.887391085422848</v>
      </c>
      <c r="S2174">
        <f t="shared" si="644"/>
        <v>3.2249097631604098</v>
      </c>
      <c r="T2174">
        <f t="shared" si="627"/>
        <v>3.0138746440201687</v>
      </c>
    </row>
    <row r="2175" spans="1:20" x14ac:dyDescent="0.25">
      <c r="A2175">
        <f t="shared" si="628"/>
        <v>20339.703922304794</v>
      </c>
      <c r="B2175">
        <f t="shared" si="645"/>
        <v>3237.1644202604198</v>
      </c>
      <c r="C2175" t="str">
        <f t="shared" si="629"/>
        <v>-0.903358216936165-1.07768608519307i</v>
      </c>
      <c r="D2175" t="str">
        <f t="shared" si="630"/>
        <v>3.47805614714302-4.93196736298648i</v>
      </c>
      <c r="E2175" t="str">
        <f t="shared" si="631"/>
        <v>162.678547731049+3.22499784276122i</v>
      </c>
      <c r="F2175" t="str">
        <f t="shared" si="632"/>
        <v>2.90989881536207-46.14393652092i</v>
      </c>
      <c r="G2175" t="str">
        <f t="shared" si="633"/>
        <v>0.999996187322568-0.00195260413186317i</v>
      </c>
      <c r="H2175" t="str">
        <f t="shared" si="634"/>
        <v>1841.47360951051+44.5659857636769i</v>
      </c>
      <c r="I2175" t="str">
        <f t="shared" si="635"/>
        <v>50.2029317909233-574.430606878984i</v>
      </c>
      <c r="K2175" t="str">
        <f t="shared" si="636"/>
        <v>0.00271362738132256-0.0111304721416578i</v>
      </c>
      <c r="L2175" t="str">
        <f t="shared" si="637"/>
        <v>0.000714285714285714-0.373593648341948i</v>
      </c>
      <c r="M2175" t="str">
        <f t="shared" si="638"/>
        <v>0.0025-0.0116394233242899i</v>
      </c>
      <c r="N2175">
        <f t="shared" si="639"/>
        <v>50.02895791225879</v>
      </c>
      <c r="O2175">
        <f t="shared" si="640"/>
        <v>2.9610844668281815</v>
      </c>
      <c r="P2175" s="3">
        <f t="shared" si="641"/>
        <v>2.9610844668281815</v>
      </c>
      <c r="Q2175" s="3">
        <f t="shared" si="642"/>
        <v>-129.97104208774121</v>
      </c>
      <c r="R2175">
        <f t="shared" si="643"/>
        <v>50.02895791225879</v>
      </c>
      <c r="S2175">
        <f t="shared" si="644"/>
        <v>3.2371644202604197</v>
      </c>
      <c r="T2175">
        <f t="shared" si="627"/>
        <v>2.9610844668281815</v>
      </c>
    </row>
    <row r="2176" spans="1:20" x14ac:dyDescent="0.25">
      <c r="A2176">
        <f t="shared" si="628"/>
        <v>20416.994797209551</v>
      </c>
      <c r="B2176">
        <f t="shared" si="645"/>
        <v>3249.4656450574093</v>
      </c>
      <c r="C2176" t="str">
        <f t="shared" si="629"/>
        <v>-0.895236549179106-1.07338491091742i</v>
      </c>
      <c r="D2176" t="str">
        <f t="shared" si="630"/>
        <v>3.47805562287752-4.9134142196857i</v>
      </c>
      <c r="E2176" t="str">
        <f t="shared" si="631"/>
        <v>162.688924272018+3.23704693685253i</v>
      </c>
      <c r="F2176" t="str">
        <f t="shared" si="632"/>
        <v>2.90989873088361-45.9692964587133i</v>
      </c>
      <c r="G2176" t="str">
        <f t="shared" si="633"/>
        <v>0.999996158291276-0.001960023970662i</v>
      </c>
      <c r="H2176" t="str">
        <f t="shared" si="634"/>
        <v>1844.40568646907-12.4513777670409i</v>
      </c>
      <c r="I2176" t="str">
        <f t="shared" si="635"/>
        <v>32.4621960403419-574.289138681435i</v>
      </c>
      <c r="K2176" t="str">
        <f t="shared" si="636"/>
        <v>0.00271077679632161-0.0110885450168573i</v>
      </c>
      <c r="L2176" t="str">
        <f t="shared" si="637"/>
        <v>0.000714285714285714-0.372179366748304i</v>
      </c>
      <c r="M2176" t="str">
        <f t="shared" si="638"/>
        <v>0.0025-0.0115953609526697i</v>
      </c>
      <c r="N2176">
        <f t="shared" si="639"/>
        <v>50.170838028869838</v>
      </c>
      <c r="O2176">
        <f t="shared" si="640"/>
        <v>2.908364571166469</v>
      </c>
      <c r="P2176" s="3">
        <f t="shared" si="641"/>
        <v>2.908364571166469</v>
      </c>
      <c r="Q2176" s="3">
        <f t="shared" si="642"/>
        <v>-129.82916197113016</v>
      </c>
      <c r="R2176">
        <f t="shared" si="643"/>
        <v>50.170838028869838</v>
      </c>
      <c r="S2176">
        <f t="shared" si="644"/>
        <v>3.2494656450574095</v>
      </c>
      <c r="T2176">
        <f t="shared" si="627"/>
        <v>2.908364571166469</v>
      </c>
    </row>
    <row r="2177" spans="1:20" x14ac:dyDescent="0.25">
      <c r="A2177">
        <f t="shared" si="628"/>
        <v>20494.579377438949</v>
      </c>
      <c r="B2177">
        <f t="shared" si="645"/>
        <v>3261.8136145086278</v>
      </c>
      <c r="C2177" t="str">
        <f t="shared" si="629"/>
        <v>-0.88717601251236-1.06910330576556i</v>
      </c>
      <c r="D2177" t="str">
        <f t="shared" si="630"/>
        <v>3.47805509462022-4.8949317574624i</v>
      </c>
      <c r="E2177" t="str">
        <f t="shared" si="631"/>
        <v>162.699380584945+3.24913489890545i</v>
      </c>
      <c r="F2177" t="str">
        <f t="shared" si="632"/>
        <v>2.90989864576193-45.795317680267i</v>
      </c>
      <c r="G2177" t="str">
        <f t="shared" si="633"/>
        <v>0.999996129038928-0.00196747200419712i</v>
      </c>
      <c r="H2177" t="str">
        <f t="shared" si="634"/>
        <v>1843.78666737284-69.6371317865283i</v>
      </c>
      <c r="I2177" t="str">
        <f t="shared" si="635"/>
        <v>14.7338114831553-573.051282226438i</v>
      </c>
      <c r="K2177" t="str">
        <f t="shared" si="636"/>
        <v>0.00270794768966857-0.0110467759487994i</v>
      </c>
      <c r="L2177" t="str">
        <f t="shared" si="637"/>
        <v>0.000714285714285714-0.3707704390798i</v>
      </c>
      <c r="M2177" t="str">
        <f t="shared" si="638"/>
        <v>0.0025-0.0115514653842097i</v>
      </c>
      <c r="N2177">
        <f t="shared" si="639"/>
        <v>50.313030574034428</v>
      </c>
      <c r="O2177">
        <f t="shared" si="640"/>
        <v>2.8557152023548324</v>
      </c>
      <c r="P2177" s="3">
        <f t="shared" si="641"/>
        <v>2.8557152023548324</v>
      </c>
      <c r="Q2177" s="3">
        <f t="shared" si="642"/>
        <v>-129.68696942596557</v>
      </c>
      <c r="R2177">
        <f t="shared" si="643"/>
        <v>50.313030574034428</v>
      </c>
      <c r="S2177">
        <f t="shared" si="644"/>
        <v>3.2618136145086276</v>
      </c>
      <c r="T2177">
        <f t="shared" si="627"/>
        <v>2.8557152023548324</v>
      </c>
    </row>
    <row r="2178" spans="1:20" x14ac:dyDescent="0.25">
      <c r="A2178">
        <f t="shared" si="628"/>
        <v>20572.458779073215</v>
      </c>
      <c r="B2178">
        <f t="shared" si="645"/>
        <v>3274.2085062437604</v>
      </c>
      <c r="C2178" t="str">
        <f t="shared" si="629"/>
        <v>-0.879176146241062-1.06484116183068i</v>
      </c>
      <c r="D2178" t="str">
        <f t="shared" si="630"/>
        <v>3.47805456234068-4.87651971043968i</v>
      </c>
      <c r="E2178" t="str">
        <f t="shared" si="631"/>
        <v>162.70991728542+3.26126181244991i</v>
      </c>
      <c r="F2178" t="str">
        <f t="shared" si="632"/>
        <v>2.90989855999209-45.6219976828373i</v>
      </c>
      <c r="G2178" t="str">
        <f t="shared" si="633"/>
        <v>0.999996099563842-0.00197494833960107i</v>
      </c>
      <c r="H2178" t="str">
        <f t="shared" si="634"/>
        <v>1839.6124787893-126.660271009356i</v>
      </c>
      <c r="I2178" t="str">
        <f t="shared" si="635"/>
        <v>-2.8802308729807-570.721767275911i</v>
      </c>
      <c r="K2178" t="str">
        <f t="shared" si="636"/>
        <v>0.00270513989968333-0.0110051643530514i</v>
      </c>
      <c r="L2178" t="str">
        <f t="shared" si="637"/>
        <v>0.000714285714285714-0.369366845068541i</v>
      </c>
      <c r="M2178" t="str">
        <f t="shared" si="638"/>
        <v>0.0025-0.0115077359874574i</v>
      </c>
      <c r="N2178">
        <f t="shared" si="639"/>
        <v>50.455534678494246</v>
      </c>
      <c r="O2178">
        <f t="shared" si="640"/>
        <v>2.8031366052903488</v>
      </c>
      <c r="P2178" s="3">
        <f t="shared" si="641"/>
        <v>2.8031366052903488</v>
      </c>
      <c r="Q2178" s="3">
        <f t="shared" si="642"/>
        <v>-129.54446532150575</v>
      </c>
      <c r="R2178">
        <f t="shared" si="643"/>
        <v>50.455534678494246</v>
      </c>
      <c r="S2178">
        <f t="shared" si="644"/>
        <v>3.2742085062437605</v>
      </c>
      <c r="T2178">
        <f t="shared" si="627"/>
        <v>2.8031366052903488</v>
      </c>
    </row>
    <row r="2179" spans="1:20" x14ac:dyDescent="0.25">
      <c r="A2179">
        <f t="shared" si="628"/>
        <v>20650.634122433694</v>
      </c>
      <c r="B2179">
        <f t="shared" si="645"/>
        <v>3286.6504985674869</v>
      </c>
      <c r="C2179" t="str">
        <f t="shared" si="629"/>
        <v>-0.871236493114643-1.06059837201136i</v>
      </c>
      <c r="D2179" t="str">
        <f t="shared" si="630"/>
        <v>3.47805402600828-4.85817781375369i</v>
      </c>
      <c r="E2179" t="str">
        <f t="shared" si="631"/>
        <v>162.720534993869+3.27342776050198i</v>
      </c>
      <c r="F2179" t="str">
        <f t="shared" si="632"/>
        <v>2.90989847356915-45.449333973158i</v>
      </c>
      <c r="G2179" t="str">
        <f t="shared" si="633"/>
        <v>0.999996069864322-0.00198245308441341i</v>
      </c>
      <c r="H2179" t="str">
        <f t="shared" si="634"/>
        <v>1831.92002173114-183.191994548955i</v>
      </c>
      <c r="I2179" t="str">
        <f t="shared" si="635"/>
        <v>-20.2793595328291-567.317899756495i</v>
      </c>
      <c r="K2179" t="str">
        <f t="shared" si="636"/>
        <v>0.00270235326589565-0.0109637096472611i</v>
      </c>
      <c r="L2179" t="str">
        <f t="shared" si="637"/>
        <v>0.000714285714285714-0.367968564523352i</v>
      </c>
      <c r="M2179" t="str">
        <f t="shared" si="638"/>
        <v>0.0025-0.0114641721333506i</v>
      </c>
      <c r="N2179">
        <f t="shared" si="639"/>
        <v>50.598349464979322</v>
      </c>
      <c r="O2179">
        <f t="shared" si="640"/>
        <v>2.7506290244390321</v>
      </c>
      <c r="P2179" s="3">
        <f t="shared" si="641"/>
        <v>2.7506290244390321</v>
      </c>
      <c r="Q2179" s="3">
        <f t="shared" si="642"/>
        <v>-129.40165053502068</v>
      </c>
      <c r="R2179">
        <f t="shared" si="643"/>
        <v>50.598349464979322</v>
      </c>
      <c r="S2179">
        <f t="shared" si="644"/>
        <v>3.2866504985674867</v>
      </c>
      <c r="T2179">
        <f t="shared" si="627"/>
        <v>2.7506290244390321</v>
      </c>
    </row>
    <row r="2180" spans="1:20" x14ac:dyDescent="0.25">
      <c r="A2180">
        <f t="shared" si="628"/>
        <v>20729.106532098944</v>
      </c>
      <c r="B2180">
        <f t="shared" si="645"/>
        <v>3299.1397704620435</v>
      </c>
      <c r="C2180" t="str">
        <f t="shared" si="629"/>
        <v>-0.863356599301124-1.0563748300041i</v>
      </c>
      <c r="D2180" t="str">
        <f t="shared" si="630"/>
        <v>3.4780534855922-4.83990580354967i</v>
      </c>
      <c r="E2180" t="str">
        <f t="shared" si="631"/>
        <v>162.731234335593+3.28563282555162i</v>
      </c>
      <c r="F2180" t="str">
        <f t="shared" si="632"/>
        <v>2.90989838648817-45.277324067404i</v>
      </c>
      <c r="G2180" t="str">
        <f t="shared" si="633"/>
        <v>0.999996039938658-0.00198998634658229i</v>
      </c>
      <c r="H2180" t="str">
        <f t="shared" si="634"/>
        <v>1820.78621984338-238.911976106303i</v>
      </c>
      <c r="I2180" t="str">
        <f t="shared" si="635"/>
        <v>-37.366335894477-562.869155337698i</v>
      </c>
      <c r="K2180" t="str">
        <f t="shared" si="636"/>
        <v>0.0026995876290363-0.0109224112511499i</v>
      </c>
      <c r="L2180" t="str">
        <f t="shared" si="637"/>
        <v>0.000714285714285714-0.3665755773295i</v>
      </c>
      <c r="M2180" t="str">
        <f t="shared" si="638"/>
        <v>0.0025-0.0114207731952089i</v>
      </c>
      <c r="N2180">
        <f t="shared" si="639"/>
        <v>50.741474048237421</v>
      </c>
      <c r="O2180">
        <f t="shared" si="640"/>
        <v>2.6981927038258924</v>
      </c>
      <c r="P2180" s="3">
        <f t="shared" si="641"/>
        <v>2.6981927038258924</v>
      </c>
      <c r="Q2180" s="3">
        <f t="shared" si="642"/>
        <v>-129.25852595176258</v>
      </c>
      <c r="R2180">
        <f t="shared" si="643"/>
        <v>50.741474048237421</v>
      </c>
      <c r="S2180">
        <f t="shared" si="644"/>
        <v>3.2991397704620438</v>
      </c>
      <c r="T2180">
        <f t="shared" si="627"/>
        <v>2.6981927038258924</v>
      </c>
    </row>
    <row r="2181" spans="1:20" x14ac:dyDescent="0.25">
      <c r="A2181">
        <f t="shared" si="628"/>
        <v>20807.877136920921</v>
      </c>
      <c r="B2181">
        <f t="shared" si="645"/>
        <v>3311.6765015897995</v>
      </c>
      <c r="C2181" t="str">
        <f t="shared" si="629"/>
        <v>-0.855536014361743-1.05217043029596i</v>
      </c>
      <c r="D2181" t="str">
        <f t="shared" si="630"/>
        <v>3.47805294106131-4.82170341697818i</v>
      </c>
      <c r="E2181" t="str">
        <f t="shared" si="631"/>
        <v>162.742015940808+3.29787708955085i</v>
      </c>
      <c r="F2181" t="str">
        <f t="shared" si="632"/>
        <v>2.90989829874411-45.1059654911546i</v>
      </c>
      <c r="G2181" t="str">
        <f t="shared" si="633"/>
        <v>0.999996009785129-0.00199754823446593i</v>
      </c>
      <c r="H2181" t="str">
        <f t="shared" si="634"/>
        <v>1806.32594048405-293.514312229305i</v>
      </c>
      <c r="I2181" t="str">
        <f t="shared" si="635"/>
        <v>-54.0490481313124-557.416431794551i</v>
      </c>
      <c r="K2181" t="str">
        <f t="shared" si="636"/>
        <v>0.00269684283102796-0.0108812685865067i</v>
      </c>
      <c r="L2181" t="str">
        <f t="shared" si="637"/>
        <v>0.000714285714285714-0.365187863448396i</v>
      </c>
      <c r="M2181" t="str">
        <f t="shared" si="638"/>
        <v>0.0025-0.0113775385487237i</v>
      </c>
      <c r="N2181">
        <f t="shared" si="639"/>
        <v>50.884907535060165</v>
      </c>
      <c r="O2181">
        <f t="shared" si="640"/>
        <v>2.6458278870258094</v>
      </c>
      <c r="P2181" s="3">
        <f t="shared" si="641"/>
        <v>2.6458278870258094</v>
      </c>
      <c r="Q2181" s="3">
        <f t="shared" si="642"/>
        <v>-129.11509246493983</v>
      </c>
      <c r="R2181">
        <f t="shared" si="643"/>
        <v>50.884907535060165</v>
      </c>
      <c r="S2181">
        <f t="shared" si="644"/>
        <v>3.3116765015897993</v>
      </c>
      <c r="T2181">
        <f t="shared" si="627"/>
        <v>2.6458278870258094</v>
      </c>
    </row>
    <row r="2182" spans="1:20" x14ac:dyDescent="0.25">
      <c r="A2182">
        <f t="shared" si="628"/>
        <v>20886.94707004122</v>
      </c>
      <c r="B2182">
        <f t="shared" si="645"/>
        <v>3324.2608722958407</v>
      </c>
      <c r="C2182" t="str">
        <f t="shared" si="629"/>
        <v>-0.847774291225725-1.04798506815741i</v>
      </c>
      <c r="D2182" t="str">
        <f t="shared" si="630"/>
        <v>3.4780523923843-4.80357039219137i</v>
      </c>
      <c r="E2182" t="str">
        <f t="shared" si="631"/>
        <v>162.752880444685+3.31016063390136i</v>
      </c>
      <c r="F2182" t="str">
        <f t="shared" si="632"/>
        <v>2.90989821033195-44.9352557793593i</v>
      </c>
      <c r="G2182" t="str">
        <f t="shared" si="633"/>
        <v>0.999995979402-0.00200513885683427i</v>
      </c>
      <c r="H2182" t="str">
        <f t="shared" si="634"/>
        <v>1788.68889502485-346.712920551184i</v>
      </c>
      <c r="I2182" t="str">
        <f t="shared" si="635"/>
        <v>-70.2421172680195-551.010997016352i</v>
      </c>
      <c r="K2182" t="str">
        <f t="shared" si="636"/>
        <v>0.00269411871497652-0.0108402810771817i</v>
      </c>
      <c r="L2182" t="str">
        <f t="shared" si="637"/>
        <v>0.000714285714285714-0.363805402917311i</v>
      </c>
      <c r="M2182" t="str">
        <f t="shared" si="638"/>
        <v>0.0025-0.0113344675719503i</v>
      </c>
      <c r="N2182">
        <f t="shared" si="639"/>
        <v>51.028649024315115</v>
      </c>
      <c r="O2182">
        <f t="shared" si="640"/>
        <v>2.5935348171549504</v>
      </c>
      <c r="P2182" s="3">
        <f t="shared" si="641"/>
        <v>2.5935348171549504</v>
      </c>
      <c r="Q2182" s="3">
        <f t="shared" si="642"/>
        <v>-128.97135097568489</v>
      </c>
      <c r="R2182">
        <f t="shared" si="643"/>
        <v>51.028649024315115</v>
      </c>
      <c r="S2182">
        <f t="shared" si="644"/>
        <v>3.3242608722958407</v>
      </c>
      <c r="T2182">
        <f t="shared" si="627"/>
        <v>2.5935348171549504</v>
      </c>
    </row>
    <row r="2183" spans="1:20" x14ac:dyDescent="0.25">
      <c r="A2183">
        <f t="shared" si="628"/>
        <v>20966.317468907378</v>
      </c>
      <c r="B2183">
        <f t="shared" si="645"/>
        <v>3336.8930636105652</v>
      </c>
      <c r="C2183" t="str">
        <f t="shared" si="629"/>
        <v>-0.840070986165218-1.04381863963506i</v>
      </c>
      <c r="D2183" t="str">
        <f t="shared" si="630"/>
        <v>3.47805183952959-4.78550646833913i</v>
      </c>
      <c r="E2183" t="str">
        <f t="shared" si="631"/>
        <v>162.763828487392+3.32248353944203i</v>
      </c>
      <c r="F2183" t="str">
        <f t="shared" si="632"/>
        <v>2.90989812124657-44.7651924763015i</v>
      </c>
      <c r="G2183" t="str">
        <f t="shared" si="633"/>
        <v>0.999995948787521-0.00201275832287044i</v>
      </c>
      <c r="H2183" t="str">
        <f t="shared" si="634"/>
        <v>1768.05567453358-398.246195822093i</v>
      </c>
      <c r="I2183" t="str">
        <f t="shared" si="635"/>
        <v>-85.8682590999158-543.713184218166i</v>
      </c>
      <c r="K2183" t="str">
        <f t="shared" si="636"/>
        <v>0.0026914151251622-0.01079944814908i</v>
      </c>
      <c r="L2183" t="str">
        <f t="shared" si="637"/>
        <v>0.000714285714285714-0.362428175849084i</v>
      </c>
      <c r="M2183" t="str">
        <f t="shared" si="638"/>
        <v>0.0025-0.0112915596452982i</v>
      </c>
      <c r="N2183">
        <f t="shared" si="639"/>
        <v>51.172697606974054</v>
      </c>
      <c r="O2183">
        <f t="shared" si="640"/>
        <v>2.5413137368612286</v>
      </c>
      <c r="P2183" s="3">
        <f t="shared" si="641"/>
        <v>2.5413137368612286</v>
      </c>
      <c r="Q2183" s="3">
        <f t="shared" si="642"/>
        <v>-128.82730239302595</v>
      </c>
      <c r="R2183">
        <f t="shared" si="643"/>
        <v>51.172697606974054</v>
      </c>
      <c r="S2183">
        <f t="shared" si="644"/>
        <v>3.3368930636105651</v>
      </c>
      <c r="T2183">
        <f t="shared" si="627"/>
        <v>2.5413137368612286</v>
      </c>
    </row>
    <row r="2184" spans="1:20" x14ac:dyDescent="0.25">
      <c r="A2184">
        <f t="shared" si="628"/>
        <v>21045.989475289225</v>
      </c>
      <c r="B2184">
        <f t="shared" si="645"/>
        <v>3349.5732572522852</v>
      </c>
      <c r="C2184" t="str">
        <f t="shared" si="629"/>
        <v>-0.832425658770399-1.03967104154459i</v>
      </c>
      <c r="D2184" t="str">
        <f t="shared" si="630"/>
        <v>3.47805128246539-4.76751138556546i</v>
      </c>
      <c r="E2184" t="str">
        <f t="shared" si="631"/>
        <v>162.774860714128+3.33484588643644i</v>
      </c>
      <c r="F2184" t="str">
        <f t="shared" si="632"/>
        <v>2.90989803148287-44.5957731355637i</v>
      </c>
      <c r="G2184" t="str">
        <f t="shared" si="633"/>
        <v>0.999995917939933-0.00202040674217242i</v>
      </c>
      <c r="H2184" t="str">
        <f t="shared" si="634"/>
        <v>1744.63311432849-447.880778611103i</v>
      </c>
      <c r="I2184" t="str">
        <f t="shared" si="635"/>
        <v>-100.859360770472-535.590896554314i</v>
      </c>
      <c r="K2184" t="str">
        <f t="shared" si="636"/>
        <v>0.00268873190703086-0.0107587692301552i</v>
      </c>
      <c r="L2184" t="str">
        <f t="shared" si="637"/>
        <v>0.000714285714285714-0.361056162431843i</v>
      </c>
      <c r="M2184" t="str">
        <f t="shared" si="638"/>
        <v>0.0025-0.0112488141515224i</v>
      </c>
      <c r="N2184">
        <f t="shared" si="639"/>
        <v>51.317052366145788</v>
      </c>
      <c r="O2184">
        <f t="shared" si="640"/>
        <v>2.4891648883154263</v>
      </c>
      <c r="P2184" s="3">
        <f t="shared" si="641"/>
        <v>2.4891648883154263</v>
      </c>
      <c r="Q2184" s="3">
        <f t="shared" si="642"/>
        <v>-128.68294763385421</v>
      </c>
      <c r="R2184">
        <f t="shared" si="643"/>
        <v>51.317052366145788</v>
      </c>
      <c r="S2184">
        <f t="shared" si="644"/>
        <v>3.3495732572522852</v>
      </c>
      <c r="T2184">
        <f t="shared" si="627"/>
        <v>2.4891648883154263</v>
      </c>
    </row>
    <row r="2185" spans="1:20" x14ac:dyDescent="0.25">
      <c r="A2185">
        <f t="shared" si="628"/>
        <v>21125.964235295327</v>
      </c>
      <c r="B2185">
        <f t="shared" si="645"/>
        <v>3362.301635629844</v>
      </c>
      <c r="C2185" t="str">
        <f t="shared" si="629"/>
        <v>-0.824837871924828-1.03554217146371i</v>
      </c>
      <c r="D2185" t="str">
        <f t="shared" si="630"/>
        <v>3.47805072115964-4.74958488500457i</v>
      </c>
      <c r="E2185" t="str">
        <f t="shared" si="631"/>
        <v>162.78597777517+3.3472477545599i</v>
      </c>
      <c r="F2185" t="str">
        <f t="shared" si="632"/>
        <v>2.90989794103567-44.4269953199914i</v>
      </c>
      <c r="G2185" t="str">
        <f t="shared" si="633"/>
        <v>0.999995886857459-0.00202808422475454i</v>
      </c>
      <c r="H2185" t="str">
        <f t="shared" si="634"/>
        <v>1718.64920337892-495.41434530869i</v>
      </c>
      <c r="I2185" t="str">
        <f t="shared" si="635"/>
        <v>-115.157247778879-526.717989284141i</v>
      </c>
      <c r="K2185" t="str">
        <f t="shared" si="636"/>
        <v>0.00268606890718535-0.0107182437504036i</v>
      </c>
      <c r="L2185" t="str">
        <f t="shared" si="637"/>
        <v>0.000714285714285714-0.359689342928713i</v>
      </c>
      <c r="M2185" t="str">
        <f t="shared" si="638"/>
        <v>0.0025-0.0112062304757146i</v>
      </c>
      <c r="N2185">
        <f t="shared" si="639"/>
        <v>51.461712377106494</v>
      </c>
      <c r="O2185">
        <f t="shared" si="640"/>
        <v>2.4370885132024096</v>
      </c>
      <c r="P2185" s="3">
        <f t="shared" si="641"/>
        <v>2.4370885132024096</v>
      </c>
      <c r="Q2185" s="3">
        <f t="shared" si="642"/>
        <v>-128.53828762289351</v>
      </c>
      <c r="R2185">
        <f t="shared" si="643"/>
        <v>51.461712377106494</v>
      </c>
      <c r="S2185">
        <f t="shared" si="644"/>
        <v>3.3623016356298439</v>
      </c>
      <c r="T2185">
        <f t="shared" si="627"/>
        <v>2.4370885132024096</v>
      </c>
    </row>
    <row r="2186" spans="1:20" x14ac:dyDescent="0.25">
      <c r="A2186">
        <f t="shared" si="628"/>
        <v>21206.24289938945</v>
      </c>
      <c r="B2186">
        <f t="shared" si="645"/>
        <v>3375.0783818452373</v>
      </c>
      <c r="C2186" t="str">
        <f t="shared" si="629"/>
        <v>-0.817307191780918-1.03143192772522i</v>
      </c>
      <c r="D2186" t="str">
        <f t="shared" si="630"/>
        <v>3.47805015558002-4.73172670877729i</v>
      </c>
      <c r="E2186" t="str">
        <f t="shared" si="631"/>
        <v>162.797180325909+3.35968922288629i</v>
      </c>
      <c r="F2186" t="str">
        <f t="shared" si="632"/>
        <v>2.90989784989976-44.2588566016591i</v>
      </c>
      <c r="G2186" t="str">
        <f t="shared" si="633"/>
        <v>0.999995855538312-0.00203579088104911i</v>
      </c>
      <c r="H2186" t="str">
        <f t="shared" si="634"/>
        <v>1690.34776145633-540.677383683517i</v>
      </c>
      <c r="I2186" t="str">
        <f t="shared" si="635"/>
        <v>-128.714134441308-517.172598768452i</v>
      </c>
      <c r="K2186" t="str">
        <f t="shared" si="636"/>
        <v>0.00268342597337689-0.0106778711418576i</v>
      </c>
      <c r="L2186" t="str">
        <f t="shared" si="637"/>
        <v>0.000714285714285714-0.358327697677539i</v>
      </c>
      <c r="M2186" t="str">
        <f t="shared" si="638"/>
        <v>0.0025-0.0111638080052945i</v>
      </c>
      <c r="N2186">
        <f t="shared" si="639"/>
        <v>51.606676707333634</v>
      </c>
      <c r="O2186">
        <f t="shared" si="640"/>
        <v>2.3850848527123345</v>
      </c>
      <c r="P2186" s="3">
        <f t="shared" si="641"/>
        <v>2.3850848527123345</v>
      </c>
      <c r="Q2186" s="3">
        <f t="shared" si="642"/>
        <v>-128.39332329266637</v>
      </c>
      <c r="R2186">
        <f t="shared" si="643"/>
        <v>51.606676707333634</v>
      </c>
      <c r="S2186">
        <f t="shared" si="644"/>
        <v>3.3750783818452375</v>
      </c>
      <c r="T2186">
        <f t="shared" si="627"/>
        <v>2.3850848527123345</v>
      </c>
    </row>
    <row r="2187" spans="1:20" x14ac:dyDescent="0.25">
      <c r="A2187">
        <f t="shared" si="628"/>
        <v>21286.826622407127</v>
      </c>
      <c r="B2187">
        <f t="shared" si="645"/>
        <v>3387.9036796962491</v>
      </c>
      <c r="C2187" t="str">
        <f t="shared" si="629"/>
        <v>-0.809833187735587-1.02734020941013i</v>
      </c>
      <c r="D2187" t="str">
        <f t="shared" si="630"/>
        <v>3.47804958569405-4.71393659998734i</v>
      </c>
      <c r="E2187" t="str">
        <f t="shared" si="631"/>
        <v>162.808469026895+3.37217036987565i</v>
      </c>
      <c r="F2187" t="str">
        <f t="shared" si="632"/>
        <v>2.90989775806994-44.0913545618353i</v>
      </c>
      <c r="G2187" t="str">
        <f t="shared" si="633"/>
        <v>0.999995823980689-0.00204352682190797i</v>
      </c>
      <c r="H2187" t="str">
        <f t="shared" si="634"/>
        <v>1659.98309916597-583.533971184644i</v>
      </c>
      <c r="I2187" t="str">
        <f t="shared" si="635"/>
        <v>-141.492766988381-507.035484224323i</v>
      </c>
      <c r="K2187" t="str">
        <f t="shared" si="636"/>
        <v>0.00268080295449654-0.0106376508385793i</v>
      </c>
      <c r="L2187" t="str">
        <f t="shared" si="637"/>
        <v>0.000714285714285714-0.356971207090594i</v>
      </c>
      <c r="M2187" t="str">
        <f t="shared" si="638"/>
        <v>0.0025-0.0111215461300005i</v>
      </c>
      <c r="N2187">
        <f t="shared" si="639"/>
        <v>51.751944416540397</v>
      </c>
      <c r="O2187">
        <f t="shared" si="640"/>
        <v>2.3331541475318747</v>
      </c>
      <c r="P2187" s="3">
        <f t="shared" si="641"/>
        <v>2.3331541475318747</v>
      </c>
      <c r="Q2187" s="3">
        <f t="shared" si="642"/>
        <v>-128.2480555834596</v>
      </c>
      <c r="R2187">
        <f t="shared" si="643"/>
        <v>51.751944416540397</v>
      </c>
      <c r="S2187">
        <f t="shared" si="644"/>
        <v>3.3879036796962492</v>
      </c>
      <c r="T2187">
        <f t="shared" si="627"/>
        <v>2.3331541475318747</v>
      </c>
    </row>
    <row r="2188" spans="1:20" x14ac:dyDescent="0.25">
      <c r="A2188">
        <f t="shared" si="628"/>
        <v>21367.716563572278</v>
      </c>
      <c r="B2188">
        <f t="shared" si="645"/>
        <v>3400.7777136790951</v>
      </c>
      <c r="C2188" t="str">
        <f t="shared" si="629"/>
        <v>-0.802415432406129-1.02326691634082i</v>
      </c>
      <c r="D2188" t="str">
        <f t="shared" si="630"/>
        <v>3.47804901146888-4.69621430271753i</v>
      </c>
      <c r="E2188" t="str">
        <f t="shared" si="631"/>
        <v>162.819844543878+3.38469127335991i</v>
      </c>
      <c r="F2188" t="str">
        <f t="shared" si="632"/>
        <v>2.90989766554087-43.9244867909462i</v>
      </c>
      <c r="G2188" t="str">
        <f t="shared" si="633"/>
        <v>0.999995792182774-0.00205129215860414i</v>
      </c>
      <c r="H2188" t="str">
        <f t="shared" si="634"/>
        <v>1627.81485567231-623.881619605372i</v>
      </c>
      <c r="I2188" t="str">
        <f t="shared" si="635"/>
        <v>-153.466282408238-496.388441070987i</v>
      </c>
      <c r="K2188" t="str">
        <f t="shared" si="636"/>
        <v>0.00267819970056673-0.0105975822766546i</v>
      </c>
      <c r="L2188" t="str">
        <f t="shared" si="637"/>
        <v>0.000714285714285714-0.355619851654308i</v>
      </c>
      <c r="M2188" t="str">
        <f t="shared" si="638"/>
        <v>0.0025-0.0110794442418814i</v>
      </c>
      <c r="N2188">
        <f t="shared" si="639"/>
        <v>51.897514556708586</v>
      </c>
      <c r="O2188">
        <f t="shared" si="640"/>
        <v>2.2812966378355259</v>
      </c>
      <c r="P2188" s="3">
        <f t="shared" si="641"/>
        <v>2.2812966378355259</v>
      </c>
      <c r="Q2188" s="3">
        <f t="shared" si="642"/>
        <v>-128.10248544329141</v>
      </c>
      <c r="R2188">
        <f t="shared" si="643"/>
        <v>51.897514556708586</v>
      </c>
      <c r="S2188">
        <f t="shared" si="644"/>
        <v>3.4007777136790951</v>
      </c>
      <c r="T2188">
        <f t="shared" si="627"/>
        <v>2.2812966378355259</v>
      </c>
    </row>
    <row r="2189" spans="1:20" x14ac:dyDescent="0.25">
      <c r="A2189">
        <f t="shared" si="628"/>
        <v>21448.913886513852</v>
      </c>
      <c r="B2189">
        <f t="shared" si="645"/>
        <v>3413.7006689910759</v>
      </c>
      <c r="C2189" t="str">
        <f t="shared" si="629"/>
        <v>-0.795053501606217-1.01921194907431i</v>
      </c>
      <c r="D2189" t="str">
        <f t="shared" si="630"/>
        <v>3.4780484328715-4.67855956202623i</v>
      </c>
      <c r="E2189" t="str">
        <f t="shared" si="631"/>
        <v>162.831307547847+3.39725201053006i</v>
      </c>
      <c r="F2189" t="str">
        <f t="shared" si="632"/>
        <v>2.90989757230724-43.7582508885433i</v>
      </c>
      <c r="G2189" t="str">
        <f t="shared" si="633"/>
        <v>0.999995760142738-0.00205908700283333i</v>
      </c>
      <c r="H2189" t="str">
        <f t="shared" si="634"/>
        <v>1594.10317911933-661.650286899902i</v>
      </c>
      <c r="I2189" t="str">
        <f t="shared" si="635"/>
        <v>-164.617817051899-485.312834848501i</v>
      </c>
      <c r="K2189" t="str">
        <f t="shared" si="636"/>
        <v>0.00267561606273282-0.0105576648941867i</v>
      </c>
      <c r="L2189" t="str">
        <f t="shared" si="637"/>
        <v>0.000714285714285714-0.354273611928978i</v>
      </c>
      <c r="M2189" t="str">
        <f t="shared" si="638"/>
        <v>0.0025-0.0110375017352873i</v>
      </c>
      <c r="N2189">
        <f t="shared" si="639"/>
        <v>52.043386172125025</v>
      </c>
      <c r="O2189">
        <f t="shared" si="640"/>
        <v>2.2295125632770443</v>
      </c>
      <c r="P2189" s="3">
        <f t="shared" si="641"/>
        <v>2.2295125632770443</v>
      </c>
      <c r="Q2189" s="3">
        <f t="shared" si="642"/>
        <v>-127.95661382787497</v>
      </c>
      <c r="R2189">
        <f t="shared" si="643"/>
        <v>52.043386172125025</v>
      </c>
      <c r="S2189">
        <f t="shared" si="644"/>
        <v>3.4137006689910758</v>
      </c>
      <c r="T2189">
        <f t="shared" si="627"/>
        <v>2.2295125632770443</v>
      </c>
    </row>
    <row r="2190" spans="1:20" x14ac:dyDescent="0.25">
      <c r="A2190">
        <f t="shared" si="628"/>
        <v>21530.419759282606</v>
      </c>
      <c r="B2190">
        <f t="shared" si="645"/>
        <v>3426.6727315332419</v>
      </c>
      <c r="C2190" t="str">
        <f t="shared" si="629"/>
        <v>-0.787746974322153-1.01517520889564i</v>
      </c>
      <c r="D2190" t="str">
        <f t="shared" si="630"/>
        <v>3.47804784986863-4.66097212394361i</v>
      </c>
      <c r="E2190" t="str">
        <f t="shared" si="631"/>
        <v>162.842858715076+3.40985265792111i</v>
      </c>
      <c r="F2190" t="str">
        <f t="shared" si="632"/>
        <v>2.90989747836371-43.5926444632674i</v>
      </c>
      <c r="G2190" t="str">
        <f t="shared" si="633"/>
        <v>0.999995727858738-0.00206691146671564i</v>
      </c>
      <c r="H2190" t="str">
        <f t="shared" si="634"/>
        <v>1559.10437894356-696.800683336693i</v>
      </c>
      <c r="I2190" t="str">
        <f t="shared" si="635"/>
        <v>-174.939906496504-473.888293189658i</v>
      </c>
      <c r="K2190" t="str">
        <f t="shared" si="636"/>
        <v>0.00267305189325483-0.0105178981312904i</v>
      </c>
      <c r="L2190" t="str">
        <f t="shared" si="637"/>
        <v>0.000714285714285714-0.352932468548494i</v>
      </c>
      <c r="M2190" t="str">
        <f t="shared" si="638"/>
        <v>0.0025-0.0109957180068612i</v>
      </c>
      <c r="N2190">
        <f t="shared" si="639"/>
        <v>52.189558299417214</v>
      </c>
      <c r="O2190">
        <f t="shared" si="640"/>
        <v>2.1778021629814615</v>
      </c>
      <c r="P2190" s="3">
        <f t="shared" si="641"/>
        <v>2.1778021629814615</v>
      </c>
      <c r="Q2190" s="3">
        <f t="shared" si="642"/>
        <v>-127.81044170058279</v>
      </c>
      <c r="R2190">
        <f t="shared" si="643"/>
        <v>52.189558299417214</v>
      </c>
      <c r="S2190">
        <f t="shared" si="644"/>
        <v>3.4266727315332419</v>
      </c>
      <c r="T2190">
        <f t="shared" si="627"/>
        <v>2.1778021629814615</v>
      </c>
    </row>
    <row r="2191" spans="1:20" x14ac:dyDescent="0.25">
      <c r="A2191">
        <f t="shared" si="628"/>
        <v>21612.23535436788</v>
      </c>
      <c r="B2191">
        <f t="shared" si="645"/>
        <v>3439.6940879130684</v>
      </c>
      <c r="C2191" t="str">
        <f t="shared" si="629"/>
        <v>-0.780495432689134-1.01115659781118i</v>
      </c>
      <c r="D2191" t="str">
        <f t="shared" si="630"/>
        <v>3.47804726242671-4.64345173546796i</v>
      </c>
      <c r="E2191" t="str">
        <f t="shared" si="631"/>
        <v>162.854498727164+3.42249329139938i</v>
      </c>
      <c r="F2191" t="str">
        <f t="shared" si="632"/>
        <v>2.90989738370485-43.4276651328141i</v>
      </c>
      <c r="G2191" t="str">
        <f t="shared" si="633"/>
        <v>0.999995695328914-0.00207476566279712i</v>
      </c>
      <c r="H2191" t="str">
        <f t="shared" si="634"/>
        <v>1523.06714096708-729.322014463386i</v>
      </c>
      <c r="I2191" t="str">
        <f t="shared" si="635"/>
        <v>-184.433722177592-462.191581253602i</v>
      </c>
      <c r="K2191" t="str">
        <f t="shared" si="636"/>
        <v>0.00267050704549907-0.010478281430085i</v>
      </c>
      <c r="L2191" t="str">
        <f t="shared" si="637"/>
        <v>0.000714285714285714-0.351596402220058i</v>
      </c>
      <c r="M2191" t="str">
        <f t="shared" si="638"/>
        <v>0.0025-0.0109540924555302i</v>
      </c>
      <c r="N2191">
        <f t="shared" si="639"/>
        <v>52.336029967591401</v>
      </c>
      <c r="O2191">
        <f t="shared" si="640"/>
        <v>2.1261656755358183</v>
      </c>
      <c r="P2191" s="3">
        <f t="shared" si="641"/>
        <v>2.1261656755358183</v>
      </c>
      <c r="Q2191" s="3">
        <f t="shared" si="642"/>
        <v>-127.6639700324086</v>
      </c>
      <c r="R2191">
        <f t="shared" si="643"/>
        <v>52.336029967591401</v>
      </c>
      <c r="S2191">
        <f t="shared" si="644"/>
        <v>3.4396940879130686</v>
      </c>
      <c r="T2191">
        <f t="shared" si="627"/>
        <v>2.1261656755358183</v>
      </c>
    </row>
    <row r="2192" spans="1:20" x14ac:dyDescent="0.25">
      <c r="A2192">
        <f t="shared" si="628"/>
        <v>21694.361848714478</v>
      </c>
      <c r="B2192">
        <f t="shared" si="645"/>
        <v>3452.764925447138</v>
      </c>
      <c r="C2192" t="str">
        <f t="shared" si="629"/>
        <v>-0.773298461967902-1.00715601854221i</v>
      </c>
      <c r="D2192" t="str">
        <f t="shared" si="630"/>
        <v>3.47804667051196-4.62599814456216i</v>
      </c>
      <c r="E2192" t="str">
        <f t="shared" si="631"/>
        <v>162.866228271081+3.43517398614906i</v>
      </c>
      <c r="F2192" t="str">
        <f t="shared" si="632"/>
        <v>2.90989728832523-43.2633105239005i</v>
      </c>
      <c r="G2192" t="str">
        <f t="shared" si="633"/>
        <v>0.999995662551397-0.00208264970405136i</v>
      </c>
      <c r="H2192" t="str">
        <f t="shared" si="634"/>
        <v>1486.22935847185-759.229308227771i</v>
      </c>
      <c r="I2192" t="str">
        <f t="shared" si="635"/>
        <v>-193.108191119523-450.295674337891i</v>
      </c>
      <c r="K2192" t="str">
        <f t="shared" si="636"/>
        <v>0.00266798137392995-0.0104388142346889i</v>
      </c>
      <c r="L2192" t="str">
        <f t="shared" si="637"/>
        <v>0.000714285714285714-0.350265393723906i</v>
      </c>
      <c r="M2192" t="str">
        <f t="shared" si="638"/>
        <v>0.0025-0.0109126244824967i</v>
      </c>
      <c r="N2192">
        <f t="shared" si="639"/>
        <v>52.482800198069967</v>
      </c>
      <c r="O2192">
        <f t="shared" si="640"/>
        <v>2.0746033389819325</v>
      </c>
      <c r="P2192" s="3">
        <f t="shared" si="641"/>
        <v>2.0746033389819325</v>
      </c>
      <c r="Q2192" s="3">
        <f t="shared" si="642"/>
        <v>-127.51719980193003</v>
      </c>
      <c r="R2192">
        <f t="shared" si="643"/>
        <v>52.482800198069967</v>
      </c>
      <c r="S2192">
        <f t="shared" si="644"/>
        <v>3.4527649254471382</v>
      </c>
      <c r="T2192">
        <f t="shared" si="627"/>
        <v>2.0746033389819325</v>
      </c>
    </row>
    <row r="2193" spans="1:20" x14ac:dyDescent="0.25">
      <c r="A2193">
        <f t="shared" si="628"/>
        <v>21776.800423739594</v>
      </c>
      <c r="B2193">
        <f t="shared" si="645"/>
        <v>3465.8854321638373</v>
      </c>
      <c r="C2193" t="str">
        <f t="shared" si="629"/>
        <v>-0.766155650521406-1.00317337451834i</v>
      </c>
      <c r="D2193" t="str">
        <f t="shared" si="630"/>
        <v>3.47804607409031-4.60861110014995i</v>
      </c>
      <c r="E2193" t="str">
        <f t="shared" si="631"/>
        <v>162.878048039207+3.44789481665483i</v>
      </c>
      <c r="F2193" t="str">
        <f t="shared" si="632"/>
        <v>2.90989719221935-43.0995782722303i</v>
      </c>
      <c r="G2193" t="str">
        <f t="shared" si="633"/>
        <v>0.999995629524299-0.0020905637038812i</v>
      </c>
      <c r="H2193" t="str">
        <f t="shared" si="634"/>
        <v>1448.81559789651-786.560469508189i</v>
      </c>
      <c r="I2193" t="str">
        <f t="shared" si="635"/>
        <v>-200.979043208734-438.269030818773i</v>
      </c>
      <c r="K2193" t="str">
        <f t="shared" si="636"/>
        <v>0.00266547473410178-0.0103994959912131i</v>
      </c>
      <c r="L2193" t="str">
        <f t="shared" si="637"/>
        <v>0.000714285714285714-0.348939423913037i</v>
      </c>
      <c r="M2193" t="str">
        <f t="shared" si="638"/>
        <v>0.0025-0.01087131349123i</v>
      </c>
      <c r="N2193">
        <f t="shared" si="639"/>
        <v>52.629868004728635</v>
      </c>
      <c r="O2193">
        <f t="shared" si="640"/>
        <v>2.0231153908073889</v>
      </c>
      <c r="P2193" s="3">
        <f t="shared" si="641"/>
        <v>2.0231153908073889</v>
      </c>
      <c r="Q2193" s="3">
        <f t="shared" si="642"/>
        <v>-127.37013199527136</v>
      </c>
      <c r="R2193">
        <f t="shared" si="643"/>
        <v>52.629868004728635</v>
      </c>
      <c r="S2193">
        <f t="shared" si="644"/>
        <v>3.4658854321638373</v>
      </c>
      <c r="T2193">
        <f t="shared" si="627"/>
        <v>2.0231153908073889</v>
      </c>
    </row>
    <row r="2194" spans="1:20" x14ac:dyDescent="0.25">
      <c r="A2194">
        <f t="shared" si="628"/>
        <v>21859.552265349805</v>
      </c>
      <c r="B2194">
        <f t="shared" si="645"/>
        <v>3479.0557968060598</v>
      </c>
      <c r="C2194" t="str">
        <f t="shared" si="629"/>
        <v>-0.759066589791685-0.999208569871221i</v>
      </c>
      <c r="D2194" t="str">
        <f t="shared" si="630"/>
        <v>3.47804547312744-4.59129035211237i</v>
      </c>
      <c r="E2194" t="str">
        <f t="shared" si="631"/>
        <v>162.88995872938+3.46065585669069i</v>
      </c>
      <c r="F2194" t="str">
        <f t="shared" si="632"/>
        <v>2.90989709538169-42.9364660224601i</v>
      </c>
      <c r="G2194" t="str">
        <f t="shared" si="633"/>
        <v>0.999995596245721-0.00209850777612028i</v>
      </c>
      <c r="H2194" t="str">
        <f t="shared" si="634"/>
        <v>1411.03518813664-811.37319415712i</v>
      </c>
      <c r="I2194" t="str">
        <f t="shared" si="635"/>
        <v>-208.067826485332-426.175059638605i</v>
      </c>
      <c r="K2194" t="str">
        <f t="shared" si="636"/>
        <v>0.00266298698265069-0.0103603261477549i</v>
      </c>
      <c r="L2194" t="str">
        <f t="shared" si="637"/>
        <v>0.000714285714285714-0.347618473712928i</v>
      </c>
      <c r="M2194" t="str">
        <f t="shared" si="638"/>
        <v>0.0025-0.0108301588874577i</v>
      </c>
      <c r="N2194">
        <f t="shared" si="639"/>
        <v>52.77723239393859</v>
      </c>
      <c r="O2194">
        <f t="shared" si="640"/>
        <v>1.971702067938035</v>
      </c>
      <c r="P2194" s="3">
        <f t="shared" si="641"/>
        <v>1.971702067938035</v>
      </c>
      <c r="Q2194" s="3">
        <f t="shared" si="642"/>
        <v>-127.22276760606141</v>
      </c>
      <c r="R2194">
        <f t="shared" si="643"/>
        <v>52.77723239393859</v>
      </c>
      <c r="S2194">
        <f t="shared" si="644"/>
        <v>3.4790557968060596</v>
      </c>
      <c r="T2194">
        <f t="shared" si="627"/>
        <v>1.971702067938035</v>
      </c>
    </row>
    <row r="2195" spans="1:20" x14ac:dyDescent="0.25">
      <c r="A2195">
        <f t="shared" si="628"/>
        <v>21942.618563958131</v>
      </c>
      <c r="B2195">
        <f t="shared" si="645"/>
        <v>3492.2762088339227</v>
      </c>
      <c r="C2195" t="str">
        <f t="shared" si="629"/>
        <v>-0.752030874276929-0.995261509428145i</v>
      </c>
      <c r="D2195" t="str">
        <f t="shared" si="630"/>
        <v>3.4780448675888-4.57403565128416i</v>
      </c>
      <c r="E2195" t="str">
        <f t="shared" si="631"/>
        <v>162.901961044939+3.47345717930301i</v>
      </c>
      <c r="F2195" t="str">
        <f t="shared" si="632"/>
        <v>2.90989699780667-42.7739714281654i</v>
      </c>
      <c r="G2195" t="str">
        <f t="shared" si="633"/>
        <v>0.999995562713746-0.00210648203503473i</v>
      </c>
      <c r="H2195" t="str">
        <f t="shared" si="634"/>
        <v>1373.0808986799-833.74185855066i</v>
      </c>
      <c r="I2195" t="str">
        <f t="shared" si="635"/>
        <v>-214.400925538507-414.07176953812i</v>
      </c>
      <c r="K2195" t="str">
        <f t="shared" si="636"/>
        <v>0.00266051797728661-0.0103213041543918i</v>
      </c>
      <c r="L2195" t="str">
        <f t="shared" si="637"/>
        <v>0.000714285714285714-0.346302524121267i</v>
      </c>
      <c r="M2195" t="str">
        <f t="shared" si="638"/>
        <v>0.0025-0.0107891600791569i</v>
      </c>
      <c r="N2195">
        <f t="shared" si="639"/>
        <v>52.924892364604744</v>
      </c>
      <c r="O2195">
        <f t="shared" si="640"/>
        <v>1.9203636067296694</v>
      </c>
      <c r="P2195" s="3">
        <f t="shared" si="641"/>
        <v>1.9203636067296694</v>
      </c>
      <c r="Q2195" s="3">
        <f t="shared" si="642"/>
        <v>-127.07510763539526</v>
      </c>
      <c r="R2195">
        <f t="shared" si="643"/>
        <v>52.924892364604744</v>
      </c>
      <c r="S2195">
        <f t="shared" si="644"/>
        <v>3.4922762088339225</v>
      </c>
      <c r="T2195">
        <f t="shared" si="627"/>
        <v>1.9203636067296694</v>
      </c>
    </row>
    <row r="2196" spans="1:20" x14ac:dyDescent="0.25">
      <c r="A2196">
        <f t="shared" si="628"/>
        <v>22026.000514501175</v>
      </c>
      <c r="B2196">
        <f t="shared" si="645"/>
        <v>3505.5468584274918</v>
      </c>
      <c r="C2196" t="str">
        <f t="shared" si="629"/>
        <v>-0.745048101508698-0.991332098705808i</v>
      </c>
      <c r="D2196" t="str">
        <f t="shared" si="630"/>
        <v>3.47804425743952-4.55684674945012i</v>
      </c>
      <c r="E2196" t="str">
        <f t="shared" si="631"/>
        <v>162.914055694766+3.48629885679683i</v>
      </c>
      <c r="F2196" t="str">
        <f t="shared" si="632"/>
        <v>2.90989689948867-42.6120921518066i</v>
      </c>
      <c r="G2196" t="str">
        <f t="shared" si="633"/>
        <v>0.999995528926448-0.00211448659532475i</v>
      </c>
      <c r="H2196" t="str">
        <f t="shared" si="634"/>
        <v>1335.12815429796-853.754481598146i</v>
      </c>
      <c r="I2196" t="str">
        <f t="shared" si="635"/>
        <v>-220.008611912848-402.011582184335i</v>
      </c>
      <c r="K2196" t="str">
        <f t="shared" si="636"/>
        <v>0.00265806757678516-0.0102824294631755i</v>
      </c>
      <c r="L2196" t="str">
        <f t="shared" si="637"/>
        <v>0.000714285714285714-0.344991556207679i</v>
      </c>
      <c r="M2196" t="str">
        <f t="shared" si="638"/>
        <v>0.0025-0.010748316476546i</v>
      </c>
      <c r="N2196">
        <f t="shared" si="639"/>
        <v>53.07284690820731</v>
      </c>
      <c r="O2196">
        <f t="shared" si="640"/>
        <v>1.8691002429603163</v>
      </c>
      <c r="P2196" s="3">
        <f t="shared" si="641"/>
        <v>1.8691002429603163</v>
      </c>
      <c r="Q2196" s="3">
        <f t="shared" si="642"/>
        <v>-126.92715309179269</v>
      </c>
      <c r="R2196">
        <f t="shared" si="643"/>
        <v>53.07284690820731</v>
      </c>
      <c r="S2196">
        <f t="shared" si="644"/>
        <v>3.5055468584274916</v>
      </c>
      <c r="T2196">
        <f t="shared" si="627"/>
        <v>1.8691002429603163</v>
      </c>
    </row>
    <row r="2197" spans="1:20" x14ac:dyDescent="0.25">
      <c r="A2197">
        <f t="shared" si="628"/>
        <v>22109.699316456281</v>
      </c>
      <c r="B2197">
        <f t="shared" si="645"/>
        <v>3518.8679364895165</v>
      </c>
      <c r="C2197" t="str">
        <f t="shared" si="629"/>
        <v>-0.738117872029321-0.987420243904133i</v>
      </c>
      <c r="D2197" t="str">
        <f t="shared" si="630"/>
        <v>3.47804364264452-4.53972339934167i</v>
      </c>
      <c r="E2197" t="str">
        <f t="shared" si="631"/>
        <v>162.926243393336+3.49918096071878i</v>
      </c>
      <c r="F2197" t="str">
        <f t="shared" si="632"/>
        <v>2.90989680042204-42.4508258646963i</v>
      </c>
      <c r="G2197" t="str">
        <f t="shared" si="633"/>
        <v>0.99999549488188-0.00212252157212633i</v>
      </c>
      <c r="H2197" t="str">
        <f t="shared" si="634"/>
        <v>1297.33472253807-871.509835998116i</v>
      </c>
      <c r="I2197" t="str">
        <f t="shared" si="635"/>
        <v>-224.924149015316-390.041288175065i</v>
      </c>
      <c r="K2197" t="str">
        <f t="shared" si="636"/>
        <v>0.00265563564097991-0.0102437015281254i</v>
      </c>
      <c r="L2197" t="str">
        <f t="shared" si="637"/>
        <v>0.000714285714285714-0.343685551113446i</v>
      </c>
      <c r="M2197" t="str">
        <f t="shared" si="638"/>
        <v>0.0025-0.0107076274920761i</v>
      </c>
      <c r="N2197">
        <f t="shared" si="639"/>
        <v>53.22109500884369</v>
      </c>
      <c r="O2197">
        <f t="shared" si="640"/>
        <v>1.8179122118226367</v>
      </c>
      <c r="P2197" s="3">
        <f t="shared" si="641"/>
        <v>1.8179122118226367</v>
      </c>
      <c r="Q2197" s="3">
        <f t="shared" si="642"/>
        <v>-126.77890499115631</v>
      </c>
      <c r="R2197">
        <f t="shared" si="643"/>
        <v>53.22109500884369</v>
      </c>
      <c r="S2197">
        <f t="shared" si="644"/>
        <v>3.5188679364895163</v>
      </c>
      <c r="T2197">
        <f t="shared" si="627"/>
        <v>1.8179122118226367</v>
      </c>
    </row>
    <row r="2198" spans="1:20" x14ac:dyDescent="0.25">
      <c r="A2198">
        <f t="shared" si="628"/>
        <v>22193.716173858815</v>
      </c>
      <c r="B2198">
        <f t="shared" si="645"/>
        <v>3532.2396346481769</v>
      </c>
      <c r="C2198" t="str">
        <f t="shared" si="629"/>
        <v>-0.731239789369407-0.983525851900096i</v>
      </c>
      <c r="D2198" t="str">
        <f t="shared" si="630"/>
        <v>3.47804302316843-4.52266535463313i</v>
      </c>
      <c r="E2198" t="str">
        <f t="shared" si="631"/>
        <v>162.938524860756+3.51210356184427i</v>
      </c>
      <c r="F2198" t="str">
        <f t="shared" si="632"/>
        <v>2.9098967006011-42.2901702469647i</v>
      </c>
      <c r="G2198" t="str">
        <f t="shared" si="633"/>
        <v>0.999995460578084-0.00213058708101286i</v>
      </c>
      <c r="H2198" t="str">
        <f t="shared" si="634"/>
        <v>1259.84080418702-887.114765704319i</v>
      </c>
      <c r="I2198" t="str">
        <f t="shared" si="635"/>
        <v>-229.182967799559-378.202123390377i</v>
      </c>
      <c r="K2198" t="str">
        <f t="shared" si="636"/>
        <v>0.0026532220307543-0.0102051198052227i</v>
      </c>
      <c r="L2198" t="str">
        <f t="shared" si="637"/>
        <v>0.000714285714285714-0.342384490051252i</v>
      </c>
      <c r="M2198" t="str">
        <f t="shared" si="638"/>
        <v>0.0025-0.0106670925404225i</v>
      </c>
      <c r="N2198">
        <f t="shared" si="639"/>
        <v>53.369635643271479</v>
      </c>
      <c r="O2198">
        <f t="shared" si="640"/>
        <v>1.7667997479158872</v>
      </c>
      <c r="P2198" s="3">
        <f t="shared" si="641"/>
        <v>1.7667997479158872</v>
      </c>
      <c r="Q2198" s="3">
        <f t="shared" si="642"/>
        <v>-126.63036435672852</v>
      </c>
      <c r="R2198">
        <f t="shared" si="643"/>
        <v>53.369635643271479</v>
      </c>
      <c r="S2198">
        <f t="shared" si="644"/>
        <v>3.5322396346481768</v>
      </c>
      <c r="T2198">
        <f t="shared" si="627"/>
        <v>1.7667997479158872</v>
      </c>
    </row>
    <row r="2199" spans="1:20" x14ac:dyDescent="0.25">
      <c r="A2199">
        <f t="shared" si="628"/>
        <v>22278.052295319478</v>
      </c>
      <c r="B2199">
        <f t="shared" si="645"/>
        <v>3545.6621452598401</v>
      </c>
      <c r="C2199" t="str">
        <f t="shared" si="629"/>
        <v>-0.724413460025634-0.979648830241716i</v>
      </c>
      <c r="D2199" t="str">
        <f t="shared" si="630"/>
        <v>3.47804239897558-4.50567236993827i</v>
      </c>
      <c r="E2199" t="str">
        <f t="shared" si="631"/>
        <v>162.950900822818+3.52506673015986i</v>
      </c>
      <c r="F2199" t="str">
        <f t="shared" si="632"/>
        <v>2.90989660002006-42.1301229875265i</v>
      </c>
      <c r="G2199" t="str">
        <f t="shared" si="633"/>
        <v>0.999995426013086-0.00213868323799678i</v>
      </c>
      <c r="H2199" t="str">
        <f t="shared" si="634"/>
        <v>1222.76945536616-900.681748175264i</v>
      </c>
      <c r="I2199" t="str">
        <f t="shared" si="635"/>
        <v>-232.821923814565-366.529943027688i</v>
      </c>
      <c r="K2199" t="str">
        <f t="shared" si="636"/>
        <v>0.00265082660803396-0.0101666837524044i</v>
      </c>
      <c r="L2199" t="str">
        <f t="shared" si="637"/>
        <v>0.000714285714285714-0.341088354304894i</v>
      </c>
      <c r="M2199" t="str">
        <f t="shared" si="638"/>
        <v>0.0025-0.0106267110384763i</v>
      </c>
      <c r="N2199">
        <f t="shared" si="639"/>
        <v>53.51846778095036</v>
      </c>
      <c r="O2199">
        <f t="shared" si="640"/>
        <v>1.71576308523903</v>
      </c>
      <c r="P2199" s="3">
        <f t="shared" si="641"/>
        <v>1.71576308523903</v>
      </c>
      <c r="Q2199" s="3">
        <f t="shared" si="642"/>
        <v>-126.48153221904964</v>
      </c>
      <c r="R2199">
        <f t="shared" si="643"/>
        <v>53.51846778095036</v>
      </c>
      <c r="S2199">
        <f t="shared" si="644"/>
        <v>3.5456621452598402</v>
      </c>
      <c r="T2199">
        <f t="shared" si="627"/>
        <v>1.71576308523903</v>
      </c>
    </row>
    <row r="2200" spans="1:20" x14ac:dyDescent="0.25">
      <c r="A2200">
        <f t="shared" si="628"/>
        <v>22362.708894041694</v>
      </c>
      <c r="B2200">
        <f t="shared" si="645"/>
        <v>3559.1356614118276</v>
      </c>
      <c r="C2200" t="str">
        <f t="shared" si="629"/>
        <v>-0.717638493438521-0.975789087141966i</v>
      </c>
      <c r="D2200" t="str">
        <f t="shared" si="630"/>
        <v>3.47804177003008-4.4887442008068i</v>
      </c>
      <c r="E2200" t="str">
        <f t="shared" si="631"/>
        <v>162.963372011035+3.5380705348479i</v>
      </c>
      <c r="F2200" t="str">
        <f t="shared" si="632"/>
        <v>2.90989649867317-41.9706817840485i</v>
      </c>
      <c r="G2200" t="str">
        <f t="shared" si="633"/>
        <v>0.999995391184898-0.00214681015953131i</v>
      </c>
      <c r="H2200" t="str">
        <f t="shared" si="634"/>
        <v>1186.22727199335-912.326723748278i</v>
      </c>
      <c r="I2200" t="str">
        <f t="shared" si="635"/>
        <v>-235.878641244212-355.055471590206i</v>
      </c>
      <c r="K2200" t="str">
        <f t="shared" si="636"/>
        <v>0.00264844923577891-0.0101283928295566i</v>
      </c>
      <c r="L2200" t="str">
        <f t="shared" si="637"/>
        <v>0.000714285714285714-0.339797125229023i</v>
      </c>
      <c r="M2200" t="str">
        <f t="shared" si="638"/>
        <v>0.0025-0.010586482405336i</v>
      </c>
      <c r="N2200">
        <f t="shared" si="639"/>
        <v>53.667590384088072</v>
      </c>
      <c r="O2200">
        <f t="shared" si="640"/>
        <v>1.6648024571823972</v>
      </c>
      <c r="P2200" s="3">
        <f t="shared" si="641"/>
        <v>1.6648024571823972</v>
      </c>
      <c r="Q2200" s="3">
        <f t="shared" si="642"/>
        <v>-126.33240961591193</v>
      </c>
      <c r="R2200">
        <f t="shared" si="643"/>
        <v>53.667590384088072</v>
      </c>
      <c r="S2200">
        <f t="shared" si="644"/>
        <v>3.5591356614118275</v>
      </c>
      <c r="T2200">
        <f t="shared" si="627"/>
        <v>1.6648024571823972</v>
      </c>
    </row>
    <row r="2201" spans="1:20" x14ac:dyDescent="0.25">
      <c r="A2201">
        <f t="shared" si="628"/>
        <v>22447.687187839056</v>
      </c>
      <c r="B2201">
        <f t="shared" si="645"/>
        <v>3572.6603769251928</v>
      </c>
      <c r="C2201" t="str">
        <f t="shared" si="629"/>
        <v>-0.710914501970589-0.971946531472941i</v>
      </c>
      <c r="D2201" t="str">
        <f t="shared" si="630"/>
        <v>3.47804113629575-4.47188060372078i</v>
      </c>
      <c r="E2201" t="str">
        <f t="shared" si="631"/>
        <v>162.975939162701+3.55111504427002i</v>
      </c>
      <c r="F2201" t="str">
        <f t="shared" si="632"/>
        <v>2.90989639655458-41.8118443429151i</v>
      </c>
      <c r="G2201" t="str">
        <f t="shared" si="633"/>
        <v>0.999995356091515-0.00215496796251207i</v>
      </c>
      <c r="H2201" t="str">
        <f t="shared" si="634"/>
        <v>1150.30527205271-922.167200794529i</v>
      </c>
      <c r="I2201" t="str">
        <f t="shared" si="635"/>
        <v>-238.39094543581-343.804608794407i</v>
      </c>
      <c r="K2201" t="str">
        <f t="shared" si="636"/>
        <v>0.00264608977797585-0.010090246498509i</v>
      </c>
      <c r="L2201" t="str">
        <f t="shared" si="637"/>
        <v>0.000714285714285714-0.338510784248877i</v>
      </c>
      <c r="M2201" t="str">
        <f t="shared" si="638"/>
        <v>0.0025-0.0105464060622993i</v>
      </c>
      <c r="N2201">
        <f t="shared" si="639"/>
        <v>53.817002407683518</v>
      </c>
      <c r="O2201">
        <f t="shared" si="640"/>
        <v>1.613918096521525</v>
      </c>
      <c r="P2201" s="3">
        <f t="shared" si="641"/>
        <v>1.613918096521525</v>
      </c>
      <c r="Q2201" s="3">
        <f t="shared" si="642"/>
        <v>-126.18299759231648</v>
      </c>
      <c r="R2201">
        <f t="shared" si="643"/>
        <v>53.817002407683518</v>
      </c>
      <c r="S2201">
        <f t="shared" si="644"/>
        <v>3.5726603769251928</v>
      </c>
      <c r="T2201">
        <f t="shared" si="627"/>
        <v>1.613918096521525</v>
      </c>
    </row>
    <row r="2202" spans="1:20" x14ac:dyDescent="0.25">
      <c r="A2202">
        <f t="shared" si="628"/>
        <v>22532.98839915284</v>
      </c>
      <c r="B2202">
        <f t="shared" si="645"/>
        <v>3586.2364863575085</v>
      </c>
      <c r="C2202" t="str">
        <f t="shared" si="629"/>
        <v>-0.704241100884458-0.968121072759875i</v>
      </c>
      <c r="D2202" t="str">
        <f t="shared" si="630"/>
        <v>3.47804049773613-4.4550813360912i</v>
      </c>
      <c r="E2202" t="str">
        <f t="shared" si="631"/>
        <v>162.988603020924+3.56420032595242i</v>
      </c>
      <c r="F2202" t="str">
        <f t="shared" si="632"/>
        <v>2.90989629365844-41.6536083791967i</v>
      </c>
      <c r="G2202" t="str">
        <f t="shared" si="633"/>
        <v>0.999995320730918-0.00216315676427874i</v>
      </c>
      <c r="H2202" t="str">
        <f t="shared" si="634"/>
        <v>1115.0799175541-930.320634300754i</v>
      </c>
      <c r="I2202" t="str">
        <f t="shared" si="635"/>
        <v>-240.396382142129-332.798773544696i</v>
      </c>
      <c r="K2202" t="str">
        <f t="shared" si="636"/>
        <v>0.00264374809963051-0.0100522442230284i</v>
      </c>
      <c r="L2202" t="str">
        <f t="shared" si="637"/>
        <v>0.000714285714285714-0.33722931286001i</v>
      </c>
      <c r="M2202" t="str">
        <f t="shared" si="638"/>
        <v>0.0025-0.0105064814328545i</v>
      </c>
      <c r="N2202">
        <f t="shared" si="639"/>
        <v>53.96670279957327</v>
      </c>
      <c r="O2202">
        <f t="shared" si="640"/>
        <v>1.5631102354089732</v>
      </c>
      <c r="P2202" s="3">
        <f t="shared" si="641"/>
        <v>1.5631102354089732</v>
      </c>
      <c r="Q2202" s="3">
        <f t="shared" si="642"/>
        <v>-126.03329720042673</v>
      </c>
      <c r="R2202">
        <f t="shared" si="643"/>
        <v>53.96670279957327</v>
      </c>
      <c r="S2202">
        <f t="shared" si="644"/>
        <v>3.5862364863575085</v>
      </c>
      <c r="T2202">
        <f t="shared" si="627"/>
        <v>1.5631102354089732</v>
      </c>
    </row>
    <row r="2203" spans="1:20" x14ac:dyDescent="0.25">
      <c r="A2203">
        <f t="shared" si="628"/>
        <v>22618.613755069622</v>
      </c>
      <c r="B2203">
        <f t="shared" si="645"/>
        <v>3599.864185005667</v>
      </c>
      <c r="C2203" t="str">
        <f t="shared" si="629"/>
        <v>-0.697617908321235-0.964312621175358i</v>
      </c>
      <c r="D2203" t="str">
        <f t="shared" si="630"/>
        <v>3.47803985431446-4.43834615625436i</v>
      </c>
      <c r="E2203" t="str">
        <f t="shared" si="631"/>
        <v>163.001364334681+3.57732644656775i</v>
      </c>
      <c r="F2203" t="str">
        <f t="shared" si="632"/>
        <v>2.9098961899788-41.4959716166153i</v>
      </c>
      <c r="G2203" t="str">
        <f t="shared" si="633"/>
        <v>0.999995285101072-0.00217137668261682i</v>
      </c>
      <c r="H2203" t="str">
        <f t="shared" si="634"/>
        <v>1080.61422548469-936.903067102809i</v>
      </c>
      <c r="I2203" t="str">
        <f t="shared" si="635"/>
        <v>-241.931819242672-322.055270560155i</v>
      </c>
      <c r="K2203" t="str">
        <f t="shared" si="636"/>
        <v>0.00264142406676007-0.0100143854688126i</v>
      </c>
      <c r="L2203" t="str">
        <f t="shared" si="637"/>
        <v>0.000714285714285714-0.335952692628023i</v>
      </c>
      <c r="M2203" t="str">
        <f t="shared" si="638"/>
        <v>0.0025-0.0104667079426723i</v>
      </c>
      <c r="N2203">
        <f t="shared" si="639"/>
        <v>54.116690500477873</v>
      </c>
      <c r="O2203">
        <f t="shared" si="640"/>
        <v>1.5123791053675717</v>
      </c>
      <c r="P2203" s="3">
        <f t="shared" si="641"/>
        <v>1.5123791053675717</v>
      </c>
      <c r="Q2203" s="3">
        <f t="shared" si="642"/>
        <v>-125.88330949952213</v>
      </c>
      <c r="R2203">
        <f t="shared" si="643"/>
        <v>54.116690500477873</v>
      </c>
      <c r="S2203">
        <f t="shared" si="644"/>
        <v>3.599864185005667</v>
      </c>
      <c r="T2203">
        <f t="shared" si="627"/>
        <v>1.5123791053675717</v>
      </c>
    </row>
    <row r="2204" spans="1:20" x14ac:dyDescent="0.25">
      <c r="A2204">
        <f t="shared" si="628"/>
        <v>22704.564487338888</v>
      </c>
      <c r="B2204">
        <f t="shared" si="645"/>
        <v>3613.5436689086887</v>
      </c>
      <c r="C2204" t="str">
        <f t="shared" si="629"/>
        <v>-0.691044545279096-0.960521087533633i</v>
      </c>
      <c r="D2204" t="str">
        <f t="shared" si="630"/>
        <v>3.47803920599374-4.42167482346856i</v>
      </c>
      <c r="E2204" t="str">
        <f t="shared" si="631"/>
        <v>163.014223858869+3.59049347191781i</v>
      </c>
      <c r="F2204" t="str">
        <f t="shared" si="632"/>
        <v>2.9098960855097-41.3389317875134i</v>
      </c>
      <c r="G2204" t="str">
        <f t="shared" si="633"/>
        <v>0.999995249199928-0.00217962783575926i</v>
      </c>
      <c r="H2204" t="str">
        <f t="shared" si="634"/>
        <v>1046.95892482554-942.028016949232i</v>
      </c>
      <c r="I2204" t="str">
        <f t="shared" si="635"/>
        <v>-243.033124988753-311.587666740345i</v>
      </c>
      <c r="K2204" t="str">
        <f t="shared" si="636"/>
        <v>0.00263911754638564-0.00997666970348456i</v>
      </c>
      <c r="L2204" t="str">
        <f t="shared" si="637"/>
        <v>0.000714285714285714-0.334680905188307i</v>
      </c>
      <c r="M2204" t="str">
        <f t="shared" si="638"/>
        <v>0.0025-0.0104270850195978i</v>
      </c>
      <c r="N2204">
        <f t="shared" si="639"/>
        <v>54.266964444047744</v>
      </c>
      <c r="O2204">
        <f t="shared" si="640"/>
        <v>1.461724937284103</v>
      </c>
      <c r="P2204" s="3">
        <f t="shared" si="641"/>
        <v>1.461724937284103</v>
      </c>
      <c r="Q2204" s="3">
        <f t="shared" si="642"/>
        <v>-125.73303555595226</v>
      </c>
      <c r="R2204">
        <f t="shared" si="643"/>
        <v>54.266964444047744</v>
      </c>
      <c r="S2204">
        <f t="shared" si="644"/>
        <v>3.6135436689086888</v>
      </c>
      <c r="T2204">
        <f t="shared" si="627"/>
        <v>1.461724937284103</v>
      </c>
    </row>
    <row r="2205" spans="1:20" x14ac:dyDescent="0.25">
      <c r="A2205">
        <f t="shared" si="628"/>
        <v>22790.841832390775</v>
      </c>
      <c r="B2205">
        <f t="shared" si="645"/>
        <v>3627.2751348505417</v>
      </c>
      <c r="C2205" t="str">
        <f t="shared" si="629"/>
        <v>-0.684520635591887-0.95674638328482i</v>
      </c>
      <c r="D2205" t="str">
        <f t="shared" si="630"/>
        <v>3.47803855273666-4.40506709791052i</v>
      </c>
      <c r="E2205" t="str">
        <f t="shared" si="631"/>
        <v>163.027182354343+3.60370146691814i</v>
      </c>
      <c r="F2205" t="str">
        <f t="shared" si="632"/>
        <v>2.90989598024513-41.1824866328204i</v>
      </c>
      <c r="G2205" t="str">
        <f t="shared" si="633"/>
        <v>0.999995213025419-0.00218791034238818i</v>
      </c>
      <c r="H2205" t="str">
        <f t="shared" si="634"/>
        <v>1014.15362436139-945.805588594913i</v>
      </c>
      <c r="I2205" t="str">
        <f t="shared" si="635"/>
        <v>-243.734915730388-301.406166786001i</v>
      </c>
      <c r="K2205" t="str">
        <f t="shared" si="636"/>
        <v>0.00263682840652472-0.00993909639658625i</v>
      </c>
      <c r="L2205" t="str">
        <f t="shared" si="637"/>
        <v>0.000714285714285714-0.333413932245773i</v>
      </c>
      <c r="M2205" t="str">
        <f t="shared" si="638"/>
        <v>0.0025-0.010387612093642i</v>
      </c>
      <c r="N2205">
        <f t="shared" si="639"/>
        <v>54.417523556911348</v>
      </c>
      <c r="O2205">
        <f t="shared" si="640"/>
        <v>1.411147961401723</v>
      </c>
      <c r="P2205" s="3">
        <f t="shared" si="641"/>
        <v>1.411147961401723</v>
      </c>
      <c r="Q2205" s="3">
        <f t="shared" si="642"/>
        <v>-125.58247644308865</v>
      </c>
      <c r="R2205">
        <f t="shared" si="643"/>
        <v>54.417523556911348</v>
      </c>
      <c r="S2205">
        <f t="shared" si="644"/>
        <v>3.6272751348505419</v>
      </c>
      <c r="T2205">
        <f t="shared" si="627"/>
        <v>1.411147961401723</v>
      </c>
    </row>
    <row r="2206" spans="1:20" x14ac:dyDescent="0.25">
      <c r="A2206">
        <f t="shared" si="628"/>
        <v>22877.447031353862</v>
      </c>
      <c r="B2206">
        <f t="shared" si="645"/>
        <v>3641.0587803629737</v>
      </c>
      <c r="C2206" t="str">
        <f t="shared" si="629"/>
        <v>-0.678045805907957-0.952988420509305i</v>
      </c>
      <c r="D2206" t="str">
        <f t="shared" si="630"/>
        <v>3.47803789450564-4.38852274067198i</v>
      </c>
      <c r="E2206" t="str">
        <f t="shared" si="631"/>
        <v>163.040240587972+3.61695049557999i</v>
      </c>
      <c r="F2206" t="str">
        <f t="shared" si="632"/>
        <v>2.90989587417905-41.02663390202i</v>
      </c>
      <c r="G2206" t="str">
        <f t="shared" si="633"/>
        <v>0.999995176575464-0.00219622432163659i</v>
      </c>
      <c r="H2206" t="str">
        <f t="shared" si="634"/>
        <v>982.227963213946-948.341787876636i</v>
      </c>
      <c r="I2206" t="str">
        <f t="shared" si="635"/>
        <v>-244.070365520985-291.517979848649i</v>
      </c>
      <c r="K2206" t="str">
        <f t="shared" si="636"/>
        <v>0.00263455651618388-0.00990166501957221i</v>
      </c>
      <c r="L2206" t="str">
        <f t="shared" si="637"/>
        <v>0.000714285714285714-0.33215175557459i</v>
      </c>
      <c r="M2206" t="str">
        <f t="shared" si="638"/>
        <v>0.0025-0.0103482885969735i</v>
      </c>
      <c r="N2206">
        <f t="shared" si="639"/>
        <v>54.568366758724437</v>
      </c>
      <c r="O2206">
        <f t="shared" si="640"/>
        <v>1.3606484073134566</v>
      </c>
      <c r="P2206" s="3">
        <f t="shared" si="641"/>
        <v>1.3606484073134566</v>
      </c>
      <c r="Q2206" s="3">
        <f t="shared" si="642"/>
        <v>-125.43163324127556</v>
      </c>
      <c r="R2206">
        <f t="shared" si="643"/>
        <v>54.568366758724437</v>
      </c>
      <c r="S2206">
        <f t="shared" si="644"/>
        <v>3.6410587803629739</v>
      </c>
      <c r="T2206">
        <f t="shared" si="627"/>
        <v>1.3606484073134566</v>
      </c>
    </row>
    <row r="2207" spans="1:20" x14ac:dyDescent="0.25">
      <c r="A2207">
        <f t="shared" si="628"/>
        <v>22964.381330073007</v>
      </c>
      <c r="B2207">
        <f t="shared" si="645"/>
        <v>3654.8948037283531</v>
      </c>
      <c r="C2207" t="str">
        <f t="shared" si="629"/>
        <v>-0.671619685669175-0.94924711191217i</v>
      </c>
      <c r="D2207" t="str">
        <f t="shared" si="630"/>
        <v>3.47803723126282-4.37204151375624i</v>
      </c>
      <c r="E2207" t="str">
        <f t="shared" si="631"/>
        <v>163.053399332685+3.63024062099305i</v>
      </c>
      <c r="F2207" t="str">
        <f t="shared" si="632"/>
        <v>2.90989576730534-40.8713713531184i</v>
      </c>
      <c r="G2207" t="str">
        <f t="shared" si="633"/>
        <v>0.999995139847966-0.00220456989309008i</v>
      </c>
      <c r="H2207" t="str">
        <f t="shared" si="634"/>
        <v>951.202722561507-949.738013861185i</v>
      </c>
      <c r="I2207" t="str">
        <f t="shared" si="635"/>
        <v>-244.07106984879-281.927671010139i</v>
      </c>
      <c r="K2207" t="str">
        <f t="shared" si="636"/>
        <v>0.00263230174535128-0.00986437504580388i</v>
      </c>
      <c r="L2207" t="str">
        <f t="shared" si="637"/>
        <v>0.000714285714285714-0.330894357017922i</v>
      </c>
      <c r="M2207" t="str">
        <f t="shared" si="638"/>
        <v>0.0025-0.0103091139639106i</v>
      </c>
      <c r="N2207">
        <f t="shared" si="639"/>
        <v>54.719492962217743</v>
      </c>
      <c r="O2207">
        <f t="shared" si="640"/>
        <v>1.3102265039558372</v>
      </c>
      <c r="P2207" s="3">
        <f t="shared" si="641"/>
        <v>1.3102265039558372</v>
      </c>
      <c r="Q2207" s="3">
        <f t="shared" si="642"/>
        <v>-125.28050703778226</v>
      </c>
      <c r="R2207">
        <f t="shared" si="643"/>
        <v>54.719492962217743</v>
      </c>
      <c r="S2207">
        <f t="shared" si="644"/>
        <v>3.6548948037283528</v>
      </c>
      <c r="T2207">
        <f t="shared" si="627"/>
        <v>1.3102265039558372</v>
      </c>
    </row>
    <row r="2208" spans="1:20" x14ac:dyDescent="0.25">
      <c r="A2208">
        <f t="shared" si="628"/>
        <v>23051.645979127283</v>
      </c>
      <c r="B2208">
        <f t="shared" si="645"/>
        <v>3668.7834039825207</v>
      </c>
      <c r="C2208" t="str">
        <f t="shared" si="629"/>
        <v>-0.665241907090079-0.94552237081767i</v>
      </c>
      <c r="D2208" t="str">
        <f t="shared" si="630"/>
        <v>3.47803656297003-4.35562318007473i</v>
      </c>
      <c r="E2208" t="str">
        <f t="shared" si="631"/>
        <v>163.066659367523+3.64357190530626i</v>
      </c>
      <c r="F2208" t="str">
        <f t="shared" si="632"/>
        <v>2.90989565961785-40.7166967526116i</v>
      </c>
      <c r="G2208" t="str">
        <f t="shared" si="633"/>
        <v>0.999995102840811-0.00221294717678855i</v>
      </c>
      <c r="H2208" t="str">
        <f t="shared" si="634"/>
        <v>921.090882751357-950.090705359126i</v>
      </c>
      <c r="I2208" t="str">
        <f t="shared" si="635"/>
        <v>-243.76695591022-272.637493157837i</v>
      </c>
      <c r="K2208" t="str">
        <f t="shared" si="636"/>
        <v>0.0026300639649894-0.00982722595054356i</v>
      </c>
      <c r="L2208" t="str">
        <f t="shared" si="637"/>
        <v>0.000714285714285714-0.329641718487669i</v>
      </c>
      <c r="M2208" t="str">
        <f t="shared" si="638"/>
        <v>0.0025-0.0102700876309132i</v>
      </c>
      <c r="N2208">
        <f t="shared" si="639"/>
        <v>54.870901073246415</v>
      </c>
      <c r="O2208">
        <f t="shared" si="640"/>
        <v>1.2598824796025456</v>
      </c>
      <c r="P2208" s="3">
        <f t="shared" si="641"/>
        <v>1.2598824796025456</v>
      </c>
      <c r="Q2208" s="3">
        <f t="shared" si="642"/>
        <v>-125.12909892675358</v>
      </c>
      <c r="R2208">
        <f t="shared" si="643"/>
        <v>54.870901073246415</v>
      </c>
      <c r="S2208">
        <f t="shared" si="644"/>
        <v>3.6687834039825207</v>
      </c>
      <c r="T2208">
        <f t="shared" si="627"/>
        <v>1.2598824796025456</v>
      </c>
    </row>
    <row r="2209" spans="1:20" x14ac:dyDescent="0.25">
      <c r="A2209">
        <f t="shared" si="628"/>
        <v>23139.242233847966</v>
      </c>
      <c r="B2209">
        <f t="shared" si="645"/>
        <v>3682.7247809176542</v>
      </c>
      <c r="C2209" t="str">
        <f t="shared" si="629"/>
        <v>-0.658912105137106-0.941814111163733i</v>
      </c>
      <c r="D2209" t="str">
        <f t="shared" si="630"/>
        <v>3.47803588958882-4.33926750344363i</v>
      </c>
      <c r="E2209" t="str">
        <f t="shared" si="631"/>
        <v>163.080021477684+3.65694440971144i</v>
      </c>
      <c r="F2209" t="str">
        <f t="shared" si="632"/>
        <v>2.90989555111039-40.5626078754535i</v>
      </c>
      <c r="G2209" t="str">
        <f t="shared" si="633"/>
        <v>0.99999506555187-0.0022213562932279i</v>
      </c>
      <c r="H2209" t="str">
        <f t="shared" si="634"/>
        <v>891.898614925321-949.4911190764i</v>
      </c>
      <c r="I2209" t="str">
        <f t="shared" si="635"/>
        <v>-243.186232230505-263.647696316577i</v>
      </c>
      <c r="K2209" t="str">
        <f t="shared" si="636"/>
        <v>0.00262784304702779-0.00979021721094791i</v>
      </c>
      <c r="L2209" t="str">
        <f t="shared" si="637"/>
        <v>0.000714285714285714-0.328393821964205i</v>
      </c>
      <c r="M2209" t="str">
        <f t="shared" si="638"/>
        <v>0.0025-0.0102312090365742i</v>
      </c>
      <c r="N2209">
        <f t="shared" si="639"/>
        <v>55.022589990841652</v>
      </c>
      <c r="O2209">
        <f t="shared" si="640"/>
        <v>1.2096165618576344</v>
      </c>
      <c r="P2209" s="3">
        <f t="shared" si="641"/>
        <v>1.2096165618576344</v>
      </c>
      <c r="Q2209" s="3">
        <f t="shared" si="642"/>
        <v>-124.97741000915835</v>
      </c>
      <c r="R2209">
        <f t="shared" si="643"/>
        <v>55.022589990841652</v>
      </c>
      <c r="S2209">
        <f t="shared" si="644"/>
        <v>3.6827247809176544</v>
      </c>
      <c r="T2209">
        <f t="shared" si="627"/>
        <v>1.2096165618576344</v>
      </c>
    </row>
    <row r="2210" spans="1:20" x14ac:dyDescent="0.25">
      <c r="A2210">
        <f t="shared" si="628"/>
        <v>23227.171354336588</v>
      </c>
      <c r="B2210">
        <f t="shared" si="645"/>
        <v>3696.7191350851413</v>
      </c>
      <c r="C2210" t="str">
        <f t="shared" si="629"/>
        <v>-0.652629917508111-0.938122247496631i</v>
      </c>
      <c r="D2210" t="str">
        <f t="shared" si="630"/>
        <v>3.47803521108047-4.32297424858047i</v>
      </c>
      <c r="E2210" t="str">
        <f t="shared" si="631"/>
        <v>163.09348645458+3.67035819442523i</v>
      </c>
      <c r="F2210" t="str">
        <f t="shared" si="632"/>
        <v>2.90989544177672-40.409102505024i</v>
      </c>
      <c r="G2210" t="str">
        <f t="shared" si="633"/>
        <v>0.999995027978997-0.00222979736336186i</v>
      </c>
      <c r="H2210" t="str">
        <f t="shared" si="634"/>
        <v>863.626200373464-948.025218185105i</v>
      </c>
      <c r="I2210" t="str">
        <f t="shared" si="635"/>
        <v>-242.355370975727-254.956812731832i</v>
      </c>
      <c r="K2210" t="str">
        <f t="shared" si="636"/>
        <v>0.00262563886435587-0.00975334830606249i</v>
      </c>
      <c r="L2210" t="str">
        <f t="shared" si="637"/>
        <v>0.000714285714285714-0.32715064949612i</v>
      </c>
      <c r="M2210" t="str">
        <f t="shared" si="638"/>
        <v>0.0025-0.0101924776216121i</v>
      </c>
      <c r="N2210">
        <f t="shared" si="639"/>
        <v>55.174558607260849</v>
      </c>
      <c r="O2210">
        <f t="shared" si="640"/>
        <v>1.1594289776501969</v>
      </c>
      <c r="P2210" s="3">
        <f t="shared" si="641"/>
        <v>1.1594289776501969</v>
      </c>
      <c r="Q2210" s="3">
        <f t="shared" si="642"/>
        <v>-124.82544139273915</v>
      </c>
      <c r="R2210">
        <f t="shared" si="643"/>
        <v>55.174558607260849</v>
      </c>
      <c r="S2210">
        <f t="shared" si="644"/>
        <v>3.6967191350851412</v>
      </c>
      <c r="T2210">
        <f t="shared" si="627"/>
        <v>1.1594289776501969</v>
      </c>
    </row>
    <row r="2211" spans="1:20" x14ac:dyDescent="0.25">
      <c r="A2211">
        <f t="shared" si="628"/>
        <v>23315.434605483068</v>
      </c>
      <c r="B2211">
        <f t="shared" si="645"/>
        <v>3710.7666677984648</v>
      </c>
      <c r="C2211" t="str">
        <f t="shared" si="629"/>
        <v>-0.646394984611902-0.934446694965517i</v>
      </c>
      <c r="D2211" t="str">
        <f t="shared" si="630"/>
        <v>3.4780345274059-4.30674318110069i</v>
      </c>
      <c r="E2211" t="str">
        <f t="shared" si="631"/>
        <v>163.10705509588+3.68381331866851i</v>
      </c>
      <c r="F2211" t="str">
        <f t="shared" si="632"/>
        <v>2.90989533161054-40.2561784330965i</v>
      </c>
      <c r="G2211" t="str">
        <f t="shared" si="633"/>
        <v>0.999994990120031-0.00223827050860361i</v>
      </c>
      <c r="H2211" t="str">
        <f t="shared" si="634"/>
        <v>836.268874153205-945.773651932363i</v>
      </c>
      <c r="I2211" t="str">
        <f t="shared" si="635"/>
        <v>-241.299116926257-246.561916988387i</v>
      </c>
      <c r="K2211" t="str">
        <f t="shared" si="636"/>
        <v>0.00262345129081567-0.00971661871681529i</v>
      </c>
      <c r="L2211" t="str">
        <f t="shared" si="637"/>
        <v>0.000714285714285714-0.32591218319996i</v>
      </c>
      <c r="M2211" t="str">
        <f t="shared" si="638"/>
        <v>0.0025-0.0101538928288624i</v>
      </c>
      <c r="N2211">
        <f t="shared" si="639"/>
        <v>55.326805808038216</v>
      </c>
      <c r="O2211">
        <f t="shared" si="640"/>
        <v>1.1093199532274134</v>
      </c>
      <c r="P2211" s="3">
        <f t="shared" si="641"/>
        <v>1.1093199532274134</v>
      </c>
      <c r="Q2211" s="3">
        <f t="shared" si="642"/>
        <v>-124.67319419196178</v>
      </c>
      <c r="R2211">
        <f t="shared" si="643"/>
        <v>55.326805808038216</v>
      </c>
      <c r="S2211">
        <f t="shared" si="644"/>
        <v>3.710766667798465</v>
      </c>
      <c r="T2211">
        <f t="shared" si="627"/>
        <v>1.1093199532274134</v>
      </c>
    </row>
    <row r="2212" spans="1:20" x14ac:dyDescent="0.25">
      <c r="A2212">
        <f t="shared" si="628"/>
        <v>23404.033256983901</v>
      </c>
      <c r="B2212">
        <f t="shared" si="645"/>
        <v>3724.867581136099</v>
      </c>
      <c r="C2212" t="str">
        <f t="shared" si="629"/>
        <v>-0.640206949548024-0.930787369317241i</v>
      </c>
      <c r="D2212" t="str">
        <f t="shared" si="630"/>
        <v>3.47803383852583-4.29057406751437i</v>
      </c>
      <c r="E2212" t="str">
        <f t="shared" si="631"/>
        <v>163.120728205566+3.69730984064921i</v>
      </c>
      <c r="F2212" t="str">
        <f t="shared" si="632"/>
        <v>2.90989522060552-40.1038334598072i</v>
      </c>
      <c r="G2212" t="str">
        <f t="shared" si="633"/>
        <v>0.999994951972794-0.00224677585082757i</v>
      </c>
      <c r="H2212" t="str">
        <f t="shared" si="634"/>
        <v>809.817592140315-942.811808912032i</v>
      </c>
      <c r="I2212" t="str">
        <f t="shared" si="635"/>
        <v>-240.040517746676-238.458861221937i</v>
      </c>
      <c r="K2212" t="str">
        <f t="shared" si="636"/>
        <v>0.00262128020119489-0.00968002792601104i</v>
      </c>
      <c r="L2212" t="str">
        <f t="shared" si="637"/>
        <v>0.000714285714285714-0.324678405259972i</v>
      </c>
      <c r="M2212" t="str">
        <f t="shared" si="638"/>
        <v>0.0025-0.01011545410327i</v>
      </c>
      <c r="N2212">
        <f t="shared" si="639"/>
        <v>55.479330472038498</v>
      </c>
      <c r="O2212">
        <f t="shared" si="640"/>
        <v>1.059289714149567</v>
      </c>
      <c r="P2212" s="3">
        <f t="shared" si="641"/>
        <v>1.059289714149567</v>
      </c>
      <c r="Q2212" s="3">
        <f t="shared" si="642"/>
        <v>-124.5206695279615</v>
      </c>
      <c r="R2212">
        <f t="shared" si="643"/>
        <v>55.479330472038498</v>
      </c>
      <c r="S2212">
        <f t="shared" si="644"/>
        <v>3.7248675811360989</v>
      </c>
      <c r="T2212">
        <f t="shared" si="627"/>
        <v>1.059289714149567</v>
      </c>
    </row>
    <row r="2213" spans="1:20" x14ac:dyDescent="0.25">
      <c r="A2213">
        <f t="shared" si="628"/>
        <v>23492.968583360442</v>
      </c>
      <c r="B2213">
        <f t="shared" si="645"/>
        <v>3739.0220779444162</v>
      </c>
      <c r="C2213" t="str">
        <f t="shared" si="629"/>
        <v>-0.634065458086619-0.927144186891028i</v>
      </c>
      <c r="D2213" t="str">
        <f t="shared" si="630"/>
        <v>3.47803314440059-4.27446667522274i</v>
      </c>
      <c r="E2213" t="str">
        <f t="shared" si="631"/>
        <v>163.134506593985+3.71084781754255i</v>
      </c>
      <c r="F2213" t="str">
        <f t="shared" si="632"/>
        <v>2.90989510875526-39.9520653936221i</v>
      </c>
      <c r="G2213" t="str">
        <f t="shared" si="633"/>
        <v>0.999994913535089-0.00225531351237121i</v>
      </c>
      <c r="H2213" t="str">
        <f t="shared" si="634"/>
        <v>784.259722689959-939.209928676605i</v>
      </c>
      <c r="I2213" t="str">
        <f t="shared" si="635"/>
        <v>-238.600970855633-230.642486063427i</v>
      </c>
      <c r="K2213" t="str">
        <f t="shared" si="636"/>
        <v>0.00261912547121972-0.00964357541832486i</v>
      </c>
      <c r="L2213" t="str">
        <f t="shared" si="637"/>
        <v>0.000714285714285714-0.323449297927846i</v>
      </c>
      <c r="M2213" t="str">
        <f t="shared" si="638"/>
        <v>0.0025-0.0100771608918808i</v>
      </c>
      <c r="N2213">
        <f t="shared" si="639"/>
        <v>55.632131471508657</v>
      </c>
      <c r="O2213">
        <f t="shared" si="640"/>
        <v>1.009338485283662</v>
      </c>
      <c r="P2213" s="3">
        <f t="shared" si="641"/>
        <v>1.009338485283662</v>
      </c>
      <c r="Q2213" s="3">
        <f t="shared" si="642"/>
        <v>-124.36786852849134</v>
      </c>
      <c r="R2213">
        <f t="shared" si="643"/>
        <v>55.632131471508657</v>
      </c>
      <c r="S2213">
        <f t="shared" si="644"/>
        <v>3.7390220779444161</v>
      </c>
      <c r="T2213">
        <f t="shared" si="627"/>
        <v>1.009338485283662</v>
      </c>
    </row>
    <row r="2214" spans="1:20" x14ac:dyDescent="0.25">
      <c r="A2214">
        <f t="shared" si="628"/>
        <v>23582.241863977211</v>
      </c>
      <c r="B2214">
        <f t="shared" si="645"/>
        <v>3753.2303618406049</v>
      </c>
      <c r="C2214" t="str">
        <f t="shared" si="629"/>
        <v>-0.627970158648482-0.923517064613323i</v>
      </c>
      <c r="D2214" t="str">
        <f t="shared" si="630"/>
        <v>3.47803244499024-4.25842077251495i</v>
      </c>
      <c r="E2214" t="str">
        <f t="shared" si="631"/>
        <v>163.148391077895+3.72442730547269i</v>
      </c>
      <c r="F2214" t="str">
        <f t="shared" si="632"/>
        <v>2.90989499605334-39.8008720513067i</v>
      </c>
      <c r="G2214" t="str">
        <f t="shared" si="633"/>
        <v>0.999994874804706-0.00226388361603669i</v>
      </c>
      <c r="H2214" t="str">
        <f t="shared" si="634"/>
        <v>759.579665577178-935.033258376644i</v>
      </c>
      <c r="I2214" t="str">
        <f t="shared" si="635"/>
        <v>-237.000282844943-223.106808378694i</v>
      </c>
      <c r="K2214" t="str">
        <f t="shared" si="636"/>
        <v>0.00261698697754787-0.00960726068029669i</v>
      </c>
      <c r="L2214" t="str">
        <f t="shared" si="637"/>
        <v>0.000714285714285714-0.322224843522461i</v>
      </c>
      <c r="M2214" t="str">
        <f t="shared" si="638"/>
        <v>0.0025-0.0100390126438342i</v>
      </c>
      <c r="N2214">
        <f t="shared" si="639"/>
        <v>55.785207672131321</v>
      </c>
      <c r="O2214">
        <f t="shared" si="640"/>
        <v>0.95946649079812596</v>
      </c>
      <c r="P2214" s="3">
        <f t="shared" si="641"/>
        <v>0.95946649079812596</v>
      </c>
      <c r="Q2214" s="3">
        <f t="shared" si="642"/>
        <v>-124.21479232786868</v>
      </c>
      <c r="R2214">
        <f t="shared" si="643"/>
        <v>55.785207672131321</v>
      </c>
      <c r="S2214">
        <f t="shared" si="644"/>
        <v>3.7532303618406049</v>
      </c>
      <c r="T2214">
        <f t="shared" si="627"/>
        <v>0.95946649079812596</v>
      </c>
    </row>
    <row r="2215" spans="1:20" x14ac:dyDescent="0.25">
      <c r="A2215">
        <f t="shared" si="628"/>
        <v>23671.854383060323</v>
      </c>
      <c r="B2215">
        <f t="shared" si="645"/>
        <v>3767.4926372155992</v>
      </c>
      <c r="C2215" t="str">
        <f t="shared" si="629"/>
        <v>-0.62192070228527-0.919905919992692i</v>
      </c>
      <c r="D2215" t="str">
        <f t="shared" si="630"/>
        <v>3.47803174025457-4.24243612856468i</v>
      </c>
      <c r="E2215" t="str">
        <f t="shared" si="631"/>
        <v>163.162382480528+3.7380483594905i</v>
      </c>
      <c r="F2215" t="str">
        <f t="shared" si="632"/>
        <v>2.90989488249325-39.650251257894i</v>
      </c>
      <c r="G2215" t="str">
        <f t="shared" si="633"/>
        <v>0.999994835779415-0.00227248628509273i</v>
      </c>
      <c r="H2215" t="str">
        <f t="shared" si="634"/>
        <v>735.759401933925-930.342243021398i</v>
      </c>
      <c r="I2215" t="str">
        <f t="shared" si="635"/>
        <v>-235.256738003132-215.845187154141i</v>
      </c>
      <c r="K2215" t="str">
        <f t="shared" si="636"/>
        <v>0.00261486459776167-0.00957108320032499i</v>
      </c>
      <c r="L2215" t="str">
        <f t="shared" si="637"/>
        <v>0.000714285714285714-0.321005024429628i</v>
      </c>
      <c r="M2215" t="str">
        <f t="shared" si="638"/>
        <v>0.0025-0.0100010088103549i</v>
      </c>
      <c r="N2215">
        <f t="shared" si="639"/>
        <v>55.93855793307857</v>
      </c>
      <c r="O2215">
        <f t="shared" si="640"/>
        <v>0.90967395415769492</v>
      </c>
      <c r="P2215" s="3">
        <f t="shared" si="641"/>
        <v>0.90967395415769492</v>
      </c>
      <c r="Q2215" s="3">
        <f t="shared" si="642"/>
        <v>-124.06144206692143</v>
      </c>
      <c r="R2215">
        <f t="shared" si="643"/>
        <v>55.93855793307857</v>
      </c>
      <c r="S2215">
        <f t="shared" si="644"/>
        <v>3.7674926372155992</v>
      </c>
      <c r="T2215">
        <f t="shared" si="627"/>
        <v>0.90967395415769492</v>
      </c>
    </row>
    <row r="2216" spans="1:20" x14ac:dyDescent="0.25">
      <c r="A2216">
        <f t="shared" si="628"/>
        <v>23761.807429715955</v>
      </c>
      <c r="B2216">
        <f t="shared" si="645"/>
        <v>3781.8091092370187</v>
      </c>
      <c r="C2216" t="str">
        <f t="shared" si="629"/>
        <v>-0.61591674265976-0.916310671114653i</v>
      </c>
      <c r="D2216" t="str">
        <f t="shared" si="630"/>
        <v>3.47803103015302-4.22651251342683i</v>
      </c>
      <c r="E2216" t="str">
        <f t="shared" si="631"/>
        <v>163.17648163163+3.75171103355739i</v>
      </c>
      <c r="F2216" t="str">
        <f t="shared" si="632"/>
        <v>2.90989476806848-39.5002008466532i</v>
      </c>
      <c r="G2216" t="str">
        <f t="shared" si="633"/>
        <v>0.999994796456972-0.00228112164327634i</v>
      </c>
      <c r="H2216" t="str">
        <f t="shared" si="634"/>
        <v>712.778979592924-925.192739718012i</v>
      </c>
      <c r="I2216" t="str">
        <f t="shared" si="635"/>
        <v>-233.387173054189-208.850469060688i</v>
      </c>
      <c r="K2216" t="str">
        <f t="shared" si="636"/>
        <v>0.00261275821036107-0.00953504246866072i</v>
      </c>
      <c r="L2216" t="str">
        <f t="shared" si="637"/>
        <v>0.000714285714285714-0.319789823101841i</v>
      </c>
      <c r="M2216" t="str">
        <f t="shared" si="638"/>
        <v>0.0025-0.00996314884474487i</v>
      </c>
      <c r="N2216">
        <f t="shared" si="639"/>
        <v>56.092181107066835</v>
      </c>
      <c r="O2216">
        <f t="shared" si="640"/>
        <v>0.85996109811723398</v>
      </c>
      <c r="P2216" s="3">
        <f t="shared" si="641"/>
        <v>0.85996109811723398</v>
      </c>
      <c r="Q2216" s="3">
        <f t="shared" si="642"/>
        <v>-123.90781889293316</v>
      </c>
      <c r="R2216">
        <f t="shared" si="643"/>
        <v>56.092181107066835</v>
      </c>
      <c r="S2216">
        <f t="shared" si="644"/>
        <v>3.7818091092370185</v>
      </c>
      <c r="T2216">
        <f t="shared" si="627"/>
        <v>0.85996109811723398</v>
      </c>
    </row>
    <row r="2217" spans="1:20" x14ac:dyDescent="0.25">
      <c r="A2217">
        <f t="shared" si="628"/>
        <v>23852.102297948873</v>
      </c>
      <c r="B2217">
        <f t="shared" si="645"/>
        <v>3796.1799838521192</v>
      </c>
      <c r="C2217" t="str">
        <f t="shared" si="629"/>
        <v>-0.609957936026406-0.912731236636745i</v>
      </c>
      <c r="D2217" t="str">
        <f t="shared" si="630"/>
        <v>3.47803031464474-4.21064969803423i</v>
      </c>
      <c r="E2217" t="str">
        <f t="shared" si="631"/>
        <v>163.190689367525+3.76541538052166i</v>
      </c>
      <c r="F2217" t="str">
        <f t="shared" si="632"/>
        <v>2.90989465277244-39.3507186590589i</v>
      </c>
      <c r="G2217" t="str">
        <f t="shared" si="633"/>
        <v>0.999994756835113-0.00228978981479459i</v>
      </c>
      <c r="H2217" t="str">
        <f t="shared" si="634"/>
        <v>690.616938650765-919.636247844908i</v>
      </c>
      <c r="I2217" t="str">
        <f t="shared" si="635"/>
        <v>-231.407055721659-202.115115323163i</v>
      </c>
      <c r="K2217" t="str">
        <f t="shared" si="636"/>
        <v>0.00261066769475692-0.00949913797740166i</v>
      </c>
      <c r="L2217" t="str">
        <f t="shared" si="637"/>
        <v>0.000714285714285714-0.318579222058021i</v>
      </c>
      <c r="M2217" t="str">
        <f t="shared" si="638"/>
        <v>0.0025-0.00992543220237583i</v>
      </c>
      <c r="N2217">
        <f t="shared" si="639"/>
        <v>56.246076040411069</v>
      </c>
      <c r="O2217">
        <f t="shared" si="640"/>
        <v>0.81032814471757697</v>
      </c>
      <c r="P2217" s="3">
        <f t="shared" si="641"/>
        <v>0.81032814471757697</v>
      </c>
      <c r="Q2217" s="3">
        <f t="shared" si="642"/>
        <v>-123.75392395958893</v>
      </c>
      <c r="R2217">
        <f t="shared" si="643"/>
        <v>56.246076040411069</v>
      </c>
      <c r="S2217">
        <f t="shared" si="644"/>
        <v>3.7961799838521193</v>
      </c>
      <c r="T2217">
        <f t="shared" si="627"/>
        <v>0.81032814471757697</v>
      </c>
    </row>
    <row r="2218" spans="1:20" x14ac:dyDescent="0.25">
      <c r="A2218">
        <f t="shared" si="628"/>
        <v>23942.740286681081</v>
      </c>
      <c r="B2218">
        <f t="shared" si="645"/>
        <v>3810.6054677907573</v>
      </c>
      <c r="C2218" t="str">
        <f t="shared" si="629"/>
        <v>-0.604043941211905-0.90916753578349i</v>
      </c>
      <c r="D2218" t="str">
        <f t="shared" si="630"/>
        <v>3.47802959368856-4.1948474541943i</v>
      </c>
      <c r="E2218" t="str">
        <f t="shared" si="631"/>
        <v>163.205006531162+3.77916145209995i</v>
      </c>
      <c r="F2218" t="str">
        <f t="shared" si="632"/>
        <v>2.9098945365985-39.2018025447594i</v>
      </c>
      <c r="G2218" t="str">
        <f t="shared" si="633"/>
        <v>0.99999471691156-0.00229849092432639i</v>
      </c>
      <c r="H2218" t="str">
        <f t="shared" si="634"/>
        <v>669.250682241873-913.720148539588i</v>
      </c>
      <c r="I2218" t="str">
        <f t="shared" si="635"/>
        <v>-229.330565170117-195.631311551757i</v>
      </c>
      <c r="K2218" t="str">
        <f t="shared" si="636"/>
        <v>0.00260859293126405-0.00946336922048629i</v>
      </c>
      <c r="L2218" t="str">
        <f t="shared" si="637"/>
        <v>0.000714285714285714-0.317373203883264i</v>
      </c>
      <c r="M2218" t="str">
        <f t="shared" si="638"/>
        <v>0.0025-0.00988785834068123i</v>
      </c>
      <c r="N2218">
        <f t="shared" si="639"/>
        <v>56.400241573080592</v>
      </c>
      <c r="O2218">
        <f t="shared" si="640"/>
        <v>0.76077531527991238</v>
      </c>
      <c r="P2218" s="3">
        <f t="shared" si="641"/>
        <v>0.76077531527991238</v>
      </c>
      <c r="Q2218" s="3">
        <f t="shared" si="642"/>
        <v>-123.59975842691941</v>
      </c>
      <c r="R2218">
        <f t="shared" si="643"/>
        <v>56.400241573080592</v>
      </c>
      <c r="S2218">
        <f t="shared" si="644"/>
        <v>3.8106054677907575</v>
      </c>
      <c r="T2218">
        <f t="shared" si="627"/>
        <v>0.76077531527991238</v>
      </c>
    </row>
    <row r="2219" spans="1:20" x14ac:dyDescent="0.25">
      <c r="A2219">
        <f t="shared" si="628"/>
        <v>24033.722699770467</v>
      </c>
      <c r="B2219">
        <f t="shared" si="645"/>
        <v>3825.0857685683623</v>
      </c>
      <c r="C2219" t="str">
        <f t="shared" si="629"/>
        <v>-0.598174419595968-0.905619488341502i</v>
      </c>
      <c r="D2219" t="str">
        <f t="shared" si="630"/>
        <v>3.478028867243-4.1791055545858i</v>
      </c>
      <c r="E2219" t="str">
        <f t="shared" si="631"/>
        <v>163.219433972172+3.79294929885652i</v>
      </c>
      <c r="F2219" t="str">
        <f t="shared" si="632"/>
        <v>2.90989441953996-39.0534503615465i</v>
      </c>
      <c r="G2219" t="str">
        <f t="shared" si="633"/>
        <v>0.999994676684014-0.00230722509702434i</v>
      </c>
      <c r="H2219" t="str">
        <f t="shared" si="634"/>
        <v>648.656797523722-907.487948131873i</v>
      </c>
      <c r="I2219" t="str">
        <f t="shared" si="635"/>
        <v>-227.170672761308-189.391062172204i</v>
      </c>
      <c r="K2219" t="str">
        <f t="shared" si="636"/>
        <v>0.00260653380109462-0.00942773569368789i</v>
      </c>
      <c r="L2219" t="str">
        <f t="shared" si="637"/>
        <v>0.000714285714285714-0.316171751228596i</v>
      </c>
      <c r="M2219" t="str">
        <f t="shared" si="638"/>
        <v>0.0025-0.00985042671914852i</v>
      </c>
      <c r="N2219">
        <f t="shared" si="639"/>
        <v>56.554676538755388</v>
      </c>
      <c r="O2219">
        <f t="shared" si="640"/>
        <v>0.71130283040120135</v>
      </c>
      <c r="P2219" s="3">
        <f t="shared" si="641"/>
        <v>0.71130283040120135</v>
      </c>
      <c r="Q2219" s="3">
        <f t="shared" si="642"/>
        <v>-123.44532346124461</v>
      </c>
      <c r="R2219">
        <f t="shared" si="643"/>
        <v>56.554676538755388</v>
      </c>
      <c r="S2219">
        <f t="shared" si="644"/>
        <v>3.8250857685683624</v>
      </c>
      <c r="T2219">
        <f t="shared" si="627"/>
        <v>0.71130283040120135</v>
      </c>
    </row>
    <row r="2220" spans="1:20" x14ac:dyDescent="0.25">
      <c r="A2220">
        <f t="shared" si="628"/>
        <v>24125.050846029597</v>
      </c>
      <c r="B2220">
        <f t="shared" si="645"/>
        <v>3839.6210944889222</v>
      </c>
      <c r="C2220" t="str">
        <f t="shared" si="629"/>
        <v>-0.59234903509224-0.902087014654602i</v>
      </c>
      <c r="D2220" t="str">
        <f t="shared" si="630"/>
        <v>3.47802813526628-4.16342377275558i</v>
      </c>
      <c r="E2220" t="str">
        <f t="shared" si="631"/>
        <v>163.233972546925+3.80677897017961i</v>
      </c>
      <c r="F2220" t="str">
        <f t="shared" si="632"/>
        <v>2.90989430159011-38.9056599753241i</v>
      </c>
      <c r="G2220" t="str">
        <f t="shared" si="633"/>
        <v>0.999994636150161-0.00231599245851643i</v>
      </c>
      <c r="H2220" t="str">
        <f t="shared" si="634"/>
        <v>628.811331754807-900.979521237704i</v>
      </c>
      <c r="I2220" t="str">
        <f t="shared" si="635"/>
        <v>-224.939221893884-183.38627103518i</v>
      </c>
      <c r="K2220" t="str">
        <f t="shared" si="636"/>
        <v>0.00260449018635134-0.00939223689460845i</v>
      </c>
      <c r="L2220" t="str">
        <f t="shared" si="637"/>
        <v>0.000714285714285714-0.314974846810715i</v>
      </c>
      <c r="M2220" t="str">
        <f t="shared" si="638"/>
        <v>0.0025-0.00981313679931109i</v>
      </c>
      <c r="N2220">
        <f t="shared" si="639"/>
        <v>56.709379764881362</v>
      </c>
      <c r="O2220">
        <f t="shared" si="640"/>
        <v>0.66191090994951596</v>
      </c>
      <c r="P2220" s="3">
        <f t="shared" si="641"/>
        <v>0.66191090994951596</v>
      </c>
      <c r="Q2220" s="3">
        <f t="shared" si="642"/>
        <v>-123.29062023511864</v>
      </c>
      <c r="R2220">
        <f t="shared" si="643"/>
        <v>56.709379764881362</v>
      </c>
      <c r="S2220">
        <f t="shared" si="644"/>
        <v>3.8396210944889222</v>
      </c>
      <c r="T2220">
        <f t="shared" ref="T2220:T2283" si="646">P2220</f>
        <v>0.66191090994951596</v>
      </c>
    </row>
    <row r="2221" spans="1:20" x14ac:dyDescent="0.25">
      <c r="A2221">
        <f t="shared" ref="A2221:A2284" si="647">2*PI()*B2221</f>
        <v>24216.72603924451</v>
      </c>
      <c r="B2221">
        <f t="shared" si="645"/>
        <v>3854.2116546479801</v>
      </c>
      <c r="C2221" t="str">
        <f t="shared" ref="C2221:C2284" si="648">IMPRODUCT(D2221,E2221,$C$40,,K2221,$C$41)</f>
        <v>-0.586567454129313-0.898570035619008i</v>
      </c>
      <c r="D2221" t="str">
        <f t="shared" ref="D2221:D2284" si="649">IMDIV(IMPRODUCT($C$37,$C$38,COMPLEX(1,A2221/$C$38)),IMSUM(-1*A2221*A2221/$C$39,COMPLEX(0,1*A2221)))</f>
        <v>3.47802739771628-4.14780188311527i</v>
      </c>
      <c r="E2221" t="str">
        <f t="shared" ref="E2221:E2284" si="650">IMDIV(IMPRODUCT(IMSUM(F2221,G2221),$C$29,H2221),IMSUM(1,I2221))</f>
        <v>163.24862311858+3.82065051426392i</v>
      </c>
      <c r="F2221" t="str">
        <f t="shared" ref="F2221:F2284" si="651">IMDIV(IMPRODUCT($C$14,$C$15,COMPLEX(1,A2221/$C$15)),IMSUM(-1*A2221*A2221/$C$16,COMPLEX(0,A2221)))</f>
        <v>2.90989418274214-38.7584292600779i</v>
      </c>
      <c r="G2221" t="str">
        <f t="shared" ref="G2221:G2284" si="652">IMDIV(1,COMPLEX(1,A2221*$C$9*$C$10))</f>
        <v>0.999994595307669-0.00232479313490793i</v>
      </c>
      <c r="H2221" t="str">
        <f t="shared" ref="H2221:H2284" si="653">IMDIV($C$3,IMSUM(K2221,COMPLEX(0,$C$28*A2221)))</f>
        <v>609.690028139894-894.231350156905i</v>
      </c>
      <c r="I2221" t="str">
        <f t="shared" ref="I2221:I2284" si="654">IMPRODUCT(F2221,$C$29,H2221,$C$31)</f>
        <v>-222.647005977773-177.608809704872i</v>
      </c>
      <c r="K2221" t="str">
        <f t="shared" ref="K2221:K2284" si="655">IF($C$26&lt;=0,IMDIV(1,IMSUM(IMDIV(1,L2221),1/$C$18)),IMDIV(1,IMSUM(IMDIV(1,L2221),1/$C$18,IMDIV(1,M2221))))</f>
        <v>0.00260246197002091-0.0093568723226731i</v>
      </c>
      <c r="L2221" t="str">
        <f t="shared" ref="L2221:L2284" si="656">IMSUM($C$21/$C$22,IMDIV(1,COMPLEX(0,$C$20*$C$22*A2221)))</f>
        <v>0.000714285714285714-0.31378247341175i</v>
      </c>
      <c r="M2221" t="str">
        <f t="shared" ref="M2221:M2284" si="657">IMSUM($C$25/$C$26,IMDIV(1,COMPLEX(0,$C$24*$C$26*A2221)))</f>
        <v>0.0025-0.00977598804474106i</v>
      </c>
      <c r="N2221">
        <f t="shared" ref="N2221:N2284" si="658">ABS(R2221)</f>
        <v>56.864350072728826</v>
      </c>
      <c r="O2221">
        <f t="shared" ref="O2221:O2284" si="659">ABS(P2221)</f>
        <v>0.61259977305945701</v>
      </c>
      <c r="P2221" s="3">
        <f t="shared" ref="P2221:P2284" si="660">20*LOG10(IMABS(C2221))</f>
        <v>0.61259977305945701</v>
      </c>
      <c r="Q2221" s="3">
        <f t="shared" ref="Q2221:Q2284" si="661">IMARGUMENT(C2221)*180/PI()</f>
        <v>-123.13564992727117</v>
      </c>
      <c r="R2221">
        <f t="shared" ref="R2221:R2284" si="662">IF(Q2221&lt;0,Q2221+180,Q2221-180)</f>
        <v>56.864350072728826</v>
      </c>
      <c r="S2221">
        <f t="shared" ref="S2221:S2284" si="663">B2221/1000</f>
        <v>3.8542116546479801</v>
      </c>
      <c r="T2221">
        <f t="shared" si="646"/>
        <v>0.61259977305945701</v>
      </c>
    </row>
    <row r="2222" spans="1:20" x14ac:dyDescent="0.25">
      <c r="A2222">
        <f t="shared" si="647"/>
        <v>24308.749598193641</v>
      </c>
      <c r="B2222">
        <f t="shared" ref="B2222:B2285" si="664">B2221*(1+B$42)</f>
        <v>3868.8576589356426</v>
      </c>
      <c r="C2222" t="str">
        <f t="shared" si="648"/>
        <v>-0.580829345631928-0.895068472678547i</v>
      </c>
      <c r="D2222" t="str">
        <f t="shared" si="649"/>
        <v>3.47802665455056-4.13223966093806i</v>
      </c>
      <c r="E2222" t="str">
        <f t="shared" si="650"/>
        <v>163.263386557144+3.83456397808595i</v>
      </c>
      <c r="F2222" t="str">
        <f t="shared" si="651"/>
        <v>2.90989406298922-38.6117560978446i</v>
      </c>
      <c r="G2222" t="str">
        <f t="shared" si="652"/>
        <v>0.999994554154188-0.00233362725278318i</v>
      </c>
      <c r="H2222" t="str">
        <f t="shared" si="653"/>
        <v>591.268525848453-887.276758004273i</v>
      </c>
      <c r="I2222" t="str">
        <f t="shared" si="654"/>
        <v>-220.303843831318-172.050574829793i</v>
      </c>
      <c r="K2222" t="str">
        <f t="shared" si="655"/>
        <v>0.00260044903596732-0.00932164147912396i</v>
      </c>
      <c r="L2222" t="str">
        <f t="shared" si="656"/>
        <v>0.000714285714285714-0.31259461387901i</v>
      </c>
      <c r="M2222" t="str">
        <f t="shared" si="657"/>
        <v>0.0025-0.00973897992104111i</v>
      </c>
      <c r="N2222">
        <f t="shared" si="658"/>
        <v>57.019586277448383</v>
      </c>
      <c r="O2222">
        <f t="shared" si="659"/>
        <v>0.56336963812779184</v>
      </c>
      <c r="P2222" s="3">
        <f t="shared" si="660"/>
        <v>0.56336963812779184</v>
      </c>
      <c r="Q2222" s="3">
        <f t="shared" si="661"/>
        <v>-122.98041372255162</v>
      </c>
      <c r="R2222">
        <f t="shared" si="662"/>
        <v>57.019586277448383</v>
      </c>
      <c r="S2222">
        <f t="shared" si="663"/>
        <v>3.8688576589356427</v>
      </c>
      <c r="T2222">
        <f t="shared" si="646"/>
        <v>0.56336963812779184</v>
      </c>
    </row>
    <row r="2223" spans="1:20" x14ac:dyDescent="0.25">
      <c r="A2223">
        <f t="shared" si="647"/>
        <v>24401.122846666778</v>
      </c>
      <c r="B2223">
        <f t="shared" si="664"/>
        <v>3883.5593180395981</v>
      </c>
      <c r="C2223" t="str">
        <f t="shared" si="648"/>
        <v>-0.575134381002262-0.891582247819936i</v>
      </c>
      <c r="D2223" t="str">
        <f t="shared" si="649"/>
        <v>3.47802590572636-4.11673688235548i</v>
      </c>
      <c r="E2223" t="str">
        <f t="shared" si="650"/>
        <v>163.278263739525+3.84851940738438i</v>
      </c>
      <c r="F2223" t="str">
        <f t="shared" si="651"/>
        <v>2.90989394232445-38.4656383786812i</v>
      </c>
      <c r="G2223" t="str">
        <f t="shared" si="652"/>
        <v>0.999994512687349-0.00234249493920736i</v>
      </c>
      <c r="H2223" t="str">
        <f t="shared" si="653"/>
        <v>573.52252830856-880.14613366191i</v>
      </c>
      <c r="I2223" t="str">
        <f t="shared" si="654"/>
        <v>-217.918651986644-166.70353589348i</v>
      </c>
      <c r="K2223" t="str">
        <f t="shared" si="655"/>
        <v>0.00259845126892537-0.00928654386701424i</v>
      </c>
      <c r="L2223" t="str">
        <f t="shared" si="656"/>
        <v>0.000714285714285714-0.311411251124736i</v>
      </c>
      <c r="M2223" t="str">
        <f t="shared" si="657"/>
        <v>0.0025-0.00970211189583698i</v>
      </c>
      <c r="N2223">
        <f t="shared" si="658"/>
        <v>57.17508718813022</v>
      </c>
      <c r="O2223">
        <f t="shared" si="659"/>
        <v>0.51422072280914044</v>
      </c>
      <c r="P2223" s="3">
        <f t="shared" si="660"/>
        <v>0.51422072280914044</v>
      </c>
      <c r="Q2223" s="3">
        <f t="shared" si="661"/>
        <v>-122.82491281186978</v>
      </c>
      <c r="R2223">
        <f t="shared" si="662"/>
        <v>57.17508718813022</v>
      </c>
      <c r="S2223">
        <f t="shared" si="663"/>
        <v>3.8835593180395982</v>
      </c>
      <c r="T2223">
        <f t="shared" si="646"/>
        <v>0.51422072280914044</v>
      </c>
    </row>
    <row r="2224" spans="1:20" x14ac:dyDescent="0.25">
      <c r="A2224">
        <f t="shared" si="647"/>
        <v>24493.847113484109</v>
      </c>
      <c r="B2224">
        <f t="shared" si="664"/>
        <v>3898.3168434481486</v>
      </c>
      <c r="C2224" t="str">
        <f t="shared" si="648"/>
        <v>-0.569482234101438-0.88811128356814i</v>
      </c>
      <c r="D2224" t="str">
        <f t="shared" si="649"/>
        <v>3.47802515120063-4.10129332435418i</v>
      </c>
      <c r="E2224" t="str">
        <f t="shared" si="650"/>
        <v>163.293255549597+3.86251684663315i</v>
      </c>
      <c r="F2224" t="str">
        <f t="shared" si="651"/>
        <v>2.9098938207409-38.3200740006356i</v>
      </c>
      <c r="G2224" t="str">
        <f t="shared" si="652"/>
        <v>0.999994470904767-0.00235139632172839i</v>
      </c>
      <c r="H2224" t="str">
        <f t="shared" si="653"/>
        <v>556.427943554376-872.86714718623i</v>
      </c>
      <c r="I2224" t="str">
        <f t="shared" si="654"/>
        <v>-215.499513550763-161.559774533078i</v>
      </c>
      <c r="K2224" t="str">
        <f t="shared" si="655"/>
        <v>0.00259646855449416-0.00925157899120235i</v>
      </c>
      <c r="L2224" t="str">
        <f t="shared" si="656"/>
        <v>0.000714285714285714-0.310232368125857i</v>
      </c>
      <c r="M2224" t="str">
        <f t="shared" si="657"/>
        <v>0.0025-0.0096653834387696i</v>
      </c>
      <c r="N2224">
        <f t="shared" si="658"/>
        <v>57.330851607860708</v>
      </c>
      <c r="O2224">
        <f t="shared" si="659"/>
        <v>0.46515324401238733</v>
      </c>
      <c r="P2224" s="3">
        <f t="shared" si="660"/>
        <v>0.46515324401238733</v>
      </c>
      <c r="Q2224" s="3">
        <f t="shared" si="661"/>
        <v>-122.66914839213929</v>
      </c>
      <c r="R2224">
        <f t="shared" si="662"/>
        <v>57.330851607860708</v>
      </c>
      <c r="S2224">
        <f t="shared" si="663"/>
        <v>3.8983168434481485</v>
      </c>
      <c r="T2224">
        <f t="shared" si="646"/>
        <v>0.46515324401238733</v>
      </c>
    </row>
    <row r="2225" spans="1:20" x14ac:dyDescent="0.25">
      <c r="A2225">
        <f t="shared" si="647"/>
        <v>24586.923732515352</v>
      </c>
      <c r="B2225">
        <f t="shared" si="664"/>
        <v>3913.1304474532517</v>
      </c>
      <c r="C2225" t="str">
        <f t="shared" si="648"/>
        <v>-0.563872581231048-0.884655502981686i</v>
      </c>
      <c r="D2225" t="str">
        <f t="shared" si="649"/>
        <v>3.47802439092992-4.08590876477267i</v>
      </c>
      <c r="E2225" t="str">
        <f t="shared" si="650"/>
        <v>163.308362878245+3.8765563390263i</v>
      </c>
      <c r="F2225" t="str">
        <f t="shared" si="651"/>
        <v>2.90989369823157-38.1750608697149i</v>
      </c>
      <c r="G2225" t="str">
        <f t="shared" si="652"/>
        <v>0.999994428804038-0.00236033152837873i</v>
      </c>
      <c r="H2225" t="str">
        <f t="shared" si="653"/>
        <v>539.961000076679-865.46495475027i</v>
      </c>
      <c r="I2225" t="str">
        <f t="shared" si="654"/>
        <v>-213.053743401727-156.611516504498i</v>
      </c>
      <c r="K2225" t="str">
        <f t="shared" si="655"/>
        <v>0.00259450077913053-0.00921674635834617i</v>
      </c>
      <c r="L2225" t="str">
        <f t="shared" si="656"/>
        <v>0.000714285714285714-0.309057947923747i</v>
      </c>
      <c r="M2225" t="str">
        <f t="shared" si="657"/>
        <v>0.0025-0.00962879402148794i</v>
      </c>
      <c r="N2225">
        <f t="shared" si="658"/>
        <v>57.4868783337824</v>
      </c>
      <c r="O2225">
        <f t="shared" si="659"/>
        <v>0.41616741789609335</v>
      </c>
      <c r="P2225" s="3">
        <f t="shared" si="660"/>
        <v>0.41616741789609335</v>
      </c>
      <c r="Q2225" s="3">
        <f t="shared" si="661"/>
        <v>-122.5131216662176</v>
      </c>
      <c r="R2225">
        <f t="shared" si="662"/>
        <v>57.4868783337824</v>
      </c>
      <c r="S2225">
        <f t="shared" si="663"/>
        <v>3.9131304474532516</v>
      </c>
      <c r="T2225">
        <f t="shared" si="646"/>
        <v>0.41616741789609335</v>
      </c>
    </row>
    <row r="2226" spans="1:20" x14ac:dyDescent="0.25">
      <c r="A2226">
        <f t="shared" si="647"/>
        <v>24680.354042698909</v>
      </c>
      <c r="B2226">
        <f t="shared" si="664"/>
        <v>3928.0003431535742</v>
      </c>
      <c r="C2226" t="str">
        <f t="shared" si="648"/>
        <v>-0.558305101114951-0.881214829648178i</v>
      </c>
      <c r="D2226" t="str">
        <f t="shared" si="649"/>
        <v>3.47802362487053-4.07058298229824i</v>
      </c>
      <c r="E2226" t="str">
        <f t="shared" si="650"/>
        <v>163.323586623431+3.89063792644747i</v>
      </c>
      <c r="F2226" t="str">
        <f t="shared" si="651"/>
        <v>2.90989357478941-38.030596899857i</v>
      </c>
      <c r="G2226" t="str">
        <f t="shared" si="652"/>
        <v>0.999994386382739-0.0023693006876772i</v>
      </c>
      <c r="H2226" t="str">
        <f t="shared" si="653"/>
        <v>524.098341301547-857.962392563994i</v>
      </c>
      <c r="I2226" t="str">
        <f t="shared" si="654"/>
        <v>-210.587949604731-151.851157266479i</v>
      </c>
      <c r="K2226" t="str">
        <f t="shared" si="655"/>
        <v>0.00259254783014294-0.00918204547689735i</v>
      </c>
      <c r="L2226" t="str">
        <f t="shared" si="656"/>
        <v>0.000714285714285714-0.307887973623976i</v>
      </c>
      <c r="M2226" t="str">
        <f t="shared" si="657"/>
        <v>0.0025-0.00959234311764094i</v>
      </c>
      <c r="N2226">
        <f t="shared" si="658"/>
        <v>57.643166157152464</v>
      </c>
      <c r="O2226">
        <f t="shared" si="659"/>
        <v>0.3672634598657345</v>
      </c>
      <c r="P2226" s="3">
        <f t="shared" si="660"/>
        <v>0.3672634598657345</v>
      </c>
      <c r="Q2226" s="3">
        <f t="shared" si="661"/>
        <v>-122.35683384284754</v>
      </c>
      <c r="R2226">
        <f t="shared" si="662"/>
        <v>57.643166157152464</v>
      </c>
      <c r="S2226">
        <f t="shared" si="663"/>
        <v>3.9280003431535744</v>
      </c>
      <c r="T2226">
        <f t="shared" si="646"/>
        <v>0.3672634598657345</v>
      </c>
    </row>
    <row r="2227" spans="1:20" x14ac:dyDescent="0.25">
      <c r="A2227">
        <f t="shared" si="647"/>
        <v>24774.139388061169</v>
      </c>
      <c r="B2227">
        <f t="shared" si="664"/>
        <v>3942.926744457558</v>
      </c>
      <c r="C2227" t="str">
        <f t="shared" si="648"/>
        <v>-0.552779474881054-0.877789187679632i</v>
      </c>
      <c r="D2227" t="str">
        <f t="shared" si="649"/>
        <v>3.47802285297835-4.0553157564636i</v>
      </c>
      <c r="E2227" t="str">
        <f t="shared" si="650"/>
        <v>163.338927690249+3.90476164945098i</v>
      </c>
      <c r="F2227" t="str">
        <f t="shared" si="651"/>
        <v>2.90989345040731-37.8866800128986i</v>
      </c>
      <c r="G2227" t="str">
        <f t="shared" si="652"/>
        <v>0.999994343638429-0.00237830392863083i</v>
      </c>
      <c r="H2227" t="str">
        <f t="shared" si="653"/>
        <v>508.817101509559-850.380159505342i</v>
      </c>
      <c r="I2227" t="str">
        <f t="shared" si="654"/>
        <v>-208.108091016719-147.271282054281i</v>
      </c>
      <c r="K2227" t="str">
        <f t="shared" si="655"/>
        <v>0.00259060959568463-0.00914747585709467i</v>
      </c>
      <c r="L2227" t="str">
        <f t="shared" si="656"/>
        <v>0.000714285714285714-0.306722428396071i</v>
      </c>
      <c r="M2227" t="str">
        <f t="shared" si="657"/>
        <v>0.0025-0.00955603020287005i</v>
      </c>
      <c r="N2227">
        <f t="shared" si="658"/>
        <v>57.799713863401749</v>
      </c>
      <c r="O2227">
        <f t="shared" si="659"/>
        <v>0.31844158456886901</v>
      </c>
      <c r="P2227" s="3">
        <f t="shared" si="660"/>
        <v>0.31844158456886901</v>
      </c>
      <c r="Q2227" s="3">
        <f t="shared" si="661"/>
        <v>-122.20028613659825</v>
      </c>
      <c r="R2227">
        <f t="shared" si="662"/>
        <v>57.799713863401749</v>
      </c>
      <c r="S2227">
        <f t="shared" si="663"/>
        <v>3.9429267444575582</v>
      </c>
      <c r="T2227">
        <f t="shared" si="646"/>
        <v>0.31844158456886901</v>
      </c>
    </row>
    <row r="2228" spans="1:20" x14ac:dyDescent="0.25">
      <c r="A2228">
        <f t="shared" si="647"/>
        <v>24868.281117735802</v>
      </c>
      <c r="B2228">
        <f t="shared" si="664"/>
        <v>3957.909866086497</v>
      </c>
      <c r="C2228" t="str">
        <f t="shared" si="648"/>
        <v>-0.547295386043387-0.874378501708175i</v>
      </c>
      <c r="D2228" t="str">
        <f t="shared" si="649"/>
        <v>3.478022075209-4.04010686764389i</v>
      </c>
      <c r="E2228" t="str">
        <f t="shared" si="650"/>
        <v>163.354386990988+3.91892754723743i</v>
      </c>
      <c r="F2228" t="str">
        <f t="shared" si="651"/>
        <v>2.90989332507814-37.7433081385473i</v>
      </c>
      <c r="G2228" t="str">
        <f t="shared" si="652"/>
        <v>0.999994300568648-0.00238734138073678i</v>
      </c>
      <c r="H2228" t="str">
        <f t="shared" si="653"/>
        <v>494.09496571252-842.736988422917i</v>
      </c>
      <c r="I2228" t="str">
        <f t="shared" si="654"/>
        <v>-205.619531112951-142.864681218705i</v>
      </c>
      <c r="K2228" t="str">
        <f t="shared" si="655"/>
        <v>0.00258868596474787-0.00911303701095933i</v>
      </c>
      <c r="L2228" t="str">
        <f t="shared" si="656"/>
        <v>0.000714285714285714-0.305561295473273i</v>
      </c>
      <c r="M2228" t="str">
        <f t="shared" si="657"/>
        <v>0.0025-0.00951985475480177i</v>
      </c>
      <c r="N2228">
        <f t="shared" si="658"/>
        <v>57.956520232196098</v>
      </c>
      <c r="O2228">
        <f t="shared" si="659"/>
        <v>0.26970200589340587</v>
      </c>
      <c r="P2228" s="3">
        <f t="shared" si="660"/>
        <v>0.26970200589340587</v>
      </c>
      <c r="Q2228" s="3">
        <f t="shared" si="661"/>
        <v>-122.0434797678039</v>
      </c>
      <c r="R2228">
        <f t="shared" si="662"/>
        <v>57.956520232196098</v>
      </c>
      <c r="S2228">
        <f t="shared" si="663"/>
        <v>3.9579098660864971</v>
      </c>
      <c r="T2228">
        <f t="shared" si="646"/>
        <v>0.26970200589340587</v>
      </c>
    </row>
    <row r="2229" spans="1:20" x14ac:dyDescent="0.25">
      <c r="A2229">
        <f t="shared" si="647"/>
        <v>24962.780585983197</v>
      </c>
      <c r="B2229">
        <f t="shared" si="664"/>
        <v>3972.9499235776257</v>
      </c>
      <c r="C2229" t="str">
        <f t="shared" si="648"/>
        <v>-0.54185252048417-0.870982696881428i</v>
      </c>
      <c r="D2229" t="str">
        <f t="shared" si="649"/>
        <v>3.47802129151773-4.0249560970534i</v>
      </c>
      <c r="E2229" t="str">
        <f t="shared" si="650"/>
        <v>163.369965445183+3.93313565762847i</v>
      </c>
      <c r="F2229" t="str">
        <f t="shared" si="651"/>
        <v>2.90989319879466-37.6004792143504i</v>
      </c>
      <c r="G2229" t="str">
        <f t="shared" si="652"/>
        <v>0.999994257170919-0.00239641317398409i</v>
      </c>
      <c r="H2229" t="str">
        <f t="shared" si="653"/>
        <v>479.910215726011-835.049806248153i</v>
      </c>
      <c r="I2229" t="str">
        <f t="shared" si="654"/>
        <v>-203.127088118458-138.624361517144i</v>
      </c>
      <c r="K2229" t="str">
        <f t="shared" si="655"/>
        <v>0.00258677682715718-0.00907872845228822i</v>
      </c>
      <c r="L2229" t="str">
        <f t="shared" si="656"/>
        <v>0.000714285714285714-0.304404558152294i</v>
      </c>
      <c r="M2229" t="str">
        <f t="shared" si="657"/>
        <v>0.0025-0.00948381625304022i</v>
      </c>
      <c r="N2229">
        <f t="shared" si="658"/>
        <v>58.113584037493922</v>
      </c>
      <c r="O2229">
        <f t="shared" si="659"/>
        <v>0.22104493696285532</v>
      </c>
      <c r="P2229" s="3">
        <f t="shared" si="660"/>
        <v>0.22104493696285532</v>
      </c>
      <c r="Q2229" s="3">
        <f t="shared" si="661"/>
        <v>-121.88641596250608</v>
      </c>
      <c r="R2229">
        <f t="shared" si="662"/>
        <v>58.113584037493922</v>
      </c>
      <c r="S2229">
        <f t="shared" si="663"/>
        <v>3.9729499235776258</v>
      </c>
      <c r="T2229">
        <f t="shared" si="646"/>
        <v>0.22104493696285532</v>
      </c>
    </row>
    <row r="2230" spans="1:20" x14ac:dyDescent="0.25">
      <c r="A2230">
        <f t="shared" si="647"/>
        <v>25057.639152209933</v>
      </c>
      <c r="B2230">
        <f t="shared" si="664"/>
        <v>3988.0471332872207</v>
      </c>
      <c r="C2230" t="str">
        <f t="shared" si="648"/>
        <v>-0.536450566436081-0.867601698858229i</v>
      </c>
      <c r="D2230" t="str">
        <f t="shared" si="649"/>
        <v>3.47802050185944-4.00986322674247i</v>
      </c>
      <c r="E2230" t="str">
        <f t="shared" si="650"/>
        <v>163.38566397968+3.94738601704487i</v>
      </c>
      <c r="F2230" t="str">
        <f t="shared" si="651"/>
        <v>2.90989307154961-37.4581911856657i</v>
      </c>
      <c r="G2230" t="str">
        <f t="shared" si="652"/>
        <v>0.999994213442745-0.00240551943885564i</v>
      </c>
      <c r="H2230" t="str">
        <f t="shared" si="653"/>
        <v>466.241764422468-827.333883189303i</v>
      </c>
      <c r="I2230" t="str">
        <f t="shared" si="654"/>
        <v>-200.635081564102-134.543553962794i</v>
      </c>
      <c r="K2230" t="str">
        <f t="shared" si="655"/>
        <v>0.00258488207356346-0.00904454969664857i</v>
      </c>
      <c r="L2230" t="str">
        <f t="shared" si="656"/>
        <v>0.000714285714285714-0.30325219979308i</v>
      </c>
      <c r="M2230" t="str">
        <f t="shared" si="657"/>
        <v>0.0025-0.00944791417915939i</v>
      </c>
      <c r="N2230">
        <f t="shared" si="658"/>
        <v>58.270904047609378</v>
      </c>
      <c r="O2230">
        <f t="shared" si="659"/>
        <v>0.17247059013415783</v>
      </c>
      <c r="P2230" s="3">
        <f t="shared" si="660"/>
        <v>0.17247059013415783</v>
      </c>
      <c r="Q2230" s="3">
        <f t="shared" si="661"/>
        <v>-121.72909595239062</v>
      </c>
      <c r="R2230">
        <f t="shared" si="662"/>
        <v>58.270904047609378</v>
      </c>
      <c r="S2230">
        <f t="shared" si="663"/>
        <v>3.9880471332872207</v>
      </c>
      <c r="T2230">
        <f t="shared" si="646"/>
        <v>0.17247059013415783</v>
      </c>
    </row>
    <row r="2231" spans="1:20" x14ac:dyDescent="0.25">
      <c r="A2231">
        <f t="shared" si="647"/>
        <v>25152.858180988333</v>
      </c>
      <c r="B2231">
        <f t="shared" si="664"/>
        <v>4003.2017123937121</v>
      </c>
      <c r="C2231" t="str">
        <f t="shared" si="648"/>
        <v>-0.531089214464683-0.864235433804277i</v>
      </c>
      <c r="D2231" t="str">
        <f t="shared" si="649"/>
        <v>3.47801970618871-3.99482803959435i</v>
      </c>
      <c r="E2231" t="str">
        <f t="shared" si="650"/>
        <v>163.401483528699+3.96167866047886i</v>
      </c>
      <c r="F2231" t="str">
        <f t="shared" si="651"/>
        <v>2.90989294333568-37.3164420056322i</v>
      </c>
      <c r="G2231" t="str">
        <f t="shared" si="652"/>
        <v>0.999994169381609-0.00241466030633i</v>
      </c>
      <c r="H2231" t="str">
        <f t="shared" si="653"/>
        <v>453.069179913497-819.602971378472i</v>
      </c>
      <c r="I2231" t="str">
        <f t="shared" si="654"/>
        <v>-198.147375413166-130.615718763775i</v>
      </c>
      <c r="K2231" t="str">
        <f t="shared" si="655"/>
        <v>0.00258300159543767-0.00901050026137211i</v>
      </c>
      <c r="L2231" t="str">
        <f t="shared" si="656"/>
        <v>0.000714285714285714-0.30210420381857i</v>
      </c>
      <c r="M2231" t="str">
        <f t="shared" si="657"/>
        <v>0.0025-0.00941214801669594i</v>
      </c>
      <c r="N2231">
        <f t="shared" si="658"/>
        <v>58.428479025270917</v>
      </c>
      <c r="O2231">
        <f t="shared" si="659"/>
        <v>0.1239791769949144</v>
      </c>
      <c r="P2231" s="3">
        <f t="shared" si="660"/>
        <v>0.1239791769949144</v>
      </c>
      <c r="Q2231" s="3">
        <f t="shared" si="661"/>
        <v>-121.57152097472908</v>
      </c>
      <c r="R2231">
        <f t="shared" si="662"/>
        <v>58.428479025270917</v>
      </c>
      <c r="S2231">
        <f t="shared" si="663"/>
        <v>4.0032017123937118</v>
      </c>
      <c r="T2231">
        <f t="shared" si="646"/>
        <v>0.1239791769949144</v>
      </c>
    </row>
    <row r="2232" spans="1:20" x14ac:dyDescent="0.25">
      <c r="A2232">
        <f t="shared" si="647"/>
        <v>25248.43904207609</v>
      </c>
      <c r="B2232">
        <f t="shared" si="664"/>
        <v>4018.4138789008084</v>
      </c>
      <c r="C2232" t="str">
        <f t="shared" si="648"/>
        <v>-0.525768157450881-0.860883828387769i</v>
      </c>
      <c r="D2232" t="str">
        <f t="shared" si="649"/>
        <v>3.47801890445975-3.97985031932207i</v>
      </c>
      <c r="E2232" t="str">
        <f t="shared" si="650"/>
        <v>163.417425033886+3.97601362147186i</v>
      </c>
      <c r="F2232" t="str">
        <f t="shared" si="651"/>
        <v>2.90989281414547-37.1752296351402i</v>
      </c>
      <c r="G2232" t="str">
        <f t="shared" si="652"/>
        <v>0.999994124984976-0.00242383590788326i</v>
      </c>
      <c r="H2232" t="str">
        <f t="shared" si="653"/>
        <v>440.372701198445-811.869433413466i</v>
      </c>
      <c r="I2232" t="str">
        <f t="shared" si="654"/>
        <v>-195.667417922275-126.8345478174i</v>
      </c>
      <c r="K2232" t="str">
        <f t="shared" si="655"/>
        <v>0.00258113528506464-0.00897657966554907i</v>
      </c>
      <c r="L2232" t="str">
        <f t="shared" si="656"/>
        <v>0.000714285714285714-0.300960553714455i</v>
      </c>
      <c r="M2232" t="str">
        <f t="shared" si="657"/>
        <v>0.0025-0.00937651725114166i</v>
      </c>
      <c r="N2232">
        <f t="shared" si="658"/>
        <v>58.586307727683391</v>
      </c>
      <c r="O2232">
        <f t="shared" si="659"/>
        <v>7.5570908360000161E-2</v>
      </c>
      <c r="P2232" s="3">
        <f t="shared" si="660"/>
        <v>7.5570908360000161E-2</v>
      </c>
      <c r="Q2232" s="3">
        <f t="shared" si="661"/>
        <v>-121.41369227231661</v>
      </c>
      <c r="R2232">
        <f t="shared" si="662"/>
        <v>58.586307727683391</v>
      </c>
      <c r="S2232">
        <f t="shared" si="663"/>
        <v>4.0184138789008088</v>
      </c>
      <c r="T2232">
        <f t="shared" si="646"/>
        <v>7.5570908360000161E-2</v>
      </c>
    </row>
    <row r="2233" spans="1:20" x14ac:dyDescent="0.25">
      <c r="A2233">
        <f t="shared" si="647"/>
        <v>25344.383110435978</v>
      </c>
      <c r="B2233">
        <f t="shared" si="664"/>
        <v>4033.6838516406315</v>
      </c>
      <c r="C2233" t="str">
        <f t="shared" si="648"/>
        <v>-0.52048709057359-0.857546809775212i</v>
      </c>
      <c r="D2233" t="str">
        <f t="shared" si="649"/>
        <v>3.47801809662645-3.96492985046533i</v>
      </c>
      <c r="E2233" t="str">
        <f t="shared" si="650"/>
        <v>163.433489444381+3.99039093208813i</v>
      </c>
      <c r="F2233" t="str">
        <f t="shared" si="651"/>
        <v>2.90989268397156-37.0345520428024i</v>
      </c>
      <c r="G2233" t="str">
        <f t="shared" si="652"/>
        <v>0.999994080250291-0.00243304637549101i</v>
      </c>
      <c r="H2233" t="str">
        <f t="shared" si="653"/>
        <v>428.133246623673-804.144361283133i</v>
      </c>
      <c r="I2233" t="str">
        <f t="shared" si="654"/>
        <v>-193.198278411433-123.193965164719i</v>
      </c>
      <c r="K2233" t="str">
        <f t="shared" si="655"/>
        <v>0.00257928303553717-0.00894278743002251i</v>
      </c>
      <c r="L2233" t="str">
        <f t="shared" si="656"/>
        <v>0.000714285714285714-0.299821233028945i</v>
      </c>
      <c r="M2233" t="str">
        <f t="shared" si="657"/>
        <v>0.0025-0.00934102136993584i</v>
      </c>
      <c r="N2233">
        <f t="shared" si="658"/>
        <v>58.744388906590103</v>
      </c>
      <c r="O2233">
        <f t="shared" si="659"/>
        <v>2.7245994269628794E-2</v>
      </c>
      <c r="P2233" s="3">
        <f t="shared" si="660"/>
        <v>2.7245994269628794E-2</v>
      </c>
      <c r="Q2233" s="3">
        <f t="shared" si="661"/>
        <v>-121.2556110934099</v>
      </c>
      <c r="R2233">
        <f t="shared" si="662"/>
        <v>58.744388906590103</v>
      </c>
      <c r="S2233">
        <f t="shared" si="663"/>
        <v>4.0336838516406317</v>
      </c>
      <c r="T2233">
        <f t="shared" si="646"/>
        <v>2.7245994269628794E-2</v>
      </c>
    </row>
    <row r="2234" spans="1:20" x14ac:dyDescent="0.25">
      <c r="A2234">
        <f t="shared" si="647"/>
        <v>25440.691766255633</v>
      </c>
      <c r="B2234">
        <f t="shared" si="664"/>
        <v>4049.011850276866</v>
      </c>
      <c r="C2234" t="str">
        <f t="shared" si="648"/>
        <v>-0.515245711292558-0.854224305627206i</v>
      </c>
      <c r="D2234" t="str">
        <f t="shared" si="649"/>
        <v>3.47801728264235-3.95006641838742i</v>
      </c>
      <c r="E2234" t="str">
        <f t="shared" si="650"/>
        <v>163.449677716881+4.00481062288686i</v>
      </c>
      <c r="F2234" t="str">
        <f t="shared" si="651"/>
        <v>2.90989255280648-36.8944072049243i</v>
      </c>
      <c r="G2234" t="str">
        <f t="shared" si="652"/>
        <v>0.999994035174981-0.00244229184163016i</v>
      </c>
      <c r="H2234" t="str">
        <f t="shared" si="653"/>
        <v>416.332416325325-796.437686193927i</v>
      </c>
      <c r="I2234" t="str">
        <f t="shared" si="654"/>
        <v>-190.742681123755-119.688125757084i</v>
      </c>
      <c r="K2234" t="str">
        <f t="shared" si="655"/>
        <v>0.00257744474074979-0.00890912307738282i</v>
      </c>
      <c r="L2234" t="str">
        <f t="shared" si="656"/>
        <v>0.000714285714285714-0.298686225372529i</v>
      </c>
      <c r="M2234" t="str">
        <f t="shared" si="657"/>
        <v>0.0025-0.00930565986245851i</v>
      </c>
      <c r="N2234">
        <f t="shared" si="658"/>
        <v>58.902721308331778</v>
      </c>
      <c r="O2234">
        <f t="shared" si="659"/>
        <v>2.0995356012796597E-2</v>
      </c>
      <c r="P2234" s="3">
        <f t="shared" si="660"/>
        <v>-2.0995356012796597E-2</v>
      </c>
      <c r="Q2234" s="3">
        <f t="shared" si="661"/>
        <v>-121.09727869166822</v>
      </c>
      <c r="R2234">
        <f t="shared" si="662"/>
        <v>58.902721308331778</v>
      </c>
      <c r="S2234">
        <f t="shared" si="663"/>
        <v>4.0490118502768659</v>
      </c>
      <c r="T2234">
        <f t="shared" si="646"/>
        <v>-2.0995356012796597E-2</v>
      </c>
    </row>
    <row r="2235" spans="1:20" x14ac:dyDescent="0.25">
      <c r="A2235">
        <f t="shared" si="647"/>
        <v>25537.366394967408</v>
      </c>
      <c r="B2235">
        <f t="shared" si="664"/>
        <v>4064.3980953079181</v>
      </c>
      <c r="C2235" t="str">
        <f t="shared" si="648"/>
        <v>-0.510043719331184-0.850916244094232i</v>
      </c>
      <c r="D2235" t="str">
        <f t="shared" si="649"/>
        <v>3.47801646246058-3.93525980927208i</v>
      </c>
      <c r="E2235" t="str">
        <f t="shared" si="650"/>
        <v>163.465990815696+4.01927272290049i</v>
      </c>
      <c r="F2235" t="str">
        <f t="shared" si="651"/>
        <v>2.90989242064265-36.7547931054753i</v>
      </c>
      <c r="G2235" t="str">
        <f t="shared" si="652"/>
        <v>0.999993989756452-0.00245157243928088i</v>
      </c>
      <c r="H2235" t="str">
        <f t="shared" si="653"/>
        <v>404.952489674087-788.758279828689i</v>
      </c>
      <c r="I2235" t="str">
        <f t="shared" si="654"/>
        <v>-188.30303635685-116.31141283872i</v>
      </c>
      <c r="K2235" t="str">
        <f t="shared" si="655"/>
        <v>0.00257562029539291-0.0088755861319616i</v>
      </c>
      <c r="L2235" t="str">
        <f t="shared" si="656"/>
        <v>0.000714285714285714-0.297555514417742i</v>
      </c>
      <c r="M2235" t="str">
        <f t="shared" si="657"/>
        <v>0.0025-0.00927043222002247i</v>
      </c>
      <c r="N2235">
        <f t="shared" si="658"/>
        <v>59.061303673911041</v>
      </c>
      <c r="O2235">
        <f t="shared" si="659"/>
        <v>6.91529340035031E-2</v>
      </c>
      <c r="P2235" s="3">
        <f t="shared" si="660"/>
        <v>-6.91529340035031E-2</v>
      </c>
      <c r="Q2235" s="3">
        <f t="shared" si="661"/>
        <v>-120.93869632608896</v>
      </c>
      <c r="R2235">
        <f t="shared" si="662"/>
        <v>59.061303673911041</v>
      </c>
      <c r="S2235">
        <f t="shared" si="663"/>
        <v>4.0643980953079177</v>
      </c>
      <c r="T2235">
        <f t="shared" si="646"/>
        <v>-6.91529340035031E-2</v>
      </c>
    </row>
    <row r="2236" spans="1:20" x14ac:dyDescent="0.25">
      <c r="A2236">
        <f t="shared" si="647"/>
        <v>25634.408387268282</v>
      </c>
      <c r="B2236">
        <f t="shared" si="664"/>
        <v>4079.8428080700883</v>
      </c>
      <c r="C2236" t="str">
        <f t="shared" si="648"/>
        <v>-0.504880816659581-0.847622553812582i</v>
      </c>
      <c r="D2236" t="str">
        <f t="shared" si="649"/>
        <v>3.47801563603398-3.92050981012048i</v>
      </c>
      <c r="E2236" t="str">
        <f t="shared" si="650"/>
        <v>163.482429712815+4.03377725960498i</v>
      </c>
      <c r="F2236" t="str">
        <f t="shared" si="651"/>
        <v>2.90989228747248-36.6157077360597i</v>
      </c>
      <c r="G2236" t="str">
        <f t="shared" si="652"/>
        <v>0.99999394399209-0.00246088830192847i</v>
      </c>
      <c r="H2236" t="str">
        <f t="shared" si="653"/>
        <v>393.976418604584-781.114047571723i</v>
      </c>
      <c r="I2236" t="str">
        <f t="shared" si="654"/>
        <v>-185.881469046211-113.058434207429i</v>
      </c>
      <c r="K2236" t="str">
        <f t="shared" si="655"/>
        <v>0.0025738095949469-0.00884217611982617i</v>
      </c>
      <c r="L2236" t="str">
        <f t="shared" si="656"/>
        <v>0.000714285714285714-0.296429083898925i</v>
      </c>
      <c r="M2236" t="str">
        <f t="shared" si="657"/>
        <v>0.0025-0.00923533793586617i</v>
      </c>
      <c r="N2236">
        <f t="shared" si="658"/>
        <v>59.220134739054146</v>
      </c>
      <c r="O2236">
        <f t="shared" si="659"/>
        <v>0.11722653199977547</v>
      </c>
      <c r="P2236" s="3">
        <f t="shared" si="660"/>
        <v>-0.11722653199977547</v>
      </c>
      <c r="Q2236" s="3">
        <f t="shared" si="661"/>
        <v>-120.77986526094585</v>
      </c>
      <c r="R2236">
        <f t="shared" si="662"/>
        <v>59.220134739054146</v>
      </c>
      <c r="S2236">
        <f t="shared" si="663"/>
        <v>4.0798428080700884</v>
      </c>
      <c r="T2236">
        <f t="shared" si="646"/>
        <v>-0.11722653199977547</v>
      </c>
    </row>
    <row r="2237" spans="1:20" x14ac:dyDescent="0.25">
      <c r="A2237">
        <f t="shared" si="647"/>
        <v>25731.819139139901</v>
      </c>
      <c r="B2237">
        <f t="shared" si="664"/>
        <v>4095.3462107407545</v>
      </c>
      <c r="C2237" t="str">
        <f t="shared" si="648"/>
        <v>-0.499756707477741-0.844343163900211i</v>
      </c>
      <c r="D2237" t="str">
        <f t="shared" si="649"/>
        <v>3.47801480331501-3.90581620874814i</v>
      </c>
      <c r="E2237" t="str">
        <f t="shared" si="650"/>
        <v>163.498995387972+4.04832425889315i</v>
      </c>
      <c r="F2237" t="str">
        <f t="shared" si="651"/>
        <v>2.9098921532883-36.4771490958877i</v>
      </c>
      <c r="G2237" t="str">
        <f t="shared" si="652"/>
        <v>0.999993897879263-0.00247023956356538i</v>
      </c>
      <c r="H2237" t="str">
        <f t="shared" si="653"/>
        <v>383.387817590661-773.512014227451i</v>
      </c>
      <c r="I2237" t="str">
        <f t="shared" si="654"/>
        <v>-183.479844976743-109.924017578266i</v>
      </c>
      <c r="K2237" t="str">
        <f t="shared" si="655"/>
        <v>0.00257201253567581-0.00880889256877344i</v>
      </c>
      <c r="L2237" t="str">
        <f t="shared" si="656"/>
        <v>0.000714285714285714-0.295306917612i</v>
      </c>
      <c r="M2237" t="str">
        <f t="shared" si="657"/>
        <v>0.0025-0.00920037650514659i</v>
      </c>
      <c r="N2237">
        <f t="shared" si="658"/>
        <v>59.379213234270424</v>
      </c>
      <c r="O2237">
        <f t="shared" si="659"/>
        <v>0.1652159430821559</v>
      </c>
      <c r="P2237" s="3">
        <f t="shared" si="660"/>
        <v>-0.1652159430821559</v>
      </c>
      <c r="Q2237" s="3">
        <f t="shared" si="661"/>
        <v>-120.62078676572958</v>
      </c>
      <c r="R2237">
        <f t="shared" si="662"/>
        <v>59.379213234270424</v>
      </c>
      <c r="S2237">
        <f t="shared" si="663"/>
        <v>4.0953462107407548</v>
      </c>
      <c r="T2237">
        <f t="shared" si="646"/>
        <v>-0.1652159430821559</v>
      </c>
    </row>
    <row r="2238" spans="1:20" x14ac:dyDescent="0.25">
      <c r="A2238">
        <f t="shared" si="647"/>
        <v>25829.600051868631</v>
      </c>
      <c r="B2238">
        <f t="shared" si="664"/>
        <v>4110.9085263415691</v>
      </c>
      <c r="C2238" t="str">
        <f t="shared" si="648"/>
        <v>-0.494671098198788-0.841078003952785i</v>
      </c>
      <c r="D2238" t="str">
        <f t="shared" si="649"/>
        <v>3.47801396425576-3.89117879378187i</v>
      </c>
      <c r="E2238" t="str">
        <f t="shared" si="650"/>
        <v>163.515688828705+4.06291374504928i</v>
      </c>
      <c r="F2238" t="str">
        <f t="shared" si="651"/>
        <v>2.90989201808241-36.3391151917466i</v>
      </c>
      <c r="G2238" t="str">
        <f t="shared" si="652"/>
        <v>0.999993851415316-0.002479626358693i</v>
      </c>
      <c r="H2238" t="str">
        <f t="shared" si="653"/>
        <v>373.170950922128-765.958402747303i</v>
      </c>
      <c r="I2238" t="str">
        <f t="shared" si="654"/>
        <v>-181.099794792741-106.903205242734i</v>
      </c>
      <c r="K2238" t="str">
        <f t="shared" si="655"/>
        <v>0.0025702290146221-0.00877573500832497i</v>
      </c>
      <c r="L2238" t="str">
        <f t="shared" si="656"/>
        <v>0.000714285714285714-0.294188999414226i</v>
      </c>
      <c r="M2238" t="str">
        <f t="shared" si="657"/>
        <v>0.0025-0.00916554742493186i</v>
      </c>
      <c r="N2238">
        <f t="shared" si="658"/>
        <v>59.538537884918341</v>
      </c>
      <c r="O2238">
        <f t="shared" si="659"/>
        <v>0.21312096111549639</v>
      </c>
      <c r="P2238" s="3">
        <f t="shared" si="660"/>
        <v>-0.21312096111549639</v>
      </c>
      <c r="Q2238" s="3">
        <f t="shared" si="661"/>
        <v>-120.46146211508166</v>
      </c>
      <c r="R2238">
        <f t="shared" si="662"/>
        <v>59.538537884918341</v>
      </c>
      <c r="S2238">
        <f t="shared" si="663"/>
        <v>4.1109085263415688</v>
      </c>
      <c r="T2238">
        <f t="shared" si="646"/>
        <v>-0.21312096111549639</v>
      </c>
    </row>
    <row r="2239" spans="1:20" x14ac:dyDescent="0.25">
      <c r="A2239">
        <f t="shared" si="647"/>
        <v>25927.752532065733</v>
      </c>
      <c r="B2239">
        <f t="shared" si="664"/>
        <v>4126.529978741667</v>
      </c>
      <c r="C2239" t="str">
        <f t="shared" si="648"/>
        <v>-0.489623697432374-0.837827004039599i</v>
      </c>
      <c r="D2239" t="str">
        <f t="shared" si="649"/>
        <v>3.47801311880794-3.87659735465671i</v>
      </c>
      <c r="E2239" t="str">
        <f t="shared" si="650"/>
        <v>163.532511030426+4.07754574071998i</v>
      </c>
      <c r="F2239" t="str">
        <f t="shared" si="651"/>
        <v>2.909891881847-36.2016040379724i</v>
      </c>
      <c r="G2239" t="str">
        <f t="shared" si="652"/>
        <v>0.999993804597577-0.00248904882232367i</v>
      </c>
      <c r="H2239" t="str">
        <f t="shared" si="653"/>
        <v>363.310717843674-758.458706461357i</v>
      </c>
      <c r="I2239" t="str">
        <f t="shared" si="654"/>
        <v>-178.742735969343-103.991248187187i</v>
      </c>
      <c r="K2239" t="str">
        <f t="shared" si="655"/>
        <v>0.00256845892960029-0.00874270296972039i</v>
      </c>
      <c r="L2239" t="str">
        <f t="shared" si="656"/>
        <v>0.000714285714285714-0.293075313223975i</v>
      </c>
      <c r="M2239" t="str">
        <f t="shared" si="657"/>
        <v>0.0025-0.00913085019419389i</v>
      </c>
      <c r="N2239">
        <f t="shared" si="658"/>
        <v>59.698107411265482</v>
      </c>
      <c r="O2239">
        <f t="shared" si="659"/>
        <v>0.26094138075102641</v>
      </c>
      <c r="P2239" s="3">
        <f t="shared" si="660"/>
        <v>-0.26094138075102641</v>
      </c>
      <c r="Q2239" s="3">
        <f t="shared" si="661"/>
        <v>-120.30189258873452</v>
      </c>
      <c r="R2239">
        <f t="shared" si="662"/>
        <v>59.698107411265482</v>
      </c>
      <c r="S2239">
        <f t="shared" si="663"/>
        <v>4.1265299787416669</v>
      </c>
      <c r="T2239">
        <f t="shared" si="646"/>
        <v>-0.26094138075102641</v>
      </c>
    </row>
    <row r="2240" spans="1:20" x14ac:dyDescent="0.25">
      <c r="A2240">
        <f t="shared" si="647"/>
        <v>26026.277991687581</v>
      </c>
      <c r="B2240">
        <f t="shared" si="664"/>
        <v>4142.2107926608851</v>
      </c>
      <c r="C2240" t="str">
        <f t="shared" si="648"/>
        <v>-0.484614215968207-0.834590094699693i</v>
      </c>
      <c r="D2240" t="str">
        <f t="shared" si="649"/>
        <v>3.47801226692292-3.86207168161293i</v>
      </c>
      <c r="E2240" t="str">
        <f t="shared" si="650"/>
        <v>163.549462996479+4.09222026688766i</v>
      </c>
      <c r="F2240" t="str">
        <f t="shared" si="651"/>
        <v>2.90989174457426-36.0646136564208i</v>
      </c>
      <c r="G2240" t="str">
        <f t="shared" si="652"/>
        <v>0.999993757423352-0.00249850708998263i</v>
      </c>
      <c r="H2240" t="str">
        <f t="shared" si="653"/>
        <v>353.792636036461-751.017755290652i</v>
      </c>
      <c r="I2240" t="str">
        <f t="shared" si="654"/>
        <v>-176.409892900655-101.183599809747i</v>
      </c>
      <c r="K2240" t="str">
        <f t="shared" si="655"/>
        <v>0.00256670217919158-0.00870979598591258i</v>
      </c>
      <c r="L2240" t="str">
        <f t="shared" si="656"/>
        <v>0.000714285714285714-0.291965843020497i</v>
      </c>
      <c r="M2240" t="str">
        <f t="shared" si="657"/>
        <v>0.0025-0.0090962843138015i</v>
      </c>
      <c r="N2240">
        <f t="shared" si="658"/>
        <v>59.857920528552995</v>
      </c>
      <c r="O2240">
        <f t="shared" si="659"/>
        <v>0.30867699742700366</v>
      </c>
      <c r="P2240" s="3">
        <f t="shared" si="660"/>
        <v>-0.30867699742700366</v>
      </c>
      <c r="Q2240" s="3">
        <f t="shared" si="661"/>
        <v>-120.142079471447</v>
      </c>
      <c r="R2240">
        <f t="shared" si="662"/>
        <v>59.857920528552995</v>
      </c>
      <c r="S2240">
        <f t="shared" si="663"/>
        <v>4.1422107926608849</v>
      </c>
      <c r="T2240">
        <f t="shared" si="646"/>
        <v>-0.30867699742700366</v>
      </c>
    </row>
    <row r="2241" spans="1:20" x14ac:dyDescent="0.25">
      <c r="A2241">
        <f t="shared" si="647"/>
        <v>26125.177848055995</v>
      </c>
      <c r="B2241">
        <f t="shared" si="664"/>
        <v>4157.9511936729969</v>
      </c>
      <c r="C2241" t="str">
        <f t="shared" si="648"/>
        <v>-0.479642366759675-0.831367206937857i</v>
      </c>
      <c r="D2241" t="str">
        <f t="shared" si="649"/>
        <v>3.47801140855171-3.84760156569303i</v>
      </c>
      <c r="E2241" t="str">
        <f t="shared" si="650"/>
        <v>163.566545738212+4.10693734283895i</v>
      </c>
      <c r="F2241" t="str">
        <f t="shared" si="651"/>
        <v>2.90989160625627-35.9281420764393i</v>
      </c>
      <c r="G2241" t="str">
        <f t="shared" si="652"/>
        <v>0.999993709889925-0.00250800129770992i</v>
      </c>
      <c r="H2241" t="str">
        <f t="shared" si="653"/>
        <v>344.602823849428-743.639776391954i</v>
      </c>
      <c r="I2241" t="str">
        <f t="shared" si="654"/>
        <v>-174.102315251051-98.4759093529397i</v>
      </c>
      <c r="K2241" t="str">
        <f t="shared" si="655"/>
        <v>0.00256495866273777-0.00867701359156099i</v>
      </c>
      <c r="L2241" t="str">
        <f t="shared" si="656"/>
        <v>0.000714285714285714-0.290860572843691i</v>
      </c>
      <c r="M2241" t="str">
        <f t="shared" si="657"/>
        <v>0.0025-0.00906184928651269i</v>
      </c>
      <c r="N2241">
        <f t="shared" si="658"/>
        <v>60.017975947056684</v>
      </c>
      <c r="O2241">
        <f t="shared" si="659"/>
        <v>0.35632760737045877</v>
      </c>
      <c r="P2241" s="3">
        <f t="shared" si="660"/>
        <v>-0.35632760737045877</v>
      </c>
      <c r="Q2241" s="3">
        <f t="shared" si="661"/>
        <v>-119.98202405294332</v>
      </c>
      <c r="R2241">
        <f t="shared" si="662"/>
        <v>60.017975947056684</v>
      </c>
      <c r="S2241">
        <f t="shared" si="663"/>
        <v>4.1579511936729965</v>
      </c>
      <c r="T2241">
        <f t="shared" si="646"/>
        <v>-0.35632760737045877</v>
      </c>
    </row>
    <row r="2242" spans="1:20" x14ac:dyDescent="0.25">
      <c r="A2242">
        <f t="shared" si="647"/>
        <v>26224.453523878612</v>
      </c>
      <c r="B2242">
        <f t="shared" si="664"/>
        <v>4173.7514082089547</v>
      </c>
      <c r="C2242" t="str">
        <f t="shared" si="648"/>
        <v>-0.474707864907667-0.828158272220868i</v>
      </c>
      <c r="D2242" t="str">
        <f t="shared" si="649"/>
        <v>3.4780105436449-3.83318679873869i</v>
      </c>
      <c r="E2242" t="str">
        <f t="shared" si="650"/>
        <v>163.583760275044+4.12169698613908i</v>
      </c>
      <c r="F2242" t="str">
        <f t="shared" si="651"/>
        <v>2.90989146688508-35.7921873348381i</v>
      </c>
      <c r="G2242" t="str">
        <f t="shared" si="652"/>
        <v>0.999993661994563-0.00251753158206236i</v>
      </c>
      <c r="H2242" t="str">
        <f t="shared" si="653"/>
        <v>335.727981627011-736.328449662986i</v>
      </c>
      <c r="I2242" t="str">
        <f t="shared" si="654"/>
        <v>-171.820894707636-95.8640151510017i</v>
      </c>
      <c r="K2242" t="str">
        <f t="shared" si="655"/>
        <v>0.00256322828033588-0.0086443553230272i</v>
      </c>
      <c r="L2242" t="str">
        <f t="shared" si="656"/>
        <v>0.000714285714285714-0.289759486793874i</v>
      </c>
      <c r="M2242" t="str">
        <f t="shared" si="657"/>
        <v>0.0025-0.00902754461696826i</v>
      </c>
      <c r="N2242">
        <f t="shared" si="658"/>
        <v>60.178272372150246</v>
      </c>
      <c r="O2242">
        <f t="shared" si="659"/>
        <v>0.40389300759692681</v>
      </c>
      <c r="P2242" s="3">
        <f t="shared" si="660"/>
        <v>-0.40389300759692681</v>
      </c>
      <c r="Q2242" s="3">
        <f t="shared" si="661"/>
        <v>-119.82172762784975</v>
      </c>
      <c r="R2242">
        <f t="shared" si="662"/>
        <v>60.178272372150246</v>
      </c>
      <c r="S2242">
        <f t="shared" si="663"/>
        <v>4.1737514082089548</v>
      </c>
      <c r="T2242">
        <f t="shared" si="646"/>
        <v>-0.40389300759692681</v>
      </c>
    </row>
    <row r="2243" spans="1:20" x14ac:dyDescent="0.25">
      <c r="A2243">
        <f t="shared" si="647"/>
        <v>26324.106447269347</v>
      </c>
      <c r="B2243">
        <f t="shared" si="664"/>
        <v>4189.6116635601484</v>
      </c>
      <c r="C2243" t="str">
        <f t="shared" si="648"/>
        <v>-0.469810427644328-0.82496322247351i</v>
      </c>
      <c r="D2243" t="str">
        <f t="shared" si="649"/>
        <v>3.47800967215276-3.81882717338778i</v>
      </c>
      <c r="E2243" t="str">
        <f t="shared" si="650"/>
        <v>163.601107634523+4.13649921260305i</v>
      </c>
      <c r="F2243" t="str">
        <f t="shared" si="651"/>
        <v>2.90989132645267-35.6567474758628i</v>
      </c>
      <c r="G2243" t="str">
        <f t="shared" si="652"/>
        <v>0.999993613734509-0.00252709808011553i</v>
      </c>
      <c r="H2243" t="str">
        <f t="shared" si="653"/>
        <v>327.155372423663-729.08695850963i</v>
      </c>
      <c r="I2243" t="str">
        <f t="shared" si="654"/>
        <v>-169.566380262838-93.3439377740774i</v>
      </c>
      <c r="K2243" t="str">
        <f t="shared" si="655"/>
        <v>0.00256151093283216-0.00861182071836791i</v>
      </c>
      <c r="L2243" t="str">
        <f t="shared" si="656"/>
        <v>0.000714285714285714-0.288662569031554i</v>
      </c>
      <c r="M2243" t="str">
        <f t="shared" si="657"/>
        <v>0.0025-0.00899336981168382i</v>
      </c>
      <c r="N2243">
        <f t="shared" si="658"/>
        <v>60.338808504370306</v>
      </c>
      <c r="O2243">
        <f t="shared" si="659"/>
        <v>0.4513729959128287</v>
      </c>
      <c r="P2243" s="3">
        <f t="shared" si="660"/>
        <v>-0.4513729959128287</v>
      </c>
      <c r="Q2243" s="3">
        <f t="shared" si="661"/>
        <v>-119.66119149562969</v>
      </c>
      <c r="R2243">
        <f t="shared" si="662"/>
        <v>60.338808504370306</v>
      </c>
      <c r="S2243">
        <f t="shared" si="663"/>
        <v>4.1896116635601484</v>
      </c>
      <c r="T2243">
        <f t="shared" si="646"/>
        <v>-0.4513729959128287</v>
      </c>
    </row>
    <row r="2244" spans="1:20" x14ac:dyDescent="0.25">
      <c r="A2244">
        <f t="shared" si="647"/>
        <v>26424.138051768969</v>
      </c>
      <c r="B2244">
        <f t="shared" si="664"/>
        <v>4205.5321878816767</v>
      </c>
      <c r="C2244" t="str">
        <f t="shared" si="648"/>
        <v>-0.464949774317194-0.821781990074903i</v>
      </c>
      <c r="D2244" t="str">
        <f t="shared" si="649"/>
        <v>3.47800879402512-3.8045224830714i</v>
      </c>
      <c r="E2244" t="str">
        <f t="shared" si="650"/>
        <v>163.618588852402+4.15134403626296i</v>
      </c>
      <c r="F2244" t="str">
        <f t="shared" si="651"/>
        <v>2.90989118495095-35.5218205511652i</v>
      </c>
      <c r="G2244" t="str">
        <f t="shared" si="652"/>
        <v>0.999993565106987-0.00253670092946569i</v>
      </c>
      <c r="H2244" t="str">
        <f t="shared" si="653"/>
        <v>318.872802350769-721.918036252376i</v>
      </c>
      <c r="I2244" t="str">
        <f t="shared" si="654"/>
        <v>-167.339392147631-90.9118731380396i</v>
      </c>
      <c r="K2244" t="str">
        <f t="shared" si="655"/>
        <v>0.0025598065218168-0.00857940931733057i</v>
      </c>
      <c r="L2244" t="str">
        <f t="shared" si="656"/>
        <v>0.000714285714285714-0.287569803777201i</v>
      </c>
      <c r="M2244" t="str">
        <f t="shared" si="657"/>
        <v>0.0025-0.00895932437904349i</v>
      </c>
      <c r="N2244">
        <f t="shared" si="658"/>
        <v>60.499583039476036</v>
      </c>
      <c r="O2244">
        <f t="shared" si="659"/>
        <v>0.49876737091439138</v>
      </c>
      <c r="P2244" s="3">
        <f t="shared" si="660"/>
        <v>-0.49876737091439138</v>
      </c>
      <c r="Q2244" s="3">
        <f t="shared" si="661"/>
        <v>-119.50041696052396</v>
      </c>
      <c r="R2244">
        <f t="shared" si="662"/>
        <v>60.499583039476036</v>
      </c>
      <c r="S2244">
        <f t="shared" si="663"/>
        <v>4.2055321878816763</v>
      </c>
      <c r="T2244">
        <f t="shared" si="646"/>
        <v>-0.49876737091439138</v>
      </c>
    </row>
    <row r="2245" spans="1:20" x14ac:dyDescent="0.25">
      <c r="A2245">
        <f t="shared" si="647"/>
        <v>26524.549776365693</v>
      </c>
      <c r="B2245">
        <f t="shared" si="664"/>
        <v>4221.5132101956269</v>
      </c>
      <c r="C2245" t="str">
        <f t="shared" si="648"/>
        <v>-0.460125626373233-0.818614507854697i</v>
      </c>
      <c r="D2245" t="str">
        <f t="shared" si="649"/>
        <v>3.47800790921148-3.79027252201093i</v>
      </c>
      <c r="E2245" t="str">
        <f t="shared" si="650"/>
        <v>163.636204972705+4.16623146933891i</v>
      </c>
      <c r="F2245" t="str">
        <f t="shared" si="651"/>
        <v>2.90989104237181-35.3874046197765i</v>
      </c>
      <c r="G2245" t="str">
        <f t="shared" si="652"/>
        <v>0.999993516109198-0.00254634026823181i</v>
      </c>
      <c r="H2245" t="str">
        <f t="shared" si="653"/>
        <v>310.868600759259-714.824008523309i</v>
      </c>
      <c r="I2245" t="str">
        <f t="shared" si="654"/>
        <v>-165.140434527305-88.5641856362276i</v>
      </c>
      <c r="K2245" t="str">
        <f t="shared" si="655"/>
        <v>0.00255811494961822-0.00854712066134691i</v>
      </c>
      <c r="L2245" t="str">
        <f t="shared" si="656"/>
        <v>0.000714285714285714-0.286481175311019i</v>
      </c>
      <c r="M2245" t="str">
        <f t="shared" si="657"/>
        <v>0.0025-0.00892540782929215i</v>
      </c>
      <c r="N2245">
        <f t="shared" si="658"/>
        <v>60.660594668514648</v>
      </c>
      <c r="O2245">
        <f t="shared" si="659"/>
        <v>0.54607593198868531</v>
      </c>
      <c r="P2245" s="3">
        <f t="shared" si="660"/>
        <v>-0.54607593198868531</v>
      </c>
      <c r="Q2245" s="3">
        <f t="shared" si="661"/>
        <v>-119.33940533148535</v>
      </c>
      <c r="R2245">
        <f t="shared" si="662"/>
        <v>60.660594668514648</v>
      </c>
      <c r="S2245">
        <f t="shared" si="663"/>
        <v>4.221513210195627</v>
      </c>
      <c r="T2245">
        <f t="shared" si="646"/>
        <v>-0.54607593198868531</v>
      </c>
    </row>
    <row r="2246" spans="1:20" x14ac:dyDescent="0.25">
      <c r="A2246">
        <f t="shared" si="647"/>
        <v>26625.343065515881</v>
      </c>
      <c r="B2246">
        <f t="shared" si="664"/>
        <v>4237.55496039437</v>
      </c>
      <c r="C2246" t="str">
        <f t="shared" si="648"/>
        <v>-0.455337707343085-0.815460709089373i</v>
      </c>
      <c r="D2246" t="str">
        <f t="shared" si="649"/>
        <v>3.47800701766094-3.77607708521498i</v>
      </c>
      <c r="E2246" t="str">
        <f t="shared" si="650"/>
        <v>163.653957047795+4.18116152221192i</v>
      </c>
      <c r="F2246" t="str">
        <f t="shared" si="651"/>
        <v>2.90989089870701-35.253497748078i</v>
      </c>
      <c r="G2246" t="str">
        <f t="shared" si="652"/>
        <v>0.999993466738323-0.0025560162350575i</v>
      </c>
      <c r="H2246" t="str">
        <f t="shared" si="653"/>
        <v>303.131600427286-707.806831981048i</v>
      </c>
      <c r="I2246" t="str">
        <f t="shared" si="654"/>
        <v>-162.969907063617-86.2974013393025i</v>
      </c>
      <c r="K2246" t="str">
        <f t="shared" si="655"/>
        <v>0.00255643611929754-0.0085149542935278i</v>
      </c>
      <c r="L2246" t="str">
        <f t="shared" si="656"/>
        <v>0.000714285714285714-0.285396667972723i</v>
      </c>
      <c r="M2246" t="str">
        <f t="shared" si="657"/>
        <v>0.0025-0.00889161967452897i</v>
      </c>
      <c r="N2246">
        <f t="shared" si="658"/>
        <v>60.821842077884696</v>
      </c>
      <c r="O2246">
        <f t="shared" si="659"/>
        <v>0.59329847931357405</v>
      </c>
      <c r="P2246" s="3">
        <f t="shared" si="660"/>
        <v>-0.59329847931357405</v>
      </c>
      <c r="Q2246" s="3">
        <f t="shared" si="661"/>
        <v>-119.1781579221153</v>
      </c>
      <c r="R2246">
        <f t="shared" si="662"/>
        <v>60.821842077884696</v>
      </c>
      <c r="S2246">
        <f t="shared" si="663"/>
        <v>4.2375549603943696</v>
      </c>
      <c r="T2246">
        <f t="shared" si="646"/>
        <v>-0.59329847931357405</v>
      </c>
    </row>
    <row r="2247" spans="1:20" x14ac:dyDescent="0.25">
      <c r="A2247">
        <f t="shared" si="647"/>
        <v>26726.519369164838</v>
      </c>
      <c r="B2247">
        <f t="shared" si="664"/>
        <v>4253.6576692438684</v>
      </c>
      <c r="C2247" t="str">
        <f t="shared" si="648"/>
        <v>-0.450585742825422-0.812320527498528i</v>
      </c>
      <c r="D2247" t="str">
        <f t="shared" si="649"/>
        <v>3.47800611932221-3.76193596847656i</v>
      </c>
      <c r="E2247" t="str">
        <f t="shared" si="650"/>
        <v>163.67184613844+4.19613420338882i</v>
      </c>
      <c r="F2247" t="str">
        <f t="shared" si="651"/>
        <v>2.9098907539483-35.1200980097746i</v>
      </c>
      <c r="G2247" t="str">
        <f t="shared" si="652"/>
        <v>0.999993416991521-0.00256572896911307i</v>
      </c>
      <c r="H2247" t="str">
        <f t="shared" si="653"/>
        <v>295.651117891821-700.868129647293i</v>
      </c>
      <c r="I2247" t="str">
        <f t="shared" si="654"/>
        <v>-160.82811543934-84.1082013004994i</v>
      </c>
      <c r="K2247" t="str">
        <f t="shared" si="655"/>
        <v>0.00255476993464311-0.00848290975865738i</v>
      </c>
      <c r="L2247" t="str">
        <f t="shared" si="656"/>
        <v>0.000714285714285714-0.28431626616131i</v>
      </c>
      <c r="M2247" t="str">
        <f t="shared" si="657"/>
        <v>0.0025-0.00885795942869992i</v>
      </c>
      <c r="N2247">
        <f t="shared" si="658"/>
        <v>60.983323949397416</v>
      </c>
      <c r="O2247">
        <f t="shared" si="659"/>
        <v>0.64043481385789636</v>
      </c>
      <c r="P2247" s="3">
        <f t="shared" si="660"/>
        <v>-0.64043481385789636</v>
      </c>
      <c r="Q2247" s="3">
        <f t="shared" si="661"/>
        <v>-119.01667605060258</v>
      </c>
      <c r="R2247">
        <f t="shared" si="662"/>
        <v>60.983323949397416</v>
      </c>
      <c r="S2247">
        <f t="shared" si="663"/>
        <v>4.2536576692438688</v>
      </c>
      <c r="T2247">
        <f t="shared" si="646"/>
        <v>-0.64043481385789636</v>
      </c>
    </row>
    <row r="2248" spans="1:20" x14ac:dyDescent="0.25">
      <c r="A2248">
        <f t="shared" si="647"/>
        <v>26828.080142767663</v>
      </c>
      <c r="B2248">
        <f t="shared" si="664"/>
        <v>4269.8215683869948</v>
      </c>
      <c r="C2248" t="str">
        <f t="shared" si="648"/>
        <v>-0.445869460471405-0.809193897241231i</v>
      </c>
      <c r="D2248" t="str">
        <f t="shared" si="649"/>
        <v>3.47800521414359-3.74784896837002i</v>
      </c>
      <c r="E2248" t="str">
        <f t="shared" si="650"/>
        <v>163.689873313889+4.21114951947142i</v>
      </c>
      <c r="F2248" t="str">
        <f t="shared" si="651"/>
        <v>2.90989060808734-34.9872034858659i</v>
      </c>
      <c r="G2248" t="str">
        <f t="shared" si="652"/>
        <v>0.99999336686593-0.00257547861009747i</v>
      </c>
      <c r="H2248" t="str">
        <f t="shared" si="653"/>
        <v>288.416934037339-694.009223146291i</v>
      </c>
      <c r="I2248" t="str">
        <f t="shared" si="654"/>
        <v>-158.715280933865-81.993414996026i</v>
      </c>
      <c r="K2248" t="str">
        <f t="shared" si="655"/>
        <v>0.00255311630016489-0.00845098660318728i</v>
      </c>
      <c r="L2248" t="str">
        <f t="shared" si="656"/>
        <v>0.000714285714285714-0.283239954334838i</v>
      </c>
      <c r="M2248" t="str">
        <f t="shared" si="657"/>
        <v>0.0025-0.00882442660759103i</v>
      </c>
      <c r="N2248">
        <f t="shared" si="658"/>
        <v>61.145038960340074</v>
      </c>
      <c r="O2248">
        <f t="shared" si="659"/>
        <v>0.68748473738127081</v>
      </c>
      <c r="P2248" s="3">
        <f t="shared" si="660"/>
        <v>-0.68748473738127081</v>
      </c>
      <c r="Q2248" s="3">
        <f t="shared" si="661"/>
        <v>-118.85496103965993</v>
      </c>
      <c r="R2248">
        <f t="shared" si="662"/>
        <v>61.145038960340074</v>
      </c>
      <c r="S2248">
        <f t="shared" si="663"/>
        <v>4.2698215683869947</v>
      </c>
      <c r="T2248">
        <f t="shared" si="646"/>
        <v>-0.68748473738127081</v>
      </c>
    </row>
    <row r="2249" spans="1:20" x14ac:dyDescent="0.25">
      <c r="A2249">
        <f t="shared" si="647"/>
        <v>26930.026847310179</v>
      </c>
      <c r="B2249">
        <f t="shared" si="664"/>
        <v>4286.0468903468654</v>
      </c>
      <c r="C2249" t="str">
        <f t="shared" si="648"/>
        <v>-0.44118858996929-0.806080752912535i</v>
      </c>
      <c r="D2249" t="str">
        <f t="shared" si="649"/>
        <v>3.47800430207303-3.73381588224825i</v>
      </c>
      <c r="E2249" t="str">
        <f t="shared" si="650"/>
        <v>163.708039651937+4.22620747512769i</v>
      </c>
      <c r="F2249" t="str">
        <f t="shared" si="651"/>
        <v>2.90989046111576-34.8548122646198i</v>
      </c>
      <c r="G2249" t="str">
        <f t="shared" si="652"/>
        <v>0.999993316358667-0.00258526529824029i</v>
      </c>
      <c r="H2249" t="str">
        <f t="shared" si="653"/>
        <v>281.419275032765-687.231162107079i</v>
      </c>
      <c r="I2249" t="str">
        <f t="shared" si="654"/>
        <v>-156.631549131526-79.9500139239811i</v>
      </c>
      <c r="K2249" t="str">
        <f t="shared" si="655"/>
        <v>0.00255147512108959-0.00841918437523212i</v>
      </c>
      <c r="L2249" t="str">
        <f t="shared" si="656"/>
        <v>0.000714285714285714-0.282167717010199i</v>
      </c>
      <c r="M2249" t="str">
        <f t="shared" si="657"/>
        <v>0.0025-0.00879102072882155i</v>
      </c>
      <c r="N2249">
        <f t="shared" si="658"/>
        <v>61.306985783541109</v>
      </c>
      <c r="O2249">
        <f t="shared" si="659"/>
        <v>0.73444805243259781</v>
      </c>
      <c r="P2249" s="3">
        <f t="shared" si="660"/>
        <v>-0.73444805243259781</v>
      </c>
      <c r="Q2249" s="3">
        <f t="shared" si="661"/>
        <v>-118.69301421645889</v>
      </c>
      <c r="R2249">
        <f t="shared" si="662"/>
        <v>61.306985783541109</v>
      </c>
      <c r="S2249">
        <f t="shared" si="663"/>
        <v>4.2860468903468654</v>
      </c>
      <c r="T2249">
        <f t="shared" si="646"/>
        <v>-0.73444805243259781</v>
      </c>
    </row>
    <row r="2250" spans="1:20" x14ac:dyDescent="0.25">
      <c r="A2250">
        <f t="shared" si="647"/>
        <v>27032.360949329955</v>
      </c>
      <c r="B2250">
        <f t="shared" si="664"/>
        <v>4302.3338685301833</v>
      </c>
      <c r="C2250" t="str">
        <f t="shared" si="648"/>
        <v>-0.436542863029079-0.802981029539735i</v>
      </c>
      <c r="D2250" t="str">
        <f t="shared" si="649"/>
        <v>3.47800338305804-3.71983650823965i</v>
      </c>
      <c r="E2250" t="str">
        <f t="shared" si="650"/>
        <v>163.726346239002+4.24130807305496i</v>
      </c>
      <c r="F2250" t="str">
        <f t="shared" si="651"/>
        <v>2.90989031302507-34.7229224415439i</v>
      </c>
      <c r="G2250" t="str">
        <f t="shared" si="652"/>
        <v>0.999993265466823-0.00259508917430384i</v>
      </c>
      <c r="H2250" t="str">
        <f t="shared" si="653"/>
        <v>274.648793688582-680.534750968253i</v>
      </c>
      <c r="I2250" t="str">
        <f t="shared" si="654"/>
        <v>-154.576997837756-77.9751053796131i</v>
      </c>
      <c r="K2250" t="str">
        <f t="shared" si="655"/>
        <v>0.00254984630335454-0.00838750262456234i</v>
      </c>
      <c r="L2250" t="str">
        <f t="shared" si="656"/>
        <v>0.000714285714285714-0.2810995387629i</v>
      </c>
      <c r="M2250" t="str">
        <f t="shared" si="657"/>
        <v>0.0025-0.00875774131183654i</v>
      </c>
      <c r="N2250">
        <f t="shared" si="658"/>
        <v>61.469163087429692</v>
      </c>
      <c r="O2250">
        <f t="shared" si="659"/>
        <v>0.78132456235104542</v>
      </c>
      <c r="P2250" s="3">
        <f t="shared" si="660"/>
        <v>-0.78132456235104542</v>
      </c>
      <c r="Q2250" s="3">
        <f t="shared" si="661"/>
        <v>-118.53083691257031</v>
      </c>
      <c r="R2250">
        <f t="shared" si="662"/>
        <v>61.469163087429692</v>
      </c>
      <c r="S2250">
        <f t="shared" si="663"/>
        <v>4.3023338685301828</v>
      </c>
      <c r="T2250">
        <f t="shared" si="646"/>
        <v>-0.78132456235104542</v>
      </c>
    </row>
    <row r="2251" spans="1:20" x14ac:dyDescent="0.25">
      <c r="A2251">
        <f t="shared" si="647"/>
        <v>27135.08392093741</v>
      </c>
      <c r="B2251">
        <f t="shared" si="664"/>
        <v>4318.6827372305979</v>
      </c>
      <c r="C2251" t="str">
        <f t="shared" si="648"/>
        <v>-0.431932013367338-0.799894662578958i</v>
      </c>
      <c r="D2251" t="str">
        <f t="shared" si="649"/>
        <v>3.47800245704576-3.70591064524532i</v>
      </c>
      <c r="E2251" t="str">
        <f t="shared" si="650"/>
        <v>163.744794170187+4.256451313953i</v>
      </c>
      <c r="F2251" t="str">
        <f t="shared" si="651"/>
        <v>2.90989016380679-34.5915321193589i</v>
      </c>
      <c r="G2251" t="str">
        <f t="shared" si="652"/>
        <v>0.999993214187473-0.00260495037958512i</v>
      </c>
      <c r="H2251" t="str">
        <f t="shared" si="653"/>
        <v>268.096551290871-673.920573406249i</v>
      </c>
      <c r="I2251" t="str">
        <f t="shared" si="654"/>
        <v>-152.551644272147-76.065926420376i</v>
      </c>
      <c r="K2251" t="str">
        <f t="shared" si="655"/>
        <v>0.00254822975360289-0.00835594090259991i</v>
      </c>
      <c r="L2251" t="str">
        <f t="shared" si="656"/>
        <v>0.000714285714285714-0.280035404226838i</v>
      </c>
      <c r="M2251" t="str">
        <f t="shared" si="657"/>
        <v>0.0025-0.00872458787790051i</v>
      </c>
      <c r="N2251">
        <f t="shared" si="658"/>
        <v>61.631569536101892</v>
      </c>
      <c r="O2251">
        <f t="shared" si="659"/>
        <v>0.82811407126419223</v>
      </c>
      <c r="P2251" s="3">
        <f t="shared" si="660"/>
        <v>-0.82811407126419223</v>
      </c>
      <c r="Q2251" s="3">
        <f t="shared" si="661"/>
        <v>-118.36843046389811</v>
      </c>
      <c r="R2251">
        <f t="shared" si="662"/>
        <v>61.631569536101892</v>
      </c>
      <c r="S2251">
        <f t="shared" si="663"/>
        <v>4.3186827372305983</v>
      </c>
      <c r="T2251">
        <f t="shared" si="646"/>
        <v>-0.82811407126419223</v>
      </c>
    </row>
    <row r="2252" spans="1:20" x14ac:dyDescent="0.25">
      <c r="A2252">
        <f t="shared" si="647"/>
        <v>27238.197239836973</v>
      </c>
      <c r="B2252">
        <f t="shared" si="664"/>
        <v>4335.0937316320742</v>
      </c>
      <c r="C2252" t="str">
        <f t="shared" si="648"/>
        <v>-0.427355776692137-0.796821587911664i</v>
      </c>
      <c r="D2252" t="str">
        <f t="shared" si="649"/>
        <v>3.47800152398291-3.69203809293606i</v>
      </c>
      <c r="E2252" t="str">
        <f t="shared" si="650"/>
        <v>163.763384549364+4.2716371964856i</v>
      </c>
      <c r="F2252" t="str">
        <f t="shared" si="651"/>
        <v>2.9098900134523-34.4606394079706i</v>
      </c>
      <c r="G2252" t="str">
        <f t="shared" si="652"/>
        <v>0.999993162517664-0.00261484905591787i</v>
      </c>
      <c r="H2252" t="str">
        <f t="shared" si="653"/>
        <v>261.753999954475-667.389014590109i</v>
      </c>
      <c r="I2252" t="str">
        <f t="shared" si="654"/>
        <v>-150.555451601664-74.2198380301241i</v>
      </c>
      <c r="K2252" t="str">
        <f t="shared" si="655"/>
        <v>0.00254662537917826-0.00832449876241249i</v>
      </c>
      <c r="L2252" t="str">
        <f t="shared" si="656"/>
        <v>0.000714285714285714-0.27897529809408i</v>
      </c>
      <c r="M2252" t="str">
        <f t="shared" si="657"/>
        <v>0.0025-0.00869155995009022i</v>
      </c>
      <c r="N2252">
        <f t="shared" si="658"/>
        <v>61.794203789381456</v>
      </c>
      <c r="O2252">
        <f t="shared" si="659"/>
        <v>0.8748163840869545</v>
      </c>
      <c r="P2252" s="3">
        <f t="shared" si="660"/>
        <v>-0.8748163840869545</v>
      </c>
      <c r="Q2252" s="3">
        <f t="shared" si="661"/>
        <v>-118.20579621061854</v>
      </c>
      <c r="R2252">
        <f t="shared" si="662"/>
        <v>61.794203789381456</v>
      </c>
      <c r="S2252">
        <f t="shared" si="663"/>
        <v>4.3350937316320746</v>
      </c>
      <c r="T2252">
        <f t="shared" si="646"/>
        <v>-0.8748163840869545</v>
      </c>
    </row>
    <row r="2253" spans="1:20" x14ac:dyDescent="0.25">
      <c r="A2253">
        <f t="shared" si="647"/>
        <v>27341.702389348357</v>
      </c>
      <c r="B2253">
        <f t="shared" si="664"/>
        <v>4351.5670878122764</v>
      </c>
      <c r="C2253" t="str">
        <f t="shared" si="648"/>
        <v>-0.422813890688046-0.793761741841135i</v>
      </c>
      <c r="D2253" t="str">
        <f t="shared" si="649"/>
        <v>3.47800058381582-3.67821865174961i</v>
      </c>
      <c r="E2253" t="str">
        <f t="shared" si="650"/>
        <v>163.782118489238+4.28686571724898i</v>
      </c>
      <c r="F2253" t="str">
        <f t="shared" si="651"/>
        <v>2.90988986195295-34.3302424244435i</v>
      </c>
      <c r="G2253" t="str">
        <f t="shared" si="652"/>
        <v>0.999993110454423-0.00262478534567458i</v>
      </c>
      <c r="H2253" t="str">
        <f t="shared" si="653"/>
        <v>255.612965526614-660.940281449429i</v>
      </c>
      <c r="I2253" t="str">
        <f t="shared" si="654"/>
        <v>-148.588334872089-72.4343194887158i</v>
      </c>
      <c r="K2253" t="str">
        <f t="shared" si="655"/>
        <v>0.00254503308811934-0.00829317575870753i</v>
      </c>
      <c r="L2253" t="str">
        <f t="shared" si="656"/>
        <v>0.000714285714285714-0.277919205114645i</v>
      </c>
      <c r="M2253" t="str">
        <f t="shared" si="657"/>
        <v>0.0025-0.00865865705328773i</v>
      </c>
      <c r="N2253">
        <f t="shared" si="658"/>
        <v>61.957064502883028</v>
      </c>
      <c r="O2253">
        <f t="shared" si="659"/>
        <v>0.92143130652097915</v>
      </c>
      <c r="P2253" s="3">
        <f t="shared" si="660"/>
        <v>-0.92143130652097915</v>
      </c>
      <c r="Q2253" s="3">
        <f t="shared" si="661"/>
        <v>-118.04293549711697</v>
      </c>
      <c r="R2253">
        <f t="shared" si="662"/>
        <v>61.957064502883028</v>
      </c>
      <c r="S2253">
        <f t="shared" si="663"/>
        <v>4.3515670878122767</v>
      </c>
      <c r="T2253">
        <f t="shared" si="646"/>
        <v>-0.92143130652097915</v>
      </c>
    </row>
    <row r="2254" spans="1:20" x14ac:dyDescent="0.25">
      <c r="A2254">
        <f t="shared" si="647"/>
        <v>27445.600858427882</v>
      </c>
      <c r="B2254">
        <f t="shared" si="664"/>
        <v>4368.1030427459636</v>
      </c>
      <c r="C2254" t="str">
        <f t="shared" si="648"/>
        <v>-0.418306095001296-0.79071506108908i</v>
      </c>
      <c r="D2254" t="str">
        <f t="shared" si="649"/>
        <v>3.4779996364904-3.66445212288772i</v>
      </c>
      <c r="E2254" t="str">
        <f t="shared" si="650"/>
        <v>163.800997111425+4.30213687073824i</v>
      </c>
      <c r="F2254" t="str">
        <f t="shared" si="651"/>
        <v>2.90988970930006-34.2003392929732i</v>
      </c>
      <c r="G2254" t="str">
        <f t="shared" si="652"/>
        <v>0.999993057994756-0.00263475939176859i</v>
      </c>
      <c r="H2254" t="str">
        <f t="shared" si="653"/>
        <v>249.665631062663-654.574421126948i</v>
      </c>
      <c r="I2254" t="str">
        <f t="shared" si="654"/>
        <v>-146.650166390835-70.7069629505984i</v>
      </c>
      <c r="K2254" t="str">
        <f t="shared" si="655"/>
        <v>0.00254345278915466-0.00826197144782706i</v>
      </c>
      <c r="L2254" t="str">
        <f t="shared" si="656"/>
        <v>0.000714285714285714-0.276867110096279i</v>
      </c>
      <c r="M2254" t="str">
        <f t="shared" si="657"/>
        <v>0.0025-0.00862587871417386i</v>
      </c>
      <c r="N2254">
        <f t="shared" si="658"/>
        <v>62.120150328073791</v>
      </c>
      <c r="O2254">
        <f t="shared" si="659"/>
        <v>0.96795864505293538</v>
      </c>
      <c r="P2254" s="3">
        <f t="shared" si="660"/>
        <v>-0.96795864505293538</v>
      </c>
      <c r="Q2254" s="3">
        <f t="shared" si="661"/>
        <v>-117.87984967192621</v>
      </c>
      <c r="R2254">
        <f t="shared" si="662"/>
        <v>62.120150328073791</v>
      </c>
      <c r="S2254">
        <f t="shared" si="663"/>
        <v>4.3681030427459637</v>
      </c>
      <c r="T2254">
        <f t="shared" si="646"/>
        <v>-0.96795864505293538</v>
      </c>
    </row>
    <row r="2255" spans="1:20" x14ac:dyDescent="0.25">
      <c r="A2255">
        <f t="shared" si="647"/>
        <v>27549.894141689907</v>
      </c>
      <c r="B2255">
        <f t="shared" si="664"/>
        <v>4384.7018343083982</v>
      </c>
      <c r="C2255" t="str">
        <f t="shared" si="648"/>
        <v>-0.413832131225016-0.787681482792291i</v>
      </c>
      <c r="D2255" t="str">
        <f t="shared" si="649"/>
        <v>3.47799868195215-3.65073830831324i</v>
      </c>
      <c r="E2255" t="str">
        <f t="shared" si="650"/>
        <v>163.820021546525+4.31745064931177i</v>
      </c>
      <c r="F2255" t="str">
        <f t="shared" si="651"/>
        <v>2.9098895554848-34.0709281448594i</v>
      </c>
      <c r="G2255" t="str">
        <f t="shared" si="652"/>
        <v>0.999993005135643-0.00264477133765606i</v>
      </c>
      <c r="H2255" t="str">
        <f t="shared" si="653"/>
        <v>243.904520887446-648.291337772684i</v>
      </c>
      <c r="I2255" t="str">
        <f t="shared" si="654"/>
        <v>-144.740780609724-69.0354682336553i</v>
      </c>
      <c r="K2255" t="str">
        <f t="shared" si="655"/>
        <v>0.00254188439169771-0.00823088538774249i</v>
      </c>
      <c r="L2255" t="str">
        <f t="shared" si="656"/>
        <v>0.000714285714285714-0.275818997904243i</v>
      </c>
      <c r="M2255" t="str">
        <f t="shared" si="657"/>
        <v>0.0025-0.00859322446122121i</v>
      </c>
      <c r="N2255">
        <f t="shared" si="658"/>
        <v>62.28345991233779</v>
      </c>
      <c r="O2255">
        <f t="shared" si="659"/>
        <v>1.0143982069525992</v>
      </c>
      <c r="P2255" s="3">
        <f t="shared" si="660"/>
        <v>-1.0143982069525992</v>
      </c>
      <c r="Q2255" s="3">
        <f t="shared" si="661"/>
        <v>-117.71654008766221</v>
      </c>
      <c r="R2255">
        <f t="shared" si="662"/>
        <v>62.28345991233779</v>
      </c>
      <c r="S2255">
        <f t="shared" si="663"/>
        <v>4.3847018343083981</v>
      </c>
      <c r="T2255">
        <f t="shared" si="646"/>
        <v>-1.0143982069525992</v>
      </c>
    </row>
    <row r="2256" spans="1:20" x14ac:dyDescent="0.25">
      <c r="A2256">
        <f t="shared" si="647"/>
        <v>27654.58373942833</v>
      </c>
      <c r="B2256">
        <f t="shared" si="664"/>
        <v>4401.3637012787703</v>
      </c>
      <c r="C2256" t="str">
        <f t="shared" si="648"/>
        <v>-0.409391742884591-0.784660944499221i</v>
      </c>
      <c r="D2256" t="str">
        <f t="shared" si="649"/>
        <v>3.47799772014615-3.63707701074737i</v>
      </c>
      <c r="E2256" t="str">
        <f t="shared" si="650"/>
        <v>163.839192934197+4.33280704315688i</v>
      </c>
      <c r="F2256" t="str">
        <f t="shared" si="651"/>
        <v>2.90988940049835-33.9420071184791i</v>
      </c>
      <c r="G2256" t="str">
        <f t="shared" si="652"/>
        <v>0.999992951874044-0.00265482132733813i</v>
      </c>
      <c r="H2256" t="str">
        <f t="shared" si="653"/>
        <v>238.322485248707-642.09080782361i</v>
      </c>
      <c r="I2256" t="str">
        <f t="shared" si="654"/>
        <v>-142.859978552171-67.4176378177743i</v>
      </c>
      <c r="K2256" t="str">
        <f t="shared" si="655"/>
        <v>0.00254032780584142-0.0081999171380485i</v>
      </c>
      <c r="L2256" t="str">
        <f t="shared" si="656"/>
        <v>0.000714285714285714-0.27477485346109i</v>
      </c>
      <c r="M2256" t="str">
        <f t="shared" si="657"/>
        <v>0.0025-0.0085606938246874i</v>
      </c>
      <c r="N2256">
        <f t="shared" si="658"/>
        <v>62.446991899035723</v>
      </c>
      <c r="O2256">
        <f t="shared" si="659"/>
        <v>1.0607498002716949</v>
      </c>
      <c r="P2256" s="3">
        <f t="shared" si="660"/>
        <v>-1.0607498002716949</v>
      </c>
      <c r="Q2256" s="3">
        <f t="shared" si="661"/>
        <v>-117.55300810096428</v>
      </c>
      <c r="R2256">
        <f t="shared" si="662"/>
        <v>62.446991899035723</v>
      </c>
      <c r="S2256">
        <f t="shared" si="663"/>
        <v>4.4013637012787701</v>
      </c>
      <c r="T2256">
        <f t="shared" si="646"/>
        <v>-1.0607498002716949</v>
      </c>
    </row>
    <row r="2257" spans="1:20" x14ac:dyDescent="0.25">
      <c r="A2257">
        <f t="shared" si="647"/>
        <v>27759.67115763816</v>
      </c>
      <c r="B2257">
        <f t="shared" si="664"/>
        <v>4418.0888833436302</v>
      </c>
      <c r="C2257" t="str">
        <f t="shared" si="648"/>
        <v>-0.404984675423132-0.781653384166728i</v>
      </c>
      <c r="D2257" t="str">
        <f t="shared" si="649"/>
        <v>3.47799675101707-3.62346803366673i</v>
      </c>
      <c r="E2257" t="str">
        <f t="shared" si="650"/>
        <v>163.858512423237+4.34820604025297i</v>
      </c>
      <c r="F2257" t="str">
        <f t="shared" si="651"/>
        <v>2.90988924433177-33.81357435926i</v>
      </c>
      <c r="G2257" t="str">
        <f t="shared" si="652"/>
        <v>0.999992898206893-0.0026649095053629i</v>
      </c>
      <c r="H2257" t="str">
        <f t="shared" si="653"/>
        <v>232.912685564295-635.972493900784i</v>
      </c>
      <c r="I2257" t="str">
        <f t="shared" si="654"/>
        <v>-141.007531825407-65.8513720512037i</v>
      </c>
      <c r="K2257" t="str">
        <f t="shared" si="655"/>
        <v>0.00253878294235334-0.00816906625995806i</v>
      </c>
      <c r="L2257" t="str">
        <f t="shared" si="656"/>
        <v>0.000714285714285714-0.273734661746454i</v>
      </c>
      <c r="M2257" t="str">
        <f t="shared" si="657"/>
        <v>0.0025-0.00852828633660824i</v>
      </c>
      <c r="N2257">
        <f t="shared" si="658"/>
        <v>62.610744927568319</v>
      </c>
      <c r="O2257">
        <f t="shared" si="659"/>
        <v>1.1070132338413647</v>
      </c>
      <c r="P2257" s="3">
        <f t="shared" si="660"/>
        <v>-1.1070132338413647</v>
      </c>
      <c r="Q2257" s="3">
        <f t="shared" si="661"/>
        <v>-117.38925507243168</v>
      </c>
      <c r="R2257">
        <f t="shared" si="662"/>
        <v>62.610744927568319</v>
      </c>
      <c r="S2257">
        <f t="shared" si="663"/>
        <v>4.4180888833436303</v>
      </c>
      <c r="T2257">
        <f t="shared" si="646"/>
        <v>-1.1070132338413647</v>
      </c>
    </row>
    <row r="2258" spans="1:20" x14ac:dyDescent="0.25">
      <c r="A2258">
        <f t="shared" si="647"/>
        <v>27865.157908037188</v>
      </c>
      <c r="B2258">
        <f t="shared" si="664"/>
        <v>4434.877621100336</v>
      </c>
      <c r="C2258" t="str">
        <f t="shared" si="648"/>
        <v>-0.400610676187045-0.778658740156776i</v>
      </c>
      <c r="D2258" t="str">
        <f t="shared" si="649"/>
        <v>3.47799577450917-3.60991118130064i</v>
      </c>
      <c r="E2258" t="str">
        <f t="shared" si="650"/>
        <v>163.877981171648+4.36364762633672i</v>
      </c>
      <c r="F2258" t="str">
        <f t="shared" si="651"/>
        <v>2.90988908697609-33.6856280196539i</v>
      </c>
      <c r="G2258" t="str">
        <f t="shared" si="652"/>
        <v>0.999992844131102-0.00267503601682756i</v>
      </c>
      <c r="H2258" t="str">
        <f t="shared" si="653"/>
        <v>227.668580259446-629.935957444449i</v>
      </c>
      <c r="I2258" t="str">
        <f t="shared" si="654"/>
        <v>-139.183186254795-64.3346645614221i</v>
      </c>
      <c r="K2258" t="str">
        <f t="shared" si="655"/>
        <v>0.00253724971267056-0.00813833231629696i</v>
      </c>
      <c r="L2258" t="str">
        <f t="shared" si="656"/>
        <v>0.000714285714285714-0.272698407796826i</v>
      </c>
      <c r="M2258" t="str">
        <f t="shared" si="657"/>
        <v>0.0025-0.00849600153079127i</v>
      </c>
      <c r="N2258">
        <f t="shared" si="658"/>
        <v>62.774717633437632</v>
      </c>
      <c r="O2258">
        <f t="shared" si="659"/>
        <v>1.1531883172701636</v>
      </c>
      <c r="P2258" s="3">
        <f t="shared" si="660"/>
        <v>-1.1531883172701636</v>
      </c>
      <c r="Q2258" s="3">
        <f t="shared" si="661"/>
        <v>-117.22528236656237</v>
      </c>
      <c r="R2258">
        <f t="shared" si="662"/>
        <v>62.774717633437632</v>
      </c>
      <c r="S2258">
        <f t="shared" si="663"/>
        <v>4.4348776211003358</v>
      </c>
      <c r="T2258">
        <f t="shared" si="646"/>
        <v>-1.1531883172701636</v>
      </c>
    </row>
    <row r="2259" spans="1:20" x14ac:dyDescent="0.25">
      <c r="A2259">
        <f t="shared" si="647"/>
        <v>27971.045508087729</v>
      </c>
      <c r="B2259">
        <f t="shared" si="664"/>
        <v>4451.7301560605174</v>
      </c>
      <c r="C2259" t="str">
        <f t="shared" si="648"/>
        <v>-0.396269494411682-0.775676951233142i</v>
      </c>
      <c r="D2259" t="str">
        <f t="shared" si="649"/>
        <v>3.47799479056627-3.59640625862819i</v>
      </c>
      <c r="E2259" t="str">
        <f t="shared" si="650"/>
        <v>163.897600346722+4.37913178486593i</v>
      </c>
      <c r="F2259" t="str">
        <f t="shared" si="651"/>
        <v>2.90988892842226-33.5581662591096i</v>
      </c>
      <c r="G2259" t="str">
        <f t="shared" si="652"/>
        <v>0.999992789643561-0.00268520100738044i</v>
      </c>
      <c r="H2259" t="str">
        <f t="shared" si="653"/>
        <v>222.583911187149-623.980670197376i</v>
      </c>
      <c r="I2259" t="str">
        <f t="shared" si="654"/>
        <v>-137.386665174074-62.8655978663626i</v>
      </c>
      <c r="K2259" t="str">
        <f t="shared" si="655"/>
        <v>0.00253572802889444-0.00810771487149788i</v>
      </c>
      <c r="L2259" t="str">
        <f t="shared" si="656"/>
        <v>0.000714285714285714-0.271666076705345i</v>
      </c>
      <c r="M2259" t="str">
        <f t="shared" si="657"/>
        <v>0.0025-0.00846383894280856i</v>
      </c>
      <c r="N2259">
        <f t="shared" si="658"/>
        <v>62.938908648308541</v>
      </c>
      <c r="O2259">
        <f t="shared" si="659"/>
        <v>1.1992748609422164</v>
      </c>
      <c r="P2259" s="3">
        <f t="shared" si="660"/>
        <v>-1.1992748609422164</v>
      </c>
      <c r="Q2259" s="3">
        <f t="shared" si="661"/>
        <v>-117.06109135169146</v>
      </c>
      <c r="R2259">
        <f t="shared" si="662"/>
        <v>62.938908648308541</v>
      </c>
      <c r="S2259">
        <f t="shared" si="663"/>
        <v>4.4517301560605178</v>
      </c>
      <c r="T2259">
        <f t="shared" si="646"/>
        <v>-1.1992748609422164</v>
      </c>
    </row>
    <row r="2260" spans="1:20" x14ac:dyDescent="0.25">
      <c r="A2260">
        <f t="shared" si="647"/>
        <v>28077.335481018465</v>
      </c>
      <c r="B2260">
        <f t="shared" si="664"/>
        <v>4468.6467306535478</v>
      </c>
      <c r="C2260" t="str">
        <f t="shared" si="648"/>
        <v>-0.391960881207185-0.77270795655828i</v>
      </c>
      <c r="D2260" t="str">
        <f t="shared" si="649"/>
        <v>3.47799379913174-3.58295307137547i</v>
      </c>
      <c r="E2260" t="str">
        <f t="shared" si="650"/>
        <v>163.917371125119+4.39465849697886i</v>
      </c>
      <c r="F2260" t="str">
        <f t="shared" si="651"/>
        <v>2.90988876866113-33.4311872440466i</v>
      </c>
      <c r="G2260" t="str">
        <f t="shared" si="652"/>
        <v>0.999992734741133-0.00269540462322316i</v>
      </c>
      <c r="H2260" t="str">
        <f t="shared" si="653"/>
        <v>217.652690621786-618.106024637544i</v>
      </c>
      <c r="I2260" t="str">
        <f t="shared" si="654"/>
        <v>-135.617672402439-61.4423391811361i</v>
      </c>
      <c r="K2260" t="str">
        <f t="shared" si="655"/>
        <v>0.00253421780378594-0.00807721349159567i</v>
      </c>
      <c r="L2260" t="str">
        <f t="shared" si="656"/>
        <v>0.000714285714285714-0.270637653621584i</v>
      </c>
      <c r="M2260" t="str">
        <f t="shared" si="657"/>
        <v>0.0025-0.00843179810999063i</v>
      </c>
      <c r="N2260">
        <f t="shared" si="658"/>
        <v>63.103316600068865</v>
      </c>
      <c r="O2260">
        <f t="shared" si="659"/>
        <v>1.2452726760137114</v>
      </c>
      <c r="P2260" s="3">
        <f t="shared" si="660"/>
        <v>-1.2452726760137114</v>
      </c>
      <c r="Q2260" s="3">
        <f t="shared" si="661"/>
        <v>-116.89668339993113</v>
      </c>
      <c r="R2260">
        <f t="shared" si="662"/>
        <v>63.103316600068865</v>
      </c>
      <c r="S2260">
        <f t="shared" si="663"/>
        <v>4.468646730653548</v>
      </c>
      <c r="T2260">
        <f t="shared" si="646"/>
        <v>-1.2452726760137114</v>
      </c>
    </row>
    <row r="2261" spans="1:20" x14ac:dyDescent="0.25">
      <c r="A2261">
        <f t="shared" si="647"/>
        <v>28184.029355846338</v>
      </c>
      <c r="B2261">
        <f t="shared" si="664"/>
        <v>4485.6275882300315</v>
      </c>
      <c r="C2261" t="str">
        <f t="shared" si="648"/>
        <v>-0.387684589544305-0.769751695690107i</v>
      </c>
      <c r="D2261" t="str">
        <f t="shared" si="649"/>
        <v>3.47799280014858-3.56955142601285i</v>
      </c>
      <c r="E2261" t="str">
        <f t="shared" si="650"/>
        <v>163.93729469294+4.41022774146265i</v>
      </c>
      <c r="F2261" t="str">
        <f t="shared" si="651"/>
        <v>2.90988860768355-33.3046891478293i</v>
      </c>
      <c r="G2261" t="str">
        <f t="shared" si="652"/>
        <v>0.99999267942066-0.00270564701111264i</v>
      </c>
      <c r="H2261" t="str">
        <f t="shared" si="653"/>
        <v>212.869188813326-612.311343452038i</v>
      </c>
      <c r="I2261" t="str">
        <f t="shared" si="654"/>
        <v>-133.875894936582-60.0631364146906i</v>
      </c>
      <c r="K2261" t="str">
        <f t="shared" si="655"/>
        <v>0.00253271895076061-0.0080468277442215i</v>
      </c>
      <c r="L2261" t="str">
        <f t="shared" si="656"/>
        <v>0.000714285714285714-0.269613123751328i</v>
      </c>
      <c r="M2261" t="str">
        <f t="shared" si="657"/>
        <v>0.0025-0.00839987857141923i</v>
      </c>
      <c r="N2261">
        <f t="shared" si="658"/>
        <v>63.267940112893015</v>
      </c>
      <c r="O2261">
        <f t="shared" si="659"/>
        <v>1.29118157441074</v>
      </c>
      <c r="P2261" s="3">
        <f t="shared" si="660"/>
        <v>-1.29118157441074</v>
      </c>
      <c r="Q2261" s="3">
        <f t="shared" si="661"/>
        <v>-116.73205988710698</v>
      </c>
      <c r="R2261">
        <f t="shared" si="662"/>
        <v>63.267940112893015</v>
      </c>
      <c r="S2261">
        <f t="shared" si="663"/>
        <v>4.4856275882300318</v>
      </c>
      <c r="T2261">
        <f t="shared" si="646"/>
        <v>-1.29118157441074</v>
      </c>
    </row>
    <row r="2262" spans="1:20" x14ac:dyDescent="0.25">
      <c r="A2262">
        <f t="shared" si="647"/>
        <v>28291.128667398556</v>
      </c>
      <c r="B2262">
        <f t="shared" si="664"/>
        <v>4502.672973065306</v>
      </c>
      <c r="C2262" t="str">
        <f t="shared" si="648"/>
        <v>-0.38344037424045-0.76680810857882i</v>
      </c>
      <c r="D2262" t="str">
        <f t="shared" si="649"/>
        <v>3.47799179355929-3.55620112975207i</v>
      </c>
      <c r="E2262" t="str">
        <f t="shared" si="650"/>
        <v>163.957372245812+4.42583949470807i</v>
      </c>
      <c r="F2262" t="str">
        <f t="shared" si="651"/>
        <v>2.90988844548021-33.1786701507398i</v>
      </c>
      <c r="G2262" t="str">
        <f t="shared" si="652"/>
        <v>0.999992623678959-0.00271592831836329i</v>
      </c>
      <c r="H2262" t="str">
        <f t="shared" si="653"/>
        <v>208.227922088013-606.595888136641i</v>
      </c>
      <c r="I2262" t="str">
        <f t="shared" si="654"/>
        <v>-132.161005383387-58.7263143505395i</v>
      </c>
      <c r="K2262" t="str">
        <f t="shared" si="655"/>
        <v>0.00253123138388339-0.00801655719859745i</v>
      </c>
      <c r="L2262" t="str">
        <f t="shared" si="656"/>
        <v>0.000714285714285714-0.268592472356374i</v>
      </c>
      <c r="M2262" t="str">
        <f t="shared" si="657"/>
        <v>0.0025-0.00836807986792117i</v>
      </c>
      <c r="N2262">
        <f t="shared" si="658"/>
        <v>63.432777807298308</v>
      </c>
      <c r="O2262">
        <f t="shared" si="659"/>
        <v>1.3370013688264444</v>
      </c>
      <c r="P2262" s="3">
        <f t="shared" si="660"/>
        <v>-1.3370013688264444</v>
      </c>
      <c r="Q2262" s="3">
        <f t="shared" si="661"/>
        <v>-116.56722219270169</v>
      </c>
      <c r="R2262">
        <f t="shared" si="662"/>
        <v>63.432777807298308</v>
      </c>
      <c r="S2262">
        <f t="shared" si="663"/>
        <v>4.5026729730653061</v>
      </c>
      <c r="T2262">
        <f t="shared" si="646"/>
        <v>-1.3370013688264444</v>
      </c>
    </row>
    <row r="2263" spans="1:20" x14ac:dyDescent="0.25">
      <c r="A2263">
        <f t="shared" si="647"/>
        <v>28398.634956334674</v>
      </c>
      <c r="B2263">
        <f t="shared" si="664"/>
        <v>4519.7831303629546</v>
      </c>
      <c r="C2263" t="str">
        <f t="shared" si="648"/>
        <v>-0.379227991945736-0.763877135563833i</v>
      </c>
      <c r="D2263" t="str">
        <f t="shared" si="649"/>
        <v>3.47799077930598-3.5429019905436i</v>
      </c>
      <c r="E2263" t="str">
        <f t="shared" si="650"/>
        <v>163.977604988961+4.44149373067657i</v>
      </c>
      <c r="F2263" t="str">
        <f t="shared" si="651"/>
        <v>2.90988828204181-33.0531284399528i</v>
      </c>
      <c r="G2263" t="str">
        <f t="shared" si="652"/>
        <v>0.999992567512823-0.00272624869284908i</v>
      </c>
      <c r="H2263" t="str">
        <f t="shared" si="653"/>
        <v>203.723641479884-600.958866797837i</v>
      </c>
      <c r="I2263" t="str">
        <f t="shared" si="654"/>
        <v>-130.472664156664-57.4302710053499i</v>
      </c>
      <c r="K2263" t="str">
        <f t="shared" si="655"/>
        <v>0.00252975501786417-0.00798640142553129i</v>
      </c>
      <c r="L2263" t="str">
        <f t="shared" si="656"/>
        <v>0.000714285714285714-0.267575684754308i</v>
      </c>
      <c r="M2263" t="str">
        <f t="shared" si="657"/>
        <v>0.0025-0.00833640154206127i</v>
      </c>
      <c r="N2263">
        <f t="shared" si="658"/>
        <v>63.597828300209372</v>
      </c>
      <c r="O2263">
        <f t="shared" si="659"/>
        <v>1.3827318727175957</v>
      </c>
      <c r="P2263" s="3">
        <f t="shared" si="660"/>
        <v>-1.3827318727175957</v>
      </c>
      <c r="Q2263" s="3">
        <f t="shared" si="661"/>
        <v>-116.40217169979063</v>
      </c>
      <c r="R2263">
        <f t="shared" si="662"/>
        <v>63.597828300209372</v>
      </c>
      <c r="S2263">
        <f t="shared" si="663"/>
        <v>4.5197831303629545</v>
      </c>
      <c r="T2263">
        <f t="shared" si="646"/>
        <v>-1.3827318727175957</v>
      </c>
    </row>
    <row r="2264" spans="1:20" x14ac:dyDescent="0.25">
      <c r="A2264">
        <f t="shared" si="647"/>
        <v>28506.549769168749</v>
      </c>
      <c r="B2264">
        <f t="shared" si="664"/>
        <v>4536.9583062583342</v>
      </c>
      <c r="C2264" t="str">
        <f t="shared" si="648"/>
        <v>-0.375047201129233-0.760958717370699i</v>
      </c>
      <c r="D2264" t="str">
        <f t="shared" si="649"/>
        <v>3.4779897573303-3.52965381707375i</v>
      </c>
      <c r="E2264" t="str">
        <f t="shared" si="650"/>
        <v>163.997994137299+4.45719042085706i</v>
      </c>
      <c r="F2264" t="str">
        <f t="shared" si="651"/>
        <v>2.90988811735895-32.9280622095083i</v>
      </c>
      <c r="G2264" t="str">
        <f t="shared" si="652"/>
        <v>0.999992510919019-0.00273660828300567i</v>
      </c>
      <c r="H2264" t="str">
        <f t="shared" si="653"/>
        <v>199.35132187638-595.39944122766i</v>
      </c>
      <c r="I2264" t="str">
        <f t="shared" si="654"/>
        <v>-128.810521459265-56.1734741589666i</v>
      </c>
      <c r="K2264" t="str">
        <f t="shared" si="655"/>
        <v>0.00252828976805274-0.00795635999741139i</v>
      </c>
      <c r="L2264" t="str">
        <f t="shared" si="656"/>
        <v>0.000714285714285714-0.266562746318298i</v>
      </c>
      <c r="M2264" t="str">
        <f t="shared" si="657"/>
        <v>0.0025-0.00830484313813636i</v>
      </c>
      <c r="N2264">
        <f t="shared" si="658"/>
        <v>63.763090205014961</v>
      </c>
      <c r="O2264">
        <f t="shared" si="659"/>
        <v>1.4283729003010128</v>
      </c>
      <c r="P2264" s="3">
        <f t="shared" si="660"/>
        <v>-1.4283729003010128</v>
      </c>
      <c r="Q2264" s="3">
        <f t="shared" si="661"/>
        <v>-116.23690979498504</v>
      </c>
      <c r="R2264">
        <f t="shared" si="662"/>
        <v>63.763090205014961</v>
      </c>
      <c r="S2264">
        <f t="shared" si="663"/>
        <v>4.5369583062583345</v>
      </c>
      <c r="T2264">
        <f t="shared" si="646"/>
        <v>-1.4283729003010128</v>
      </c>
    </row>
    <row r="2265" spans="1:20" x14ac:dyDescent="0.25">
      <c r="A2265">
        <f t="shared" si="647"/>
        <v>28614.874658291592</v>
      </c>
      <c r="B2265">
        <f t="shared" si="664"/>
        <v>4554.1987478221163</v>
      </c>
      <c r="C2265" t="str">
        <f t="shared" si="648"/>
        <v>-0.370897762065212-0.758052795107992i</v>
      </c>
      <c r="D2265" t="str">
        <f t="shared" si="649"/>
        <v>3.47798872757347-3.51645641876199i</v>
      </c>
      <c r="E2265" t="str">
        <f t="shared" si="650"/>
        <v>164.018540915502+4.47292953422801i</v>
      </c>
      <c r="F2265" t="str">
        <f t="shared" si="651"/>
        <v>2.90988795142213-32.8034696602865i</v>
      </c>
      <c r="G2265" t="str">
        <f t="shared" si="652"/>
        <v>0.999992453894292-0.00274700723783257i</v>
      </c>
      <c r="H2265" t="str">
        <f t="shared" si="653"/>
        <v>195.106151660576-589.91673331527i</v>
      </c>
      <c r="I2265" t="str">
        <f t="shared" si="654"/>
        <v>-127.174219069982-54.9544580493418i</v>
      </c>
      <c r="K2265" t="str">
        <f t="shared" si="655"/>
        <v>0.00252683555043381-0.00792643248820054i</v>
      </c>
      <c r="L2265" t="str">
        <f t="shared" si="656"/>
        <v>0.000714285714285714-0.265553642476886i</v>
      </c>
      <c r="M2265" t="str">
        <f t="shared" si="657"/>
        <v>0.0025-0.00827340420216812i</v>
      </c>
      <c r="N2265">
        <f t="shared" si="658"/>
        <v>63.928562131628865</v>
      </c>
      <c r="O2265">
        <f t="shared" si="659"/>
        <v>1.4739242665509003</v>
      </c>
      <c r="P2265" s="3">
        <f t="shared" si="660"/>
        <v>-1.4739242665509003</v>
      </c>
      <c r="Q2265" s="3">
        <f t="shared" si="661"/>
        <v>-116.07143786837113</v>
      </c>
      <c r="R2265">
        <f t="shared" si="662"/>
        <v>63.928562131628865</v>
      </c>
      <c r="S2265">
        <f t="shared" si="663"/>
        <v>4.5541987478221166</v>
      </c>
      <c r="T2265">
        <f t="shared" si="646"/>
        <v>-1.4739242665509003</v>
      </c>
    </row>
    <row r="2266" spans="1:20" x14ac:dyDescent="0.25">
      <c r="A2266">
        <f t="shared" si="647"/>
        <v>28723.611181993099</v>
      </c>
      <c r="B2266">
        <f t="shared" si="664"/>
        <v>4571.5047030638407</v>
      </c>
      <c r="C2266" t="str">
        <f t="shared" si="648"/>
        <v>-0.366779436819579-0.755159310264349i</v>
      </c>
      <c r="D2266" t="str">
        <f t="shared" si="649"/>
        <v>3.47798768997621-3.50330960575821i</v>
      </c>
      <c r="E2266" t="str">
        <f t="shared" si="650"/>
        <v>164.03924655809+4.48871103721739i</v>
      </c>
      <c r="F2266" t="str">
        <f t="shared" si="651"/>
        <v>2.90988778422181-32.6793489999818i</v>
      </c>
      <c r="G2266" t="str">
        <f t="shared" si="652"/>
        <v>0.999992396435359-0.00275744570689524i</v>
      </c>
      <c r="H2266" t="str">
        <f t="shared" si="653"/>
        <v>190.98352283239-584.509830854058i</v>
      </c>
      <c r="I2266" t="str">
        <f t="shared" si="654"/>
        <v>-125.563391952971-53.7718202258619i</v>
      </c>
      <c r="K2266" t="str">
        <f t="shared" si="655"/>
        <v>0.00252539228162261-0.00789661847343144i</v>
      </c>
      <c r="L2266" t="str">
        <f t="shared" si="656"/>
        <v>0.000714285714285714-0.264548358713774i</v>
      </c>
      <c r="M2266" t="str">
        <f t="shared" si="657"/>
        <v>0.0025-0.00824208428189692i</v>
      </c>
      <c r="N2266">
        <f t="shared" si="658"/>
        <v>64.094242686548554</v>
      </c>
      <c r="O2266">
        <f t="shared" si="659"/>
        <v>1.519385787194425</v>
      </c>
      <c r="P2266" s="3">
        <f t="shared" si="660"/>
        <v>-1.519385787194425</v>
      </c>
      <c r="Q2266" s="3">
        <f t="shared" si="661"/>
        <v>-115.90575731345145</v>
      </c>
      <c r="R2266">
        <f t="shared" si="662"/>
        <v>64.094242686548554</v>
      </c>
      <c r="S2266">
        <f t="shared" si="663"/>
        <v>4.5715047030638409</v>
      </c>
      <c r="T2266">
        <f t="shared" si="646"/>
        <v>-1.519385787194425</v>
      </c>
    </row>
    <row r="2267" spans="1:20" x14ac:dyDescent="0.25">
      <c r="A2267">
        <f t="shared" si="647"/>
        <v>28832.760904484672</v>
      </c>
      <c r="B2267">
        <f t="shared" si="664"/>
        <v>4588.8764209354831</v>
      </c>
      <c r="C2267" t="str">
        <f t="shared" si="648"/>
        <v>-0.362691989236371-0.75227820470547i</v>
      </c>
      <c r="D2267" t="str">
        <f t="shared" si="649"/>
        <v>3.47798664447884-3.49021318893998i</v>
      </c>
      <c r="E2267" t="str">
        <f t="shared" si="650"/>
        <v>164.060112309513+4.50453489365958i</v>
      </c>
      <c r="F2267" t="str">
        <f t="shared" si="651"/>
        <v>2.90988761574837-32.5556984430766i</v>
      </c>
      <c r="G2267" t="str">
        <f t="shared" si="652"/>
        <v>0.999992338538916-0.00276792384032727i</v>
      </c>
      <c r="H2267" t="str">
        <f t="shared" si="653"/>
        <v>186.979021590415-579.177792797493i</v>
      </c>
      <c r="I2267" t="str">
        <f t="shared" si="654"/>
        <v>-123.977669705773-52.624218554472i</v>
      </c>
      <c r="K2267" t="str">
        <f t="shared" si="655"/>
        <v>0.00252395987885992-0.00786691753020099i</v>
      </c>
      <c r="L2267" t="str">
        <f t="shared" si="656"/>
        <v>0.000714285714285714-0.263546880567617i</v>
      </c>
      <c r="M2267" t="str">
        <f t="shared" si="657"/>
        <v>0.0025-0.0082108829267752i</v>
      </c>
      <c r="N2267">
        <f t="shared" si="658"/>
        <v>64.260130472913715</v>
      </c>
      <c r="O2267">
        <f t="shared" si="659"/>
        <v>1.564757278707948</v>
      </c>
      <c r="P2267" s="3">
        <f t="shared" si="660"/>
        <v>-1.564757278707948</v>
      </c>
      <c r="Q2267" s="3">
        <f t="shared" si="661"/>
        <v>-115.73986952708628</v>
      </c>
      <c r="R2267">
        <f t="shared" si="662"/>
        <v>64.260130472913715</v>
      </c>
      <c r="S2267">
        <f t="shared" si="663"/>
        <v>4.5888764209354829</v>
      </c>
      <c r="T2267">
        <f t="shared" si="646"/>
        <v>-1.564757278707948</v>
      </c>
    </row>
    <row r="2268" spans="1:20" x14ac:dyDescent="0.25">
      <c r="A2268">
        <f t="shared" si="647"/>
        <v>28942.325395921718</v>
      </c>
      <c r="B2268">
        <f t="shared" si="664"/>
        <v>4606.3141513350383</v>
      </c>
      <c r="C2268" t="str">
        <f t="shared" si="648"/>
        <v>-0.358635184924353-0.749409420671162i</v>
      </c>
      <c r="D2268" t="str">
        <f t="shared" si="649"/>
        <v>3.47798559102127-3.47716697990981i</v>
      </c>
      <c r="E2268" t="str">
        <f t="shared" si="650"/>
        <v>164.081139424236+4.52040106475453i</v>
      </c>
      <c r="F2268" t="str">
        <f t="shared" si="651"/>
        <v>2.90988744599214-32.4325162108163i</v>
      </c>
      <c r="G2268" t="str">
        <f t="shared" si="652"/>
        <v>0.999992280201631-0.00277844178883251i</v>
      </c>
      <c r="H2268" t="str">
        <f t="shared" si="653"/>
        <v>183.088419356373-573.919654012596i</v>
      </c>
      <c r="I2268" t="str">
        <f t="shared" si="654"/>
        <v>-122.41667786066-51.5103683681647i</v>
      </c>
      <c r="K2268" t="str">
        <f t="shared" si="655"/>
        <v>0.00252253826000739-0.00783732923716491i</v>
      </c>
      <c r="L2268" t="str">
        <f t="shared" si="656"/>
        <v>0.000714285714285714-0.262549193631816i</v>
      </c>
      <c r="M2268" t="str">
        <f t="shared" si="657"/>
        <v>0.0025-0.00817979968796096i</v>
      </c>
      <c r="N2268">
        <f t="shared" si="658"/>
        <v>64.426224090564574</v>
      </c>
      <c r="O2268">
        <f t="shared" si="659"/>
        <v>1.6100385583129433</v>
      </c>
      <c r="P2268" s="3">
        <f t="shared" si="660"/>
        <v>-1.6100385583129433</v>
      </c>
      <c r="Q2268" s="3">
        <f t="shared" si="661"/>
        <v>-115.57377590943543</v>
      </c>
      <c r="R2268">
        <f t="shared" si="662"/>
        <v>64.426224090564574</v>
      </c>
      <c r="S2268">
        <f t="shared" si="663"/>
        <v>4.6063141513350381</v>
      </c>
      <c r="T2268">
        <f t="shared" si="646"/>
        <v>-1.6100385583129433</v>
      </c>
    </row>
    <row r="2269" spans="1:20" x14ac:dyDescent="0.25">
      <c r="A2269">
        <f t="shared" si="647"/>
        <v>29052.306232426221</v>
      </c>
      <c r="B2269">
        <f t="shared" si="664"/>
        <v>4623.8181451101118</v>
      </c>
      <c r="C2269" t="str">
        <f t="shared" si="648"/>
        <v>-0.354608791243708-0.746552900772378i</v>
      </c>
      <c r="D2269" t="str">
        <f t="shared" si="649"/>
        <v>3.47798452954284-3.46417079099245i</v>
      </c>
      <c r="E2269" t="str">
        <f t="shared" si="650"/>
        <v>164.102329166815+4.53630950902764i</v>
      </c>
      <c r="F2269" t="str">
        <f t="shared" si="651"/>
        <v>2.90988727494331-32.3098005311828i</v>
      </c>
      <c r="G2269" t="str">
        <f t="shared" si="652"/>
        <v>0.999992221420147-0.00278899970368726i</v>
      </c>
      <c r="H2269" t="str">
        <f t="shared" si="653"/>
        <v>179.307664224029-568.734429575418i</v>
      </c>
      <c r="I2269" t="str">
        <f t="shared" si="654"/>
        <v>-120.880039052644-50.4290397564385i</v>
      </c>
      <c r="K2269" t="str">
        <f t="shared" si="655"/>
        <v>0.00252112734354295-0.00780785317453266i</v>
      </c>
      <c r="L2269" t="str">
        <f t="shared" si="656"/>
        <v>0.000714285714285714-0.26155528355431i</v>
      </c>
      <c r="M2269" t="str">
        <f t="shared" si="657"/>
        <v>0.0025-0.00814883411831137i</v>
      </c>
      <c r="N2269">
        <f t="shared" si="658"/>
        <v>64.592522136099461</v>
      </c>
      <c r="O2269">
        <f t="shared" si="659"/>
        <v>1.6552294439720816</v>
      </c>
      <c r="P2269" s="3">
        <f t="shared" si="660"/>
        <v>-1.6552294439720816</v>
      </c>
      <c r="Q2269" s="3">
        <f t="shared" si="661"/>
        <v>-115.40747786390054</v>
      </c>
      <c r="R2269">
        <f t="shared" si="662"/>
        <v>64.592522136099461</v>
      </c>
      <c r="S2269">
        <f t="shared" si="663"/>
        <v>4.6238181451101115</v>
      </c>
      <c r="T2269">
        <f t="shared" si="646"/>
        <v>-1.6552294439720816</v>
      </c>
    </row>
    <row r="2270" spans="1:20" x14ac:dyDescent="0.25">
      <c r="A2270">
        <f t="shared" si="647"/>
        <v>29162.704996109442</v>
      </c>
      <c r="B2270">
        <f t="shared" si="664"/>
        <v>4641.3886540615304</v>
      </c>
      <c r="C2270" t="str">
        <f t="shared" si="648"/>
        <v>-0.35061257729285-0.743708587988364i</v>
      </c>
      <c r="D2270" t="str">
        <f t="shared" si="649"/>
        <v>3.47798345998249-3.45122443523219i</v>
      </c>
      <c r="E2270" t="str">
        <f t="shared" si="650"/>
        <v>164.12368281199+4.55226018228358i</v>
      </c>
      <c r="F2270" t="str">
        <f t="shared" si="651"/>
        <v>2.90988710259207-32.1875496388698i</v>
      </c>
      <c r="G2270" t="str">
        <f t="shared" si="652"/>
        <v>0.999992162191081-0.00279959773674242i</v>
      </c>
      <c r="H2270" t="str">
        <f t="shared" si="653"/>
        <v>175.632872814774-563.621118649278i</v>
      </c>
      <c r="I2270" t="str">
        <f t="shared" si="654"/>
        <v>-119.367374066352-49.3790549875149i</v>
      </c>
      <c r="K2270" t="str">
        <f t="shared" si="655"/>
        <v>0.00251972704855611-0.00777848892406202i</v>
      </c>
      <c r="L2270" t="str">
        <f t="shared" si="656"/>
        <v>0.000714285714285714-0.260565136037368i</v>
      </c>
      <c r="M2270" t="str">
        <f t="shared" si="657"/>
        <v>0.0025-0.00811798577237634i</v>
      </c>
      <c r="N2270">
        <f t="shared" si="658"/>
        <v>64.759023202931829</v>
      </c>
      <c r="O2270">
        <f t="shared" si="659"/>
        <v>1.700329754384291</v>
      </c>
      <c r="P2270" s="3">
        <f t="shared" si="660"/>
        <v>-1.700329754384291</v>
      </c>
      <c r="Q2270" s="3">
        <f t="shared" si="661"/>
        <v>-115.24097679706817</v>
      </c>
      <c r="R2270">
        <f t="shared" si="662"/>
        <v>64.759023202931829</v>
      </c>
      <c r="S2270">
        <f t="shared" si="663"/>
        <v>4.6413886540615303</v>
      </c>
      <c r="T2270">
        <f t="shared" si="646"/>
        <v>-1.700329754384291</v>
      </c>
    </row>
    <row r="2271" spans="1:20" x14ac:dyDescent="0.25">
      <c r="A2271">
        <f t="shared" si="647"/>
        <v>29273.523275094656</v>
      </c>
      <c r="B2271">
        <f t="shared" si="664"/>
        <v>4659.0259309469639</v>
      </c>
      <c r="C2271" t="str">
        <f t="shared" si="648"/>
        <v>-0.346646313895331-0.740876425663818i</v>
      </c>
      <c r="D2271" t="str">
        <f t="shared" si="649"/>
        <v>3.4779823822787-3.43832772639018i</v>
      </c>
      <c r="E2271" t="str">
        <f t="shared" si="650"/>
        <v>164.145201644773+4.56825303756386i</v>
      </c>
      <c r="F2271" t="str">
        <f t="shared" si="651"/>
        <v>2.90988692892848-32.0657617752571i</v>
      </c>
      <c r="G2271" t="str">
        <f t="shared" si="652"/>
        <v>0.999992102511027-0.00281023604042567i</v>
      </c>
      <c r="H2271" t="str">
        <f t="shared" si="653"/>
        <v>172.060322522218-558.578707982613i</v>
      </c>
      <c r="I2271" t="str">
        <f t="shared" si="654"/>
        <v>-117.878302772833-48.3592860572063i</v>
      </c>
      <c r="K2271" t="str">
        <f t="shared" si="655"/>
        <v>0.00251833729474353-0.00774923606905397i</v>
      </c>
      <c r="L2271" t="str">
        <f t="shared" si="656"/>
        <v>0.000714285714285714-0.259578736837385i</v>
      </c>
      <c r="M2271" t="str">
        <f t="shared" si="657"/>
        <v>0.0025-0.00808725420639202i</v>
      </c>
      <c r="N2271">
        <f t="shared" si="658"/>
        <v>64.925725881347176</v>
      </c>
      <c r="O2271">
        <f t="shared" si="659"/>
        <v>1.7453393089798028</v>
      </c>
      <c r="P2271" s="3">
        <f t="shared" si="660"/>
        <v>-1.7453393089798028</v>
      </c>
      <c r="Q2271" s="3">
        <f t="shared" si="661"/>
        <v>-115.07427411865282</v>
      </c>
      <c r="R2271">
        <f t="shared" si="662"/>
        <v>64.925725881347176</v>
      </c>
      <c r="S2271">
        <f t="shared" si="663"/>
        <v>4.6590259309469637</v>
      </c>
      <c r="T2271">
        <f t="shared" si="646"/>
        <v>-1.7453393089798028</v>
      </c>
    </row>
    <row r="2272" spans="1:20" x14ac:dyDescent="0.25">
      <c r="A2272">
        <f t="shared" si="647"/>
        <v>29384.762663540016</v>
      </c>
      <c r="B2272">
        <f t="shared" si="664"/>
        <v>4676.7302294845622</v>
      </c>
      <c r="C2272" t="str">
        <f t="shared" si="648"/>
        <v>-0.342709773586776-0.738056357505961i</v>
      </c>
      <c r="D2272" t="str">
        <f t="shared" si="649"/>
        <v>3.4779812963695-3.42548047894176i</v>
      </c>
      <c r="E2272" t="str">
        <f t="shared" si="650"/>
        <v>164.166886960517+4.58428802510623i</v>
      </c>
      <c r="F2272" t="str">
        <f t="shared" si="651"/>
        <v>2.90988675394257-31.9444351883856i</v>
      </c>
      <c r="G2272" t="str">
        <f t="shared" si="652"/>
        <v>0.999992042376549-0.0028209147677437i</v>
      </c>
      <c r="H2272" t="str">
        <f t="shared" si="653"/>
        <v>168.586444128684-553.606175060437i</v>
      </c>
      <c r="I2272" t="str">
        <f t="shared" si="654"/>
        <v>-116.412444966424-47.3686523585569i</v>
      </c>
      <c r="K2272" t="str">
        <f t="shared" si="655"/>
        <v>0.00251695800240425-0.00772009419434727i</v>
      </c>
      <c r="L2272" t="str">
        <f t="shared" si="656"/>
        <v>0.000714285714285714-0.258596071764679i</v>
      </c>
      <c r="M2272" t="str">
        <f t="shared" si="657"/>
        <v>0.0025-0.00805663897827459i</v>
      </c>
      <c r="N2272">
        <f t="shared" si="658"/>
        <v>65.092628758559826</v>
      </c>
      <c r="O2272">
        <f t="shared" si="659"/>
        <v>1.790257927916445</v>
      </c>
      <c r="P2272" s="3">
        <f t="shared" si="660"/>
        <v>-1.790257927916445</v>
      </c>
      <c r="Q2272" s="3">
        <f t="shared" si="661"/>
        <v>-114.90737124144017</v>
      </c>
      <c r="R2272">
        <f t="shared" si="662"/>
        <v>65.092628758559826</v>
      </c>
      <c r="S2272">
        <f t="shared" si="663"/>
        <v>4.6767302294845621</v>
      </c>
      <c r="T2272">
        <f t="shared" si="646"/>
        <v>-1.790257927916445</v>
      </c>
    </row>
    <row r="2273" spans="1:20" x14ac:dyDescent="0.25">
      <c r="A2273">
        <f t="shared" si="647"/>
        <v>29496.424761661467</v>
      </c>
      <c r="B2273">
        <f t="shared" si="664"/>
        <v>4694.5018043566033</v>
      </c>
      <c r="C2273" t="str">
        <f t="shared" si="648"/>
        <v>-0.338802730602033-0.735248327581804i</v>
      </c>
      <c r="D2273" t="str">
        <f t="shared" si="649"/>
        <v>3.47798020219237-3.41268250807374i</v>
      </c>
      <c r="E2273" t="str">
        <f t="shared" si="650"/>
        <v>164.188740065027+4.6003650922944i</v>
      </c>
      <c r="F2273" t="str">
        <f t="shared" si="651"/>
        <v>2.90988657762426-31.8235681329311i</v>
      </c>
      <c r="G2273" t="str">
        <f t="shared" si="652"/>
        <v>0.999991981784189-0.00283163407228436i</v>
      </c>
      <c r="H2273" t="str">
        <f t="shared" si="653"/>
        <v>165.20781477679-548.702490940068i</v>
      </c>
      <c r="I2273" t="str">
        <f t="shared" si="654"/>
        <v>-114.969421110817-46.4061184665213i</v>
      </c>
      <c r="K2273" t="str">
        <f t="shared" si="655"/>
        <v>0.00251558909243522-0.00769106288631309i</v>
      </c>
      <c r="L2273" t="str">
        <f t="shared" si="656"/>
        <v>0.000714285714285714-0.257617126683283i</v>
      </c>
      <c r="M2273" t="str">
        <f t="shared" si="657"/>
        <v>0.0025-0.00802613964761366i</v>
      </c>
      <c r="N2273">
        <f t="shared" si="658"/>
        <v>65.259730418767006</v>
      </c>
      <c r="O2273">
        <f t="shared" si="659"/>
        <v>1.8350854320736243</v>
      </c>
      <c r="P2273" s="3">
        <f t="shared" si="660"/>
        <v>-1.8350854320736243</v>
      </c>
      <c r="Q2273" s="3">
        <f t="shared" si="661"/>
        <v>-114.74026958123299</v>
      </c>
      <c r="R2273">
        <f t="shared" si="662"/>
        <v>65.259730418767006</v>
      </c>
      <c r="S2273">
        <f t="shared" si="663"/>
        <v>4.6945018043566034</v>
      </c>
      <c r="T2273">
        <f t="shared" si="646"/>
        <v>-1.8350854320736243</v>
      </c>
    </row>
    <row r="2274" spans="1:20" x14ac:dyDescent="0.25">
      <c r="A2274">
        <f t="shared" si="647"/>
        <v>29608.511175755779</v>
      </c>
      <c r="B2274">
        <f t="shared" si="664"/>
        <v>4712.3409112131585</v>
      </c>
      <c r="C2274" t="str">
        <f t="shared" si="648"/>
        <v>-0.334924960862337-0.732452280315371i</v>
      </c>
      <c r="D2274" t="str">
        <f t="shared" si="649"/>
        <v>3.4779790996844-3.39993362968182i</v>
      </c>
      <c r="E2274" t="str">
        <f t="shared" si="650"/>
        <v>164.210762274632+4.61648418361547i</v>
      </c>
      <c r="F2274" t="str">
        <f t="shared" si="651"/>
        <v>2.9098863999634-31.7031588701806i</v>
      </c>
      <c r="G2274" t="str">
        <f t="shared" si="652"/>
        <v>0.999991920730459-0.00284239410821888i</v>
      </c>
      <c r="H2274" t="str">
        <f t="shared" si="653"/>
        <v>161.921151279923-543.866622799401i</v>
      </c>
      <c r="I2274" t="str">
        <f t="shared" si="654"/>
        <v>-113.548853002761-45.4706920321859i</v>
      </c>
      <c r="K2274" t="str">
        <f t="shared" si="655"/>
        <v>0.00251423048632694-0.00766214173285021i</v>
      </c>
      <c r="L2274" t="str">
        <f t="shared" si="656"/>
        <v>0.000714285714285714-0.256641887510742i</v>
      </c>
      <c r="M2274" t="str">
        <f t="shared" si="657"/>
        <v>0.0025-0.00799575577566615i</v>
      </c>
      <c r="N2274">
        <f t="shared" si="658"/>
        <v>65.427029443204603</v>
      </c>
      <c r="O2274">
        <f t="shared" si="659"/>
        <v>1.8798216430471859</v>
      </c>
      <c r="P2274" s="3">
        <f t="shared" si="660"/>
        <v>-1.8798216430471859</v>
      </c>
      <c r="Q2274" s="3">
        <f t="shared" si="661"/>
        <v>-114.5729705567954</v>
      </c>
      <c r="R2274">
        <f t="shared" si="662"/>
        <v>65.427029443204603</v>
      </c>
      <c r="S2274">
        <f t="shared" si="663"/>
        <v>4.7123409112131585</v>
      </c>
      <c r="T2274">
        <f t="shared" si="646"/>
        <v>-1.8798216430471859</v>
      </c>
    </row>
    <row r="2275" spans="1:20" x14ac:dyDescent="0.25">
      <c r="A2275">
        <f t="shared" si="647"/>
        <v>29721.023518223654</v>
      </c>
      <c r="B2275">
        <f t="shared" si="664"/>
        <v>4730.2478066757685</v>
      </c>
      <c r="C2275" t="str">
        <f t="shared" si="648"/>
        <v>-0.331076241962552-0.729668160484904i</v>
      </c>
      <c r="D2275" t="str">
        <f t="shared" si="649"/>
        <v>3.47797798878217-3.38723366036785i</v>
      </c>
      <c r="E2275" t="str">
        <f t="shared" si="650"/>
        <v>164.232954916277+4.63264524061499i</v>
      </c>
      <c r="F2275" t="str">
        <f t="shared" si="651"/>
        <v>2.90988622094978-31.5832056680062i</v>
      </c>
      <c r="G2275" t="str">
        <f t="shared" si="652"/>
        <v>0.999991859211847-0.00285319503030408i</v>
      </c>
      <c r="H2275" t="str">
        <f t="shared" si="653"/>
        <v>158.723303755796-539.097536223331i</v>
      </c>
      <c r="I2275" t="str">
        <f t="shared" si="654"/>
        <v>-112.150364360967-44.5614217811998i</v>
      </c>
      <c r="K2275" t="str">
        <f t="shared" si="655"/>
        <v>0.00251288210615886-0.00763333032337933i</v>
      </c>
      <c r="L2275" t="str">
        <f t="shared" si="656"/>
        <v>0.000714285714285714-0.255670340217915i</v>
      </c>
      <c r="M2275" t="str">
        <f t="shared" si="657"/>
        <v>0.0025-0.00796548692534978i</v>
      </c>
      <c r="N2275">
        <f t="shared" si="658"/>
        <v>65.594524410202851</v>
      </c>
      <c r="O2275">
        <f t="shared" si="659"/>
        <v>1.9244663831446061</v>
      </c>
      <c r="P2275" s="3">
        <f t="shared" si="660"/>
        <v>-1.9244663831446061</v>
      </c>
      <c r="Q2275" s="3">
        <f t="shared" si="661"/>
        <v>-114.40547558979715</v>
      </c>
      <c r="R2275">
        <f t="shared" si="662"/>
        <v>65.594524410202851</v>
      </c>
      <c r="S2275">
        <f t="shared" si="663"/>
        <v>4.7302478066757683</v>
      </c>
      <c r="T2275">
        <f t="shared" si="646"/>
        <v>-1.9244663831446061</v>
      </c>
    </row>
    <row r="2276" spans="1:20" x14ac:dyDescent="0.25">
      <c r="A2276">
        <f t="shared" si="647"/>
        <v>29833.963407592899</v>
      </c>
      <c r="B2276">
        <f t="shared" si="664"/>
        <v>4748.2227483411361</v>
      </c>
      <c r="C2276" t="str">
        <f t="shared" si="648"/>
        <v>-0.327256353158606-0.726895913220182i</v>
      </c>
      <c r="D2276" t="str">
        <f t="shared" si="649"/>
        <v>3.47797686942174-3.37458241743728i</v>
      </c>
      <c r="E2276" t="str">
        <f t="shared" si="650"/>
        <v>164.255319327615+4.64884820184854i</v>
      </c>
      <c r="F2276" t="str">
        <f t="shared" si="651"/>
        <v>2.9098860405731-31.4637068008409i</v>
      </c>
      <c r="G2276" t="str">
        <f t="shared" si="652"/>
        <v>0.999991797224812-0.00286403699388462i</v>
      </c>
      <c r="H2276" t="str">
        <f t="shared" si="653"/>
        <v>155.61124956793-534.394197251806i</v>
      </c>
      <c r="I2276" t="str">
        <f t="shared" si="654"/>
        <v>-110.77358134719-43.6773956113272i</v>
      </c>
      <c r="K2276" t="str">
        <f t="shared" si="655"/>
        <v>0.00251154387459496-0.00760462824883828i</v>
      </c>
      <c r="L2276" t="str">
        <f t="shared" si="656"/>
        <v>0.000714285714285714-0.254702470828765i</v>
      </c>
      <c r="M2276" t="str">
        <f t="shared" si="657"/>
        <v>0.0025-0.00793533266123712i</v>
      </c>
      <c r="N2276">
        <f t="shared" si="658"/>
        <v>65.76221389523694</v>
      </c>
      <c r="O2276">
        <f t="shared" si="659"/>
        <v>1.969019475378744</v>
      </c>
      <c r="P2276" s="3">
        <f t="shared" si="660"/>
        <v>-1.969019475378744</v>
      </c>
      <c r="Q2276" s="3">
        <f t="shared" si="661"/>
        <v>-114.23778610476306</v>
      </c>
      <c r="R2276">
        <f t="shared" si="662"/>
        <v>65.76221389523694</v>
      </c>
      <c r="S2276">
        <f t="shared" si="663"/>
        <v>4.7482227483411359</v>
      </c>
      <c r="T2276">
        <f t="shared" si="646"/>
        <v>-1.969019475378744</v>
      </c>
    </row>
    <row r="2277" spans="1:20" x14ac:dyDescent="0.25">
      <c r="A2277">
        <f t="shared" si="647"/>
        <v>29947.332468541754</v>
      </c>
      <c r="B2277">
        <f t="shared" si="664"/>
        <v>4766.2659947848324</v>
      </c>
      <c r="C2277" t="str">
        <f t="shared" si="648"/>
        <v>-0.32346507535489-0.72413548399983i</v>
      </c>
      <c r="D2277" t="str">
        <f t="shared" si="649"/>
        <v>3.47797574153874-3.36197971889646i</v>
      </c>
      <c r="E2277" t="str">
        <f t="shared" si="650"/>
        <v>164.277856857098+4.6650930028348i</v>
      </c>
      <c r="F2277" t="str">
        <f t="shared" si="651"/>
        <v>2.90988585882297-31.3446605496531i</v>
      </c>
      <c r="G2277" t="str">
        <f t="shared" si="652"/>
        <v>0.999991734765789-0.00287492015489519i</v>
      </c>
      <c r="H2277" t="str">
        <f t="shared" si="653"/>
        <v>152.582087560347-529.755574210763i</v>
      </c>
      <c r="I2277" t="str">
        <f t="shared" si="654"/>
        <v>-109.418133025769-42.8177387842028i</v>
      </c>
      <c r="K2277" t="str">
        <f t="shared" si="655"/>
        <v>0.00251021571487952-0.00757603510167646i</v>
      </c>
      <c r="L2277" t="str">
        <f t="shared" si="656"/>
        <v>0.000714285714285714-0.253738265420169i</v>
      </c>
      <c r="M2277" t="str">
        <f t="shared" si="657"/>
        <v>0.0025-0.00790529254954883i</v>
      </c>
      <c r="N2277">
        <f t="shared" si="658"/>
        <v>65.930096470984452</v>
      </c>
      <c r="O2277">
        <f t="shared" si="659"/>
        <v>2.0134807434623534</v>
      </c>
      <c r="P2277" s="3">
        <f t="shared" si="660"/>
        <v>-2.0134807434623534</v>
      </c>
      <c r="Q2277" s="3">
        <f t="shared" si="661"/>
        <v>-114.06990352901555</v>
      </c>
      <c r="R2277">
        <f t="shared" si="662"/>
        <v>65.930096470984452</v>
      </c>
      <c r="S2277">
        <f t="shared" si="663"/>
        <v>4.766265994784832</v>
      </c>
      <c r="T2277">
        <f t="shared" si="646"/>
        <v>-2.0134807434623534</v>
      </c>
    </row>
    <row r="2278" spans="1:20" x14ac:dyDescent="0.25">
      <c r="A2278">
        <f t="shared" si="647"/>
        <v>30061.13233192221</v>
      </c>
      <c r="B2278">
        <f t="shared" si="664"/>
        <v>4784.3778055650146</v>
      </c>
      <c r="C2278" t="str">
        <f t="shared" si="648"/>
        <v>-0.319702191091863-0.721386818648629i</v>
      </c>
      <c r="D2278" t="str">
        <f t="shared" si="649"/>
        <v>3.4779746050683-3.34942538345009i</v>
      </c>
      <c r="E2278" t="str">
        <f t="shared" si="650"/>
        <v>164.300568864063+4.68137957600819i</v>
      </c>
      <c r="F2278" t="str">
        <f t="shared" si="651"/>
        <v>2.90988567568894-31.2260652019227i</v>
      </c>
      <c r="G2278" t="str">
        <f t="shared" si="652"/>
        <v>0.999991671831183-0.00288584466986278i</v>
      </c>
      <c r="H2278" t="str">
        <f t="shared" si="653"/>
        <v>149.633032571476-525.180639345674i</v>
      </c>
      <c r="I2278" t="str">
        <f t="shared" si="654"/>
        <v>-108.083651767427-41.9816122066273i</v>
      </c>
      <c r="K2278" t="str">
        <f t="shared" si="655"/>
        <v>0.00250889755083252-0.00754755047584996i</v>
      </c>
      <c r="L2278" t="str">
        <f t="shared" si="656"/>
        <v>0.000714285714285714-0.252777710121706i</v>
      </c>
      <c r="M2278" t="str">
        <f t="shared" si="657"/>
        <v>0.0025-0.00787536615814787i</v>
      </c>
      <c r="N2278">
        <f t="shared" si="658"/>
        <v>66.098170707373953</v>
      </c>
      <c r="O2278">
        <f t="shared" si="659"/>
        <v>2.0578500118021563</v>
      </c>
      <c r="P2278" s="3">
        <f t="shared" si="660"/>
        <v>-2.0578500118021563</v>
      </c>
      <c r="Q2278" s="3">
        <f t="shared" si="661"/>
        <v>-113.90182929262605</v>
      </c>
      <c r="R2278">
        <f t="shared" si="662"/>
        <v>66.098170707373953</v>
      </c>
      <c r="S2278">
        <f t="shared" si="663"/>
        <v>4.7843778055650148</v>
      </c>
      <c r="T2278">
        <f t="shared" si="646"/>
        <v>-2.0578500118021563</v>
      </c>
    </row>
    <row r="2279" spans="1:20" x14ac:dyDescent="0.25">
      <c r="A2279">
        <f t="shared" si="647"/>
        <v>30175.364634783513</v>
      </c>
      <c r="B2279">
        <f t="shared" si="664"/>
        <v>4802.5584412261614</v>
      </c>
      <c r="C2279" t="str">
        <f t="shared" si="648"/>
        <v>-0.315967484533681-0.718649863334894i</v>
      </c>
      <c r="D2279" t="str">
        <f t="shared" si="649"/>
        <v>3.477973459945-3.33691923049854i</v>
      </c>
      <c r="E2279" t="str">
        <f t="shared" si="650"/>
        <v>164.323456718831+4.69770785066882i</v>
      </c>
      <c r="F2279" t="str">
        <f t="shared" si="651"/>
        <v>2.90988549116047-31.1079190516154i</v>
      </c>
      <c r="G2279" t="str">
        <f t="shared" si="652"/>
        <v>0.999991608417373-0.00289681069590892i</v>
      </c>
      <c r="H2279" t="str">
        <f t="shared" si="653"/>
        <v>146.761410213668-520.668370275279i</v>
      </c>
      <c r="I2279" t="str">
        <f t="shared" si="654"/>
        <v>-106.769773602513-41.1682107968924i</v>
      </c>
      <c r="K2279" t="str">
        <f t="shared" si="655"/>
        <v>0.00250758930684546-0.00751917396681616i</v>
      </c>
      <c r="L2279" t="str">
        <f t="shared" si="656"/>
        <v>0.000714285714285714-0.251820791115467i</v>
      </c>
      <c r="M2279" t="str">
        <f t="shared" si="657"/>
        <v>0.0025-0.007845553056533i</v>
      </c>
      <c r="N2279">
        <f t="shared" si="658"/>
        <v>66.266435171638392</v>
      </c>
      <c r="O2279">
        <f t="shared" si="659"/>
        <v>2.1021271054926705</v>
      </c>
      <c r="P2279" s="3">
        <f t="shared" si="660"/>
        <v>-2.1021271054926705</v>
      </c>
      <c r="Q2279" s="3">
        <f t="shared" si="661"/>
        <v>-113.73356482836161</v>
      </c>
      <c r="R2279">
        <f t="shared" si="662"/>
        <v>66.266435171638392</v>
      </c>
      <c r="S2279">
        <f t="shared" si="663"/>
        <v>4.8025584412261617</v>
      </c>
      <c r="T2279">
        <f t="shared" si="646"/>
        <v>-2.1021271054926705</v>
      </c>
    </row>
    <row r="2280" spans="1:20" x14ac:dyDescent="0.25">
      <c r="A2280">
        <f t="shared" si="647"/>
        <v>30290.031020395694</v>
      </c>
      <c r="B2280">
        <f t="shared" si="664"/>
        <v>4820.8081633028214</v>
      </c>
      <c r="C2280" t="str">
        <f t="shared" si="648"/>
        <v>-0.31226074145593-0.715924564567884i</v>
      </c>
      <c r="D2280" t="str">
        <f t="shared" si="649"/>
        <v>3.47797230610301-3.32446108013528i</v>
      </c>
      <c r="E2280" t="str">
        <f t="shared" si="650"/>
        <v>164.346521802793+4.71407775293437i</v>
      </c>
      <c r="F2280" t="str">
        <f t="shared" si="651"/>
        <v>2.90988530522693-30.9902203991592i</v>
      </c>
      <c r="G2280" t="str">
        <f t="shared" si="652"/>
        <v>0.999991544520711-0.00290781839075192i</v>
      </c>
      <c r="H2280" t="str">
        <f t="shared" si="653"/>
        <v>143.964651905411-516.217751281877i</v>
      </c>
      <c r="I2280" t="str">
        <f t="shared" si="654"/>
        <v>-105.476138528495-40.3767619318684i</v>
      </c>
      <c r="K2280" t="str">
        <f t="shared" si="655"/>
        <v>0.00250629090787709-0.00749090517152889i</v>
      </c>
      <c r="L2280" t="str">
        <f t="shared" si="656"/>
        <v>0.000714285714285714-0.250867494635851i</v>
      </c>
      <c r="M2280" t="str">
        <f t="shared" si="657"/>
        <v>0.0025-0.00781585281583288i</v>
      </c>
      <c r="N2280">
        <f t="shared" si="658"/>
        <v>66.434888428367287</v>
      </c>
      <c r="O2280">
        <f t="shared" si="659"/>
        <v>2.1463118503097216</v>
      </c>
      <c r="P2280" s="3">
        <f t="shared" si="660"/>
        <v>-2.1463118503097216</v>
      </c>
      <c r="Q2280" s="3">
        <f t="shared" si="661"/>
        <v>-113.56511157163271</v>
      </c>
      <c r="R2280">
        <f t="shared" si="662"/>
        <v>66.434888428367287</v>
      </c>
      <c r="S2280">
        <f t="shared" si="663"/>
        <v>4.8208081633028215</v>
      </c>
      <c r="T2280">
        <f t="shared" si="646"/>
        <v>-2.1463118503097216</v>
      </c>
    </row>
    <row r="2281" spans="1:20" x14ac:dyDescent="0.25">
      <c r="A2281">
        <f t="shared" si="647"/>
        <v>30405.133138273199</v>
      </c>
      <c r="B2281">
        <f t="shared" si="664"/>
        <v>4839.1272343233722</v>
      </c>
      <c r="C2281" t="str">
        <f t="shared" si="648"/>
        <v>-0.30858174923347-0.713210869195195i</v>
      </c>
      <c r="D2281" t="str">
        <f t="shared" si="649"/>
        <v>3.47797114347592-3.31205075314435i</v>
      </c>
      <c r="E2281" t="str">
        <f t="shared" si="650"/>
        <v>164.369765508509+4.73048920569018i</v>
      </c>
      <c r="F2281" t="str">
        <f t="shared" si="651"/>
        <v>2.90988511787765-30.8729675514193i</v>
      </c>
      <c r="G2281" t="str">
        <f t="shared" si="652"/>
        <v>0.99999148013752-0.00291886791270914i</v>
      </c>
      <c r="H2281" t="str">
        <f t="shared" si="653"/>
        <v>141.240290143826-511.827774452989i</v>
      </c>
      <c r="I2281" t="str">
        <f t="shared" si="654"/>
        <v>-104.202390776022-39.6065239707603i</v>
      </c>
      <c r="K2281" t="str">
        <f t="shared" si="655"/>
        <v>0.00250500227944911-0.00746274368843296i</v>
      </c>
      <c r="L2281" t="str">
        <f t="shared" si="656"/>
        <v>0.000714285714285714-0.249917806969368i</v>
      </c>
      <c r="M2281" t="str">
        <f t="shared" si="657"/>
        <v>0.0025-0.00778626500879942i</v>
      </c>
      <c r="N2281">
        <f t="shared" si="658"/>
        <v>66.603529039555397</v>
      </c>
      <c r="O2281">
        <f t="shared" si="659"/>
        <v>2.1904040727041494</v>
      </c>
      <c r="P2281" s="3">
        <f t="shared" si="660"/>
        <v>-2.1904040727041494</v>
      </c>
      <c r="Q2281" s="3">
        <f t="shared" si="661"/>
        <v>-113.3964709604446</v>
      </c>
      <c r="R2281">
        <f t="shared" si="662"/>
        <v>66.603529039555397</v>
      </c>
      <c r="S2281">
        <f t="shared" si="663"/>
        <v>4.8391272343233727</v>
      </c>
      <c r="T2281">
        <f t="shared" si="646"/>
        <v>-2.1904040727041494</v>
      </c>
    </row>
    <row r="2282" spans="1:20" x14ac:dyDescent="0.25">
      <c r="A2282">
        <f t="shared" si="647"/>
        <v>30520.672644198636</v>
      </c>
      <c r="B2282">
        <f t="shared" si="664"/>
        <v>4857.515917813801</v>
      </c>
      <c r="C2282" t="str">
        <f t="shared" si="648"/>
        <v>-0.304930296828353-0.710508724400212i</v>
      </c>
      <c r="D2282" t="str">
        <f t="shared" si="649"/>
        <v>3.47796997199687-3.29968807099768i</v>
      </c>
      <c r="E2282" t="str">
        <f t="shared" si="650"/>
        <v>164.393189239802+4.74694212853639i</v>
      </c>
      <c r="F2282" t="str">
        <f t="shared" si="651"/>
        <v>2.90988492910183-30.7561588216743i</v>
      </c>
      <c r="G2282" t="str">
        <f t="shared" si="652"/>
        <v>0.999991415264095-0.0029299594206993i</v>
      </c>
      <c r="H2282" t="str">
        <f t="shared" si="653"/>
        <v>138.585954005557-507.497440687855i</v>
      </c>
      <c r="I2282" t="str">
        <f t="shared" si="654"/>
        <v>-102.948179037513-38.8567848516329i</v>
      </c>
      <c r="K2282" t="str">
        <f t="shared" si="655"/>
        <v>0.00250372334764178-0.00743468911745917i</v>
      </c>
      <c r="L2282" t="str">
        <f t="shared" si="656"/>
        <v>0.000714285714285714-0.24897171445444i</v>
      </c>
      <c r="M2282" t="str">
        <f t="shared" si="657"/>
        <v>0.0025-0.00775678920980217i</v>
      </c>
      <c r="N2282">
        <f t="shared" si="658"/>
        <v>66.772355564652528</v>
      </c>
      <c r="O2282">
        <f t="shared" si="659"/>
        <v>2.2344035997950691</v>
      </c>
      <c r="P2282" s="3">
        <f t="shared" si="660"/>
        <v>-2.2344035997950691</v>
      </c>
      <c r="Q2282" s="3">
        <f t="shared" si="661"/>
        <v>-113.22764443534747</v>
      </c>
      <c r="R2282">
        <f t="shared" si="662"/>
        <v>66.772355564652528</v>
      </c>
      <c r="S2282">
        <f t="shared" si="663"/>
        <v>4.8575159178138012</v>
      </c>
      <c r="T2282">
        <f t="shared" si="646"/>
        <v>-2.2344035997950691</v>
      </c>
    </row>
    <row r="2283" spans="1:20" x14ac:dyDescent="0.25">
      <c r="A2283">
        <f t="shared" si="647"/>
        <v>30636.651200246593</v>
      </c>
      <c r="B2283">
        <f t="shared" si="664"/>
        <v>4875.9744783014939</v>
      </c>
      <c r="C2283" t="str">
        <f t="shared" si="648"/>
        <v>-0.301306174777817-0.707818077699582i</v>
      </c>
      <c r="D2283" t="str">
        <f t="shared" si="649"/>
        <v>3.47796879159845-3.28737285585259i</v>
      </c>
      <c r="E2283" t="str">
        <f t="shared" si="650"/>
        <v>164.416794411847+4.76343643773932i</v>
      </c>
      <c r="F2283" t="str">
        <f t="shared" si="651"/>
        <v>2.90988473888861-30.6397925295909i</v>
      </c>
      <c r="G2283" t="str">
        <f t="shared" si="652"/>
        <v>0.999991349896704-0.00294109307424471i</v>
      </c>
      <c r="H2283" t="str">
        <f t="shared" si="653"/>
        <v>135.999364864837-503.225760581225i</v>
      </c>
      <c r="I2283" t="str">
        <f t="shared" si="654"/>
        <v>-101.713156661871-38.1268607570164i</v>
      </c>
      <c r="K2283" t="str">
        <f t="shared" si="655"/>
        <v>0.00250245403909002-0.00740674106001933i</v>
      </c>
      <c r="L2283" t="str">
        <f t="shared" si="656"/>
        <v>0.000714285714285714-0.248029203481212i</v>
      </c>
      <c r="M2283" t="str">
        <f t="shared" si="657"/>
        <v>0.0025-0.00772742499482182i</v>
      </c>
      <c r="N2283">
        <f t="shared" si="658"/>
        <v>66.941366560613673</v>
      </c>
      <c r="O2283">
        <f t="shared" si="659"/>
        <v>2.2783102593630868</v>
      </c>
      <c r="P2283" s="3">
        <f t="shared" si="660"/>
        <v>-2.2783102593630868</v>
      </c>
      <c r="Q2283" s="3">
        <f t="shared" si="661"/>
        <v>-113.05863343938633</v>
      </c>
      <c r="R2283">
        <f t="shared" si="662"/>
        <v>66.941366560613673</v>
      </c>
      <c r="S2283">
        <f t="shared" si="663"/>
        <v>4.8759744783014938</v>
      </c>
      <c r="T2283">
        <f t="shared" si="646"/>
        <v>-2.2783102593630868</v>
      </c>
    </row>
    <row r="2284" spans="1:20" x14ac:dyDescent="0.25">
      <c r="A2284">
        <f t="shared" si="647"/>
        <v>30753.070474807533</v>
      </c>
      <c r="B2284">
        <f t="shared" si="664"/>
        <v>4894.5031813190399</v>
      </c>
      <c r="C2284" t="str">
        <f t="shared" si="648"/>
        <v>-0.29770917518241-0.705138876940739i</v>
      </c>
      <c r="D2284" t="str">
        <f t="shared" si="649"/>
        <v>3.47796760221277-3.27510493054921i</v>
      </c>
      <c r="E2284" t="str">
        <f t="shared" si="650"/>
        <v>164.440582451278+4.77997204617624i</v>
      </c>
      <c r="F2284" t="str">
        <f t="shared" si="651"/>
        <v>2.90988454722705-30.5238670012012i</v>
      </c>
      <c r="G2284" t="str">
        <f t="shared" si="652"/>
        <v>0.999991284031586-0.00295226903347359i</v>
      </c>
      <c r="H2284" t="str">
        <f t="shared" si="653"/>
        <v>133.478332317776-499.011755195563i</v>
      </c>
      <c r="I2284" t="str">
        <f t="shared" si="654"/>
        <v>-100.496981818589-37.4160948450325i</v>
      </c>
      <c r="K2284" t="str">
        <f t="shared" si="655"/>
        <v>0.00250119428097902-0.00737889911900108i</v>
      </c>
      <c r="L2284" t="str">
        <f t="shared" si="656"/>
        <v>0.000714285714285714-0.247090260491345i</v>
      </c>
      <c r="M2284" t="str">
        <f t="shared" si="657"/>
        <v>0.0025-0.00769817194144436i</v>
      </c>
      <c r="N2284">
        <f t="shared" si="658"/>
        <v>67.110560581945862</v>
      </c>
      <c r="O2284">
        <f t="shared" si="659"/>
        <v>2.3221238798428754</v>
      </c>
      <c r="P2284" s="3">
        <f t="shared" si="660"/>
        <v>-2.3221238798428754</v>
      </c>
      <c r="Q2284" s="3">
        <f t="shared" si="661"/>
        <v>-112.88943941805414</v>
      </c>
      <c r="R2284">
        <f t="shared" si="662"/>
        <v>67.110560581945862</v>
      </c>
      <c r="S2284">
        <f t="shared" si="663"/>
        <v>4.8945031813190401</v>
      </c>
      <c r="T2284">
        <f t="shared" ref="T2284:T2347" si="665">P2284</f>
        <v>-2.3221238798428754</v>
      </c>
    </row>
    <row r="2285" spans="1:20" x14ac:dyDescent="0.25">
      <c r="A2285">
        <f t="shared" ref="A2285:A2348" si="666">2*PI()*B2285</f>
        <v>30869.9321426118</v>
      </c>
      <c r="B2285">
        <f t="shared" si="664"/>
        <v>4913.102293408052</v>
      </c>
      <c r="C2285" t="str">
        <f t="shared" ref="C2285:C2348" si="667">IMPRODUCT(D2285,E2285,$C$40,,K2285,$C$41)</f>
        <v>-0.294139091694146-0.702471070299372i</v>
      </c>
      <c r="D2285" t="str">
        <f t="shared" ref="D2285:D2348" si="668">IMDIV(IMPRODUCT($C$37,$C$38,COMPLEX(1,A2285/$C$38)),IMSUM(-1*A2285*A2285/$C$39,COMPLEX(0,1*A2285)))</f>
        <v>3.47796640377141-3.26288411860795i</v>
      </c>
      <c r="E2285" t="str">
        <f t="shared" ref="E2285:E2348" si="669">IMDIV(IMPRODUCT(IMSUM(F2285,G2285),$C$29,H2285),IMSUM(1,I2285))</f>
        <v>164.464554796275+4.79654886328441i</v>
      </c>
      <c r="F2285" t="str">
        <f t="shared" ref="F2285:F2348" si="670">IMDIV(IMPRODUCT($C$14,$C$15,COMPLEX(1,A2285/$C$15)),IMSUM(-1*A2285*A2285/$C$16,COMPLEX(0,A2285)))</f>
        <v>2.90988435410612-30.4083805688772i</v>
      </c>
      <c r="G2285" t="str">
        <f t="shared" ref="G2285:G2348" si="671">IMDIV(1,COMPLEX(1,A2285*$C$9*$C$10))</f>
        <v>0.99999121766495-0.00296348745912237i</v>
      </c>
      <c r="H2285" t="str">
        <f t="shared" ref="H2285:H2348" si="672">IMDIV($C$3,IMSUM(K2285,COMPLEX(0,$C$28*A2285)))</f>
        <v>131.020750302725-494.854456732109i</v>
      </c>
      <c r="I2285" t="str">
        <f t="shared" ref="I2285:I2348" si="673">IMPRODUCT(F2285,$C$29,H2285,$C$31)</f>
        <v>-99.2993176342447-36.7238560427154i</v>
      </c>
      <c r="K2285" t="str">
        <f t="shared" ref="K2285:K2348" si="674">IF($C$26&lt;=0,IMDIV(1,IMSUM(IMDIV(1,L2285),1/$C$18)),IMDIV(1,IMSUM(IMDIV(1,L2285),1/$C$18,IMDIV(1,M2285))))</f>
        <v>0.00249994400104013-0.00735116289876261i</v>
      </c>
      <c r="L2285" t="str">
        <f t="shared" ref="L2285:L2348" si="675">IMSUM($C$21/$C$22,IMDIV(1,COMPLEX(0,$C$20*$C$22*A2285)))</f>
        <v>0.000714285714285714-0.246154871977829i</v>
      </c>
      <c r="M2285" t="str">
        <f t="shared" ref="M2285:M2348" si="676">IMSUM($C$25/$C$26,IMDIV(1,COMPLEX(0,$C$24*$C$26*A2285)))</f>
        <v>0.0025-0.00766902962885472i</v>
      </c>
      <c r="N2285">
        <f t="shared" ref="N2285:N2348" si="677">ABS(R2285)</f>
        <v>67.27993618075584</v>
      </c>
      <c r="O2285">
        <f t="shared" ref="O2285:O2348" si="678">ABS(P2285)</f>
        <v>2.3658442903166943</v>
      </c>
      <c r="P2285" s="3">
        <f t="shared" ref="P2285:P2348" si="679">20*LOG10(IMABS(C2285))</f>
        <v>-2.3658442903166943</v>
      </c>
      <c r="Q2285" s="3">
        <f t="shared" ref="Q2285:Q2348" si="680">IMARGUMENT(C2285)*180/PI()</f>
        <v>-112.72006381924416</v>
      </c>
      <c r="R2285">
        <f t="shared" ref="R2285:R2348" si="681">IF(Q2285&lt;0,Q2285+180,Q2285-180)</f>
        <v>67.27993618075584</v>
      </c>
      <c r="S2285">
        <f t="shared" ref="S2285:S2348" si="682">B2285/1000</f>
        <v>4.9131022934080519</v>
      </c>
      <c r="T2285">
        <f t="shared" si="665"/>
        <v>-2.3658442903166943</v>
      </c>
    </row>
    <row r="2286" spans="1:20" x14ac:dyDescent="0.25">
      <c r="A2286">
        <f t="shared" si="666"/>
        <v>30987.237884753722</v>
      </c>
      <c r="B2286">
        <f t="shared" ref="B2286:B2349" si="683">B2285*(1+B$42)</f>
        <v>4931.7720821230023</v>
      </c>
      <c r="C2286" t="str">
        <f t="shared" si="667"/>
        <v>-0.290595719504804-0.69981460627705i</v>
      </c>
      <c r="D2286" t="str">
        <f t="shared" si="668"/>
        <v>3.47796519620544-3.25071024422692i</v>
      </c>
      <c r="E2286" t="str">
        <f t="shared" si="669"/>
        <v>164.48871289667+4.81316679500583i</v>
      </c>
      <c r="F2286" t="str">
        <f t="shared" si="670"/>
        <v>2.9098841595147-30.2933315713078i</v>
      </c>
      <c r="G2286" t="str">
        <f t="shared" si="671"/>
        <v>0.999991150792979-0.00297474851253799i</v>
      </c>
      <c r="H2286" t="str">
        <f t="shared" si="672"/>
        <v>128.624593406824-490.752909110051i</v>
      </c>
      <c r="I2286" t="str">
        <f t="shared" si="673"/>
        <v>-98.1198323040705-36.0495378983219i</v>
      </c>
      <c r="K2286" t="str">
        <f t="shared" si="674"/>
        <v>0.00249870312754689-0.00732353200512802i</v>
      </c>
      <c r="L2286" t="str">
        <f t="shared" si="675"/>
        <v>0.000714285714285714-0.245223024484787i</v>
      </c>
      <c r="M2286" t="str">
        <f t="shared" si="676"/>
        <v>0.0025-0.00763999763783094i</v>
      </c>
      <c r="N2286">
        <f t="shared" si="677"/>
        <v>67.449491906796865</v>
      </c>
      <c r="O2286">
        <f t="shared" si="678"/>
        <v>2.4094713205061238</v>
      </c>
      <c r="P2286" s="3">
        <f t="shared" si="679"/>
        <v>-2.4094713205061238</v>
      </c>
      <c r="Q2286" s="3">
        <f t="shared" si="680"/>
        <v>-112.55050809320313</v>
      </c>
      <c r="R2286">
        <f t="shared" si="681"/>
        <v>67.449491906796865</v>
      </c>
      <c r="S2286">
        <f t="shared" si="682"/>
        <v>4.9317720821230022</v>
      </c>
      <c r="T2286">
        <f t="shared" si="665"/>
        <v>-2.4094713205061238</v>
      </c>
    </row>
    <row r="2287" spans="1:20" x14ac:dyDescent="0.25">
      <c r="A2287">
        <f t="shared" si="666"/>
        <v>31104.989388715789</v>
      </c>
      <c r="B2287">
        <f t="shared" si="683"/>
        <v>4950.5128160350696</v>
      </c>
      <c r="C2287" t="str">
        <f t="shared" si="667"/>
        <v>-0.287078855334274-0.697169433698714i</v>
      </c>
      <c r="D2287" t="str">
        <f t="shared" si="668"/>
        <v>3.47796397944536-3.23858313227944i</v>
      </c>
      <c r="E2287" t="str">
        <f t="shared" si="669"/>
        <v>164.51305821404+4.82982574373411i</v>
      </c>
      <c r="F2287" t="str">
        <f t="shared" si="670"/>
        <v>2.90988396344161-30.1787183534745i</v>
      </c>
      <c r="G2287" t="str">
        <f t="shared" si="671"/>
        <v>0.999991083411824-0.00298605235568018i</v>
      </c>
      <c r="H2287" t="str">
        <f t="shared" si="672"/>
        <v>126.287913349414-486.706168462448i</v>
      </c>
      <c r="I2287" t="str">
        <f t="shared" si="673"/>
        <v>-96.9581991810955-35.3925574896046i</v>
      </c>
      <c r="K2287" t="str">
        <f t="shared" si="674"/>
        <v>0.00249747158931064-0.00729600604538182i</v>
      </c>
      <c r="L2287" t="str">
        <f t="shared" si="675"/>
        <v>0.000714285714285714-0.244294704607279i</v>
      </c>
      <c r="M2287" t="str">
        <f t="shared" si="676"/>
        <v>0.0025-0.00761107555073818i</v>
      </c>
      <c r="N2287">
        <f t="shared" si="677"/>
        <v>67.619226307512804</v>
      </c>
      <c r="O2287">
        <f t="shared" si="678"/>
        <v>2.4530048007654637</v>
      </c>
      <c r="P2287" s="3">
        <f t="shared" si="679"/>
        <v>-2.4530048007654637</v>
      </c>
      <c r="Q2287" s="3">
        <f t="shared" si="680"/>
        <v>-112.3807736924872</v>
      </c>
      <c r="R2287">
        <f t="shared" si="681"/>
        <v>67.619226307512804</v>
      </c>
      <c r="S2287">
        <f t="shared" si="682"/>
        <v>4.9505128160350695</v>
      </c>
      <c r="T2287">
        <f t="shared" si="665"/>
        <v>-2.4530048007654637</v>
      </c>
    </row>
    <row r="2288" spans="1:20" x14ac:dyDescent="0.25">
      <c r="A2288">
        <f t="shared" si="666"/>
        <v>31223.188348392909</v>
      </c>
      <c r="B2288">
        <f t="shared" si="683"/>
        <v>4969.3247647360031</v>
      </c>
      <c r="C2288" t="str">
        <f t="shared" si="667"/>
        <v>-0.283588297418996-0.694535501710366i</v>
      </c>
      <c r="D2288" t="str">
        <f t="shared" si="668"/>
        <v>3.47796275342121-3.22650260831153i</v>
      </c>
      <c r="E2288" t="str">
        <f t="shared" si="669"/>
        <v>164.53759222181+4.84652560825708i</v>
      </c>
      <c r="F2288" t="str">
        <f t="shared" si="670"/>
        <v>2.90988376587556-30.0645392666275i</v>
      </c>
      <c r="G2288" t="str">
        <f t="shared" si="671"/>
        <v>0.999991015517608-0.00299739915112387i</v>
      </c>
      <c r="H2288" t="str">
        <f t="shared" si="672"/>
        <v>124.008835633498-482.713303556704i</v>
      </c>
      <c r="I2288" t="str">
        <f t="shared" si="673"/>
        <v>-95.8140968450847-34.7523543851862i</v>
      </c>
      <c r="K2288" t="str">
        <f t="shared" si="674"/>
        <v>0.00249624931567697-0.00726858462826423i</v>
      </c>
      <c r="L2288" t="str">
        <f t="shared" si="675"/>
        <v>0.000714285714285714-0.243369898991113i</v>
      </c>
      <c r="M2288" t="str">
        <f t="shared" si="676"/>
        <v>0.0025-0.00758226295152234i</v>
      </c>
      <c r="N2288">
        <f t="shared" si="677"/>
        <v>67.789137928085708</v>
      </c>
      <c r="O2288">
        <f t="shared" si="678"/>
        <v>2.4964445620731217</v>
      </c>
      <c r="P2288" s="3">
        <f t="shared" si="679"/>
        <v>-2.4964445620731217</v>
      </c>
      <c r="Q2288" s="3">
        <f t="shared" si="680"/>
        <v>-112.21086207191429</v>
      </c>
      <c r="R2288">
        <f t="shared" si="681"/>
        <v>67.789137928085708</v>
      </c>
      <c r="S2288">
        <f t="shared" si="682"/>
        <v>4.9693247647360028</v>
      </c>
      <c r="T2288">
        <f t="shared" si="665"/>
        <v>-2.4964445620731217</v>
      </c>
    </row>
    <row r="2289" spans="1:20" x14ac:dyDescent="0.25">
      <c r="A2289">
        <f t="shared" si="666"/>
        <v>31341.836464116805</v>
      </c>
      <c r="B2289">
        <f t="shared" si="683"/>
        <v>4988.2081988420005</v>
      </c>
      <c r="C2289" t="str">
        <f t="shared" si="667"/>
        <v>-0.28012384550051-0.691912759776636i</v>
      </c>
      <c r="D2289" t="str">
        <f t="shared" si="668"/>
        <v>3.47796151806245-3.21446849853932i</v>
      </c>
      <c r="E2289" t="str">
        <f t="shared" si="669"/>
        <v>164.562316405353+4.86326628370299i</v>
      </c>
      <c r="F2289" t="str">
        <f t="shared" si="670"/>
        <v>2.9098835668052-29.9507926682622i</v>
      </c>
      <c r="G2289" t="str">
        <f t="shared" si="671"/>
        <v>0.999990947106425-0.00300878906206145i</v>
      </c>
      <c r="H2289" t="str">
        <f t="shared" si="672"/>
        <v>121.785556356696-478.773396146706i</v>
      </c>
      <c r="I2289" t="str">
        <f t="shared" si="673"/>
        <v>-94.68720915333-34.1283896562845i</v>
      </c>
      <c r="K2289" t="str">
        <f t="shared" si="674"/>
        <v>0.00249503623652117-0.00724126736396611i</v>
      </c>
      <c r="L2289" t="str">
        <f t="shared" si="675"/>
        <v>0.000714285714285714-0.242448594332649i</v>
      </c>
      <c r="M2289" t="str">
        <f t="shared" si="676"/>
        <v>0.0025-0.00755355942570471i</v>
      </c>
      <c r="N2289">
        <f t="shared" si="677"/>
        <v>67.959225311476672</v>
      </c>
      <c r="O2289">
        <f t="shared" si="678"/>
        <v>2.5397904360242758</v>
      </c>
      <c r="P2289" s="3">
        <f t="shared" si="679"/>
        <v>-2.5397904360242758</v>
      </c>
      <c r="Q2289" s="3">
        <f t="shared" si="680"/>
        <v>-112.04077468852333</v>
      </c>
      <c r="R2289">
        <f t="shared" si="681"/>
        <v>67.959225311476672</v>
      </c>
      <c r="S2289">
        <f t="shared" si="682"/>
        <v>4.9882081988420008</v>
      </c>
      <c r="T2289">
        <f t="shared" si="665"/>
        <v>-2.5397904360242758</v>
      </c>
    </row>
    <row r="2290" spans="1:20" x14ac:dyDescent="0.25">
      <c r="A2290">
        <f t="shared" si="666"/>
        <v>31460.935442680453</v>
      </c>
      <c r="B2290">
        <f t="shared" si="683"/>
        <v>5007.1633899976005</v>
      </c>
      <c r="C2290" t="str">
        <f t="shared" si="667"/>
        <v>-0.27668530081405-0.689301157678455i</v>
      </c>
      <c r="D2290" t="str">
        <f t="shared" si="668"/>
        <v>3.477960273298-3.20248062984666i</v>
      </c>
      <c r="E2290" t="str">
        <f t="shared" si="669"/>
        <v>164.587232262092+4.880047661481i</v>
      </c>
      <c r="F2290" t="str">
        <f t="shared" si="670"/>
        <v>2.90988336621902-29.8374769220955i</v>
      </c>
      <c r="G2290" t="str">
        <f t="shared" si="671"/>
        <v>0.999990878174339-0.00302022225230517i</v>
      </c>
      <c r="H2290" t="str">
        <f t="shared" si="672"/>
        <v>119.616339173801-474.885541263161i</v>
      </c>
      <c r="I2290" t="str">
        <f t="shared" si="673"/>
        <v>-93.5772252751481-33.5201449362263i</v>
      </c>
      <c r="K2290" t="str">
        <f t="shared" si="674"/>
        <v>0.00249383228224465-0.0072140538641237i</v>
      </c>
      <c r="L2290" t="str">
        <f t="shared" si="675"/>
        <v>0.000714285714285714-0.24153077737861i</v>
      </c>
      <c r="M2290" t="str">
        <f t="shared" si="676"/>
        <v>0.0025-0.00752496456037527i</v>
      </c>
      <c r="N2290">
        <f t="shared" si="677"/>
        <v>68.129486998470753</v>
      </c>
      <c r="O2290">
        <f t="shared" si="678"/>
        <v>2.5830422548227023</v>
      </c>
      <c r="P2290" s="3">
        <f t="shared" si="679"/>
        <v>-2.5830422548227023</v>
      </c>
      <c r="Q2290" s="3">
        <f t="shared" si="680"/>
        <v>-111.87051300152925</v>
      </c>
      <c r="R2290">
        <f t="shared" si="681"/>
        <v>68.129486998470753</v>
      </c>
      <c r="S2290">
        <f t="shared" si="682"/>
        <v>5.0071633899976007</v>
      </c>
      <c r="T2290">
        <f t="shared" si="665"/>
        <v>-2.5830422548227023</v>
      </c>
    </row>
    <row r="2291" spans="1:20" x14ac:dyDescent="0.25">
      <c r="A2291">
        <f t="shared" si="666"/>
        <v>31580.486997362637</v>
      </c>
      <c r="B2291">
        <f t="shared" si="683"/>
        <v>5026.1906108795911</v>
      </c>
      <c r="C2291" t="str">
        <f t="shared" si="667"/>
        <v>-0.273272466077263-0.686700645510728i</v>
      </c>
      <c r="D2291" t="str">
        <f t="shared" si="668"/>
        <v>3.47795901905626-3.19053882978257i</v>
      </c>
      <c r="E2291" t="str">
        <f t="shared" si="669"/>
        <v>164.612341301602+4.89686962922557i</v>
      </c>
      <c r="F2291" t="str">
        <f t="shared" si="670"/>
        <v>2.90988316410554-29.7245903980424i</v>
      </c>
      <c r="G2291" t="str">
        <f t="shared" si="671"/>
        <v>0.999990808717383-0.00303169888628942i</v>
      </c>
      <c r="H2291" t="str">
        <f t="shared" si="672"/>
        <v>117.499512403227-471.048847448083i</v>
      </c>
      <c r="I2291" t="str">
        <f t="shared" si="673"/>
        <v>-92.4838397117835-32.9271215252795i</v>
      </c>
      <c r="K2291" t="str">
        <f t="shared" si="674"/>
        <v>0.00249263738377066-0.00718694374181388i</v>
      </c>
      <c r="L2291" t="str">
        <f t="shared" si="675"/>
        <v>0.000714285714285714-0.240616434925892i</v>
      </c>
      <c r="M2291" t="str">
        <f t="shared" si="676"/>
        <v>0.0025-0.00749647794418733i</v>
      </c>
      <c r="N2291">
        <f t="shared" si="677"/>
        <v>68.299921527717601</v>
      </c>
      <c r="O2291">
        <f t="shared" si="678"/>
        <v>2.6261998512724989</v>
      </c>
      <c r="P2291" s="3">
        <f t="shared" si="679"/>
        <v>-2.6261998512724989</v>
      </c>
      <c r="Q2291" s="3">
        <f t="shared" si="680"/>
        <v>-111.7000784722824</v>
      </c>
      <c r="R2291">
        <f t="shared" si="681"/>
        <v>68.299921527717601</v>
      </c>
      <c r="S2291">
        <f t="shared" si="682"/>
        <v>5.0261906108795911</v>
      </c>
      <c r="T2291">
        <f t="shared" si="665"/>
        <v>-2.6261998512724989</v>
      </c>
    </row>
    <row r="2292" spans="1:20" x14ac:dyDescent="0.25">
      <c r="A2292">
        <f t="shared" si="666"/>
        <v>31700.492847952617</v>
      </c>
      <c r="B2292">
        <f t="shared" si="683"/>
        <v>5045.2901352009339</v>
      </c>
      <c r="C2292" t="str">
        <f t="shared" si="667"/>
        <v>-0.269885145478976-0.684111173680057i</v>
      </c>
      <c r="D2292" t="str">
        <f t="shared" si="668"/>
        <v>3.47795775526509-3.17864292655873i</v>
      </c>
      <c r="E2292" t="str">
        <f t="shared" si="669"/>
        <v>164.637645045715+4.91373207073564i</v>
      </c>
      <c r="F2292" t="str">
        <f t="shared" si="670"/>
        <v>2.90988296045311-29.612131472192i</v>
      </c>
      <c r="G2292" t="str">
        <f t="shared" si="671"/>
        <v>0.999990738731561-0.00304321912907316i</v>
      </c>
      <c r="H2292" t="str">
        <f t="shared" si="672"/>
        <v>115.433466270155-467.262436938791i</v>
      </c>
      <c r="I2292" t="str">
        <f t="shared" si="673"/>
        <v>-91.4067523032392-32.3488395384841i</v>
      </c>
      <c r="K2292" t="str">
        <f t="shared" si="674"/>
        <v>0.00249145147254069-0.00715993661154921i</v>
      </c>
      <c r="L2292" t="str">
        <f t="shared" si="675"/>
        <v>0.000714285714285714-0.239705553821371i</v>
      </c>
      <c r="M2292" t="str">
        <f t="shared" si="676"/>
        <v>0.0025-0.0074680991673514i</v>
      </c>
      <c r="N2292">
        <f t="shared" si="677"/>
        <v>68.470527435774031</v>
      </c>
      <c r="O2292">
        <f t="shared" si="678"/>
        <v>2.6692630587695372</v>
      </c>
      <c r="P2292" s="3">
        <f t="shared" si="679"/>
        <v>-2.6692630587695372</v>
      </c>
      <c r="Q2292" s="3">
        <f t="shared" si="680"/>
        <v>-111.52947256422597</v>
      </c>
      <c r="R2292">
        <f t="shared" si="681"/>
        <v>68.470527435774031</v>
      </c>
      <c r="S2292">
        <f t="shared" si="682"/>
        <v>5.0452901352009336</v>
      </c>
      <c r="T2292">
        <f t="shared" si="665"/>
        <v>-2.6692630587695372</v>
      </c>
    </row>
    <row r="2293" spans="1:20" x14ac:dyDescent="0.25">
      <c r="A2293">
        <f t="shared" si="666"/>
        <v>31820.95472077484</v>
      </c>
      <c r="B2293">
        <f t="shared" si="683"/>
        <v>5064.4622377146979</v>
      </c>
      <c r="C2293" t="str">
        <f t="shared" si="667"/>
        <v>-0.266523144668067-0.681532692902425i</v>
      </c>
      <c r="D2293" t="str">
        <f t="shared" si="668"/>
        <v>3.4779564818518-3.16679274904709i</v>
      </c>
      <c r="E2293" t="str">
        <f t="shared" si="669"/>
        <v>164.66314502862+4.93063486591713i</v>
      </c>
      <c r="F2293" t="str">
        <f t="shared" si="670"/>
        <v>2.90988275525-29.5000985267849i</v>
      </c>
      <c r="G2293" t="str">
        <f t="shared" si="671"/>
        <v>0.999990668212847-0.00305478314634225i</v>
      </c>
      <c r="H2293" t="str">
        <f t="shared" si="672"/>
        <v>113.416650279491-463.525445806432i</v>
      </c>
      <c r="I2293" t="str">
        <f t="shared" si="673"/>
        <v>-90.3456682234533-31.784837094277i</v>
      </c>
      <c r="K2293" t="str">
        <f t="shared" si="674"/>
        <v>0.00249027448051028-0.00713303208927277i</v>
      </c>
      <c r="L2293" t="str">
        <f t="shared" si="675"/>
        <v>0.000714285714285714-0.238798120961716i</v>
      </c>
      <c r="M2293" t="str">
        <f t="shared" si="676"/>
        <v>0.0025-0.00743982782162921i</v>
      </c>
      <c r="N2293">
        <f t="shared" si="677"/>
        <v>68.641303257142894</v>
      </c>
      <c r="O2293">
        <f t="shared" si="678"/>
        <v>2.7122317112933594</v>
      </c>
      <c r="P2293" s="3">
        <f t="shared" si="679"/>
        <v>-2.7122317112933594</v>
      </c>
      <c r="Q2293" s="3">
        <f t="shared" si="680"/>
        <v>-111.35869674285711</v>
      </c>
      <c r="R2293">
        <f t="shared" si="681"/>
        <v>68.641303257142894</v>
      </c>
      <c r="S2293">
        <f t="shared" si="682"/>
        <v>5.0644622377146984</v>
      </c>
      <c r="T2293">
        <f t="shared" si="665"/>
        <v>-2.7122317112933594</v>
      </c>
    </row>
    <row r="2294" spans="1:20" x14ac:dyDescent="0.25">
      <c r="A2294">
        <f t="shared" si="666"/>
        <v>31941.874348713784</v>
      </c>
      <c r="B2294">
        <f t="shared" si="683"/>
        <v>5083.7071942180137</v>
      </c>
      <c r="C2294" t="str">
        <f t="shared" si="667"/>
        <v>-0.263186270742418-0.678965154200976i</v>
      </c>
      <c r="D2294" t="str">
        <f t="shared" si="668"/>
        <v>3.4779551987431-3.15498812677731i</v>
      </c>
      <c r="E2294" t="str">
        <f t="shared" si="669"/>
        <v>164.688842796977+4.9475778907209i</v>
      </c>
      <c r="F2294" t="str">
        <f t="shared" si="670"/>
        <v>2.9098825484844-29.3884899501895i</v>
      </c>
      <c r="G2294" t="str">
        <f t="shared" si="671"/>
        <v>0.999990597157181-0.00306639110441183i</v>
      </c>
      <c r="H2294" t="str">
        <f t="shared" si="672"/>
        <v>111.447570712135-459.837024053506i</v>
      </c>
      <c r="I2294" t="str">
        <f t="shared" si="673"/>
        <v>-89.3002979650784-31.234669541824i</v>
      </c>
      <c r="K2294" t="str">
        <f t="shared" si="674"/>
        <v>0.00248910634014526-0.00710622979235327i</v>
      </c>
      <c r="L2294" t="str">
        <f t="shared" si="675"/>
        <v>0.000714285714285714-0.237894123293202i</v>
      </c>
      <c r="M2294" t="str">
        <f t="shared" si="676"/>
        <v>0.0025-0.00741166350032797i</v>
      </c>
      <c r="N2294">
        <f t="shared" si="677"/>
        <v>68.812247524312355</v>
      </c>
      <c r="O2294">
        <f t="shared" si="678"/>
        <v>2.7551056433981014</v>
      </c>
      <c r="P2294" s="3">
        <f t="shared" si="679"/>
        <v>-2.7551056433981014</v>
      </c>
      <c r="Q2294" s="3">
        <f t="shared" si="680"/>
        <v>-111.18775247568765</v>
      </c>
      <c r="R2294">
        <f t="shared" si="681"/>
        <v>68.812247524312355</v>
      </c>
      <c r="S2294">
        <f t="shared" si="682"/>
        <v>5.0837071942180136</v>
      </c>
      <c r="T2294">
        <f t="shared" si="665"/>
        <v>-2.7551056433981014</v>
      </c>
    </row>
    <row r="2295" spans="1:20" x14ac:dyDescent="0.25">
      <c r="A2295">
        <f t="shared" si="666"/>
        <v>32063.253471238899</v>
      </c>
      <c r="B2295">
        <f t="shared" si="683"/>
        <v>5103.0252815560425</v>
      </c>
      <c r="C2295" t="str">
        <f t="shared" si="667"/>
        <v>-0.259874332237933-0.676408508903789i</v>
      </c>
      <c r="D2295" t="str">
        <f t="shared" si="668"/>
        <v>3.47795390586523-3.14322888993443i</v>
      </c>
      <c r="E2295" t="str">
        <f t="shared" si="669"/>
        <v>164.714739910012+4.9645610170828i</v>
      </c>
      <c r="F2295" t="str">
        <f t="shared" si="670"/>
        <v>2.90988234014446-29.2773041368787i</v>
      </c>
      <c r="G2295" t="str">
        <f t="shared" si="671"/>
        <v>0.999990525560477-0.00307804317022876i</v>
      </c>
      <c r="H2295" t="str">
        <f t="shared" si="672"/>
        <v>109.524788238371-456.19633567452i</v>
      </c>
      <c r="I2295" t="str">
        <f t="shared" si="673"/>
        <v>-88.2703573150257-30.6979087250798i</v>
      </c>
      <c r="K2295" t="str">
        <f t="shared" si="674"/>
        <v>0.00248794698441801-0.00707952933958028i</v>
      </c>
      <c r="L2295" t="str">
        <f t="shared" si="675"/>
        <v>0.000714285714285714-0.236993547811518i</v>
      </c>
      <c r="M2295" t="str">
        <f t="shared" si="676"/>
        <v>0.0025-0.00738360579829446i</v>
      </c>
      <c r="N2295">
        <f t="shared" si="677"/>
        <v>68.983358767794996</v>
      </c>
      <c r="O2295">
        <f t="shared" si="678"/>
        <v>2.7978846902036851</v>
      </c>
      <c r="P2295" s="3">
        <f t="shared" si="679"/>
        <v>-2.7978846902036851</v>
      </c>
      <c r="Q2295" s="3">
        <f t="shared" si="680"/>
        <v>-111.016641232205</v>
      </c>
      <c r="R2295">
        <f t="shared" si="681"/>
        <v>68.983358767794996</v>
      </c>
      <c r="S2295">
        <f t="shared" si="682"/>
        <v>5.1030252815560422</v>
      </c>
      <c r="T2295">
        <f t="shared" si="665"/>
        <v>-2.7978846902036851</v>
      </c>
    </row>
    <row r="2296" spans="1:20" x14ac:dyDescent="0.25">
      <c r="A2296">
        <f t="shared" si="666"/>
        <v>32185.093834429605</v>
      </c>
      <c r="B2296">
        <f t="shared" si="683"/>
        <v>5122.4167776259555</v>
      </c>
      <c r="C2296" t="str">
        <f t="shared" si="667"/>
        <v>-0.25658713911766-0.673862708641663i</v>
      </c>
      <c r="D2296" t="str">
        <f t="shared" si="668"/>
        <v>3.47795260314379-3.13151486935629i</v>
      </c>
      <c r="E2296" t="str">
        <f t="shared" si="669"/>
        <v>164.740837939636+4.98158411286071i</v>
      </c>
      <c r="F2296" t="str">
        <f t="shared" si="670"/>
        <v>2.90988213021814-29.1665394874074i</v>
      </c>
      <c r="G2296" t="str">
        <f t="shared" si="671"/>
        <v>0.999990453418615-0.00308973951137394i</v>
      </c>
      <c r="H2296" t="str">
        <f t="shared" si="672"/>
        <v>107.646915642492-452.602558683504i</v>
      </c>
      <c r="I2296" t="str">
        <f t="shared" si="673"/>
        <v>-87.255567321821-30.1741422816968i</v>
      </c>
      <c r="K2296" t="str">
        <f t="shared" si="674"/>
        <v>0.00248679634680349-0.00705293035115909i</v>
      </c>
      <c r="L2296" t="str">
        <f t="shared" si="675"/>
        <v>0.000714285714285714-0.236096381561584i</v>
      </c>
      <c r="M2296" t="str">
        <f t="shared" si="676"/>
        <v>0.0025-0.00735565431190918i</v>
      </c>
      <c r="N2296">
        <f t="shared" si="677"/>
        <v>69.154635516163793</v>
      </c>
      <c r="O2296">
        <f t="shared" si="678"/>
        <v>2.8405686873868765</v>
      </c>
      <c r="P2296" s="3">
        <f t="shared" si="679"/>
        <v>-2.8405686873868765</v>
      </c>
      <c r="Q2296" s="3">
        <f t="shared" si="680"/>
        <v>-110.84536448383621</v>
      </c>
      <c r="R2296">
        <f t="shared" si="681"/>
        <v>69.154635516163793</v>
      </c>
      <c r="S2296">
        <f t="shared" si="682"/>
        <v>5.1224167776259559</v>
      </c>
      <c r="T2296">
        <f t="shared" si="665"/>
        <v>-2.8405686873868765</v>
      </c>
    </row>
    <row r="2297" spans="1:20" x14ac:dyDescent="0.25">
      <c r="A2297">
        <f t="shared" si="666"/>
        <v>32307.39719100044</v>
      </c>
      <c r="B2297">
        <f t="shared" si="683"/>
        <v>5141.8819613809346</v>
      </c>
      <c r="C2297" t="str">
        <f t="shared" si="667"/>
        <v>-0.253324502760983-0.671327705345956i</v>
      </c>
      <c r="D2297" t="str">
        <f t="shared" si="668"/>
        <v>3.47795129050384-3.11984589653121i</v>
      </c>
      <c r="E2297" t="str">
        <f t="shared" si="669"/>
        <v>164.767138470546+4.99864704177126i</v>
      </c>
      <c r="F2297" t="str">
        <f t="shared" si="670"/>
        <v>2.90988191869337-29.0561944083886i</v>
      </c>
      <c r="G2297" t="str">
        <f t="shared" si="671"/>
        <v>0.999990380727443-0.00310148029606476i</v>
      </c>
      <c r="H2297" t="str">
        <f t="shared" si="672"/>
        <v>105.812615653119-449.054885111825i</v>
      </c>
      <c r="I2297" t="str">
        <f t="shared" si="673"/>
        <v>-86.2556542557213-29.6629729750137i</v>
      </c>
      <c r="K2297" t="str">
        <f t="shared" si="674"/>
        <v>0.00248565436127558-0.00702643244870602i</v>
      </c>
      <c r="L2297" t="str">
        <f t="shared" si="675"/>
        <v>0.000714285714285714-0.235202611637362i</v>
      </c>
      <c r="M2297" t="str">
        <f t="shared" si="676"/>
        <v>0.0025-0.00732780863908068i</v>
      </c>
      <c r="N2297">
        <f t="shared" si="677"/>
        <v>69.326076296088488</v>
      </c>
      <c r="O2297">
        <f t="shared" si="678"/>
        <v>2.8831574711718928</v>
      </c>
      <c r="P2297" s="3">
        <f t="shared" si="679"/>
        <v>-2.8831574711718928</v>
      </c>
      <c r="Q2297" s="3">
        <f t="shared" si="680"/>
        <v>-110.67392370391151</v>
      </c>
      <c r="R2297">
        <f t="shared" si="681"/>
        <v>69.326076296088488</v>
      </c>
      <c r="S2297">
        <f t="shared" si="682"/>
        <v>5.1418819613809346</v>
      </c>
      <c r="T2297">
        <f t="shared" si="665"/>
        <v>-2.8831574711718928</v>
      </c>
    </row>
    <row r="2298" spans="1:20" x14ac:dyDescent="0.25">
      <c r="A2298">
        <f t="shared" si="666"/>
        <v>32430.165300326244</v>
      </c>
      <c r="B2298">
        <f t="shared" si="683"/>
        <v>5161.4211128341822</v>
      </c>
      <c r="C2298" t="str">
        <f t="shared" si="667"/>
        <v>-0.250086235952872-0.668803451246379i</v>
      </c>
      <c r="D2298" t="str">
        <f t="shared" si="668"/>
        <v>3.47794996786986-3.10822180359549i</v>
      </c>
      <c r="E2298" t="str">
        <f t="shared" si="669"/>
        <v>164.793643100334+5.01574966332661i</v>
      </c>
      <c r="F2298" t="str">
        <f t="shared" si="670"/>
        <v>2.909881705558-28.9462673124712i</v>
      </c>
      <c r="G2298" t="str">
        <f t="shared" si="671"/>
        <v>0.999990307482779-0.0031132656931575i</v>
      </c>
      <c r="H2298" t="str">
        <f t="shared" si="672"/>
        <v>104.020598873919-445.552520979425i</v>
      </c>
      <c r="I2298" t="str">
        <f t="shared" si="673"/>
        <v>-85.2703495624676-29.1640180574385i</v>
      </c>
      <c r="K2298" t="str">
        <f t="shared" si="674"/>
        <v>0.00248452096230316-0.00700003525524319i</v>
      </c>
      <c r="L2298" t="str">
        <f t="shared" si="675"/>
        <v>0.000714285714285714-0.234312225181672i</v>
      </c>
      <c r="M2298" t="str">
        <f t="shared" si="676"/>
        <v>0.0025-0.00730006837923958i</v>
      </c>
      <c r="N2298">
        <f t="shared" si="677"/>
        <v>69.497679632370776</v>
      </c>
      <c r="O2298">
        <f t="shared" si="678"/>
        <v>2.9256508783217305</v>
      </c>
      <c r="P2298" s="3">
        <f t="shared" si="679"/>
        <v>-2.9256508783217305</v>
      </c>
      <c r="Q2298" s="3">
        <f t="shared" si="680"/>
        <v>-110.50232036762922</v>
      </c>
      <c r="R2298">
        <f t="shared" si="681"/>
        <v>69.497679632370776</v>
      </c>
      <c r="S2298">
        <f t="shared" si="682"/>
        <v>5.1614211128341818</v>
      </c>
      <c r="T2298">
        <f t="shared" si="665"/>
        <v>-2.9256508783217305</v>
      </c>
    </row>
    <row r="2299" spans="1:20" x14ac:dyDescent="0.25">
      <c r="A2299">
        <f t="shared" si="666"/>
        <v>32553.399928467483</v>
      </c>
      <c r="B2299">
        <f t="shared" si="683"/>
        <v>5181.0345130629521</v>
      </c>
      <c r="C2299" t="str">
        <f t="shared" si="667"/>
        <v>-0.246872152873257-0.666289898868927i</v>
      </c>
      <c r="D2299" t="str">
        <f t="shared" si="668"/>
        <v>3.47794863516577-3.09664242333103i</v>
      </c>
      <c r="E2299" t="str">
        <f t="shared" si="669"/>
        <v>164.820353439602+5.03289183276885i</v>
      </c>
      <c r="F2299" t="str">
        <f t="shared" si="670"/>
        <v>2.90988149079975-28.836756618317i</v>
      </c>
      <c r="G2299" t="str">
        <f t="shared" si="671"/>
        <v>0.999990233680409-0.00312509587214976i</v>
      </c>
      <c r="H2299" t="str">
        <f t="shared" si="672"/>
        <v>102.269621809738-442.094686242332i</v>
      </c>
      <c r="I2299" t="str">
        <f t="shared" si="673"/>
        <v>-84.299389811453-28.6769086636367i</v>
      </c>
      <c r="K2299" t="str">
        <f t="shared" si="674"/>
        <v>0.00248339608484654-0.00697373839519399i</v>
      </c>
      <c r="L2299" t="str">
        <f t="shared" si="675"/>
        <v>0.000714285714285714-0.233425209386005i</v>
      </c>
      <c r="M2299" t="str">
        <f t="shared" si="676"/>
        <v>0.0025-0.0072724331333329i</v>
      </c>
      <c r="N2299">
        <f t="shared" si="677"/>
        <v>69.669444047978303</v>
      </c>
      <c r="O2299">
        <f t="shared" si="678"/>
        <v>2.9680487461278537</v>
      </c>
      <c r="P2299" s="3">
        <f t="shared" si="679"/>
        <v>-2.9680487461278537</v>
      </c>
      <c r="Q2299" s="3">
        <f t="shared" si="680"/>
        <v>-110.3305559520217</v>
      </c>
      <c r="R2299">
        <f t="shared" si="681"/>
        <v>69.669444047978303</v>
      </c>
      <c r="S2299">
        <f t="shared" si="682"/>
        <v>5.1810345130629525</v>
      </c>
      <c r="T2299">
        <f t="shared" si="665"/>
        <v>-2.9680487461278537</v>
      </c>
    </row>
    <row r="2300" spans="1:20" x14ac:dyDescent="0.25">
      <c r="A2300">
        <f t="shared" si="666"/>
        <v>32677.10284819566</v>
      </c>
      <c r="B2300">
        <f t="shared" si="683"/>
        <v>5200.7224442125917</v>
      </c>
      <c r="C2300" t="str">
        <f t="shared" si="667"/>
        <v>-0.243682069086448-0.663787001033747i</v>
      </c>
      <c r="D2300" t="str">
        <f t="shared" si="668"/>
        <v>3.47794729231495-3.08510758916292i</v>
      </c>
      <c r="E2300" t="str">
        <f t="shared" si="669"/>
        <v>164.847271112072+5.05007340100495i</v>
      </c>
      <c r="F2300" t="str">
        <f t="shared" si="670"/>
        <v>2.90988127440627-28.7276607505777i</v>
      </c>
      <c r="G2300" t="str">
        <f t="shared" si="671"/>
        <v>0.999990159316086-0.00313697100318291i</v>
      </c>
      <c r="H2300" t="str">
        <f t="shared" si="672"/>
        <v>100.558484983376-438.680614718987i</v>
      </c>
      <c r="I2300" t="str">
        <f t="shared" si="673"/>
        <v>-83.3425166390104-28.2012892320119i</v>
      </c>
      <c r="K2300" t="str">
        <f t="shared" si="674"/>
        <v>0.00248227966435369-0.00694754149437806i</v>
      </c>
      <c r="L2300" t="str">
        <f t="shared" si="675"/>
        <v>0.000714285714285714-0.232541551490341i</v>
      </c>
      <c r="M2300" t="str">
        <f t="shared" si="676"/>
        <v>0.0025-0.00724490250381843i</v>
      </c>
      <c r="N2300">
        <f t="shared" si="677"/>
        <v>69.8413680640775</v>
      </c>
      <c r="O2300">
        <f t="shared" si="678"/>
        <v>3.0103509124008432</v>
      </c>
      <c r="P2300" s="3">
        <f t="shared" si="679"/>
        <v>-3.0103509124008432</v>
      </c>
      <c r="Q2300" s="3">
        <f t="shared" si="680"/>
        <v>-110.1586319359225</v>
      </c>
      <c r="R2300">
        <f t="shared" si="681"/>
        <v>69.8413680640775</v>
      </c>
      <c r="S2300">
        <f t="shared" si="682"/>
        <v>5.2007224442125919</v>
      </c>
      <c r="T2300">
        <f t="shared" si="665"/>
        <v>-3.0103509124008432</v>
      </c>
    </row>
    <row r="2301" spans="1:20" x14ac:dyDescent="0.25">
      <c r="A2301">
        <f t="shared" si="666"/>
        <v>32801.275839018803</v>
      </c>
      <c r="B2301">
        <f t="shared" si="683"/>
        <v>5220.4851895005995</v>
      </c>
      <c r="C2301" t="str">
        <f t="shared" si="667"/>
        <v>-0.240515801530636-0.661294710853017i</v>
      </c>
      <c r="D2301" t="str">
        <f t="shared" si="668"/>
        <v>3.47794593924011-3.07361713515707i</v>
      </c>
      <c r="E2301" t="str">
        <f t="shared" si="669"/>
        <v>164.874397754694+5.06729421453862i</v>
      </c>
      <c r="F2301" t="str">
        <f t="shared" si="670"/>
        <v>2.9098810563651-28.6189781398725i</v>
      </c>
      <c r="G2301" t="str">
        <f t="shared" si="671"/>
        <v>0.999990084385532-0.0031488912570445i</v>
      </c>
      <c r="H2301" t="str">
        <f t="shared" si="672"/>
        <v>98.8860311385159-435.309553997805i</v>
      </c>
      <c r="I2301" t="str">
        <f t="shared" si="673"/>
        <v>-82.3994766874786-27.7368169530537i</v>
      </c>
      <c r="K2301" t="str">
        <f t="shared" si="674"/>
        <v>0.00248117163675662-0.00692144418000641i</v>
      </c>
      <c r="L2301" t="str">
        <f t="shared" si="675"/>
        <v>0.000714285714285714-0.231661238782966i</v>
      </c>
      <c r="M2301" t="str">
        <f t="shared" si="676"/>
        <v>0.0025-0.00721747609465872i</v>
      </c>
      <c r="N2301">
        <f t="shared" si="677"/>
        <v>70.013450200064838</v>
      </c>
      <c r="O2301">
        <f t="shared" si="678"/>
        <v>3.0525572154610181</v>
      </c>
      <c r="P2301" s="3">
        <f t="shared" si="679"/>
        <v>-3.0525572154610181</v>
      </c>
      <c r="Q2301" s="3">
        <f t="shared" si="680"/>
        <v>-109.98654979993516</v>
      </c>
      <c r="R2301">
        <f t="shared" si="681"/>
        <v>70.013450200064838</v>
      </c>
      <c r="S2301">
        <f t="shared" si="682"/>
        <v>5.2204851895005993</v>
      </c>
      <c r="T2301">
        <f t="shared" si="665"/>
        <v>-3.0525572154610181</v>
      </c>
    </row>
    <row r="2302" spans="1:20" x14ac:dyDescent="0.25">
      <c r="A2302">
        <f t="shared" si="666"/>
        <v>32925.920687207079</v>
      </c>
      <c r="B2302">
        <f t="shared" si="683"/>
        <v>5240.3230332207022</v>
      </c>
      <c r="C2302" t="str">
        <f t="shared" si="667"/>
        <v>-0.237373168507488-0.658812981728937i</v>
      </c>
      <c r="D2302" t="str">
        <f t="shared" si="668"/>
        <v>3.47794457586342-3.06217089601774i</v>
      </c>
      <c r="E2302" t="str">
        <f t="shared" si="669"/>
        <v>164.901735017769+5.08455411540379i</v>
      </c>
      <c r="F2302" t="str">
        <f t="shared" si="670"/>
        <v>2.90988083666372-28.5107072227655i</v>
      </c>
      <c r="G2302" t="str">
        <f t="shared" si="671"/>
        <v>0.999990008884435-0.00316085680517073i</v>
      </c>
      <c r="H2302" t="str">
        <f t="shared" si="672"/>
        <v>97.2511435245557-431.980765328112i</v>
      </c>
      <c r="I2302" t="str">
        <f t="shared" si="673"/>
        <v>-81.4700215406277-27.283161243202i</v>
      </c>
      <c r="K2302" t="str">
        <f t="shared" si="674"/>
        <v>0.00248007193846768-0.00689544608067665i</v>
      </c>
      <c r="L2302" t="str">
        <f t="shared" si="675"/>
        <v>0.000714285714285714-0.230784258600285i</v>
      </c>
      <c r="M2302" t="str">
        <f t="shared" si="676"/>
        <v>0.0025-0.00719015351131568i</v>
      </c>
      <c r="N2302">
        <f t="shared" si="677"/>
        <v>70.185688973598204</v>
      </c>
      <c r="O2302">
        <f t="shared" si="678"/>
        <v>3.094667494127826</v>
      </c>
      <c r="P2302" s="3">
        <f t="shared" si="679"/>
        <v>-3.094667494127826</v>
      </c>
      <c r="Q2302" s="3">
        <f t="shared" si="680"/>
        <v>-109.8143110264018</v>
      </c>
      <c r="R2302">
        <f t="shared" si="681"/>
        <v>70.185688973598204</v>
      </c>
      <c r="S2302">
        <f t="shared" si="682"/>
        <v>5.2403230332207018</v>
      </c>
      <c r="T2302">
        <f t="shared" si="665"/>
        <v>-3.094667494127826</v>
      </c>
    </row>
    <row r="2303" spans="1:20" x14ac:dyDescent="0.25">
      <c r="A2303">
        <f t="shared" si="666"/>
        <v>33051.039185818467</v>
      </c>
      <c r="B2303">
        <f t="shared" si="683"/>
        <v>5260.2362607469413</v>
      </c>
      <c r="C2303" t="str">
        <f t="shared" si="667"/>
        <v>-0.234253989671797-0.656341767351615i</v>
      </c>
      <c r="D2303" t="str">
        <f t="shared" si="668"/>
        <v>3.47794320210647-3.05076870708526i</v>
      </c>
      <c r="E2303" t="str">
        <f t="shared" si="669"/>
        <v>164.92928456505+5.10185294109554i</v>
      </c>
      <c r="F2303" t="str">
        <f t="shared" si="670"/>
        <v>2.90988061528944-28.4028464417431i</v>
      </c>
      <c r="G2303" t="str">
        <f t="shared" si="671"/>
        <v>0.999989932808451-0.0031728678196489i</v>
      </c>
      <c r="H2303" t="str">
        <f t="shared" si="672"/>
        <v>95.652744259258-428.693523496362i</v>
      </c>
      <c r="I2303" t="str">
        <f t="shared" si="673"/>
        <v>-80.5539076559629-26.8400032429397i</v>
      </c>
      <c r="K2303" t="str">
        <f t="shared" si="674"/>
        <v>0.00247898050637581-0.00686954682636808i</v>
      </c>
      <c r="L2303" t="str">
        <f t="shared" si="675"/>
        <v>0.000714285714285714-0.229910598326644i</v>
      </c>
      <c r="M2303" t="str">
        <f t="shared" si="676"/>
        <v>0.0025-0.00716293436074488i</v>
      </c>
      <c r="N2303">
        <f t="shared" si="677"/>
        <v>70.358082900625249</v>
      </c>
      <c r="O2303">
        <f t="shared" si="678"/>
        <v>3.1366815877106329</v>
      </c>
      <c r="P2303" s="3">
        <f t="shared" si="679"/>
        <v>-3.1366815877106329</v>
      </c>
      <c r="Q2303" s="3">
        <f t="shared" si="680"/>
        <v>-109.64191709937475</v>
      </c>
      <c r="R2303">
        <f t="shared" si="681"/>
        <v>70.358082900625249</v>
      </c>
      <c r="S2303">
        <f t="shared" si="682"/>
        <v>5.2602362607469413</v>
      </c>
      <c r="T2303">
        <f t="shared" si="665"/>
        <v>-3.1366815877106329</v>
      </c>
    </row>
    <row r="2304" spans="1:20" x14ac:dyDescent="0.25">
      <c r="A2304">
        <f t="shared" si="666"/>
        <v>33176.63313472458</v>
      </c>
      <c r="B2304">
        <f t="shared" si="683"/>
        <v>5280.2251585377799</v>
      </c>
      <c r="C2304" t="str">
        <f t="shared" si="667"/>
        <v>-0.231158086021222-0.653881021697107i</v>
      </c>
      <c r="D2304" t="str">
        <f t="shared" si="668"/>
        <v>3.47794181789021-3.0394104043336i</v>
      </c>
      <c r="E2304" t="str">
        <f t="shared" si="669"/>
        <v>164.957048073869+5.11919052449997i</v>
      </c>
      <c r="F2304" t="str">
        <f t="shared" si="670"/>
        <v>2.9098803922296-28.2953942451916i</v>
      </c>
      <c r="G2304" t="str">
        <f t="shared" si="671"/>
        <v>0.999989856153202-0.00318492447321992i</v>
      </c>
      <c r="H2304" t="str">
        <f t="shared" si="672"/>
        <v>94.0897927654331-425.447116689457i</v>
      </c>
      <c r="I2304" t="str">
        <f t="shared" si="673"/>
        <v>-79.6508962943949-26.4070353379105i</v>
      </c>
      <c r="K2304" t="str">
        <f t="shared" si="674"/>
        <v>0.00247789727784328-0.00684374604843697i</v>
      </c>
      <c r="L2304" t="str">
        <f t="shared" si="675"/>
        <v>0.000714285714285714-0.229040245394146i</v>
      </c>
      <c r="M2304" t="str">
        <f t="shared" si="676"/>
        <v>0.0025-0.00713581825138957i</v>
      </c>
      <c r="N2304">
        <f t="shared" si="677"/>
        <v>70.530630495413249</v>
      </c>
      <c r="O2304">
        <f t="shared" si="678"/>
        <v>3.1785993359978075</v>
      </c>
      <c r="P2304" s="3">
        <f t="shared" si="679"/>
        <v>-3.1785993359978075</v>
      </c>
      <c r="Q2304" s="3">
        <f t="shared" si="680"/>
        <v>-109.46936950458675</v>
      </c>
      <c r="R2304">
        <f t="shared" si="681"/>
        <v>70.530630495413249</v>
      </c>
      <c r="S2304">
        <f t="shared" si="682"/>
        <v>5.28022515853778</v>
      </c>
      <c r="T2304">
        <f t="shared" si="665"/>
        <v>-3.1785993359978075</v>
      </c>
    </row>
    <row r="2305" spans="1:20" x14ac:dyDescent="0.25">
      <c r="A2305">
        <f t="shared" si="666"/>
        <v>33302.704340636534</v>
      </c>
      <c r="B2305">
        <f t="shared" si="683"/>
        <v>5300.2900141402233</v>
      </c>
      <c r="C2305" t="str">
        <f t="shared" si="667"/>
        <v>-0.228085279886113-0.651430699025403i</v>
      </c>
      <c r="D2305" t="str">
        <f t="shared" si="668"/>
        <v>3.47794042313507-3.02809582436804i</v>
      </c>
      <c r="E2305" t="str">
        <f t="shared" si="669"/>
        <v>164.985027235249+5.13656669382305i</v>
      </c>
      <c r="F2305" t="str">
        <f t="shared" si="670"/>
        <v>2.90988016747129-28.188349087375i</v>
      </c>
      <c r="G2305" t="str">
        <f t="shared" si="671"/>
        <v>0.999989778914279-0.00319702693928071i</v>
      </c>
      <c r="H2305" t="str">
        <f t="shared" si="672"/>
        <v>92.5612842779827-422.240846346825i</v>
      </c>
      <c r="I2305" t="str">
        <f t="shared" si="673"/>
        <v>-78.7607534477161-25.9839607019067i</v>
      </c>
      <c r="K2305" t="str">
        <f t="shared" si="674"/>
        <v>0.00247682219070183-0.00681804337961179i</v>
      </c>
      <c r="L2305" t="str">
        <f t="shared" si="675"/>
        <v>0.000714285714285714-0.228173187282473i</v>
      </c>
      <c r="M2305" t="str">
        <f t="shared" si="676"/>
        <v>0.0025-0.00710880479317551i</v>
      </c>
      <c r="N2305">
        <f t="shared" si="677"/>
        <v>70.703330270574895</v>
      </c>
      <c r="O2305">
        <f t="shared" si="678"/>
        <v>3.2204205792464831</v>
      </c>
      <c r="P2305" s="3">
        <f t="shared" si="679"/>
        <v>-3.2204205792464831</v>
      </c>
      <c r="Q2305" s="3">
        <f t="shared" si="680"/>
        <v>-109.2966697294251</v>
      </c>
      <c r="R2305">
        <f t="shared" si="681"/>
        <v>70.703330270574895</v>
      </c>
      <c r="S2305">
        <f t="shared" si="682"/>
        <v>5.3002900141402236</v>
      </c>
      <c r="T2305">
        <f t="shared" si="665"/>
        <v>-3.2204205792464831</v>
      </c>
    </row>
    <row r="2306" spans="1:20" x14ac:dyDescent="0.25">
      <c r="A2306">
        <f t="shared" si="666"/>
        <v>33429.254617130951</v>
      </c>
      <c r="B2306">
        <f t="shared" si="683"/>
        <v>5320.4311161939559</v>
      </c>
      <c r="C2306" t="str">
        <f t="shared" si="667"/>
        <v>-0.225035394919382-0.648990753878418i</v>
      </c>
      <c r="D2306" t="str">
        <f t="shared" si="668"/>
        <v>3.47793901776073-3.01682480442277i</v>
      </c>
      <c r="E2306" t="str">
        <f t="shared" si="669"/>
        <v>165.013223754023+5.15398127251996i</v>
      </c>
      <c r="F2306" t="str">
        <f t="shared" si="670"/>
        <v>2.9098799410016-28.0817094284124i</v>
      </c>
      <c r="G2306" t="str">
        <f t="shared" si="671"/>
        <v>0.999989701087237-0.00320917539188677i</v>
      </c>
      <c r="H2306" t="str">
        <f t="shared" si="672"/>
        <v>91.0662484178597-419.074027002619i</v>
      </c>
      <c r="I2306" t="str">
        <f t="shared" si="673"/>
        <v>-77.8832497642514-25.570492860637i</v>
      </c>
      <c r="K2306" t="str">
        <f t="shared" si="674"/>
        <v>0.0024757551832493-0.00679243845398832i</v>
      </c>
      <c r="L2306" t="str">
        <f t="shared" si="675"/>
        <v>0.000714285714285714-0.227309411518702i</v>
      </c>
      <c r="M2306" t="str">
        <f t="shared" si="676"/>
        <v>0.0025-0.00708189359750501i</v>
      </c>
      <c r="N2306">
        <f t="shared" si="677"/>
        <v>70.876180737094771</v>
      </c>
      <c r="O2306">
        <f t="shared" si="678"/>
        <v>3.2621451581725163</v>
      </c>
      <c r="P2306" s="3">
        <f t="shared" si="679"/>
        <v>-3.2621451581725163</v>
      </c>
      <c r="Q2306" s="3">
        <f t="shared" si="680"/>
        <v>-109.12381926290523</v>
      </c>
      <c r="R2306">
        <f t="shared" si="681"/>
        <v>70.876180737094771</v>
      </c>
      <c r="S2306">
        <f t="shared" si="682"/>
        <v>5.3204311161939559</v>
      </c>
      <c r="T2306">
        <f t="shared" si="665"/>
        <v>-3.2621451581725163</v>
      </c>
    </row>
    <row r="2307" spans="1:20" x14ac:dyDescent="0.25">
      <c r="A2307">
        <f t="shared" si="666"/>
        <v>33556.285784676045</v>
      </c>
      <c r="B2307">
        <f t="shared" si="683"/>
        <v>5340.6487544354932</v>
      </c>
      <c r="C2307" t="str">
        <f t="shared" si="667"/>
        <v>-0.222008256086474-0.646561141078057i</v>
      </c>
      <c r="D2307" t="str">
        <f t="shared" si="668"/>
        <v>3.47793760168644-3.00559718235865i</v>
      </c>
      <c r="E2307" t="str">
        <f t="shared" si="669"/>
        <v>165.041639348951+5.17143407922091i</v>
      </c>
      <c r="F2307" t="str">
        <f t="shared" si="670"/>
        <v>2.90987971280751-27.9754737342567i</v>
      </c>
      <c r="G2307" t="str">
        <f t="shared" si="671"/>
        <v>0.999989622667597-0.00322137000575465i</v>
      </c>
      <c r="H2307" t="str">
        <f t="shared" si="672"/>
        <v>89.60374782968-415.945986119478i</v>
      </c>
      <c r="I2307" t="str">
        <f t="shared" si="673"/>
        <v>-77.0181604730604-25.1663552752484i</v>
      </c>
      <c r="K2307" t="str">
        <f t="shared" si="674"/>
        <v>0.00247469619424588-0.00676693090702472i</v>
      </c>
      <c r="L2307" t="str">
        <f t="shared" si="675"/>
        <v>0.000714285714285714-0.226448905677128i</v>
      </c>
      <c r="M2307" t="str">
        <f t="shared" si="676"/>
        <v>0.0025-0.00705508427725143i</v>
      </c>
      <c r="N2307">
        <f t="shared" si="677"/>
        <v>71.049180404354161</v>
      </c>
      <c r="O2307">
        <f t="shared" si="678"/>
        <v>3.3037729139395964</v>
      </c>
      <c r="P2307" s="3">
        <f t="shared" si="679"/>
        <v>-3.3037729139395964</v>
      </c>
      <c r="Q2307" s="3">
        <f t="shared" si="680"/>
        <v>-108.95081959564584</v>
      </c>
      <c r="R2307">
        <f t="shared" si="681"/>
        <v>71.049180404354161</v>
      </c>
      <c r="S2307">
        <f t="shared" si="682"/>
        <v>5.3406487544354935</v>
      </c>
      <c r="T2307">
        <f t="shared" si="665"/>
        <v>-3.3037729139395964</v>
      </c>
    </row>
    <row r="2308" spans="1:20" x14ac:dyDescent="0.25">
      <c r="A2308">
        <f t="shared" si="666"/>
        <v>33683.79967065782</v>
      </c>
      <c r="B2308">
        <f t="shared" si="683"/>
        <v>5360.943219702348</v>
      </c>
      <c r="C2308" t="str">
        <f t="shared" si="667"/>
        <v>-0.219003689655411-0.644141815724282i</v>
      </c>
      <c r="D2308" t="str">
        <f t="shared" si="668"/>
        <v>3.47793617483068-2.99441279666075i</v>
      </c>
      <c r="E2308" t="str">
        <f t="shared" si="669"/>
        <v>165.070275752841+5.18892492765803i</v>
      </c>
      <c r="F2308" t="str">
        <f t="shared" si="670"/>
        <v>2.90987948287591-27.8696404766715i</v>
      </c>
      <c r="G2308" t="str">
        <f t="shared" si="671"/>
        <v>0.999989543650848-0.00323361095626442i</v>
      </c>
      <c r="H2308" t="str">
        <f t="shared" si="672"/>
        <v>88.1728768799225-412.856063915039i</v>
      </c>
      <c r="I2308" t="str">
        <f t="shared" si="673"/>
        <v>-76.1652653069942-24.7712809446288i</v>
      </c>
      <c r="K2308" t="str">
        <f t="shared" si="674"/>
        <v>0.00247364516291097-0.0067415203755373i</v>
      </c>
      <c r="L2308" t="str">
        <f t="shared" si="675"/>
        <v>0.000714285714285714-0.225591657379088i</v>
      </c>
      <c r="M2308" t="str">
        <f t="shared" si="676"/>
        <v>0.0025-0.00702837644675376i</v>
      </c>
      <c r="N2308">
        <f t="shared" si="677"/>
        <v>71.222327780153961</v>
      </c>
      <c r="O2308">
        <f t="shared" si="678"/>
        <v>3.3453036881484306</v>
      </c>
      <c r="P2308" s="3">
        <f t="shared" si="679"/>
        <v>-3.3453036881484306</v>
      </c>
      <c r="Q2308" s="3">
        <f t="shared" si="680"/>
        <v>-108.77767221984604</v>
      </c>
      <c r="R2308">
        <f t="shared" si="681"/>
        <v>71.222327780153961</v>
      </c>
      <c r="S2308">
        <f t="shared" si="682"/>
        <v>5.3609432197023477</v>
      </c>
      <c r="T2308">
        <f t="shared" si="665"/>
        <v>-3.3453036881484306</v>
      </c>
    </row>
    <row r="2309" spans="1:20" x14ac:dyDescent="0.25">
      <c r="A2309">
        <f t="shared" si="666"/>
        <v>33811.798109406322</v>
      </c>
      <c r="B2309">
        <f t="shared" si="683"/>
        <v>5381.3148039372172</v>
      </c>
      <c r="C2309" t="str">
        <f t="shared" si="667"/>
        <v>-0.216021523186893-0.641732733193206i</v>
      </c>
      <c r="D2309" t="str">
        <f t="shared" si="668"/>
        <v>3.47793473711142-2.98327148643612i</v>
      </c>
      <c r="E2309" t="str">
        <f t="shared" si="669"/>
        <v>165.099134712671+5.20645362659i</v>
      </c>
      <c r="F2309" t="str">
        <f t="shared" si="670"/>
        <v>2.90987925119351-27.7642081332098i</v>
      </c>
      <c r="G2309" t="str">
        <f t="shared" si="671"/>
        <v>0.999989464032444-0.00324589841946225i</v>
      </c>
      <c r="H2309" t="str">
        <f t="shared" si="672"/>
        <v>86.772760412697-409.803613182245i</v>
      </c>
      <c r="I2309" t="str">
        <f t="shared" si="673"/>
        <v>-75.3243484248953-24.3850120255521i</v>
      </c>
      <c r="K2309" t="str">
        <f t="shared" si="674"/>
        <v>0.00247260202891948-0.00671620649769536i</v>
      </c>
      <c r="L2309" t="str">
        <f t="shared" si="675"/>
        <v>0.000714285714285714-0.224737654292776i</v>
      </c>
      <c r="M2309" t="str">
        <f t="shared" si="676"/>
        <v>0.0025-0.00700176972181092i</v>
      </c>
      <c r="N2309">
        <f t="shared" si="677"/>
        <v>71.395621370738112</v>
      </c>
      <c r="O2309">
        <f t="shared" si="678"/>
        <v>3.3867373228258146</v>
      </c>
      <c r="P2309" s="3">
        <f t="shared" si="679"/>
        <v>-3.3867373228258146</v>
      </c>
      <c r="Q2309" s="3">
        <f t="shared" si="680"/>
        <v>-108.60437862926189</v>
      </c>
      <c r="R2309">
        <f t="shared" si="681"/>
        <v>71.395621370738112</v>
      </c>
      <c r="S2309">
        <f t="shared" si="682"/>
        <v>5.381314803937217</v>
      </c>
      <c r="T2309">
        <f t="shared" si="665"/>
        <v>-3.3867373228258146</v>
      </c>
    </row>
    <row r="2310" spans="1:20" x14ac:dyDescent="0.25">
      <c r="A2310">
        <f t="shared" si="666"/>
        <v>33940.28294222206</v>
      </c>
      <c r="B2310">
        <f t="shared" si="683"/>
        <v>5401.7638001921787</v>
      </c>
      <c r="C2310" t="str">
        <f t="shared" si="667"/>
        <v>-0.213061585524478-0.63933384913514i</v>
      </c>
      <c r="D2310" t="str">
        <f t="shared" si="668"/>
        <v>3.47793328844592-2.97217309141145i</v>
      </c>
      <c r="E2310" t="str">
        <f t="shared" si="669"/>
        <v>165.128217989708+5.22401997972626i</v>
      </c>
      <c r="F2310" t="str">
        <f t="shared" si="670"/>
        <v>2.90987901774702-27.6591751871916i</v>
      </c>
      <c r="G2310" t="str">
        <f t="shared" si="671"/>
        <v>0.999989383807803-0.00325823257206289i</v>
      </c>
      <c r="H2310" t="str">
        <f t="shared" si="672"/>
        <v>85.4025525603549-406.787999104499i</v>
      </c>
      <c r="I2310" t="str">
        <f t="shared" si="673"/>
        <v>-74.4951983331954-24.0072994698006i</v>
      </c>
      <c r="K2310" t="str">
        <f t="shared" si="674"/>
        <v>0.00247156673239839-0.00669098891301635i</v>
      </c>
      <c r="L2310" t="str">
        <f t="shared" si="675"/>
        <v>0.000714285714285714-0.22388688413307i</v>
      </c>
      <c r="M2310" t="str">
        <f t="shared" si="676"/>
        <v>0.0025-0.00697526371967613i</v>
      </c>
      <c r="N2310">
        <f t="shared" si="677"/>
        <v>71.569059680813325</v>
      </c>
      <c r="O2310">
        <f t="shared" si="678"/>
        <v>3.428073660414368</v>
      </c>
      <c r="P2310" s="3">
        <f t="shared" si="679"/>
        <v>-3.428073660414368</v>
      </c>
      <c r="Q2310" s="3">
        <f t="shared" si="680"/>
        <v>-108.43094031918667</v>
      </c>
      <c r="R2310">
        <f t="shared" si="681"/>
        <v>71.569059680813325</v>
      </c>
      <c r="S2310">
        <f t="shared" si="682"/>
        <v>5.4017638001921791</v>
      </c>
      <c r="T2310">
        <f t="shared" si="665"/>
        <v>-3.428073660414368</v>
      </c>
    </row>
    <row r="2311" spans="1:20" x14ac:dyDescent="0.25">
      <c r="A2311">
        <f t="shared" si="666"/>
        <v>34069.256017402506</v>
      </c>
      <c r="B2311">
        <f t="shared" si="683"/>
        <v>5422.290502632909</v>
      </c>
      <c r="C2311" t="str">
        <f t="shared" si="667"/>
        <v>-0.210123706784857-0.636945119472808i</v>
      </c>
      <c r="D2311" t="str">
        <f t="shared" si="668"/>
        <v>3.47793182875088-2.96111745193075i</v>
      </c>
      <c r="E2311" t="str">
        <f t="shared" si="669"/>
        <v>165.157527359634+5.2416237856494i</v>
      </c>
      <c r="F2311" t="str">
        <f t="shared" si="670"/>
        <v>2.90987878252301-27.5545401276829i</v>
      </c>
      <c r="G2311" t="str">
        <f t="shared" si="671"/>
        <v>0.999989302972309-0.00327061359145224i</v>
      </c>
      <c r="H2311" t="str">
        <f t="shared" si="672"/>
        <v>84.0614356063093-403.808599066609i</v>
      </c>
      <c r="I2311" t="str">
        <f t="shared" si="673"/>
        <v>-73.6776078071584-23.6379026774376i</v>
      </c>
      <c r="K2311" t="str">
        <f t="shared" si="674"/>
        <v>0.0024705392139235-0.00666586726236171i</v>
      </c>
      <c r="L2311" t="str">
        <f t="shared" si="675"/>
        <v>0.000714285714285714-0.223039334661357i</v>
      </c>
      <c r="M2311" t="str">
        <f t="shared" si="676"/>
        <v>0.0025-0.00694885805905174i</v>
      </c>
      <c r="N2311">
        <f t="shared" si="677"/>
        <v>71.742641213569684</v>
      </c>
      <c r="O2311">
        <f t="shared" si="678"/>
        <v>3.4693125437602652</v>
      </c>
      <c r="P2311" s="3">
        <f t="shared" si="679"/>
        <v>-3.4693125437602652</v>
      </c>
      <c r="Q2311" s="3">
        <f t="shared" si="680"/>
        <v>-108.25735878643032</v>
      </c>
      <c r="R2311">
        <f t="shared" si="681"/>
        <v>71.742641213569684</v>
      </c>
      <c r="S2311">
        <f t="shared" si="682"/>
        <v>5.4222905026329089</v>
      </c>
      <c r="T2311">
        <f t="shared" si="665"/>
        <v>-3.4693125437602652</v>
      </c>
    </row>
    <row r="2312" spans="1:20" x14ac:dyDescent="0.25">
      <c r="A2312">
        <f t="shared" si="666"/>
        <v>34198.719190268639</v>
      </c>
      <c r="B2312">
        <f t="shared" si="683"/>
        <v>5442.8952065429139</v>
      </c>
      <c r="C2312" t="str">
        <f t="shared" si="667"/>
        <v>-0.207207718348168-0.634566500399412i</v>
      </c>
      <c r="D2312" t="str">
        <f t="shared" si="668"/>
        <v>3.4779303579423-2.95010440895305i</v>
      </c>
      <c r="E2312" t="str">
        <f t="shared" si="669"/>
        <v>165.187064612672+5.25926483773608i</v>
      </c>
      <c r="F2312" t="str">
        <f t="shared" si="670"/>
        <v>2.90987854550797-27.4503014494729i</v>
      </c>
      <c r="G2312" t="str">
        <f t="shared" si="671"/>
        <v>0.999989221521311-0.00328304165568986i</v>
      </c>
      <c r="H2312" t="str">
        <f t="shared" si="672"/>
        <v>82.7486188974869-400.864802462225i</v>
      </c>
      <c r="I2312" t="str">
        <f t="shared" si="673"/>
        <v>-72.8713738119451-23.2765891654271i</v>
      </c>
      <c r="K2312" t="str">
        <f t="shared" si="674"/>
        <v>0.00246951941451582-0.00664084118793152i</v>
      </c>
      <c r="L2312" t="str">
        <f t="shared" si="675"/>
        <v>0.000714285714285714-0.222194993685352i</v>
      </c>
      <c r="M2312" t="str">
        <f t="shared" si="676"/>
        <v>0.0025-0.00692255236008341i</v>
      </c>
      <c r="N2312">
        <f t="shared" si="677"/>
        <v>71.916364470698113</v>
      </c>
      <c r="O2312">
        <f t="shared" si="678"/>
        <v>3.5104538161030479</v>
      </c>
      <c r="P2312" s="3">
        <f t="shared" si="679"/>
        <v>-3.5104538161030479</v>
      </c>
      <c r="Q2312" s="3">
        <f t="shared" si="680"/>
        <v>-108.08363552930189</v>
      </c>
      <c r="R2312">
        <f t="shared" si="681"/>
        <v>71.916364470698113</v>
      </c>
      <c r="S2312">
        <f t="shared" si="682"/>
        <v>5.4428952065429135</v>
      </c>
      <c r="T2312">
        <f t="shared" si="665"/>
        <v>-3.5104538161030479</v>
      </c>
    </row>
    <row r="2313" spans="1:20" x14ac:dyDescent="0.25">
      <c r="A2313">
        <f t="shared" si="666"/>
        <v>34328.674323191655</v>
      </c>
      <c r="B2313">
        <f t="shared" si="683"/>
        <v>5463.5782083277772</v>
      </c>
      <c r="C2313" t="str">
        <f t="shared" si="667"/>
        <v>-0.204313452848388-0.63219794837686i</v>
      </c>
      <c r="D2313" t="str">
        <f t="shared" si="668"/>
        <v>3.47792887593561-2.93913380405013i</v>
      </c>
      <c r="E2313" t="str">
        <f t="shared" si="669"/>
        <v>165.216831553705+5.27694292407911i</v>
      </c>
      <c r="F2313" t="str">
        <f t="shared" si="670"/>
        <v>2.90987830668819-27.3464576530531i</v>
      </c>
      <c r="G2313" t="str">
        <f t="shared" si="671"/>
        <v>0.999989139450124-0.00329551694351155i</v>
      </c>
      <c r="H2313" t="str">
        <f t="shared" si="672"/>
        <v>81.4633378041037-397.956010498601i</v>
      </c>
      <c r="I2313" t="str">
        <f t="shared" si="673"/>
        <v>-72.0762974237097-22.9231342508706i</v>
      </c>
      <c r="K2313" t="str">
        <f t="shared" si="674"/>
        <v>0.00246850727563853-0.0066159103332604i</v>
      </c>
      <c r="L2313" t="str">
        <f t="shared" si="675"/>
        <v>0.000714285714285714-0.221353849058928i</v>
      </c>
      <c r="M2313" t="str">
        <f t="shared" si="676"/>
        <v>0.0025-0.00689634624435485i</v>
      </c>
      <c r="N2313">
        <f t="shared" si="677"/>
        <v>72.090227952409805</v>
      </c>
      <c r="O2313">
        <f t="shared" si="678"/>
        <v>3.5514973210635565</v>
      </c>
      <c r="P2313" s="3">
        <f t="shared" si="679"/>
        <v>-3.5514973210635565</v>
      </c>
      <c r="Q2313" s="3">
        <f t="shared" si="680"/>
        <v>-107.9097720475902</v>
      </c>
      <c r="R2313">
        <f t="shared" si="681"/>
        <v>72.090227952409805</v>
      </c>
      <c r="S2313">
        <f t="shared" si="682"/>
        <v>5.4635782083277773</v>
      </c>
      <c r="T2313">
        <f t="shared" si="665"/>
        <v>-3.5514973210635565</v>
      </c>
    </row>
    <row r="2314" spans="1:20" x14ac:dyDescent="0.25">
      <c r="A2314">
        <f t="shared" si="666"/>
        <v>34459.123285619789</v>
      </c>
      <c r="B2314">
        <f t="shared" si="683"/>
        <v>5484.339805519423</v>
      </c>
      <c r="C2314" t="str">
        <f t="shared" si="667"/>
        <v>-0.201440744163837-0.629839420133899i</v>
      </c>
      <c r="D2314" t="str">
        <f t="shared" si="668"/>
        <v>3.47792738264552-2.92820547940426i</v>
      </c>
      <c r="E2314" t="str">
        <f t="shared" si="669"/>
        <v>165.24683000241+5.29465782740531i</v>
      </c>
      <c r="F2314" t="str">
        <f t="shared" si="670"/>
        <v>2.90987806604998-27.2430072445955i</v>
      </c>
      <c r="G2314" t="str">
        <f t="shared" si="671"/>
        <v>0.999989056754023-0.00330803963433192i</v>
      </c>
      <c r="H2314" t="str">
        <f t="shared" si="672"/>
        <v>80.2048527244621-395.081635999343i</v>
      </c>
      <c r="I2314" t="str">
        <f t="shared" si="673"/>
        <v>-71.2921837508857-22.5773207481453i</v>
      </c>
      <c r="K2314" t="str">
        <f t="shared" si="674"/>
        <v>0.00246750273919322-0.00659107434321236i</v>
      </c>
      <c r="L2314" t="str">
        <f t="shared" si="675"/>
        <v>0.000714285714285714-0.220515888681937i</v>
      </c>
      <c r="M2314" t="str">
        <f t="shared" si="676"/>
        <v>0.0025-0.00687023933488232i</v>
      </c>
      <c r="N2314">
        <f t="shared" si="677"/>
        <v>72.264230157447898</v>
      </c>
      <c r="O2314">
        <f t="shared" si="678"/>
        <v>3.5924429026330036</v>
      </c>
      <c r="P2314" s="3">
        <f t="shared" si="679"/>
        <v>-3.5924429026330036</v>
      </c>
      <c r="Q2314" s="3">
        <f t="shared" si="680"/>
        <v>-107.7357698425521</v>
      </c>
      <c r="R2314">
        <f t="shared" si="681"/>
        <v>72.264230157447898</v>
      </c>
      <c r="S2314">
        <f t="shared" si="682"/>
        <v>5.484339805519423</v>
      </c>
      <c r="T2314">
        <f t="shared" si="665"/>
        <v>-3.5924429026330036</v>
      </c>
    </row>
    <row r="2315" spans="1:20" x14ac:dyDescent="0.25">
      <c r="A2315">
        <f t="shared" si="666"/>
        <v>34590.067954105143</v>
      </c>
      <c r="B2315">
        <f t="shared" si="683"/>
        <v>5505.1802967803969</v>
      </c>
      <c r="C2315" t="str">
        <f t="shared" si="667"/>
        <v>-0.198589427407675-0.627490872664371i</v>
      </c>
      <c r="D2315" t="str">
        <f t="shared" si="668"/>
        <v>3.4779258779862-2.91731927780587i</v>
      </c>
      <c r="E2315" t="str">
        <f t="shared" si="669"/>
        <v>165.277061793383+5.31240932499418i</v>
      </c>
      <c r="F2315" t="str">
        <f t="shared" si="670"/>
        <v>2.9098778235795-27.1399487359313i</v>
      </c>
      <c r="G2315" t="str">
        <f t="shared" si="671"/>
        <v>0.999988973428252-0.00332060990824695i</v>
      </c>
      <c r="H2315" t="str">
        <f t="shared" si="672"/>
        <v>78.9724481326534-392.241103205689i</v>
      </c>
      <c r="I2315" t="str">
        <f t="shared" si="673"/>
        <v>-70.5188418558012-22.2389386792767i</v>
      </c>
      <c r="K2315" t="str">
        <f t="shared" si="674"/>
        <v>0.00246650574751693-0.00656633286397638i</v>
      </c>
      <c r="L2315" t="str">
        <f t="shared" si="675"/>
        <v>0.000714285714285714-0.219681100500037i</v>
      </c>
      <c r="M2315" t="str">
        <f t="shared" si="676"/>
        <v>0.0025-0.00684423125610911i</v>
      </c>
      <c r="N2315">
        <f t="shared" si="677"/>
        <v>72.43836958310699</v>
      </c>
      <c r="O2315">
        <f t="shared" si="678"/>
        <v>3.6332904051609338</v>
      </c>
      <c r="P2315" s="3">
        <f t="shared" si="679"/>
        <v>-3.6332904051609338</v>
      </c>
      <c r="Q2315" s="3">
        <f t="shared" si="680"/>
        <v>-107.56163041689301</v>
      </c>
      <c r="R2315">
        <f t="shared" si="681"/>
        <v>72.43836958310699</v>
      </c>
      <c r="S2315">
        <f t="shared" si="682"/>
        <v>5.5051802967803969</v>
      </c>
      <c r="T2315">
        <f t="shared" si="665"/>
        <v>-3.6332904051609338</v>
      </c>
    </row>
    <row r="2316" spans="1:20" x14ac:dyDescent="0.25">
      <c r="A2316">
        <f t="shared" si="666"/>
        <v>34721.510212330744</v>
      </c>
      <c r="B2316">
        <f t="shared" si="683"/>
        <v>5526.0999819081626</v>
      </c>
      <c r="C2316" t="str">
        <f t="shared" si="667"/>
        <v>-0.195759338918541-0.625152263225393i</v>
      </c>
      <c r="D2316" t="str">
        <f t="shared" si="668"/>
        <v>3.47792436187104-2.90647504265132i</v>
      </c>
      <c r="E2316" t="str">
        <f t="shared" si="669"/>
        <v>165.307528776265+5.33019718859534i</v>
      </c>
      <c r="F2316" t="str">
        <f t="shared" si="670"/>
        <v>2.90987757926278-27.0372806445288i</v>
      </c>
      <c r="G2316" t="str">
        <f t="shared" si="671"/>
        <v>0.999988889468016-0.00333322794603657i</v>
      </c>
      <c r="H2316" t="str">
        <f t="shared" si="672"/>
        <v>77.7654316671232-389.433847576931i</v>
      </c>
      <c r="I2316" t="str">
        <f t="shared" si="673"/>
        <v>-69.7560846767614-21.9077849969083i</v>
      </c>
      <c r="K2316" t="str">
        <f t="shared" si="674"/>
        <v>0.00246551624337878-0.00654168554306182i</v>
      </c>
      <c r="L2316" t="str">
        <f t="shared" si="675"/>
        <v>0.000714285714285714-0.218849472504519i</v>
      </c>
      <c r="M2316" t="str">
        <f t="shared" si="676"/>
        <v>0.0025-0.00681832163390028i</v>
      </c>
      <c r="N2316">
        <f t="shared" si="677"/>
        <v>72.612644725242774</v>
      </c>
      <c r="O2316">
        <f t="shared" si="678"/>
        <v>3.6740396733440162</v>
      </c>
      <c r="P2316" s="3">
        <f t="shared" si="679"/>
        <v>-3.6740396733440162</v>
      </c>
      <c r="Q2316" s="3">
        <f t="shared" si="680"/>
        <v>-107.38735527475723</v>
      </c>
      <c r="R2316">
        <f t="shared" si="681"/>
        <v>72.612644725242774</v>
      </c>
      <c r="S2316">
        <f t="shared" si="682"/>
        <v>5.5260999819081622</v>
      </c>
      <c r="T2316">
        <f t="shared" si="665"/>
        <v>-3.6740396733440162</v>
      </c>
    </row>
    <row r="2317" spans="1:20" x14ac:dyDescent="0.25">
      <c r="A2317">
        <f t="shared" si="666"/>
        <v>34853.451951137598</v>
      </c>
      <c r="B2317">
        <f t="shared" si="683"/>
        <v>5547.0991618394137</v>
      </c>
      <c r="C2317" t="str">
        <f t="shared" si="667"/>
        <v>-0.192950316251237-0.62282354933564i</v>
      </c>
      <c r="D2317" t="str">
        <f t="shared" si="668"/>
        <v>3.47792283421284-2.89567261794068i</v>
      </c>
      <c r="E2317" t="str">
        <f t="shared" si="669"/>
        <v>165.338232815878+5.34802118434266i</v>
      </c>
      <c r="F2317" t="str">
        <f t="shared" si="670"/>
        <v>2.90987733308577-26.935001493473i</v>
      </c>
      <c r="G2317" t="str">
        <f t="shared" si="671"/>
        <v>0.999988804868484-0.00334589392916728i</v>
      </c>
      <c r="H2317" t="str">
        <f t="shared" si="672"/>
        <v>76.5831332581604-386.659315590426i</v>
      </c>
      <c r="I2317" t="str">
        <f t="shared" si="673"/>
        <v>-69.0037289507154-21.5836633192667i</v>
      </c>
      <c r="K2317" t="str">
        <f t="shared" si="674"/>
        <v>0.00246453416997659-0.00651713202929367i</v>
      </c>
      <c r="L2317" t="str">
        <f t="shared" si="675"/>
        <v>0.000714285714285714-0.218020992732137i</v>
      </c>
      <c r="M2317" t="str">
        <f t="shared" si="676"/>
        <v>0.0025-0.00679251009553725i</v>
      </c>
      <c r="N2317">
        <f t="shared" si="677"/>
        <v>72.787054078284498</v>
      </c>
      <c r="O2317">
        <f t="shared" si="678"/>
        <v>3.7146905522137628</v>
      </c>
      <c r="P2317" s="3">
        <f t="shared" si="679"/>
        <v>-3.7146905522137628</v>
      </c>
      <c r="Q2317" s="3">
        <f t="shared" si="680"/>
        <v>-107.2129459217155</v>
      </c>
      <c r="R2317">
        <f t="shared" si="681"/>
        <v>72.787054078284498</v>
      </c>
      <c r="S2317">
        <f t="shared" si="682"/>
        <v>5.5470991618394141</v>
      </c>
      <c r="T2317">
        <f t="shared" si="665"/>
        <v>-3.7146905522137628</v>
      </c>
    </row>
    <row r="2318" spans="1:20" x14ac:dyDescent="0.25">
      <c r="A2318">
        <f t="shared" si="666"/>
        <v>34985.895068551923</v>
      </c>
      <c r="B2318">
        <f t="shared" si="683"/>
        <v>5568.1781386544035</v>
      </c>
      <c r="C2318" t="str">
        <f t="shared" si="667"/>
        <v>-0.190162198167456-0.62050468877359i</v>
      </c>
      <c r="D2318" t="str">
        <f t="shared" si="668"/>
        <v>3.47792129492374-2.88491184827543i</v>
      </c>
      <c r="E2318" t="str">
        <f t="shared" si="669"/>
        <v>165.369175792353+5.36588107266996i</v>
      </c>
      <c r="F2318" t="str">
        <f t="shared" si="670"/>
        <v>2.9098770850343-26.833109811444i</v>
      </c>
      <c r="G2318" t="str">
        <f t="shared" si="671"/>
        <v>0.999988719624788-0.00335860803979472i</v>
      </c>
      <c r="H2318" t="str">
        <f t="shared" si="672"/>
        <v>75.4249042925005-383.91696454164i</v>
      </c>
      <c r="I2318" t="str">
        <f t="shared" si="673"/>
        <v>-68.2615951365992-21.2663836765493i</v>
      </c>
      <c r="K2318" t="str">
        <f t="shared" si="674"/>
        <v>0.00246355947093377-0.00649267197280795i</v>
      </c>
      <c r="L2318" t="str">
        <f t="shared" si="675"/>
        <v>0.000714285714285714-0.217195649264931i</v>
      </c>
      <c r="M2318" t="str">
        <f t="shared" si="676"/>
        <v>0.0025-0.00676679626971235i</v>
      </c>
      <c r="N2318">
        <f t="shared" si="677"/>
        <v>72.96159613524668</v>
      </c>
      <c r="O2318">
        <f t="shared" si="678"/>
        <v>3.7552428871249615</v>
      </c>
      <c r="P2318" s="3">
        <f t="shared" si="679"/>
        <v>-3.7552428871249615</v>
      </c>
      <c r="Q2318" s="3">
        <f t="shared" si="680"/>
        <v>-107.03840386475332</v>
      </c>
      <c r="R2318">
        <f t="shared" si="681"/>
        <v>72.96159613524668</v>
      </c>
      <c r="S2318">
        <f t="shared" si="682"/>
        <v>5.5681781386544031</v>
      </c>
      <c r="T2318">
        <f t="shared" si="665"/>
        <v>-3.7552428871249615</v>
      </c>
    </row>
    <row r="2319" spans="1:20" x14ac:dyDescent="0.25">
      <c r="A2319">
        <f t="shared" si="666"/>
        <v>35118.841469812425</v>
      </c>
      <c r="B2319">
        <f t="shared" si="683"/>
        <v>5589.3372155812904</v>
      </c>
      <c r="C2319" t="str">
        <f t="shared" si="667"/>
        <v>-0.187394824626615-0.618195639575787i</v>
      </c>
      <c r="D2319" t="str">
        <f t="shared" si="668"/>
        <v>3.47791974391518-2.87419257885627i</v>
      </c>
      <c r="E2319" t="str">
        <f t="shared" si="669"/>
        <v>165.400359601261+5.38377660822429i</v>
      </c>
      <c r="F2319" t="str">
        <f t="shared" si="670"/>
        <v>2.90987683509408-26.7316041326954i</v>
      </c>
      <c r="G2319" t="str">
        <f t="shared" si="671"/>
        <v>0.999988633732024-0.00337137046076633i</v>
      </c>
      <c r="H2319" t="str">
        <f t="shared" si="672"/>
        <v>74.2901168132742-381.206262344603i</v>
      </c>
      <c r="I2319" t="str">
        <f t="shared" si="673"/>
        <v>-67.5295073394477-20.9557622681903i</v>
      </c>
      <c r="K2319" t="str">
        <f t="shared" si="674"/>
        <v>0.00246259209029597-0.00646830502504701i</v>
      </c>
      <c r="L2319" t="str">
        <f t="shared" si="675"/>
        <v>0.000714285714285714-0.216373430230056i</v>
      </c>
      <c r="M2319" t="str">
        <f t="shared" si="676"/>
        <v>0.0025-0.00674117978652353i</v>
      </c>
      <c r="N2319">
        <f t="shared" si="677"/>
        <v>73.136269387736391</v>
      </c>
      <c r="O2319">
        <f t="shared" si="678"/>
        <v>3.7956965237438798</v>
      </c>
      <c r="P2319" s="3">
        <f t="shared" si="679"/>
        <v>-3.7956965237438798</v>
      </c>
      <c r="Q2319" s="3">
        <f t="shared" si="680"/>
        <v>-106.86373061226361</v>
      </c>
      <c r="R2319">
        <f t="shared" si="681"/>
        <v>73.136269387736391</v>
      </c>
      <c r="S2319">
        <f t="shared" si="682"/>
        <v>5.5893372155812902</v>
      </c>
      <c r="T2319">
        <f t="shared" si="665"/>
        <v>-3.7956965237438798</v>
      </c>
    </row>
    <row r="2320" spans="1:20" x14ac:dyDescent="0.25">
      <c r="A2320">
        <f t="shared" si="666"/>
        <v>35252.29306739771</v>
      </c>
      <c r="B2320">
        <f t="shared" si="683"/>
        <v>5610.5766970004997</v>
      </c>
      <c r="C2320" t="str">
        <f t="shared" si="667"/>
        <v>-0.184648036776735-0.615896360035217i</v>
      </c>
      <c r="D2320" t="str">
        <f t="shared" si="668"/>
        <v>3.47791818109798-2.86351465548083i</v>
      </c>
      <c r="E2320" t="str">
        <f t="shared" si="669"/>
        <v>165.431786153752+5.40170753977679i</v>
      </c>
      <c r="F2320" t="str">
        <f t="shared" si="670"/>
        <v>2.90987658325077-26.6304829970338i</v>
      </c>
      <c r="G2320" t="str">
        <f t="shared" si="671"/>
        <v>0.99998854718525-0.00338418137562391i</v>
      </c>
      <c r="H2320" t="str">
        <f t="shared" si="672"/>
        <v>73.178162753711-378.526687333215i</v>
      </c>
      <c r="I2320" t="str">
        <f t="shared" si="673"/>
        <v>-66.8072932353709-20.6516212305024i</v>
      </c>
      <c r="K2320" t="str">
        <f t="shared" si="674"/>
        <v>0.00246163197252816-0.0064440308387554i</v>
      </c>
      <c r="L2320" t="str">
        <f t="shared" si="675"/>
        <v>0.000714285714285714-0.215554323799618i</v>
      </c>
      <c r="M2320" t="str">
        <f t="shared" si="676"/>
        <v>0.0025-0.00671566027746916i</v>
      </c>
      <c r="N2320">
        <f t="shared" si="677"/>
        <v>73.311072325963153</v>
      </c>
      <c r="O2320">
        <f t="shared" si="678"/>
        <v>3.8360513080352594</v>
      </c>
      <c r="P2320" s="3">
        <f t="shared" si="679"/>
        <v>-3.8360513080352594</v>
      </c>
      <c r="Q2320" s="3">
        <f t="shared" si="680"/>
        <v>-106.68892767403685</v>
      </c>
      <c r="R2320">
        <f t="shared" si="681"/>
        <v>73.311072325963153</v>
      </c>
      <c r="S2320">
        <f t="shared" si="682"/>
        <v>5.6105766970005</v>
      </c>
      <c r="T2320">
        <f t="shared" si="665"/>
        <v>-3.8360513080352594</v>
      </c>
    </row>
    <row r="2321" spans="1:20" x14ac:dyDescent="0.25">
      <c r="A2321">
        <f t="shared" si="666"/>
        <v>35386.251781053827</v>
      </c>
      <c r="B2321">
        <f t="shared" si="683"/>
        <v>5631.8968884491014</v>
      </c>
      <c r="C2321" t="str">
        <f t="shared" si="667"/>
        <v>-0.181921676945401-0.613606808699534i</v>
      </c>
      <c r="D2321" t="str">
        <f t="shared" si="668"/>
        <v>3.47791660638221-2.85287792454155i</v>
      </c>
      <c r="E2321" t="str">
        <f t="shared" si="669"/>
        <v>165.463457376686+5.41967361013385i</v>
      </c>
      <c r="F2321" t="str">
        <f t="shared" si="670"/>
        <v>2.90987632948987-26.5297449497978i</v>
      </c>
      <c r="G2321" t="str">
        <f t="shared" si="671"/>
        <v>0.999988459979486-0.00339704096860631i</v>
      </c>
      <c r="H2321" t="str">
        <f t="shared" si="672"/>
        <v>72.0884532029255-375.877728063536i</v>
      </c>
      <c r="I2321" t="str">
        <f t="shared" si="673"/>
        <v>-66.0947839974265-20.3537884141815i</v>
      </c>
      <c r="K2321" t="str">
        <f t="shared" si="674"/>
        <v>0.00246067906251111-0.00641984906797461i</v>
      </c>
      <c r="L2321" t="str">
        <f t="shared" si="675"/>
        <v>0.000714285714285714-0.214738318190494i</v>
      </c>
      <c r="M2321" t="str">
        <f t="shared" si="676"/>
        <v>0.0025-0.00669023737544249i</v>
      </c>
      <c r="N2321">
        <f t="shared" si="677"/>
        <v>73.486003438742287</v>
      </c>
      <c r="O2321">
        <f t="shared" si="678"/>
        <v>3.8763070862513094</v>
      </c>
      <c r="P2321" s="3">
        <f t="shared" si="679"/>
        <v>-3.8763070862513094</v>
      </c>
      <c r="Q2321" s="3">
        <f t="shared" si="680"/>
        <v>-106.51399656125771</v>
      </c>
      <c r="R2321">
        <f t="shared" si="681"/>
        <v>73.486003438742287</v>
      </c>
      <c r="S2321">
        <f t="shared" si="682"/>
        <v>5.6318968884491012</v>
      </c>
      <c r="T2321">
        <f t="shared" si="665"/>
        <v>-3.8763070862513094</v>
      </c>
    </row>
    <row r="2322" spans="1:20" x14ac:dyDescent="0.25">
      <c r="A2322">
        <f t="shared" si="666"/>
        <v>35520.719537821831</v>
      </c>
      <c r="B2322">
        <f t="shared" si="683"/>
        <v>5653.298096625208</v>
      </c>
      <c r="C2322" t="str">
        <f t="shared" si="667"/>
        <v>-0.179215588630769-0.611326944369478i</v>
      </c>
      <c r="D2322" t="str">
        <f t="shared" si="668"/>
        <v>3.47791501967731-2.84228223302337i</v>
      </c>
      <c r="E2322" t="str">
        <f t="shared" si="669"/>
        <v>165.495375212773+5.43767455604646i</v>
      </c>
      <c r="F2322" t="str">
        <f t="shared" si="670"/>
        <v>2.90987607379675-26.4293885418363i</v>
      </c>
      <c r="G2322" t="str">
        <f t="shared" si="671"/>
        <v>0.999988372109714-0.00340994942465205i</v>
      </c>
      <c r="H2322" t="str">
        <f t="shared" si="672"/>
        <v>71.0204177024177-373.258883117533i</v>
      </c>
      <c r="I2322" t="str">
        <f t="shared" si="673"/>
        <v>-65.3918142224822-20.0620971712386i</v>
      </c>
      <c r="K2322" t="str">
        <f t="shared" si="674"/>
        <v>0.00245973330553853-0.00639575936803906i</v>
      </c>
      <c r="L2322" t="str">
        <f t="shared" si="675"/>
        <v>0.000714285714285714-0.21392540166417i</v>
      </c>
      <c r="M2322" t="str">
        <f t="shared" si="676"/>
        <v>0.0025-0.00666491071472654i</v>
      </c>
      <c r="N2322">
        <f t="shared" si="677"/>
        <v>73.661061213502691</v>
      </c>
      <c r="O2322">
        <f t="shared" si="678"/>
        <v>3.9164637049184821</v>
      </c>
      <c r="P2322" s="3">
        <f t="shared" si="679"/>
        <v>-3.9164637049184821</v>
      </c>
      <c r="Q2322" s="3">
        <f t="shared" si="680"/>
        <v>-106.33893878649731</v>
      </c>
      <c r="R2322">
        <f t="shared" si="681"/>
        <v>73.661061213502691</v>
      </c>
      <c r="S2322">
        <f t="shared" si="682"/>
        <v>5.6532980966252078</v>
      </c>
      <c r="T2322">
        <f t="shared" si="665"/>
        <v>-3.9164637049184821</v>
      </c>
    </row>
    <row r="2323" spans="1:20" x14ac:dyDescent="0.25">
      <c r="A2323">
        <f t="shared" si="666"/>
        <v>35655.698272065551</v>
      </c>
      <c r="B2323">
        <f t="shared" si="683"/>
        <v>5674.7806293923841</v>
      </c>
      <c r="C2323" t="str">
        <f t="shared" si="667"/>
        <v>-0.176529616492656-0.609056726097174i</v>
      </c>
      <c r="D2323" t="str">
        <f t="shared" si="668"/>
        <v>3.47791342089199-2.83172742850158i</v>
      </c>
      <c r="E2323" t="str">
        <f t="shared" si="669"/>
        <v>165.527541620705+5.45571010811836i</v>
      </c>
      <c r="F2323" t="str">
        <f t="shared" si="670"/>
        <v>2.90987581615668-26.3294123294887i</v>
      </c>
      <c r="G2323" t="str">
        <f t="shared" si="671"/>
        <v>0.999988283570878-0.00342290692940198i</v>
      </c>
      <c r="H2323" t="str">
        <f t="shared" si="672"/>
        <v>69.9735035717799-370.669660908396i</v>
      </c>
      <c r="I2323" t="str">
        <f t="shared" si="673"/>
        <v>-64.6982218590997-19.7763861508993i</v>
      </c>
      <c r="K2323" t="str">
        <f t="shared" si="674"/>
        <v>0.00245879464731379-0.00637176139557122i</v>
      </c>
      <c r="L2323" t="str">
        <f t="shared" si="675"/>
        <v>0.000714285714285714-0.213115562526569i</v>
      </c>
      <c r="M2323" t="str">
        <f t="shared" si="676"/>
        <v>0.0025-0.00663967993098876i</v>
      </c>
      <c r="N2323">
        <f t="shared" si="677"/>
        <v>73.8362441362884</v>
      </c>
      <c r="O2323">
        <f t="shared" si="678"/>
        <v>3.9565210108258411</v>
      </c>
      <c r="P2323" s="3">
        <f t="shared" si="679"/>
        <v>-3.9565210108258411</v>
      </c>
      <c r="Q2323" s="3">
        <f t="shared" si="680"/>
        <v>-106.1637558637116</v>
      </c>
      <c r="R2323">
        <f t="shared" si="681"/>
        <v>73.8362441362884</v>
      </c>
      <c r="S2323">
        <f t="shared" si="682"/>
        <v>5.6747806293923837</v>
      </c>
      <c r="T2323">
        <f t="shared" si="665"/>
        <v>-3.9565210108258411</v>
      </c>
    </row>
    <row r="2324" spans="1:20" x14ac:dyDescent="0.25">
      <c r="A2324">
        <f t="shared" si="666"/>
        <v>35791.189925499406</v>
      </c>
      <c r="B2324">
        <f t="shared" si="683"/>
        <v>5696.3447957840754</v>
      </c>
      <c r="C2324" t="str">
        <f t="shared" si="667"/>
        <v>-0.173863606343713-0.606796113184576i</v>
      </c>
      <c r="D2324" t="str">
        <f t="shared" si="668"/>
        <v>3.47791180993434-2.82121335913965i</v>
      </c>
      <c r="E2324" t="str">
        <f t="shared" si="669"/>
        <v>165.559958575304+5.47377999071076i</v>
      </c>
      <c r="F2324" t="str">
        <f t="shared" si="670"/>
        <v>2.90987555655495-26.2298148745635i</v>
      </c>
      <c r="G2324" t="str">
        <f t="shared" si="671"/>
        <v>0.999988194357885-0.00343591366920194i</v>
      </c>
      <c r="H2324" t="str">
        <f t="shared" si="672"/>
        <v>68.9471752623253-368.10957948772i</v>
      </c>
      <c r="I2324" t="str">
        <f t="shared" si="673"/>
        <v>-64.0138481364893-19.4964991040646i</v>
      </c>
      <c r="K2324" t="str">
        <f t="shared" si="674"/>
        <v>0.00245786303394688-0.00634785480847735i</v>
      </c>
      <c r="L2324" t="str">
        <f t="shared" si="675"/>
        <v>0.000714285714285714-0.212308789127883i</v>
      </c>
      <c r="M2324" t="str">
        <f t="shared" si="676"/>
        <v>0.0025-0.00661454466127593i</v>
      </c>
      <c r="N2324">
        <f t="shared" si="677"/>
        <v>74.011550691760448</v>
      </c>
      <c r="O2324">
        <f t="shared" si="678"/>
        <v>3.9964788510116573</v>
      </c>
      <c r="P2324" s="3">
        <f t="shared" si="679"/>
        <v>-3.9964788510116573</v>
      </c>
      <c r="Q2324" s="3">
        <f t="shared" si="680"/>
        <v>-105.98844930823955</v>
      </c>
      <c r="R2324">
        <f t="shared" si="681"/>
        <v>74.011550691760448</v>
      </c>
      <c r="S2324">
        <f t="shared" si="682"/>
        <v>5.6963447957840749</v>
      </c>
      <c r="T2324">
        <f t="shared" si="665"/>
        <v>-3.9964788510116573</v>
      </c>
    </row>
    <row r="2325" spans="1:20" x14ac:dyDescent="0.25">
      <c r="A2325">
        <f t="shared" si="666"/>
        <v>35927.196447216302</v>
      </c>
      <c r="B2325">
        <f t="shared" si="683"/>
        <v>5717.9909060080554</v>
      </c>
      <c r="C2325" t="str">
        <f t="shared" si="667"/>
        <v>-0.171217405140593-0.604545065181775i</v>
      </c>
      <c r="D2325" t="str">
        <f t="shared" si="668"/>
        <v>3.47791018671163-2.81073987368696i</v>
      </c>
      <c r="E2325" t="str">
        <f t="shared" si="669"/>
        <v>165.59262806765+5.4918839218509i</v>
      </c>
      <c r="F2325" t="str">
        <f t="shared" si="670"/>
        <v>2.90987529497648-26.1305947443177i</v>
      </c>
      <c r="G2325" t="str">
        <f t="shared" si="671"/>
        <v>0.9999881044656-0.00344896983110545i</v>
      </c>
      <c r="H2325" t="str">
        <f t="shared" si="672"/>
        <v>67.9409137373205-365.578166354673i</v>
      </c>
      <c r="I2325" t="str">
        <f t="shared" si="673"/>
        <v>-63.3385374945636-19.2222846959269i</v>
      </c>
      <c r="K2325" t="str">
        <f t="shared" si="674"/>
        <v>0.00245693841195138-0.0063240392659427i</v>
      </c>
      <c r="L2325" t="str">
        <f t="shared" si="675"/>
        <v>0.000714285714285714-0.211505069862406i</v>
      </c>
      <c r="M2325" t="str">
        <f t="shared" si="676"/>
        <v>0.0025-0.00658950454400866i</v>
      </c>
      <c r="N2325">
        <f t="shared" si="677"/>
        <v>74.186979363199484</v>
      </c>
      <c r="O2325">
        <f t="shared" si="678"/>
        <v>4.0363370727521879</v>
      </c>
      <c r="P2325" s="3">
        <f t="shared" si="679"/>
        <v>-4.0363370727521879</v>
      </c>
      <c r="Q2325" s="3">
        <f t="shared" si="680"/>
        <v>-105.81302063680052</v>
      </c>
      <c r="R2325">
        <f t="shared" si="681"/>
        <v>74.186979363199484</v>
      </c>
      <c r="S2325">
        <f t="shared" si="682"/>
        <v>5.7179909060080556</v>
      </c>
      <c r="T2325">
        <f t="shared" si="665"/>
        <v>-4.0363370727521879</v>
      </c>
    </row>
    <row r="2326" spans="1:20" x14ac:dyDescent="0.25">
      <c r="A2326">
        <f t="shared" si="666"/>
        <v>36063.719793715733</v>
      </c>
      <c r="B2326">
        <f t="shared" si="683"/>
        <v>5739.7192714508865</v>
      </c>
      <c r="C2326" t="str">
        <f t="shared" si="667"/>
        <v>-0.168590860975294-0.602303541885509i</v>
      </c>
      <c r="D2326" t="str">
        <f t="shared" si="668"/>
        <v>3.47790855113053-2.80030682147673i</v>
      </c>
      <c r="E2326" t="str">
        <f t="shared" si="669"/>
        <v>165.625552105235+5.51002161313242i</v>
      </c>
      <c r="F2326" t="str">
        <f t="shared" si="670"/>
        <v>2.9098750314063-26.0317505114362i</v>
      </c>
      <c r="G2326" t="str">
        <f t="shared" si="671"/>
        <v>0.999988013888853-0.00346207560287634i</v>
      </c>
      <c r="H2326" t="str">
        <f t="shared" si="672"/>
        <v>66.9542158776371-363.074958267382i</v>
      </c>
      <c r="I2326" t="str">
        <f t="shared" si="673"/>
        <v>-62.6721375151294-18.9535963263744i</v>
      </c>
      <c r="K2326" t="str">
        <f t="shared" si="674"/>
        <v>0.00245602072824134-0.00630031442842737i</v>
      </c>
      <c r="L2326" t="str">
        <f t="shared" si="675"/>
        <v>0.000714285714285714-0.210704393168366i</v>
      </c>
      <c r="M2326" t="str">
        <f t="shared" si="676"/>
        <v>0.0025-0.00656455921897658i</v>
      </c>
      <c r="N2326">
        <f t="shared" si="677"/>
        <v>74.362528632501835</v>
      </c>
      <c r="O2326">
        <f t="shared" si="678"/>
        <v>4.0760955235475258</v>
      </c>
      <c r="P2326" s="3">
        <f t="shared" si="679"/>
        <v>-4.0760955235475258</v>
      </c>
      <c r="Q2326" s="3">
        <f t="shared" si="680"/>
        <v>-105.63747136749816</v>
      </c>
      <c r="R2326">
        <f t="shared" si="681"/>
        <v>74.362528632501835</v>
      </c>
      <c r="S2326">
        <f t="shared" si="682"/>
        <v>5.7397192714508867</v>
      </c>
      <c r="T2326">
        <f t="shared" si="665"/>
        <v>-4.0760955235475258</v>
      </c>
    </row>
    <row r="2327" spans="1:20" x14ac:dyDescent="0.25">
      <c r="A2327">
        <f t="shared" si="666"/>
        <v>36200.761928931846</v>
      </c>
      <c r="B2327">
        <f t="shared" si="683"/>
        <v>5761.5302046823999</v>
      </c>
      <c r="C2327" t="str">
        <f t="shared" si="667"/>
        <v>-0.165983823066459-0.600071503337519i</v>
      </c>
      <c r="D2327" t="str">
        <f t="shared" si="668"/>
        <v>3.47790690309693-2.78991405242377i</v>
      </c>
      <c r="E2327" t="str">
        <f t="shared" si="669"/>
        <v>165.658732712101+5.52819276961922i</v>
      </c>
      <c r="F2327" t="str">
        <f t="shared" si="670"/>
        <v>2.90987476582923-25.9332807540114i</v>
      </c>
      <c r="G2327" t="str">
        <f t="shared" si="671"/>
        <v>0.999987922622431-0.00347523117299153i</v>
      </c>
      <c r="H2327" t="str">
        <f t="shared" si="672"/>
        <v>65.9865939116513-360.599501056643i</v>
      </c>
      <c r="I2327" t="str">
        <f t="shared" si="673"/>
        <v>-62.0144988542359-18.6902919578176i</v>
      </c>
      <c r="K2327" t="str">
        <f t="shared" si="674"/>
        <v>0.00245510993012825-0.00627667995766132i</v>
      </c>
      <c r="L2327" t="str">
        <f t="shared" si="675"/>
        <v>0.000714285714285714-0.209906747527761i</v>
      </c>
      <c r="M2327" t="str">
        <f t="shared" si="676"/>
        <v>0.0025-0.00653970832733271i</v>
      </c>
      <c r="N2327">
        <f t="shared" si="677"/>
        <v>74.538196980179407</v>
      </c>
      <c r="O2327">
        <f t="shared" si="678"/>
        <v>4.1157540511100885</v>
      </c>
      <c r="P2327" s="3">
        <f t="shared" si="679"/>
        <v>-4.1157540511100885</v>
      </c>
      <c r="Q2327" s="3">
        <f t="shared" si="680"/>
        <v>-105.46180301982059</v>
      </c>
      <c r="R2327">
        <f t="shared" si="681"/>
        <v>74.538196980179407</v>
      </c>
      <c r="S2327">
        <f t="shared" si="682"/>
        <v>5.7615302046823995</v>
      </c>
      <c r="T2327">
        <f t="shared" si="665"/>
        <v>-4.1157540511100885</v>
      </c>
    </row>
    <row r="2328" spans="1:20" x14ac:dyDescent="0.25">
      <c r="A2328">
        <f t="shared" si="666"/>
        <v>36338.324824261792</v>
      </c>
      <c r="B2328">
        <f t="shared" si="683"/>
        <v>5783.4240194601934</v>
      </c>
      <c r="C2328" t="str">
        <f t="shared" si="667"/>
        <v>-0.163396141750806-0.597848909823036i</v>
      </c>
      <c r="D2328" t="str">
        <f t="shared" si="668"/>
        <v>3.47790524251608-2.77956141702236i</v>
      </c>
      <c r="E2328" t="str">
        <f t="shared" si="669"/>
        <v>165.692171928981+5.54639708974655i</v>
      </c>
      <c r="F2328" t="str">
        <f t="shared" si="670"/>
        <v>2.90987449822999-25.8351840555226i</v>
      </c>
      <c r="G2328" t="str">
        <f t="shared" si="671"/>
        <v>0.999987830661083-0.00348843673064365i</v>
      </c>
      <c r="H2328" t="str">
        <f t="shared" si="672"/>
        <v>65.0375748683088-358.151349442098i</v>
      </c>
      <c r="I2328" t="str">
        <f t="shared" si="673"/>
        <v>-61.3654751756988-18.4322339501044i</v>
      </c>
      <c r="K2328" t="str">
        <f t="shared" si="674"/>
        <v>0.00245420596531806-0.00625313551664034i</v>
      </c>
      <c r="L2328" t="str">
        <f t="shared" si="675"/>
        <v>0.000714285714285714-0.209112121466189i</v>
      </c>
      <c r="M2328" t="str">
        <f t="shared" si="676"/>
        <v>0.0025-0.00651495151158866i</v>
      </c>
      <c r="N2328">
        <f t="shared" si="677"/>
        <v>74.713982885354838</v>
      </c>
      <c r="O2328">
        <f t="shared" si="678"/>
        <v>4.1553125033512437</v>
      </c>
      <c r="P2328" s="3">
        <f t="shared" si="679"/>
        <v>-4.1553125033512437</v>
      </c>
      <c r="Q2328" s="3">
        <f t="shared" si="680"/>
        <v>-105.28601711464516</v>
      </c>
      <c r="R2328">
        <f t="shared" si="681"/>
        <v>74.713982885354838</v>
      </c>
      <c r="S2328">
        <f t="shared" si="682"/>
        <v>5.7834240194601936</v>
      </c>
      <c r="T2328">
        <f t="shared" si="665"/>
        <v>-4.1553125033512437</v>
      </c>
    </row>
    <row r="2329" spans="1:20" x14ac:dyDescent="0.25">
      <c r="A2329">
        <f t="shared" si="666"/>
        <v>36476.410458593986</v>
      </c>
      <c r="B2329">
        <f t="shared" si="683"/>
        <v>5805.4010307341423</v>
      </c>
      <c r="C2329" t="str">
        <f t="shared" si="667"/>
        <v>-0.160827668474597-0.595635721869243i</v>
      </c>
      <c r="D2329" t="str">
        <f t="shared" si="668"/>
        <v>3.47790356929244-2.76924876634409i</v>
      </c>
      <c r="E2329" t="str">
        <f t="shared" si="669"/>
        <v>165.725871813449+5.56463426522013i</v>
      </c>
      <c r="F2329" t="str">
        <f t="shared" si="670"/>
        <v>2.90987422859319-25.7374590048157i</v>
      </c>
      <c r="G2329" t="str">
        <f t="shared" si="671"/>
        <v>0.999987737999519-0.00350169246574381i</v>
      </c>
      <c r="H2329" t="str">
        <f t="shared" si="672"/>
        <v>64.1067000523037-355.730066850984i</v>
      </c>
      <c r="I2329" t="str">
        <f t="shared" si="673"/>
        <v>-60.7249230858165-18.1792889021974i</v>
      </c>
      <c r="K2329" t="str">
        <f t="shared" si="674"/>
        <v>0.00245330878190829-0.00622968076962144i</v>
      </c>
      <c r="L2329" t="str">
        <f t="shared" si="675"/>
        <v>0.000714285714285714-0.208320503552689i</v>
      </c>
      <c r="M2329" t="str">
        <f t="shared" si="676"/>
        <v>0.0025-0.00649028841560935i</v>
      </c>
      <c r="N2329">
        <f t="shared" si="677"/>
        <v>74.889884825756567</v>
      </c>
      <c r="O2329">
        <f t="shared" si="678"/>
        <v>4.1947707283685212</v>
      </c>
      <c r="P2329" s="3">
        <f t="shared" si="679"/>
        <v>-4.1947707283685212</v>
      </c>
      <c r="Q2329" s="3">
        <f t="shared" si="680"/>
        <v>-105.11011517424343</v>
      </c>
      <c r="R2329">
        <f t="shared" si="681"/>
        <v>74.889884825756567</v>
      </c>
      <c r="S2329">
        <f t="shared" si="682"/>
        <v>5.8054010307341422</v>
      </c>
      <c r="T2329">
        <f t="shared" si="665"/>
        <v>-4.1947707283685212</v>
      </c>
    </row>
    <row r="2330" spans="1:20" x14ac:dyDescent="0.25">
      <c r="A2330">
        <f t="shared" si="666"/>
        <v>36615.020818336649</v>
      </c>
      <c r="B2330">
        <f t="shared" si="683"/>
        <v>5827.4615546509322</v>
      </c>
      <c r="C2330" t="str">
        <f t="shared" si="667"/>
        <v>-0.158278255785176-0.593431900243736i</v>
      </c>
      <c r="D2330" t="str">
        <f t="shared" si="668"/>
        <v>3.47790188332976-2.75897595203572i</v>
      </c>
      <c r="E2330" t="str">
        <f t="shared" si="669"/>
        <v>165.759834440064+5.58290398091361i</v>
      </c>
      <c r="F2330" t="str">
        <f t="shared" si="670"/>
        <v>2.90987395690331-25.640104196083i</v>
      </c>
      <c r="G2330" t="str">
        <f t="shared" si="671"/>
        <v>0.999987644632405-0.00351499856892432i</v>
      </c>
      <c r="H2330" t="str">
        <f t="shared" si="672"/>
        <v>63.19352454037-353.335225239523i</v>
      </c>
      <c r="I2330" t="str">
        <f t="shared" si="673"/>
        <v>-60.0927020692841-17.9313275003047i</v>
      </c>
      <c r="K2330" t="str">
        <f t="shared" si="674"/>
        <v>0.00245241832838485-0.00620631538211827i</v>
      </c>
      <c r="L2330" t="str">
        <f t="shared" si="675"/>
        <v>0.000714285714285714-0.207531882399571i</v>
      </c>
      <c r="M2330" t="str">
        <f t="shared" si="676"/>
        <v>0.0025-0.00646571868460784i</v>
      </c>
      <c r="N2330">
        <f t="shared" si="677"/>
        <v>75.065901277711177</v>
      </c>
      <c r="O2330">
        <f t="shared" si="678"/>
        <v>4.2341285744330079</v>
      </c>
      <c r="P2330" s="3">
        <f t="shared" si="679"/>
        <v>-4.2341285744330079</v>
      </c>
      <c r="Q2330" s="3">
        <f t="shared" si="680"/>
        <v>-104.93409872228882</v>
      </c>
      <c r="R2330">
        <f t="shared" si="681"/>
        <v>75.065901277711177</v>
      </c>
      <c r="S2330">
        <f t="shared" si="682"/>
        <v>5.8274615546509319</v>
      </c>
      <c r="T2330">
        <f t="shared" si="665"/>
        <v>-4.2341285744330079</v>
      </c>
    </row>
    <row r="2331" spans="1:20" x14ac:dyDescent="0.25">
      <c r="A2331">
        <f t="shared" si="666"/>
        <v>36754.157897446326</v>
      </c>
      <c r="B2331">
        <f t="shared" si="683"/>
        <v>5849.6059085586057</v>
      </c>
      <c r="C2331" t="str">
        <f t="shared" si="667"/>
        <v>-0.155747757322577-0.591237405953076i</v>
      </c>
      <c r="D2331" t="str">
        <f t="shared" si="668"/>
        <v>3.47790018453108-2.74874282631704i</v>
      </c>
      <c r="E2331" t="str">
        <f t="shared" si="669"/>
        <v>165.794061900524+5.60120591476512i</v>
      </c>
      <c r="F2331" t="str">
        <f t="shared" si="670"/>
        <v>2.9098736831447-25.5431182288425i</v>
      </c>
      <c r="G2331" t="str">
        <f t="shared" si="671"/>
        <v>0.999987550554371-0.00352835523154137i</v>
      </c>
      <c r="H2331" t="str">
        <f t="shared" si="672"/>
        <v>62.2976166977676-350.966404917068i</v>
      </c>
      <c r="I2331" t="str">
        <f t="shared" si="673"/>
        <v>-59.4686744263156-17.6882243721778i</v>
      </c>
      <c r="K2331" t="str">
        <f t="shared" si="674"/>
        <v>0.00245153455361933-0.00618303902089693i</v>
      </c>
      <c r="L2331" t="str">
        <f t="shared" si="675"/>
        <v>0.000714285714285714-0.206746246662254i</v>
      </c>
      <c r="M2331" t="str">
        <f t="shared" si="676"/>
        <v>0.0025-0.00644124196514032i</v>
      </c>
      <c r="N2331">
        <f t="shared" si="677"/>
        <v>75.24203071613546</v>
      </c>
      <c r="O2331">
        <f t="shared" si="678"/>
        <v>4.2733858899756347</v>
      </c>
      <c r="P2331" s="3">
        <f t="shared" si="679"/>
        <v>-4.2733858899756347</v>
      </c>
      <c r="Q2331" s="3">
        <f t="shared" si="680"/>
        <v>-104.75796928386454</v>
      </c>
      <c r="R2331">
        <f t="shared" si="681"/>
        <v>75.24203071613546</v>
      </c>
      <c r="S2331">
        <f t="shared" si="682"/>
        <v>5.8496059085586056</v>
      </c>
      <c r="T2331">
        <f t="shared" si="665"/>
        <v>-4.2733858899756347</v>
      </c>
    </row>
    <row r="2332" spans="1:20" x14ac:dyDescent="0.25">
      <c r="A2332">
        <f t="shared" si="666"/>
        <v>36893.823697456624</v>
      </c>
      <c r="B2332">
        <f t="shared" si="683"/>
        <v>5871.8344110111284</v>
      </c>
      <c r="C2332" t="str">
        <f t="shared" si="667"/>
        <v>-0.153236027811159-0.589052200241243i</v>
      </c>
      <c r="D2332" t="str">
        <f t="shared" si="668"/>
        <v>3.47789847279867-2.73854924197874i</v>
      </c>
      <c r="E2332" t="str">
        <f t="shared" si="669"/>
        <v>165.828556303806+5.61953973767257i</v>
      </c>
      <c r="F2332" t="str">
        <f t="shared" si="670"/>
        <v>2.90987340730164-25.4464997079186i</v>
      </c>
      <c r="G2332" t="str">
        <f t="shared" si="671"/>
        <v>0.999987455760004-0.00354176264567787i</v>
      </c>
      <c r="H2332" t="str">
        <f t="shared" si="672"/>
        <v>61.4185577140469-348.623194373053i</v>
      </c>
      <c r="I2332" t="str">
        <f t="shared" si="673"/>
        <v>-58.8527052109818-17.4498579472951i</v>
      </c>
      <c r="K2332" t="str">
        <f t="shared" si="674"/>
        <v>0.00245065740686598-0.0061598513539713i</v>
      </c>
      <c r="L2332" t="str">
        <f t="shared" si="675"/>
        <v>0.000714285714285714-0.205963585039106i</v>
      </c>
      <c r="M2332" t="str">
        <f t="shared" si="676"/>
        <v>0.0025-0.00641685790510091i</v>
      </c>
      <c r="N2332">
        <f t="shared" si="677"/>
        <v>75.418271614527256</v>
      </c>
      <c r="O2332">
        <f t="shared" si="678"/>
        <v>4.3125425235750861</v>
      </c>
      <c r="P2332" s="3">
        <f t="shared" si="679"/>
        <v>-4.3125425235750861</v>
      </c>
      <c r="Q2332" s="3">
        <f t="shared" si="680"/>
        <v>-104.58172838547274</v>
      </c>
      <c r="R2332">
        <f t="shared" si="681"/>
        <v>75.418271614527256</v>
      </c>
      <c r="S2332">
        <f t="shared" si="682"/>
        <v>5.871834411011128</v>
      </c>
      <c r="T2332">
        <f t="shared" si="665"/>
        <v>-4.3125425235750861</v>
      </c>
    </row>
    <row r="2333" spans="1:20" x14ac:dyDescent="0.25">
      <c r="A2333">
        <f t="shared" si="666"/>
        <v>37034.020227506961</v>
      </c>
      <c r="B2333">
        <f t="shared" si="683"/>
        <v>5894.1473817729711</v>
      </c>
      <c r="C2333" t="str">
        <f t="shared" si="667"/>
        <v>-0.150742923051371-0.58687624458823i</v>
      </c>
      <c r="D2333" t="str">
        <f t="shared" si="668"/>
        <v>3.47789674803407-2.72839505238032i</v>
      </c>
      <c r="E2333" t="str">
        <f t="shared" si="669"/>
        <v>165.863319776329+5.63790511338639i</v>
      </c>
      <c r="F2333" t="str">
        <f t="shared" si="670"/>
        <v>2.90987312935823-25.350247243421i</v>
      </c>
      <c r="G2333" t="str">
        <f t="shared" si="671"/>
        <v>0.999987360243848-0.00355522100414611i</v>
      </c>
      <c r="H2333" t="str">
        <f t="shared" si="672"/>
        <v>60.5559411572296-346.30519010676i</v>
      </c>
      <c r="I2333" t="str">
        <f t="shared" si="673"/>
        <v>-58.2446621707468-17.2161103226654i</v>
      </c>
      <c r="K2333" t="str">
        <f t="shared" si="674"/>
        <v>0.0024497868377587-0.00613675205059881i</v>
      </c>
      <c r="L2333" t="str">
        <f t="shared" si="675"/>
        <v>0.000714285714285714-0.205183886271275i</v>
      </c>
      <c r="M2333" t="str">
        <f t="shared" si="676"/>
        <v>0.0025-0.00639256615371681i</v>
      </c>
      <c r="N2333">
        <f t="shared" si="677"/>
        <v>75.59462244495171</v>
      </c>
      <c r="O2333">
        <f t="shared" si="678"/>
        <v>4.3515983239437475</v>
      </c>
      <c r="P2333" s="3">
        <f t="shared" si="679"/>
        <v>-4.3515983239437475</v>
      </c>
      <c r="Q2333" s="3">
        <f t="shared" si="680"/>
        <v>-104.40537755504829</v>
      </c>
      <c r="R2333">
        <f t="shared" si="681"/>
        <v>75.59462244495171</v>
      </c>
      <c r="S2333">
        <f t="shared" si="682"/>
        <v>5.8941473817729708</v>
      </c>
      <c r="T2333">
        <f t="shared" si="665"/>
        <v>-4.3515983239437475</v>
      </c>
    </row>
    <row r="2334" spans="1:20" x14ac:dyDescent="0.25">
      <c r="A2334">
        <f t="shared" si="666"/>
        <v>37174.749504371488</v>
      </c>
      <c r="B2334">
        <f t="shared" si="683"/>
        <v>5916.5451418237089</v>
      </c>
      <c r="C2334" t="str">
        <f t="shared" si="667"/>
        <v>-0.148268299911493-0.584709500708565i</v>
      </c>
      <c r="D2334" t="str">
        <f t="shared" si="668"/>
        <v>3.4778950101381-2.71828011144794i</v>
      </c>
      <c r="E2334" t="str">
        <f t="shared" si="669"/>
        <v>165.898354462097+5.65630169840128i</v>
      </c>
      <c r="F2334" t="str">
        <f t="shared" si="670"/>
        <v>2.9098728492985-25.2543594507256i</v>
      </c>
      <c r="G2334" t="str">
        <f t="shared" si="671"/>
        <v>0.999987264000409-0.00356873050049059i</v>
      </c>
      <c r="H2334" t="str">
        <f t="shared" si="672"/>
        <v>59.7093725456265-344.011996460014i</v>
      </c>
      <c r="I2334" t="str">
        <f t="shared" si="673"/>
        <v>-57.6444156872253-16.9868671340075i</v>
      </c>
      <c r="K2334" t="str">
        <f t="shared" si="674"/>
        <v>0.00244892279630842-0.00611374078127594i</v>
      </c>
      <c r="L2334" t="str">
        <f t="shared" si="675"/>
        <v>0.000714285714285714-0.204407139142533i</v>
      </c>
      <c r="M2334" t="str">
        <f t="shared" si="676"/>
        <v>0.0025-0.00636836636154294i</v>
      </c>
      <c r="N2334">
        <f t="shared" si="677"/>
        <v>75.771081678031322</v>
      </c>
      <c r="O2334">
        <f t="shared" si="678"/>
        <v>4.3905531399150872</v>
      </c>
      <c r="P2334" s="3">
        <f t="shared" si="679"/>
        <v>-4.3905531399150872</v>
      </c>
      <c r="Q2334" s="3">
        <f t="shared" si="680"/>
        <v>-104.22891832196868</v>
      </c>
      <c r="R2334">
        <f t="shared" si="681"/>
        <v>75.771081678031322</v>
      </c>
      <c r="S2334">
        <f t="shared" si="682"/>
        <v>5.9165451418237094</v>
      </c>
      <c r="T2334">
        <f t="shared" si="665"/>
        <v>-4.3905531399150872</v>
      </c>
    </row>
    <row r="2335" spans="1:20" x14ac:dyDescent="0.25">
      <c r="A2335">
        <f t="shared" si="666"/>
        <v>37316.013552488104</v>
      </c>
      <c r="B2335">
        <f t="shared" si="683"/>
        <v>5939.0280133626393</v>
      </c>
      <c r="C2335" t="str">
        <f t="shared" si="667"/>
        <v>-0.145812016319511-0.582551930549888i</v>
      </c>
      <c r="D2335" t="str">
        <f t="shared" si="668"/>
        <v>3.47789325901078-2.70820427367235i</v>
      </c>
      <c r="E2335" t="str">
        <f t="shared" si="669"/>
        <v>165.933662522858+5.67472914184632i</v>
      </c>
      <c r="F2335" t="str">
        <f t="shared" si="670"/>
        <v>2.9098725671063-25.1588349504543i</v>
      </c>
      <c r="G2335" t="str">
        <f t="shared" si="671"/>
        <v>0.999987167024149-0.00358229132899079i</v>
      </c>
      <c r="H2335" t="str">
        <f t="shared" si="672"/>
        <v>58.8784689364795-341.743225452775i</v>
      </c>
      <c r="I2335" t="str">
        <f t="shared" si="673"/>
        <v>-57.0518387181353-16.762017432059i</v>
      </c>
      <c r="K2335" t="str">
        <f t="shared" si="674"/>
        <v>0.00244806523290004-0.0060908172177339i</v>
      </c>
      <c r="L2335" t="str">
        <f t="shared" si="675"/>
        <v>0.000714285714285714-0.203633332479113i</v>
      </c>
      <c r="M2335" t="str">
        <f t="shared" si="676"/>
        <v>0.0025-0.00634425818045719i</v>
      </c>
      <c r="N2335">
        <f t="shared" si="677"/>
        <v>75.947647782928925</v>
      </c>
      <c r="O2335">
        <f t="shared" si="678"/>
        <v>4.4294068204302324</v>
      </c>
      <c r="P2335" s="3">
        <f t="shared" si="679"/>
        <v>-4.4294068204302324</v>
      </c>
      <c r="Q2335" s="3">
        <f t="shared" si="680"/>
        <v>-104.05235221707107</v>
      </c>
      <c r="R2335">
        <f t="shared" si="681"/>
        <v>75.947647782928925</v>
      </c>
      <c r="S2335">
        <f t="shared" si="682"/>
        <v>5.9390280133626394</v>
      </c>
      <c r="T2335">
        <f t="shared" si="665"/>
        <v>-4.4294068204302324</v>
      </c>
    </row>
    <row r="2336" spans="1:20" x14ac:dyDescent="0.25">
      <c r="A2336">
        <f t="shared" si="666"/>
        <v>37457.814403987562</v>
      </c>
      <c r="B2336">
        <f t="shared" si="683"/>
        <v>5961.5963198134177</v>
      </c>
      <c r="C2336" t="str">
        <f t="shared" si="667"/>
        <v>-0.143373931255008-0.580403496291546i</v>
      </c>
      <c r="D2336" t="str">
        <f t="shared" si="668"/>
        <v>3.47789149455138-2.69816739410677i</v>
      </c>
      <c r="E2336" t="str">
        <f t="shared" si="669"/>
        <v>165.969246138259+5.69318708537383i</v>
      </c>
      <c r="F2336" t="str">
        <f t="shared" si="670"/>
        <v>2.90987228276543-25.0636723684547i</v>
      </c>
      <c r="G2336" t="str">
        <f t="shared" si="671"/>
        <v>0.999987069309488-0.0035959036846639i</v>
      </c>
      <c r="H2336" t="str">
        <f t="shared" si="672"/>
        <v>58.0628585307152-339.498496621666i</v>
      </c>
      <c r="I2336" t="str">
        <f t="shared" si="673"/>
        <v>-56.4668067404463-16.5414535637916i</v>
      </c>
      <c r="K2336" t="str">
        <f t="shared" si="674"/>
        <v>0.00244721409828971-0.00606798103293432i</v>
      </c>
      <c r="L2336" t="str">
        <f t="shared" si="675"/>
        <v>0.000714285714285714-0.202862455149544i</v>
      </c>
      <c r="M2336" t="str">
        <f t="shared" si="676"/>
        <v>0.0025-0.00632024126365532i</v>
      </c>
      <c r="N2336">
        <f t="shared" si="677"/>
        <v>76.12431922733299</v>
      </c>
      <c r="O2336">
        <f t="shared" si="678"/>
        <v>4.468159214524599</v>
      </c>
      <c r="P2336" s="3">
        <f t="shared" si="679"/>
        <v>-4.468159214524599</v>
      </c>
      <c r="Q2336" s="3">
        <f t="shared" si="680"/>
        <v>-103.87568077266701</v>
      </c>
      <c r="R2336">
        <f t="shared" si="681"/>
        <v>76.12431922733299</v>
      </c>
      <c r="S2336">
        <f t="shared" si="682"/>
        <v>5.9615963198134176</v>
      </c>
      <c r="T2336">
        <f t="shared" si="665"/>
        <v>-4.468159214524599</v>
      </c>
    </row>
    <row r="2337" spans="1:20" x14ac:dyDescent="0.25">
      <c r="A2337">
        <f t="shared" si="666"/>
        <v>37600.154098722713</v>
      </c>
      <c r="B2337">
        <f t="shared" si="683"/>
        <v>5984.2503858287091</v>
      </c>
      <c r="C2337" t="str">
        <f t="shared" si="667"/>
        <v>-0.140953904741127-0.57826416034318i</v>
      </c>
      <c r="D2337" t="str">
        <f t="shared" si="668"/>
        <v>3.47788971665846-2.68816932836484i</v>
      </c>
      <c r="E2337" t="str">
        <f t="shared" si="669"/>
        <v>166.005107505999+5.71167516304477i</v>
      </c>
      <c r="F2337" t="str">
        <f t="shared" si="670"/>
        <v>2.90987199625954-24.9688703357812i</v>
      </c>
      <c r="G2337" t="str">
        <f t="shared" si="671"/>
        <v>0.999986970850804-0.00360956776326769i</v>
      </c>
      <c r="H2337" t="str">
        <f t="shared" si="672"/>
        <v>57.262180293104-337.277436861476i</v>
      </c>
      <c r="I2337" t="str">
        <f t="shared" si="673"/>
        <v>-55.8891976947219-16.3250710583175i</v>
      </c>
      <c r="K2337" t="str">
        <f t="shared" si="674"/>
        <v>0.00244636934360199-0.00604523190106471i</v>
      </c>
      <c r="L2337" t="str">
        <f t="shared" si="675"/>
        <v>0.000714285714285714-0.202094496064499i</v>
      </c>
      <c r="M2337" t="str">
        <f t="shared" si="676"/>
        <v>0.0025-0.00629631526564584i</v>
      </c>
      <c r="N2337">
        <f t="shared" si="677"/>
        <v>76.301094477439918</v>
      </c>
      <c r="O2337">
        <f t="shared" si="678"/>
        <v>4.5068101713147932</v>
      </c>
      <c r="P2337" s="3">
        <f t="shared" si="679"/>
        <v>-4.5068101713147932</v>
      </c>
      <c r="Q2337" s="3">
        <f t="shared" si="680"/>
        <v>-103.69890552256008</v>
      </c>
      <c r="R2337">
        <f t="shared" si="681"/>
        <v>76.301094477439918</v>
      </c>
      <c r="S2337">
        <f t="shared" si="682"/>
        <v>5.9842503858287088</v>
      </c>
      <c r="T2337">
        <f t="shared" si="665"/>
        <v>-4.5068101713147932</v>
      </c>
    </row>
    <row r="2338" spans="1:20" x14ac:dyDescent="0.25">
      <c r="A2338">
        <f t="shared" si="666"/>
        <v>37743.034684297862</v>
      </c>
      <c r="B2338">
        <f t="shared" si="683"/>
        <v>6006.9905372948588</v>
      </c>
      <c r="C2338" t="str">
        <f t="shared" si="667"/>
        <v>-0.138551797836617-0.576133885343356i</v>
      </c>
      <c r="D2338" t="str">
        <f t="shared" si="668"/>
        <v>3.47788792522968-2.67820993261849i</v>
      </c>
      <c r="E2338" t="str">
        <f t="shared" si="669"/>
        <v>166.041248841995+5.73019300121514i</v>
      </c>
      <c r="F2338" t="str">
        <f t="shared" si="670"/>
        <v>2.9098717075721-24.8744274886742i</v>
      </c>
      <c r="G2338" t="str">
        <f t="shared" si="671"/>
        <v>0.999986871642431-0.0036232837613033i</v>
      </c>
      <c r="H2338" t="str">
        <f t="shared" si="672"/>
        <v>56.4760835871517-335.079680269599i</v>
      </c>
      <c r="I2338" t="str">
        <f t="shared" si="673"/>
        <v>-55.3188919306306-16.1127685172765i</v>
      </c>
      <c r="K2338" t="str">
        <f t="shared" si="674"/>
        <v>0.00244553092032699-0.00602256949753434i</v>
      </c>
      <c r="L2338" t="str">
        <f t="shared" si="675"/>
        <v>0.000714285714285714-0.201329444176628i</v>
      </c>
      <c r="M2338" t="str">
        <f t="shared" si="676"/>
        <v>0.0025-0.00627247984224533i</v>
      </c>
      <c r="N2338">
        <f t="shared" si="677"/>
        <v>76.47797199793294</v>
      </c>
      <c r="O2338">
        <f t="shared" si="678"/>
        <v>4.5453595399849931</v>
      </c>
      <c r="P2338" s="3">
        <f t="shared" si="679"/>
        <v>-4.5453595399849931</v>
      </c>
      <c r="Q2338" s="3">
        <f t="shared" si="680"/>
        <v>-103.52202800206706</v>
      </c>
      <c r="R2338">
        <f t="shared" si="681"/>
        <v>76.47797199793294</v>
      </c>
      <c r="S2338">
        <f t="shared" si="682"/>
        <v>6.0069905372948584</v>
      </c>
      <c r="T2338">
        <f t="shared" si="665"/>
        <v>-4.5453595399849931</v>
      </c>
    </row>
    <row r="2339" spans="1:20" x14ac:dyDescent="0.25">
      <c r="A2339">
        <f t="shared" si="666"/>
        <v>37886.458216098195</v>
      </c>
      <c r="B2339">
        <f t="shared" si="683"/>
        <v>6029.8171013365791</v>
      </c>
      <c r="C2339" t="str">
        <f t="shared" si="667"/>
        <v>-0.136167472627883-0.574012634158204i</v>
      </c>
      <c r="D2339" t="str">
        <f t="shared" si="668"/>
        <v>3.47788612016205-2.66828906359594i</v>
      </c>
      <c r="E2339" t="str">
        <f t="shared" si="669"/>
        <v>166.077672380535+5.74874021841892i</v>
      </c>
      <c r="F2339" t="str">
        <f t="shared" si="670"/>
        <v>2.90987141668657-24.7803424685417i</v>
      </c>
      <c r="G2339" t="str">
        <f t="shared" si="671"/>
        <v>0.999986771678663-0.00363705187601804i</v>
      </c>
      <c r="H2339" t="str">
        <f t="shared" si="672"/>
        <v>55.7042278240889-332.904867993433i</v>
      </c>
      <c r="I2339" t="str">
        <f t="shared" si="673"/>
        <v>-54.7557721536279-15.904447509513i</v>
      </c>
      <c r="K2339" t="str">
        <f t="shared" si="674"/>
        <v>0.00244469878031773-0.00599999349896971i</v>
      </c>
      <c r="L2339" t="str">
        <f t="shared" si="675"/>
        <v>0.000714285714285714-0.200567288480402i</v>
      </c>
      <c r="M2339" t="str">
        <f t="shared" si="676"/>
        <v>0.0025-0.00624873465057313i</v>
      </c>
      <c r="N2339">
        <f t="shared" si="677"/>
        <v>76.654950251964536</v>
      </c>
      <c r="O2339">
        <f t="shared" si="678"/>
        <v>4.5838071697735892</v>
      </c>
      <c r="P2339" s="3">
        <f t="shared" si="679"/>
        <v>-4.5838071697735892</v>
      </c>
      <c r="Q2339" s="3">
        <f t="shared" si="680"/>
        <v>-103.34504974803546</v>
      </c>
      <c r="R2339">
        <f t="shared" si="681"/>
        <v>76.654950251964536</v>
      </c>
      <c r="S2339">
        <f t="shared" si="682"/>
        <v>6.0298171013365787</v>
      </c>
      <c r="T2339">
        <f t="shared" si="665"/>
        <v>-4.5838071697735892</v>
      </c>
    </row>
    <row r="2340" spans="1:20" x14ac:dyDescent="0.25">
      <c r="A2340">
        <f t="shared" si="666"/>
        <v>38030.426757319365</v>
      </c>
      <c r="B2340">
        <f t="shared" si="683"/>
        <v>6052.7304063216579</v>
      </c>
      <c r="C2340" t="str">
        <f t="shared" si="667"/>
        <v>-0.133800792221159-0.571900369880059i</v>
      </c>
      <c r="D2340" t="str">
        <f t="shared" si="668"/>
        <v>3.47788430135172-2.65840657857957i</v>
      </c>
      <c r="E2340" t="str">
        <f t="shared" si="669"/>
        <v>166.114380374443+5.76731642524852i</v>
      </c>
      <c r="F2340" t="str">
        <f t="shared" si="670"/>
        <v>2.90987112358615-24.6866139219389i</v>
      </c>
      <c r="G2340" t="str">
        <f t="shared" si="671"/>
        <v>0.999986670953746-0.0036508723054082i</v>
      </c>
      <c r="H2340" t="str">
        <f t="shared" si="672"/>
        <v>54.9462821253567-330.752648080739i</v>
      </c>
      <c r="I2340" t="str">
        <f t="shared" si="673"/>
        <v>-54.1997233727872-15.7000124698532i</v>
      </c>
      <c r="K2340" t="str">
        <f t="shared" si="674"/>
        <v>0.00244387287578723-0.00597750358321039i</v>
      </c>
      <c r="L2340" t="str">
        <f t="shared" si="675"/>
        <v>0.000714285714285714-0.199808018011957i</v>
      </c>
      <c r="M2340" t="str">
        <f t="shared" si="676"/>
        <v>0.0025-0.00622507934904676i</v>
      </c>
      <c r="N2340">
        <f t="shared" si="677"/>
        <v>76.832027701130883</v>
      </c>
      <c r="O2340">
        <f t="shared" si="678"/>
        <v>4.6221529099597847</v>
      </c>
      <c r="P2340" s="3">
        <f t="shared" si="679"/>
        <v>-4.6221529099597847</v>
      </c>
      <c r="Q2340" s="3">
        <f t="shared" si="680"/>
        <v>-103.16797229886912</v>
      </c>
      <c r="R2340">
        <f t="shared" si="681"/>
        <v>76.832027701130883</v>
      </c>
      <c r="S2340">
        <f t="shared" si="682"/>
        <v>6.0527304063216576</v>
      </c>
      <c r="T2340">
        <f t="shared" si="665"/>
        <v>-4.6221529099597847</v>
      </c>
    </row>
    <row r="2341" spans="1:20" x14ac:dyDescent="0.25">
      <c r="A2341">
        <f t="shared" si="666"/>
        <v>38174.942378997177</v>
      </c>
      <c r="B2341">
        <f t="shared" si="683"/>
        <v>6075.73078186568</v>
      </c>
      <c r="C2341" t="str">
        <f t="shared" si="667"/>
        <v>-0.131451620734686-0.569797055826155i</v>
      </c>
      <c r="D2341" t="str">
        <f t="shared" si="668"/>
        <v>3.4778824686941-2.64856233540391i</v>
      </c>
      <c r="E2341" t="str">
        <f t="shared" si="669"/>
        <v>166.151375095242+5.78592122423585i</v>
      </c>
      <c r="F2341" t="str">
        <f t="shared" si="670"/>
        <v>2.90987082825394-24.593240500549i</v>
      </c>
      <c r="G2341" t="str">
        <f t="shared" si="671"/>
        <v>0.999986569461886-0.00366474524822194i</v>
      </c>
      <c r="H2341" t="str">
        <f t="shared" si="672"/>
        <v>54.2019249980079-328.622675332922i</v>
      </c>
      <c r="I2341" t="str">
        <f t="shared" si="673"/>
        <v>-53.6506328497681-15.4993706018059i</v>
      </c>
      <c r="K2341" t="str">
        <f t="shared" si="674"/>
        <v>0.00244305315930603-0.00595509942930471i</v>
      </c>
      <c r="L2341" t="str">
        <f t="shared" si="675"/>
        <v>0.000714285714285714-0.199051621848931i</v>
      </c>
      <c r="M2341" t="str">
        <f t="shared" si="676"/>
        <v>0.0025-0.00620151359737674i</v>
      </c>
      <c r="N2341">
        <f t="shared" si="677"/>
        <v>77.009202805450556</v>
      </c>
      <c r="O2341">
        <f t="shared" si="678"/>
        <v>4.6603966098497711</v>
      </c>
      <c r="P2341" s="3">
        <f t="shared" si="679"/>
        <v>-4.6603966098497711</v>
      </c>
      <c r="Q2341" s="3">
        <f t="shared" si="680"/>
        <v>-102.99079719454944</v>
      </c>
      <c r="R2341">
        <f t="shared" si="681"/>
        <v>77.009202805450556</v>
      </c>
      <c r="S2341">
        <f t="shared" si="682"/>
        <v>6.0757307818656798</v>
      </c>
      <c r="T2341">
        <f t="shared" si="665"/>
        <v>-4.6603966098497711</v>
      </c>
    </row>
    <row r="2342" spans="1:20" x14ac:dyDescent="0.25">
      <c r="A2342">
        <f t="shared" si="666"/>
        <v>38320.00716003737</v>
      </c>
      <c r="B2342">
        <f t="shared" si="683"/>
        <v>6098.8185588367696</v>
      </c>
      <c r="C2342" t="str">
        <f t="shared" si="667"/>
        <v>-0.129119823290976-0.567702655537271i</v>
      </c>
      <c r="D2342" t="str">
        <f t="shared" si="668"/>
        <v>3.47788062208379-2.63875619245358i</v>
      </c>
      <c r="E2342" t="str">
        <f t="shared" si="669"/>
        <v>166.188658833316+5.8045542097305i</v>
      </c>
      <c r="F2342" t="str">
        <f t="shared" si="670"/>
        <v>2.90987053067306-24.5002208611637i</v>
      </c>
      <c r="G2342" t="str">
        <f t="shared" si="671"/>
        <v>0.999986467197244-0.00367867090396213i</v>
      </c>
      <c r="H2342" t="str">
        <f t="shared" si="672"/>
        <v>53.4708440224666-326.514611161248i</v>
      </c>
      <c r="I2342" t="str">
        <f t="shared" si="673"/>
        <v>-53.1083900489093-15.3024317840172i</v>
      </c>
      <c r="K2342" t="str">
        <f t="shared" si="674"/>
        <v>0.00244223958379918-0.00593278071750532i</v>
      </c>
      <c r="L2342" t="str">
        <f t="shared" si="675"/>
        <v>0.000714285714285714-0.198298089110312i</v>
      </c>
      <c r="M2342" t="str">
        <f t="shared" si="676"/>
        <v>0.0025-0.00617803705656179i</v>
      </c>
      <c r="N2342">
        <f t="shared" si="677"/>
        <v>77.186474023337396</v>
      </c>
      <c r="O2342">
        <f t="shared" si="678"/>
        <v>4.6985381187637456</v>
      </c>
      <c r="P2342" s="3">
        <f t="shared" si="679"/>
        <v>-4.6985381187637456</v>
      </c>
      <c r="Q2342" s="3">
        <f t="shared" si="680"/>
        <v>-102.8135259766626</v>
      </c>
      <c r="R2342">
        <f t="shared" si="681"/>
        <v>77.186474023337396</v>
      </c>
      <c r="S2342">
        <f t="shared" si="682"/>
        <v>6.0988185588367694</v>
      </c>
      <c r="T2342">
        <f t="shared" si="665"/>
        <v>-4.6985381187637456</v>
      </c>
    </row>
    <row r="2343" spans="1:20" x14ac:dyDescent="0.25">
      <c r="A2343">
        <f t="shared" si="666"/>
        <v>38465.62318724551</v>
      </c>
      <c r="B2343">
        <f t="shared" si="683"/>
        <v>6121.9940693603494</v>
      </c>
      <c r="C2343" t="str">
        <f t="shared" si="667"/>
        <v>-0.126805266009139-0.565617132776458i</v>
      </c>
      <c r="D2343" t="str">
        <f t="shared" si="668"/>
        <v>3.47787876141454-2.62898800866126i</v>
      </c>
      <c r="E2343" t="str">
        <f t="shared" si="669"/>
        <v>166.226233898078+5.8232149677741i</v>
      </c>
      <c r="F2343" t="str">
        <f t="shared" si="670"/>
        <v>2.9098702308263-24.4075536656641i</v>
      </c>
      <c r="G2343" t="str">
        <f t="shared" si="671"/>
        <v>0.999986364153934-0.00369264947288918i</v>
      </c>
      <c r="H2343" t="str">
        <f t="shared" si="672"/>
        <v>52.7527355521291-324.42812344594i</v>
      </c>
      <c r="I2343" t="str">
        <f t="shared" si="673"/>
        <v>-52.5728865884249-15.1091084803175i</v>
      </c>
      <c r="K2343" t="str">
        <f t="shared" si="674"/>
        <v>0.00244143210254377-0.00591054712926515i</v>
      </c>
      <c r="L2343" t="str">
        <f t="shared" si="675"/>
        <v>0.000714285714285714-0.197547408956278i</v>
      </c>
      <c r="M2343" t="str">
        <f t="shared" si="676"/>
        <v>0.0025-0.00615464938888404i</v>
      </c>
      <c r="N2343">
        <f t="shared" si="677"/>
        <v>77.36383981157293</v>
      </c>
      <c r="O2343">
        <f t="shared" si="678"/>
        <v>4.7365772860218991</v>
      </c>
      <c r="P2343" s="3">
        <f t="shared" si="679"/>
        <v>-4.7365772860218991</v>
      </c>
      <c r="Q2343" s="3">
        <f t="shared" si="680"/>
        <v>-102.63616018842707</v>
      </c>
      <c r="R2343">
        <f t="shared" si="681"/>
        <v>77.36383981157293</v>
      </c>
      <c r="S2343">
        <f t="shared" si="682"/>
        <v>6.1219940693603494</v>
      </c>
      <c r="T2343">
        <f t="shared" si="665"/>
        <v>-4.7365772860218991</v>
      </c>
    </row>
    <row r="2344" spans="1:20" x14ac:dyDescent="0.25">
      <c r="A2344">
        <f t="shared" si="666"/>
        <v>38611.792555357046</v>
      </c>
      <c r="B2344">
        <f t="shared" si="683"/>
        <v>6145.2576468239185</v>
      </c>
      <c r="C2344" t="str">
        <f t="shared" si="667"/>
        <v>-0.124507815997235-0.563540451527758i</v>
      </c>
      <c r="D2344" t="str">
        <f t="shared" si="668"/>
        <v>3.47787688657937-2.61925764350564i</v>
      </c>
      <c r="E2344" t="str">
        <f t="shared" si="669"/>
        <v>166.264102618138+5.84190307597616i</v>
      </c>
      <c r="F2344" t="str">
        <f t="shared" si="670"/>
        <v>2.90986992869646-24.3152375810014i</v>
      </c>
      <c r="G2344" t="str">
        <f t="shared" si="671"/>
        <v>0.999986260326029-0.00370668115602393i</v>
      </c>
      <c r="H2344" t="str">
        <f t="shared" si="672"/>
        <v>52.0473044243098-322.362886398171i</v>
      </c>
      <c r="I2344" t="str">
        <f t="shared" si="673"/>
        <v>-52.0440161926936-14.9193156532096i</v>
      </c>
      <c r="K2344" t="str">
        <f t="shared" si="674"/>
        <v>0.00244063066916618-0.00588839834723296i</v>
      </c>
      <c r="L2344" t="str">
        <f t="shared" si="675"/>
        <v>0.000714285714285714-0.196799570588043i</v>
      </c>
      <c r="M2344" t="str">
        <f t="shared" si="676"/>
        <v>0.0025-0.00613135025790401i</v>
      </c>
      <c r="N2344">
        <f t="shared" si="677"/>
        <v>77.541298625279396</v>
      </c>
      <c r="O2344">
        <f t="shared" si="678"/>
        <v>4.7745139609308502</v>
      </c>
      <c r="P2344" s="3">
        <f t="shared" si="679"/>
        <v>-4.7745139609308502</v>
      </c>
      <c r="Q2344" s="3">
        <f t="shared" si="680"/>
        <v>-102.4587013747206</v>
      </c>
      <c r="R2344">
        <f t="shared" si="681"/>
        <v>77.541298625279396</v>
      </c>
      <c r="S2344">
        <f t="shared" si="682"/>
        <v>6.1452576468239188</v>
      </c>
      <c r="T2344">
        <f t="shared" si="665"/>
        <v>-4.7745139609308502</v>
      </c>
    </row>
    <row r="2345" spans="1:20" x14ac:dyDescent="0.25">
      <c r="A2345">
        <f t="shared" si="666"/>
        <v>38758.517367067405</v>
      </c>
      <c r="B2345">
        <f t="shared" si="683"/>
        <v>6168.6096258818498</v>
      </c>
      <c r="C2345" t="str">
        <f t="shared" si="667"/>
        <v>-0.122227341344717-0.561472575994922i</v>
      </c>
      <c r="D2345" t="str">
        <f t="shared" si="668"/>
        <v>3.4778749974704-2.60956495700944i</v>
      </c>
      <c r="E2345" t="str">
        <f t="shared" si="669"/>
        <v>166.302267341473+5.86061810338559i</v>
      </c>
      <c r="F2345" t="str">
        <f t="shared" si="670"/>
        <v>2.90986962426612-24.2232712791774i</v>
      </c>
      <c r="G2345" t="str">
        <f t="shared" si="671"/>
        <v>0.999986155707554-0.00372076615515055i</v>
      </c>
      <c r="H2345" t="str">
        <f t="shared" si="672"/>
        <v>51.3542636820319-320.318580424867i</v>
      </c>
      <c r="I2345" t="str">
        <f t="shared" si="673"/>
        <v>-51.521674645614-14.7329706806452i</v>
      </c>
      <c r="K2345" t="str">
        <f t="shared" si="674"/>
        <v>0.00243983523763946-0.00586633405524918i</v>
      </c>
      <c r="L2345" t="str">
        <f t="shared" si="675"/>
        <v>0.000714285714285714-0.196054563247702i</v>
      </c>
      <c r="M2345" t="str">
        <f t="shared" si="676"/>
        <v>0.0025-0.00610813932845586i</v>
      </c>
      <c r="N2345">
        <f t="shared" si="677"/>
        <v>77.718848917887684</v>
      </c>
      <c r="O2345">
        <f t="shared" si="678"/>
        <v>4.8123479927701709</v>
      </c>
      <c r="P2345" s="3">
        <f t="shared" si="679"/>
        <v>-4.8123479927701709</v>
      </c>
      <c r="Q2345" s="3">
        <f t="shared" si="680"/>
        <v>-102.28115108211232</v>
      </c>
      <c r="R2345">
        <f t="shared" si="681"/>
        <v>77.718848917887684</v>
      </c>
      <c r="S2345">
        <f t="shared" si="682"/>
        <v>6.1686096258818495</v>
      </c>
      <c r="T2345">
        <f t="shared" si="665"/>
        <v>-4.8123479927701709</v>
      </c>
    </row>
    <row r="2346" spans="1:20" x14ac:dyDescent="0.25">
      <c r="A2346">
        <f t="shared" si="666"/>
        <v>38905.79973306226</v>
      </c>
      <c r="B2346">
        <f t="shared" si="683"/>
        <v>6192.0503424602011</v>
      </c>
      <c r="C2346" t="str">
        <f t="shared" si="667"/>
        <v>-0.119963711114904-0.559413470600179i</v>
      </c>
      <c r="D2346" t="str">
        <f t="shared" si="668"/>
        <v>3.47787309397901-2.59990980973733i</v>
      </c>
      <c r="E2346" t="str">
        <f t="shared" si="669"/>
        <v>166.340730435594+5.87935961036146i</v>
      </c>
      <c r="F2346" t="str">
        <f t="shared" si="670"/>
        <v>2.90986931751777-24.1316534372259i</v>
      </c>
      <c r="G2346" t="str">
        <f t="shared" si="671"/>
        <v>0.999986050292491-0.00373490467281942i</v>
      </c>
      <c r="H2346" t="str">
        <f t="shared" si="672"/>
        <v>50.6733343062465-318.294891996375i</v>
      </c>
      <c r="I2346" t="str">
        <f t="shared" si="673"/>
        <v>-51.005759745024-14.5499932759606i</v>
      </c>
      <c r="K2346" t="str">
        <f t="shared" si="674"/>
        <v>0.00243904576228074-0.00584435393834179i</v>
      </c>
      <c r="L2346" t="str">
        <f t="shared" si="675"/>
        <v>0.000714285714285714-0.195312376218074i</v>
      </c>
      <c r="M2346" t="str">
        <f t="shared" si="676"/>
        <v>0.0025-0.00608501626664263i</v>
      </c>
      <c r="N2346">
        <f t="shared" si="677"/>
        <v>77.896489141106926</v>
      </c>
      <c r="O2346">
        <f t="shared" si="678"/>
        <v>4.8500792307784559</v>
      </c>
      <c r="P2346" s="3">
        <f t="shared" si="679"/>
        <v>-4.8500792307784559</v>
      </c>
      <c r="Q2346" s="3">
        <f t="shared" si="680"/>
        <v>-102.10351085889307</v>
      </c>
      <c r="R2346">
        <f t="shared" si="681"/>
        <v>77.896489141106926</v>
      </c>
      <c r="S2346">
        <f t="shared" si="682"/>
        <v>6.1920503424602007</v>
      </c>
      <c r="T2346">
        <f t="shared" si="665"/>
        <v>-4.8500792307784559</v>
      </c>
    </row>
    <row r="2347" spans="1:20" x14ac:dyDescent="0.25">
      <c r="A2347">
        <f t="shared" si="666"/>
        <v>39053.6417720479</v>
      </c>
      <c r="B2347">
        <f t="shared" si="683"/>
        <v>6215.5801337615503</v>
      </c>
      <c r="C2347" t="str">
        <f t="shared" si="667"/>
        <v>-0.11771679533753-0.557363099982963i</v>
      </c>
      <c r="D2347" t="str">
        <f t="shared" si="668"/>
        <v>3.47787117599572-2.590292062794i</v>
      </c>
      <c r="E2347" t="str">
        <f t="shared" si="669"/>
        <v>166.379494287723+5.89812714844161i</v>
      </c>
      <c r="F2347" t="str">
        <f t="shared" si="670"/>
        <v>2.90986900843381-24.0403827371932i</v>
      </c>
      <c r="G2347" t="str">
        <f t="shared" si="671"/>
        <v>0.999985944074773-0.00374909691235001i</v>
      </c>
      <c r="H2347" t="str">
        <f t="shared" si="672"/>
        <v>50.0042449579951-316.29151351686i</v>
      </c>
      <c r="I2347" t="str">
        <f t="shared" si="673"/>
        <v>-50.4961712581466-14.3703054108251i</v>
      </c>
      <c r="K2347" t="str">
        <f t="shared" si="674"/>
        <v>0.00243826219774842-0.00582245768272176i</v>
      </c>
      <c r="L2347" t="str">
        <f t="shared" si="675"/>
        <v>0.000714285714285714-0.194572998822548i</v>
      </c>
      <c r="M2347" t="str">
        <f t="shared" si="676"/>
        <v>0.0025-0.00606198073983128i</v>
      </c>
      <c r="N2347">
        <f t="shared" si="677"/>
        <v>78.074217744889097</v>
      </c>
      <c r="O2347">
        <f t="shared" si="678"/>
        <v>4.8877075241401595</v>
      </c>
      <c r="P2347" s="3">
        <f t="shared" si="679"/>
        <v>-4.8877075241401595</v>
      </c>
      <c r="Q2347" s="3">
        <f t="shared" si="680"/>
        <v>-101.9257822551109</v>
      </c>
      <c r="R2347">
        <f t="shared" si="681"/>
        <v>78.074217744889097</v>
      </c>
      <c r="S2347">
        <f t="shared" si="682"/>
        <v>6.2155801337615504</v>
      </c>
      <c r="T2347">
        <f t="shared" si="665"/>
        <v>-4.8877075241401595</v>
      </c>
    </row>
    <row r="2348" spans="1:20" x14ac:dyDescent="0.25">
      <c r="A2348">
        <f t="shared" si="666"/>
        <v>39202.045610781686</v>
      </c>
      <c r="B2348">
        <f t="shared" si="683"/>
        <v>6239.1993382698447</v>
      </c>
      <c r="C2348" t="str">
        <f t="shared" si="667"/>
        <v>-0.115486465001333-0.555321428998719i</v>
      </c>
      <c r="D2348" t="str">
        <f t="shared" si="668"/>
        <v>3.47786924341018-2.5807115778221i</v>
      </c>
      <c r="E2348" t="str">
        <f t="shared" si="669"/>
        <v>166.418561304962+5.91692026020815i</v>
      </c>
      <c r="F2348" t="str">
        <f t="shared" si="670"/>
        <v>2.90986869699637-23.9494578661195i</v>
      </c>
      <c r="G2348" t="str">
        <f t="shared" si="671"/>
        <v>0.999985837048289-0.00376334307783386i</v>
      </c>
      <c r="H2348" t="str">
        <f t="shared" si="672"/>
        <v>49.3467317301541-314.30814319748i</v>
      </c>
      <c r="I2348" t="str">
        <f t="shared" si="673"/>
        <v>-49.9928108780599-14.193831241088i</v>
      </c>
      <c r="K2348" t="str">
        <f t="shared" si="674"/>
        <v>0.00243748449903988-0.00580064497577923i</v>
      </c>
      <c r="L2348" t="str">
        <f t="shared" si="675"/>
        <v>0.000714285714285714-0.193836420424933i</v>
      </c>
      <c r="M2348" t="str">
        <f t="shared" si="676"/>
        <v>0.0025-0.006039032416648i</v>
      </c>
      <c r="N2348">
        <f t="shared" si="677"/>
        <v>78.252033177394992</v>
      </c>
      <c r="O2348">
        <f t="shared" si="678"/>
        <v>4.9252327219715291</v>
      </c>
      <c r="P2348" s="3">
        <f t="shared" si="679"/>
        <v>-4.9252327219715291</v>
      </c>
      <c r="Q2348" s="3">
        <f t="shared" si="680"/>
        <v>-101.74796682260501</v>
      </c>
      <c r="R2348">
        <f t="shared" si="681"/>
        <v>78.252033177394992</v>
      </c>
      <c r="S2348">
        <f t="shared" si="682"/>
        <v>6.2391993382698443</v>
      </c>
      <c r="T2348">
        <f t="shared" ref="T2348:T2411" si="684">P2348</f>
        <v>-4.9252327219715291</v>
      </c>
    </row>
    <row r="2349" spans="1:20" x14ac:dyDescent="0.25">
      <c r="A2349">
        <f t="shared" ref="A2349:A2412" si="685">2*PI()*B2349</f>
        <v>39351.013384102655</v>
      </c>
      <c r="B2349">
        <f t="shared" si="683"/>
        <v>6262.90829575527</v>
      </c>
      <c r="C2349" t="str">
        <f t="shared" ref="C2349:C2412" si="686">IMPRODUCT(D2349,E2349,$C$40,,K2349,$C$41)</f>
        <v>-0.113272592046709-0.553288422717711i</v>
      </c>
      <c r="D2349" t="str">
        <f t="shared" ref="D2349:D2412" si="687">IMDIV(IMPRODUCT($C$37,$C$38,COMPLEX(1,A2349/$C$38)),IMSUM(-1*A2349*A2349/$C$39,COMPLEX(0,1*A2349)))</f>
        <v>3.47786729611125-2.57116821700029i</v>
      </c>
      <c r="E2349" t="str">
        <f t="shared" ref="E2349:E2412" si="688">IMDIV(IMPRODUCT(IMSUM(F2349,G2349),$C$29,H2349),IMSUM(1,I2349))</f>
        <v>166.457933914477+5.93573847915364i</v>
      </c>
      <c r="F2349" t="str">
        <f t="shared" ref="F2349:F2412" si="689">IMDIV(IMPRODUCT($C$14,$C$15,COMPLEX(1,A2349/$C$15)),IMSUM(-1*A2349*A2349/$C$16,COMPLEX(0,A2349)))</f>
        <v>2.90986838318759-23.8588775160197i</v>
      </c>
      <c r="G2349" t="str">
        <f t="shared" ref="G2349:G2412" si="690">IMDIV(1,COMPLEX(1,A2349*$C$9*$C$10))</f>
        <v>0.999985729206882-0.00377764337413744i</v>
      </c>
      <c r="H2349" t="str">
        <f t="shared" ref="H2349:H2412" si="691">IMDIV($C$3,IMSUM(K2349,COMPLEX(0,$C$28*A2349)))</f>
        <v>48.7005379083229-312.344484932257i</v>
      </c>
      <c r="I2349" t="str">
        <f t="shared" ref="I2349:I2412" si="692">IMPRODUCT(F2349,$C$29,H2349,$C$31)</f>
        <v>-49.4955821811631-14.0204970353936i</v>
      </c>
      <c r="K2349" t="str">
        <f t="shared" ref="K2349:K2412" si="693">IF($C$26&lt;=0,IMDIV(1,IMSUM(IMDIV(1,L2349),1/$C$18)),IMDIV(1,IMSUM(IMDIV(1,L2349),1/$C$18,IMDIV(1,M2349))))</f>
        <v>0.00243671262148869-0.00577891550607914i</v>
      </c>
      <c r="L2349" t="str">
        <f t="shared" ref="L2349:L2412" si="694">IMSUM($C$21/$C$22,IMDIV(1,COMPLEX(0,$C$20*$C$22*A2349)))</f>
        <v>0.000714285714285714-0.193102630429302i</v>
      </c>
      <c r="M2349" t="str">
        <f t="shared" ref="M2349:M2412" si="695">IMSUM($C$25/$C$26,IMDIV(1,COMPLEX(0,$C$24*$C$26*A2349)))</f>
        <v>0.0025-0.00601617096697349i</v>
      </c>
      <c r="N2349">
        <f t="shared" ref="N2349:N2412" si="696">ABS(R2349)</f>
        <v>78.429933884957265</v>
      </c>
      <c r="O2349">
        <f t="shared" ref="O2349:O2412" si="697">ABS(P2349)</f>
        <v>4.9626546733066759</v>
      </c>
      <c r="P2349" s="3">
        <f t="shared" ref="P2349:P2412" si="698">20*LOG10(IMABS(C2349))</f>
        <v>-4.9626546733066759</v>
      </c>
      <c r="Q2349" s="3">
        <f t="shared" ref="Q2349:Q2412" si="699">IMARGUMENT(C2349)*180/PI()</f>
        <v>-101.57006611504274</v>
      </c>
      <c r="R2349">
        <f t="shared" ref="R2349:R2412" si="700">IF(Q2349&lt;0,Q2349+180,Q2349-180)</f>
        <v>78.429933884957265</v>
      </c>
      <c r="S2349">
        <f t="shared" ref="S2349:S2412" si="701">B2349/1000</f>
        <v>6.2629082957552704</v>
      </c>
      <c r="T2349">
        <f t="shared" si="684"/>
        <v>-4.9626546733066759</v>
      </c>
    </row>
    <row r="2350" spans="1:20" x14ac:dyDescent="0.25">
      <c r="A2350">
        <f t="shared" si="685"/>
        <v>39500.547234962243</v>
      </c>
      <c r="B2350">
        <f t="shared" ref="B2350:B2413" si="702">B2349*(1+B$42)</f>
        <v>6286.7073472791399</v>
      </c>
      <c r="C2350" t="str">
        <f t="shared" si="686"/>
        <v>-0.111075049358408-0.551264046423801i</v>
      </c>
      <c r="D2350" t="str">
        <f t="shared" si="687"/>
        <v>3.47786533398697-2.56166184304123i</v>
      </c>
      <c r="E2350" t="str">
        <f t="shared" si="688"/>
        <v>166.497614563665+5.95458132954081i</v>
      </c>
      <c r="F2350" t="str">
        <f t="shared" si="689"/>
        <v>2.90986806698939-23.768640383865i</v>
      </c>
      <c r="G2350" t="str">
        <f t="shared" si="690"/>
        <v>0.999985620544347-0.00379199800690512i</v>
      </c>
      <c r="H2350" t="str">
        <f t="shared" si="691"/>
        <v>48.0654137405028-310.400248176617i</v>
      </c>
      <c r="I2350" t="str">
        <f t="shared" si="692"/>
        <v>-49.0043905856245-13.8502311064545i</v>
      </c>
      <c r="K2350" t="str">
        <f t="shared" si="693"/>
        <v>0.00243594652076216-0.00575726896335709i</v>
      </c>
      <c r="L2350" t="str">
        <f t="shared" si="694"/>
        <v>0.000714285714285714-0.192371618279838i</v>
      </c>
      <c r="M2350" t="str">
        <f t="shared" si="695"/>
        <v>0.0025-0.00599339606193816i</v>
      </c>
      <c r="N2350">
        <f t="shared" si="696"/>
        <v>78.607918312042003</v>
      </c>
      <c r="O2350">
        <f t="shared" si="697"/>
        <v>4.9999732270843396</v>
      </c>
      <c r="P2350" s="3">
        <f t="shared" si="698"/>
        <v>-4.9999732270843396</v>
      </c>
      <c r="Q2350" s="3">
        <f t="shared" si="699"/>
        <v>-101.392081687958</v>
      </c>
      <c r="R2350">
        <f t="shared" si="700"/>
        <v>78.607918312042003</v>
      </c>
      <c r="S2350">
        <f t="shared" si="701"/>
        <v>6.2867073472791395</v>
      </c>
      <c r="T2350">
        <f t="shared" si="684"/>
        <v>-4.9999732270843396</v>
      </c>
    </row>
    <row r="2351" spans="1:20" x14ac:dyDescent="0.25">
      <c r="A2351">
        <f t="shared" si="685"/>
        <v>39650.649314455099</v>
      </c>
      <c r="B2351">
        <f t="shared" si="702"/>
        <v>6310.5968351988004</v>
      </c>
      <c r="C2351" t="str">
        <f t="shared" si="686"/>
        <v>-0.108893710758301-0.549248265613267i</v>
      </c>
      <c r="D2351" t="str">
        <f t="shared" si="687"/>
        <v>3.47786335692442-2.55219231918962i</v>
      </c>
      <c r="E2351" t="str">
        <f t="shared" si="688"/>
        <v>166.537605720341+5.9734483262656i</v>
      </c>
      <c r="F2351" t="str">
        <f t="shared" si="689"/>
        <v>2.90986774838361-23.6787451715636i</v>
      </c>
      <c r="G2351" t="str">
        <f t="shared" si="690"/>
        <v>0.999985511054431-0.00380640718256212i</v>
      </c>
      <c r="H2351" t="str">
        <f t="shared" si="691"/>
        <v>47.4411162151936-308.475147828558i</v>
      </c>
      <c r="I2351" t="str">
        <f t="shared" si="692"/>
        <v>-48.5191433107888-13.6829637448683i</v>
      </c>
      <c r="K2351" t="str">
        <f t="shared" si="693"/>
        <v>0.00243518615285873-0.00573570503851502i</v>
      </c>
      <c r="L2351" t="str">
        <f t="shared" si="694"/>
        <v>0.000714285714285714-0.191643373460688i</v>
      </c>
      <c r="M2351" t="str">
        <f t="shared" si="695"/>
        <v>0.0025-0.00597070737391727i</v>
      </c>
      <c r="N2351">
        <f t="shared" si="696"/>
        <v>78.785984901207641</v>
      </c>
      <c r="O2351">
        <f t="shared" si="697"/>
        <v>5.0371882321342456</v>
      </c>
      <c r="P2351" s="3">
        <f t="shared" si="698"/>
        <v>-5.0371882321342456</v>
      </c>
      <c r="Q2351" s="3">
        <f t="shared" si="699"/>
        <v>-101.21401509879236</v>
      </c>
      <c r="R2351">
        <f t="shared" si="700"/>
        <v>78.785984901207641</v>
      </c>
      <c r="S2351">
        <f t="shared" si="701"/>
        <v>6.3105968351988002</v>
      </c>
      <c r="T2351">
        <f t="shared" si="684"/>
        <v>-5.0371882321342456</v>
      </c>
    </row>
    <row r="2352" spans="1:20" x14ac:dyDescent="0.25">
      <c r="A2352">
        <f t="shared" si="685"/>
        <v>39801.321781850034</v>
      </c>
      <c r="B2352">
        <f t="shared" si="702"/>
        <v>6334.5771031725562</v>
      </c>
      <c r="C2352" t="str">
        <f t="shared" si="686"/>
        <v>-0.106728450998184-0.547241045993692i</v>
      </c>
      <c r="D2352" t="str">
        <f t="shared" si="687"/>
        <v>3.47786136480993-2.54275950922022i</v>
      </c>
      <c r="E2352" t="str">
        <f t="shared" si="688"/>
        <v>166.577909872917+5.99233897471344i</v>
      </c>
      <c r="F2352" t="str">
        <f t="shared" si="689"/>
        <v>2.90986742735189-23.5891905859426i</v>
      </c>
      <c r="G2352" t="str">
        <f t="shared" si="690"/>
        <v>0.999985400730835-0.00382087110831746i</v>
      </c>
      <c r="H2352" t="str">
        <f t="shared" si="691"/>
        <v>46.8274088475745-306.568904112402i</v>
      </c>
      <c r="I2352" t="str">
        <f t="shared" si="692"/>
        <v>-48.0397493375275-13.5186271553773i</v>
      </c>
      <c r="K2352" t="str">
        <f t="shared" si="693"/>
        <v>0.00243443147410556-0.00571422342361733i</v>
      </c>
      <c r="L2352" t="str">
        <f t="shared" si="694"/>
        <v>0.000714285714285714-0.190917885495804i</v>
      </c>
      <c r="M2352" t="str">
        <f t="shared" si="695"/>
        <v>0.0025-0.00594810457652644i</v>
      </c>
      <c r="N2352">
        <f t="shared" si="696"/>
        <v>78.964132093064961</v>
      </c>
      <c r="O2352">
        <f t="shared" si="697"/>
        <v>5.074299537162652</v>
      </c>
      <c r="P2352" s="3">
        <f t="shared" si="698"/>
        <v>-5.074299537162652</v>
      </c>
      <c r="Q2352" s="3">
        <f t="shared" si="699"/>
        <v>-101.03586790693504</v>
      </c>
      <c r="R2352">
        <f t="shared" si="700"/>
        <v>78.964132093064961</v>
      </c>
      <c r="S2352">
        <f t="shared" si="701"/>
        <v>6.3345771031725562</v>
      </c>
      <c r="T2352">
        <f t="shared" si="684"/>
        <v>-5.074299537162652</v>
      </c>
    </row>
    <row r="2353" spans="1:20" x14ac:dyDescent="0.25">
      <c r="A2353">
        <f t="shared" si="685"/>
        <v>39952.566804621063</v>
      </c>
      <c r="B2353">
        <f t="shared" si="702"/>
        <v>6358.648496164612</v>
      </c>
      <c r="C2353" t="str">
        <f t="shared" si="686"/>
        <v>-0.104579145752647-0.545242353482771i</v>
      </c>
      <c r="D2353" t="str">
        <f t="shared" si="687"/>
        <v>3.47785935752891-2.53336327743591i</v>
      </c>
      <c r="E2353" t="str">
        <f t="shared" si="688"/>
        <v>166.61852953058+6.0112527706169i</v>
      </c>
      <c r="F2353" t="str">
        <f t="shared" si="689"/>
        <v>2.90986710387578-23.4999753387289i</v>
      </c>
      <c r="G2353" t="str">
        <f t="shared" si="690"/>
        <v>0.999985289567211-0.00383538999216694i</v>
      </c>
      <c r="H2353" t="str">
        <f t="shared" si="691"/>
        <v>46.2240614734279-304.681242465095i</v>
      </c>
      <c r="I2353" t="str">
        <f t="shared" si="692"/>
        <v>-47.5661193695126-13.3571553954663i</v>
      </c>
      <c r="K2353" t="str">
        <f t="shared" si="693"/>
        <v>0.00243368244115598-0.00569282381188667i</v>
      </c>
      <c r="L2353" t="str">
        <f t="shared" si="694"/>
        <v>0.000714285714285714-0.190195143948798i</v>
      </c>
      <c r="M2353" t="str">
        <f t="shared" si="695"/>
        <v>0.0025-0.00592558734461692i</v>
      </c>
      <c r="N2353">
        <f t="shared" si="696"/>
        <v>79.142358326232255</v>
      </c>
      <c r="O2353">
        <f t="shared" si="697"/>
        <v>5.1113069907393314</v>
      </c>
      <c r="P2353" s="3">
        <f t="shared" si="698"/>
        <v>-5.1113069907393314</v>
      </c>
      <c r="Q2353" s="3">
        <f t="shared" si="699"/>
        <v>-100.85764167376774</v>
      </c>
      <c r="R2353">
        <f t="shared" si="700"/>
        <v>79.142358326232255</v>
      </c>
      <c r="S2353">
        <f t="shared" si="701"/>
        <v>6.3586484961646121</v>
      </c>
      <c r="T2353">
        <f t="shared" si="684"/>
        <v>-5.1113069907393314</v>
      </c>
    </row>
    <row r="2354" spans="1:20" x14ac:dyDescent="0.25">
      <c r="A2354">
        <f t="shared" si="685"/>
        <v>40104.386558478625</v>
      </c>
      <c r="B2354">
        <f t="shared" si="702"/>
        <v>6382.8113604500377</v>
      </c>
      <c r="C2354" t="str">
        <f t="shared" si="686"/>
        <v>-0.102445671611992-0.543252154207188i</v>
      </c>
      <c r="D2354" t="str">
        <f t="shared" si="687"/>
        <v>3.47785733496591-2.52400348866572i</v>
      </c>
      <c r="E2354" t="str">
        <f t="shared" si="688"/>
        <v>166.659467223484+6.03018919990687i</v>
      </c>
      <c r="F2354" t="str">
        <f t="shared" si="689"/>
        <v>2.90986677793659-23.4110981465311i</v>
      </c>
      <c r="G2354" t="str">
        <f t="shared" si="690"/>
        <v>0.999985177557164-0.00384996404289613i</v>
      </c>
      <c r="H2354" t="str">
        <f t="shared" si="691"/>
        <v>45.6308500504989-302.811893425002i</v>
      </c>
      <c r="I2354" t="str">
        <f t="shared" si="692"/>
        <v>-47.0981657953932-13.1984843162052i</v>
      </c>
      <c r="K2354" t="str">
        <f t="shared" si="693"/>
        <v>0.00243293901098692-0.00567150589769952i</v>
      </c>
      <c r="L2354" t="str">
        <f t="shared" si="694"/>
        <v>0.000714285714285714-0.189475138422791i</v>
      </c>
      <c r="M2354" t="str">
        <f t="shared" si="695"/>
        <v>0.0025-0.00590315535427067i</v>
      </c>
      <c r="N2354">
        <f t="shared" si="696"/>
        <v>79.320662037290475</v>
      </c>
      <c r="O2354">
        <f t="shared" si="697"/>
        <v>5.1482104412837337</v>
      </c>
      <c r="P2354" s="3">
        <f t="shared" si="698"/>
        <v>-5.1482104412837337</v>
      </c>
      <c r="Q2354" s="3">
        <f t="shared" si="699"/>
        <v>-100.67933796270952</v>
      </c>
      <c r="R2354">
        <f t="shared" si="700"/>
        <v>79.320662037290475</v>
      </c>
      <c r="S2354">
        <f t="shared" si="701"/>
        <v>6.3828113604500381</v>
      </c>
      <c r="T2354">
        <f t="shared" si="684"/>
        <v>-5.1482104412837337</v>
      </c>
    </row>
    <row r="2355" spans="1:20" x14ac:dyDescent="0.25">
      <c r="A2355">
        <f t="shared" si="685"/>
        <v>40256.78322740084</v>
      </c>
      <c r="B2355">
        <f t="shared" si="702"/>
        <v>6407.0660436197477</v>
      </c>
      <c r="C2355" t="str">
        <f t="shared" si="686"/>
        <v>-0.100327906075194-0.541270414501529i</v>
      </c>
      <c r="D2355" t="str">
        <f t="shared" si="687"/>
        <v>3.47785529700462-2.51468000826288i</v>
      </c>
      <c r="E2355" t="str">
        <f t="shared" si="688"/>
        <v>166.700725502928+6.04914773856698i</v>
      </c>
      <c r="F2355" t="str">
        <f t="shared" si="689"/>
        <v>2.90986644951568-23.3225577308208i</v>
      </c>
      <c r="G2355" t="str">
        <f t="shared" si="690"/>
        <v>0.999985064694248-0.00386459347008333i</v>
      </c>
      <c r="H2355" t="str">
        <f t="shared" si="691"/>
        <v>45.0475564669986-300.960592523163i</v>
      </c>
      <c r="I2355" t="str">
        <f t="shared" si="692"/>
        <v>-46.6358026518586-13.042551505245i</v>
      </c>
      <c r="K2355" t="str">
        <f t="shared" si="693"/>
        <v>0.00243220114089669-0.0056502693765826i</v>
      </c>
      <c r="L2355" t="str">
        <f t="shared" si="694"/>
        <v>0.000714285714285714-0.188757858560263i</v>
      </c>
      <c r="M2355" t="str">
        <f t="shared" si="695"/>
        <v>0.0025-0.00588080828279606i</v>
      </c>
      <c r="N2355">
        <f t="shared" si="696"/>
        <v>79.49904166073793</v>
      </c>
      <c r="O2355">
        <f t="shared" si="697"/>
        <v>5.1850097370508408</v>
      </c>
      <c r="P2355" s="3">
        <f t="shared" si="698"/>
        <v>-5.1850097370508408</v>
      </c>
      <c r="Q2355" s="3">
        <f t="shared" si="699"/>
        <v>-100.50095833926207</v>
      </c>
      <c r="R2355">
        <f t="shared" si="700"/>
        <v>79.49904166073793</v>
      </c>
      <c r="S2355">
        <f t="shared" si="701"/>
        <v>6.4070660436197473</v>
      </c>
      <c r="T2355">
        <f t="shared" si="684"/>
        <v>-5.1850097370508408</v>
      </c>
    </row>
    <row r="2356" spans="1:20" x14ac:dyDescent="0.25">
      <c r="A2356">
        <f t="shared" si="685"/>
        <v>40409.759003664964</v>
      </c>
      <c r="B2356">
        <f t="shared" si="702"/>
        <v>6431.4128945855027</v>
      </c>
      <c r="C2356" t="str">
        <f t="shared" si="686"/>
        <v>-0.0982257275429387-0.53929710090714i</v>
      </c>
      <c r="D2356" t="str">
        <f t="shared" si="687"/>
        <v>3.47785324352778-2.50539270210291i</v>
      </c>
      <c r="E2356" t="str">
        <f t="shared" si="688"/>
        <v>166.742306941551+6.06812785248109i</v>
      </c>
      <c r="F2356" t="str">
        <f t="shared" si="689"/>
        <v>2.90986611859411-23.2343528179139i</v>
      </c>
      <c r="G2356" t="str">
        <f t="shared" si="690"/>
        <v>0.99998495097197-0.00387927848410263i</v>
      </c>
      <c r="H2356" t="str">
        <f t="shared" si="691"/>
        <v>44.4739683569412-299.127080176951i</v>
      </c>
      <c r="I2356" t="str">
        <f t="shared" si="692"/>
        <v>-46.1789455875644-12.8892962318764i</v>
      </c>
      <c r="K2356" t="str">
        <f t="shared" si="693"/>
        <v>0.0024314687885023-0.00562911394520828i</v>
      </c>
      <c r="L2356" t="str">
        <f t="shared" si="694"/>
        <v>0.000714285714285714-0.188043294042899i</v>
      </c>
      <c r="M2356" t="str">
        <f t="shared" si="695"/>
        <v>0.0025-0.0058585458087229i</v>
      </c>
      <c r="N2356">
        <f t="shared" si="696"/>
        <v>79.677495628939653</v>
      </c>
      <c r="O2356">
        <f t="shared" si="697"/>
        <v>5.2217047261180429</v>
      </c>
      <c r="P2356" s="3">
        <f t="shared" si="698"/>
        <v>-5.2217047261180429</v>
      </c>
      <c r="Q2356" s="3">
        <f t="shared" si="699"/>
        <v>-100.32250437106035</v>
      </c>
      <c r="R2356">
        <f t="shared" si="700"/>
        <v>79.677495628939653</v>
      </c>
      <c r="S2356">
        <f t="shared" si="701"/>
        <v>6.4314128945855025</v>
      </c>
      <c r="T2356">
        <f t="shared" si="684"/>
        <v>-5.2217047261180429</v>
      </c>
    </row>
    <row r="2357" spans="1:20" x14ac:dyDescent="0.25">
      <c r="A2357">
        <f t="shared" si="685"/>
        <v>40563.316087878891</v>
      </c>
      <c r="B2357">
        <f t="shared" si="702"/>
        <v>6455.8522635849276</v>
      </c>
      <c r="C2357" t="str">
        <f t="shared" si="686"/>
        <v>-0.0961390153106789-0.537332180171082i</v>
      </c>
      <c r="D2357" t="str">
        <f t="shared" si="687"/>
        <v>3.47785117441735-2.49614143658168i</v>
      </c>
      <c r="E2357" t="str">
        <f t="shared" si="688"/>
        <v>166.784214133516+6.08712899728127i</v>
      </c>
      <c r="F2357" t="str">
        <f t="shared" si="689"/>
        <v>2.9098657851528-23.1464821389532i</v>
      </c>
      <c r="G2357" t="str">
        <f t="shared" si="690"/>
        <v>0.999984836383786-0.00389401929612685i</v>
      </c>
      <c r="H2357" t="str">
        <f t="shared" si="691"/>
        <v>43.909878922065-297.311101586104i</v>
      </c>
      <c r="I2357" t="str">
        <f t="shared" si="692"/>
        <v>-45.7275118279103-12.7386593940715i</v>
      </c>
      <c r="K2357" t="str">
        <f t="shared" si="693"/>
        <v>0.00243074191173716-0.00560803930139084i</v>
      </c>
      <c r="L2357" t="str">
        <f t="shared" si="694"/>
        <v>0.000714285714285714-0.187331434591452i</v>
      </c>
      <c r="M2357" t="str">
        <f t="shared" si="695"/>
        <v>0.0025-0.00583636761179809i</v>
      </c>
      <c r="N2357">
        <f t="shared" si="696"/>
        <v>79.856022372079934</v>
      </c>
      <c r="O2357">
        <f t="shared" si="697"/>
        <v>5.2582952563708467</v>
      </c>
      <c r="P2357" s="3">
        <f t="shared" si="698"/>
        <v>-5.2582952563708467</v>
      </c>
      <c r="Q2357" s="3">
        <f t="shared" si="699"/>
        <v>-100.14397762792007</v>
      </c>
      <c r="R2357">
        <f t="shared" si="700"/>
        <v>79.856022372079934</v>
      </c>
      <c r="S2357">
        <f t="shared" si="701"/>
        <v>6.4558522635849274</v>
      </c>
      <c r="T2357">
        <f t="shared" si="684"/>
        <v>-5.2582952563708467</v>
      </c>
    </row>
    <row r="2358" spans="1:20" x14ac:dyDescent="0.25">
      <c r="A2358">
        <f t="shared" si="685"/>
        <v>40717.456689012834</v>
      </c>
      <c r="B2358">
        <f t="shared" si="702"/>
        <v>6480.3845021865509</v>
      </c>
      <c r="C2358" t="str">
        <f t="shared" si="686"/>
        <v>-0.0940676495617678-0.535375619245011i</v>
      </c>
      <c r="D2358" t="str">
        <f t="shared" si="687"/>
        <v>3.47784908955429-2.48692607861344i</v>
      </c>
      <c r="E2358" t="str">
        <f t="shared" si="688"/>
        <v>166.826449694704+6.1061506181912i</v>
      </c>
      <c r="F2358" t="str">
        <f t="shared" si="689"/>
        <v>2.90986544917263-23.0589444298891i</v>
      </c>
      <c r="G2358" t="str">
        <f t="shared" si="690"/>
        <v>0.999984720923104-0.00390881611813066i</v>
      </c>
      <c r="H2358" t="str">
        <f t="shared" si="691"/>
        <v>43.3550867600655-295.512406631086i</v>
      </c>
      <c r="I2358" t="str">
        <f t="shared" si="692"/>
        <v>-45.2814201406438-12.5905834674277i</v>
      </c>
      <c r="K2358" t="str">
        <f t="shared" si="693"/>
        <v>0.00243002046884863-0.00558704514408213i</v>
      </c>
      <c r="L2358" t="str">
        <f t="shared" si="694"/>
        <v>0.000714285714285714-0.186622269965583i</v>
      </c>
      <c r="M2358" t="str">
        <f t="shared" si="695"/>
        <v>0.0025-0.00581427337298076i</v>
      </c>
      <c r="N2358">
        <f t="shared" si="696"/>
        <v>80.034620318108921</v>
      </c>
      <c r="O2358">
        <f t="shared" si="697"/>
        <v>5.2947811754899021</v>
      </c>
      <c r="P2358" s="3">
        <f t="shared" si="698"/>
        <v>-5.2947811754899021</v>
      </c>
      <c r="Q2358" s="3">
        <f t="shared" si="699"/>
        <v>-99.965379681891079</v>
      </c>
      <c r="R2358">
        <f t="shared" si="700"/>
        <v>80.034620318108921</v>
      </c>
      <c r="S2358">
        <f t="shared" si="701"/>
        <v>6.4803845021865509</v>
      </c>
      <c r="T2358">
        <f t="shared" si="684"/>
        <v>-5.2947811754899021</v>
      </c>
    </row>
    <row r="2359" spans="1:20" x14ac:dyDescent="0.25">
      <c r="A2359">
        <f t="shared" si="685"/>
        <v>40872.183024431084</v>
      </c>
      <c r="B2359">
        <f t="shared" si="702"/>
        <v>6505.0099632948595</v>
      </c>
      <c r="C2359" t="str">
        <f t="shared" si="686"/>
        <v>-0.0920115113606378-0.533427385284171i</v>
      </c>
      <c r="D2359" t="str">
        <f t="shared" si="687"/>
        <v>3.47784698881868-2.47774649562899i</v>
      </c>
      <c r="E2359" t="str">
        <f t="shared" si="688"/>
        <v>166.869016262908+6.12519214986975i</v>
      </c>
      <c r="F2359" t="str">
        <f t="shared" si="689"/>
        <v>2.90986511063423-22.971738431462i</v>
      </c>
      <c r="G2359" t="str">
        <f t="shared" si="690"/>
        <v>0.999984604583281-0.00392366916289355i</v>
      </c>
      <c r="H2359" t="str">
        <f t="shared" si="691"/>
        <v>42.8093956988858-293.730749773708i</v>
      </c>
      <c r="I2359" t="str">
        <f t="shared" si="692"/>
        <v>-44.840590802275-12.4450124559346i</v>
      </c>
      <c r="K2359" t="str">
        <f t="shared" si="693"/>
        <v>0.00242930441839572-0.0055661311733678i</v>
      </c>
      <c r="L2359" t="str">
        <f t="shared" si="694"/>
        <v>0.000714285714285714-0.185915789963721i</v>
      </c>
      <c r="M2359" t="str">
        <f t="shared" si="695"/>
        <v>0.0025-0.00579226277443788i</v>
      </c>
      <c r="N2359">
        <f t="shared" si="696"/>
        <v>80.213287892690019</v>
      </c>
      <c r="O2359">
        <f t="shared" si="697"/>
        <v>5.3311623309365332</v>
      </c>
      <c r="P2359" s="3">
        <f t="shared" si="698"/>
        <v>-5.3311623309365332</v>
      </c>
      <c r="Q2359" s="3">
        <f t="shared" si="699"/>
        <v>-99.786712107309981</v>
      </c>
      <c r="R2359">
        <f t="shared" si="700"/>
        <v>80.213287892690019</v>
      </c>
      <c r="S2359">
        <f t="shared" si="701"/>
        <v>6.5050099632948593</v>
      </c>
      <c r="T2359">
        <f t="shared" si="684"/>
        <v>-5.3311623309365332</v>
      </c>
    </row>
    <row r="2360" spans="1:20" x14ac:dyDescent="0.25">
      <c r="A2360">
        <f t="shared" si="685"/>
        <v>41027.497319923925</v>
      </c>
      <c r="B2360">
        <f t="shared" si="702"/>
        <v>6529.7290011553805</v>
      </c>
      <c r="C2360" t="str">
        <f t="shared" si="686"/>
        <v>-0.0899704826460171-0.531487445646303i</v>
      </c>
      <c r="D2360" t="str">
        <f t="shared" si="687"/>
        <v>3.47784487208972-2.46860255557371i</v>
      </c>
      <c r="E2360" t="str">
        <f t="shared" si="688"/>
        <v>166.911916498023+6.14425301625069i</v>
      </c>
      <c r="F2360" t="str">
        <f t="shared" si="689"/>
        <v>2.90986476951813-22.8848628891843i</v>
      </c>
      <c r="G2360" t="str">
        <f t="shared" si="690"/>
        <v>0.999984487357623-0.00393857864400292i</v>
      </c>
      <c r="H2360" t="str">
        <f t="shared" si="691"/>
        <v>42.2726146368274-291.965889959991i</v>
      </c>
      <c r="I2360" t="str">
        <f t="shared" si="692"/>
        <v>-44.4049455652843-12.3018918444943i</v>
      </c>
      <c r="K2360" t="str">
        <f t="shared" si="693"/>
        <v>0.00242859371924654-0.00554529709046297i</v>
      </c>
      <c r="L2360" t="str">
        <f t="shared" si="694"/>
        <v>0.000714285714285714-0.185211984422913i</v>
      </c>
      <c r="M2360" t="str">
        <f t="shared" si="695"/>
        <v>0.0025-0.00577033549953962i</v>
      </c>
      <c r="N2360">
        <f t="shared" si="696"/>
        <v>80.392023519145155</v>
      </c>
      <c r="O2360">
        <f t="shared" si="697"/>
        <v>5.367438569939865</v>
      </c>
      <c r="P2360" s="3">
        <f t="shared" si="698"/>
        <v>-5.367438569939865</v>
      </c>
      <c r="Q2360" s="3">
        <f t="shared" si="699"/>
        <v>-99.607976480854845</v>
      </c>
      <c r="R2360">
        <f t="shared" si="700"/>
        <v>80.392023519145155</v>
      </c>
      <c r="S2360">
        <f t="shared" si="701"/>
        <v>6.5297290011553804</v>
      </c>
      <c r="T2360">
        <f t="shared" si="684"/>
        <v>-5.367438569939865</v>
      </c>
    </row>
    <row r="2361" spans="1:20" x14ac:dyDescent="0.25">
      <c r="A2361">
        <f t="shared" si="685"/>
        <v>41183.401809739633</v>
      </c>
      <c r="B2361">
        <f t="shared" si="702"/>
        <v>6554.5419713597712</v>
      </c>
      <c r="C2361" t="str">
        <f t="shared" si="686"/>
        <v>-0.0879444462242151-0.529555767890668i</v>
      </c>
      <c r="D2361" t="str">
        <f t="shared" si="687"/>
        <v>3.47784273924565-2.45949412690568i</v>
      </c>
      <c r="E2361" t="str">
        <f t="shared" si="688"/>
        <v>166.955153082251+6.16333263037914i</v>
      </c>
      <c r="F2361" t="str">
        <f t="shared" si="689"/>
        <v>2.9098644258047-22.7983165533217i</v>
      </c>
      <c r="G2361" t="str">
        <f t="shared" si="690"/>
        <v>0.999984369239384-0.00395354477585708i</v>
      </c>
      <c r="H2361" t="str">
        <f t="shared" si="691"/>
        <v>41.7445573882627-290.217590525217i</v>
      </c>
      <c r="I2361" t="str">
        <f t="shared" si="692"/>
        <v>-43.9744076261028-12.1611685531246i</v>
      </c>
      <c r="K2361" t="str">
        <f t="shared" si="693"/>
        <v>0.00242788833057622-0.00552454259770851i</v>
      </c>
      <c r="L2361" t="str">
        <f t="shared" si="694"/>
        <v>0.000714285714285714-0.184510843218682i</v>
      </c>
      <c r="M2361" t="str">
        <f t="shared" si="695"/>
        <v>0.0025-0.00574849123285479i</v>
      </c>
      <c r="N2361">
        <f t="shared" si="696"/>
        <v>80.57082561839799</v>
      </c>
      <c r="O2361">
        <f t="shared" si="697"/>
        <v>5.4036097394823521</v>
      </c>
      <c r="P2361" s="3">
        <f t="shared" si="698"/>
        <v>-5.4036097394823521</v>
      </c>
      <c r="Q2361" s="3">
        <f t="shared" si="699"/>
        <v>-99.42917438160201</v>
      </c>
      <c r="R2361">
        <f t="shared" si="700"/>
        <v>80.57082561839799</v>
      </c>
      <c r="S2361">
        <f t="shared" si="701"/>
        <v>6.5545419713597708</v>
      </c>
      <c r="T2361">
        <f t="shared" si="684"/>
        <v>-5.4036097394823521</v>
      </c>
    </row>
    <row r="2362" spans="1:20" x14ac:dyDescent="0.25">
      <c r="A2362">
        <f t="shared" si="685"/>
        <v>41339.898736616648</v>
      </c>
      <c r="B2362">
        <f t="shared" si="702"/>
        <v>6579.4492308509389</v>
      </c>
      <c r="C2362" t="str">
        <f t="shared" si="686"/>
        <v>-0.0859332857624355-0.527632319776978i</v>
      </c>
      <c r="D2362" t="str">
        <f t="shared" si="687"/>
        <v>3.47784059016382-2.45042107859379i</v>
      </c>
      <c r="E2362" t="str">
        <f t="shared" si="688"/>
        <v>166.998728720291+6.18243039424711i</v>
      </c>
      <c r="F2362" t="str">
        <f t="shared" si="689"/>
        <v>2.90986407947417-22.7120981788761i</v>
      </c>
      <c r="G2362" t="str">
        <f t="shared" si="690"/>
        <v>0.99998425022177-0.00396856777366843i</v>
      </c>
      <c r="H2362" t="str">
        <f t="shared" si="691"/>
        <v>41.2250425347121-288.485619101121i</v>
      </c>
      <c r="I2362" t="str">
        <f t="shared" si="692"/>
        <v>-43.5489015938531-12.0227908927775i</v>
      </c>
      <c r="K2362" t="str">
        <f t="shared" si="693"/>
        <v>0.00242718821186435-0.00550386739856666i</v>
      </c>
      <c r="L2362" t="str">
        <f t="shared" si="694"/>
        <v>0.000714285714285714-0.183812356264876i</v>
      </c>
      <c r="M2362" t="str">
        <f t="shared" si="695"/>
        <v>0.0025-0.00572672966014622i</v>
      </c>
      <c r="N2362">
        <f t="shared" si="696"/>
        <v>80.749692608916433</v>
      </c>
      <c r="O2362">
        <f t="shared" si="697"/>
        <v>5.439675686287055</v>
      </c>
      <c r="P2362" s="3">
        <f t="shared" si="698"/>
        <v>-5.439675686287055</v>
      </c>
      <c r="Q2362" s="3">
        <f t="shared" si="699"/>
        <v>-99.250307391083567</v>
      </c>
      <c r="R2362">
        <f t="shared" si="700"/>
        <v>80.749692608916433</v>
      </c>
      <c r="S2362">
        <f t="shared" si="701"/>
        <v>6.5794492308509387</v>
      </c>
      <c r="T2362">
        <f t="shared" si="684"/>
        <v>-5.439675686287055</v>
      </c>
    </row>
    <row r="2363" spans="1:20" x14ac:dyDescent="0.25">
      <c r="A2363">
        <f t="shared" si="685"/>
        <v>41496.990351815795</v>
      </c>
      <c r="B2363">
        <f t="shared" si="702"/>
        <v>6604.451137928173</v>
      </c>
      <c r="C2363" t="str">
        <f t="shared" si="686"/>
        <v>-0.0839368857821706-0.525717069264426i</v>
      </c>
      <c r="D2363" t="str">
        <f t="shared" si="687"/>
        <v>3.47783842472061-2.44138328011582i</v>
      </c>
      <c r="E2363" t="str">
        <f t="shared" si="688"/>
        <v>167.042646139547+6.2015456986258i</v>
      </c>
      <c r="F2363" t="str">
        <f t="shared" si="689"/>
        <v>2.90986373050661-22.6262065255667i</v>
      </c>
      <c r="G2363" t="str">
        <f t="shared" si="690"/>
        <v>0.999984130297932-0.00398364785346646i</v>
      </c>
      <c r="H2363" t="str">
        <f t="shared" si="691"/>
        <v>40.713893281085-286.769747525179i</v>
      </c>
      <c r="I2363" t="str">
        <f t="shared" si="692"/>
        <v>-43.1283534598238-11.8867085227084i</v>
      </c>
      <c r="K2363" t="str">
        <f t="shared" si="693"/>
        <v>0.00242649332289268-0.00548327119761732i</v>
      </c>
      <c r="L2363" t="str">
        <f t="shared" si="694"/>
        <v>0.000714285714285714-0.183116513513525i</v>
      </c>
      <c r="M2363" t="str">
        <f t="shared" si="695"/>
        <v>0.0025-0.00570505046836644i</v>
      </c>
      <c r="N2363">
        <f t="shared" si="696"/>
        <v>80.928622906651128</v>
      </c>
      <c r="O2363">
        <f t="shared" si="697"/>
        <v>5.4756362568035417</v>
      </c>
      <c r="P2363" s="3">
        <f t="shared" si="698"/>
        <v>-5.4756362568035417</v>
      </c>
      <c r="Q2363" s="3">
        <f t="shared" si="699"/>
        <v>-99.071377093348872</v>
      </c>
      <c r="R2363">
        <f t="shared" si="700"/>
        <v>80.928622906651128</v>
      </c>
      <c r="S2363">
        <f t="shared" si="701"/>
        <v>6.604451137928173</v>
      </c>
      <c r="T2363">
        <f t="shared" si="684"/>
        <v>-5.4756362568035417</v>
      </c>
    </row>
    <row r="2364" spans="1:20" x14ac:dyDescent="0.25">
      <c r="A2364">
        <f t="shared" si="685"/>
        <v>41654.678915152697</v>
      </c>
      <c r="B2364">
        <f t="shared" si="702"/>
        <v>6629.5480522523003</v>
      </c>
      <c r="C2364" t="str">
        <f t="shared" si="686"/>
        <v>-0.0819551316526072-0.52380998451069i</v>
      </c>
      <c r="D2364" t="str">
        <f t="shared" si="687"/>
        <v>3.47783624279149-2.43238060145664i</v>
      </c>
      <c r="E2364" t="str">
        <f t="shared" si="688"/>
        <v>167.086908090324+6.22067792289628i</v>
      </c>
      <c r="F2364" t="str">
        <f t="shared" si="689"/>
        <v>2.90986337888192-22.5406403578132i</v>
      </c>
      <c r="G2364" t="str">
        <f t="shared" si="690"/>
        <v>0.99998400946097-0.00399878523210084i</v>
      </c>
      <c r="H2364" t="str">
        <f t="shared" si="691"/>
        <v>40.2109373168913-285.069751751953i</v>
      </c>
      <c r="I2364" t="str">
        <f t="shared" si="692"/>
        <v>-42.7126905676724-11.7528724093389i</v>
      </c>
      <c r="K2364" t="str">
        <f t="shared" si="693"/>
        <v>0.00242580362374291-0.00546275370055386i</v>
      </c>
      <c r="L2364" t="str">
        <f t="shared" si="694"/>
        <v>0.000714285714285714-0.182423304954697i</v>
      </c>
      <c r="M2364" t="str">
        <f t="shared" si="695"/>
        <v>0.0025-0.00568345334565296i</v>
      </c>
      <c r="N2364">
        <f t="shared" si="696"/>
        <v>81.107614924975891</v>
      </c>
      <c r="O2364">
        <f t="shared" si="697"/>
        <v>5.5114912971945458</v>
      </c>
      <c r="P2364" s="3">
        <f t="shared" si="698"/>
        <v>-5.5114912971945458</v>
      </c>
      <c r="Q2364" s="3">
        <f t="shared" si="699"/>
        <v>-98.892385075024109</v>
      </c>
      <c r="R2364">
        <f t="shared" si="700"/>
        <v>81.107614924975891</v>
      </c>
      <c r="S2364">
        <f t="shared" si="701"/>
        <v>6.6295480522523</v>
      </c>
      <c r="T2364">
        <f t="shared" si="684"/>
        <v>-5.5114912971945458</v>
      </c>
    </row>
    <row r="2365" spans="1:20" x14ac:dyDescent="0.25">
      <c r="A2365">
        <f t="shared" si="685"/>
        <v>41812.966695030278</v>
      </c>
      <c r="B2365">
        <f t="shared" si="702"/>
        <v>6654.7403348508597</v>
      </c>
      <c r="C2365" t="str">
        <f t="shared" si="686"/>
        <v>-0.0799879095841136-0.521911033870987i</v>
      </c>
      <c r="D2365" t="str">
        <f t="shared" si="687"/>
        <v>3.47783404425099-2.42341291310628i</v>
      </c>
      <c r="E2365" t="str">
        <f t="shared" si="688"/>
        <v>167.13151734604+6.2398264348735i</v>
      </c>
      <c r="F2365" t="str">
        <f t="shared" si="689"/>
        <v>2.90986302457991-22.4553984447173i</v>
      </c>
      <c r="G2365" t="str">
        <f t="shared" si="690"/>
        <v>0.999983887703932-0.00401398012724462i</v>
      </c>
      <c r="H2365" t="str">
        <f t="shared" si="691"/>
        <v>39.7160066822181-283.385411766446i</v>
      </c>
      <c r="I2365" t="str">
        <f t="shared" si="692"/>
        <v>-42.3018415843279-11.6212347865507i</v>
      </c>
      <c r="K2365" t="str">
        <f t="shared" si="693"/>
        <v>0.00242511907479448-0.00544231461417935i</v>
      </c>
      <c r="L2365" t="str">
        <f t="shared" si="694"/>
        <v>0.000714285714285714-0.181732720616355i</v>
      </c>
      <c r="M2365" t="str">
        <f t="shared" si="695"/>
        <v>0.0025-0.00566193798132392i</v>
      </c>
      <c r="N2365">
        <f t="shared" si="696"/>
        <v>81.286667074623452</v>
      </c>
      <c r="O2365">
        <f t="shared" si="697"/>
        <v>5.5472406533219782</v>
      </c>
      <c r="P2365" s="3">
        <f t="shared" si="698"/>
        <v>-5.5472406533219782</v>
      </c>
      <c r="Q2365" s="3">
        <f t="shared" si="699"/>
        <v>-98.713332925376548</v>
      </c>
      <c r="R2365">
        <f t="shared" si="700"/>
        <v>81.286667074623452</v>
      </c>
      <c r="S2365">
        <f t="shared" si="701"/>
        <v>6.6547403348508594</v>
      </c>
      <c r="T2365">
        <f t="shared" si="684"/>
        <v>-5.5472406533219782</v>
      </c>
    </row>
    <row r="2366" spans="1:20" x14ac:dyDescent="0.25">
      <c r="A2366">
        <f t="shared" si="685"/>
        <v>41971.855968471398</v>
      </c>
      <c r="B2366">
        <f t="shared" si="702"/>
        <v>6680.0283481232927</v>
      </c>
      <c r="C2366" t="str">
        <f t="shared" si="686"/>
        <v>-0.0780351066217533-0.520020185897069i</v>
      </c>
      <c r="D2366" t="str">
        <f t="shared" si="687"/>
        <v>3.47783182897265-2.41448008605806i</v>
      </c>
      <c r="E2366" t="str">
        <f t="shared" si="688"/>
        <v>167.176476703426+6.25899059063536i</v>
      </c>
      <c r="F2366" t="str">
        <f t="shared" si="689"/>
        <v>2.90986266758017-22.3704795600453i</v>
      </c>
      <c r="G2366" t="str">
        <f t="shared" si="690"/>
        <v>0.999983765019812-0.00402923275739724i</v>
      </c>
      <c r="H2366" t="str">
        <f t="shared" si="691"/>
        <v>39.2289376382937-281.716511499432i</v>
      </c>
      <c r="I2366" t="str">
        <f t="shared" si="692"/>
        <v>-41.8957364715866-11.4917491173555i</v>
      </c>
      <c r="K2366" t="str">
        <f t="shared" si="693"/>
        <v>0.00242443963672207-0.00542195364640242i</v>
      </c>
      <c r="L2366" t="str">
        <f t="shared" si="694"/>
        <v>0.000714285714285714-0.18104475056421i</v>
      </c>
      <c r="M2366" t="str">
        <f t="shared" si="695"/>
        <v>0.0025-0.00564050406587361i</v>
      </c>
      <c r="N2366">
        <f t="shared" si="696"/>
        <v>81.465777763620878</v>
      </c>
      <c r="O2366">
        <f t="shared" si="697"/>
        <v>5.5828841707342125</v>
      </c>
      <c r="P2366" s="3">
        <f t="shared" si="698"/>
        <v>-5.5828841707342125</v>
      </c>
      <c r="Q2366" s="3">
        <f t="shared" si="699"/>
        <v>-98.534222236379122</v>
      </c>
      <c r="R2366">
        <f t="shared" si="700"/>
        <v>81.465777763620878</v>
      </c>
      <c r="S2366">
        <f t="shared" si="701"/>
        <v>6.6800283481232929</v>
      </c>
      <c r="T2366">
        <f t="shared" si="684"/>
        <v>-5.5828841707342125</v>
      </c>
    </row>
    <row r="2367" spans="1:20" x14ac:dyDescent="0.25">
      <c r="A2367">
        <f t="shared" si="685"/>
        <v>42131.349021151589</v>
      </c>
      <c r="B2367">
        <f t="shared" si="702"/>
        <v>6705.4124558461617</v>
      </c>
      <c r="C2367" t="str">
        <f t="shared" si="686"/>
        <v>-0.0760966106388533-0.518137409336302i</v>
      </c>
      <c r="D2367" t="str">
        <f t="shared" si="687"/>
        <v>3.47782959682905-2.40558199180675i</v>
      </c>
      <c r="E2367" t="str">
        <f t="shared" si="688"/>
        <v>167.221788982735+6.27816973434056i</v>
      </c>
      <c r="F2367" t="str">
        <f t="shared" si="689"/>
        <v>2.90986230786215-22.28588248221i</v>
      </c>
      <c r="G2367" t="str">
        <f t="shared" si="690"/>
        <v>0.999983641401552-0.00404454334188776i</v>
      </c>
      <c r="H2367" t="str">
        <f t="shared" si="691"/>
        <v>38.7495705424622-280.06283874469i</v>
      </c>
      <c r="I2367" t="str">
        <f t="shared" si="692"/>
        <v>-41.494306458375-11.3643700568896i</v>
      </c>
      <c r="K2367" t="str">
        <f t="shared" si="693"/>
        <v>0.00242376527049358-0.00540167050623337i</v>
      </c>
      <c r="L2367" t="str">
        <f t="shared" si="694"/>
        <v>0.000714285714285714-0.180359384901584i</v>
      </c>
      <c r="M2367" t="str">
        <f t="shared" si="695"/>
        <v>0.0025-0.00561915129096794i</v>
      </c>
      <c r="N2367">
        <f t="shared" si="696"/>
        <v>81.644945397223594</v>
      </c>
      <c r="O2367">
        <f t="shared" si="697"/>
        <v>5.6184216946522731</v>
      </c>
      <c r="P2367" s="3">
        <f t="shared" si="698"/>
        <v>-5.6184216946522731</v>
      </c>
      <c r="Q2367" s="3">
        <f t="shared" si="699"/>
        <v>-98.355054602776406</v>
      </c>
      <c r="R2367">
        <f t="shared" si="700"/>
        <v>81.644945397223594</v>
      </c>
      <c r="S2367">
        <f t="shared" si="701"/>
        <v>6.7054124558461616</v>
      </c>
      <c r="T2367">
        <f t="shared" si="684"/>
        <v>-5.6184216946522731</v>
      </c>
    </row>
    <row r="2368" spans="1:20" x14ac:dyDescent="0.25">
      <c r="A2368">
        <f t="shared" si="685"/>
        <v>42291.448147431962</v>
      </c>
      <c r="B2368">
        <f t="shared" si="702"/>
        <v>6730.893023178377</v>
      </c>
      <c r="C2368" t="str">
        <f t="shared" si="686"/>
        <v>-0.0741723103306268-0.516262673130739i</v>
      </c>
      <c r="D2368" t="str">
        <f t="shared" si="687"/>
        <v>3.47782734769182-2.39671850234674i</v>
      </c>
      <c r="E2368" t="str">
        <f t="shared" si="688"/>
        <v>167.267457027957+6.29736319805003i</v>
      </c>
      <c r="F2368" t="str">
        <f t="shared" si="689"/>
        <v>2.90986194540519-22.2016059942541i</v>
      </c>
      <c r="G2368" t="str">
        <f t="shared" si="690"/>
        <v>0.999983516842039-0.00405991210087793i</v>
      </c>
      <c r="H2368" t="str">
        <f t="shared" si="691"/>
        <v>38.2777497274033-278.424185078149i</v>
      </c>
      <c r="I2368" t="str">
        <f t="shared" si="692"/>
        <v>-41.0974840136759-11.2390534166804i</v>
      </c>
      <c r="K2368" t="str">
        <f t="shared" si="693"/>
        <v>0.00242309593736774-0.00538146490378018i</v>
      </c>
      <c r="L2368" t="str">
        <f t="shared" si="694"/>
        <v>0.000714285714285714-0.179676613769261i</v>
      </c>
      <c r="M2368" t="str">
        <f t="shared" si="695"/>
        <v>0.0025-0.00559787934944004i</v>
      </c>
      <c r="N2368">
        <f t="shared" si="696"/>
        <v>81.824168377846831</v>
      </c>
      <c r="O2368">
        <f t="shared" si="697"/>
        <v>5.6538530699563649</v>
      </c>
      <c r="P2368" s="3">
        <f t="shared" si="698"/>
        <v>-5.6538530699563649</v>
      </c>
      <c r="Q2368" s="3">
        <f t="shared" si="699"/>
        <v>-98.175831622153169</v>
      </c>
      <c r="R2368">
        <f t="shared" si="700"/>
        <v>81.824168377846831</v>
      </c>
      <c r="S2368">
        <f t="shared" si="701"/>
        <v>6.7308930231783766</v>
      </c>
      <c r="T2368">
        <f t="shared" si="684"/>
        <v>-5.6538530699563649</v>
      </c>
    </row>
    <row r="2369" spans="1:20" x14ac:dyDescent="0.25">
      <c r="A2369">
        <f t="shared" si="685"/>
        <v>42452.155650392211</v>
      </c>
      <c r="B2369">
        <f t="shared" si="702"/>
        <v>6756.4704166664551</v>
      </c>
      <c r="C2369" t="str">
        <f t="shared" si="686"/>
        <v>-0.0722620952078372-0.514395946416192i</v>
      </c>
      <c r="D2369" t="str">
        <f t="shared" si="687"/>
        <v>3.47782508143162-2.38788949017018i</v>
      </c>
      <c r="E2369" t="str">
        <f t="shared" si="688"/>
        <v>167.313483707024+6.31657030154186i</v>
      </c>
      <c r="F2369" t="str">
        <f t="shared" si="689"/>
        <v>2.90986158018844-22.1176488838316i</v>
      </c>
      <c r="G2369" t="str">
        <f t="shared" si="690"/>
        <v>0.999983391334106-0.00407533925536536i</v>
      </c>
      <c r="H2369" t="str">
        <f t="shared" si="691"/>
        <v>37.8133233844297-276.800345778855i</v>
      </c>
      <c r="I2369" t="str">
        <f t="shared" si="692"/>
        <v>-40.7052028200885-11.1157561301353i</v>
      </c>
      <c r="K2369" t="str">
        <f t="shared" si="693"/>
        <v>0.00242243159889197-0.00536133655024472i</v>
      </c>
      <c r="L2369" t="str">
        <f t="shared" si="694"/>
        <v>0.000714285714285714-0.178996427345349i</v>
      </c>
      <c r="M2369" t="str">
        <f t="shared" si="695"/>
        <v>0.0025-0.00557668793528596i</v>
      </c>
      <c r="N2369">
        <f t="shared" si="696"/>
        <v>82.003445104995762</v>
      </c>
      <c r="O2369">
        <f t="shared" si="697"/>
        <v>5.6891781411726985</v>
      </c>
      <c r="P2369" s="3">
        <f t="shared" si="698"/>
        <v>-5.6891781411726985</v>
      </c>
      <c r="Q2369" s="3">
        <f t="shared" si="699"/>
        <v>-97.996554895004238</v>
      </c>
      <c r="R2369">
        <f t="shared" si="700"/>
        <v>82.003445104995762</v>
      </c>
      <c r="S2369">
        <f t="shared" si="701"/>
        <v>6.7564704166664553</v>
      </c>
      <c r="T2369">
        <f t="shared" si="684"/>
        <v>-5.6891781411726985</v>
      </c>
    </row>
    <row r="2370" spans="1:20" x14ac:dyDescent="0.25">
      <c r="A2370">
        <f t="shared" si="685"/>
        <v>42613.473841863699</v>
      </c>
      <c r="B2370">
        <f t="shared" si="702"/>
        <v>6782.1450042497881</v>
      </c>
      <c r="C2370" t="str">
        <f t="shared" si="686"/>
        <v>-0.0703658555905063-0.51253719852134i</v>
      </c>
      <c r="D2370" t="str">
        <f t="shared" si="687"/>
        <v>3.47782279791809-2.37909482826513i</v>
      </c>
      <c r="E2370" t="str">
        <f t="shared" si="688"/>
        <v>167.359871912033+6.33579035212431i</v>
      </c>
      <c r="F2370" t="str">
        <f t="shared" si="689"/>
        <v>2.90986121219083-22.034009943191i</v>
      </c>
      <c r="G2370" t="str">
        <f t="shared" si="690"/>
        <v>0.999983264870532-0.00409082502718674i</v>
      </c>
      <c r="H2370" t="str">
        <f t="shared" si="691"/>
        <v>37.3561434507137-275.191119751749i</v>
      </c>
      <c r="I2370" t="str">
        <f t="shared" si="692"/>
        <v>-40.317397748018-10.9944362192081i</v>
      </c>
      <c r="K2370" t="str">
        <f t="shared" si="693"/>
        <v>0.00242177221690022-0.0053412851579187i</v>
      </c>
      <c r="L2370" t="str">
        <f t="shared" si="694"/>
        <v>0.000714285714285714-0.178318815845138i</v>
      </c>
      <c r="M2370" t="str">
        <f t="shared" si="695"/>
        <v>0.0025-0.00555557674366007i</v>
      </c>
      <c r="N2370">
        <f t="shared" si="696"/>
        <v>82.182773975194735</v>
      </c>
      <c r="O2370">
        <f t="shared" si="697"/>
        <v>5.7243967524600139</v>
      </c>
      <c r="P2370" s="3">
        <f t="shared" si="698"/>
        <v>-5.7243967524600139</v>
      </c>
      <c r="Q2370" s="3">
        <f t="shared" si="699"/>
        <v>-97.817226024805265</v>
      </c>
      <c r="R2370">
        <f t="shared" si="700"/>
        <v>82.182773975194735</v>
      </c>
      <c r="S2370">
        <f t="shared" si="701"/>
        <v>6.7821450042497879</v>
      </c>
      <c r="T2370">
        <f t="shared" si="684"/>
        <v>-5.7243967524600139</v>
      </c>
    </row>
    <row r="2371" spans="1:20" x14ac:dyDescent="0.25">
      <c r="A2371">
        <f t="shared" si="685"/>
        <v>42775.405042462786</v>
      </c>
      <c r="B2371">
        <f t="shared" si="702"/>
        <v>6807.9171552659373</v>
      </c>
      <c r="C2371" t="str">
        <f t="shared" si="686"/>
        <v>-0.0684834826016696-0.510686398966824i</v>
      </c>
      <c r="D2371" t="str">
        <f t="shared" si="687"/>
        <v>3.47782049701993-2.37033439011377i</v>
      </c>
      <c r="E2371" t="str">
        <f t="shared" si="688"/>
        <v>167.406624559455+6.35502264444819i</v>
      </c>
      <c r="F2371" t="str">
        <f t="shared" si="689"/>
        <v>2.90986084139121-21.9506879691579i</v>
      </c>
      <c r="G2371" t="str">
        <f t="shared" si="690"/>
        <v>0.999983137444042-0.00410636963902096i</v>
      </c>
      <c r="H2371" t="str">
        <f t="shared" si="691"/>
        <v>36.9060655002863-273.596309452192i</v>
      </c>
      <c r="I2371" t="str">
        <f t="shared" si="692"/>
        <v>-39.9340048304732-10.8750527621951i</v>
      </c>
      <c r="K2371" t="str">
        <f t="shared" si="693"/>
        <v>0.00242111775351068-0.00532131044017975i</v>
      </c>
      <c r="L2371" t="str">
        <f t="shared" si="694"/>
        <v>0.000714285714285714-0.177643769520958i</v>
      </c>
      <c r="M2371" t="str">
        <f t="shared" si="695"/>
        <v>0.0025-0.00553454547087074i</v>
      </c>
      <c r="N2371">
        <f t="shared" si="696"/>
        <v>82.362153381914354</v>
      </c>
      <c r="O2371">
        <f t="shared" si="697"/>
        <v>5.7595087475965903</v>
      </c>
      <c r="P2371" s="3">
        <f t="shared" si="698"/>
        <v>-5.7595087475965903</v>
      </c>
      <c r="Q2371" s="3">
        <f t="shared" si="699"/>
        <v>-97.637846618085646</v>
      </c>
      <c r="R2371">
        <f t="shared" si="700"/>
        <v>82.362153381914354</v>
      </c>
      <c r="S2371">
        <f t="shared" si="701"/>
        <v>6.8079171552659377</v>
      </c>
      <c r="T2371">
        <f t="shared" si="684"/>
        <v>-5.7595087475965903</v>
      </c>
    </row>
    <row r="2372" spans="1:20" x14ac:dyDescent="0.25">
      <c r="A2372">
        <f t="shared" si="685"/>
        <v>42937.95158162414</v>
      </c>
      <c r="B2372">
        <f t="shared" si="702"/>
        <v>6833.7872404559475</v>
      </c>
      <c r="C2372" t="str">
        <f t="shared" si="686"/>
        <v>-0.0666148681611959-0.508843517464385i</v>
      </c>
      <c r="D2372" t="str">
        <f t="shared" si="687"/>
        <v>3.47781817860478-2.36160804969055i</v>
      </c>
      <c r="E2372" t="str">
        <f t="shared" si="688"/>
        <v>167.453744590359+6.37426646031276i</v>
      </c>
      <c r="F2372" t="str">
        <f t="shared" si="689"/>
        <v>2.90986046776827-21.8676817631175i</v>
      </c>
      <c r="G2372" t="str">
        <f t="shared" si="690"/>
        <v>0.999983009047303-0.00412197331439231i</v>
      </c>
      <c r="H2372" t="str">
        <f t="shared" si="691"/>
        <v>36.462948638677-272.015720812229i</v>
      </c>
      <c r="I2372" t="str">
        <f t="shared" si="692"/>
        <v>-39.5549612384604-10.7575658626211i</v>
      </c>
      <c r="K2372" t="str">
        <f t="shared" si="693"/>
        <v>0.00242046817112365-0.0053014121114877i</v>
      </c>
      <c r="L2372" t="str">
        <f t="shared" si="694"/>
        <v>0.000714285714285714-0.176971278662042i</v>
      </c>
      <c r="M2372" t="str">
        <f t="shared" si="695"/>
        <v>0.0025-0.00551359381437613i</v>
      </c>
      <c r="N2372">
        <f t="shared" si="696"/>
        <v>82.541581715495397</v>
      </c>
      <c r="O2372">
        <f t="shared" si="697"/>
        <v>5.7945139699667783</v>
      </c>
      <c r="P2372" s="3">
        <f t="shared" si="698"/>
        <v>-5.7945139699667783</v>
      </c>
      <c r="Q2372" s="3">
        <f t="shared" si="699"/>
        <v>-97.458418284504603</v>
      </c>
      <c r="R2372">
        <f t="shared" si="700"/>
        <v>82.541581715495397</v>
      </c>
      <c r="S2372">
        <f t="shared" si="701"/>
        <v>6.8337872404559477</v>
      </c>
      <c r="T2372">
        <f t="shared" si="684"/>
        <v>-5.7945139699667783</v>
      </c>
    </row>
    <row r="2373" spans="1:20" x14ac:dyDescent="0.25">
      <c r="A2373">
        <f t="shared" si="685"/>
        <v>43101.115797634317</v>
      </c>
      <c r="B2373">
        <f t="shared" si="702"/>
        <v>6859.7556319696805</v>
      </c>
      <c r="C2373" t="str">
        <f t="shared" si="686"/>
        <v>-0.0647599049796083-0.507008523915999i</v>
      </c>
      <c r="D2373" t="str">
        <f t="shared" si="687"/>
        <v>3.47781584253935-2.35291568146037i</v>
      </c>
      <c r="E2373" t="str">
        <f t="shared" si="688"/>
        <v>167.501234970627+6.39352106847023i</v>
      </c>
      <c r="F2373" t="str">
        <f t="shared" si="689"/>
        <v>2.9098600913005-21.7849901309972i</v>
      </c>
      <c r="G2373" t="str">
        <f t="shared" si="690"/>
        <v>0.999982879672928-0.00413763627767373i</v>
      </c>
      <c r="H2373" t="str">
        <f t="shared" si="691"/>
        <v>36.0266554010534-270.44916316852i</v>
      </c>
      <c r="I2373" t="str">
        <f t="shared" si="692"/>
        <v>-39.1802052569573-10.6419366191721i</v>
      </c>
      <c r="K2373" t="str">
        <f t="shared" si="693"/>
        <v>0.00241982343241957-0.00528158988738059i</v>
      </c>
      <c r="L2373" t="str">
        <f t="shared" si="694"/>
        <v>0.000714285714285714-0.176301333594383i</v>
      </c>
      <c r="M2373" t="str">
        <f t="shared" si="695"/>
        <v>0.0025-0.00549272147277957i</v>
      </c>
      <c r="N2373">
        <f t="shared" si="696"/>
        <v>82.721057363075786</v>
      </c>
      <c r="O2373">
        <f t="shared" si="697"/>
        <v>5.829412262547951</v>
      </c>
      <c r="P2373" s="3">
        <f t="shared" si="698"/>
        <v>-5.829412262547951</v>
      </c>
      <c r="Q2373" s="3">
        <f t="shared" si="699"/>
        <v>-97.278942636924214</v>
      </c>
      <c r="R2373">
        <f t="shared" si="700"/>
        <v>82.721057363075786</v>
      </c>
      <c r="S2373">
        <f t="shared" si="701"/>
        <v>6.8597556319696809</v>
      </c>
      <c r="T2373">
        <f t="shared" si="684"/>
        <v>-5.829412262547951</v>
      </c>
    </row>
    <row r="2374" spans="1:20" x14ac:dyDescent="0.25">
      <c r="A2374">
        <f t="shared" si="685"/>
        <v>43264.900037665328</v>
      </c>
      <c r="B2374">
        <f t="shared" si="702"/>
        <v>6885.8227033711655</v>
      </c>
      <c r="C2374" t="str">
        <f t="shared" si="686"/>
        <v>-0.062918486552015-0.505181388413006i</v>
      </c>
      <c r="D2374" t="str">
        <f t="shared" si="687"/>
        <v>3.47781348868926-2.3442571603768i</v>
      </c>
      <c r="E2374" t="str">
        <f t="shared" si="688"/>
        <v>167.549098691181+6.41278572442835i</v>
      </c>
      <c r="F2374" t="str">
        <f t="shared" si="689"/>
        <v>2.90985971196624-21.7026118832501i</v>
      </c>
      <c r="G2374" t="str">
        <f t="shared" si="690"/>
        <v>0.999982749313474-0.00415335875408997i</v>
      </c>
      <c r="H2374" t="str">
        <f t="shared" si="691"/>
        <v>35.5970516537233-268.896449191923i</v>
      </c>
      <c r="I2374" t="str">
        <f t="shared" si="692"/>
        <v>-38.809676261456-10.5281270966347i</v>
      </c>
      <c r="K2374" t="str">
        <f t="shared" si="693"/>
        <v>0.00241918350035652-0.00526184348447075i</v>
      </c>
      <c r="L2374" t="str">
        <f t="shared" si="694"/>
        <v>0.000714285714285714-0.175633924680597i</v>
      </c>
      <c r="M2374" t="str">
        <f t="shared" si="695"/>
        <v>0.0025-0.00547192814582543i</v>
      </c>
      <c r="N2374">
        <f t="shared" si="696"/>
        <v>82.90057870850849</v>
      </c>
      <c r="O2374">
        <f t="shared" si="697"/>
        <v>5.8642034678977346</v>
      </c>
      <c r="P2374" s="3">
        <f t="shared" si="698"/>
        <v>-5.8642034678977346</v>
      </c>
      <c r="Q2374" s="3">
        <f t="shared" si="699"/>
        <v>-97.09942129149151</v>
      </c>
      <c r="R2374">
        <f t="shared" si="700"/>
        <v>82.90057870850849</v>
      </c>
      <c r="S2374">
        <f t="shared" si="701"/>
        <v>6.8858227033711659</v>
      </c>
      <c r="T2374">
        <f t="shared" si="684"/>
        <v>-5.8642034678977346</v>
      </c>
    </row>
    <row r="2375" spans="1:20" x14ac:dyDescent="0.25">
      <c r="A2375">
        <f t="shared" si="685"/>
        <v>43429.306657808454</v>
      </c>
      <c r="B2375">
        <f t="shared" si="702"/>
        <v>6911.9888296439758</v>
      </c>
      <c r="C2375" t="str">
        <f t="shared" si="686"/>
        <v>-0.0610905071520284-0.503362081235308i</v>
      </c>
      <c r="D2375" t="str">
        <f t="shared" si="687"/>
        <v>3.47781111691913-2.33563236188028i</v>
      </c>
      <c r="E2375" t="str">
        <f t="shared" si="688"/>
        <v>167.597338768208+6.43205967024737i</v>
      </c>
      <c r="F2375" t="str">
        <f t="shared" si="689"/>
        <v>2.90985932974364-21.6205458348369i</v>
      </c>
      <c r="G2375" t="str">
        <f t="shared" si="690"/>
        <v>0.999982617961439-0.00416914096972084i</v>
      </c>
      <c r="H2375" t="str">
        <f t="shared" si="691"/>
        <v>35.1740064988887-267.357394818677i</v>
      </c>
      <c r="I2375" t="str">
        <f t="shared" si="692"/>
        <v>-38.4433146950543-10.4161002978064i</v>
      </c>
      <c r="K2375" t="str">
        <f t="shared" si="693"/>
        <v>0.00241854833816845-0.00524217262044107i</v>
      </c>
      <c r="L2375" t="str">
        <f t="shared" si="694"/>
        <v>0.000714285714285714-0.174969042319782i</v>
      </c>
      <c r="M2375" t="str">
        <f t="shared" si="695"/>
        <v>0.0025-0.00545121353439472i</v>
      </c>
      <c r="N2375">
        <f t="shared" si="696"/>
        <v>83.080144132285042</v>
      </c>
      <c r="O2375">
        <f t="shared" si="697"/>
        <v>5.8988874281404424</v>
      </c>
      <c r="P2375" s="3">
        <f t="shared" si="698"/>
        <v>-5.8988874281404424</v>
      </c>
      <c r="Q2375" s="3">
        <f t="shared" si="699"/>
        <v>-96.919855867714958</v>
      </c>
      <c r="R2375">
        <f t="shared" si="700"/>
        <v>83.080144132285042</v>
      </c>
      <c r="S2375">
        <f t="shared" si="701"/>
        <v>6.9119888296439758</v>
      </c>
      <c r="T2375">
        <f t="shared" si="684"/>
        <v>-5.8988874281404424</v>
      </c>
    </row>
    <row r="2376" spans="1:20" x14ac:dyDescent="0.25">
      <c r="A2376">
        <f t="shared" si="685"/>
        <v>43594.338023108125</v>
      </c>
      <c r="B2376">
        <f t="shared" si="702"/>
        <v>6938.2543871966227</v>
      </c>
      <c r="C2376" t="str">
        <f t="shared" si="686"/>
        <v>-0.0592758618257544-0.501550572850527i</v>
      </c>
      <c r="D2376" t="str">
        <f t="shared" si="687"/>
        <v>3.47780872709256-2.3270411618963i</v>
      </c>
      <c r="E2376" t="str">
        <f t="shared" si="688"/>
        <v>167.645958243384+6.45134213433722i</v>
      </c>
      <c r="F2376" t="str">
        <f t="shared" si="689"/>
        <v>2.90985894461075-21.5387908052099i</v>
      </c>
      <c r="G2376" t="str">
        <f t="shared" si="690"/>
        <v>0.999982485609268-0.00418498315150447i</v>
      </c>
      <c r="H2376" t="str">
        <f t="shared" si="691"/>
        <v>34.7573921825177-265.83181918315i</v>
      </c>
      <c r="I2376" t="str">
        <f t="shared" si="692"/>
        <v>-38.0810620460906-10.3058201363386i</v>
      </c>
      <c r="K2376" t="str">
        <f t="shared" si="693"/>
        <v>0.0024179179093629-0.00522257701404113i</v>
      </c>
      <c r="L2376" t="str">
        <f t="shared" si="694"/>
        <v>0.000714285714285714-0.174306676947382i</v>
      </c>
      <c r="M2376" t="str">
        <f t="shared" si="695"/>
        <v>0.0025-0.00543057734050081i</v>
      </c>
      <c r="N2376">
        <f t="shared" si="696"/>
        <v>83.25975201145377</v>
      </c>
      <c r="O2376">
        <f t="shared" si="697"/>
        <v>5.933463984954459</v>
      </c>
      <c r="P2376" s="3">
        <f t="shared" si="698"/>
        <v>-5.933463984954459</v>
      </c>
      <c r="Q2376" s="3">
        <f t="shared" si="699"/>
        <v>-96.74024798854623</v>
      </c>
      <c r="R2376">
        <f t="shared" si="700"/>
        <v>83.25975201145377</v>
      </c>
      <c r="S2376">
        <f t="shared" si="701"/>
        <v>6.9382543871966229</v>
      </c>
      <c r="T2376">
        <f t="shared" si="684"/>
        <v>-5.933463984954459</v>
      </c>
    </row>
    <row r="2377" spans="1:20" x14ac:dyDescent="0.25">
      <c r="A2377">
        <f t="shared" si="685"/>
        <v>43759.996507595934</v>
      </c>
      <c r="B2377">
        <f t="shared" si="702"/>
        <v>6964.6197538679698</v>
      </c>
      <c r="C2377" t="str">
        <f t="shared" si="686"/>
        <v>-0.0574744463858312-0.499746833913192i</v>
      </c>
      <c r="D2377" t="str">
        <f t="shared" si="687"/>
        <v>3.47780631907215-2.31848343683364i</v>
      </c>
      <c r="E2377" t="str">
        <f t="shared" si="688"/>
        <v>167.694960184102+6.47063233124655i</v>
      </c>
      <c r="F2377" t="str">
        <f t="shared" si="689"/>
        <v>2.90985855654539-21.4573456182951i</v>
      </c>
      <c r="G2377" t="str">
        <f t="shared" si="690"/>
        <v>0.999982352249344-0.00420088552724053i</v>
      </c>
      <c r="H2377" t="str">
        <f t="shared" si="691"/>
        <v>34.3470840052286-264.319544552137i</v>
      </c>
      <c r="I2377" t="str">
        <f t="shared" si="692"/>
        <v>-37.722860826303-10.1972514104792i</v>
      </c>
      <c r="K2377" t="str">
        <f t="shared" si="693"/>
        <v>0.00241729217771892-0.00520305638508336i</v>
      </c>
      <c r="L2377" t="str">
        <f t="shared" si="694"/>
        <v>0.000714285714285714-0.173646819035049i</v>
      </c>
      <c r="M2377" t="str">
        <f t="shared" si="695"/>
        <v>0.0025-0.00541001926728514i</v>
      </c>
      <c r="N2377">
        <f t="shared" si="696"/>
        <v>83.439400719536039</v>
      </c>
      <c r="O2377">
        <f t="shared" si="697"/>
        <v>5.9679329795593885</v>
      </c>
      <c r="P2377" s="3">
        <f t="shared" si="698"/>
        <v>-5.9679329795593885</v>
      </c>
      <c r="Q2377" s="3">
        <f t="shared" si="699"/>
        <v>-96.560599280463961</v>
      </c>
      <c r="R2377">
        <f t="shared" si="700"/>
        <v>83.439400719536039</v>
      </c>
      <c r="S2377">
        <f t="shared" si="701"/>
        <v>6.9646197538679697</v>
      </c>
      <c r="T2377">
        <f t="shared" si="684"/>
        <v>-5.9679329795593885</v>
      </c>
    </row>
    <row r="2378" spans="1:20" x14ac:dyDescent="0.25">
      <c r="A2378">
        <f t="shared" si="685"/>
        <v>43926.284494324798</v>
      </c>
      <c r="B2378">
        <f t="shared" si="702"/>
        <v>6991.0853089326683</v>
      </c>
      <c r="C2378" t="str">
        <f t="shared" si="686"/>
        <v>-0.0556861574054998-0.497950835263955i</v>
      </c>
      <c r="D2378" t="str">
        <f t="shared" si="687"/>
        <v>3.47780389271937-2.30995906358259i</v>
      </c>
      <c r="E2378" t="str">
        <f t="shared" si="688"/>
        <v>167.744347683711+6.48992946145383i</v>
      </c>
      <c r="F2378" t="str">
        <f t="shared" si="689"/>
        <v>2.90985816552524-21.376209102476i</v>
      </c>
      <c r="G2378" t="str">
        <f t="shared" si="690"/>
        <v>0.999982217873995-0.0042168483255935i</v>
      </c>
      <c r="H2378" t="str">
        <f t="shared" si="691"/>
        <v>33.9429602360696-262.820396260628i</v>
      </c>
      <c r="I2378" t="str">
        <f t="shared" si="692"/>
        <v>-37.3686545495005-10.0903597776792i</v>
      </c>
      <c r="K2378" t="str">
        <f t="shared" si="693"/>
        <v>0.00241667110728507-0.00518361045443916i</v>
      </c>
      <c r="L2378" t="str">
        <f t="shared" si="694"/>
        <v>0.000714285714285714-0.172989459090505i</v>
      </c>
      <c r="M2378" t="str">
        <f t="shared" si="695"/>
        <v>0.0025-0.00538953901901289i</v>
      </c>
      <c r="N2378">
        <f t="shared" si="696"/>
        <v>83.619088626442689</v>
      </c>
      <c r="O2378">
        <f t="shared" si="697"/>
        <v>6.0022942527030487</v>
      </c>
      <c r="P2378" s="3">
        <f t="shared" si="698"/>
        <v>-6.0022942527030487</v>
      </c>
      <c r="Q2378" s="3">
        <f t="shared" si="699"/>
        <v>-96.380911373557311</v>
      </c>
      <c r="R2378">
        <f t="shared" si="700"/>
        <v>83.619088626442689</v>
      </c>
      <c r="S2378">
        <f t="shared" si="701"/>
        <v>6.9910853089326688</v>
      </c>
      <c r="T2378">
        <f t="shared" si="684"/>
        <v>-6.0022942527030487</v>
      </c>
    </row>
    <row r="2379" spans="1:20" x14ac:dyDescent="0.25">
      <c r="A2379">
        <f t="shared" si="685"/>
        <v>44093.204375403235</v>
      </c>
      <c r="B2379">
        <f t="shared" si="702"/>
        <v>7017.6514331066128</v>
      </c>
      <c r="C2379" t="str">
        <f t="shared" si="686"/>
        <v>-0.0539108922127154-0.496162547928801i</v>
      </c>
      <c r="D2379" t="str">
        <f t="shared" si="687"/>
        <v>3.47780144789469-2.30146791951315i</v>
      </c>
      <c r="E2379" t="str">
        <f t="shared" si="688"/>
        <v>167.794123861739+6.50923271115389i</v>
      </c>
      <c r="F2379" t="str">
        <f t="shared" si="689"/>
        <v>2.90985777152778-21.2953800905762i</v>
      </c>
      <c r="G2379" t="str">
        <f t="shared" si="690"/>
        <v>0.999982082475489-0.00423287177609598i</v>
      </c>
      <c r="H2379" t="str">
        <f t="shared" si="691"/>
        <v>33.5449020290941-261.33420264906i</v>
      </c>
      <c r="I2379" t="str">
        <f t="shared" si="692"/>
        <v>-37.018387710736-9.98511173003359i</v>
      </c>
      <c r="K2379" t="str">
        <f t="shared" si="693"/>
        <v>0.00241605466237733-0.00516423894403529i</v>
      </c>
      <c r="L2379" t="str">
        <f t="shared" si="694"/>
        <v>0.000714285714285714-0.172334587657407i</v>
      </c>
      <c r="M2379" t="str">
        <f t="shared" si="695"/>
        <v>0.0025-0.00536913630106883i</v>
      </c>
      <c r="N2379">
        <f t="shared" si="696"/>
        <v>83.798814098388803</v>
      </c>
      <c r="O2379">
        <f t="shared" si="697"/>
        <v>6.0365476446488584</v>
      </c>
      <c r="P2379" s="3">
        <f t="shared" si="698"/>
        <v>-6.0365476446488584</v>
      </c>
      <c r="Q2379" s="3">
        <f t="shared" si="699"/>
        <v>-96.201185901611197</v>
      </c>
      <c r="R2379">
        <f t="shared" si="700"/>
        <v>83.798814098388803</v>
      </c>
      <c r="S2379">
        <f t="shared" si="701"/>
        <v>7.0176514331066127</v>
      </c>
      <c r="T2379">
        <f t="shared" si="684"/>
        <v>-6.0365476446488584</v>
      </c>
    </row>
    <row r="2380" spans="1:20" x14ac:dyDescent="0.25">
      <c r="A2380">
        <f t="shared" si="685"/>
        <v>44260.758552029773</v>
      </c>
      <c r="B2380">
        <f t="shared" si="702"/>
        <v>7044.3185085524183</v>
      </c>
      <c r="C2380" t="str">
        <f t="shared" si="686"/>
        <v>-0.0521485488843275-0.494381943118282i</v>
      </c>
      <c r="D2380" t="str">
        <f t="shared" si="687"/>
        <v>3.47779898445752-2.2930098824733i</v>
      </c>
      <c r="E2380" t="str">
        <f t="shared" si="688"/>
        <v>167.844291864138+6.5285412520364i</v>
      </c>
      <c r="F2380" t="str">
        <f t="shared" si="689"/>
        <v>2.90985737453037-21.214857419843i</v>
      </c>
      <c r="G2380" t="str">
        <f t="shared" si="690"/>
        <v>0.999981946046037-0.00424895610915192i</v>
      </c>
      <c r="H2380" t="str">
        <f t="shared" si="691"/>
        <v>33.1527933426226-259.860795001987i</v>
      </c>
      <c r="I2380" t="str">
        <f t="shared" si="692"/>
        <v>-36.6720057659673-9.88147457052521i</v>
      </c>
      <c r="K2380" t="str">
        <f t="shared" si="693"/>
        <v>0.00241544280757699-0.00514494157684986i</v>
      </c>
      <c r="L2380" t="str">
        <f t="shared" si="694"/>
        <v>0.000714285714285714-0.171682195315209i</v>
      </c>
      <c r="M2380" t="str">
        <f t="shared" si="695"/>
        <v>0.0025-0.005348810819953i</v>
      </c>
      <c r="N2380">
        <f t="shared" si="696"/>
        <v>83.978575497804187</v>
      </c>
      <c r="O2380">
        <f t="shared" si="697"/>
        <v>6.070692995163065</v>
      </c>
      <c r="P2380" s="3">
        <f t="shared" si="698"/>
        <v>-6.070692995163065</v>
      </c>
      <c r="Q2380" s="3">
        <f t="shared" si="699"/>
        <v>-96.021424502195813</v>
      </c>
      <c r="R2380">
        <f t="shared" si="700"/>
        <v>83.978575497804187</v>
      </c>
      <c r="S2380">
        <f t="shared" si="701"/>
        <v>7.0443185085524185</v>
      </c>
      <c r="T2380">
        <f t="shared" si="684"/>
        <v>-6.070692995163065</v>
      </c>
    </row>
    <row r="2381" spans="1:20" x14ac:dyDescent="0.25">
      <c r="A2381">
        <f t="shared" si="685"/>
        <v>44428.949434527487</v>
      </c>
      <c r="B2381">
        <f t="shared" si="702"/>
        <v>7071.0869188849174</v>
      </c>
      <c r="C2381" t="str">
        <f t="shared" si="686"/>
        <v>-0.0503990262402723-0.492608992226756i</v>
      </c>
      <c r="D2381" t="str">
        <f t="shared" si="687"/>
        <v>3.4777965022662-2.28458483078724i</v>
      </c>
      <c r="E2381" t="str">
        <f t="shared" si="688"/>
        <v>167.894854863514+6.54785424106744i</v>
      </c>
      <c r="F2381" t="str">
        <f t="shared" si="689"/>
        <v>2.90985697451013-21.1346399319305i</v>
      </c>
      <c r="G2381" t="str">
        <f t="shared" si="690"/>
        <v>0.999981808577789-0.00426510155603999i</v>
      </c>
      <c r="H2381" t="str">
        <f t="shared" si="691"/>
        <v>32.7665208611006-258.400007488137i</v>
      </c>
      <c r="I2381" t="str">
        <f t="shared" si="692"/>
        <v>-36.3294551121917-9.77941639004046i</v>
      </c>
      <c r="K2381" t="str">
        <f t="shared" si="693"/>
        <v>0.00241483550772875-0.00512571807690872i</v>
      </c>
      <c r="L2381" t="str">
        <f t="shared" si="694"/>
        <v>0.000714285714285714-0.171032272679028i</v>
      </c>
      <c r="M2381" t="str">
        <f t="shared" si="695"/>
        <v>0.0025-0.00532856228327655i</v>
      </c>
      <c r="N2381">
        <f t="shared" si="696"/>
        <v>84.158371183245734</v>
      </c>
      <c r="O2381">
        <f t="shared" si="697"/>
        <v>6.1047301435022669</v>
      </c>
      <c r="P2381" s="3">
        <f t="shared" si="698"/>
        <v>-6.1047301435022669</v>
      </c>
      <c r="Q2381" s="3">
        <f t="shared" si="699"/>
        <v>-95.841628816754266</v>
      </c>
      <c r="R2381">
        <f t="shared" si="700"/>
        <v>84.158371183245734</v>
      </c>
      <c r="S2381">
        <f t="shared" si="701"/>
        <v>7.0710869188849177</v>
      </c>
      <c r="T2381">
        <f t="shared" si="684"/>
        <v>-6.1047301435022669</v>
      </c>
    </row>
    <row r="2382" spans="1:20" x14ac:dyDescent="0.25">
      <c r="A2382">
        <f t="shared" si="685"/>
        <v>44597.779442378684</v>
      </c>
      <c r="B2382">
        <f t="shared" si="702"/>
        <v>7097.9570491766799</v>
      </c>
      <c r="C2382" t="str">
        <f t="shared" si="686"/>
        <v>-0.0486622238378333-0.490843666831652i</v>
      </c>
      <c r="D2382" t="str">
        <f t="shared" si="687"/>
        <v>3.47779400117795-2.27619264325362i</v>
      </c>
      <c r="E2382" t="str">
        <f t="shared" si="688"/>
        <v>167.945816059374+6.56717082026306i</v>
      </c>
      <c r="F2382" t="str">
        <f t="shared" si="689"/>
        <v>2.9098565714441-21.0547264728828i</v>
      </c>
      <c r="G2382" t="str">
        <f t="shared" si="690"/>
        <v>0.999981670062835-0.00428130834891684i</v>
      </c>
      <c r="H2382" t="str">
        <f t="shared" si="691"/>
        <v>32.3859739194575-256.951677101854i</v>
      </c>
      <c r="I2382" t="str">
        <f t="shared" si="692"/>
        <v>-35.9906830680487-9.67890604513202i</v>
      </c>
      <c r="K2382" t="str">
        <f t="shared" si="693"/>
        <v>0.00241423272793864-0.00510656816928166i</v>
      </c>
      <c r="L2382" t="str">
        <f t="shared" si="694"/>
        <v>0.000714285714285714-0.170384810399511i</v>
      </c>
      <c r="M2382" t="str">
        <f t="shared" si="695"/>
        <v>0.0025-0.00530839039975746i</v>
      </c>
      <c r="N2382">
        <f t="shared" si="696"/>
        <v>84.33819950930544</v>
      </c>
      <c r="O2382">
        <f t="shared" si="697"/>
        <v>6.1386589284007167</v>
      </c>
      <c r="P2382" s="3">
        <f t="shared" si="698"/>
        <v>-6.1386589284007167</v>
      </c>
      <c r="Q2382" s="3">
        <f t="shared" si="699"/>
        <v>-95.66180049069456</v>
      </c>
      <c r="R2382">
        <f t="shared" si="700"/>
        <v>84.33819950930544</v>
      </c>
      <c r="S2382">
        <f t="shared" si="701"/>
        <v>7.0979570491766797</v>
      </c>
      <c r="T2382">
        <f t="shared" si="684"/>
        <v>-6.1386589284007167</v>
      </c>
    </row>
    <row r="2383" spans="1:20" x14ac:dyDescent="0.25">
      <c r="A2383">
        <f t="shared" si="685"/>
        <v>44767.251004259728</v>
      </c>
      <c r="B2383">
        <f t="shared" si="702"/>
        <v>7124.9292859635516</v>
      </c>
      <c r="C2383" t="str">
        <f t="shared" si="686"/>
        <v>-0.0469380419659224-0.489085938692729i</v>
      </c>
      <c r="D2383" t="str">
        <f t="shared" si="687"/>
        <v>3.47779148104897-2.26783319914379i</v>
      </c>
      <c r="E2383" t="str">
        <f t="shared" si="688"/>
        <v>167.997178678364+6.58649011646296i</v>
      </c>
      <c r="F2383" t="str">
        <f t="shared" si="689"/>
        <v>2.90985616530908-20.9751158931177i</v>
      </c>
      <c r="G2383" t="str">
        <f t="shared" si="690"/>
        <v>0.999981530493206-0.00429757672082046i</v>
      </c>
      <c r="H2383" t="str">
        <f t="shared" si="691"/>
        <v>32.0110444298669-255.515643605828i</v>
      </c>
      <c r="I2383" t="str">
        <f t="shared" si="692"/>
        <v>-35.6556378548698-9.5799131364968i</v>
      </c>
      <c r="K2383" t="str">
        <f t="shared" si="693"/>
        <v>0.00241363443357196-0.00508749158007861i</v>
      </c>
      <c r="L2383" t="str">
        <f t="shared" si="694"/>
        <v>0.000714285714285714-0.169739799162692i</v>
      </c>
      <c r="M2383" t="str">
        <f t="shared" si="695"/>
        <v>0.0025-0.00528829487921645i</v>
      </c>
      <c r="N2383">
        <f t="shared" si="696"/>
        <v>84.518058826519251</v>
      </c>
      <c r="O2383">
        <f t="shared" si="697"/>
        <v>6.1724791880581051</v>
      </c>
      <c r="P2383" s="3">
        <f t="shared" si="698"/>
        <v>-6.1724791880581051</v>
      </c>
      <c r="Q2383" s="3">
        <f t="shared" si="699"/>
        <v>-95.481941173480749</v>
      </c>
      <c r="R2383">
        <f t="shared" si="700"/>
        <v>84.518058826519251</v>
      </c>
      <c r="S2383">
        <f t="shared" si="701"/>
        <v>7.1249292859635514</v>
      </c>
      <c r="T2383">
        <f t="shared" si="684"/>
        <v>-6.1724791880581051</v>
      </c>
    </row>
    <row r="2384" spans="1:20" x14ac:dyDescent="0.25">
      <c r="A2384">
        <f t="shared" si="685"/>
        <v>44937.366558075912</v>
      </c>
      <c r="B2384">
        <f t="shared" si="702"/>
        <v>7152.0040172502131</v>
      </c>
      <c r="C2384" t="str">
        <f t="shared" si="686"/>
        <v>-0.0452263816394229-0.487335779751372i</v>
      </c>
      <c r="D2384" t="str">
        <f t="shared" si="687"/>
        <v>3.47778894173431-2.25950637820009i</v>
      </c>
      <c r="E2384" t="str">
        <f t="shared" si="688"/>
        <v>168.048945974516+6.60581124109585i</v>
      </c>
      <c r="F2384" t="str">
        <f t="shared" si="689"/>
        <v>2.90985575608164-20.89580704741i</v>
      </c>
      <c r="G2384" t="str">
        <f t="shared" si="690"/>
        <v>0.999981389860872-0.0043139069056735i</v>
      </c>
      <c r="H2384" t="str">
        <f t="shared" si="691"/>
        <v>31.6416268108436-254.091749475169i</v>
      </c>
      <c r="I2384" t="str">
        <f t="shared" si="692"/>
        <v>-35.3242685781754-9.48240798814876i</v>
      </c>
      <c r="K2384" t="str">
        <f t="shared" si="693"/>
        <v>0.00241304059025147-0.00506848803644596i</v>
      </c>
      <c r="L2384" t="str">
        <f t="shared" si="694"/>
        <v>0.000714285714285714-0.169097229689871i</v>
      </c>
      <c r="M2384" t="str">
        <f t="shared" si="695"/>
        <v>0.0025-0.00526827543257267i</v>
      </c>
      <c r="N2384">
        <f t="shared" si="696"/>
        <v>84.697947481272109</v>
      </c>
      <c r="O2384">
        <f t="shared" si="697"/>
        <v>6.2061907601269439</v>
      </c>
      <c r="P2384" s="3">
        <f t="shared" si="698"/>
        <v>-6.2061907601269439</v>
      </c>
      <c r="Q2384" s="3">
        <f t="shared" si="699"/>
        <v>-95.302052518727891</v>
      </c>
      <c r="R2384">
        <f t="shared" si="700"/>
        <v>84.697947481272109</v>
      </c>
      <c r="S2384">
        <f t="shared" si="701"/>
        <v>7.1520040172502135</v>
      </c>
      <c r="T2384">
        <f t="shared" si="684"/>
        <v>-6.2061907601269439</v>
      </c>
    </row>
    <row r="2385" spans="1:20" x14ac:dyDescent="0.25">
      <c r="A2385">
        <f t="shared" si="685"/>
        <v>45108.128550996604</v>
      </c>
      <c r="B2385">
        <f t="shared" si="702"/>
        <v>7179.1816325157642</v>
      </c>
      <c r="C2385" t="str">
        <f t="shared" si="686"/>
        <v>-0.0435271445935642-0.485593162129862i</v>
      </c>
      <c r="D2385" t="str">
        <f t="shared" si="687"/>
        <v>3.47778638308792-2.2512120606341i</v>
      </c>
      <c r="E2385" t="str">
        <f t="shared" si="688"/>
        <v>168.101121229491+6.62513328994662i</v>
      </c>
      <c r="F2385" t="str">
        <f t="shared" si="689"/>
        <v>2.9098553437383-20.816798794875i</v>
      </c>
      <c r="G2385" t="str">
        <f t="shared" si="690"/>
        <v>0.999981248157741-0.0043302991382866i</v>
      </c>
      <c r="H2385" t="str">
        <f t="shared" si="691"/>
        <v>31.2776179185667-252.679839842711i</v>
      </c>
      <c r="I2385" t="str">
        <f t="shared" si="692"/>
        <v>-34.9965252095974-9.38636162725637i</v>
      </c>
      <c r="K2385" t="str">
        <f t="shared" si="693"/>
        <v>0.00241245116385524-0.00504955726656281i</v>
      </c>
      <c r="L2385" t="str">
        <f t="shared" si="694"/>
        <v>0.000714285714285714-0.168457092737468i</v>
      </c>
      <c r="M2385" t="str">
        <f t="shared" si="695"/>
        <v>0.0025-0.00524833177183967i</v>
      </c>
      <c r="N2385">
        <f t="shared" si="696"/>
        <v>84.877863815702483</v>
      </c>
      <c r="O2385">
        <f t="shared" si="697"/>
        <v>6.2397934817007847</v>
      </c>
      <c r="P2385" s="3">
        <f t="shared" si="698"/>
        <v>-6.2397934817007847</v>
      </c>
      <c r="Q2385" s="3">
        <f t="shared" si="699"/>
        <v>-95.122136184297517</v>
      </c>
      <c r="R2385">
        <f t="shared" si="700"/>
        <v>84.877863815702483</v>
      </c>
      <c r="S2385">
        <f t="shared" si="701"/>
        <v>7.179181632515764</v>
      </c>
      <c r="T2385">
        <f t="shared" si="684"/>
        <v>-6.2397934817007847</v>
      </c>
    </row>
    <row r="2386" spans="1:20" x14ac:dyDescent="0.25">
      <c r="A2386">
        <f t="shared" si="685"/>
        <v>45279.539439490392</v>
      </c>
      <c r="B2386">
        <f t="shared" si="702"/>
        <v>7206.4625227193246</v>
      </c>
      <c r="C2386" t="str">
        <f t="shared" si="686"/>
        <v>-0.041840233278346-0.483858058130741i</v>
      </c>
      <c r="D2386" t="str">
        <f t="shared" si="687"/>
        <v>3.47778380496269-2.24295012712495i</v>
      </c>
      <c r="E2386" t="str">
        <f t="shared" si="688"/>
        <v>168.153707752838+6.64445534291443i</v>
      </c>
      <c r="F2386" t="str">
        <f t="shared" si="689"/>
        <v>2.9098549282553-20.7380899989522i</v>
      </c>
      <c r="G2386" t="str">
        <f t="shared" si="690"/>
        <v>0.999981105375661-0.00434675365436184i</v>
      </c>
      <c r="H2386" t="str">
        <f t="shared" si="691"/>
        <v>30.9189169803752-251.279762445573i</v>
      </c>
      <c r="I2386" t="str">
        <f t="shared" si="692"/>
        <v>-34.6723585692237-9.29174576462422i</v>
      </c>
      <c r="K2386" t="str">
        <f t="shared" si="693"/>
        <v>0.00241186612051485-0.00503069899963735i</v>
      </c>
      <c r="L2386" t="str">
        <f t="shared" si="694"/>
        <v>0.000714285714285714-0.1678193790969i</v>
      </c>
      <c r="M2386" t="str">
        <f t="shared" si="695"/>
        <v>0.0025-0.00522846361012123i</v>
      </c>
      <c r="N2386">
        <f t="shared" si="696"/>
        <v>85.057806167605122</v>
      </c>
      <c r="O2386">
        <f t="shared" si="697"/>
        <v>6.273287189301012</v>
      </c>
      <c r="P2386" s="3">
        <f t="shared" si="698"/>
        <v>-6.273287189301012</v>
      </c>
      <c r="Q2386" s="3">
        <f t="shared" si="699"/>
        <v>-94.942193832394878</v>
      </c>
      <c r="R2386">
        <f t="shared" si="700"/>
        <v>85.057806167605122</v>
      </c>
      <c r="S2386">
        <f t="shared" si="701"/>
        <v>7.2064625227193249</v>
      </c>
      <c r="T2386">
        <f t="shared" si="684"/>
        <v>-6.273287189301012</v>
      </c>
    </row>
    <row r="2387" spans="1:20" x14ac:dyDescent="0.25">
      <c r="A2387">
        <f t="shared" si="685"/>
        <v>45451.601689360461</v>
      </c>
      <c r="B2387">
        <f t="shared" si="702"/>
        <v>7233.847080305658</v>
      </c>
      <c r="C2387" t="str">
        <f t="shared" si="686"/>
        <v>-0.0401655508529851-0.482130440236054i</v>
      </c>
      <c r="D2387" t="str">
        <f t="shared" si="687"/>
        <v>3.47778120721036-2.23472045881753i</v>
      </c>
      <c r="E2387" t="str">
        <f t="shared" si="688"/>
        <v>168.206708882234+6.66377646377192i</v>
      </c>
      <c r="F2387" t="str">
        <f t="shared" si="689"/>
        <v>2.90985450960878-20.6596795273888i</v>
      </c>
      <c r="G2387" t="str">
        <f t="shared" si="690"/>
        <v>0.999980961506417-0.004363270690496i</v>
      </c>
      <c r="H2387" t="str">
        <f t="shared" si="691"/>
        <v>30.5654255303378-249.891367572916i</v>
      </c>
      <c r="I2387" t="str">
        <f t="shared" si="692"/>
        <v>-34.3517203083513-9.19853277579381i</v>
      </c>
      <c r="K2387" t="str">
        <f t="shared" si="693"/>
        <v>0.00241128542661327-0.00501191296590287i</v>
      </c>
      <c r="L2387" t="str">
        <f t="shared" si="694"/>
        <v>0.000714285714285714-0.167184079594441i</v>
      </c>
      <c r="M2387" t="str">
        <f t="shared" si="695"/>
        <v>0.0025-0.0052086706616071i</v>
      </c>
      <c r="N2387">
        <f t="shared" si="696"/>
        <v>85.237772870333075</v>
      </c>
      <c r="O2387">
        <f t="shared" si="697"/>
        <v>6.3066717188662045</v>
      </c>
      <c r="P2387" s="3">
        <f t="shared" si="698"/>
        <v>-6.3066717188662045</v>
      </c>
      <c r="Q2387" s="3">
        <f t="shared" si="699"/>
        <v>-94.762227129666925</v>
      </c>
      <c r="R2387">
        <f t="shared" si="700"/>
        <v>85.237772870333075</v>
      </c>
      <c r="S2387">
        <f t="shared" si="701"/>
        <v>7.233847080305658</v>
      </c>
      <c r="T2387">
        <f t="shared" si="684"/>
        <v>-6.3066717188662045</v>
      </c>
    </row>
    <row r="2388" spans="1:20" x14ac:dyDescent="0.25">
      <c r="A2388">
        <f t="shared" si="685"/>
        <v>45624.317775780029</v>
      </c>
      <c r="B2388">
        <f t="shared" si="702"/>
        <v>7261.3356992108193</v>
      </c>
      <c r="C2388" t="str">
        <f t="shared" si="686"/>
        <v>-0.0385030011804417-0.480410281106759i</v>
      </c>
      <c r="D2388" t="str">
        <f t="shared" si="687"/>
        <v>3.47777858968151-2.22652293732088i</v>
      </c>
      <c r="E2388" t="str">
        <f t="shared" si="688"/>
        <v>168.260127983746+6.6830956999163i</v>
      </c>
      <c r="F2388" t="str">
        <f t="shared" si="689"/>
        <v>2.90985408777459-20.5815662522236i</v>
      </c>
      <c r="G2388" t="str">
        <f t="shared" si="690"/>
        <v>0.999980816541731-0.00437985048418405i</v>
      </c>
      <c r="H2388" t="str">
        <f t="shared" si="691"/>
        <v>30.2170473468425-248.514508014884i</v>
      </c>
      <c r="I2388" t="str">
        <f t="shared" si="692"/>
        <v>-34.0345628926381-9.10669568274277i</v>
      </c>
      <c r="K2388" t="str">
        <f t="shared" si="693"/>
        <v>0.00241070904878317-0.00499319889661457i</v>
      </c>
      <c r="L2388" t="str">
        <f t="shared" si="694"/>
        <v>0.000714285714285714-0.166551185091095i</v>
      </c>
      <c r="M2388" t="str">
        <f t="shared" si="695"/>
        <v>0.0025-0.00518895264156915i</v>
      </c>
      <c r="N2388">
        <f t="shared" si="696"/>
        <v>85.417762252695326</v>
      </c>
      <c r="O2388">
        <f t="shared" si="697"/>
        <v>6.3399469057387634</v>
      </c>
      <c r="P2388" s="3">
        <f t="shared" si="698"/>
        <v>-6.3399469057387634</v>
      </c>
      <c r="Q2388" s="3">
        <f t="shared" si="699"/>
        <v>-94.582237747304674</v>
      </c>
      <c r="R2388">
        <f t="shared" si="700"/>
        <v>85.417762252695326</v>
      </c>
      <c r="S2388">
        <f t="shared" si="701"/>
        <v>7.2613356992108189</v>
      </c>
      <c r="T2388">
        <f t="shared" si="684"/>
        <v>-6.3399469057387634</v>
      </c>
    </row>
    <row r="2389" spans="1:20" x14ac:dyDescent="0.25">
      <c r="A2389">
        <f t="shared" si="685"/>
        <v>45797.690183327992</v>
      </c>
      <c r="B2389">
        <f t="shared" si="702"/>
        <v>7288.9287748678207</v>
      </c>
      <c r="C2389" t="str">
        <f t="shared" si="686"/>
        <v>-0.036852488821934-0.478697553582032i</v>
      </c>
      <c r="D2389" t="str">
        <f t="shared" si="687"/>
        <v>3.47777595222564-2.21835744470637i</v>
      </c>
      <c r="E2389" t="str">
        <f t="shared" si="688"/>
        <v>168.313968452086+6.70241208211986i</v>
      </c>
      <c r="F2389" t="str">
        <f t="shared" si="689"/>
        <v>2.90985366272851-20.5037490497705i</v>
      </c>
      <c r="G2389" t="str">
        <f t="shared" si="690"/>
        <v>0.999980670473263-0.00439649327382251i</v>
      </c>
      <c r="H2389" t="str">
        <f t="shared" si="691"/>
        <v>29.8736883921193-247.149039012689i</v>
      </c>
      <c r="I2389" t="str">
        <f t="shared" si="692"/>
        <v>-33.7208395856429-9.01620813616031i</v>
      </c>
      <c r="K2389" t="str">
        <f t="shared" si="693"/>
        <v>0.00241013695390483-0.00497455652404543i</v>
      </c>
      <c r="L2389" t="str">
        <f t="shared" si="694"/>
        <v>0.000714285714285714-0.165920686482462i</v>
      </c>
      <c r="M2389" t="str">
        <f t="shared" si="695"/>
        <v>0.0025-0.00516930926635701i</v>
      </c>
      <c r="N2389">
        <f t="shared" si="696"/>
        <v>85.597772638857677</v>
      </c>
      <c r="O2389">
        <f t="shared" si="697"/>
        <v>6.3731125846538106</v>
      </c>
      <c r="P2389" s="3">
        <f t="shared" si="698"/>
        <v>-6.3731125846538106</v>
      </c>
      <c r="Q2389" s="3">
        <f t="shared" si="699"/>
        <v>-94.402227361142323</v>
      </c>
      <c r="R2389">
        <f t="shared" si="700"/>
        <v>85.597772638857677</v>
      </c>
      <c r="S2389">
        <f t="shared" si="701"/>
        <v>7.2889287748678209</v>
      </c>
      <c r="T2389">
        <f t="shared" si="684"/>
        <v>-6.3731125846538106</v>
      </c>
    </row>
    <row r="2390" spans="1:20" x14ac:dyDescent="0.25">
      <c r="A2390">
        <f t="shared" si="685"/>
        <v>45971.721406024641</v>
      </c>
      <c r="B2390">
        <f t="shared" si="702"/>
        <v>7316.6267042123191</v>
      </c>
      <c r="C2390" t="str">
        <f t="shared" si="686"/>
        <v>-0.0352139190315446-0.476992230678633i</v>
      </c>
      <c r="D2390" t="str">
        <f t="shared" si="687"/>
        <v>3.47777329469105-2.21022386350611i</v>
      </c>
      <c r="E2390" t="str">
        <f t="shared" si="688"/>
        <v>168.368233710869+6.72172462427478i</v>
      </c>
      <c r="F2390" t="str">
        <f t="shared" si="689"/>
        <v>2.90985323444606-20.4262268006026i</v>
      </c>
      <c r="G2390" t="str">
        <f t="shared" si="690"/>
        <v>0.999980523292608-0.00441319929871282i</v>
      </c>
      <c r="H2390" t="str">
        <f t="shared" si="691"/>
        <v>29.5352567536394-245.794818209832i</v>
      </c>
      <c r="I2390" t="str">
        <f t="shared" si="692"/>
        <v>-33.4105044327478-8.9270443982791i</v>
      </c>
      <c r="K2390" t="str">
        <f t="shared" si="693"/>
        <v>0.00240956910910429-0.00495598558148272i</v>
      </c>
      <c r="L2390" t="str">
        <f t="shared" si="694"/>
        <v>0.000714285714285714-0.165292574698607i</v>
      </c>
      <c r="M2390" t="str">
        <f t="shared" si="695"/>
        <v>0.0025-0.0051497402533941i</v>
      </c>
      <c r="N2390">
        <f t="shared" si="696"/>
        <v>85.777802348236776</v>
      </c>
      <c r="O2390">
        <f t="shared" si="697"/>
        <v>6.4061685897272538</v>
      </c>
      <c r="P2390" s="3">
        <f t="shared" si="698"/>
        <v>-6.4061685897272538</v>
      </c>
      <c r="Q2390" s="3">
        <f t="shared" si="699"/>
        <v>-94.222197651763224</v>
      </c>
      <c r="R2390">
        <f t="shared" si="700"/>
        <v>85.777802348236776</v>
      </c>
      <c r="S2390">
        <f t="shared" si="701"/>
        <v>7.316626704212319</v>
      </c>
      <c r="T2390">
        <f t="shared" si="684"/>
        <v>-6.4061685897272538</v>
      </c>
    </row>
    <row r="2391" spans="1:20" x14ac:dyDescent="0.25">
      <c r="A2391">
        <f t="shared" si="685"/>
        <v>46146.413947367539</v>
      </c>
      <c r="B2391">
        <f t="shared" si="702"/>
        <v>7344.4298856883261</v>
      </c>
      <c r="C2391" t="str">
        <f t="shared" si="686"/>
        <v>-0.0335871977508351-0.475294285590303i</v>
      </c>
      <c r="D2391" t="str">
        <f t="shared" si="687"/>
        <v>3.47777061692494-2.20212207671119i</v>
      </c>
      <c r="E2391" t="str">
        <f t="shared" si="688"/>
        <v>168.422927212876+6.74103232313345i</v>
      </c>
      <c r="F2391" t="str">
        <f t="shared" si="689"/>
        <v>2.90985280290262-20.348998389536i</v>
      </c>
      <c r="G2391" t="str">
        <f t="shared" si="690"/>
        <v>0.999980374991298-0.00442996879906485i</v>
      </c>
      <c r="H2391" t="str">
        <f t="shared" si="691"/>
        <v>29.2016625873195-244.451705604402i</v>
      </c>
      <c r="I2391" t="str">
        <f t="shared" si="692"/>
        <v>-33.1035122454463-8.83917932624354i</v>
      </c>
      <c r="K2391" t="str">
        <f t="shared" si="693"/>
        <v>0.00240900548175152-0.00493748580322446i</v>
      </c>
      <c r="L2391" t="str">
        <f t="shared" si="694"/>
        <v>0.000714285714285714-0.164666840703932i</v>
      </c>
      <c r="M2391" t="str">
        <f t="shared" si="695"/>
        <v>0.0025-0.00513024532117365i</v>
      </c>
      <c r="N2391">
        <f t="shared" si="696"/>
        <v>85.95784969539632</v>
      </c>
      <c r="O2391">
        <f t="shared" si="697"/>
        <v>6.439114754443672</v>
      </c>
      <c r="P2391" s="3">
        <f t="shared" si="698"/>
        <v>-6.439114754443672</v>
      </c>
      <c r="Q2391" s="3">
        <f t="shared" si="699"/>
        <v>-94.04215030460368</v>
      </c>
      <c r="R2391">
        <f t="shared" si="700"/>
        <v>85.95784969539632</v>
      </c>
      <c r="S2391">
        <f t="shared" si="701"/>
        <v>7.3444298856883261</v>
      </c>
      <c r="T2391">
        <f t="shared" si="684"/>
        <v>-6.439114754443672</v>
      </c>
    </row>
    <row r="2392" spans="1:20" x14ac:dyDescent="0.25">
      <c r="A2392">
        <f t="shared" si="685"/>
        <v>46321.770320367541</v>
      </c>
      <c r="B2392">
        <f t="shared" si="702"/>
        <v>7372.3387192539421</v>
      </c>
      <c r="C2392" t="str">
        <f t="shared" si="686"/>
        <v>-0.0319722316035138-0.473603691687111i</v>
      </c>
      <c r="D2392" t="str">
        <f t="shared" si="687"/>
        <v>3.47776791877331-2.19405196777005i</v>
      </c>
      <c r="E2392" t="str">
        <f t="shared" si="688"/>
        <v>168.478052440314+6.76033415804727i</v>
      </c>
      <c r="F2392" t="str">
        <f t="shared" si="689"/>
        <v>2.90985236807334-20.2720627056138i</v>
      </c>
      <c r="G2392" t="str">
        <f t="shared" si="690"/>
        <v>0.999980225560802-0.00444680201600033i</v>
      </c>
      <c r="H2392" t="str">
        <f t="shared" si="691"/>
        <v>28.8728180624689-243.11956350245i</v>
      </c>
      <c r="I2392" t="str">
        <f t="shared" si="692"/>
        <v>-32.7998185859945-8.75258835599536i</v>
      </c>
      <c r="K2392" t="str">
        <f t="shared" si="693"/>
        <v>0.00240844603945846-0.00491905692457558i</v>
      </c>
      <c r="L2392" t="str">
        <f t="shared" si="694"/>
        <v>0.000714285714285714-0.164043475497043i</v>
      </c>
      <c r="M2392" t="str">
        <f t="shared" si="695"/>
        <v>0.0025-0.00511082418925448i</v>
      </c>
      <c r="N2392">
        <f t="shared" si="696"/>
        <v>86.137912989939878</v>
      </c>
      <c r="O2392">
        <f t="shared" si="697"/>
        <v>6.4719509116454166</v>
      </c>
      <c r="P2392" s="3">
        <f t="shared" si="698"/>
        <v>-6.4719509116454166</v>
      </c>
      <c r="Q2392" s="3">
        <f t="shared" si="699"/>
        <v>-93.862087010060122</v>
      </c>
      <c r="R2392">
        <f t="shared" si="700"/>
        <v>86.137912989939878</v>
      </c>
      <c r="S2392">
        <f t="shared" si="701"/>
        <v>7.3723387192539418</v>
      </c>
      <c r="T2392">
        <f t="shared" si="684"/>
        <v>-6.4719509116454166</v>
      </c>
    </row>
    <row r="2393" spans="1:20" x14ac:dyDescent="0.25">
      <c r="A2393">
        <f t="shared" si="685"/>
        <v>46497.793047584935</v>
      </c>
      <c r="B2393">
        <f t="shared" si="702"/>
        <v>7400.353606387107</v>
      </c>
      <c r="C2393" t="str">
        <f t="shared" si="686"/>
        <v>-0.030368927890137-0.4719204225149i</v>
      </c>
      <c r="D2393" t="str">
        <f t="shared" si="687"/>
        <v>3.477765200081-2.18601342058674i</v>
      </c>
      <c r="E2393" t="str">
        <f t="shared" si="688"/>
        <v>168.533612905089+6.7796290906969i</v>
      </c>
      <c r="F2393" t="str">
        <f t="shared" si="689"/>
        <v>2.9098519299332-20.19541864209i</v>
      </c>
      <c r="G2393" t="str">
        <f t="shared" si="690"/>
        <v>0.999980074992522-0.00446369919155623i</v>
      </c>
      <c r="H2393" t="str">
        <f t="shared" si="691"/>
        <v>28.5486373084258-241.798256472417i</v>
      </c>
      <c r="I2393" t="str">
        <f t="shared" si="692"/>
        <v>-32.4993797524133-8.66724748666005i</v>
      </c>
      <c r="K2393" t="str">
        <f t="shared" si="693"/>
        <v>0.00240789075007731-0.00490069868184449i</v>
      </c>
      <c r="L2393" t="str">
        <f t="shared" si="694"/>
        <v>0.000714285714285714-0.163422470110623i</v>
      </c>
      <c r="M2393" t="str">
        <f t="shared" si="695"/>
        <v>0.0025-0.00509147657825709i</v>
      </c>
      <c r="N2393">
        <f t="shared" si="696"/>
        <v>86.317990536403286</v>
      </c>
      <c r="O2393">
        <f t="shared" si="697"/>
        <v>6.5046768935202586</v>
      </c>
      <c r="P2393" s="3">
        <f t="shared" si="698"/>
        <v>-6.5046768935202586</v>
      </c>
      <c r="Q2393" s="3">
        <f t="shared" si="699"/>
        <v>-93.682009463596714</v>
      </c>
      <c r="R2393">
        <f t="shared" si="700"/>
        <v>86.317990536403286</v>
      </c>
      <c r="S2393">
        <f t="shared" si="701"/>
        <v>7.4003536063871067</v>
      </c>
      <c r="T2393">
        <f t="shared" si="684"/>
        <v>-6.5046768935202586</v>
      </c>
    </row>
    <row r="2394" spans="1:20" x14ac:dyDescent="0.25">
      <c r="A2394">
        <f t="shared" si="685"/>
        <v>46674.484661165763</v>
      </c>
      <c r="B2394">
        <f t="shared" si="702"/>
        <v>7428.4749500913786</v>
      </c>
      <c r="C2394" t="str">
        <f t="shared" si="686"/>
        <v>-0.0287771945828618-0.470244451794657i</v>
      </c>
      <c r="D2394" t="str">
        <f t="shared" si="687"/>
        <v>3.47776246069167-2.1780063195193i</v>
      </c>
      <c r="E2394" t="str">
        <f t="shared" si="688"/>
        <v>168.589612149069+6.79891606482296i</v>
      </c>
      <c r="F2394" t="str">
        <f t="shared" si="689"/>
        <v>2.90985148845702-20.1190650964137i</v>
      </c>
      <c r="G2394" t="str">
        <f t="shared" si="690"/>
        <v>0.999979923277794-0.00448066056868829i</v>
      </c>
      <c r="H2394" t="str">
        <f t="shared" si="691"/>
        <v>28.2290363628128-240.487651300571i</v>
      </c>
      <c r="I2394" t="str">
        <f t="shared" si="692"/>
        <v>-32.2021527638345-8.58313326541432i</v>
      </c>
      <c r="K2394" t="str">
        <f t="shared" si="693"/>
        <v>0.00240733958169849-0.00488241081233933i</v>
      </c>
      <c r="L2394" t="str">
        <f t="shared" si="694"/>
        <v>0.000714285714285714-0.1628038156113i</v>
      </c>
      <c r="M2394" t="str">
        <f t="shared" si="695"/>
        <v>0.0025-0.00507220220985963i</v>
      </c>
      <c r="N2394">
        <f t="shared" si="696"/>
        <v>86.498080634143776</v>
      </c>
      <c r="O2394">
        <f t="shared" si="697"/>
        <v>6.5372925315907509</v>
      </c>
      <c r="P2394" s="3">
        <f t="shared" si="698"/>
        <v>-6.5372925315907509</v>
      </c>
      <c r="Q2394" s="3">
        <f t="shared" si="699"/>
        <v>-93.501919365856224</v>
      </c>
      <c r="R2394">
        <f t="shared" si="700"/>
        <v>86.498080634143776</v>
      </c>
      <c r="S2394">
        <f t="shared" si="701"/>
        <v>7.4284749500913785</v>
      </c>
      <c r="T2394">
        <f t="shared" si="684"/>
        <v>-6.5372925315907509</v>
      </c>
    </row>
    <row r="2395" spans="1:20" x14ac:dyDescent="0.25">
      <c r="A2395">
        <f t="shared" si="685"/>
        <v>46851.847702878185</v>
      </c>
      <c r="B2395">
        <f t="shared" si="702"/>
        <v>7456.7031549017256</v>
      </c>
      <c r="C2395" t="str">
        <f t="shared" si="686"/>
        <v>-0.0271969403202187-0.468575753421974i</v>
      </c>
      <c r="D2395" t="str">
        <f t="shared" si="687"/>
        <v>3.47775970044781-2.17003054937808i</v>
      </c>
      <c r="E2395" t="str">
        <f t="shared" si="688"/>
        <v>168.646053744362+6.81819400594941i</v>
      </c>
      <c r="F2395" t="str">
        <f t="shared" si="689"/>
        <v>2.90985104361936-20.0430009702131i</v>
      </c>
      <c r="G2395" t="str">
        <f t="shared" si="690"/>
        <v>0.999979770407889-0.00449768639127452i</v>
      </c>
      <c r="H2395" t="str">
        <f t="shared" si="691"/>
        <v>27.9139331213678-239.187616947434i</v>
      </c>
      <c r="I2395" t="str">
        <f t="shared" si="692"/>
        <v>-31.9080953461785-8.50022277281946i</v>
      </c>
      <c r="K2395" t="str">
        <f t="shared" si="693"/>
        <v>0.00240679250264899-0.00486419305436441i</v>
      </c>
      <c r="L2395" t="str">
        <f t="shared" si="694"/>
        <v>0.000714285714285714-0.162187503099522i</v>
      </c>
      <c r="M2395" t="str">
        <f t="shared" si="695"/>
        <v>0.0025-0.00505300080679382i</v>
      </c>
      <c r="N2395">
        <f t="shared" si="696"/>
        <v>86.678181577230163</v>
      </c>
      <c r="O2395">
        <f t="shared" si="697"/>
        <v>6.5697976567022955</v>
      </c>
      <c r="P2395" s="3">
        <f t="shared" si="698"/>
        <v>-6.5697976567022955</v>
      </c>
      <c r="Q2395" s="3">
        <f t="shared" si="699"/>
        <v>-93.321818422769837</v>
      </c>
      <c r="R2395">
        <f t="shared" si="700"/>
        <v>86.678181577230163</v>
      </c>
      <c r="S2395">
        <f t="shared" si="701"/>
        <v>7.4567031549017253</v>
      </c>
      <c r="T2395">
        <f t="shared" si="684"/>
        <v>-6.5697976567022955</v>
      </c>
    </row>
    <row r="2396" spans="1:20" x14ac:dyDescent="0.25">
      <c r="A2396">
        <f t="shared" si="685"/>
        <v>47029.884724149124</v>
      </c>
      <c r="B2396">
        <f t="shared" si="702"/>
        <v>7485.0386268903521</v>
      </c>
      <c r="C2396" t="str">
        <f t="shared" si="686"/>
        <v>-0.0256280744019443-0.466914301466457i</v>
      </c>
      <c r="D2396" t="str">
        <f t="shared" si="687"/>
        <v>3.47775691919065-2.16208599542408i</v>
      </c>
      <c r="E2396" t="str">
        <f t="shared" si="688"/>
        <v>168.702941293582+6.83746182110275i</v>
      </c>
      <c r="F2396" t="str">
        <f t="shared" si="689"/>
        <v>2.90985059539465-19.96722516928i</v>
      </c>
      <c r="G2396" t="str">
        <f t="shared" si="690"/>
        <v>0.999979616374014-0.0045147769041186i</v>
      </c>
      <c r="H2396" t="str">
        <f t="shared" si="691"/>
        <v>27.603247289288-237.898024505189i</v>
      </c>
      <c r="I2396" t="str">
        <f t="shared" si="692"/>
        <v>-31.6171659181612-8.41849360860433i</v>
      </c>
      <c r="K2396" t="str">
        <f t="shared" si="693"/>
        <v>0.00240624948149051-0.00484604514721668i</v>
      </c>
      <c r="L2396" t="str">
        <f t="shared" si="694"/>
        <v>0.000714285714285714-0.161573523709426i</v>
      </c>
      <c r="M2396" t="str">
        <f t="shared" si="695"/>
        <v>0.0025-0.00503387209284101i</v>
      </c>
      <c r="N2396">
        <f t="shared" si="696"/>
        <v>86.858291654328696</v>
      </c>
      <c r="O2396">
        <f t="shared" si="697"/>
        <v>6.6021920990124583</v>
      </c>
      <c r="P2396" s="3">
        <f t="shared" si="698"/>
        <v>-6.6021920990124583</v>
      </c>
      <c r="Q2396" s="3">
        <f t="shared" si="699"/>
        <v>-93.141708345671304</v>
      </c>
      <c r="R2396">
        <f t="shared" si="700"/>
        <v>86.858291654328696</v>
      </c>
      <c r="S2396">
        <f t="shared" si="701"/>
        <v>7.4850386268903524</v>
      </c>
      <c r="T2396">
        <f t="shared" si="684"/>
        <v>-6.6021920990124583</v>
      </c>
    </row>
    <row r="2397" spans="1:20" x14ac:dyDescent="0.25">
      <c r="A2397">
        <f t="shared" si="685"/>
        <v>47208.598286100889</v>
      </c>
      <c r="B2397">
        <f t="shared" si="702"/>
        <v>7513.4817736725354</v>
      </c>
      <c r="C2397" t="str">
        <f t="shared" si="686"/>
        <v>-0.0240705067838365-0.465260070171193i</v>
      </c>
      <c r="D2397" t="str">
        <f t="shared" si="687"/>
        <v>3.47775411676026-2.15417254336728i</v>
      </c>
      <c r="E2397" t="str">
        <f t="shared" si="688"/>
        <v>168.760278430133+6.85671839852924i</v>
      </c>
      <c r="F2397" t="str">
        <f t="shared" si="689"/>
        <v>2.9098501437571-19.8917366035535i</v>
      </c>
      <c r="G2397" t="str">
        <f t="shared" si="690"/>
        <v>0.999979461167305-0.0045319323529535i</v>
      </c>
      <c r="H2397" t="str">
        <f t="shared" si="691"/>
        <v>27.2969003340405-236.618747156029i</v>
      </c>
      <c r="I2397" t="str">
        <f t="shared" si="692"/>
        <v>-31.3293235776165-8.33792387788182i</v>
      </c>
      <c r="K2397" t="str">
        <f t="shared" si="693"/>
        <v>0.00240571048701756-0.00482796683118207i</v>
      </c>
      <c r="L2397" t="str">
        <f t="shared" si="694"/>
        <v>0.000714285714285714-0.160961868608713i</v>
      </c>
      <c r="M2397" t="str">
        <f t="shared" si="695"/>
        <v>0.0025-0.00501481579282827i</v>
      </c>
      <c r="N2397">
        <f t="shared" si="696"/>
        <v>87.038409148589594</v>
      </c>
      <c r="O2397">
        <f t="shared" si="697"/>
        <v>6.6344756879796227</v>
      </c>
      <c r="P2397" s="3">
        <f t="shared" si="698"/>
        <v>-6.6344756879796227</v>
      </c>
      <c r="Q2397" s="3">
        <f t="shared" si="699"/>
        <v>-92.961590851410406</v>
      </c>
      <c r="R2397">
        <f t="shared" si="700"/>
        <v>87.038409148589594</v>
      </c>
      <c r="S2397">
        <f t="shared" si="701"/>
        <v>7.5134817736725354</v>
      </c>
      <c r="T2397">
        <f t="shared" si="684"/>
        <v>-6.6344756879796227</v>
      </c>
    </row>
    <row r="2398" spans="1:20" x14ac:dyDescent="0.25">
      <c r="A2398">
        <f t="shared" si="685"/>
        <v>47387.990959588074</v>
      </c>
      <c r="B2398">
        <f t="shared" si="702"/>
        <v>7542.0330044124912</v>
      </c>
      <c r="C2398" t="str">
        <f t="shared" si="686"/>
        <v>-0.0225241480726564-0.463613033952218i</v>
      </c>
      <c r="D2398" t="str">
        <f t="shared" si="687"/>
        <v>3.47775129299552-2.14629007936504i</v>
      </c>
      <c r="E2398" t="str">
        <f t="shared" si="688"/>
        <v>168.818068818484+6.8759626074026i</v>
      </c>
      <c r="F2398" t="str">
        <f t="shared" si="689"/>
        <v>2.90984968868074-19.8165341871051i</v>
      </c>
      <c r="G2398" t="str">
        <f t="shared" si="690"/>
        <v>0.999979304778832-0.00454915298444491i</v>
      </c>
      <c r="H2398" t="str">
        <f t="shared" si="691"/>
        <v>26.994815439589-235.349660131434i</v>
      </c>
      <c r="I2398" t="str">
        <f t="shared" si="692"/>
        <v>-31.0445280881305-8.25849217778511i</v>
      </c>
      <c r="K2398" t="str">
        <f t="shared" si="693"/>
        <v>0.00240517548825586-0.004809957847532i</v>
      </c>
      <c r="L2398" t="str">
        <f t="shared" si="694"/>
        <v>0.000714285714285714-0.160352528998518i</v>
      </c>
      <c r="M2398" t="str">
        <f t="shared" si="695"/>
        <v>0.0025-0.0049958316326243i</v>
      </c>
      <c r="N2398">
        <f t="shared" si="696"/>
        <v>87.218532337531116</v>
      </c>
      <c r="O2398">
        <f t="shared" si="697"/>
        <v>6.6666482523519246</v>
      </c>
      <c r="P2398" s="3">
        <f t="shared" si="698"/>
        <v>-6.6666482523519246</v>
      </c>
      <c r="Q2398" s="3">
        <f t="shared" si="699"/>
        <v>-92.781467662468884</v>
      </c>
      <c r="R2398">
        <f t="shared" si="700"/>
        <v>87.218532337531116</v>
      </c>
      <c r="S2398">
        <f t="shared" si="701"/>
        <v>7.5420330044124908</v>
      </c>
      <c r="T2398">
        <f t="shared" si="684"/>
        <v>-6.6666482523519246</v>
      </c>
    </row>
    <row r="2399" spans="1:20" x14ac:dyDescent="0.25">
      <c r="A2399">
        <f t="shared" si="685"/>
        <v>47568.065325234507</v>
      </c>
      <c r="B2399">
        <f t="shared" si="702"/>
        <v>7570.6927298292585</v>
      </c>
      <c r="C2399" t="str">
        <f t="shared" si="686"/>
        <v>-0.0209889095210694-0.461973167397983i</v>
      </c>
      <c r="D2399" t="str">
        <f t="shared" si="687"/>
        <v>3.47774844773404-2.13843849002043i</v>
      </c>
      <c r="E2399" t="str">
        <f t="shared" si="688"/>
        <v>168.876316154453+6.89519329753321i</v>
      </c>
      <c r="F2399" t="str">
        <f t="shared" si="689"/>
        <v>2.90984923013938-19.7416168381223i</v>
      </c>
      <c r="G2399" t="str">
        <f t="shared" si="690"/>
        <v>0.999979147199598-0.00456643904619482i</v>
      </c>
      <c r="H2399" t="str">
        <f t="shared" si="691"/>
        <v>26.6969174619845-234.090640672346i</v>
      </c>
      <c r="I2399" t="str">
        <f t="shared" si="692"/>
        <v>-30.762739865977-8.18017758450761i</v>
      </c>
      <c r="K2399" t="str">
        <f t="shared" si="693"/>
        <v>0.00240464445446042-0.00479201793851979i</v>
      </c>
      <c r="L2399" t="str">
        <f t="shared" si="694"/>
        <v>0.000714285714285714-0.159745496113288i</v>
      </c>
      <c r="M2399" t="str">
        <f t="shared" si="695"/>
        <v>0.0025-0.00497691933913557i</v>
      </c>
      <c r="N2399">
        <f t="shared" si="696"/>
        <v>87.398659492921624</v>
      </c>
      <c r="O2399">
        <f t="shared" si="697"/>
        <v>6.6987096201565963</v>
      </c>
      <c r="P2399" s="3">
        <f t="shared" si="698"/>
        <v>-6.6987096201565963</v>
      </c>
      <c r="Q2399" s="3">
        <f t="shared" si="699"/>
        <v>-92.601340507078376</v>
      </c>
      <c r="R2399">
        <f t="shared" si="700"/>
        <v>87.398659492921624</v>
      </c>
      <c r="S2399">
        <f t="shared" si="701"/>
        <v>7.5706927298292586</v>
      </c>
      <c r="T2399">
        <f t="shared" si="684"/>
        <v>-6.6987096201565963</v>
      </c>
    </row>
    <row r="2400" spans="1:20" x14ac:dyDescent="0.25">
      <c r="A2400">
        <f t="shared" si="685"/>
        <v>47748.823973470404</v>
      </c>
      <c r="B2400">
        <f t="shared" si="702"/>
        <v>7599.46136220261</v>
      </c>
      <c r="C2400" t="str">
        <f t="shared" si="686"/>
        <v>-0.019464703022629-0.460340445268846i</v>
      </c>
      <c r="D2400" t="str">
        <f t="shared" si="687"/>
        <v>3.47774558081217-2.13061766238059i</v>
      </c>
      <c r="E2400" t="str">
        <f t="shared" si="688"/>
        <v>168.935024165492+6.91440929906692i</v>
      </c>
      <c r="F2400" t="str">
        <f t="shared" si="689"/>
        <v>2.9098487681066-19.6669834788936i</v>
      </c>
      <c r="G2400" t="str">
        <f t="shared" si="690"/>
        <v>0.999978988420537-0.00458379078674508i</v>
      </c>
      <c r="H2400" t="str">
        <f t="shared" si="691"/>
        <v>26.4031328862805-232.841567990225i</v>
      </c>
      <c r="I2400" t="str">
        <f t="shared" si="692"/>
        <v>-30.4839199673477-8.10295964073461i</v>
      </c>
      <c r="K2400" t="str">
        <f t="shared" si="693"/>
        <v>0.00240411735511379-0.00477414684737717i</v>
      </c>
      <c r="L2400" t="str">
        <f t="shared" si="694"/>
        <v>0.000714285714285714-0.159140761220649i</v>
      </c>
      <c r="M2400" t="str">
        <f t="shared" si="695"/>
        <v>0.0025-0.00495807864030243i</v>
      </c>
      <c r="N2400">
        <f t="shared" si="696"/>
        <v>87.578788880659999</v>
      </c>
      <c r="O2400">
        <f t="shared" si="697"/>
        <v>6.7306596186891845</v>
      </c>
      <c r="P2400" s="3">
        <f t="shared" si="698"/>
        <v>-6.7306596186891845</v>
      </c>
      <c r="Q2400" s="3">
        <f t="shared" si="699"/>
        <v>-92.421211119340001</v>
      </c>
      <c r="R2400">
        <f t="shared" si="700"/>
        <v>87.578788880659999</v>
      </c>
      <c r="S2400">
        <f t="shared" si="701"/>
        <v>7.5994613622026099</v>
      </c>
      <c r="T2400">
        <f t="shared" si="684"/>
        <v>-6.7306596186891845</v>
      </c>
    </row>
    <row r="2401" spans="1:20" x14ac:dyDescent="0.25">
      <c r="A2401">
        <f t="shared" si="685"/>
        <v>47930.269504569595</v>
      </c>
      <c r="B2401">
        <f t="shared" si="702"/>
        <v>7628.3393153789802</v>
      </c>
      <c r="C2401" t="str">
        <f t="shared" si="686"/>
        <v>-0.0179514411067707-0.458714842496575i</v>
      </c>
      <c r="D2401" t="str">
        <f t="shared" si="687"/>
        <v>3.4777426920651-2.12282748393514i</v>
      </c>
      <c r="E2401" t="str">
        <f t="shared" si="688"/>
        <v>168.994196610972+6.93360942218419i</v>
      </c>
      <c r="F2401" t="str">
        <f t="shared" si="689"/>
        <v>2.90984830255587-19.5926330357926i</v>
      </c>
      <c r="G2401" t="str">
        <f t="shared" si="690"/>
        <v>0.999978828432513-0.00460120845558087i</v>
      </c>
      <c r="H2401" t="str">
        <f t="shared" si="691"/>
        <v>26.1133897847226-231.602323228961i</v>
      </c>
      <c r="I2401" t="str">
        <f t="shared" si="692"/>
        <v>-30.2080300758699-8.02681834345221i</v>
      </c>
      <c r="K2401" t="str">
        <f t="shared" si="693"/>
        <v>0.00240359415992436-0.0047563443183106i</v>
      </c>
      <c r="L2401" t="str">
        <f t="shared" si="694"/>
        <v>0.000714285714285714-0.158538315621289i</v>
      </c>
      <c r="M2401" t="str">
        <f t="shared" si="695"/>
        <v>0.0025-0.00493930926509507i</v>
      </c>
      <c r="N2401">
        <f t="shared" si="696"/>
        <v>87.758918760657664</v>
      </c>
      <c r="O2401">
        <f t="shared" si="697"/>
        <v>6.7624980745029202</v>
      </c>
      <c r="P2401" s="3">
        <f t="shared" si="698"/>
        <v>-6.7624980745029202</v>
      </c>
      <c r="Q2401" s="3">
        <f t="shared" si="699"/>
        <v>-92.241081239342336</v>
      </c>
      <c r="R2401">
        <f t="shared" si="700"/>
        <v>87.758918760657664</v>
      </c>
      <c r="S2401">
        <f t="shared" si="701"/>
        <v>7.6283393153789802</v>
      </c>
      <c r="T2401">
        <f t="shared" si="684"/>
        <v>-6.7624980745029202</v>
      </c>
    </row>
    <row r="2402" spans="1:20" x14ac:dyDescent="0.25">
      <c r="A2402">
        <f t="shared" si="685"/>
        <v>48112.404528686959</v>
      </c>
      <c r="B2402">
        <f t="shared" si="702"/>
        <v>7657.3270047774204</v>
      </c>
      <c r="C2402" t="str">
        <f t="shared" si="686"/>
        <v>-0.0164490369338906-0.457096334183862i</v>
      </c>
      <c r="D2402" t="str">
        <f t="shared" si="687"/>
        <v>3.47773978132666-2.11506784261454i</v>
      </c>
      <c r="E2402" t="str">
        <f t="shared" si="688"/>
        <v>169.053837282474+6.95279245678913i</v>
      </c>
      <c r="F2402" t="str">
        <f t="shared" si="689"/>
        <v>2.90984783346036-19.518564439263i</v>
      </c>
      <c r="G2402" t="str">
        <f t="shared" si="690"/>
        <v>0.999978667226322-0.0046186923031344i</v>
      </c>
      <c r="H2402" t="str">
        <f t="shared" si="691"/>
        <v>25.827617776177-230.372789427642i</v>
      </c>
      <c r="I2402" t="str">
        <f t="shared" si="692"/>
        <v>-29.9350324904068-7.95173413212183i</v>
      </c>
      <c r="K2402" t="str">
        <f t="shared" si="693"/>
        <v>0.00240307483882464-0.004738610096498i</v>
      </c>
      <c r="L2402" t="str">
        <f t="shared" si="694"/>
        <v>0.000714285714285714-0.157938150648823i</v>
      </c>
      <c r="M2402" t="str">
        <f t="shared" si="695"/>
        <v>0.0025-0.00492061094350972i</v>
      </c>
      <c r="N2402">
        <f t="shared" si="696"/>
        <v>87.939047386713469</v>
      </c>
      <c r="O2402">
        <f t="shared" si="697"/>
        <v>6.7942248133982277</v>
      </c>
      <c r="P2402" s="3">
        <f t="shared" si="698"/>
        <v>-6.7942248133982277</v>
      </c>
      <c r="Q2402" s="3">
        <f t="shared" si="699"/>
        <v>-92.060952613286531</v>
      </c>
      <c r="R2402">
        <f t="shared" si="700"/>
        <v>87.939047386713469</v>
      </c>
      <c r="S2402">
        <f t="shared" si="701"/>
        <v>7.6573270047774207</v>
      </c>
      <c r="T2402">
        <f t="shared" si="684"/>
        <v>-6.7942248133982277</v>
      </c>
    </row>
    <row r="2403" spans="1:20" x14ac:dyDescent="0.25">
      <c r="A2403">
        <f t="shared" si="685"/>
        <v>48295.231665895968</v>
      </c>
      <c r="B2403">
        <f t="shared" si="702"/>
        <v>7686.4248473955749</v>
      </c>
      <c r="C2403" t="str">
        <f t="shared" si="686"/>
        <v>-0.0149574042904131-0.455484895603877i</v>
      </c>
      <c r="D2403" t="str">
        <f t="shared" si="687"/>
        <v>3.47773684842954-2.10733862678845i</v>
      </c>
      <c r="E2403" t="str">
        <f t="shared" si="688"/>
        <v>169.113950004087+6.97195717219784i</v>
      </c>
      <c r="F2403" t="str">
        <f t="shared" si="689"/>
        <v>2.90984736079314-19.4447766238027i</v>
      </c>
      <c r="G2403" t="str">
        <f t="shared" si="690"/>
        <v>0.999978504792688-0.00463624258078839i</v>
      </c>
      <c r="H2403" t="str">
        <f t="shared" si="691"/>
        <v>25.5457479867459-229.152851484111i</v>
      </c>
      <c r="I2403" t="str">
        <f t="shared" si="692"/>
        <v>-29.6648901131268-7.87768787720628i</v>
      </c>
      <c r="K2403" t="str">
        <f t="shared" si="693"/>
        <v>0.0024025593619695-0.00472094392808511i</v>
      </c>
      <c r="L2403" t="str">
        <f t="shared" si="694"/>
        <v>0.000714285714285714-0.157340257669678i</v>
      </c>
      <c r="M2403" t="str">
        <f t="shared" si="695"/>
        <v>0.0025-0.00490198340656478i</v>
      </c>
      <c r="N2403">
        <f t="shared" si="696"/>
        <v>88.119173006393083</v>
      </c>
      <c r="O2403">
        <f t="shared" si="697"/>
        <v>6.8258396604118516</v>
      </c>
      <c r="P2403" s="3">
        <f t="shared" si="698"/>
        <v>-6.8258396604118516</v>
      </c>
      <c r="Q2403" s="3">
        <f t="shared" si="699"/>
        <v>-91.880826993606917</v>
      </c>
      <c r="R2403">
        <f t="shared" si="700"/>
        <v>88.119173006393083</v>
      </c>
      <c r="S2403">
        <f t="shared" si="701"/>
        <v>7.6864248473955747</v>
      </c>
      <c r="T2403">
        <f t="shared" si="684"/>
        <v>-6.8258396604118516</v>
      </c>
    </row>
    <row r="2404" spans="1:20" x14ac:dyDescent="0.25">
      <c r="A2404">
        <f t="shared" si="685"/>
        <v>48478.753546226377</v>
      </c>
      <c r="B2404">
        <f t="shared" si="702"/>
        <v>7715.6332618156785</v>
      </c>
      <c r="C2404" t="str">
        <f t="shared" si="686"/>
        <v>-0.0134764575839315-0.45388050219975i</v>
      </c>
      <c r="D2404" t="str">
        <f t="shared" si="687"/>
        <v>3.47773389320503-2.09963972526418i</v>
      </c>
      <c r="E2404" t="str">
        <f t="shared" si="688"/>
        <v>169.174538632691+6.99110231682047i</v>
      </c>
      <c r="F2404" t="str">
        <f t="shared" si="689"/>
        <v>2.90984688452697-19.3712685279488i</v>
      </c>
      <c r="G2404" t="str">
        <f t="shared" si="690"/>
        <v>0.999978341122267-0.00465385954087974i</v>
      </c>
      <c r="H2404" t="str">
        <f t="shared" si="691"/>
        <v>25.2677130115419-227.942396119353i</v>
      </c>
      <c r="I2404" t="str">
        <f t="shared" si="692"/>
        <v>-29.3975664378446-7.80466086903752i</v>
      </c>
      <c r="K2404" t="str">
        <f t="shared" si="693"/>
        <v>0.00240204769973447-0.00470334556018196i</v>
      </c>
      <c r="L2404" t="str">
        <f t="shared" si="694"/>
        <v>0.000714285714285714-0.156744628082963i</v>
      </c>
      <c r="M2404" t="str">
        <f t="shared" si="695"/>
        <v>0.0025-0.00488342638629686i</v>
      </c>
      <c r="N2404">
        <f t="shared" si="696"/>
        <v>88.29929386090204</v>
      </c>
      <c r="O2404">
        <f t="shared" si="697"/>
        <v>6.8573424398077201</v>
      </c>
      <c r="P2404" s="3">
        <f t="shared" si="698"/>
        <v>-6.8573424398077201</v>
      </c>
      <c r="Q2404" s="3">
        <f t="shared" si="699"/>
        <v>-91.70070613909796</v>
      </c>
      <c r="R2404">
        <f t="shared" si="700"/>
        <v>88.29929386090204</v>
      </c>
      <c r="S2404">
        <f t="shared" si="701"/>
        <v>7.7156332618156789</v>
      </c>
      <c r="T2404">
        <f t="shared" si="684"/>
        <v>-6.8573424398077201</v>
      </c>
    </row>
    <row r="2405" spans="1:20" x14ac:dyDescent="0.25">
      <c r="A2405">
        <f t="shared" si="685"/>
        <v>48662.972809702034</v>
      </c>
      <c r="B2405">
        <f t="shared" si="702"/>
        <v>7744.9526682105779</v>
      </c>
      <c r="C2405" t="str">
        <f t="shared" si="686"/>
        <v>-0.0120061118383696-0.452283129584188i</v>
      </c>
      <c r="D2405" t="str">
        <f t="shared" si="687"/>
        <v>3.47773091548324-2.09197102728504i</v>
      </c>
      <c r="E2405" t="str">
        <f t="shared" si="688"/>
        <v>169.23560705827+7.01022661783486i</v>
      </c>
      <c r="F2405" t="str">
        <f t="shared" si="689"/>
        <v>2.90984640463443-19.2980390942624i</v>
      </c>
      <c r="G2405" t="str">
        <f t="shared" si="690"/>
        <v>0.999978176205641-0.0046715434367031i</v>
      </c>
      <c r="H2405" t="str">
        <f t="shared" si="691"/>
        <v>24.9934468775745-226.741311842635i</v>
      </c>
      <c r="I2405" t="str">
        <f t="shared" si="692"/>
        <v>-29.1330255386179-7.73263480701334i</v>
      </c>
      <c r="K2405" t="str">
        <f t="shared" si="693"/>
        <v>0.00240153982271402-0.00468581474085947i</v>
      </c>
      <c r="L2405" t="str">
        <f t="shared" si="694"/>
        <v>0.000714285714285714-0.156151253320346i</v>
      </c>
      <c r="M2405" t="str">
        <f t="shared" si="695"/>
        <v>0.0025-0.00486493961575699i</v>
      </c>
      <c r="N2405">
        <f t="shared" si="696"/>
        <v>88.479408184959894</v>
      </c>
      <c r="O2405">
        <f t="shared" si="697"/>
        <v>6.8887329750655901</v>
      </c>
      <c r="P2405" s="3">
        <f t="shared" si="698"/>
        <v>-6.8887329750655901</v>
      </c>
      <c r="Q2405" s="3">
        <f t="shared" si="699"/>
        <v>-91.520591815040106</v>
      </c>
      <c r="R2405">
        <f t="shared" si="700"/>
        <v>88.479408184959894</v>
      </c>
      <c r="S2405">
        <f t="shared" si="701"/>
        <v>7.744952668210578</v>
      </c>
      <c r="T2405">
        <f t="shared" si="684"/>
        <v>-6.8887329750655901</v>
      </c>
    </row>
    <row r="2406" spans="1:20" x14ac:dyDescent="0.25">
      <c r="A2406">
        <f t="shared" si="685"/>
        <v>48847.892106378902</v>
      </c>
      <c r="B2406">
        <f t="shared" si="702"/>
        <v>7774.3834883497784</v>
      </c>
      <c r="C2406" t="str">
        <f t="shared" si="686"/>
        <v>-0.0105462826891783-0.450692753539007i</v>
      </c>
      <c r="D2406" t="str">
        <f t="shared" si="687"/>
        <v>3.47772791509292-2.08433242252879i</v>
      </c>
      <c r="E2406" t="str">
        <f t="shared" si="688"/>
        <v>169.297159204204+7.02932878086212i</v>
      </c>
      <c r="F2406" t="str">
        <f t="shared" si="689"/>
        <v>2.90984592108796-19.225087269313i</v>
      </c>
      <c r="G2406" t="str">
        <f t="shared" si="690"/>
        <v>0.999978010033323-0.00468929452251448i</v>
      </c>
      <c r="H2406" t="str">
        <f t="shared" si="691"/>
        <v>24.722885007719-225.549488917428i</v>
      </c>
      <c r="I2406" t="str">
        <f t="shared" si="692"/>
        <v>-28.8712320586012-7.66159178911309i</v>
      </c>
      <c r="K2406" t="str">
        <f t="shared" si="693"/>
        <v>0.00240103570171992-0.00466835121914595i</v>
      </c>
      <c r="L2406" t="str">
        <f t="shared" si="694"/>
        <v>0.000714285714285714-0.155560124845931i</v>
      </c>
      <c r="M2406" t="str">
        <f t="shared" si="695"/>
        <v>0.0025-0.00484652282900677i</v>
      </c>
      <c r="N2406">
        <f t="shared" si="696"/>
        <v>88.659514206672625</v>
      </c>
      <c r="O2406">
        <f t="shared" si="697"/>
        <v>6.9200110888717115</v>
      </c>
      <c r="P2406" s="3">
        <f t="shared" si="698"/>
        <v>-6.9200110888717115</v>
      </c>
      <c r="Q2406" s="3">
        <f t="shared" si="699"/>
        <v>-91.340485793327375</v>
      </c>
      <c r="R2406">
        <f t="shared" si="700"/>
        <v>88.659514206672625</v>
      </c>
      <c r="S2406">
        <f t="shared" si="701"/>
        <v>7.7743834883497787</v>
      </c>
      <c r="T2406">
        <f t="shared" si="684"/>
        <v>-6.9200110888717115</v>
      </c>
    </row>
    <row r="2407" spans="1:20" x14ac:dyDescent="0.25">
      <c r="A2407">
        <f t="shared" si="685"/>
        <v>49033.514096383144</v>
      </c>
      <c r="B2407">
        <f t="shared" si="702"/>
        <v>7803.9261456055074</v>
      </c>
      <c r="C2407" t="str">
        <f t="shared" si="686"/>
        <v>-0.00909688637857486-0.449109350014711i</v>
      </c>
      <c r="D2407" t="str">
        <f t="shared" si="687"/>
        <v>3.47772489186154-2.076723801106i</v>
      </c>
      <c r="E2407" t="str">
        <f t="shared" si="688"/>
        <v>169.359199027572+7.04840748962853i</v>
      </c>
      <c r="F2407" t="str">
        <f t="shared" si="689"/>
        <v>2.90984543385972-19.1524120036638i</v>
      </c>
      <c r="G2407" t="str">
        <f t="shared" si="690"/>
        <v>0.999977842595751-0.00470711305353499i</v>
      </c>
      <c r="H2407" t="str">
        <f t="shared" si="691"/>
        <v>24.4559641857263-224.366819328064i</v>
      </c>
      <c r="I2407" t="str">
        <f t="shared" si="692"/>
        <v>-28.612151199146-7.59151430172073i</v>
      </c>
      <c r="K2407" t="str">
        <f t="shared" si="693"/>
        <v>0.00240053530777956-0.00465095474502367i</v>
      </c>
      <c r="L2407" t="str">
        <f t="shared" si="694"/>
        <v>0.000714285714285714-0.154971234156138i</v>
      </c>
      <c r="M2407" t="str">
        <f t="shared" si="695"/>
        <v>0.0025-0.00482817576111453i</v>
      </c>
      <c r="N2407">
        <f t="shared" si="696"/>
        <v>88.83961014740288</v>
      </c>
      <c r="O2407">
        <f t="shared" si="697"/>
        <v>6.9511766031089381</v>
      </c>
      <c r="P2407" s="3">
        <f t="shared" si="698"/>
        <v>-6.9511766031089381</v>
      </c>
      <c r="Q2407" s="3">
        <f t="shared" si="699"/>
        <v>-91.16038985259712</v>
      </c>
      <c r="R2407">
        <f t="shared" si="700"/>
        <v>88.83961014740288</v>
      </c>
      <c r="S2407">
        <f t="shared" si="701"/>
        <v>7.8039261456055078</v>
      </c>
      <c r="T2407">
        <f t="shared" si="684"/>
        <v>-6.9511766031089381</v>
      </c>
    </row>
    <row r="2408" spans="1:20" x14ac:dyDescent="0.25">
      <c r="A2408">
        <f t="shared" si="685"/>
        <v>49219.841449949403</v>
      </c>
      <c r="B2408">
        <f t="shared" si="702"/>
        <v>7833.5810649588084</v>
      </c>
      <c r="C2408" t="str">
        <f t="shared" si="686"/>
        <v>-0.00765783975081419-0.447532895130118i</v>
      </c>
      <c r="D2408" t="str">
        <f t="shared" si="687"/>
        <v>3.47772184561526-2.06914505355851i</v>
      </c>
      <c r="E2408" t="str">
        <f t="shared" si="688"/>
        <v>169.421730519469+7.06746140562897i</v>
      </c>
      <c r="F2408" t="str">
        <f t="shared" si="689"/>
        <v>2.90984494292165-19.0800122518562i</v>
      </c>
      <c r="G2408" t="str">
        <f t="shared" si="690"/>
        <v>0.999977673883292-0.00472499928595438i</v>
      </c>
      <c r="H2408" t="str">
        <f t="shared" si="691"/>
        <v>24.1926225222423-223.193196747109i</v>
      </c>
      <c r="I2408" t="str">
        <f t="shared" si="692"/>
        <v>-28.3557487091405-7.5223852097456i</v>
      </c>
      <c r="K2408" t="str">
        <f t="shared" si="693"/>
        <v>0.00240003861213432-0.00463362506942546i</v>
      </c>
      <c r="L2408" t="str">
        <f t="shared" si="694"/>
        <v>0.000714285714285714-0.154384572779575i</v>
      </c>
      <c r="M2408" t="str">
        <f t="shared" si="695"/>
        <v>0.0025-0.00480989814815155i</v>
      </c>
      <c r="N2408">
        <f t="shared" si="696"/>
        <v>89.019694221639526</v>
      </c>
      <c r="O2408">
        <f t="shared" si="697"/>
        <v>6.982229338846329</v>
      </c>
      <c r="P2408" s="3">
        <f t="shared" si="698"/>
        <v>-6.982229338846329</v>
      </c>
      <c r="Q2408" s="3">
        <f t="shared" si="699"/>
        <v>-90.980305778360474</v>
      </c>
      <c r="R2408">
        <f t="shared" si="700"/>
        <v>89.019694221639526</v>
      </c>
      <c r="S2408">
        <f t="shared" si="701"/>
        <v>7.8335810649588087</v>
      </c>
      <c r="T2408">
        <f t="shared" si="684"/>
        <v>-6.982229338846329</v>
      </c>
    </row>
    <row r="2409" spans="1:20" x14ac:dyDescent="0.25">
      <c r="A2409">
        <f t="shared" si="685"/>
        <v>49406.876847459207</v>
      </c>
      <c r="B2409">
        <f t="shared" si="702"/>
        <v>7863.348673005652</v>
      </c>
      <c r="C2409" t="str">
        <f t="shared" si="686"/>
        <v>-0.00622906024750416-0.445963365171909i</v>
      </c>
      <c r="D2409" t="str">
        <f t="shared" si="687"/>
        <v>3.47771877617892-2.06159607085785i</v>
      </c>
      <c r="E2409" t="str">
        <f t="shared" si="688"/>
        <v>169.484757705299+7.08648916778021i</v>
      </c>
      <c r="F2409" t="str">
        <f t="shared" si="689"/>
        <v>2.90984444824555-19.0078869723952i</v>
      </c>
      <c r="G2409" t="str">
        <f t="shared" si="690"/>
        <v>0.99997750388624-0.00474295347693476i</v>
      </c>
      <c r="H2409" t="str">
        <f t="shared" si="691"/>
        <v>23.9327994218048-222.028516503462i</v>
      </c>
      <c r="I2409" t="str">
        <f t="shared" si="692"/>
        <v>-28.1019908745884-7.45418774703171i</v>
      </c>
      <c r="K2409" t="str">
        <f t="shared" si="693"/>
        <v>0.00239954558623778-0.00461636194423112i</v>
      </c>
      <c r="L2409" t="str">
        <f t="shared" si="694"/>
        <v>0.000714285714285714-0.153800132276923i</v>
      </c>
      <c r="M2409" t="str">
        <f t="shared" si="695"/>
        <v>0.0025-0.00479168972718822i</v>
      </c>
      <c r="N2409">
        <f t="shared" si="696"/>
        <v>89.199764636864145</v>
      </c>
      <c r="O2409">
        <f t="shared" si="697"/>
        <v>7.0131691163306069</v>
      </c>
      <c r="P2409" s="3">
        <f t="shared" si="698"/>
        <v>-7.0131691163306069</v>
      </c>
      <c r="Q2409" s="3">
        <f t="shared" si="699"/>
        <v>-90.800235363135855</v>
      </c>
      <c r="R2409">
        <f t="shared" si="700"/>
        <v>89.199764636864145</v>
      </c>
      <c r="S2409">
        <f t="shared" si="701"/>
        <v>7.8633486730056523</v>
      </c>
      <c r="T2409">
        <f t="shared" si="684"/>
        <v>-7.0131691163306069</v>
      </c>
    </row>
    <row r="2410" spans="1:20" x14ac:dyDescent="0.25">
      <c r="A2410">
        <f t="shared" si="685"/>
        <v>49594.622979479558</v>
      </c>
      <c r="B2410">
        <f t="shared" si="702"/>
        <v>7893.229397963074</v>
      </c>
      <c r="C2410" t="str">
        <f t="shared" si="686"/>
        <v>-0.00481046590294815-0.444400736594311i</v>
      </c>
      <c r="D2410" t="str">
        <f t="shared" si="687"/>
        <v>3.47771568337601-2.05407674440366i</v>
      </c>
      <c r="E2410" t="str">
        <f t="shared" si="688"/>
        <v>169.548284645107+7.1054893920705i</v>
      </c>
      <c r="F2410" t="str">
        <f t="shared" si="689"/>
        <v>2.90984394980291-18.936035127734i</v>
      </c>
      <c r="G2410" t="str">
        <f t="shared" si="690"/>
        <v>0.999977332594815-0.00476097588461429i</v>
      </c>
      <c r="H2410" t="str">
        <f t="shared" si="691"/>
        <v>23.6764355507856-220.872675551129i</v>
      </c>
      <c r="I2410" t="str">
        <f t="shared" si="692"/>
        <v>-27.850844508414-7.3869055070448i</v>
      </c>
      <c r="K2410" t="str">
        <f t="shared" si="693"/>
        <v>0.00239905620175426-0.00459916512226422i</v>
      </c>
      <c r="L2410" t="str">
        <f t="shared" si="694"/>
        <v>0.000714285714285714-0.153217904240808i</v>
      </c>
      <c r="M2410" t="str">
        <f t="shared" si="695"/>
        <v>0.0025-0.00477355023629032i</v>
      </c>
      <c r="N2410">
        <f t="shared" si="696"/>
        <v>89.379819593417835</v>
      </c>
      <c r="O2410">
        <f t="shared" si="697"/>
        <v>7.0439957549754029</v>
      </c>
      <c r="P2410" s="3">
        <f t="shared" si="698"/>
        <v>-7.0439957549754029</v>
      </c>
      <c r="Q2410" s="3">
        <f t="shared" si="699"/>
        <v>-90.620180406582165</v>
      </c>
      <c r="R2410">
        <f t="shared" si="700"/>
        <v>89.379819593417835</v>
      </c>
      <c r="S2410">
        <f t="shared" si="701"/>
        <v>7.8932293979630739</v>
      </c>
      <c r="T2410">
        <f t="shared" si="684"/>
        <v>-7.0439957549754029</v>
      </c>
    </row>
    <row r="2411" spans="1:20" x14ac:dyDescent="0.25">
      <c r="A2411">
        <f t="shared" si="685"/>
        <v>49783.082546801576</v>
      </c>
      <c r="B2411">
        <f t="shared" si="702"/>
        <v>7923.2236696753334</v>
      </c>
      <c r="C2411" t="str">
        <f t="shared" si="686"/>
        <v>-0.00340197533951439-0.442844986018677i</v>
      </c>
      <c r="D2411" t="str">
        <f t="shared" si="687"/>
        <v>3.47771256702873-2.04658696602212i</v>
      </c>
      <c r="E2411" t="str">
        <f t="shared" si="688"/>
        <v>169.612315433877+7.12446067120405i</v>
      </c>
      <c r="F2411" t="str">
        <f t="shared" si="689"/>
        <v>2.90984344756511-18.8644556842592i</v>
      </c>
      <c r="G2411" t="str">
        <f t="shared" si="690"/>
        <v>0.99997715999916-0.00477906676811082i</v>
      </c>
      <c r="H2411" t="str">
        <f t="shared" si="691"/>
        <v>23.4234728062468-219.725572438685i</v>
      </c>
      <c r="I2411" t="str">
        <f t="shared" si="692"/>
        <v>-27.6022769404938-7.32052243382957i</v>
      </c>
      <c r="K2411" t="str">
        <f t="shared" si="693"/>
        <v>0.00239857043055713-0.00458203435728851i</v>
      </c>
      <c r="L2411" t="str">
        <f t="shared" si="694"/>
        <v>0.000714285714285714-0.152637880295684i</v>
      </c>
      <c r="M2411" t="str">
        <f t="shared" si="695"/>
        <v>0.0025-0.00475547941451517i</v>
      </c>
      <c r="N2411">
        <f t="shared" si="696"/>
        <v>89.559857284367126</v>
      </c>
      <c r="O2411">
        <f t="shared" si="697"/>
        <v>7.0747090733528983</v>
      </c>
      <c r="P2411" s="3">
        <f t="shared" si="698"/>
        <v>-7.0747090733528983</v>
      </c>
      <c r="Q2411" s="3">
        <f t="shared" si="699"/>
        <v>-90.440142715632874</v>
      </c>
      <c r="R2411">
        <f t="shared" si="700"/>
        <v>89.559857284367126</v>
      </c>
      <c r="S2411">
        <f t="shared" si="701"/>
        <v>7.9232236696753331</v>
      </c>
      <c r="T2411">
        <f t="shared" si="684"/>
        <v>-7.0747090733528983</v>
      </c>
    </row>
    <row r="2412" spans="1:20" x14ac:dyDescent="0.25">
      <c r="A2412">
        <f t="shared" si="685"/>
        <v>49972.25826047943</v>
      </c>
      <c r="B2412">
        <f t="shared" si="702"/>
        <v>7953.3319196201001</v>
      </c>
      <c r="C2412" t="str">
        <f t="shared" si="686"/>
        <v>-0.00200350776306846-0.441296090233155i</v>
      </c>
      <c r="D2412" t="str">
        <f t="shared" si="687"/>
        <v>3.47770942695784-2.0391266279644i</v>
      </c>
      <c r="E2412" t="str">
        <f t="shared" si="688"/>
        <v>169.676854201861+7.14340157423804i</v>
      </c>
      <c r="F2412" t="str">
        <f t="shared" si="689"/>
        <v>2.90984294150325-18.7931476122762i</v>
      </c>
      <c r="G2412" t="str">
        <f t="shared" si="690"/>
        <v>0.999976986089347-0.00479722638752569i</v>
      </c>
      <c r="H2412" t="str">
        <f t="shared" si="691"/>
        <v>23.1738542856811-218.587107279381i</v>
      </c>
      <c r="I2412" t="str">
        <f t="shared" si="692"/>
        <v>-27.3562560079053-7.25502281322667i</v>
      </c>
      <c r="K2412" t="str">
        <f t="shared" si="693"/>
        <v>0.00239808824472718-0.00456496940400462i</v>
      </c>
      <c r="L2412" t="str">
        <f t="shared" si="694"/>
        <v>0.000714285714285714-0.152060052097713i</v>
      </c>
      <c r="M2412" t="str">
        <f t="shared" si="695"/>
        <v>0.0025-0.00473747700190792i</v>
      </c>
      <c r="N2412">
        <f t="shared" si="696"/>
        <v>89.739875895365074</v>
      </c>
      <c r="O2412">
        <f t="shared" si="697"/>
        <v>7.1053088891840961</v>
      </c>
      <c r="P2412" s="3">
        <f t="shared" si="698"/>
        <v>-7.1053088891840961</v>
      </c>
      <c r="Q2412" s="3">
        <f t="shared" si="699"/>
        <v>-90.260124104634926</v>
      </c>
      <c r="R2412">
        <f t="shared" si="700"/>
        <v>89.739875895365074</v>
      </c>
      <c r="S2412">
        <f t="shared" si="701"/>
        <v>7.9533319196201004</v>
      </c>
      <c r="T2412">
        <f t="shared" ref="T2412:T2475" si="703">P2412</f>
        <v>-7.1053088891840961</v>
      </c>
    </row>
    <row r="2413" spans="1:20" x14ac:dyDescent="0.25">
      <c r="A2413">
        <f t="shared" ref="A2413:A2476" si="704">2*PI()*B2413</f>
        <v>50162.152841869254</v>
      </c>
      <c r="B2413">
        <f t="shared" si="702"/>
        <v>7983.554580914657</v>
      </c>
      <c r="C2413" t="str">
        <f t="shared" ref="C2413:C2476" si="705">IMPRODUCT(D2413,E2413,$C$40,,K2413,$C$41)</f>
        <v>-0.000614982958416666-0.439754026192345i</v>
      </c>
      <c r="D2413" t="str">
        <f t="shared" ref="D2413:D2476" si="706">IMDIV(IMPRODUCT($C$37,$C$38,COMPLEX(1,A2413/$C$38)),IMSUM(-1*A2413*A2413/$C$39,COMPLEX(0,1*A2413)))</f>
        <v>3.47770626298279-2.03169562290513i</v>
      </c>
      <c r="E2413" t="str">
        <f t="shared" ref="E2413:E2476" si="707">IMDIV(IMPRODUCT(IMSUM(F2413,G2413),$C$29,H2413),IMSUM(1,I2413))</f>
        <v>169.741905114898+7.1623106462146i</v>
      </c>
      <c r="F2413" t="str">
        <f t="shared" ref="F2413:F2476" si="708">IMDIV(IMPRODUCT($C$14,$C$15,COMPLEX(1,A2413/$C$15)),IMSUM(-1*A2413*A2413/$C$16,COMPLEX(0,A2413)))</f>
        <v>2.90984243158815-18.7221098859938i</v>
      </c>
      <c r="G2413" t="str">
        <f t="shared" ref="G2413:G2476" si="709">IMDIV(1,COMPLEX(1,A2413*$C$9*$C$10))</f>
        <v>0.999976810855368-0.00481545500394739i</v>
      </c>
      <c r="H2413" t="str">
        <f t="shared" ref="H2413:H2476" si="710">IMDIV($C$3,IMSUM(K2413,COMPLEX(0,$C$28*A2413)))</f>
        <v>22.9275242576101-217.457181721905i</v>
      </c>
      <c r="I2413" t="str">
        <f t="shared" ref="I2413:I2476" si="711">IMPRODUCT(F2413,$C$29,H2413,$C$31)</f>
        <v>-27.1127500453894-7.19039126434234i</v>
      </c>
      <c r="K2413" t="str">
        <f t="shared" ref="K2413:K2476" si="712">IF($C$26&lt;=0,IMDIV(1,IMSUM(IMDIV(1,L2413),1/$C$18)),IMDIV(1,IMSUM(IMDIV(1,L2413),1/$C$18,IMDIV(1,M2413))))</f>
        <v>0.00239760961655103-0.00454797001804666i</v>
      </c>
      <c r="L2413" t="str">
        <f t="shared" ref="L2413:L2476" si="713">IMSUM($C$21/$C$22,IMDIV(1,COMPLEX(0,$C$20*$C$22*A2413)))</f>
        <v>0.000714285714285714-0.151484411334642i</v>
      </c>
      <c r="M2413" t="str">
        <f t="shared" ref="M2413:M2476" si="714">IMSUM($C$25/$C$26,IMDIV(1,COMPLEX(0,$C$24*$C$26*A2413)))</f>
        <v>0.0025-0.00471954273949782i</v>
      </c>
      <c r="N2413">
        <f t="shared" ref="N2413:N2476" si="715">ABS(R2413)</f>
        <v>89.919873604514024</v>
      </c>
      <c r="O2413">
        <f t="shared" ref="O2413:O2476" si="716">ABS(P2413)</f>
        <v>7.1357950193297324</v>
      </c>
      <c r="P2413" s="3">
        <f t="shared" ref="P2413:P2476" si="717">20*LOG10(IMABS(C2413))</f>
        <v>-7.1357950193297324</v>
      </c>
      <c r="Q2413" s="3">
        <f t="shared" ref="Q2413:Q2476" si="718">IMARGUMENT(C2413)*180/PI()</f>
        <v>-90.080126395485976</v>
      </c>
      <c r="R2413">
        <f t="shared" ref="R2413:R2476" si="719">IF(Q2413&lt;0,Q2413+180,Q2413-180)</f>
        <v>89.919873604514024</v>
      </c>
      <c r="S2413">
        <f t="shared" ref="S2413:S2476" si="720">B2413/1000</f>
        <v>7.9835545809146566</v>
      </c>
      <c r="T2413">
        <f t="shared" si="703"/>
        <v>-7.1357950193297324</v>
      </c>
    </row>
    <row r="2414" spans="1:20" x14ac:dyDescent="0.25">
      <c r="A2414">
        <f t="shared" si="704"/>
        <v>50352.769022668355</v>
      </c>
      <c r="B2414">
        <f t="shared" ref="B2414:B2477" si="721">B2413*(1+B$42)</f>
        <v>8013.8920883221326</v>
      </c>
      <c r="C2414" t="str">
        <f t="shared" si="705"/>
        <v>0.000763678715212518-0.438218771016975i</v>
      </c>
      <c r="D2414" t="str">
        <f t="shared" si="706"/>
        <v>3.47770307492169-2.02429384394083i</v>
      </c>
      <c r="E2414" t="str">
        <f t="shared" si="707"/>
        <v>169.807472374736+7.18118640778705i</v>
      </c>
      <c r="F2414" t="str">
        <f t="shared" si="708"/>
        <v>2.90984191779051-18.6513414835103i</v>
      </c>
      <c r="G2414" t="str">
        <f t="shared" si="709"/>
        <v>0.999976634287144-0.00483375287945528i</v>
      </c>
      <c r="H2414" t="str">
        <f t="shared" si="710"/>
        <v>22.6844281330119-216.335698921764i</v>
      </c>
      <c r="I2414" t="str">
        <f t="shared" si="711"/>
        <v>-26.8717278760217-7.12661273126239i</v>
      </c>
      <c r="K2414" t="str">
        <f t="shared" si="712"/>
        <v>0.0023971345185196-0.00453103595597891i</v>
      </c>
      <c r="L2414" t="str">
        <f t="shared" si="713"/>
        <v>0.000714285714285714-0.150910949725684i</v>
      </c>
      <c r="M2414" t="str">
        <f t="shared" si="714"/>
        <v>0.0025-0.00470167636929451i</v>
      </c>
      <c r="N2414">
        <f t="shared" si="715"/>
        <v>90.099848582226429</v>
      </c>
      <c r="O2414">
        <f t="shared" si="716"/>
        <v>7.1661672797812077</v>
      </c>
      <c r="P2414" s="3">
        <f t="shared" si="717"/>
        <v>-7.1661672797812077</v>
      </c>
      <c r="Q2414" s="3">
        <f t="shared" si="718"/>
        <v>-89.900151417773571</v>
      </c>
      <c r="R2414">
        <f t="shared" si="719"/>
        <v>90.099848582226429</v>
      </c>
      <c r="S2414">
        <f t="shared" si="720"/>
        <v>8.0138920883221321</v>
      </c>
      <c r="T2414">
        <f t="shared" si="703"/>
        <v>-7.1661672797812077</v>
      </c>
    </row>
    <row r="2415" spans="1:20" x14ac:dyDescent="0.25">
      <c r="A2415">
        <f t="shared" si="704"/>
        <v>50544.109544954496</v>
      </c>
      <c r="B2415">
        <f t="shared" si="721"/>
        <v>8044.344878257757</v>
      </c>
      <c r="C2415" t="str">
        <f t="shared" si="705"/>
        <v>0.00213255632864259-0.436690301993549i</v>
      </c>
      <c r="D2415" t="str">
        <f t="shared" si="706"/>
        <v>3.4776998625912-2.01692118458838i</v>
      </c>
      <c r="E2415" t="str">
        <f t="shared" si="707"/>
        <v>169.873560219359+7.2000273548405i</v>
      </c>
      <c r="F2415" t="str">
        <f t="shared" si="708"/>
        <v>2.9098414000808-18.5808413867979i</v>
      </c>
      <c r="G2415" t="str">
        <f t="shared" si="709"/>
        <v>0.999976456374514-0.00485212027712341i</v>
      </c>
      <c r="H2415" t="str">
        <f t="shared" si="710"/>
        <v>22.4445124375497-215.222563513285i</v>
      </c>
      <c r="I2415" t="str">
        <f t="shared" si="711"/>
        <v>-26.6331588020857-7.0636724750016i</v>
      </c>
      <c r="K2415" t="str">
        <f t="shared" si="712"/>
        <v>0.0023966629233264-0.00451416697529224i</v>
      </c>
      <c r="L2415" t="str">
        <f t="shared" si="713"/>
        <v>0.000714285714285714-0.150339659021403i</v>
      </c>
      <c r="M2415" t="str">
        <f t="shared" si="714"/>
        <v>0.0025-0.00468387763428422i</v>
      </c>
      <c r="N2415">
        <f t="shared" si="715"/>
        <v>90.279798991083155</v>
      </c>
      <c r="O2415">
        <f t="shared" si="716"/>
        <v>7.196425485652453</v>
      </c>
      <c r="P2415" s="3">
        <f t="shared" si="717"/>
        <v>-7.196425485652453</v>
      </c>
      <c r="Q2415" s="3">
        <f t="shared" si="718"/>
        <v>-89.720201008916845</v>
      </c>
      <c r="R2415">
        <f t="shared" si="719"/>
        <v>90.279798991083155</v>
      </c>
      <c r="S2415">
        <f t="shared" si="720"/>
        <v>8.0443448782577569</v>
      </c>
      <c r="T2415">
        <f t="shared" si="703"/>
        <v>-7.196425485652453</v>
      </c>
    </row>
    <row r="2416" spans="1:20" x14ac:dyDescent="0.25">
      <c r="A2416">
        <f t="shared" si="704"/>
        <v>50736.177161225321</v>
      </c>
      <c r="B2416">
        <f t="shared" si="721"/>
        <v>8074.9133887951366</v>
      </c>
      <c r="C2416" t="str">
        <f t="shared" si="705"/>
        <v>0.00349172838719283-0.435168596574101i</v>
      </c>
      <c r="D2416" t="str">
        <f t="shared" si="706"/>
        <v>3.47769662580662-2.00957753878346i</v>
      </c>
      <c r="E2416" t="str">
        <f t="shared" si="707"/>
        <v>169.940172923323+7.21883195810287i</v>
      </c>
      <c r="F2416" t="str">
        <f t="shared" si="708"/>
        <v>2.90984087842919-18.5106085816887i</v>
      </c>
      <c r="G2416" t="str">
        <f t="shared" si="709"/>
        <v>0.999976277107243-0.00487055746102422i</v>
      </c>
      <c r="H2416" t="str">
        <f t="shared" si="710"/>
        <v>22.2077247845809-214.117681582205i</v>
      </c>
      <c r="I2416" t="str">
        <f t="shared" si="711"/>
        <v>-26.3970125961447-7.00155606568211i</v>
      </c>
      <c r="K2416" t="str">
        <f t="shared" si="712"/>
        <v>0.0023961948038661-0.00449736283440109i</v>
      </c>
      <c r="L2416" t="str">
        <f t="shared" si="713"/>
        <v>0.000714285714285714-0.149770531003589i</v>
      </c>
      <c r="M2416" t="str">
        <f t="shared" si="714"/>
        <v>0.0025-0.0046661462784262i</v>
      </c>
      <c r="N2416">
        <f t="shared" si="715"/>
        <v>90.459722985690547</v>
      </c>
      <c r="O2416">
        <f t="shared" si="716"/>
        <v>7.2265694511701151</v>
      </c>
      <c r="P2416" s="3">
        <f t="shared" si="717"/>
        <v>-7.2265694511701151</v>
      </c>
      <c r="Q2416" s="3">
        <f t="shared" si="718"/>
        <v>-89.540277014309453</v>
      </c>
      <c r="R2416">
        <f t="shared" si="719"/>
        <v>90.459722985690547</v>
      </c>
      <c r="S2416">
        <f t="shared" si="720"/>
        <v>8.074913388795137</v>
      </c>
      <c r="T2416">
        <f t="shared" si="703"/>
        <v>-7.2265694511701151</v>
      </c>
    </row>
    <row r="2417" spans="1:20" x14ac:dyDescent="0.25">
      <c r="A2417">
        <f t="shared" si="704"/>
        <v>50928.974634437982</v>
      </c>
      <c r="B2417">
        <f t="shared" si="721"/>
        <v>8105.5980596725585</v>
      </c>
      <c r="C2417" t="str">
        <f t="shared" si="705"/>
        <v>0.00484127283509289-0.433653632375864i</v>
      </c>
      <c r="D2417" t="str">
        <f t="shared" si="706"/>
        <v>3.47769336438181-2.0022628008791i</v>
      </c>
      <c r="E2417" t="str">
        <f t="shared" si="707"/>
        <v>170.007314798084+7.23759866275444i</v>
      </c>
      <c r="F2417" t="str">
        <f t="shared" si="708"/>
        <v>2.90984035280568-18.4406420578596i</v>
      </c>
      <c r="G2417" t="str">
        <f t="shared" si="709"/>
        <v>0.999976096475018-0.00488906469623237i</v>
      </c>
      <c r="H2417" t="str">
        <f t="shared" si="710"/>
        <v>21.9740138489171-213.020960638855i</v>
      </c>
      <c r="I2417" t="str">
        <f t="shared" si="711"/>
        <v>-26.1632594923068-6.94024937493329i</v>
      </c>
      <c r="K2417" t="str">
        <f t="shared" si="712"/>
        <v>0.00239573013323297-0.0044806232926399i</v>
      </c>
      <c r="L2417" t="str">
        <f t="shared" si="713"/>
        <v>0.000714285714285714-0.149203557485145i</v>
      </c>
      <c r="M2417" t="str">
        <f t="shared" si="714"/>
        <v>0.0025-0.00464848204664894i</v>
      </c>
      <c r="N2417">
        <f t="shared" si="715"/>
        <v>90.639618712537001</v>
      </c>
      <c r="O2417">
        <f t="shared" si="716"/>
        <v>7.2565989896657985</v>
      </c>
      <c r="P2417" s="3">
        <f t="shared" si="717"/>
        <v>-7.2565989896657985</v>
      </c>
      <c r="Q2417" s="3">
        <f t="shared" si="718"/>
        <v>-89.360381287462999</v>
      </c>
      <c r="R2417">
        <f t="shared" si="719"/>
        <v>90.639618712537001</v>
      </c>
      <c r="S2417">
        <f t="shared" si="720"/>
        <v>8.105598059672559</v>
      </c>
      <c r="T2417">
        <f t="shared" si="703"/>
        <v>-7.2565989896657985</v>
      </c>
    </row>
    <row r="2418" spans="1:20" x14ac:dyDescent="0.25">
      <c r="A2418">
        <f t="shared" si="704"/>
        <v>51122.504738048847</v>
      </c>
      <c r="B2418">
        <f t="shared" si="721"/>
        <v>8136.3993322993147</v>
      </c>
      <c r="C2418" t="str">
        <f t="shared" si="705"/>
        <v>0.00618126705986116-0.432145387181i</v>
      </c>
      <c r="D2418" t="str">
        <f t="shared" si="706"/>
        <v>3.47769007812928-1.99497686564406i</v>
      </c>
      <c r="E2418" t="str">
        <f t="shared" si="707"/>
        <v>170.074990192334+7.25632588802774i</v>
      </c>
      <c r="F2418" t="str">
        <f t="shared" si="708"/>
        <v>2.90983982318005-18.3709408088184i</v>
      </c>
      <c r="G2418" t="str">
        <f t="shared" si="709"/>
        <v>0.999975914467445-0.00490764224882848i</v>
      </c>
      <c r="H2418" t="str">
        <f t="shared" si="710"/>
        <v>21.7433293413126-211.932309591909i</v>
      </c>
      <c r="I2418" t="str">
        <f t="shared" si="711"/>
        <v>-25.9318701776794-6.87973856850546i</v>
      </c>
      <c r="K2418" t="str">
        <f t="shared" si="712"/>
        <v>0.00239526888471919-0.0044639481102598i</v>
      </c>
      <c r="L2418" t="str">
        <f t="shared" si="713"/>
        <v>0.000714285714285714-0.148638730309967i</v>
      </c>
      <c r="M2418" t="str">
        <f t="shared" si="714"/>
        <v>0.0025-0.00463088468484653i</v>
      </c>
      <c r="N2418">
        <f t="shared" si="715"/>
        <v>90.819484309847667</v>
      </c>
      <c r="O2418">
        <f t="shared" si="716"/>
        <v>7.2865139135675383</v>
      </c>
      <c r="P2418" s="3">
        <f t="shared" si="717"/>
        <v>-7.2865139135675383</v>
      </c>
      <c r="Q2418" s="3">
        <f t="shared" si="718"/>
        <v>-89.180515690152333</v>
      </c>
      <c r="R2418">
        <f t="shared" si="719"/>
        <v>90.819484309847667</v>
      </c>
      <c r="S2418">
        <f t="shared" si="720"/>
        <v>8.1363993322993142</v>
      </c>
      <c r="T2418">
        <f t="shared" si="703"/>
        <v>-7.2865139135675383</v>
      </c>
    </row>
    <row r="2419" spans="1:20" x14ac:dyDescent="0.25">
      <c r="A2419">
        <f t="shared" si="704"/>
        <v>51316.770256053438</v>
      </c>
      <c r="B2419">
        <f t="shared" si="721"/>
        <v>8167.3176497620525</v>
      </c>
      <c r="C2419" t="str">
        <f t="shared" si="705"/>
        <v>0.00751178789664356-0.430643838936354i</v>
      </c>
      <c r="D2419" t="str">
        <f t="shared" si="706"/>
        <v>3.47768676686005-1.9877196282614i</v>
      </c>
      <c r="E2419" t="str">
        <f t="shared" si="707"/>
        <v>170.143203492346+7.27501202680208i</v>
      </c>
      <c r="F2419" t="str">
        <f t="shared" si="708"/>
        <v>2.90983928952181-18.3015038318887i</v>
      </c>
      <c r="G2419" t="str">
        <f t="shared" si="709"/>
        <v>0.999975731074053-0.004926290385903i</v>
      </c>
      <c r="H2419" t="str">
        <f t="shared" si="710"/>
        <v>21.5156219836617-210.851638722687i</v>
      </c>
      <c r="I2419" t="str">
        <f t="shared" si="711"/>
        <v>-25.7028157840059-6.8200100990911i</v>
      </c>
      <c r="K2419" t="str">
        <f t="shared" si="712"/>
        <v>0.00239481103181352-0.00444733704842541i</v>
      </c>
      <c r="L2419" t="str">
        <f t="shared" si="713"/>
        <v>0.000714285714285714-0.148076041352827i</v>
      </c>
      <c r="M2419" t="str">
        <f t="shared" si="714"/>
        <v>0.0025-0.00461335393987499i</v>
      </c>
      <c r="N2419">
        <f t="shared" si="715"/>
        <v>90.999317907437117</v>
      </c>
      <c r="O2419">
        <f t="shared" si="716"/>
        <v>7.3163140343911532</v>
      </c>
      <c r="P2419" s="3">
        <f t="shared" si="717"/>
        <v>-7.3163140343911532</v>
      </c>
      <c r="Q2419" s="3">
        <f t="shared" si="718"/>
        <v>-89.000682092562883</v>
      </c>
      <c r="R2419">
        <f t="shared" si="719"/>
        <v>90.999317907437117</v>
      </c>
      <c r="S2419">
        <f t="shared" si="720"/>
        <v>8.1673176497620528</v>
      </c>
      <c r="T2419">
        <f t="shared" si="703"/>
        <v>-7.3163140343911532</v>
      </c>
    </row>
    <row r="2420" spans="1:20" x14ac:dyDescent="0.25">
      <c r="A2420">
        <f t="shared" si="704"/>
        <v>51511.77398302644</v>
      </c>
      <c r="B2420">
        <f t="shared" si="721"/>
        <v>8198.3534568311479</v>
      </c>
      <c r="C2420" t="str">
        <f t="shared" si="705"/>
        <v>0.00883291163252459-0.429148965753191i</v>
      </c>
      <c r="D2420" t="str">
        <f t="shared" si="706"/>
        <v>3.47768343038375-1.98049098432691i</v>
      </c>
      <c r="E2420" t="str">
        <f t="shared" si="707"/>
        <v>170.211959122311+7.29365544518976i</v>
      </c>
      <c r="F2420" t="str">
        <f t="shared" si="708"/>
        <v>2.90983875180023-18.2323301281959i</v>
      </c>
      <c r="G2420" t="str">
        <f t="shared" si="709"/>
        <v>0.999975546284292-0.00494500937555998i</v>
      </c>
      <c r="H2420" t="str">
        <f t="shared" si="710"/>
        <v>21.2908434848785-209.778859660012i</v>
      </c>
      <c r="I2420" t="str">
        <f t="shared" si="711"/>
        <v>-25.4760678794843-6.76105069934729i</v>
      </c>
      <c r="K2420" t="str">
        <f t="shared" si="712"/>
        <v>0.00239435654819966-0.0044307898692115i</v>
      </c>
      <c r="L2420" t="str">
        <f t="shared" si="713"/>
        <v>0.000714285714285714-0.147515482519254i</v>
      </c>
      <c r="M2420" t="str">
        <f t="shared" si="714"/>
        <v>0.0025-0.00459588955954871i</v>
      </c>
      <c r="N2420">
        <f t="shared" si="715"/>
        <v>91.179117626561109</v>
      </c>
      <c r="O2420">
        <f t="shared" si="716"/>
        <v>7.3459991627323875</v>
      </c>
      <c r="P2420" s="3">
        <f t="shared" si="717"/>
        <v>-7.3459991627323875</v>
      </c>
      <c r="Q2420" s="3">
        <f t="shared" si="718"/>
        <v>-88.820882373438891</v>
      </c>
      <c r="R2420">
        <f t="shared" si="719"/>
        <v>91.179117626561109</v>
      </c>
      <c r="S2420">
        <f t="shared" si="720"/>
        <v>8.198353456831148</v>
      </c>
      <c r="T2420">
        <f t="shared" si="703"/>
        <v>-7.3459991627323875</v>
      </c>
    </row>
    <row r="2421" spans="1:20" x14ac:dyDescent="0.25">
      <c r="A2421">
        <f t="shared" si="704"/>
        <v>51707.518724161942</v>
      </c>
      <c r="B2421">
        <f t="shared" si="721"/>
        <v>8229.5071999671072</v>
      </c>
      <c r="C2421" t="str">
        <f t="shared" si="705"/>
        <v>0.0101447140108027-0.427660745906948i</v>
      </c>
      <c r="D2421" t="str">
        <f t="shared" si="706"/>
        <v>3.47768006850851-1.97329082984766i</v>
      </c>
      <c r="E2421" t="str">
        <f t="shared" si="707"/>
        <v>170.281261544685+7.31225448211906i</v>
      </c>
      <c r="F2421" t="str">
        <f t="shared" si="708"/>
        <v>2.90983820998444-18.1634187026525i</v>
      </c>
      <c r="G2421" t="str">
        <f t="shared" si="709"/>
        <v>0.999975360087528-0.00496379948692094i</v>
      </c>
      <c r="H2421" t="str">
        <f t="shared" si="710"/>
        <v>21.0689465174394-208.713885355585i</v>
      </c>
      <c r="I2421" t="str">
        <f t="shared" si="711"/>
        <v>-25.2515984607594-6.70284737511228i</v>
      </c>
      <c r="K2421" t="str">
        <f t="shared" si="712"/>
        <v>0.00239390540775475-0.00441430633559961i</v>
      </c>
      <c r="L2421" t="str">
        <f t="shared" si="713"/>
        <v>0.000714285714285714-0.146957045745421i</v>
      </c>
      <c r="M2421" t="str">
        <f t="shared" si="714"/>
        <v>0.0025-0.00457849129263669i</v>
      </c>
      <c r="N2421">
        <f t="shared" si="715"/>
        <v>91.358881579766987</v>
      </c>
      <c r="O2421">
        <f t="shared" si="716"/>
        <v>7.3755691082591293</v>
      </c>
      <c r="P2421" s="3">
        <f t="shared" si="717"/>
        <v>-7.3755691082591293</v>
      </c>
      <c r="Q2421" s="3">
        <f t="shared" si="718"/>
        <v>-88.641118420233013</v>
      </c>
      <c r="R2421">
        <f t="shared" si="719"/>
        <v>91.358881579766987</v>
      </c>
      <c r="S2421">
        <f t="shared" si="720"/>
        <v>8.2295071999671077</v>
      </c>
      <c r="T2421">
        <f t="shared" si="703"/>
        <v>-7.3755691082591293</v>
      </c>
    </row>
    <row r="2422" spans="1:20" x14ac:dyDescent="0.25">
      <c r="A2422">
        <f t="shared" si="704"/>
        <v>51904.007295313757</v>
      </c>
      <c r="B2422">
        <f t="shared" si="721"/>
        <v>8260.7793273269817</v>
      </c>
      <c r="C2422" t="str">
        <f t="shared" si="705"/>
        <v>0.0114472702352346-0.42617915783704i</v>
      </c>
      <c r="D2422" t="str">
        <f t="shared" si="706"/>
        <v>3.47767668104104-1.96611906124044i</v>
      </c>
      <c r="E2422" t="str">
        <f t="shared" si="707"/>
        <v>170.351115260542+7.33080744890458i</v>
      </c>
      <c r="F2422" t="str">
        <f t="shared" si="708"/>
        <v>2.9098376640432-18.094768563944i</v>
      </c>
      <c r="G2422" t="str">
        <f t="shared" si="709"/>
        <v>0.999975172473051-0.00498266099012869i</v>
      </c>
      <c r="H2422" t="str">
        <f t="shared" si="710"/>
        <v>20.8498846945693-207.656630059891i</v>
      </c>
      <c r="I2422" t="str">
        <f t="shared" si="711"/>
        <v>-25.0293799450871-6.64538739881064i</v>
      </c>
      <c r="K2422" t="str">
        <f t="shared" si="712"/>
        <v>0.00239345758454793-0.00439788621147489i</v>
      </c>
      <c r="L2422" t="str">
        <f t="shared" si="713"/>
        <v>0.000714285714285714-0.146400722998028i</v>
      </c>
      <c r="M2422" t="str">
        <f t="shared" si="714"/>
        <v>0.0025-0.00456115888885904i</v>
      </c>
      <c r="N2422">
        <f t="shared" si="715"/>
        <v>91.538607870742567</v>
      </c>
      <c r="O2422">
        <f t="shared" si="716"/>
        <v>7.4050236797029854</v>
      </c>
      <c r="P2422" s="3">
        <f t="shared" si="717"/>
        <v>-7.4050236797029854</v>
      </c>
      <c r="Q2422" s="3">
        <f t="shared" si="718"/>
        <v>-88.461392129257433</v>
      </c>
      <c r="R2422">
        <f t="shared" si="719"/>
        <v>91.538607870742567</v>
      </c>
      <c r="S2422">
        <f t="shared" si="720"/>
        <v>8.2607793273269809</v>
      </c>
      <c r="T2422">
        <f t="shared" si="703"/>
        <v>-7.4050236797029854</v>
      </c>
    </row>
    <row r="2423" spans="1:20" x14ac:dyDescent="0.25">
      <c r="A2423">
        <f t="shared" si="704"/>
        <v>52101.242523035959</v>
      </c>
      <c r="B2423">
        <f t="shared" si="721"/>
        <v>8292.1702887708252</v>
      </c>
      <c r="C2423" t="str">
        <f t="shared" si="705"/>
        <v>0.0127406549742431-0.424704180146631i</v>
      </c>
      <c r="D2423" t="str">
        <f t="shared" si="706"/>
        <v>3.4776732677866-1.95897557533035i</v>
      </c>
      <c r="E2423" t="str">
        <f t="shared" si="707"/>
        <v>170.421524809922+7.3493126288171i</v>
      </c>
      <c r="F2423" t="str">
        <f t="shared" si="708"/>
        <v>2.90983711394515-18.0263787245148i</v>
      </c>
      <c r="G2423" t="str">
        <f t="shared" si="709"/>
        <v>0.999974983430066-0.00500159415635124i</v>
      </c>
      <c r="H2423" t="str">
        <f t="shared" si="710"/>
        <v>20.6336125480494-206.6070092986i</v>
      </c>
      <c r="I2423" t="str">
        <f t="shared" si="711"/>
        <v>-24.8093851626656-6.58865830304117i</v>
      </c>
      <c r="K2423" t="str">
        <f t="shared" si="712"/>
        <v>0.00239301305283879-0.00438152926162275i</v>
      </c>
      <c r="L2423" t="str">
        <f t="shared" si="713"/>
        <v>0.000714285714285714-0.145846506274187i</v>
      </c>
      <c r="M2423" t="str">
        <f t="shared" si="714"/>
        <v>0.0025-0.00454389209888327i</v>
      </c>
      <c r="N2423">
        <f t="shared" si="715"/>
        <v>91.718294594163481</v>
      </c>
      <c r="O2423">
        <f t="shared" si="716"/>
        <v>7.4343626848519424</v>
      </c>
      <c r="P2423" s="3">
        <f t="shared" si="717"/>
        <v>-7.4343626848519424</v>
      </c>
      <c r="Q2423" s="3">
        <f t="shared" si="718"/>
        <v>-88.281705405836519</v>
      </c>
      <c r="R2423">
        <f t="shared" si="719"/>
        <v>91.718294594163481</v>
      </c>
      <c r="S2423">
        <f t="shared" si="720"/>
        <v>8.2921702887708246</v>
      </c>
      <c r="T2423">
        <f t="shared" si="703"/>
        <v>-7.4343626848519424</v>
      </c>
    </row>
    <row r="2424" spans="1:20" x14ac:dyDescent="0.25">
      <c r="A2424">
        <f t="shared" si="704"/>
        <v>52299.227244623493</v>
      </c>
      <c r="B2424">
        <f t="shared" si="721"/>
        <v>8323.680535868154</v>
      </c>
      <c r="C2424" t="str">
        <f t="shared" si="705"/>
        <v>0.0140249423650924-0.423235791602434i</v>
      </c>
      <c r="D2424" t="str">
        <f t="shared" si="706"/>
        <v>3.4776698285489-1.95186026934923i</v>
      </c>
      <c r="E2424" t="str">
        <f t="shared" si="707"/>
        <v>170.492494772186+7.36776827664205i</v>
      </c>
      <c r="F2424" t="str">
        <f t="shared" si="708"/>
        <v>2.90983655965861-17.9582482005535i</v>
      </c>
      <c r="G2424" t="str">
        <f t="shared" si="709"/>
        <v>0.999974792947697-0.00502059925778563i</v>
      </c>
      <c r="H2424" t="str">
        <f t="shared" si="710"/>
        <v>20.4200855066283-205.564939849474i</v>
      </c>
      <c r="I2424" t="str">
        <f t="shared" si="711"/>
        <v>-24.5915873491293-6.53264787434124i</v>
      </c>
      <c r="K2424" t="str">
        <f t="shared" si="712"/>
        <v>0.00239257178707591-0.00436523525172567i</v>
      </c>
      <c r="L2424" t="str">
        <f t="shared" si="713"/>
        <v>0.000714285714285714-0.145294387601302i</v>
      </c>
      <c r="M2424" t="str">
        <f t="shared" si="714"/>
        <v>0.0025-0.00452669067432085i</v>
      </c>
      <c r="N2424">
        <f t="shared" si="715"/>
        <v>91.897939835538921</v>
      </c>
      <c r="O2424">
        <f t="shared" si="716"/>
        <v>7.4635859305428944</v>
      </c>
      <c r="P2424" s="3">
        <f t="shared" si="717"/>
        <v>-7.4635859305428944</v>
      </c>
      <c r="Q2424" s="3">
        <f t="shared" si="718"/>
        <v>-88.102060164461079</v>
      </c>
      <c r="R2424">
        <f t="shared" si="719"/>
        <v>91.897939835538921</v>
      </c>
      <c r="S2424">
        <f t="shared" si="720"/>
        <v>8.3236805358681547</v>
      </c>
      <c r="T2424">
        <f t="shared" si="703"/>
        <v>-7.4635859305428944</v>
      </c>
    </row>
    <row r="2425" spans="1:20" x14ac:dyDescent="0.25">
      <c r="A2425">
        <f t="shared" si="704"/>
        <v>52497.964308153067</v>
      </c>
      <c r="B2425">
        <f t="shared" si="721"/>
        <v>8355.3105219044537</v>
      </c>
      <c r="C2425" t="str">
        <f t="shared" si="705"/>
        <v>0.0153002060180392-0.421773971134544i</v>
      </c>
      <c r="D2425" t="str">
        <f t="shared" si="706"/>
        <v>3.47766636313022-1.94477304093425i</v>
      </c>
      <c r="E2425" t="str">
        <f t="shared" si="707"/>
        <v>170.564029766378+7.3861726182309i</v>
      </c>
      <c r="F2425" t="str">
        <f t="shared" si="708"/>
        <v>2.90983600115171-17.8903760119792i</v>
      </c>
      <c r="G2425" t="str">
        <f t="shared" si="709"/>
        <v>0.999974601014985-0.00503967656766185i</v>
      </c>
      <c r="H2425" t="str">
        <f t="shared" si="710"/>
        <v>20.2092598750191-204.530339719744i</v>
      </c>
      <c r="I2425" t="str">
        <f t="shared" si="711"/>
        <v>-24.3759601382018-6.47734414712293i</v>
      </c>
      <c r="K2425" t="str">
        <f t="shared" si="712"/>
        <v>0.00239213376189548-0.0043490039483599i</v>
      </c>
      <c r="L2425" t="str">
        <f t="shared" si="713"/>
        <v>0.000714285714285714-0.144744359036961i</v>
      </c>
      <c r="M2425" t="str">
        <f t="shared" si="714"/>
        <v>0.0025-0.00450955436772349i</v>
      </c>
      <c r="N2425">
        <f t="shared" si="715"/>
        <v>92.077541671057304</v>
      </c>
      <c r="O2425">
        <f t="shared" si="716"/>
        <v>7.4926932226539051</v>
      </c>
      <c r="P2425" s="3">
        <f t="shared" si="717"/>
        <v>-7.4926932226539051</v>
      </c>
      <c r="Q2425" s="3">
        <f t="shared" si="718"/>
        <v>-87.922458328942696</v>
      </c>
      <c r="R2425">
        <f t="shared" si="719"/>
        <v>92.077541671057304</v>
      </c>
      <c r="S2425">
        <f t="shared" si="720"/>
        <v>8.3553105219044532</v>
      </c>
      <c r="T2425">
        <f t="shared" si="703"/>
        <v>-7.4926932226539051</v>
      </c>
    </row>
    <row r="2426" spans="1:20" x14ac:dyDescent="0.25">
      <c r="A2426">
        <f t="shared" si="704"/>
        <v>52697.456572524046</v>
      </c>
      <c r="B2426">
        <f t="shared" si="721"/>
        <v>8387.0607018876908</v>
      </c>
      <c r="C2426" t="str">
        <f t="shared" si="705"/>
        <v>0.0165665190204295-0.420318697836255i</v>
      </c>
      <c r="D2426" t="str">
        <f t="shared" si="706"/>
        <v>3.4776628713313-1.93771378812639i</v>
      </c>
      <c r="E2426" t="str">
        <f t="shared" si="707"/>
        <v>170.636134451582+7.40452385004568i</v>
      </c>
      <c r="F2426" t="str">
        <f t="shared" si="708"/>
        <v>2.90983543839231-17.8227611824273i</v>
      </c>
      <c r="G2426" t="str">
        <f t="shared" si="709"/>
        <v>0.999974407620887-0.00505882636024677i</v>
      </c>
      <c r="H2426" t="str">
        <f t="shared" si="710"/>
        <v>20.0010928134614-203.503128123974i</v>
      </c>
      <c r="I2426" t="str">
        <f t="shared" si="711"/>
        <v>-24.1624775545053-6.42273539777497i</v>
      </c>
      <c r="K2426" t="str">
        <f t="shared" si="712"/>
        <v>0.00239169895211971-0.00433283511899231i</v>
      </c>
      <c r="L2426" t="str">
        <f t="shared" si="713"/>
        <v>0.000714285714285714-0.14419641266882i</v>
      </c>
      <c r="M2426" t="str">
        <f t="shared" si="714"/>
        <v>0.0025-0.00449248293257969i</v>
      </c>
      <c r="N2426">
        <f t="shared" si="715"/>
        <v>92.257098167427444</v>
      </c>
      <c r="O2426">
        <f t="shared" si="716"/>
        <v>7.5216843660972108</v>
      </c>
      <c r="P2426" s="3">
        <f t="shared" si="717"/>
        <v>-7.5216843660972108</v>
      </c>
      <c r="Q2426" s="3">
        <f t="shared" si="718"/>
        <v>-87.742901832572556</v>
      </c>
      <c r="R2426">
        <f t="shared" si="719"/>
        <v>92.257098167427444</v>
      </c>
      <c r="S2426">
        <f t="shared" si="720"/>
        <v>8.387060701887691</v>
      </c>
      <c r="T2426">
        <f t="shared" si="703"/>
        <v>-7.5216843660972108</v>
      </c>
    </row>
    <row r="2427" spans="1:20" x14ac:dyDescent="0.25">
      <c r="A2427">
        <f t="shared" si="704"/>
        <v>52897.706907499647</v>
      </c>
      <c r="B2427">
        <f t="shared" si="721"/>
        <v>8418.931532554865</v>
      </c>
      <c r="C2427" t="str">
        <f t="shared" si="705"/>
        <v>0.0178239539407931-0.418869950963924i</v>
      </c>
      <c r="D2427" t="str">
        <f t="shared" si="706"/>
        <v>3.47765935295139-1.93068240936899i</v>
      </c>
      <c r="E2427" t="str">
        <f t="shared" si="707"/>
        <v>170.708813527297+7.42282013869788i</v>
      </c>
      <c r="F2427" t="str">
        <f t="shared" si="708"/>
        <v>2.90983487134803-17.7554027392351i</v>
      </c>
      <c r="G2427" t="str">
        <f t="shared" si="709"/>
        <v>0.999974212754277-0.00507804891084801i</v>
      </c>
      <c r="H2427" t="str">
        <f t="shared" si="710"/>
        <v>19.7955423178346-202.48322546237i</v>
      </c>
      <c r="I2427" t="str">
        <f t="shared" si="711"/>
        <v>-23.9511140065199-6.36881013892551i</v>
      </c>
      <c r="K2427" t="str">
        <f t="shared" si="712"/>
        <v>0.00239126733275546-0.00431672853197704i</v>
      </c>
      <c r="L2427" t="str">
        <f t="shared" si="713"/>
        <v>0.000714285714285714-0.143650540614485i</v>
      </c>
      <c r="M2427" t="str">
        <f t="shared" si="714"/>
        <v>0.0025-0.00447547612331113i</v>
      </c>
      <c r="N2427">
        <f t="shared" si="715"/>
        <v>92.436607381722396</v>
      </c>
      <c r="O2427">
        <f t="shared" si="716"/>
        <v>7.5505591648117099</v>
      </c>
      <c r="P2427" s="3">
        <f t="shared" si="717"/>
        <v>-7.5505591648117099</v>
      </c>
      <c r="Q2427" s="3">
        <f t="shared" si="718"/>
        <v>-87.563392618277604</v>
      </c>
      <c r="R2427">
        <f t="shared" si="719"/>
        <v>92.436607381722396</v>
      </c>
      <c r="S2427">
        <f t="shared" si="720"/>
        <v>8.4189315325548648</v>
      </c>
      <c r="T2427">
        <f t="shared" si="703"/>
        <v>-7.5505591648117099</v>
      </c>
    </row>
    <row r="2428" spans="1:20" x14ac:dyDescent="0.25">
      <c r="A2428">
        <f t="shared" si="704"/>
        <v>53098.718193748144</v>
      </c>
      <c r="B2428">
        <f t="shared" si="721"/>
        <v>8450.9234723785739</v>
      </c>
      <c r="C2428" t="str">
        <f t="shared" si="705"/>
        <v>0.0190725828328838-0.417427709936795i</v>
      </c>
      <c r="D2428" t="str">
        <f t="shared" si="706"/>
        <v>3.47765580778818-1.9236788035063i</v>
      </c>
      <c r="E2428" t="str">
        <f t="shared" si="707"/>
        <v>170.782071733789+7.44105962047631i</v>
      </c>
      <c r="F2428" t="str">
        <f t="shared" si="708"/>
        <v>2.90983429998624-17.6882997134284i</v>
      </c>
      <c r="G2428" t="str">
        <f t="shared" si="709"/>
        <v>0.999974016403944-0.00509734449581793i</v>
      </c>
      <c r="H2428" t="str">
        <f t="shared" si="710"/>
        <v>19.5925672003042-201.470553299553i</v>
      </c>
      <c r="I2428" t="str">
        <f t="shared" si="711"/>
        <v>-23.7418442796931-6.31555711386138i</v>
      </c>
      <c r="K2428" t="str">
        <f t="shared" si="712"/>
        <v>0.00239083887899287-0.00430068395655238i</v>
      </c>
      <c r="L2428" t="str">
        <f t="shared" si="713"/>
        <v>0.000714285714285714-0.143106735021403i</v>
      </c>
      <c r="M2428" t="str">
        <f t="shared" si="714"/>
        <v>0.0025-0.0044585336952691i</v>
      </c>
      <c r="N2428">
        <f t="shared" si="715"/>
        <v>92.616067361219194</v>
      </c>
      <c r="O2428">
        <f t="shared" si="716"/>
        <v>7.5793174217566808</v>
      </c>
      <c r="P2428" s="3">
        <f t="shared" si="717"/>
        <v>-7.5793174217566808</v>
      </c>
      <c r="Q2428" s="3">
        <f t="shared" si="718"/>
        <v>-87.383932638780806</v>
      </c>
      <c r="R2428">
        <f t="shared" si="719"/>
        <v>92.616067361219194</v>
      </c>
      <c r="S2428">
        <f t="shared" si="720"/>
        <v>8.4509234723785731</v>
      </c>
      <c r="T2428">
        <f t="shared" si="703"/>
        <v>-7.5793174217566808</v>
      </c>
    </row>
    <row r="2429" spans="1:20" x14ac:dyDescent="0.25">
      <c r="A2429">
        <f t="shared" si="704"/>
        <v>53300.493322884387</v>
      </c>
      <c r="B2429">
        <f t="shared" si="721"/>
        <v>8483.0369815736121</v>
      </c>
      <c r="C2429" t="str">
        <f t="shared" si="705"/>
        <v>0.0203124772396874-0.415991954336904i</v>
      </c>
      <c r="D2429" t="str">
        <f t="shared" si="706"/>
        <v>3.47765223563782-1.916702869782i</v>
      </c>
      <c r="E2429" t="str">
        <f t="shared" si="707"/>
        <v>170.85591385248+7.45924040086992i</v>
      </c>
      <c r="F2429" t="str">
        <f t="shared" si="708"/>
        <v>2.90983372427409-17.6214511397071i</v>
      </c>
      <c r="G2429" t="str">
        <f t="shared" si="709"/>
        <v>0.999973818558591-0.00511671339255757i</v>
      </c>
      <c r="H2429" t="str">
        <f t="shared" si="710"/>
        <v>19.3921270704827-200.465034343759i</v>
      </c>
      <c r="I2429" t="str">
        <f t="shared" si="711"/>
        <v>-23.5346435296916-6.26296529109781i</v>
      </c>
      <c r="K2429" t="str">
        <f t="shared" si="712"/>
        <v>0.00239041356620375-0.00428470116283755i</v>
      </c>
      <c r="L2429" t="str">
        <f t="shared" si="713"/>
        <v>0.000714285714285714-0.142564988066749i</v>
      </c>
      <c r="M2429" t="str">
        <f t="shared" si="714"/>
        <v>0.0025-0.00444165540473111i</v>
      </c>
      <c r="N2429">
        <f t="shared" si="715"/>
        <v>92.79547614323657</v>
      </c>
      <c r="O2429">
        <f t="shared" si="716"/>
        <v>7.6079589389042948</v>
      </c>
      <c r="P2429" s="3">
        <f t="shared" si="717"/>
        <v>-7.6079589389042948</v>
      </c>
      <c r="Q2429" s="3">
        <f t="shared" si="718"/>
        <v>-87.20452385676343</v>
      </c>
      <c r="R2429">
        <f t="shared" si="719"/>
        <v>92.79547614323657</v>
      </c>
      <c r="S2429">
        <f t="shared" si="720"/>
        <v>8.483036981573612</v>
      </c>
      <c r="T2429">
        <f t="shared" si="703"/>
        <v>-7.6079589389042948</v>
      </c>
    </row>
    <row r="2430" spans="1:20" x14ac:dyDescent="0.25">
      <c r="A2430">
        <f t="shared" si="704"/>
        <v>53503.035197511352</v>
      </c>
      <c r="B2430">
        <f t="shared" si="721"/>
        <v>8515.2725221035926</v>
      </c>
      <c r="C2430" t="str">
        <f t="shared" si="705"/>
        <v>0.0215437081974171-0.414562663908968i</v>
      </c>
      <c r="D2430" t="str">
        <f t="shared" si="706"/>
        <v>3.477648636295-1.90975450783778i</v>
      </c>
      <c r="E2430" t="str">
        <f t="shared" si="707"/>
        <v>170.930344706312+7.47736055407956i</v>
      </c>
      <c r="F2430" t="str">
        <f t="shared" si="708"/>
        <v>2.90983314417844-17.5548560564315i</v>
      </c>
      <c r="G2430" t="str">
        <f t="shared" si="709"/>
        <v>0.999973619206835-0.00513615587952059i</v>
      </c>
      <c r="H2430" t="str">
        <f t="shared" si="710"/>
        <v>19.1941823170956-199.466592426482i</v>
      </c>
      <c r="I2430" t="str">
        <f t="shared" si="711"/>
        <v>-23.3294872757964-6.21102385909555i</v>
      </c>
      <c r="K2430" t="str">
        <f t="shared" si="712"/>
        <v>0.0023899913699404-0.00426877992182958i</v>
      </c>
      <c r="L2430" t="str">
        <f t="shared" si="713"/>
        <v>0.000714285714285714-0.142025291957312i</v>
      </c>
      <c r="M2430" t="str">
        <f t="shared" si="714"/>
        <v>0.0025-0.00442484100889731i</v>
      </c>
      <c r="N2430">
        <f t="shared" si="715"/>
        <v>92.974831754974375</v>
      </c>
      <c r="O2430">
        <f t="shared" si="716"/>
        <v>7.636483517232854</v>
      </c>
      <c r="P2430" s="3">
        <f t="shared" si="717"/>
        <v>-7.636483517232854</v>
      </c>
      <c r="Q2430" s="3">
        <f t="shared" si="718"/>
        <v>-87.025168245025625</v>
      </c>
      <c r="R2430">
        <f t="shared" si="719"/>
        <v>92.974831754974375</v>
      </c>
      <c r="S2430">
        <f t="shared" si="720"/>
        <v>8.5152725221035919</v>
      </c>
      <c r="T2430">
        <f t="shared" si="703"/>
        <v>-7.636483517232854</v>
      </c>
    </row>
    <row r="2431" spans="1:20" x14ac:dyDescent="0.25">
      <c r="A2431">
        <f t="shared" si="704"/>
        <v>53706.346731261889</v>
      </c>
      <c r="B2431">
        <f t="shared" si="721"/>
        <v>8547.6305576875857</v>
      </c>
      <c r="C2431" t="str">
        <f t="shared" si="705"/>
        <v>0.0227663462394492-0.413139818560247i</v>
      </c>
      <c r="D2431" t="str">
        <f t="shared" si="706"/>
        <v>3.47764500955272-1.90283361771186i</v>
      </c>
      <c r="E2431" t="str">
        <f t="shared" si="707"/>
        <v>171.005369160128+7.49541812252413i</v>
      </c>
      <c r="F2431" t="str">
        <f t="shared" si="708"/>
        <v>2.90983255966593-17.4885135056085i</v>
      </c>
      <c r="G2431" t="str">
        <f t="shared" si="709"/>
        <v>0.999973418337208-0.00515567223621727i</v>
      </c>
      <c r="H2431" t="str">
        <f t="shared" si="710"/>
        <v>18.9986940901299-198.475152482525i</v>
      </c>
      <c r="I2431" t="str">
        <f t="shared" si="711"/>
        <v>-23.1263513944346-6.15972222111952i</v>
      </c>
      <c r="K2431" t="str">
        <f t="shared" si="712"/>
        <v>0.00238957226593403-0.00425292000539999i</v>
      </c>
      <c r="L2431" t="str">
        <f t="shared" si="713"/>
        <v>0.000714285714285714-0.14148763892938i</v>
      </c>
      <c r="M2431" t="str">
        <f t="shared" si="714"/>
        <v>0.0025-0.00440809026588694i</v>
      </c>
      <c r="N2431">
        <f t="shared" si="715"/>
        <v>93.154132213347808</v>
      </c>
      <c r="O2431">
        <f t="shared" si="716"/>
        <v>7.6648909567210648</v>
      </c>
      <c r="P2431" s="3">
        <f t="shared" si="717"/>
        <v>-7.6648909567210648</v>
      </c>
      <c r="Q2431" s="3">
        <f t="shared" si="718"/>
        <v>-86.845867786652192</v>
      </c>
      <c r="R2431">
        <f t="shared" si="719"/>
        <v>93.154132213347808</v>
      </c>
      <c r="S2431">
        <f t="shared" si="720"/>
        <v>8.5476305576875848</v>
      </c>
      <c r="T2431">
        <f t="shared" si="703"/>
        <v>-7.6648909567210648</v>
      </c>
    </row>
    <row r="2432" spans="1:20" x14ac:dyDescent="0.25">
      <c r="A2432">
        <f t="shared" si="704"/>
        <v>53910.43084884069</v>
      </c>
      <c r="B2432">
        <f t="shared" si="721"/>
        <v>8580.1115538067988</v>
      </c>
      <c r="C2432" t="str">
        <f t="shared" si="705"/>
        <v>0.0239804614002617-0.411723398360495i</v>
      </c>
      <c r="D2432" t="str">
        <f t="shared" si="706"/>
        <v>3.47764135520247-1.89594009983757i</v>
      </c>
      <c r="E2432" t="str">
        <f t="shared" si="707"/>
        <v>171.080992121056+7.51341111634043i</v>
      </c>
      <c r="F2432" t="str">
        <f t="shared" si="708"/>
        <v>2.90983197070291-17.4224225328778i</v>
      </c>
      <c r="G2432" t="str">
        <f t="shared" si="709"/>
        <v>0.999973215938153-0.00517526274321856i</v>
      </c>
      <c r="H2432" t="str">
        <f t="shared" si="710"/>
        <v>18.8056242834564-197.490640530466i</v>
      </c>
      <c r="I2432" t="str">
        <f t="shared" si="711"/>
        <v>-22.9252121128459-6.10904999023554i</v>
      </c>
      <c r="K2432" t="str">
        <f t="shared" si="712"/>
        <v>0.00238915623009348-0.00423712118629174i</v>
      </c>
      <c r="L2432" t="str">
        <f t="shared" si="713"/>
        <v>0.000714285714285714-0.140952021248635i</v>
      </c>
      <c r="M2432" t="str">
        <f t="shared" si="714"/>
        <v>0.0025-0.00439140293473494i</v>
      </c>
      <c r="N2432">
        <f t="shared" si="715"/>
        <v>93.333375524824547</v>
      </c>
      <c r="O2432">
        <f t="shared" si="716"/>
        <v>7.6931810563408822</v>
      </c>
      <c r="P2432" s="3">
        <f t="shared" si="717"/>
        <v>-7.6931810563408822</v>
      </c>
      <c r="Q2432" s="3">
        <f t="shared" si="718"/>
        <v>-86.666624475175453</v>
      </c>
      <c r="R2432">
        <f t="shared" si="719"/>
        <v>93.333375524824547</v>
      </c>
      <c r="S2432">
        <f t="shared" si="720"/>
        <v>8.5801115538067982</v>
      </c>
      <c r="T2432">
        <f t="shared" si="703"/>
        <v>-7.6931810563408822</v>
      </c>
    </row>
    <row r="2433" spans="1:20" x14ac:dyDescent="0.25">
      <c r="A2433">
        <f t="shared" si="704"/>
        <v>54115.290486066282</v>
      </c>
      <c r="B2433">
        <f t="shared" si="721"/>
        <v>8612.7159777112647</v>
      </c>
      <c r="C2433" t="str">
        <f t="shared" si="705"/>
        <v>0.0251861232193045-0.41031338354188i</v>
      </c>
      <c r="D2433" t="str">
        <f t="shared" si="706"/>
        <v>3.47763767303417-1.88907385504192i</v>
      </c>
      <c r="E2433" t="str">
        <f t="shared" si="707"/>
        <v>171.157218538892+7.53133751286618i</v>
      </c>
      <c r="F2433" t="str">
        <f t="shared" si="708"/>
        <v>2.90983137725552-17.3565821874979i</v>
      </c>
      <c r="G2433" t="str">
        <f t="shared" si="709"/>
        <v>0.999973011998025-0.00519492768215997i</v>
      </c>
      <c r="H2433" t="str">
        <f t="shared" si="710"/>
        <v>18.6149355179086-196.512983653524i</v>
      </c>
      <c r="I2433" t="str">
        <f t="shared" si="711"/>
        <v>-22.7260460028801-6.05899698444073i</v>
      </c>
      <c r="K2433" t="str">
        <f t="shared" si="712"/>
        <v>0.00238874323850381-0.00422138323811605i</v>
      </c>
      <c r="L2433" t="str">
        <f t="shared" si="713"/>
        <v>0.000714285714285714-0.140418431210037i</v>
      </c>
      <c r="M2433" t="str">
        <f t="shared" si="714"/>
        <v>0.0025-0.00437477877538847i</v>
      </c>
      <c r="N2433">
        <f t="shared" si="715"/>
        <v>93.512559685255695</v>
      </c>
      <c r="O2433">
        <f t="shared" si="716"/>
        <v>7.7213536140514467</v>
      </c>
      <c r="P2433" s="3">
        <f t="shared" si="717"/>
        <v>-7.7213536140514467</v>
      </c>
      <c r="Q2433" s="3">
        <f t="shared" si="718"/>
        <v>-86.487440314744305</v>
      </c>
      <c r="R2433">
        <f t="shared" si="719"/>
        <v>93.512559685255695</v>
      </c>
      <c r="S2433">
        <f t="shared" si="720"/>
        <v>8.6127159777112645</v>
      </c>
      <c r="T2433">
        <f t="shared" si="703"/>
        <v>-7.7213536140514467</v>
      </c>
    </row>
    <row r="2434" spans="1:20" x14ac:dyDescent="0.25">
      <c r="A2434">
        <f t="shared" si="704"/>
        <v>54320.928589913339</v>
      </c>
      <c r="B2434">
        <f t="shared" si="721"/>
        <v>8645.4442984265679</v>
      </c>
      <c r="C2434" t="str">
        <f t="shared" si="705"/>
        <v>0.0263834007448621-0.408909754498915i</v>
      </c>
      <c r="D2434" t="str">
        <f t="shared" si="706"/>
        <v>3.47763396283611-1.88223478454418i</v>
      </c>
      <c r="E2434" t="str">
        <f t="shared" si="707"/>
        <v>171.234053406489+7.54919525612675i</v>
      </c>
      <c r="F2434" t="str">
        <f t="shared" si="708"/>
        <v>2.90983077928959-17.2909915223328i</v>
      </c>
      <c r="G2434" t="str">
        <f t="shared" si="709"/>
        <v>0.999972806505091-0.00521466733574576i</v>
      </c>
      <c r="H2434" t="str">
        <f t="shared" si="710"/>
        <v>18.4265911248058-195.542109980818i</v>
      </c>
      <c r="I2434" t="str">
        <f t="shared" si="711"/>
        <v>-22.5288299749245-6.00955322192346i</v>
      </c>
      <c r="K2434" t="str">
        <f t="shared" si="712"/>
        <v>0.00238833326742484-0.00420570593534923i</v>
      </c>
      <c r="L2434" t="str">
        <f t="shared" si="713"/>
        <v>0.000714285714285714-0.139886861137714i</v>
      </c>
      <c r="M2434" t="str">
        <f t="shared" si="714"/>
        <v>0.0025-0.00435821754870339i</v>
      </c>
      <c r="N2434">
        <f t="shared" si="715"/>
        <v>93.691682679708734</v>
      </c>
      <c r="O2434">
        <f t="shared" si="716"/>
        <v>7.749408426793261</v>
      </c>
      <c r="P2434" s="3">
        <f t="shared" si="717"/>
        <v>-7.749408426793261</v>
      </c>
      <c r="Q2434" s="3">
        <f t="shared" si="718"/>
        <v>-86.308317320291266</v>
      </c>
      <c r="R2434">
        <f t="shared" si="719"/>
        <v>93.691682679708734</v>
      </c>
      <c r="S2434">
        <f t="shared" si="720"/>
        <v>8.6454442984265683</v>
      </c>
      <c r="T2434">
        <f t="shared" si="703"/>
        <v>-7.749408426793261</v>
      </c>
    </row>
    <row r="2435" spans="1:20" x14ac:dyDescent="0.25">
      <c r="A2435">
        <f t="shared" si="704"/>
        <v>54527.348118555012</v>
      </c>
      <c r="B2435">
        <f t="shared" si="721"/>
        <v>8678.2969867605898</v>
      </c>
      <c r="C2435" t="str">
        <f t="shared" si="705"/>
        <v>0.027572362537882-0.407512491788429i</v>
      </c>
      <c r="D2435" t="str">
        <f t="shared" si="706"/>
        <v>3.47763022439497-1.87542278995441i</v>
      </c>
      <c r="E2435" t="str">
        <f t="shared" si="707"/>
        <v>171.311501760151+7.56698225630077i</v>
      </c>
      <c r="F2435" t="str">
        <f t="shared" si="708"/>
        <v>2.90983017677074-17.2256495938383i</v>
      </c>
      <c r="G2435" t="str">
        <f t="shared" si="709"/>
        <v>0.99997259944753-0.00523448198775281i</v>
      </c>
      <c r="H2435" t="str">
        <f t="shared" si="710"/>
        <v>18.2405551299073-194.577948669005i</v>
      </c>
      <c r="I2435" t="str">
        <f t="shared" si="711"/>
        <v>-22.3335412719554-5.96070891644926i</v>
      </c>
      <c r="K2435" t="str">
        <f t="shared" si="712"/>
        <v>0.00238792629328994-0.00419008905332959i</v>
      </c>
      <c r="L2435" t="str">
        <f t="shared" si="713"/>
        <v>0.000714285714285714-0.139357303384851i</v>
      </c>
      <c r="M2435" t="str">
        <f t="shared" si="714"/>
        <v>0.0025-0.00434171901644093i</v>
      </c>
      <c r="N2435">
        <f t="shared" si="715"/>
        <v>93.870742482298141</v>
      </c>
      <c r="O2435">
        <f t="shared" si="716"/>
        <v>7.777345290481926</v>
      </c>
      <c r="P2435" s="3">
        <f t="shared" si="717"/>
        <v>-7.777345290481926</v>
      </c>
      <c r="Q2435" s="3">
        <f t="shared" si="718"/>
        <v>-86.129257517701859</v>
      </c>
      <c r="R2435">
        <f t="shared" si="719"/>
        <v>93.870742482298141</v>
      </c>
      <c r="S2435">
        <f t="shared" si="720"/>
        <v>8.6782969867605892</v>
      </c>
      <c r="T2435">
        <f t="shared" si="703"/>
        <v>-7.777345290481926</v>
      </c>
    </row>
    <row r="2436" spans="1:20" x14ac:dyDescent="0.25">
      <c r="A2436">
        <f t="shared" si="704"/>
        <v>54734.552041405528</v>
      </c>
      <c r="B2436">
        <f t="shared" si="721"/>
        <v>8711.2745153102805</v>
      </c>
      <c r="C2436" t="str">
        <f t="shared" si="705"/>
        <v>0.0287530766757639-0.406121576129518i</v>
      </c>
      <c r="D2436" t="str">
        <f t="shared" si="706"/>
        <v>3.47762645749581-1.86863777327211i</v>
      </c>
      <c r="E2436" t="str">
        <f t="shared" si="707"/>
        <v>171.389568680022+7.58469638918649i</v>
      </c>
      <c r="F2436" t="str">
        <f t="shared" si="708"/>
        <v>2.90982956966429-17.1605554620482i</v>
      </c>
      <c r="G2436" t="str">
        <f t="shared" si="709"/>
        <v>0.999972390813427-0.00525437192303484i</v>
      </c>
      <c r="H2436" t="str">
        <f t="shared" si="710"/>
        <v>18.0567922377833-193.620429884289i</v>
      </c>
      <c r="I2436" t="str">
        <f t="shared" si="711"/>
        <v>-22.1401574637115-5.91245447286819i</v>
      </c>
      <c r="K2436" t="str">
        <f t="shared" si="712"/>
        <v>0.00238752229270456-0.00417453236825427i</v>
      </c>
      <c r="L2436" t="str">
        <f t="shared" si="713"/>
        <v>0.000714285714285714-0.138829750333584i</v>
      </c>
      <c r="M2436" t="str">
        <f t="shared" si="714"/>
        <v>0.0025-0.00432528294126411i</v>
      </c>
      <c r="N2436">
        <f t="shared" si="715"/>
        <v>94.049737056014138</v>
      </c>
      <c r="O2436">
        <f t="shared" si="716"/>
        <v>7.8051640000028257</v>
      </c>
      <c r="P2436" s="3">
        <f t="shared" si="717"/>
        <v>-7.8051640000028257</v>
      </c>
      <c r="Q2436" s="3">
        <f t="shared" si="718"/>
        <v>-85.950262943985862</v>
      </c>
      <c r="R2436">
        <f t="shared" si="719"/>
        <v>94.049737056014138</v>
      </c>
      <c r="S2436">
        <f t="shared" si="720"/>
        <v>8.7112745153102811</v>
      </c>
      <c r="T2436">
        <f t="shared" si="703"/>
        <v>-7.8051640000028257</v>
      </c>
    </row>
    <row r="2437" spans="1:20" x14ac:dyDescent="0.25">
      <c r="A2437">
        <f t="shared" si="704"/>
        <v>54942.543339162876</v>
      </c>
      <c r="B2437">
        <f t="shared" si="721"/>
        <v>8744.3773584684604</v>
      </c>
      <c r="C2437" t="str">
        <f t="shared" si="705"/>
        <v>0.0299256107561293-0.404736988403567i</v>
      </c>
      <c r="D2437" t="str">
        <f t="shared" si="706"/>
        <v>3.47762266192209-1.86187963688477i</v>
      </c>
      <c r="E2437" t="str">
        <f t="shared" si="707"/>
        <v>171.468259290495+7.6023354956532i</v>
      </c>
      <c r="F2437" t="str">
        <f t="shared" si="708"/>
        <v>2.90982895793534-17.0957081905611i</v>
      </c>
      <c r="G2437" t="str">
        <f t="shared" si="709"/>
        <v>0.999972180590781-0.00527433742752636i</v>
      </c>
      <c r="H2437" t="str">
        <f t="shared" si="710"/>
        <v>17.8752678165944-192.669484784809i</v>
      </c>
      <c r="I2437" t="str">
        <f t="shared" si="711"/>
        <v>-21.9486564409893-5.86478048274157i</v>
      </c>
      <c r="K2437" t="str">
        <f t="shared" si="712"/>
        <v>0.00238712124244497-0.00415903565717619i</v>
      </c>
      <c r="L2437" t="str">
        <f t="shared" si="713"/>
        <v>0.000714285714285714-0.138304194394883i</v>
      </c>
      <c r="M2437" t="str">
        <f t="shared" si="714"/>
        <v>0.0025-0.00430890908673452i</v>
      </c>
      <c r="N2437">
        <f t="shared" si="715"/>
        <v>94.228664352550737</v>
      </c>
      <c r="O2437">
        <f t="shared" si="716"/>
        <v>7.8328643492046961</v>
      </c>
      <c r="P2437" s="3">
        <f t="shared" si="717"/>
        <v>-7.8328643492046961</v>
      </c>
      <c r="Q2437" s="3">
        <f t="shared" si="718"/>
        <v>-85.771335647449263</v>
      </c>
      <c r="R2437">
        <f t="shared" si="719"/>
        <v>94.228664352550737</v>
      </c>
      <c r="S2437">
        <f t="shared" si="720"/>
        <v>8.7443773584684603</v>
      </c>
      <c r="T2437">
        <f t="shared" si="703"/>
        <v>-7.8328643492046961</v>
      </c>
    </row>
    <row r="2438" spans="1:20" x14ac:dyDescent="0.25">
      <c r="A2438">
        <f t="shared" si="704"/>
        <v>55151.325003851693</v>
      </c>
      <c r="B2438">
        <f t="shared" si="721"/>
        <v>8777.605992430641</v>
      </c>
      <c r="C2438" t="str">
        <f t="shared" si="705"/>
        <v>0.0310900319005513-0.403358709654212i</v>
      </c>
      <c r="D2438" t="str">
        <f t="shared" si="706"/>
        <v>3.47761883745559-1.85514828356647i</v>
      </c>
      <c r="E2438" t="str">
        <f t="shared" si="707"/>
        <v>171.547578760606+7.61989738108659i</v>
      </c>
      <c r="F2438" t="str">
        <f t="shared" si="708"/>
        <v>2.90982834154866-17.0311068465266i</v>
      </c>
      <c r="G2438" t="str">
        <f t="shared" si="709"/>
        <v>0.999971968767496-0.00529437878824681i</v>
      </c>
      <c r="H2438" t="str">
        <f t="shared" si="710"/>
        <v>17.6959478832616-191.725045503363i</v>
      </c>
      <c r="I2438" t="str">
        <f t="shared" si="711"/>
        <v>-21.7590164100523-5.8176777200823i</v>
      </c>
      <c r="K2438" t="str">
        <f t="shared" si="712"/>
        <v>0.00238672311945689-0.00414359869800088i</v>
      </c>
      <c r="L2438" t="str">
        <f t="shared" si="713"/>
        <v>0.000714285714285714-0.137780628008451i</v>
      </c>
      <c r="M2438" t="str">
        <f t="shared" si="714"/>
        <v>0.0025-0.00429259721730874i</v>
      </c>
      <c r="N2438">
        <f t="shared" si="715"/>
        <v>94.40752231213213</v>
      </c>
      <c r="O2438">
        <f t="shared" si="716"/>
        <v>7.8604461308949674</v>
      </c>
      <c r="P2438" s="3">
        <f t="shared" si="717"/>
        <v>-7.8604461308949674</v>
      </c>
      <c r="Q2438" s="3">
        <f t="shared" si="718"/>
        <v>-85.59247768786787</v>
      </c>
      <c r="R2438">
        <f t="shared" si="719"/>
        <v>94.40752231213213</v>
      </c>
      <c r="S2438">
        <f t="shared" si="720"/>
        <v>8.7776059924306402</v>
      </c>
      <c r="T2438">
        <f t="shared" si="703"/>
        <v>-7.8604461308949674</v>
      </c>
    </row>
    <row r="2439" spans="1:20" x14ac:dyDescent="0.25">
      <c r="A2439">
        <f t="shared" si="704"/>
        <v>55360.900038866326</v>
      </c>
      <c r="B2439">
        <f t="shared" si="721"/>
        <v>8810.9608952018771</v>
      </c>
      <c r="C2439" t="str">
        <f t="shared" si="705"/>
        <v>0.0322464067582477-0.401986721087373i</v>
      </c>
      <c r="D2439" t="str">
        <f t="shared" si="706"/>
        <v>3.47761498387642-1.8484436164765i</v>
      </c>
      <c r="E2439" t="str">
        <f t="shared" si="707"/>
        <v>171.627532304443+7.63737981482197i</v>
      </c>
      <c r="F2439" t="str">
        <f t="shared" si="708"/>
        <v>2.90982772046881-16.9667505006322i</v>
      </c>
      <c r="G2439" t="str">
        <f t="shared" si="709"/>
        <v>0.999971755331387-0.0053144962933047i</v>
      </c>
      <c r="H2439" t="str">
        <f t="shared" si="710"/>
        <v>17.5187990890207-190.787045130499i</v>
      </c>
      <c r="I2439" t="str">
        <f t="shared" si="711"/>
        <v>-21.5712158871569-5.77113713720769i</v>
      </c>
      <c r="K2439" t="str">
        <f t="shared" si="712"/>
        <v>0.00238632790085415-0.00412822126948348i</v>
      </c>
      <c r="L2439" t="str">
        <f t="shared" si="713"/>
        <v>0.000714285714285714-0.137259043642609i</v>
      </c>
      <c r="M2439" t="str">
        <f t="shared" si="714"/>
        <v>0.0025-0.00427634709833508i</v>
      </c>
      <c r="N2439">
        <f t="shared" si="715"/>
        <v>94.586308863335901</v>
      </c>
      <c r="O2439">
        <f t="shared" si="716"/>
        <v>7.887909136834069</v>
      </c>
      <c r="P2439" s="3">
        <f t="shared" si="717"/>
        <v>-7.887909136834069</v>
      </c>
      <c r="Q2439" s="3">
        <f t="shared" si="718"/>
        <v>-85.413691136664099</v>
      </c>
      <c r="R2439">
        <f t="shared" si="719"/>
        <v>94.586308863335901</v>
      </c>
      <c r="S2439">
        <f t="shared" si="720"/>
        <v>8.8109608952018768</v>
      </c>
      <c r="T2439">
        <f t="shared" si="703"/>
        <v>-7.887909136834069</v>
      </c>
    </row>
    <row r="2440" spans="1:20" x14ac:dyDescent="0.25">
      <c r="A2440">
        <f t="shared" si="704"/>
        <v>55571.271459014024</v>
      </c>
      <c r="B2440">
        <f t="shared" si="721"/>
        <v>8844.4425466036446</v>
      </c>
      <c r="C2440" t="str">
        <f t="shared" si="705"/>
        <v>0.0333948015097667-0.400621004071288i</v>
      </c>
      <c r="D2440" t="str">
        <f t="shared" si="706"/>
        <v>3.47761110096304-1.84176553915792i</v>
      </c>
      <c r="E2440" t="str">
        <f t="shared" si="707"/>
        <v>171.708125181558+7.6547805295704i</v>
      </c>
      <c r="F2440" t="str">
        <f t="shared" si="708"/>
        <v>2.90982709466005-16.9026382270896i</v>
      </c>
      <c r="G2440" t="str">
        <f t="shared" si="709"/>
        <v>0.999971540270174-0.00533469023190165i</v>
      </c>
      <c r="H2440" t="str">
        <f t="shared" si="710"/>
        <v>17.3437887053473-189.855417697936i</v>
      </c>
      <c r="I2440" t="str">
        <f t="shared" si="711"/>
        <v>-21.3852336931879-5.72514986069982i</v>
      </c>
      <c r="K2440" t="str">
        <f t="shared" si="712"/>
        <v>0.0023859355639174-0.00411290315122558i</v>
      </c>
      <c r="L2440" t="str">
        <f t="shared" si="713"/>
        <v>0.000714285714285714-0.136739433794191i</v>
      </c>
      <c r="M2440" t="str">
        <f t="shared" si="714"/>
        <v>0.0025-0.00426015849605009i</v>
      </c>
      <c r="N2440">
        <f t="shared" si="715"/>
        <v>94.765021922918592</v>
      </c>
      <c r="O2440">
        <f t="shared" si="716"/>
        <v>7.9152531577301435</v>
      </c>
      <c r="P2440" s="3">
        <f t="shared" si="717"/>
        <v>-7.9152531577301435</v>
      </c>
      <c r="Q2440" s="3">
        <f t="shared" si="718"/>
        <v>-85.234978077081408</v>
      </c>
      <c r="R2440">
        <f t="shared" si="719"/>
        <v>94.765021922918592</v>
      </c>
      <c r="S2440">
        <f t="shared" si="720"/>
        <v>8.8444425466036449</v>
      </c>
      <c r="T2440">
        <f t="shared" si="703"/>
        <v>-7.9152531577301435</v>
      </c>
    </row>
    <row r="2441" spans="1:20" x14ac:dyDescent="0.25">
      <c r="A2441">
        <f t="shared" si="704"/>
        <v>55782.442290558276</v>
      </c>
      <c r="B2441">
        <f t="shared" si="721"/>
        <v>8878.051428280738</v>
      </c>
      <c r="C2441" t="str">
        <f t="shared" si="705"/>
        <v>0.0345352818706267-0.399261540136536i</v>
      </c>
      <c r="D2441" t="str">
        <f t="shared" si="706"/>
        <v>3.47760718849222-1.83511395553621i</v>
      </c>
      <c r="E2441" t="str">
        <f t="shared" si="707"/>
        <v>171.789362697371+7.67209722083623i</v>
      </c>
      <c r="F2441" t="str">
        <f t="shared" si="708"/>
        <v>2.90982646408639-16.8387691036216i</v>
      </c>
      <c r="G2441" t="str">
        <f t="shared" si="709"/>
        <v>0.999971323571483-0.00535496089433658i</v>
      </c>
      <c r="H2441" t="str">
        <f t="shared" si="710"/>
        <v>17.1708846102421-188.930098162322i</v>
      </c>
      <c r="I2441" t="str">
        <f t="shared" si="711"/>
        <v>-21.2010489484046-5.67970718747115i</v>
      </c>
      <c r="K2441" t="str">
        <f t="shared" si="712"/>
        <v>0.00238554608609284-0.0040976441236722i</v>
      </c>
      <c r="L2441" t="str">
        <f t="shared" si="713"/>
        <v>0.000714285714285714-0.136221790988435i</v>
      </c>
      <c r="M2441" t="str">
        <f t="shared" si="714"/>
        <v>0.0025-0.0042440311775753i</v>
      </c>
      <c r="N2441">
        <f t="shared" si="715"/>
        <v>94.94365939563761</v>
      </c>
      <c r="O2441">
        <f t="shared" si="716"/>
        <v>7.942477983234479</v>
      </c>
      <c r="P2441" s="3">
        <f t="shared" si="717"/>
        <v>-7.942477983234479</v>
      </c>
      <c r="Q2441" s="3">
        <f t="shared" si="718"/>
        <v>-85.05634060436239</v>
      </c>
      <c r="R2441">
        <f t="shared" si="719"/>
        <v>94.94365939563761</v>
      </c>
      <c r="S2441">
        <f t="shared" si="720"/>
        <v>8.8780514282807381</v>
      </c>
      <c r="T2441">
        <f t="shared" si="703"/>
        <v>-7.942477983234479</v>
      </c>
    </row>
    <row r="2442" spans="1:20" x14ac:dyDescent="0.25">
      <c r="A2442">
        <f t="shared" si="704"/>
        <v>55994.415571262391</v>
      </c>
      <c r="B2442">
        <f t="shared" si="721"/>
        <v>8911.7880237082045</v>
      </c>
      <c r="C2442" t="str">
        <f t="shared" si="705"/>
        <v>0.0356679130949115-0.397908310976133i</v>
      </c>
      <c r="D2442" t="str">
        <f t="shared" si="706"/>
        <v>3.47760324623902-1.82848876991791i</v>
      </c>
      <c r="E2442" t="str">
        <f t="shared" si="707"/>
        <v>171.871250203601+7.68932754631777i</v>
      </c>
      <c r="F2442" t="str">
        <f t="shared" si="708"/>
        <v>2.90982582871154-16.775142211449i</v>
      </c>
      <c r="G2442" t="str">
        <f t="shared" si="709"/>
        <v>0.999971105222848-0.00537530857200986i</v>
      </c>
      <c r="H2442" t="str">
        <f t="shared" si="710"/>
        <v>17.000055274867-188.011022389315i</v>
      </c>
      <c r="I2442" t="str">
        <f t="shared" si="711"/>
        <v>-21.0186410672918-5.63480058093196i</v>
      </c>
      <c r="K2442" t="str">
        <f t="shared" si="712"/>
        <v>0.00238515944499087-0.00408244396810874i</v>
      </c>
      <c r="L2442" t="str">
        <f t="shared" si="713"/>
        <v>0.000714285714285714-0.135706107778875i</v>
      </c>
      <c r="M2442" t="str">
        <f t="shared" si="714"/>
        <v>0.0025-0.00422796491091383i</v>
      </c>
      <c r="N2442">
        <f t="shared" si="715"/>
        <v>95.12221917406923</v>
      </c>
      <c r="O2442">
        <f t="shared" si="716"/>
        <v>7.9695834019358944</v>
      </c>
      <c r="P2442" s="3">
        <f t="shared" si="717"/>
        <v>-7.9695834019358944</v>
      </c>
      <c r="Q2442" s="3">
        <f t="shared" si="718"/>
        <v>-84.87778082593077</v>
      </c>
      <c r="R2442">
        <f t="shared" si="719"/>
        <v>95.12221917406923</v>
      </c>
      <c r="S2442">
        <f t="shared" si="720"/>
        <v>8.9117880237082048</v>
      </c>
      <c r="T2442">
        <f t="shared" si="703"/>
        <v>-7.9695834019358944</v>
      </c>
    </row>
    <row r="2443" spans="1:20" x14ac:dyDescent="0.25">
      <c r="A2443">
        <f t="shared" si="704"/>
        <v>56207.194350433194</v>
      </c>
      <c r="B2443">
        <f t="shared" si="721"/>
        <v>8945.6528181982958</v>
      </c>
      <c r="C2443" t="str">
        <f t="shared" si="705"/>
        <v>0.0367927599788705-0.396561298445567i</v>
      </c>
      <c r="D2443" t="str">
        <f t="shared" si="706"/>
        <v>3.47759927397682-1.82188988698917i</v>
      </c>
      <c r="E2443" t="str">
        <f t="shared" si="707"/>
        <v>171.953793098672+7.7064691253072i</v>
      </c>
      <c r="F2443" t="str">
        <f t="shared" si="708"/>
        <v>2.90982518849894-16.7117566352769i</v>
      </c>
      <c r="G2443" t="str">
        <f t="shared" si="709"/>
        <v>0.999970885211706-0.00539573355742744i</v>
      </c>
      <c r="H2443" t="str">
        <f t="shared" si="710"/>
        <v>16.8312697505191-187.098127137987i</v>
      </c>
      <c r="I2443" t="str">
        <f t="shared" si="711"/>
        <v>-20.8379897535156-5.59042166725665i</v>
      </c>
      <c r="K2443" t="str">
        <f t="shared" si="712"/>
        <v>0.00238477561838483-0.0040673024666579i</v>
      </c>
      <c r="L2443" t="str">
        <f t="shared" si="713"/>
        <v>0.000714285714285714-0.135192376747236i</v>
      </c>
      <c r="M2443" t="str">
        <f t="shared" si="714"/>
        <v>0.0025-0.00421195946494702i</v>
      </c>
      <c r="N2443">
        <f t="shared" si="715"/>
        <v>95.300699138430986</v>
      </c>
      <c r="O2443">
        <f t="shared" si="716"/>
        <v>7.9965692013568255</v>
      </c>
      <c r="P2443" s="3">
        <f t="shared" si="717"/>
        <v>-7.9965692013568255</v>
      </c>
      <c r="Q2443" s="3">
        <f t="shared" si="718"/>
        <v>-84.699300861569014</v>
      </c>
      <c r="R2443">
        <f t="shared" si="719"/>
        <v>95.300699138430986</v>
      </c>
      <c r="S2443">
        <f t="shared" si="720"/>
        <v>8.9456528181982957</v>
      </c>
      <c r="T2443">
        <f t="shared" si="703"/>
        <v>-7.9965692013568255</v>
      </c>
    </row>
    <row r="2444" spans="1:20" x14ac:dyDescent="0.25">
      <c r="A2444">
        <f t="shared" si="704"/>
        <v>56420.781688964838</v>
      </c>
      <c r="B2444">
        <f t="shared" si="721"/>
        <v>8979.6462989074498</v>
      </c>
      <c r="C2444" t="str">
        <f t="shared" si="705"/>
        <v>0.0379098868644559-0.395220484562909i</v>
      </c>
      <c r="D2444" t="str">
        <f t="shared" si="706"/>
        <v>3.47759527147725-1.81531721181443i</v>
      </c>
      <c r="E2444" t="str">
        <f t="shared" si="707"/>
        <v>172.036996828143+7.72351953807277i</v>
      </c>
      <c r="F2444" t="str">
        <f t="shared" si="708"/>
        <v>2.90982454341176-16.648611463282i</v>
      </c>
      <c r="G2444" t="str">
        <f t="shared" si="709"/>
        <v>0.999970663525402-0.00541623614420505i</v>
      </c>
      <c r="H2444" t="str">
        <f t="shared" si="710"/>
        <v>16.6644976559378-186.191350045533i</v>
      </c>
      <c r="I2444" t="str">
        <f t="shared" si="711"/>
        <v>-20.6590749949809-5.5465622317463i</v>
      </c>
      <c r="K2444" t="str">
        <f t="shared" si="712"/>
        <v>0.00238439458420973-0.00405221940227668i</v>
      </c>
      <c r="L2444" t="str">
        <f t="shared" si="713"/>
        <v>0.000714285714285714-0.134680590503323i</v>
      </c>
      <c r="M2444" t="str">
        <f t="shared" si="714"/>
        <v>0.0025-0.0041960146094312i</v>
      </c>
      <c r="N2444">
        <f t="shared" si="715"/>
        <v>95.47909715639716</v>
      </c>
      <c r="O2444">
        <f t="shared" si="716"/>
        <v>8.0234351679483442</v>
      </c>
      <c r="P2444" s="3">
        <f t="shared" si="717"/>
        <v>-8.0234351679483442</v>
      </c>
      <c r="Q2444" s="3">
        <f t="shared" si="718"/>
        <v>-84.52090284360284</v>
      </c>
      <c r="R2444">
        <f t="shared" si="719"/>
        <v>95.47909715639716</v>
      </c>
      <c r="S2444">
        <f t="shared" si="720"/>
        <v>8.9796462989074506</v>
      </c>
      <c r="T2444">
        <f t="shared" si="703"/>
        <v>-8.0234351679483442</v>
      </c>
    </row>
    <row r="2445" spans="1:20" x14ac:dyDescent="0.25">
      <c r="A2445">
        <f t="shared" si="704"/>
        <v>56635.18065938291</v>
      </c>
      <c r="B2445">
        <f t="shared" si="721"/>
        <v>9013.7689548432991</v>
      </c>
      <c r="C2445" t="str">
        <f t="shared" si="705"/>
        <v>0.0390193576428562-0.393885851508921i</v>
      </c>
      <c r="D2445" t="str">
        <f t="shared" si="706"/>
        <v>3.4775912385102-1.80877064983504i</v>
      </c>
      <c r="E2445" t="str">
        <f t="shared" si="707"/>
        <v>172.120866885139+7.74047632523641i</v>
      </c>
      <c r="F2445" t="str">
        <f t="shared" si="708"/>
        <v>2.90982389341288-16.5857057870991i</v>
      </c>
      <c r="G2445" t="str">
        <f t="shared" si="709"/>
        <v>0.999970440151179-0.00543681662707245i</v>
      </c>
      <c r="H2445" t="str">
        <f t="shared" si="710"/>
        <v>16.4997091649296-185.290629612288i</v>
      </c>
      <c r="I2445" t="str">
        <f t="shared" si="711"/>
        <v>-20.4818770589875-5.50321421528424i</v>
      </c>
      <c r="K2445" t="str">
        <f t="shared" si="712"/>
        <v>0.00238401632056102-0.00403719455875333i</v>
      </c>
      <c r="L2445" t="str">
        <f t="shared" si="713"/>
        <v>0.000714285714285714-0.134170741684921i</v>
      </c>
      <c r="M2445" t="str">
        <f t="shared" si="714"/>
        <v>0.0025-0.00418013011499422i</v>
      </c>
      <c r="N2445">
        <f t="shared" si="715"/>
        <v>95.65741108291688</v>
      </c>
      <c r="O2445">
        <f t="shared" si="716"/>
        <v>8.0501810870856385</v>
      </c>
      <c r="P2445" s="3">
        <f t="shared" si="717"/>
        <v>-8.0501810870856385</v>
      </c>
      <c r="Q2445" s="3">
        <f t="shared" si="718"/>
        <v>-84.34258891708312</v>
      </c>
      <c r="R2445">
        <f t="shared" si="719"/>
        <v>95.65741108291688</v>
      </c>
      <c r="S2445">
        <f t="shared" si="720"/>
        <v>9.0137689548432984</v>
      </c>
      <c r="T2445">
        <f t="shared" si="703"/>
        <v>-8.0501810870856385</v>
      </c>
    </row>
    <row r="2446" spans="1:20" x14ac:dyDescent="0.25">
      <c r="A2446">
        <f t="shared" si="704"/>
        <v>56850.394345888577</v>
      </c>
      <c r="B2446">
        <f t="shared" si="721"/>
        <v>9048.0212768717047</v>
      </c>
      <c r="C2446" t="str">
        <f t="shared" si="705"/>
        <v>0.0401212357579674-0.392557381627155i</v>
      </c>
      <c r="D2446" t="str">
        <f t="shared" si="706"/>
        <v>3.47758717484382-1.80225010686792i</v>
      </c>
      <c r="E2446" t="str">
        <f t="shared" si="707"/>
        <v>172.20540881077+7.75733698713331i</v>
      </c>
      <c r="F2446" t="str">
        <f t="shared" si="708"/>
        <v>2.90982323846495-16.5230387018083i</v>
      </c>
      <c r="G2446" t="str">
        <f t="shared" si="709"/>
        <v>0.999970215076188-0.00545747530187753i</v>
      </c>
      <c r="H2446" t="str">
        <f t="shared" si="710"/>
        <v>16.3368749943062-184.395905187039i</v>
      </c>
      <c r="I2446" t="str">
        <f t="shared" si="711"/>
        <v>-20.3063764874839-5.46036971088239i</v>
      </c>
      <c r="K2446" t="str">
        <f t="shared" si="712"/>
        <v>0.00238364080569325-0.00402222772070436i</v>
      </c>
      <c r="L2446" t="str">
        <f t="shared" si="713"/>
        <v>0.000714285714285714-0.133662822957681i</v>
      </c>
      <c r="M2446" t="str">
        <f t="shared" si="714"/>
        <v>0.0025-0.00416430575313231i</v>
      </c>
      <c r="N2446">
        <f t="shared" si="715"/>
        <v>95.835638760026413</v>
      </c>
      <c r="O2446">
        <f t="shared" si="716"/>
        <v>8.0768067430642869</v>
      </c>
      <c r="P2446" s="3">
        <f t="shared" si="717"/>
        <v>-8.0768067430642869</v>
      </c>
      <c r="Q2446" s="3">
        <f t="shared" si="718"/>
        <v>-84.164361239973587</v>
      </c>
      <c r="R2446">
        <f t="shared" si="719"/>
        <v>95.835638760026413</v>
      </c>
      <c r="S2446">
        <f t="shared" si="720"/>
        <v>9.0480212768717045</v>
      </c>
      <c r="T2446">
        <f t="shared" si="703"/>
        <v>-8.0768067430642869</v>
      </c>
    </row>
    <row r="2447" spans="1:20" x14ac:dyDescent="0.25">
      <c r="A2447">
        <f t="shared" si="704"/>
        <v>57066.425844402955</v>
      </c>
      <c r="B2447">
        <f t="shared" si="721"/>
        <v>9082.4037577238178</v>
      </c>
      <c r="C2447" t="str">
        <f t="shared" si="705"/>
        <v>0.0412155842098774-0.391235057424119i</v>
      </c>
      <c r="D2447" t="str">
        <f t="shared" si="706"/>
        <v>3.47758308024451-1.79575548910415i</v>
      </c>
      <c r="E2447" t="str">
        <f t="shared" si="707"/>
        <v>172.29062819458+7.77409898317041i</v>
      </c>
      <c r="F2447" t="str">
        <f t="shared" si="708"/>
        <v>2.90982257853021-16.460609305922i</v>
      </c>
      <c r="G2447" t="str">
        <f t="shared" si="709"/>
        <v>0.999969988287479-0.00547821246559064i</v>
      </c>
      <c r="H2447" t="str">
        <f t="shared" si="710"/>
        <v>16.1759663921247-183.507116952632i</v>
      </c>
      <c r="I2447" t="str">
        <f t="shared" si="711"/>
        <v>-20.1325540924163-5.41802096031534i</v>
      </c>
      <c r="K2447" t="str">
        <f t="shared" si="712"/>
        <v>0.0023832680180189-0.00400731867357158i</v>
      </c>
      <c r="L2447" t="str">
        <f t="shared" si="713"/>
        <v>0.000714285714285714-0.133156827015024i</v>
      </c>
      <c r="M2447" t="str">
        <f t="shared" si="714"/>
        <v>0.0025-0.00414854129620672i</v>
      </c>
      <c r="N2447">
        <f t="shared" si="715"/>
        <v>96.013778016665398</v>
      </c>
      <c r="O2447">
        <f t="shared" si="716"/>
        <v>8.1033119190954199</v>
      </c>
      <c r="P2447" s="3">
        <f t="shared" si="717"/>
        <v>-8.1033119190954199</v>
      </c>
      <c r="Q2447" s="3">
        <f t="shared" si="718"/>
        <v>-83.986221983334602</v>
      </c>
      <c r="R2447">
        <f t="shared" si="719"/>
        <v>96.013778016665398</v>
      </c>
      <c r="S2447">
        <f t="shared" si="720"/>
        <v>9.0824037577238173</v>
      </c>
      <c r="T2447">
        <f t="shared" si="703"/>
        <v>-8.1033119190954199</v>
      </c>
    </row>
    <row r="2448" spans="1:20" x14ac:dyDescent="0.25">
      <c r="A2448">
        <f t="shared" si="704"/>
        <v>57283.278262611682</v>
      </c>
      <c r="B2448">
        <f t="shared" si="721"/>
        <v>9116.916892003168</v>
      </c>
      <c r="C2448" t="str">
        <f t="shared" si="705"/>
        <v>0.0423024655582788-0.389918861569405i</v>
      </c>
      <c r="D2448" t="str">
        <f t="shared" si="706"/>
        <v>3.47757895447688-1.78928670310767i</v>
      </c>
      <c r="E2448" t="str">
        <f t="shared" si="707"/>
        <v>172.376530674975+7.7907597311638i</v>
      </c>
      <c r="F2448" t="str">
        <f t="shared" si="708"/>
        <v>2.90982191357079-16.3984167013717i</v>
      </c>
      <c r="G2448" t="str">
        <f t="shared" si="709"/>
        <v>0.999969759772005-0.00549902841630881i</v>
      </c>
      <c r="H2448" t="str">
        <f t="shared" si="710"/>
        <v>16.0169551262218-182.624205911854i</v>
      </c>
      <c r="I2448" t="str">
        <f t="shared" si="711"/>
        <v>-19.9603909511683-5.37616035084024i</v>
      </c>
      <c r="K2448" t="str">
        <f t="shared" si="712"/>
        <v>0.00238289793610709-0.00399246720361903i</v>
      </c>
      <c r="L2448" t="str">
        <f t="shared" si="713"/>
        <v>0.000714285714285714-0.132652746578028i</v>
      </c>
      <c r="M2448" t="str">
        <f t="shared" si="714"/>
        <v>0.0025-0.00413283651744044i</v>
      </c>
      <c r="N2448">
        <f t="shared" si="715"/>
        <v>96.191826668486513</v>
      </c>
      <c r="O2448">
        <f t="shared" si="716"/>
        <v>8.1296963973023626</v>
      </c>
      <c r="P2448" s="3">
        <f t="shared" si="717"/>
        <v>-8.1296963973023626</v>
      </c>
      <c r="Q2448" s="3">
        <f t="shared" si="718"/>
        <v>-83.808173331513487</v>
      </c>
      <c r="R2448">
        <f t="shared" si="719"/>
        <v>96.191826668486513</v>
      </c>
      <c r="S2448">
        <f t="shared" si="720"/>
        <v>9.116916892003168</v>
      </c>
      <c r="T2448">
        <f t="shared" si="703"/>
        <v>-8.1296963973023626</v>
      </c>
    </row>
    <row r="2449" spans="1:20" x14ac:dyDescent="0.25">
      <c r="A2449">
        <f t="shared" si="704"/>
        <v>57500.954720009606</v>
      </c>
      <c r="B2449">
        <f t="shared" si="721"/>
        <v>9151.5611761927794</v>
      </c>
      <c r="C2449" t="str">
        <f t="shared" si="705"/>
        <v>0.0433819419258798-0.388608776895859i</v>
      </c>
      <c r="D2449" t="str">
        <f t="shared" si="706"/>
        <v>3.47757479730374-1.78284365581394i</v>
      </c>
      <c r="E2449" t="str">
        <f t="shared" si="707"/>
        <v>172.463121939668+7.80731660667105i</v>
      </c>
      <c r="F2449" t="str">
        <f t="shared" si="708"/>
        <v>2.90982124354837-16.3364599934954i</v>
      </c>
      <c r="G2449" t="str">
        <f t="shared" si="709"/>
        <v>0.99996952951662-0.00551992345325995i</v>
      </c>
      <c r="H2449" t="str">
        <f t="shared" si="710"/>
        <v>15.8598134730343-181.747113873604i</v>
      </c>
      <c r="I2449" t="str">
        <f t="shared" si="711"/>
        <v>-19.7898684020938-5.3347804119992i</v>
      </c>
      <c r="K2449" t="str">
        <f t="shared" si="712"/>
        <v>0.0023825305386824-0.00397767309792996i</v>
      </c>
      <c r="L2449" t="str">
        <f t="shared" si="713"/>
        <v>0.000714285714285714-0.132150574395326i</v>
      </c>
      <c r="M2449" t="str">
        <f t="shared" si="714"/>
        <v>0.0025-0.00411719119091496i</v>
      </c>
      <c r="N2449">
        <f t="shared" si="715"/>
        <v>96.36978251766709</v>
      </c>
      <c r="O2449">
        <f t="shared" si="716"/>
        <v>8.1559599587167231</v>
      </c>
      <c r="P2449" s="3">
        <f t="shared" si="717"/>
        <v>-8.1559599587167231</v>
      </c>
      <c r="Q2449" s="3">
        <f t="shared" si="718"/>
        <v>-83.63021748233291</v>
      </c>
      <c r="R2449">
        <f t="shared" si="719"/>
        <v>96.36978251766709</v>
      </c>
      <c r="S2449">
        <f t="shared" si="720"/>
        <v>9.1515611761927786</v>
      </c>
      <c r="T2449">
        <f t="shared" si="703"/>
        <v>-8.1559599587167231</v>
      </c>
    </row>
    <row r="2450" spans="1:20" x14ac:dyDescent="0.25">
      <c r="A2450">
        <f t="shared" si="704"/>
        <v>57719.458347945641</v>
      </c>
      <c r="B2450">
        <f t="shared" si="721"/>
        <v>9186.3371086623119</v>
      </c>
      <c r="C2450" t="str">
        <f t="shared" si="705"/>
        <v>0.044454075001772-0.387304786399769i</v>
      </c>
      <c r="D2450" t="str">
        <f t="shared" si="706"/>
        <v>3.47757060848609-1.77642625452853i</v>
      </c>
      <c r="E2450" t="str">
        <f t="shared" si="707"/>
        <v>172.550407726123+7.82376694231102i</v>
      </c>
      <c r="F2450" t="str">
        <f t="shared" si="708"/>
        <v>2.9098205684244-16.2747382910243i</v>
      </c>
      <c r="G2450" t="str">
        <f t="shared" si="709"/>
        <v>0.999969297508076-0.00554089787680722i</v>
      </c>
      <c r="H2450" t="str">
        <f t="shared" si="710"/>
        <v>15.7045142066957-180.875783439324i</v>
      </c>
      <c r="I2450" t="str">
        <f t="shared" si="711"/>
        <v>-19.620968040136-5.29387381250257i</v>
      </c>
      <c r="K2450" t="str">
        <f t="shared" si="712"/>
        <v>0.00238216580462359-0.00396293614440406i</v>
      </c>
      <c r="L2450" t="str">
        <f t="shared" si="713"/>
        <v>0.000714285714285714-0.131650303243002i</v>
      </c>
      <c r="M2450" t="str">
        <f t="shared" si="714"/>
        <v>0.0025-0.00410160509156702i</v>
      </c>
      <c r="N2450">
        <f t="shared" si="715"/>
        <v>96.547643352717486</v>
      </c>
      <c r="O2450">
        <f t="shared" si="716"/>
        <v>8.1821023832746871</v>
      </c>
      <c r="P2450" s="3">
        <f t="shared" si="717"/>
        <v>-8.1821023832746871</v>
      </c>
      <c r="Q2450" s="3">
        <f t="shared" si="718"/>
        <v>-83.452356647282514</v>
      </c>
      <c r="R2450">
        <f t="shared" si="719"/>
        <v>96.547643352717486</v>
      </c>
      <c r="S2450">
        <f t="shared" si="720"/>
        <v>9.1863371086623111</v>
      </c>
      <c r="T2450">
        <f t="shared" si="703"/>
        <v>-8.1821023832746871</v>
      </c>
    </row>
    <row r="2451" spans="1:20" x14ac:dyDescent="0.25">
      <c r="A2451">
        <f t="shared" si="704"/>
        <v>57938.792289667828</v>
      </c>
      <c r="B2451">
        <f t="shared" si="721"/>
        <v>9221.2451896752282</v>
      </c>
      <c r="C2451" t="str">
        <f t="shared" si="705"/>
        <v>0.0455189260447848-0.386006873241076i</v>
      </c>
      <c r="D2451" t="str">
        <f t="shared" si="706"/>
        <v>3.47756638778315-1.77003440692587i</v>
      </c>
      <c r="E2451" t="str">
        <f t="shared" si="707"/>
        <v>172.638393822009+7.8401080270715i</v>
      </c>
      <c r="F2451" t="str">
        <f t="shared" si="708"/>
        <v>2.90981988816006-16.2132507060703i</v>
      </c>
      <c r="G2451" t="str">
        <f t="shared" si="709"/>
        <v>0.999969063733025-0.00556195198845325i</v>
      </c>
      <c r="H2451" t="str">
        <f t="shared" si="710"/>
        <v>15.5510305884054-180.01015798971i</v>
      </c>
      <c r="I2451" t="str">
        <f t="shared" si="711"/>
        <v>-19.4536717125353-5.25343335719079i</v>
      </c>
      <c r="K2451" t="str">
        <f t="shared" si="712"/>
        <v>0.0023818037129625-0.00394825613175432i</v>
      </c>
      <c r="L2451" t="str">
        <f t="shared" si="713"/>
        <v>0.000714285714285714-0.131151925924489i</v>
      </c>
      <c r="M2451" t="str">
        <f t="shared" si="714"/>
        <v>0.0025-0.00408607799518531i</v>
      </c>
      <c r="N2451">
        <f t="shared" si="715"/>
        <v>96.725406948289915</v>
      </c>
      <c r="O2451">
        <f t="shared" si="716"/>
        <v>8.2081234498132254</v>
      </c>
      <c r="P2451" s="3">
        <f t="shared" si="717"/>
        <v>-8.2081234498132254</v>
      </c>
      <c r="Q2451" s="3">
        <f t="shared" si="718"/>
        <v>-83.274593051710085</v>
      </c>
      <c r="R2451">
        <f t="shared" si="719"/>
        <v>96.725406948289915</v>
      </c>
      <c r="S2451">
        <f t="shared" si="720"/>
        <v>9.2212451896752281</v>
      </c>
      <c r="T2451">
        <f t="shared" si="703"/>
        <v>-8.2081234498132254</v>
      </c>
    </row>
    <row r="2452" spans="1:20" x14ac:dyDescent="0.25">
      <c r="A2452">
        <f t="shared" si="704"/>
        <v>58158.95970036857</v>
      </c>
      <c r="B2452">
        <f t="shared" si="721"/>
        <v>9256.2859213959946</v>
      </c>
      <c r="C2452" t="str">
        <f t="shared" si="705"/>
        <v>0.0465765558867804-0.384715020743549i</v>
      </c>
      <c r="D2452" t="str">
        <f t="shared" si="706"/>
        <v>3.47756213495229-1.76366802104788i</v>
      </c>
      <c r="E2452" t="str">
        <f t="shared" si="707"/>
        <v>172.72708606564+7.85633710560348i</v>
      </c>
      <c r="F2452" t="str">
        <f t="shared" si="708"/>
        <v>2.90981920271621-16.1519963541134i</v>
      </c>
      <c r="G2452" t="str">
        <f t="shared" si="709"/>
        <v>0.99996882817802-0.0055830860908445i</v>
      </c>
      <c r="H2452" t="str">
        <f t="shared" si="710"/>
        <v>15.3993363560572-179.150181671666i</v>
      </c>
      <c r="I2452" t="str">
        <f t="shared" si="711"/>
        <v>-19.2879615146201-5.21345198407179i</v>
      </c>
      <c r="K2452" t="str">
        <f t="shared" si="712"/>
        <v>0.00238144424288269-0.00393363284950412i</v>
      </c>
      <c r="L2452" t="str">
        <f t="shared" si="713"/>
        <v>0.000714285714285714-0.130655435270461i</v>
      </c>
      <c r="M2452" t="str">
        <f t="shared" si="714"/>
        <v>0.0025-0.00407060967840736i</v>
      </c>
      <c r="N2452">
        <f t="shared" si="715"/>
        <v>96.903071064982484</v>
      </c>
      <c r="O2452">
        <f t="shared" si="716"/>
        <v>8.2340229360677082</v>
      </c>
      <c r="P2452" s="3">
        <f t="shared" si="717"/>
        <v>-8.2340229360677082</v>
      </c>
      <c r="Q2452" s="3">
        <f t="shared" si="718"/>
        <v>-83.096928935017516</v>
      </c>
      <c r="R2452">
        <f t="shared" si="719"/>
        <v>96.903071064982484</v>
      </c>
      <c r="S2452">
        <f t="shared" si="720"/>
        <v>9.2562859213959943</v>
      </c>
      <c r="T2452">
        <f t="shared" si="703"/>
        <v>-8.2340229360677082</v>
      </c>
    </row>
    <row r="2453" spans="1:20" x14ac:dyDescent="0.25">
      <c r="A2453">
        <f t="shared" si="704"/>
        <v>58379.963747229973</v>
      </c>
      <c r="B2453">
        <f t="shared" si="721"/>
        <v>9291.4598078972995</v>
      </c>
      <c r="C2453" t="str">
        <f t="shared" si="705"/>
        <v>0.0476270249359503-0.383429212395081i</v>
      </c>
      <c r="D2453" t="str">
        <f t="shared" si="706"/>
        <v>3.47755784974903-1.75732700530264i</v>
      </c>
      <c r="E2453" t="str">
        <f t="shared" si="707"/>
        <v>172.816490346454+7.87245137750515i</v>
      </c>
      <c r="F2453" t="str">
        <f t="shared" si="708"/>
        <v>2.90981851205343-16.0909743539883i</v>
      </c>
      <c r="G2453" t="str">
        <f t="shared" si="709"/>
        <v>0.999968590829507-0.00560430048777555i</v>
      </c>
      <c r="H2453" t="str">
        <f t="shared" si="710"/>
        <v>15.2494057141252-178.295799385527i</v>
      </c>
      <c r="I2453" t="str">
        <f t="shared" si="711"/>
        <v>-19.1238197856802-5.17392276143285i</v>
      </c>
      <c r="K2453" t="str">
        <f t="shared" si="712"/>
        <v>0.00238108737371835-0.00391906608798436i</v>
      </c>
      <c r="L2453" t="str">
        <f t="shared" si="713"/>
        <v>0.000714285714285714-0.130160824138734i</v>
      </c>
      <c r="M2453" t="str">
        <f t="shared" si="714"/>
        <v>0.0025-0.00405519991871625i</v>
      </c>
      <c r="N2453">
        <f t="shared" si="715"/>
        <v>97.080633449144386</v>
      </c>
      <c r="O2453">
        <f t="shared" si="716"/>
        <v>8.2598006186672634</v>
      </c>
      <c r="P2453" s="3">
        <f t="shared" si="717"/>
        <v>-8.2598006186672634</v>
      </c>
      <c r="Q2453" s="3">
        <f t="shared" si="718"/>
        <v>-82.919366550855614</v>
      </c>
      <c r="R2453">
        <f t="shared" si="719"/>
        <v>97.080633449144386</v>
      </c>
      <c r="S2453">
        <f t="shared" si="720"/>
        <v>9.291459807897299</v>
      </c>
      <c r="T2453">
        <f t="shared" si="703"/>
        <v>-8.2598006186672634</v>
      </c>
    </row>
    <row r="2454" spans="1:20" x14ac:dyDescent="0.25">
      <c r="A2454">
        <f t="shared" si="704"/>
        <v>58601.807609469441</v>
      </c>
      <c r="B2454">
        <f t="shared" si="721"/>
        <v>9326.7673551673088</v>
      </c>
      <c r="C2454" t="str">
        <f t="shared" si="705"/>
        <v>0.0486703931800735-0.382149431847856i</v>
      </c>
      <c r="D2454" t="str">
        <f t="shared" si="706"/>
        <v>3.47755353192703-1.75101126846308i</v>
      </c>
      <c r="E2454" t="str">
        <f t="shared" si="707"/>
        <v>172.906612605445+7.88844799659393i</v>
      </c>
      <c r="F2454" t="str">
        <f t="shared" si="708"/>
        <v>2.90981781613196-16.0301838278725i</v>
      </c>
      <c r="G2454" t="str">
        <f t="shared" si="709"/>
        <v>0.999968351673832-0.00562559548419343i</v>
      </c>
      <c r="H2454" t="str">
        <f t="shared" si="710"/>
        <v>15.1012133237959-177.446956772515i</v>
      </c>
      <c r="I2454" t="str">
        <f t="shared" si="711"/>
        <v>-18.9612291049222-5.13483888502385i</v>
      </c>
      <c r="K2454" t="str">
        <f t="shared" si="712"/>
        <v>0.00238073308495313-0.00390455563833038i</v>
      </c>
      <c r="L2454" t="str">
        <f t="shared" si="713"/>
        <v>0.000714285714285714-0.12966808541416i</v>
      </c>
      <c r="M2454" t="str">
        <f t="shared" si="714"/>
        <v>0.0025-0.00403984849443738i</v>
      </c>
      <c r="N2454">
        <f t="shared" si="715"/>
        <v>97.258091832680719</v>
      </c>
      <c r="O2454">
        <f t="shared" si="716"/>
        <v>8.2854562731335477</v>
      </c>
      <c r="P2454" s="3">
        <f t="shared" si="717"/>
        <v>-8.2854562731335477</v>
      </c>
      <c r="Q2454" s="3">
        <f t="shared" si="718"/>
        <v>-82.741908167319281</v>
      </c>
      <c r="R2454">
        <f t="shared" si="719"/>
        <v>97.258091832680719</v>
      </c>
      <c r="S2454">
        <f t="shared" si="720"/>
        <v>9.3267673551673091</v>
      </c>
      <c r="T2454">
        <f t="shared" si="703"/>
        <v>-8.2854562731335477</v>
      </c>
    </row>
    <row r="2455" spans="1:20" x14ac:dyDescent="0.25">
      <c r="A2455">
        <f t="shared" si="704"/>
        <v>58824.494478385423</v>
      </c>
      <c r="B2455">
        <f t="shared" si="721"/>
        <v>9362.209071116944</v>
      </c>
      <c r="C2455" t="str">
        <f t="shared" si="705"/>
        <v>0.0497067201897273-0.380875662918686i</v>
      </c>
      <c r="D2455" t="str">
        <f t="shared" si="706"/>
        <v>3.47754918123806-1.74472071966568i</v>
      </c>
      <c r="E2455" t="str">
        <f t="shared" si="707"/>
        <v>172.997458835648+7.90432407016494i</v>
      </c>
      <c r="F2455" t="str">
        <f t="shared" si="708"/>
        <v>2.90981711491179-15.9696239012731i</v>
      </c>
      <c r="G2455" t="str">
        <f t="shared" si="709"/>
        <v>0.999968110697236-0.00564697138620202i</v>
      </c>
      <c r="H2455" t="str">
        <f t="shared" si="710"/>
        <v>14.9547342933431-176.603600202457i</v>
      </c>
      <c r="I2455" t="str">
        <f t="shared" si="711"/>
        <v>-18.8001722875036-5.09619367531105i</v>
      </c>
      <c r="K2455" t="str">
        <f t="shared" si="712"/>
        <v>0.00238038135621887-0.00389010129247933i</v>
      </c>
      <c r="L2455" t="str">
        <f t="shared" si="713"/>
        <v>0.000714285714285714-0.129177212008528i</v>
      </c>
      <c r="M2455" t="str">
        <f t="shared" si="714"/>
        <v>0.0025-0.00402455518473539i</v>
      </c>
      <c r="N2455">
        <f t="shared" si="715"/>
        <v>97.435443932850575</v>
      </c>
      <c r="O2455">
        <f t="shared" si="716"/>
        <v>8.3109896738763034</v>
      </c>
      <c r="P2455" s="3">
        <f t="shared" si="717"/>
        <v>-8.3109896738763034</v>
      </c>
      <c r="Q2455" s="3">
        <f t="shared" si="718"/>
        <v>-82.564556067149425</v>
      </c>
      <c r="R2455">
        <f t="shared" si="719"/>
        <v>97.435443932850575</v>
      </c>
      <c r="S2455">
        <f t="shared" si="720"/>
        <v>9.3622090711169434</v>
      </c>
      <c r="T2455">
        <f t="shared" si="703"/>
        <v>-8.3109896738763034</v>
      </c>
    </row>
    <row r="2456" spans="1:20" x14ac:dyDescent="0.25">
      <c r="A2456">
        <f t="shared" si="704"/>
        <v>59048.027557403293</v>
      </c>
      <c r="B2456">
        <f t="shared" si="721"/>
        <v>9397.7854655871888</v>
      </c>
      <c r="C2456" t="str">
        <f t="shared" si="705"/>
        <v>0.0507360651215027-0.379607889589253i</v>
      </c>
      <c r="D2456" t="str">
        <f t="shared" si="706"/>
        <v>3.47754479743206-1.73845526840913i</v>
      </c>
      <c r="E2456" t="str">
        <f t="shared" si="707"/>
        <v>173.089035082599+7.92007665823352i</v>
      </c>
      <c r="F2456" t="str">
        <f t="shared" si="708"/>
        <v>2.90981640835254-15.9092937030146i</v>
      </c>
      <c r="G2456" t="str">
        <f t="shared" si="709"/>
        <v>0.999967867885856-0.00566842850106642i</v>
      </c>
      <c r="H2456" t="str">
        <f t="shared" si="710"/>
        <v>14.8099441687355-175.765676761725i</v>
      </c>
      <c r="I2456" t="str">
        <f t="shared" si="711"/>
        <v>-18.6406323806437-5.05798057479812i</v>
      </c>
      <c r="K2456" t="str">
        <f t="shared" si="712"/>
        <v>0.00238003216729454-0.0038757028431669i</v>
      </c>
      <c r="L2456" t="str">
        <f t="shared" si="713"/>
        <v>0.000714285714285714-0.128688196860458i</v>
      </c>
      <c r="M2456" t="str">
        <f t="shared" si="714"/>
        <v>0.0025-0.00400931976961087i</v>
      </c>
      <c r="N2456">
        <f t="shared" si="715"/>
        <v>97.612687452070219</v>
      </c>
      <c r="O2456">
        <f t="shared" si="716"/>
        <v>8.3364005941914847</v>
      </c>
      <c r="P2456" s="3">
        <f t="shared" si="717"/>
        <v>-8.3364005941914847</v>
      </c>
      <c r="Q2456" s="3">
        <f t="shared" si="718"/>
        <v>-82.387312547929781</v>
      </c>
      <c r="R2456">
        <f t="shared" si="719"/>
        <v>97.612687452070219</v>
      </c>
      <c r="S2456">
        <f t="shared" si="720"/>
        <v>9.3977854655871891</v>
      </c>
      <c r="T2456">
        <f t="shared" si="703"/>
        <v>-8.3364005941914847</v>
      </c>
    </row>
    <row r="2457" spans="1:20" x14ac:dyDescent="0.25">
      <c r="A2457">
        <f t="shared" si="704"/>
        <v>59272.410062121424</v>
      </c>
      <c r="B2457">
        <f t="shared" si="721"/>
        <v>9433.49705035642</v>
      </c>
      <c r="C2457" t="str">
        <f t="shared" si="705"/>
        <v>0.0517584867211569-0.37834609600641i</v>
      </c>
      <c r="D2457" t="str">
        <f t="shared" si="706"/>
        <v>3.477540380257-1.73221482455308i</v>
      </c>
      <c r="E2457" t="str">
        <f t="shared" si="707"/>
        <v>173.181347444803+7.93570277277257i</v>
      </c>
      <c r="F2457" t="str">
        <f t="shared" si="708"/>
        <v>2.90981569641358-15.8491923652263i</v>
      </c>
      <c r="G2457" t="str">
        <f t="shared" si="709"/>
        <v>0.999967623225722-0.00568996713721728i</v>
      </c>
      <c r="H2457" t="str">
        <f t="shared" si="710"/>
        <v>14.6668189244733-174.933134241411i</v>
      </c>
      <c r="I2457" t="str">
        <f t="shared" si="711"/>
        <v>-18.4825926598103-5.02019314541355i</v>
      </c>
      <c r="K2457" t="str">
        <f t="shared" si="712"/>
        <v>0.00237968549810502-0.00386136008392471i</v>
      </c>
      <c r="L2457" t="str">
        <f t="shared" si="713"/>
        <v>0.000714285714285714-0.128201032935304i</v>
      </c>
      <c r="M2457" t="str">
        <f t="shared" si="714"/>
        <v>0.0025-0.00399414202989725i</v>
      </c>
      <c r="N2457">
        <f t="shared" si="715"/>
        <v>97.789820077709422</v>
      </c>
      <c r="O2457">
        <f t="shared" si="716"/>
        <v>8.3616888062586519</v>
      </c>
      <c r="P2457" s="3">
        <f t="shared" si="717"/>
        <v>-8.3616888062586519</v>
      </c>
      <c r="Q2457" s="3">
        <f t="shared" si="718"/>
        <v>-82.210179922290578</v>
      </c>
      <c r="R2457">
        <f t="shared" si="719"/>
        <v>97.789820077709422</v>
      </c>
      <c r="S2457">
        <f t="shared" si="720"/>
        <v>9.4334970503564204</v>
      </c>
      <c r="T2457">
        <f t="shared" si="703"/>
        <v>-8.3616888062586519</v>
      </c>
    </row>
    <row r="2458" spans="1:20" x14ac:dyDescent="0.25">
      <c r="A2458">
        <f t="shared" si="704"/>
        <v>59497.645220357481</v>
      </c>
      <c r="B2458">
        <f t="shared" si="721"/>
        <v>9469.344339147774</v>
      </c>
      <c r="C2458" t="str">
        <f t="shared" si="705"/>
        <v>0.0527740433267607-0.377090266482506i</v>
      </c>
      <c r="D2458" t="str">
        <f t="shared" si="706"/>
        <v>3.47753592945897-1.72599929831677i</v>
      </c>
      <c r="E2458" t="str">
        <f t="shared" si="707"/>
        <v>173.274402074213+7.95119937692854i</v>
      </c>
      <c r="F2458" t="str">
        <f t="shared" si="708"/>
        <v>2.90981497905398-15.7893190233293i</v>
      </c>
      <c r="G2458" t="str">
        <f t="shared" si="709"/>
        <v>0.999967376702759-0.00571158760425527i</v>
      </c>
      <c r="H2458" t="str">
        <f t="shared" si="710"/>
        <v>14.5253349546461-174.105921125739i</v>
      </c>
      <c r="I2458" t="str">
        <f t="shared" si="711"/>
        <v>-18.3260366249804-4.98282506596215i</v>
      </c>
      <c r="K2458" t="str">
        <f t="shared" si="712"/>
        <v>0.00237934132871995-0.00384707280907732i</v>
      </c>
      <c r="L2458" t="str">
        <f t="shared" si="713"/>
        <v>0.000714285714285714-0.127715713225049i</v>
      </c>
      <c r="M2458" t="str">
        <f t="shared" si="714"/>
        <v>0.0025-0.00397902174725768i</v>
      </c>
      <c r="N2458">
        <f t="shared" si="715"/>
        <v>97.966839481889281</v>
      </c>
      <c r="O2458">
        <f t="shared" si="716"/>
        <v>8.3868540811383436</v>
      </c>
      <c r="P2458" s="3">
        <f t="shared" si="717"/>
        <v>-8.3868540811383436</v>
      </c>
      <c r="Q2458" s="3">
        <f t="shared" si="718"/>
        <v>-82.033160518110719</v>
      </c>
      <c r="R2458">
        <f t="shared" si="719"/>
        <v>97.966839481889281</v>
      </c>
      <c r="S2458">
        <f t="shared" si="720"/>
        <v>9.4693443391477743</v>
      </c>
      <c r="T2458">
        <f t="shared" si="703"/>
        <v>-8.3868540811383436</v>
      </c>
    </row>
    <row r="2459" spans="1:20" x14ac:dyDescent="0.25">
      <c r="A2459">
        <f t="shared" si="704"/>
        <v>59723.736272194845</v>
      </c>
      <c r="B2459">
        <f t="shared" si="721"/>
        <v>9505.3278476365358</v>
      </c>
      <c r="C2459" t="str">
        <f t="shared" si="705"/>
        <v>0.0537827928718069-0.375840385495718i</v>
      </c>
      <c r="D2459" t="str">
        <f t="shared" si="706"/>
        <v>3.47753144478214-1.7198086002778i</v>
      </c>
      <c r="E2459" t="str">
        <f t="shared" si="707"/>
        <v>173.36820517671+7.96656338422771i</v>
      </c>
      <c r="F2459" t="str">
        <f t="shared" si="708"/>
        <v>2.90981425623242-15.729672816025i</v>
      </c>
      <c r="G2459" t="str">
        <f t="shared" si="709"/>
        <v>0.999967128302785-0.00573329021295549i</v>
      </c>
      <c r="H2459" t="str">
        <f t="shared" si="710"/>
        <v>14.3854690642063-173.283986580685i</v>
      </c>
      <c r="I2459" t="str">
        <f t="shared" si="711"/>
        <v>-18.1709479969731-4.94587012963878i</v>
      </c>
      <c r="K2459" t="str">
        <f t="shared" si="712"/>
        <v>0.0023789996393526-0.00383284081373929i</v>
      </c>
      <c r="L2459" t="str">
        <f t="shared" si="713"/>
        <v>0.000714285714285714-0.127232230748206i</v>
      </c>
      <c r="M2459" t="str">
        <f t="shared" si="714"/>
        <v>0.0025-0.00396395870418179i</v>
      </c>
      <c r="N2459">
        <f t="shared" si="715"/>
        <v>98.143743321277356</v>
      </c>
      <c r="O2459">
        <f t="shared" si="716"/>
        <v>8.4118961887698251</v>
      </c>
      <c r="P2459" s="3">
        <f t="shared" si="717"/>
        <v>-8.4118961887698251</v>
      </c>
      <c r="Q2459" s="3">
        <f t="shared" si="718"/>
        <v>-81.856256678722644</v>
      </c>
      <c r="R2459">
        <f t="shared" si="719"/>
        <v>98.143743321277356</v>
      </c>
      <c r="S2459">
        <f t="shared" si="720"/>
        <v>9.5053278476365364</v>
      </c>
      <c r="T2459">
        <f t="shared" si="703"/>
        <v>-8.4118961887698251</v>
      </c>
    </row>
    <row r="2460" spans="1:20" x14ac:dyDescent="0.25">
      <c r="A2460">
        <f t="shared" si="704"/>
        <v>59950.686470029184</v>
      </c>
      <c r="B2460">
        <f t="shared" si="721"/>
        <v>9541.4480934575549</v>
      </c>
      <c r="C2460" t="str">
        <f t="shared" si="705"/>
        <v>0.0547847928882881-0.374596437690383i</v>
      </c>
      <c r="D2460" t="str">
        <f t="shared" si="706"/>
        <v>3.4775269259687-1.7136426413708i</v>
      </c>
      <c r="E2460" t="str">
        <f t="shared" si="707"/>
        <v>173.462763012577+7.98179165776988i</v>
      </c>
      <c r="F2460" t="str">
        <f t="shared" si="708"/>
        <v>2.90981352790736-15.6702528852818i</v>
      </c>
      <c r="G2460" t="str">
        <f t="shared" si="709"/>
        <v>0.99996687801151-0.00575507527527187i</v>
      </c>
      <c r="H2460" t="str">
        <f t="shared" si="710"/>
        <v>14.2471984604525-172.467280442829i</v>
      </c>
      <c r="I2460" t="str">
        <f t="shared" si="711"/>
        <v>-18.0173107138537-4.90932224160315i</v>
      </c>
      <c r="K2460" t="str">
        <f t="shared" si="712"/>
        <v>0.00237866041035874-0.00381866389381249i</v>
      </c>
      <c r="L2460" t="str">
        <f t="shared" si="713"/>
        <v>0.000714285714285714-0.126750578549717i</v>
      </c>
      <c r="M2460" t="str">
        <f t="shared" si="714"/>
        <v>0.0025-0.00394895268398266i</v>
      </c>
      <c r="N2460">
        <f t="shared" si="715"/>
        <v>98.320529236881242</v>
      </c>
      <c r="O2460">
        <f t="shared" si="716"/>
        <v>8.4368148979694091</v>
      </c>
      <c r="P2460" s="3">
        <f t="shared" si="717"/>
        <v>-8.4368148979694091</v>
      </c>
      <c r="Q2460" s="3">
        <f t="shared" si="718"/>
        <v>-81.679470763118758</v>
      </c>
      <c r="R2460">
        <f t="shared" si="719"/>
        <v>98.320529236881242</v>
      </c>
      <c r="S2460">
        <f t="shared" si="720"/>
        <v>9.5414480934575554</v>
      </c>
      <c r="T2460">
        <f t="shared" si="703"/>
        <v>-8.4368148979694091</v>
      </c>
    </row>
    <row r="2461" spans="1:20" x14ac:dyDescent="0.25">
      <c r="A2461">
        <f t="shared" si="704"/>
        <v>60178.499078615299</v>
      </c>
      <c r="B2461">
        <f t="shared" si="721"/>
        <v>9577.7055962126942</v>
      </c>
      <c r="C2461" t="str">
        <f t="shared" si="705"/>
        <v>0.0557801005097483-0.373358407877385i</v>
      </c>
      <c r="D2461" t="str">
        <f t="shared" si="706"/>
        <v>3.47752237275892-1.70750133288619i</v>
      </c>
      <c r="E2461" t="str">
        <f t="shared" si="707"/>
        <v>173.558081896993+7.99688100940299i</v>
      </c>
      <c r="F2461" t="str">
        <f t="shared" si="708"/>
        <v>2.90981279403689-15.6110583763234i</v>
      </c>
      <c r="G2461" t="str">
        <f t="shared" si="709"/>
        <v>0.999966625814533-0.00577694310434169i</v>
      </c>
      <c r="H2461" t="str">
        <f t="shared" si="710"/>
        <v>14.1105007447171-171.655753208407i</v>
      </c>
      <c r="I2461" t="str">
        <f t="shared" si="711"/>
        <v>-17.8651089274056-4.87317541661323i</v>
      </c>
      <c r="K2461" t="str">
        <f t="shared" si="712"/>
        <v>0.00237832362223547-0.00380454184598304i</v>
      </c>
      <c r="L2461" t="str">
        <f t="shared" si="713"/>
        <v>0.000714285714285714-0.126270749700854i</v>
      </c>
      <c r="M2461" t="str">
        <f t="shared" si="714"/>
        <v>0.0025-0.00393400347079364i</v>
      </c>
      <c r="N2461">
        <f t="shared" si="715"/>
        <v>98.497194853840256</v>
      </c>
      <c r="O2461">
        <f t="shared" si="716"/>
        <v>8.4616099764280541</v>
      </c>
      <c r="P2461" s="3">
        <f t="shared" si="717"/>
        <v>-8.4616099764280541</v>
      </c>
      <c r="Q2461" s="3">
        <f t="shared" si="718"/>
        <v>-81.502805146159744</v>
      </c>
      <c r="R2461">
        <f t="shared" si="719"/>
        <v>98.497194853840256</v>
      </c>
      <c r="S2461">
        <f t="shared" si="720"/>
        <v>9.5777055962126934</v>
      </c>
      <c r="T2461">
        <f t="shared" si="703"/>
        <v>-8.4616099764280541</v>
      </c>
    </row>
    <row r="2462" spans="1:20" x14ac:dyDescent="0.25">
      <c r="A2462">
        <f t="shared" si="704"/>
        <v>60407.177375114035</v>
      </c>
      <c r="B2462">
        <f t="shared" si="721"/>
        <v>9614.1008774783022</v>
      </c>
      <c r="C2462" t="str">
        <f t="shared" si="705"/>
        <v>0.0567687724743116-0.372126281034524i</v>
      </c>
      <c r="D2462" t="str">
        <f t="shared" si="706"/>
        <v>3.47751778489104-1.70138458646885i</v>
      </c>
      <c r="E2462" t="str">
        <f t="shared" si="707"/>
        <v>173.654168200521+8.011828198889i</v>
      </c>
      <c r="F2462" t="str">
        <f t="shared" si="708"/>
        <v>2.90981205457876-15.5520884376163i</v>
      </c>
      <c r="G2462" t="str">
        <f t="shared" si="709"/>
        <v>0.999966371697346-0.00579889401449i</v>
      </c>
      <c r="H2462" t="str">
        <f t="shared" si="710"/>
        <v>13.9753539042516-170.849356022581i</v>
      </c>
      <c r="I2462" t="str">
        <f t="shared" si="711"/>
        <v>-17.7143269996717-4.83742377671618i</v>
      </c>
      <c r="K2462" t="str">
        <f t="shared" si="712"/>
        <v>0.00237798925562017-0.00379047446771856i</v>
      </c>
      <c r="L2462" t="str">
        <f t="shared" si="713"/>
        <v>0.000714285714285714-0.125792737299117i</v>
      </c>
      <c r="M2462" t="str">
        <f t="shared" si="714"/>
        <v>0.0025-0.00391911084956528i</v>
      </c>
      <c r="N2462">
        <f t="shared" si="715"/>
        <v>98.673737781217156</v>
      </c>
      <c r="O2462">
        <f t="shared" si="716"/>
        <v>8.4862811907099438</v>
      </c>
      <c r="P2462" s="3">
        <f t="shared" si="717"/>
        <v>-8.4862811907099438</v>
      </c>
      <c r="Q2462" s="3">
        <f t="shared" si="718"/>
        <v>-81.326262218782844</v>
      </c>
      <c r="R2462">
        <f t="shared" si="719"/>
        <v>98.673737781217156</v>
      </c>
      <c r="S2462">
        <f t="shared" si="720"/>
        <v>9.6141008774783021</v>
      </c>
      <c r="T2462">
        <f t="shared" si="703"/>
        <v>-8.4862811907099438</v>
      </c>
    </row>
    <row r="2463" spans="1:20" x14ac:dyDescent="0.25">
      <c r="A2463">
        <f t="shared" si="704"/>
        <v>60636.724649139469</v>
      </c>
      <c r="B2463">
        <f t="shared" si="721"/>
        <v>9650.6344608127201</v>
      </c>
      <c r="C2463" t="str">
        <f t="shared" si="705"/>
        <v>0.0577508651276699-0.370900042306941i</v>
      </c>
      <c r="D2463" t="str">
        <f t="shared" si="706"/>
        <v>3.47751316210136-1.6952923141169i</v>
      </c>
      <c r="E2463" t="str">
        <f t="shared" si="707"/>
        <v>173.751028349596+8.02662993305201i</v>
      </c>
      <c r="F2463" t="str">
        <f t="shared" si="708"/>
        <v>2.90981130949046-15.4933422208572i</v>
      </c>
      <c r="G2463" t="str">
        <f t="shared" si="709"/>
        <v>0.99996611564533-0.00582092832123412i</v>
      </c>
      <c r="H2463" t="str">
        <f t="shared" si="710"/>
        <v>13.8417363043063-170.048040668907i</v>
      </c>
      <c r="I2463" t="str">
        <f t="shared" si="711"/>
        <v>-17.5649494995596-4.80206154899524i</v>
      </c>
      <c r="K2463" t="str">
        <f t="shared" si="712"/>
        <v>0.00237765729128939-0.0037764615572655i</v>
      </c>
      <c r="L2463" t="str">
        <f t="shared" si="713"/>
        <v>0.000714285714285714-0.125316534468138i</v>
      </c>
      <c r="M2463" t="str">
        <f t="shared" si="714"/>
        <v>0.0025-0.00390427460606225i</v>
      </c>
      <c r="N2463">
        <f t="shared" si="715"/>
        <v>98.850155611785496</v>
      </c>
      <c r="O2463">
        <f t="shared" si="716"/>
        <v>8.5108283062503425</v>
      </c>
      <c r="P2463" s="3">
        <f t="shared" si="717"/>
        <v>-8.5108283062503425</v>
      </c>
      <c r="Q2463" s="3">
        <f t="shared" si="718"/>
        <v>-81.149844388214504</v>
      </c>
      <c r="R2463">
        <f t="shared" si="719"/>
        <v>98.850155611785496</v>
      </c>
      <c r="S2463">
        <f t="shared" si="720"/>
        <v>9.6506344608127197</v>
      </c>
      <c r="T2463">
        <f t="shared" si="703"/>
        <v>-8.5108283062503425</v>
      </c>
    </row>
    <row r="2464" spans="1:20" x14ac:dyDescent="0.25">
      <c r="A2464">
        <f t="shared" si="704"/>
        <v>60867.144202806201</v>
      </c>
      <c r="B2464">
        <f t="shared" si="721"/>
        <v>9687.3068717638089</v>
      </c>
      <c r="C2464" t="str">
        <f t="shared" si="705"/>
        <v>0.058726434426051-0.369679677007496i</v>
      </c>
      <c r="D2464" t="str">
        <f t="shared" si="706"/>
        <v>3.47750850412417-1.6892244281804i</v>
      </c>
      <c r="E2464" t="str">
        <f t="shared" si="707"/>
        <v>173.848668827024+8.04128286491241i</v>
      </c>
      <c r="F2464" t="str">
        <f t="shared" si="708"/>
        <v>2.90981055872913-15.4348188809614i</v>
      </c>
      <c r="G2464" t="str">
        <f t="shared" si="709"/>
        <v>0.999965857643753-0.00584304634128817i</v>
      </c>
      <c r="H2464" t="str">
        <f t="shared" si="710"/>
        <v>13.7096266803964-169.251759559005i</v>
      </c>
      <c r="I2464" t="str">
        <f t="shared" si="711"/>
        <v>-17.4169611995143-4.7670830633707i</v>
      </c>
      <c r="K2464" t="str">
        <f t="shared" si="712"/>
        <v>0.00237732771015762-0.00376250291364595i</v>
      </c>
      <c r="L2464" t="str">
        <f t="shared" si="713"/>
        <v>0.000714285714285714-0.124842134357579i</v>
      </c>
      <c r="M2464" t="str">
        <f t="shared" si="714"/>
        <v>0.0025-0.00388949452686019i</v>
      </c>
      <c r="N2464">
        <f t="shared" si="715"/>
        <v>99.026445921818294</v>
      </c>
      <c r="O2464">
        <f t="shared" si="716"/>
        <v>8.5352510873551051</v>
      </c>
      <c r="P2464" s="3">
        <f t="shared" si="717"/>
        <v>-8.5352510873551051</v>
      </c>
      <c r="Q2464" s="3">
        <f t="shared" si="718"/>
        <v>-80.973554078181706</v>
      </c>
      <c r="R2464">
        <f t="shared" si="719"/>
        <v>99.026445921818294</v>
      </c>
      <c r="S2464">
        <f t="shared" si="720"/>
        <v>9.6873068717638091</v>
      </c>
      <c r="T2464">
        <f t="shared" si="703"/>
        <v>-8.5352510873551051</v>
      </c>
    </row>
    <row r="2465" spans="1:20" x14ac:dyDescent="0.25">
      <c r="A2465">
        <f t="shared" si="704"/>
        <v>61098.439350776876</v>
      </c>
      <c r="B2465">
        <f t="shared" si="721"/>
        <v>9724.1186378765124</v>
      </c>
      <c r="C2465" t="str">
        <f t="shared" si="705"/>
        <v>0.0596955359391559-0.368465170617254i</v>
      </c>
      <c r="D2465" t="str">
        <f t="shared" si="706"/>
        <v>3.4775038106917-1.68318084136008i</v>
      </c>
      <c r="E2465" t="str">
        <f t="shared" si="707"/>
        <v>173.947096172489+8.05578359280478i</v>
      </c>
      <c r="F2465" t="str">
        <f t="shared" si="708"/>
        <v>2.90980980225154-15.3765175760502i</v>
      </c>
      <c r="G2465" t="str">
        <f t="shared" si="709"/>
        <v>0.999965597677774-0.00586524839256757i</v>
      </c>
      <c r="H2465" t="str">
        <f t="shared" si="710"/>
        <v>13.5790041307528-168.460465722427i</v>
      </c>
      <c r="I2465" t="str">
        <f t="shared" si="711"/>
        <v>-17.2703470722515-4.73248275045383i</v>
      </c>
      <c r="K2465" t="str">
        <f t="shared" si="712"/>
        <v>0.00237700049327638-0.00374859833665517i</v>
      </c>
      <c r="L2465" t="str">
        <f t="shared" si="713"/>
        <v>0.000714285714285714-0.124369530143036i</v>
      </c>
      <c r="M2465" t="str">
        <f t="shared" si="714"/>
        <v>0.0025-0.00387477039934267i</v>
      </c>
      <c r="N2465">
        <f t="shared" si="715"/>
        <v>99.202606270872693</v>
      </c>
      <c r="O2465">
        <f t="shared" si="716"/>
        <v>8.5595492971982612</v>
      </c>
      <c r="P2465" s="3">
        <f t="shared" si="717"/>
        <v>-8.5595492971982612</v>
      </c>
      <c r="Q2465" s="3">
        <f t="shared" si="718"/>
        <v>-80.797393729127307</v>
      </c>
      <c r="R2465">
        <f t="shared" si="719"/>
        <v>99.202606270872693</v>
      </c>
      <c r="S2465">
        <f t="shared" si="720"/>
        <v>9.7241186378765132</v>
      </c>
      <c r="T2465">
        <f t="shared" si="703"/>
        <v>-8.5595492971982612</v>
      </c>
    </row>
    <row r="2466" spans="1:20" x14ac:dyDescent="0.25">
      <c r="A2466">
        <f t="shared" si="704"/>
        <v>61330.613420309826</v>
      </c>
      <c r="B2466">
        <f t="shared" si="721"/>
        <v>9761.0702887004427</v>
      </c>
      <c r="C2466" t="str">
        <f t="shared" si="705"/>
        <v>0.0606582248530632-0.367256508785908i</v>
      </c>
      <c r="D2466" t="str">
        <f t="shared" si="706"/>
        <v>3.47749908153418-1.67716146670613i</v>
      </c>
      <c r="E2466" t="str">
        <f t="shared" si="707"/>
        <v>174.046316983045+8.07012865948266i</v>
      </c>
      <c r="F2466" t="str">
        <f t="shared" si="708"/>
        <v>2.9098090400142-15.3184374674391i</v>
      </c>
      <c r="G2466" t="str">
        <f t="shared" si="709"/>
        <v>0.999965335732436-0.00588753479419357i</v>
      </c>
      <c r="H2466" t="str">
        <f t="shared" si="710"/>
        <v>13.4498481089486-167.674112796702i</v>
      </c>
      <c r="I2466" t="str">
        <f t="shared" si="711"/>
        <v>-17.1250922875545-4.698255139452i</v>
      </c>
      <c r="K2466" t="str">
        <f t="shared" si="712"/>
        <v>0.00237667562183301-0.00373474762685863i</v>
      </c>
      <c r="L2466" t="str">
        <f t="shared" si="713"/>
        <v>0.000714285714285714-0.123898715025937i</v>
      </c>
      <c r="M2466" t="str">
        <f t="shared" si="714"/>
        <v>0.0025-0.00386010201169822i</v>
      </c>
      <c r="N2466">
        <f t="shared" si="715"/>
        <v>99.378634201574172</v>
      </c>
      <c r="O2466">
        <f t="shared" si="716"/>
        <v>8.5837226978216545</v>
      </c>
      <c r="P2466" s="3">
        <f t="shared" si="717"/>
        <v>-8.5837226978216545</v>
      </c>
      <c r="Q2466" s="3">
        <f t="shared" si="718"/>
        <v>-80.621365798425828</v>
      </c>
      <c r="R2466">
        <f t="shared" si="719"/>
        <v>99.378634201574172</v>
      </c>
      <c r="S2466">
        <f t="shared" si="720"/>
        <v>9.7610702887004432</v>
      </c>
      <c r="T2466">
        <f t="shared" si="703"/>
        <v>-8.5837226978216545</v>
      </c>
    </row>
    <row r="2467" spans="1:20" x14ac:dyDescent="0.25">
      <c r="A2467">
        <f t="shared" si="704"/>
        <v>61563.66975130701</v>
      </c>
      <c r="B2467">
        <f t="shared" si="721"/>
        <v>9798.1623557975054</v>
      </c>
      <c r="C2467" t="str">
        <f t="shared" si="705"/>
        <v>0.061614555973114-0.36605367733227i</v>
      </c>
      <c r="D2467" t="str">
        <f t="shared" si="706"/>
        <v>3.47749431637981-1.67116621761688i</v>
      </c>
      <c r="E2467" t="str">
        <f t="shared" si="707"/>
        <v>174.146337913633+8.08431455120432i</v>
      </c>
      <c r="F2467" t="str">
        <f t="shared" si="708"/>
        <v>2.90980827197326-15.2605777196254i</v>
      </c>
      <c r="G2467" t="str">
        <f t="shared" si="709"/>
        <v>0.99996507179267-0.00590990586649784i</v>
      </c>
      <c r="H2467" t="str">
        <f t="shared" si="710"/>
        <v>13.3221384167015-166.892655017593i</v>
      </c>
      <c r="I2467" t="str">
        <f t="shared" si="711"/>
        <v>-16.9811822091313-4.66439485612423i</v>
      </c>
      <c r="K2467" t="str">
        <f t="shared" si="712"/>
        <v>0.00237635307714963-0.00372095058558919i</v>
      </c>
      <c r="L2467" t="str">
        <f t="shared" si="713"/>
        <v>0.000714285714285714-0.12342968223345i</v>
      </c>
      <c r="M2467" t="str">
        <f t="shared" si="714"/>
        <v>0.0025-0.00384548915291714i</v>
      </c>
      <c r="N2467">
        <f t="shared" si="715"/>
        <v>99.554527239399334</v>
      </c>
      <c r="O2467">
        <f t="shared" si="716"/>
        <v>8.6077710501335556</v>
      </c>
      <c r="P2467" s="3">
        <f t="shared" si="717"/>
        <v>-8.6077710501335556</v>
      </c>
      <c r="Q2467" s="3">
        <f t="shared" si="718"/>
        <v>-80.445472760600666</v>
      </c>
      <c r="R2467">
        <f t="shared" si="719"/>
        <v>99.554527239399334</v>
      </c>
      <c r="S2467">
        <f t="shared" si="720"/>
        <v>9.7981623557975048</v>
      </c>
      <c r="T2467">
        <f t="shared" si="703"/>
        <v>-8.6077710501335556</v>
      </c>
    </row>
    <row r="2468" spans="1:20" x14ac:dyDescent="0.25">
      <c r="A2468">
        <f t="shared" si="704"/>
        <v>61797.611696361972</v>
      </c>
      <c r="B2468">
        <f t="shared" si="721"/>
        <v>9835.3953727495355</v>
      </c>
      <c r="C2468" t="str">
        <f t="shared" si="705"/>
        <v>0.0625645837267477-0.364856662244758i</v>
      </c>
      <c r="D2468" t="str">
        <f t="shared" si="706"/>
        <v>3.47748951495464-1.66519500783761i</v>
      </c>
      <c r="E2468" t="str">
        <f t="shared" si="707"/>
        <v>174.24716567759+8.09833769680554i</v>
      </c>
      <c r="F2468" t="str">
        <f t="shared" si="708"/>
        <v>2.90980749808453-15.2029375002764i</v>
      </c>
      <c r="G2468" t="str">
        <f t="shared" si="709"/>
        <v>0.999964805843291-0.00593236193102704i</v>
      </c>
      <c r="H2468" t="str">
        <f t="shared" si="710"/>
        <v>13.1958551968425-166.116047209509i</v>
      </c>
      <c r="I2468" t="str">
        <f t="shared" si="711"/>
        <v>-16.8386023915301-4.63089662078476i</v>
      </c>
      <c r="K2468" t="str">
        <f t="shared" si="712"/>
        <v>0.00237603284068204-0.00370720701494443i</v>
      </c>
      <c r="L2468" t="str">
        <f t="shared" si="713"/>
        <v>0.000714285714285714-0.12296242501838i</v>
      </c>
      <c r="M2468" t="str">
        <f t="shared" si="714"/>
        <v>0.0025-0.00383093161278854i</v>
      </c>
      <c r="N2468">
        <f t="shared" si="715"/>
        <v>99.730282892454483</v>
      </c>
      <c r="O2468">
        <f t="shared" si="716"/>
        <v>8.6316941139080434</v>
      </c>
      <c r="P2468" s="3">
        <f t="shared" si="717"/>
        <v>-8.6316941139080434</v>
      </c>
      <c r="Q2468" s="3">
        <f t="shared" si="718"/>
        <v>-80.269717107545517</v>
      </c>
      <c r="R2468">
        <f t="shared" si="719"/>
        <v>99.730282892454483</v>
      </c>
      <c r="S2468">
        <f t="shared" si="720"/>
        <v>9.8353953727495362</v>
      </c>
      <c r="T2468">
        <f t="shared" si="703"/>
        <v>-8.6316941139080434</v>
      </c>
    </row>
    <row r="2469" spans="1:20" x14ac:dyDescent="0.25">
      <c r="A2469">
        <f t="shared" si="704"/>
        <v>62032.44262080815</v>
      </c>
      <c r="B2469">
        <f t="shared" si="721"/>
        <v>9872.7698751659846</v>
      </c>
      <c r="C2469" t="str">
        <f t="shared" si="705"/>
        <v>0.0635083621663413-0.363665449681912i</v>
      </c>
      <c r="D2469" t="str">
        <f t="shared" si="706"/>
        <v>3.47748467698274-1.6592477514593i</v>
      </c>
      <c r="E2469" t="str">
        <f t="shared" si="707"/>
        <v>174.34880704716+8.11219446675471i</v>
      </c>
      <c r="F2469" t="str">
        <f t="shared" si="708"/>
        <v>2.9098067183035-15.1455159802174i</v>
      </c>
      <c r="G2469" t="str">
        <f t="shared" si="709"/>
        <v>0.999964537868999-0.00595490331054736i</v>
      </c>
      <c r="H2469" t="str">
        <f t="shared" si="710"/>
        <v>13.0709789264507-165.344244776119i</v>
      </c>
      <c r="I2469" t="str">
        <f t="shared" si="711"/>
        <v>-16.6973385771148-4.59775524635464i</v>
      </c>
      <c r="K2469" t="str">
        <f t="shared" si="712"/>
        <v>0.00237571489401872-0.00369351671778376i</v>
      </c>
      <c r="L2469" t="str">
        <f t="shared" si="713"/>
        <v>0.000714285714285714-0.122496936659076i</v>
      </c>
      <c r="M2469" t="str">
        <f t="shared" si="714"/>
        <v>0.0025-0.00381642918189733i</v>
      </c>
      <c r="N2469">
        <f t="shared" si="715"/>
        <v>99.905898651257147</v>
      </c>
      <c r="O2469">
        <f t="shared" si="716"/>
        <v>8.6554916477841672</v>
      </c>
      <c r="P2469" s="3">
        <f t="shared" si="717"/>
        <v>-8.6554916477841672</v>
      </c>
      <c r="Q2469" s="3">
        <f t="shared" si="718"/>
        <v>-80.094101348742853</v>
      </c>
      <c r="R2469">
        <f t="shared" si="719"/>
        <v>99.905898651257147</v>
      </c>
      <c r="S2469">
        <f t="shared" si="720"/>
        <v>9.872769875165984</v>
      </c>
      <c r="T2469">
        <f t="shared" si="703"/>
        <v>-8.6554916477841672</v>
      </c>
    </row>
    <row r="2470" spans="1:20" x14ac:dyDescent="0.25">
      <c r="A2470">
        <f t="shared" si="704"/>
        <v>62268.165902767221</v>
      </c>
      <c r="B2470">
        <f t="shared" si="721"/>
        <v>9910.2864006916152</v>
      </c>
      <c r="C2470" t="str">
        <f t="shared" si="705"/>
        <v>0.0644459449719826-0.36248002597293i</v>
      </c>
      <c r="D2470" t="str">
        <f t="shared" si="706"/>
        <v>3.47747980218598-1.65332436291736i</v>
      </c>
      <c r="E2470" t="str">
        <f t="shared" si="707"/>
        <v>174.45126885402+8.12588117218998i</v>
      </c>
      <c r="F2470" t="str">
        <f t="shared" si="708"/>
        <v>2.90980593258526-15.0883123334198i</v>
      </c>
      <c r="G2470" t="str">
        <f t="shared" si="709"/>
        <v>0.999964267854379-0.00597753032904918i</v>
      </c>
      <c r="H2470" t="str">
        <f t="shared" si="710"/>
        <v>12.9474904101458-164.577203691123i</v>
      </c>
      <c r="I2470" t="str">
        <f t="shared" si="711"/>
        <v>-16.5573766930944-4.56496563645865i</v>
      </c>
      <c r="K2470" t="str">
        <f t="shared" si="712"/>
        <v>0.0023753992188797-0.00367987949772576i</v>
      </c>
      <c r="L2470" t="str">
        <f t="shared" si="713"/>
        <v>0.000714285714285714-0.12203321045933i</v>
      </c>
      <c r="M2470" t="str">
        <f t="shared" si="714"/>
        <v>0.0025-0.00380198165162117i</v>
      </c>
      <c r="N2470">
        <f t="shared" si="715"/>
        <v>100.08137198851011</v>
      </c>
      <c r="O2470">
        <f t="shared" si="716"/>
        <v>8.6791634092654135</v>
      </c>
      <c r="P2470" s="3">
        <f t="shared" si="717"/>
        <v>-8.6791634092654135</v>
      </c>
      <c r="Q2470" s="3">
        <f t="shared" si="718"/>
        <v>-79.918628011489886</v>
      </c>
      <c r="R2470">
        <f t="shared" si="719"/>
        <v>100.08137198851011</v>
      </c>
      <c r="S2470">
        <f t="shared" si="720"/>
        <v>9.910286400691616</v>
      </c>
      <c r="T2470">
        <f t="shared" si="703"/>
        <v>-8.6791634092654135</v>
      </c>
    </row>
    <row r="2471" spans="1:20" x14ac:dyDescent="0.25">
      <c r="A2471">
        <f t="shared" si="704"/>
        <v>62504.784933197741</v>
      </c>
      <c r="B2471">
        <f t="shared" si="721"/>
        <v>9947.9454890142442</v>
      </c>
      <c r="C2471" t="str">
        <f t="shared" si="705"/>
        <v>0.0653773854542511-0.361300377618201i</v>
      </c>
      <c r="D2471" t="str">
        <f t="shared" si="706"/>
        <v>3.47747489028421-1.64742475699041i</v>
      </c>
      <c r="E2471" t="str">
        <f t="shared" si="707"/>
        <v>174.55455798979+8.13939406394346i</v>
      </c>
      <c r="F2471" t="str">
        <f t="shared" si="708"/>
        <v>2.90980514088469-15.0313257369891i</v>
      </c>
      <c r="G2471" t="str">
        <f t="shared" si="709"/>
        <v>0.999963995783896-0.00600024331175169i</v>
      </c>
      <c r="H2471" t="str">
        <f t="shared" si="710"/>
        <v>12.8253707735387-163.814880489211i</v>
      </c>
      <c r="I2471" t="str">
        <f t="shared" si="711"/>
        <v>-16.418702848611-4.53252278356806i</v>
      </c>
      <c r="K2471" t="str">
        <f t="shared" si="712"/>
        <v>0.00237508579711555-0.00366629515914534i</v>
      </c>
      <c r="L2471" t="str">
        <f t="shared" si="713"/>
        <v>0.000714285714285714-0.121571239748287i</v>
      </c>
      <c r="M2471" t="str">
        <f t="shared" si="714"/>
        <v>0.0025-0.00378758881412749i</v>
      </c>
      <c r="N2471">
        <f t="shared" si="715"/>
        <v>100.25670035887997</v>
      </c>
      <c r="O2471">
        <f t="shared" si="716"/>
        <v>8.7027091547196775</v>
      </c>
      <c r="P2471" s="3">
        <f t="shared" si="717"/>
        <v>-8.7027091547196775</v>
      </c>
      <c r="Q2471" s="3">
        <f t="shared" si="718"/>
        <v>-79.743299641120032</v>
      </c>
      <c r="R2471">
        <f t="shared" si="719"/>
        <v>100.25670035887997</v>
      </c>
      <c r="S2471">
        <f t="shared" si="720"/>
        <v>9.9479454890142449</v>
      </c>
      <c r="T2471">
        <f t="shared" si="703"/>
        <v>-8.7027091547196775</v>
      </c>
    </row>
    <row r="2472" spans="1:20" x14ac:dyDescent="0.25">
      <c r="A2472">
        <f t="shared" si="704"/>
        <v>62742.303115943898</v>
      </c>
      <c r="B2472">
        <f t="shared" si="721"/>
        <v>9985.747681872499</v>
      </c>
      <c r="C2472" t="str">
        <f t="shared" si="705"/>
        <v>0.0663027365569342-0.360126491289895i</v>
      </c>
      <c r="D2472" t="str">
        <f t="shared" si="706"/>
        <v>3.4774699409951-1.64154884879909i</v>
      </c>
      <c r="E2472" t="str">
        <f t="shared" si="707"/>
        <v>174.658681406568+8.15272933154209i</v>
      </c>
      <c r="F2472" t="str">
        <f t="shared" si="708"/>
        <v>2.90980434315615-14.9745553711532i</v>
      </c>
      <c r="G2472" t="str">
        <f t="shared" si="709"/>
        <v>0.999963721641899-0.00602304258510752i</v>
      </c>
      <c r="H2472" t="str">
        <f t="shared" si="710"/>
        <v>12.7046014568317-163.057232257177i</v>
      </c>
      <c r="I2472" t="str">
        <f t="shared" si="711"/>
        <v>-16.2813033318797-4.50042176718589i</v>
      </c>
      <c r="K2472" t="str">
        <f t="shared" si="712"/>
        <v>0.00237477461070633-0.00365276350717105i</v>
      </c>
      <c r="L2472" t="str">
        <f t="shared" si="713"/>
        <v>0.000714285714285714-0.121111017880341i</v>
      </c>
      <c r="M2472" t="str">
        <f t="shared" si="714"/>
        <v>0.0025-0.00377325046237048i</v>
      </c>
      <c r="N2472">
        <f t="shared" si="715"/>
        <v>100.4318811987673</v>
      </c>
      <c r="O2472">
        <f t="shared" si="716"/>
        <v>8.7261286393786861</v>
      </c>
      <c r="P2472" s="3">
        <f t="shared" si="717"/>
        <v>-8.7261286393786861</v>
      </c>
      <c r="Q2472" s="3">
        <f t="shared" si="718"/>
        <v>-79.5681188012327</v>
      </c>
      <c r="R2472">
        <f t="shared" si="719"/>
        <v>100.4318811987673</v>
      </c>
      <c r="S2472">
        <f t="shared" si="720"/>
        <v>9.9857476818724997</v>
      </c>
      <c r="T2472">
        <f t="shared" si="703"/>
        <v>-8.7261286393786861</v>
      </c>
    </row>
    <row r="2473" spans="1:20" x14ac:dyDescent="0.25">
      <c r="A2473">
        <f t="shared" si="704"/>
        <v>62980.723867784494</v>
      </c>
      <c r="B2473">
        <f t="shared" si="721"/>
        <v>10023.693523063615</v>
      </c>
      <c r="C2473" t="str">
        <f t="shared" si="705"/>
        <v>0.067222050859749-0.35895835383256i</v>
      </c>
      <c r="D2473" t="str">
        <f t="shared" si="706"/>
        <v>3.47746495403417-1.63569655380478i</v>
      </c>
      <c r="E2473" t="str">
        <f t="shared" si="707"/>
        <v>174.763646117461+8.16588310219623i</v>
      </c>
      <c r="F2473" t="str">
        <f t="shared" si="708"/>
        <v>2.90980353935382-14.9180004192504i</v>
      </c>
      <c r="G2473" t="str">
        <f t="shared" si="709"/>
        <v>0.999963445412616-0.00604592847680739i</v>
      </c>
      <c r="H2473" t="str">
        <f t="shared" si="710"/>
        <v>12.5851642085671-162.304216625201i</v>
      </c>
      <c r="I2473" t="str">
        <f t="shared" si="711"/>
        <v>-16.1451646073823-4.46865775207566i</v>
      </c>
      <c r="K2473" t="str">
        <f t="shared" si="712"/>
        <v>0.00237446564176064-0.00363928434768238i</v>
      </c>
      <c r="L2473" t="str">
        <f t="shared" si="713"/>
        <v>0.000714285714285714-0.120652538235048i</v>
      </c>
      <c r="M2473" t="str">
        <f t="shared" si="714"/>
        <v>0.0025-0.00375896639008814i</v>
      </c>
      <c r="N2473">
        <f t="shared" si="715"/>
        <v>100.60691192608076</v>
      </c>
      <c r="O2473">
        <f t="shared" si="716"/>
        <v>8.7494216173377168</v>
      </c>
      <c r="P2473" s="3">
        <f t="shared" si="717"/>
        <v>-8.7494216173377168</v>
      </c>
      <c r="Q2473" s="3">
        <f t="shared" si="718"/>
        <v>-79.393088073919245</v>
      </c>
      <c r="R2473">
        <f t="shared" si="719"/>
        <v>100.60691192608076</v>
      </c>
      <c r="S2473">
        <f t="shared" si="720"/>
        <v>10.023693523063615</v>
      </c>
      <c r="T2473">
        <f t="shared" si="703"/>
        <v>-8.7494216173377168</v>
      </c>
    </row>
    <row r="2474" spans="1:20" x14ac:dyDescent="0.25">
      <c r="A2474">
        <f t="shared" si="704"/>
        <v>63220.050618482077</v>
      </c>
      <c r="B2474">
        <f t="shared" si="721"/>
        <v>10061.783558451258</v>
      </c>
      <c r="C2474" t="str">
        <f t="shared" si="705"/>
        <v>0.0681353805810027-0.357795952263695i</v>
      </c>
      <c r="D2474" t="str">
        <f t="shared" si="706"/>
        <v>3.47745992911478-1.62986778780842i</v>
      </c>
      <c r="E2474" t="str">
        <f t="shared" si="707"/>
        <v>174.869459197107+8.17885143976805i</v>
      </c>
      <c r="F2474" t="str">
        <f t="shared" si="708"/>
        <v>2.90980272943144-14.861660067718i</v>
      </c>
      <c r="G2474" t="str">
        <f t="shared" si="709"/>
        <v>0.999963167080155-0.00606890131578481i</v>
      </c>
      <c r="H2474" t="str">
        <f t="shared" si="710"/>
        <v>12.4670410795193-161.555791758298i</v>
      </c>
      <c r="I2474" t="str">
        <f t="shared" si="711"/>
        <v>-16.0102733131147-4.4372259865309i</v>
      </c>
      <c r="K2474" t="str">
        <f t="shared" si="712"/>
        <v>0.0023741588725144-0.00362585748730686i</v>
      </c>
      <c r="L2474" t="str">
        <f t="shared" si="713"/>
        <v>0.000714285714285714-0.120195794217023i</v>
      </c>
      <c r="M2474" t="str">
        <f t="shared" si="714"/>
        <v>0.0025-0.00374473639179931i</v>
      </c>
      <c r="N2474">
        <f t="shared" si="715"/>
        <v>100.7817899400055</v>
      </c>
      <c r="O2474">
        <f t="shared" si="716"/>
        <v>8.7725878415566498</v>
      </c>
      <c r="P2474" s="3">
        <f t="shared" si="717"/>
        <v>-8.7725878415566498</v>
      </c>
      <c r="Q2474" s="3">
        <f t="shared" si="718"/>
        <v>-79.218210059994504</v>
      </c>
      <c r="R2474">
        <f t="shared" si="719"/>
        <v>100.7817899400055</v>
      </c>
      <c r="S2474">
        <f t="shared" si="720"/>
        <v>10.061783558451257</v>
      </c>
      <c r="T2474">
        <f t="shared" si="703"/>
        <v>-8.7725878415566498</v>
      </c>
    </row>
    <row r="2475" spans="1:20" x14ac:dyDescent="0.25">
      <c r="A2475">
        <f t="shared" si="704"/>
        <v>63460.286810832309</v>
      </c>
      <c r="B2475">
        <f t="shared" si="721"/>
        <v>10100.018335973373</v>
      </c>
      <c r="C2475" t="str">
        <f t="shared" si="705"/>
        <v>0.0690427775802457-0.356639273774424i</v>
      </c>
      <c r="D2475" t="str">
        <f t="shared" si="706"/>
        <v>3.47745486594815-1.6240624669493i</v>
      </c>
      <c r="E2475" t="str">
        <f t="shared" si="707"/>
        <v>174.976127782217+8.19163034372171i</v>
      </c>
      <c r="F2475" t="str">
        <f t="shared" si="708"/>
        <v>2.90980191334241-14.8055335060802i</v>
      </c>
      <c r="G2475" t="str">
        <f t="shared" si="709"/>
        <v>0.999962886628506-0.00609196143222075i</v>
      </c>
      <c r="H2475" t="str">
        <f t="shared" si="710"/>
        <v>12.3502144167267-160.811916347913i</v>
      </c>
      <c r="I2475" t="str">
        <f t="shared" si="711"/>
        <v>-15.8766162578822-4.40612180068513i</v>
      </c>
      <c r="K2475" t="str">
        <f t="shared" si="712"/>
        <v>0.00237385428532999-0.00361248273341763i</v>
      </c>
      <c r="L2475" t="str">
        <f t="shared" si="713"/>
        <v>0.000714285714285714-0.119740779255851i</v>
      </c>
      <c r="M2475" t="str">
        <f t="shared" si="714"/>
        <v>0.0025-0.00373056026280066i</v>
      </c>
      <c r="N2475">
        <f t="shared" si="715"/>
        <v>100.95651262077101</v>
      </c>
      <c r="O2475">
        <f t="shared" si="716"/>
        <v>8.7956270638591789</v>
      </c>
      <c r="P2475" s="3">
        <f t="shared" si="717"/>
        <v>-8.7956270638591789</v>
      </c>
      <c r="Q2475" s="3">
        <f t="shared" si="718"/>
        <v>-79.043487379228992</v>
      </c>
      <c r="R2475">
        <f t="shared" si="719"/>
        <v>100.95651262077101</v>
      </c>
      <c r="S2475">
        <f t="shared" si="720"/>
        <v>10.100018335973372</v>
      </c>
      <c r="T2475">
        <f t="shared" si="703"/>
        <v>-8.7956270638591789</v>
      </c>
    </row>
    <row r="2476" spans="1:20" x14ac:dyDescent="0.25">
      <c r="A2476">
        <f t="shared" si="704"/>
        <v>63701.435900713477</v>
      </c>
      <c r="B2476">
        <f t="shared" si="721"/>
        <v>10138.398405650072</v>
      </c>
      <c r="C2476" t="str">
        <f t="shared" si="705"/>
        <v>0.0699442933608929-0.355488305730114i</v>
      </c>
      <c r="D2476" t="str">
        <f t="shared" si="706"/>
        <v>3.47744976424324-1.61828050770381i</v>
      </c>
      <c r="E2476" t="str">
        <f t="shared" si="707"/>
        <v>175.083659072114+8.2042157480539i</v>
      </c>
      <c r="F2476" t="str">
        <f t="shared" si="708"/>
        <v>2.90980109103979-14.7496199269367i</v>
      </c>
      <c r="G2476" t="str">
        <f t="shared" si="709"/>
        <v>0.999962604041533-0.00611510915754838i</v>
      </c>
      <c r="H2476" t="str">
        <f t="shared" si="710"/>
        <v>12.2346668576614-160.072549603685i</v>
      </c>
      <c r="I2476" t="str">
        <f t="shared" si="711"/>
        <v>-15.7441804186478-4.37534060486134i</v>
      </c>
      <c r="K2476" t="str">
        <f t="shared" si="712"/>
        <v>0.00237355186269524-0.00359915989413046i</v>
      </c>
      <c r="L2476" t="str">
        <f t="shared" si="713"/>
        <v>0.000714285714285714-0.119287486805988i</v>
      </c>
      <c r="M2476" t="str">
        <f t="shared" si="714"/>
        <v>0.0025-0.00371643779916384i</v>
      </c>
      <c r="N2476">
        <f t="shared" si="715"/>
        <v>101.13107732941857</v>
      </c>
      <c r="O2476">
        <f t="shared" si="716"/>
        <v>8.8185390349340036</v>
      </c>
      <c r="P2476" s="3">
        <f t="shared" si="717"/>
        <v>-8.8185390349340036</v>
      </c>
      <c r="Q2476" s="3">
        <f t="shared" si="718"/>
        <v>-78.868922670581426</v>
      </c>
      <c r="R2476">
        <f t="shared" si="719"/>
        <v>101.13107732941857</v>
      </c>
      <c r="S2476">
        <f t="shared" si="720"/>
        <v>10.138398405650072</v>
      </c>
      <c r="T2476">
        <f t="shared" ref="T2476:T2539" si="722">P2476</f>
        <v>-8.8185390349340036</v>
      </c>
    </row>
    <row r="2477" spans="1:20" x14ac:dyDescent="0.25">
      <c r="A2477">
        <f t="shared" ref="A2477:A2540" si="723">2*PI()*B2477</f>
        <v>63943.501357136185</v>
      </c>
      <c r="B2477">
        <f t="shared" si="721"/>
        <v>10176.924319591542</v>
      </c>
      <c r="C2477" t="str">
        <f t="shared" ref="C2477:C2540" si="724">IMPRODUCT(D2477,E2477,$C$40,,K2477,$C$41)</f>
        <v>0.0708399790728013-0.354343035671078i</v>
      </c>
      <c r="D2477" t="str">
        <f t="shared" ref="D2477:D2540" si="725">IMDIV(IMPRODUCT($C$37,$C$38,COMPLEX(1,A2477/$C$38)),IMSUM(-1*A2477*A2477/$C$39,COMPLEX(0,1*A2477)))</f>
        <v>3.47744462370686-1.6125218268843i</v>
      </c>
      <c r="E2477" t="str">
        <f t="shared" ref="E2477:E2540" si="726">IMDIV(IMPRODUCT(IMSUM(F2477,G2477),$C$29,H2477),IMSUM(1,I2477))</f>
        <v>175.192060329277+8.21660352020811i</v>
      </c>
      <c r="F2477" t="str">
        <f t="shared" ref="F2477:F2540" si="727">IMDIV(IMPRODUCT($C$14,$C$15,COMPLEX(1,A2477/$C$15)),IMSUM(-1*A2477*A2477/$C$16,COMPLEX(0,A2477)))</f>
        <v>2.90980026247625-14.6939185259512i</v>
      </c>
      <c r="G2477" t="str">
        <f t="shared" ref="G2477:G2540" si="728">IMDIV(1,COMPLEX(1,A2477*$C$9*$C$10))</f>
        <v>0.999962319302981-0.00613834482445778i</v>
      </c>
      <c r="H2477" t="str">
        <f t="shared" ref="H2477:H2540" si="729">IMDIV($C$3,IMSUM(K2477,COMPLEX(0,$C$28*A2477)))</f>
        <v>12.1203813245284-159.337651245345i</v>
      </c>
      <c r="I2477" t="str">
        <f t="shared" ref="I2477:I2540" si="730">IMPRODUCT(F2477,$C$29,H2477,$C$31)</f>
        <v>-15.6129529379272-4.344877887959i</v>
      </c>
      <c r="K2477" t="str">
        <f t="shared" ref="K2477:K2540" si="731">IF($C$26&lt;=0,IMDIV(1,IMSUM(IMDIV(1,L2477),1/$C$18)),IMDIV(1,IMSUM(IMDIV(1,L2477),1/$C$18,IMDIV(1,M2477))))</f>
        <v>0.00237325158722232-0.0035858887783013i</v>
      </c>
      <c r="L2477" t="str">
        <f t="shared" ref="L2477:L2540" si="732">IMSUM($C$21/$C$22,IMDIV(1,COMPLEX(0,$C$20*$C$22*A2477)))</f>
        <v>0.000714285714285714-0.118835910346671i</v>
      </c>
      <c r="M2477" t="str">
        <f t="shared" ref="M2477:M2540" si="733">IMSUM($C$25/$C$26,IMDIV(1,COMPLEX(0,$C$24*$C$26*A2477)))</f>
        <v>0.0025-0.00370236879773246i</v>
      </c>
      <c r="N2477">
        <f t="shared" ref="N2477:N2540" si="734">ABS(R2477)</f>
        <v>101.30548140756294</v>
      </c>
      <c r="O2477">
        <f t="shared" ref="O2477:O2540" si="735">ABS(P2477)</f>
        <v>8.8413235043347047</v>
      </c>
      <c r="P2477" s="3">
        <f t="shared" ref="P2477:P2540" si="736">20*LOG10(IMABS(C2477))</f>
        <v>-8.8413235043347047</v>
      </c>
      <c r="Q2477" s="3">
        <f t="shared" ref="Q2477:Q2540" si="737">IMARGUMENT(C2477)*180/PI()</f>
        <v>-78.694518592437063</v>
      </c>
      <c r="R2477">
        <f t="shared" ref="R2477:R2540" si="738">IF(Q2477&lt;0,Q2477+180,Q2477-180)</f>
        <v>101.30548140756294</v>
      </c>
      <c r="S2477">
        <f t="shared" ref="S2477:S2540" si="739">B2477/1000</f>
        <v>10.176924319591542</v>
      </c>
      <c r="T2477">
        <f t="shared" si="722"/>
        <v>-8.8413235043347047</v>
      </c>
    </row>
    <row r="2478" spans="1:20" x14ac:dyDescent="0.25">
      <c r="A2478">
        <f t="shared" si="723"/>
        <v>64186.486662293304</v>
      </c>
      <c r="B2478">
        <f t="shared" ref="B2478:B2541" si="740">B2477*(1+B$42)</f>
        <v>10215.596632005991</v>
      </c>
      <c r="C2478" t="str">
        <f t="shared" si="724"/>
        <v>0.0717298855148381-0.353203451313227i</v>
      </c>
      <c r="D2478" t="str">
        <f t="shared" si="725"/>
        <v>3.47743944404354-1.60678634163782i</v>
      </c>
      <c r="E2478" t="str">
        <f t="shared" si="726"/>
        <v>175.301338879879+8.22878945996731i</v>
      </c>
      <c r="F2478" t="str">
        <f t="shared" si="727"/>
        <v>2.90979942760414-14.6384285018393i</v>
      </c>
      <c r="G2478" t="str">
        <f t="shared" si="728"/>
        <v>0.999962032396468-0.0061616687669007i</v>
      </c>
      <c r="H2478" t="str">
        <f t="shared" si="729"/>
        <v>12.0073410186985-158.607181494778i</v>
      </c>
      <c r="I2478" t="str">
        <f t="shared" si="730"/>
        <v>-15.4829211212319-4.31472921587911i</v>
      </c>
      <c r="K2478" t="str">
        <f t="shared" si="731"/>
        <v>0.00237295344164683-0.00357266919552336i</v>
      </c>
      <c r="L2478" t="str">
        <f t="shared" si="732"/>
        <v>0.000714285714285714-0.11838604338182i</v>
      </c>
      <c r="M2478" t="str">
        <f t="shared" si="733"/>
        <v>0.0025-0.00368835305611921i</v>
      </c>
      <c r="N2478">
        <f t="shared" si="734"/>
        <v>101.47972217715714</v>
      </c>
      <c r="O2478">
        <f t="shared" si="735"/>
        <v>8.8639802204814124</v>
      </c>
      <c r="P2478" s="3">
        <f t="shared" si="736"/>
        <v>-8.8639802204814124</v>
      </c>
      <c r="Q2478" s="3">
        <f t="shared" si="737"/>
        <v>-78.520277822842857</v>
      </c>
      <c r="R2478">
        <f t="shared" si="738"/>
        <v>101.47972217715714</v>
      </c>
      <c r="S2478">
        <f t="shared" si="739"/>
        <v>10.21559663200599</v>
      </c>
      <c r="T2478">
        <f t="shared" si="722"/>
        <v>-8.8639802204814124</v>
      </c>
    </row>
    <row r="2479" spans="1:20" x14ac:dyDescent="0.25">
      <c r="A2479">
        <f t="shared" si="723"/>
        <v>64430.395311610024</v>
      </c>
      <c r="B2479">
        <f t="shared" si="740"/>
        <v>10254.415899207614</v>
      </c>
      <c r="C2479" t="str">
        <f t="shared" si="724"/>
        <v>0.0726140631374023-0.352069540548814i</v>
      </c>
      <c r="D2479" t="str">
        <f t="shared" si="725"/>
        <v>3.47743422495559-1.60107396944497i</v>
      </c>
      <c r="E2479" t="str">
        <f t="shared" si="726"/>
        <v>175.411502114345+8.24076929832646i</v>
      </c>
      <c r="F2479" t="str">
        <f t="shared" si="727"/>
        <v>2.90979858637543-14.5831490563575i</v>
      </c>
      <c r="G2479" t="str">
        <f t="shared" si="728"/>
        <v>0.999961743305489-0.0061850813200953i</v>
      </c>
      <c r="H2479" t="str">
        <f t="shared" si="729"/>
        <v>11.8955294152634-157.881101068217i</v>
      </c>
      <c r="I2479" t="str">
        <f t="shared" si="730"/>
        <v>-15.3540724345601-4.28489022998472i</v>
      </c>
      <c r="K2479" t="str">
        <f t="shared" si="731"/>
        <v>0.00237265740882676-0.00355950095612458i</v>
      </c>
      <c r="L2479" t="str">
        <f t="shared" si="732"/>
        <v>0.000714285714285714-0.117937879439948i</v>
      </c>
      <c r="M2479" t="str">
        <f t="shared" si="733"/>
        <v>0.0025-0.00367439037270293i</v>
      </c>
      <c r="N2479">
        <f t="shared" si="734"/>
        <v>101.65379694025064</v>
      </c>
      <c r="O2479">
        <f t="shared" si="735"/>
        <v>8.8865089306610159</v>
      </c>
      <c r="P2479" s="3">
        <f t="shared" si="736"/>
        <v>-8.8865089306610159</v>
      </c>
      <c r="Q2479" s="3">
        <f t="shared" si="737"/>
        <v>-78.346203059749357</v>
      </c>
      <c r="R2479">
        <f t="shared" si="738"/>
        <v>101.65379694025064</v>
      </c>
      <c r="S2479">
        <f t="shared" si="739"/>
        <v>10.254415899207613</v>
      </c>
      <c r="T2479">
        <f t="shared" si="722"/>
        <v>-8.8865089306610159</v>
      </c>
    </row>
    <row r="2480" spans="1:20" x14ac:dyDescent="0.25">
      <c r="A2480">
        <f t="shared" si="723"/>
        <v>64675.230813794144</v>
      </c>
      <c r="B2480">
        <f t="shared" si="740"/>
        <v>10293.382679624603</v>
      </c>
      <c r="C2480" t="str">
        <f t="shared" si="724"/>
        <v>0.0734925620449332-0.350941291447172i</v>
      </c>
      <c r="D2480" t="str">
        <f t="shared" si="725"/>
        <v>3.47742896614306-1.59538462811869i</v>
      </c>
      <c r="E2480" t="str">
        <f t="shared" si="726"/>
        <v>175.522557487901+8.25253869634685i</v>
      </c>
      <c r="F2480" t="str">
        <f t="shared" si="727"/>
        <v>2.90979773874173-14.5280793942916i</v>
      </c>
      <c r="G2480" t="str">
        <f t="shared" si="728"/>
        <v>0.999961452013413-0.00620858282053097i</v>
      </c>
      <c r="H2480" t="str">
        <f t="shared" si="729"/>
        <v>11.7849302577169-157.159371168589i</v>
      </c>
      <c r="I2480" t="str">
        <f t="shared" si="730"/>
        <v>-15.2263945019325-4.25535664559737i</v>
      </c>
      <c r="K2480" t="str">
        <f t="shared" si="731"/>
        <v>0.00237236347174162-0.00354638387116501i</v>
      </c>
      <c r="L2480" t="str">
        <f t="shared" si="732"/>
        <v>0.000714285714285714-0.117491412074067i</v>
      </c>
      <c r="M2480" t="str">
        <f t="shared" si="733"/>
        <v>0.0025-0.00366048054662576i</v>
      </c>
      <c r="N2480">
        <f t="shared" si="734"/>
        <v>101.82770297874876</v>
      </c>
      <c r="O2480">
        <f t="shared" si="735"/>
        <v>8.9089093810281099</v>
      </c>
      <c r="P2480" s="3">
        <f t="shared" si="736"/>
        <v>-8.9089093810281099</v>
      </c>
      <c r="Q2480" s="3">
        <f t="shared" si="737"/>
        <v>-78.172297021251239</v>
      </c>
      <c r="R2480">
        <f t="shared" si="738"/>
        <v>101.82770297874876</v>
      </c>
      <c r="S2480">
        <f t="shared" si="739"/>
        <v>10.293382679624603</v>
      </c>
      <c r="T2480">
        <f t="shared" si="722"/>
        <v>-8.9089093810281099</v>
      </c>
    </row>
    <row r="2481" spans="1:20" x14ac:dyDescent="0.25">
      <c r="A2481">
        <f t="shared" si="723"/>
        <v>64920.996690886561</v>
      </c>
      <c r="B2481">
        <f t="shared" si="740"/>
        <v>10332.497533807176</v>
      </c>
      <c r="C2481" t="str">
        <f t="shared" si="724"/>
        <v>0.0743654319983589-0.349818692255443i</v>
      </c>
      <c r="D2481" t="str">
        <f t="shared" si="725"/>
        <v>3.47742366730368-1.58971823580309i</v>
      </c>
      <c r="E2481" t="str">
        <f t="shared" si="726"/>
        <v>175.63451252113+8.26409324398804i</v>
      </c>
      <c r="F2481" t="str">
        <f t="shared" si="727"/>
        <v>2.90979688465428-14.473218723445i</v>
      </c>
      <c r="G2481" t="str">
        <f t="shared" si="728"/>
        <v>0.999961158503483-0.00623217360597309i</v>
      </c>
      <c r="H2481" t="str">
        <f t="shared" si="729"/>
        <v>11.6755275527521-156.441953477988i</v>
      </c>
      <c r="I2481" t="str">
        <f t="shared" si="730"/>
        <v>-15.0998751029725-4.22612425052723i</v>
      </c>
      <c r="K2481" t="str">
        <f t="shared" si="731"/>
        <v>0.00237207161349119-0.00353331775243399i</v>
      </c>
      <c r="L2481" t="str">
        <f t="shared" si="732"/>
        <v>0.000714285714285714-0.117046634861593i</v>
      </c>
      <c r="M2481" t="str">
        <f t="shared" si="733"/>
        <v>0.0025-0.00364662337779015i</v>
      </c>
      <c r="N2481">
        <f t="shared" si="734"/>
        <v>102.00143755416642</v>
      </c>
      <c r="O2481">
        <f t="shared" si="735"/>
        <v>8.9311813166069811</v>
      </c>
      <c r="P2481" s="3">
        <f t="shared" si="736"/>
        <v>-8.9311813166069811</v>
      </c>
      <c r="Q2481" s="3">
        <f t="shared" si="737"/>
        <v>-77.998562445833585</v>
      </c>
      <c r="R2481">
        <f t="shared" si="738"/>
        <v>102.00143755416642</v>
      </c>
      <c r="S2481">
        <f t="shared" si="739"/>
        <v>10.332497533807176</v>
      </c>
      <c r="T2481">
        <f t="shared" si="722"/>
        <v>-8.9311813166069811</v>
      </c>
    </row>
    <row r="2482" spans="1:20" x14ac:dyDescent="0.25">
      <c r="A2482">
        <f t="shared" si="723"/>
        <v>65167.696478311933</v>
      </c>
      <c r="B2482">
        <f t="shared" si="740"/>
        <v>10371.761024435644</v>
      </c>
      <c r="C2482" t="str">
        <f t="shared" si="724"/>
        <v>0.0752327224175701-0.348701731399381i</v>
      </c>
      <c r="D2482" t="str">
        <f t="shared" si="725"/>
        <v>3.47741832813297-1.58407471097224i</v>
      </c>
      <c r="E2482" t="str">
        <f t="shared" si="726"/>
        <v>175.747374800525+8.27542845892111i</v>
      </c>
      <c r="F2482" t="str">
        <f t="shared" si="727"/>
        <v>2.90979602406394-14.4185662546278i</v>
      </c>
      <c r="G2482" t="str">
        <f t="shared" si="728"/>
        <v>0.999960862758813-0.0062558540154679i</v>
      </c>
      <c r="H2482" t="str">
        <f t="shared" si="729"/>
        <v>11.5673055651799-155.728810150302i</v>
      </c>
      <c r="I2482" t="str">
        <f t="shared" si="730"/>
        <v>-14.9745021705324-4.19718890363762i</v>
      </c>
      <c r="K2482" t="str">
        <f t="shared" si="731"/>
        <v>0.00237178181729493-0.00352030241244766i</v>
      </c>
      <c r="L2482" t="str">
        <f t="shared" si="732"/>
        <v>0.000714285714285714-0.116603541404257i</v>
      </c>
      <c r="M2482" t="str">
        <f t="shared" si="733"/>
        <v>0.0025-0.0036328186668561i</v>
      </c>
      <c r="N2482">
        <f t="shared" si="734"/>
        <v>102.17499790738664</v>
      </c>
      <c r="O2482">
        <f t="shared" si="735"/>
        <v>8.953324481292233</v>
      </c>
      <c r="P2482" s="3">
        <f t="shared" si="736"/>
        <v>-8.953324481292233</v>
      </c>
      <c r="Q2482" s="3">
        <f t="shared" si="737"/>
        <v>-77.82500209261336</v>
      </c>
      <c r="R2482">
        <f t="shared" si="738"/>
        <v>102.17499790738664</v>
      </c>
      <c r="S2482">
        <f t="shared" si="739"/>
        <v>10.371761024435644</v>
      </c>
      <c r="T2482">
        <f t="shared" si="722"/>
        <v>-8.953324481292233</v>
      </c>
    </row>
    <row r="2483" spans="1:20" x14ac:dyDescent="0.25">
      <c r="A2483">
        <f t="shared" si="723"/>
        <v>65415.333724929522</v>
      </c>
      <c r="B2483">
        <f t="shared" si="740"/>
        <v>10411.1737163285</v>
      </c>
      <c r="C2483" t="str">
        <f t="shared" si="724"/>
        <v>0.076094482383795-0.347590397484133i</v>
      </c>
      <c r="D2483" t="str">
        <f t="shared" si="725"/>
        <v>3.47741294832402-1.57845397242905i</v>
      </c>
      <c r="E2483" t="str">
        <f t="shared" si="726"/>
        <v>175.861151979057+8.28653978531838i</v>
      </c>
      <c r="F2483" t="str">
        <f t="shared" si="727"/>
        <v>2.9097951569212-14.3641212016447i</v>
      </c>
      <c r="G2483" t="str">
        <f t="shared" si="728"/>
        <v>0.999960564762391-0.00627962438934727i</v>
      </c>
      <c r="H2483" t="str">
        <f t="shared" si="729"/>
        <v>11.4602488129567-155.01990380395i</v>
      </c>
      <c r="I2483" t="str">
        <f t="shared" si="730"/>
        <v>-14.8502637883593-4.16854653344115i</v>
      </c>
      <c r="K2483" t="str">
        <f t="shared" si="731"/>
        <v>0.00237149406649072-0.00350733766444625i</v>
      </c>
      <c r="L2483" t="str">
        <f t="shared" si="732"/>
        <v>0.000714285714285714-0.11616212532801i</v>
      </c>
      <c r="M2483" t="str">
        <f t="shared" si="733"/>
        <v>0.0025-0.0036190662152382i</v>
      </c>
      <c r="N2483">
        <f t="shared" si="734"/>
        <v>102.34838125840787</v>
      </c>
      <c r="O2483">
        <f t="shared" si="735"/>
        <v>8.9753386178509924</v>
      </c>
      <c r="P2483" s="3">
        <f t="shared" si="736"/>
        <v>-8.9753386178509924</v>
      </c>
      <c r="Q2483" s="3">
        <f t="shared" si="737"/>
        <v>-77.651618741592131</v>
      </c>
      <c r="R2483">
        <f t="shared" si="738"/>
        <v>102.34838125840787</v>
      </c>
      <c r="S2483">
        <f t="shared" si="739"/>
        <v>10.4111737163285</v>
      </c>
      <c r="T2483">
        <f t="shared" si="722"/>
        <v>-8.9753386178509924</v>
      </c>
    </row>
    <row r="2484" spans="1:20" x14ac:dyDescent="0.25">
      <c r="A2484">
        <f t="shared" si="723"/>
        <v>65663.911993084243</v>
      </c>
      <c r="B2484">
        <f t="shared" si="740"/>
        <v>10450.736176450548</v>
      </c>
      <c r="C2484" t="str">
        <f t="shared" si="724"/>
        <v>0.0769507606420039-0.346484679295091i</v>
      </c>
      <c r="D2484" t="str">
        <f t="shared" si="725"/>
        <v>3.4774075275677-1.57285593930405i</v>
      </c>
      <c r="E2484" t="str">
        <f t="shared" si="726"/>
        <v>175.975851776744+8.29742259262014i</v>
      </c>
      <c r="F2484" t="str">
        <f t="shared" si="727"/>
        <v>2.90979428317617-14.3098827812847i</v>
      </c>
      <c r="G2484" t="str">
        <f t="shared" si="728"/>
        <v>0.999960264497072-0.00630348506923363i</v>
      </c>
      <c r="H2484" t="str">
        <f t="shared" si="729"/>
        <v>11.3543420623259-154.315197514773i</v>
      </c>
      <c r="I2484" t="str">
        <f t="shared" si="730"/>
        <v>-14.7271481888066-4.14019313672861i</v>
      </c>
      <c r="K2484" t="str">
        <f t="shared" si="731"/>
        <v>0.00237120834453404-0.00349442332239141i</v>
      </c>
      <c r="L2484" t="str">
        <f t="shared" si="732"/>
        <v>0.000714285714285714-0.115722380282935i</v>
      </c>
      <c r="M2484" t="str">
        <f t="shared" si="733"/>
        <v>0.0025-0.0036053658251028i</v>
      </c>
      <c r="N2484">
        <f t="shared" si="734"/>
        <v>102.52158480609641</v>
      </c>
      <c r="O2484">
        <f t="shared" si="735"/>
        <v>8.9972234679237815</v>
      </c>
      <c r="P2484" s="3">
        <f t="shared" si="736"/>
        <v>-8.9972234679237815</v>
      </c>
      <c r="Q2484" s="3">
        <f t="shared" si="737"/>
        <v>-77.478415193903587</v>
      </c>
      <c r="R2484">
        <f t="shared" si="738"/>
        <v>102.52158480609641</v>
      </c>
      <c r="S2484">
        <f t="shared" si="739"/>
        <v>10.450736176450548</v>
      </c>
      <c r="T2484">
        <f t="shared" si="722"/>
        <v>-8.9972234679237815</v>
      </c>
    </row>
    <row r="2485" spans="1:20" x14ac:dyDescent="0.25">
      <c r="A2485">
        <f t="shared" si="723"/>
        <v>65913.434858657973</v>
      </c>
      <c r="B2485">
        <f t="shared" si="740"/>
        <v>10490.44897392106</v>
      </c>
      <c r="C2485" t="str">
        <f t="shared" si="724"/>
        <v>0.0778016056032381-0.345384565798695i</v>
      </c>
      <c r="D2485" t="str">
        <f t="shared" si="725"/>
        <v>3.47740206555243-1.56728053105424i</v>
      </c>
      <c r="E2485" t="str">
        <f t="shared" si="726"/>
        <v>176.091481981202+8.30807217428653i</v>
      </c>
      <c r="F2485" t="str">
        <f t="shared" si="727"/>
        <v>2.90979340277859-14.2558502133087i</v>
      </c>
      <c r="G2485" t="str">
        <f t="shared" si="728"/>
        <v>0.999959961945583-0.00632743639804477i</v>
      </c>
      <c r="H2485" t="str">
        <f t="shared" si="729"/>
        <v>11.2495703230658-153.614654809033i</v>
      </c>
      <c r="I2485" t="str">
        <f t="shared" si="730"/>
        <v>-14.605143750584-4.11212477722799i</v>
      </c>
      <c r="K2485" t="str">
        <f t="shared" si="731"/>
        <v>0.00237092463499693-0.00348155920096376i</v>
      </c>
      <c r="L2485" t="str">
        <f t="shared" si="732"/>
        <v>0.000714285714285714-0.115284299943151i</v>
      </c>
      <c r="M2485" t="str">
        <f t="shared" si="733"/>
        <v>0.0025-0.00359171729936522i</v>
      </c>
      <c r="N2485">
        <f t="shared" si="734"/>
        <v>102.69460572793258</v>
      </c>
      <c r="O2485">
        <f t="shared" si="735"/>
        <v>9.0189787720275287</v>
      </c>
      <c r="P2485" s="3">
        <f t="shared" si="736"/>
        <v>-9.0189787720275287</v>
      </c>
      <c r="Q2485" s="3">
        <f t="shared" si="737"/>
        <v>-77.305394272067417</v>
      </c>
      <c r="R2485">
        <f t="shared" si="738"/>
        <v>102.69460572793258</v>
      </c>
      <c r="S2485">
        <f t="shared" si="739"/>
        <v>10.49044897392106</v>
      </c>
      <c r="T2485">
        <f t="shared" si="722"/>
        <v>-9.0189787720275287</v>
      </c>
    </row>
    <row r="2486" spans="1:20" x14ac:dyDescent="0.25">
      <c r="A2486">
        <f t="shared" si="723"/>
        <v>66163.905911120863</v>
      </c>
      <c r="B2486">
        <f t="shared" si="740"/>
        <v>10530.31268002196</v>
      </c>
      <c r="C2486" t="str">
        <f t="shared" si="724"/>
        <v>0.0786470653469476-0.344290046143335i</v>
      </c>
      <c r="D2486" t="str">
        <f t="shared" si="725"/>
        <v>3.47739656196433-1.56172766746195i</v>
      </c>
      <c r="E2486" t="str">
        <f t="shared" si="726"/>
        <v>176.208050448231+8.31848374651633i</v>
      </c>
      <c r="F2486" t="str">
        <f t="shared" si="727"/>
        <v>2.90979251567781-14.2020227204392i</v>
      </c>
      <c r="G2486" t="str">
        <f t="shared" si="728"/>
        <v>0.999959657090519-0.00635147871999876i</v>
      </c>
      <c r="H2486" t="str">
        <f t="shared" si="729"/>
        <v>11.1459188438436-152.918239656548i</v>
      </c>
      <c r="I2486" t="str">
        <f t="shared" si="730"/>
        <v>-14.4842389965491-4.08433758429432i</v>
      </c>
      <c r="K2486" t="str">
        <f t="shared" si="731"/>
        <v>0.00237064292156717-0.00346874511556008i</v>
      </c>
      <c r="L2486" t="str">
        <f t="shared" si="732"/>
        <v>0.000714285714285714-0.114847878006725i</v>
      </c>
      <c r="M2486" t="str">
        <f t="shared" si="733"/>
        <v>0.0025-0.00357812044168682i</v>
      </c>
      <c r="N2486">
        <f t="shared" si="734"/>
        <v>102.86744117975776</v>
      </c>
      <c r="O2486">
        <f t="shared" si="735"/>
        <v>9.0406042695567006</v>
      </c>
      <c r="P2486" s="3">
        <f t="shared" si="736"/>
        <v>-9.0406042695567006</v>
      </c>
      <c r="Q2486" s="3">
        <f t="shared" si="737"/>
        <v>-77.132558820242238</v>
      </c>
      <c r="R2486">
        <f t="shared" si="738"/>
        <v>102.86744117975776</v>
      </c>
      <c r="S2486">
        <f t="shared" si="739"/>
        <v>10.530312680021959</v>
      </c>
      <c r="T2486">
        <f t="shared" si="722"/>
        <v>-9.0406042695567006</v>
      </c>
    </row>
    <row r="2487" spans="1:20" x14ac:dyDescent="0.25">
      <c r="A2487">
        <f t="shared" si="723"/>
        <v>66415.328753583119</v>
      </c>
      <c r="B2487">
        <f t="shared" si="740"/>
        <v>10570.327868206043</v>
      </c>
      <c r="C2487" t="str">
        <f t="shared" si="724"/>
        <v>0.0794871876232713-0.343201109660227i</v>
      </c>
      <c r="D2487" t="str">
        <f t="shared" si="725"/>
        <v>3.47739101648712-1.55619726863365i</v>
      </c>
      <c r="E2487" t="str">
        <f t="shared" si="726"/>
        <v>176.325565102381+8.32865244695095i</v>
      </c>
      <c r="F2487" t="str">
        <f t="shared" si="727"/>
        <v>2.90979162182283-14.1483995283488i</v>
      </c>
      <c r="G2487" t="str">
        <f t="shared" si="728"/>
        <v>0.999959349914343-0.00637561238061891i</v>
      </c>
      <c r="H2487" t="str">
        <f t="shared" si="729"/>
        <v>11.0433731076726-152.225916463954i</v>
      </c>
      <c r="I2487" t="str">
        <f t="shared" si="730"/>
        <v>-14.3644225915392-4.05682775162885i</v>
      </c>
      <c r="K2487" t="str">
        <f t="shared" si="731"/>
        <v>0.00237036318804727-0.00345598088229081i</v>
      </c>
      <c r="L2487" t="str">
        <f t="shared" si="732"/>
        <v>0.000714285714285714-0.114413108195582i</v>
      </c>
      <c r="M2487" t="str">
        <f t="shared" si="733"/>
        <v>0.0025-0.00356457505647222i</v>
      </c>
      <c r="N2487">
        <f t="shared" si="734"/>
        <v>103.04008829551682</v>
      </c>
      <c r="O2487">
        <f t="shared" si="735"/>
        <v>9.0620996987859534</v>
      </c>
      <c r="P2487" s="3">
        <f t="shared" si="736"/>
        <v>-9.0620996987859534</v>
      </c>
      <c r="Q2487" s="3">
        <f t="shared" si="737"/>
        <v>-76.959911704483176</v>
      </c>
      <c r="R2487">
        <f t="shared" si="738"/>
        <v>103.04008829551682</v>
      </c>
      <c r="S2487">
        <f t="shared" si="739"/>
        <v>10.570327868206043</v>
      </c>
      <c r="T2487">
        <f t="shared" si="722"/>
        <v>-9.0620996987859534</v>
      </c>
    </row>
    <row r="2488" spans="1:20" x14ac:dyDescent="0.25">
      <c r="A2488">
        <f t="shared" si="723"/>
        <v>66667.707002846742</v>
      </c>
      <c r="B2488">
        <f t="shared" si="740"/>
        <v>10610.495114105226</v>
      </c>
      <c r="C2488" t="str">
        <f t="shared" si="724"/>
        <v>0.080322019855287-0.342117745864338i</v>
      </c>
      <c r="D2488" t="str">
        <f t="shared" si="725"/>
        <v>3.4773854288021-1.55068925499883i</v>
      </c>
      <c r="E2488" t="str">
        <f t="shared" si="726"/>
        <v>176.444033937532+8.33857333335163i</v>
      </c>
      <c r="F2488" t="str">
        <f t="shared" si="727"/>
        <v>2.90979072116217-14.0949798656487i</v>
      </c>
      <c r="G2488" t="str">
        <f t="shared" si="728"/>
        <v>0.999959040399382-0.00639983772673861i</v>
      </c>
      <c r="H2488" t="str">
        <f t="shared" si="729"/>
        <v>10.941918827467-151.53765006807i</v>
      </c>
      <c r="I2488" t="str">
        <f t="shared" si="730"/>
        <v>-14.2456833402395-4.02959153602623i</v>
      </c>
      <c r="K2488" t="str">
        <f t="shared" si="731"/>
        <v>0.00237008541835349-0.00344326631797754i</v>
      </c>
      <c r="L2488" t="str">
        <f t="shared" si="732"/>
        <v>0.000714285714285714-0.113979984255412i</v>
      </c>
      <c r="M2488" t="str">
        <f t="shared" si="733"/>
        <v>0.0025-0.00355108094886652i</v>
      </c>
      <c r="N2488">
        <f t="shared" si="734"/>
        <v>103.21254418699759</v>
      </c>
      <c r="O2488">
        <f t="shared" si="735"/>
        <v>9.0834647968722813</v>
      </c>
      <c r="P2488" s="3">
        <f t="shared" si="736"/>
        <v>-9.0834647968722813</v>
      </c>
      <c r="Q2488" s="3">
        <f t="shared" si="737"/>
        <v>-76.78745581300241</v>
      </c>
      <c r="R2488">
        <f t="shared" si="738"/>
        <v>103.21254418699759</v>
      </c>
      <c r="S2488">
        <f t="shared" si="739"/>
        <v>10.610495114105227</v>
      </c>
      <c r="T2488">
        <f t="shared" si="722"/>
        <v>-9.0834647968722813</v>
      </c>
    </row>
    <row r="2489" spans="1:20" x14ac:dyDescent="0.25">
      <c r="A2489">
        <f t="shared" si="723"/>
        <v>66921.044289457554</v>
      </c>
      <c r="B2489">
        <f t="shared" si="740"/>
        <v>10650.814995538825</v>
      </c>
      <c r="C2489" t="str">
        <f t="shared" si="724"/>
        <v>0.0811516091412532-0.341039944455306i</v>
      </c>
      <c r="D2489" t="str">
        <f t="shared" si="725"/>
        <v>3.47737979858812-1.54520354730882i</v>
      </c>
      <c r="E2489" t="str">
        <f t="shared" si="726"/>
        <v>176.563465017465+8.34824138225273i</v>
      </c>
      <c r="F2489" t="str">
        <f t="shared" si="727"/>
        <v>2.90978981364406-14.0417629638782i</v>
      </c>
      <c r="G2489" t="str">
        <f t="shared" si="728"/>
        <v>0.999958728527833-0.00642415510650631i</v>
      </c>
      <c r="H2489" t="str">
        <f t="shared" si="729"/>
        <v>10.8415419416983-150.853405729398i</v>
      </c>
      <c r="I2489" t="str">
        <f t="shared" si="730"/>
        <v>-14.1280101850921-4.00262525615081i</v>
      </c>
      <c r="K2489" t="str">
        <f t="shared" si="731"/>
        <v>0.00236980959651508-0.00343060124015028i</v>
      </c>
      <c r="L2489" t="str">
        <f t="shared" si="732"/>
        <v>0.000714285714285714-0.113548499955581i</v>
      </c>
      <c r="M2489" t="str">
        <f t="shared" si="733"/>
        <v>0.0025-0.00353763792475246i</v>
      </c>
      <c r="N2489">
        <f t="shared" si="734"/>
        <v>103.3848059435723</v>
      </c>
      <c r="O2489">
        <f t="shared" si="735"/>
        <v>9.104699299857959</v>
      </c>
      <c r="P2489" s="3">
        <f t="shared" si="736"/>
        <v>-9.104699299857959</v>
      </c>
      <c r="Q2489" s="3">
        <f t="shared" si="737"/>
        <v>-76.615194056427697</v>
      </c>
      <c r="R2489">
        <f t="shared" si="738"/>
        <v>103.3848059435723</v>
      </c>
      <c r="S2489">
        <f t="shared" si="739"/>
        <v>10.650814995538825</v>
      </c>
      <c r="T2489">
        <f t="shared" si="722"/>
        <v>-9.104699299857959</v>
      </c>
    </row>
    <row r="2490" spans="1:20" x14ac:dyDescent="0.25">
      <c r="A2490">
        <f t="shared" si="723"/>
        <v>67175.34425775749</v>
      </c>
      <c r="B2490">
        <f t="shared" si="740"/>
        <v>10691.288092521872</v>
      </c>
      <c r="C2490" t="str">
        <f t="shared" si="724"/>
        <v>0.0819760022567932-0.339967695318421i</v>
      </c>
      <c r="D2490" t="str">
        <f t="shared" si="725"/>
        <v>3.47737412552168-1.53974006663569i</v>
      </c>
      <c r="E2490" t="str">
        <f t="shared" si="726"/>
        <v>176.68386647645+8.35765148759129i</v>
      </c>
      <c r="F2490" t="str">
        <f t="shared" si="727"/>
        <v>2.90978889921627-13.9887480574934i</v>
      </c>
      <c r="G2490" t="str">
        <f t="shared" si="728"/>
        <v>0.999958414281753-0.00644856486939053i</v>
      </c>
      <c r="H2490" t="str">
        <f t="shared" si="729"/>
        <v>10.7422286101421-150.173149125731i</v>
      </c>
      <c r="I2490" t="str">
        <f t="shared" si="730"/>
        <v>-14.0113922042402-3.97592529133906i</v>
      </c>
      <c r="K2490" t="str">
        <f t="shared" si="731"/>
        <v>0.00236953570667317-0.00341798546704498i</v>
      </c>
      <c r="L2490" t="str">
        <f t="shared" si="732"/>
        <v>0.000714285714285714-0.113118649089042i</v>
      </c>
      <c r="M2490" t="str">
        <f t="shared" si="733"/>
        <v>0.0025-0.00352424579074762i</v>
      </c>
      <c r="N2490">
        <f t="shared" si="734"/>
        <v>103.55687063193153</v>
      </c>
      <c r="O2490">
        <f t="shared" si="735"/>
        <v>9.1258029426728715</v>
      </c>
      <c r="P2490" s="3">
        <f t="shared" si="736"/>
        <v>-9.1258029426728715</v>
      </c>
      <c r="Q2490" s="3">
        <f t="shared" si="737"/>
        <v>-76.443129368068469</v>
      </c>
      <c r="R2490">
        <f t="shared" si="738"/>
        <v>103.55687063193153</v>
      </c>
      <c r="S2490">
        <f t="shared" si="739"/>
        <v>10.691288092521873</v>
      </c>
      <c r="T2490">
        <f t="shared" si="722"/>
        <v>-9.1258029426728715</v>
      </c>
    </row>
    <row r="2491" spans="1:20" x14ac:dyDescent="0.25">
      <c r="A2491">
        <f t="shared" si="723"/>
        <v>67430.610565936979</v>
      </c>
      <c r="B2491">
        <f t="shared" si="740"/>
        <v>10731.914987273456</v>
      </c>
      <c r="C2491" t="str">
        <f t="shared" si="724"/>
        <v>0.0827952456570616-0.338900988525596i</v>
      </c>
      <c r="D2491" t="str">
        <f t="shared" si="725"/>
        <v>3.47736840927673-1.53429873437108i</v>
      </c>
      <c r="E2491" t="str">
        <f t="shared" si="726"/>
        <v>176.805246519826+8.36679845931201i</v>
      </c>
      <c r="F2491" t="str">
        <f t="shared" si="727"/>
        <v>2.90978797782622-13.9359343838559i</v>
      </c>
      <c r="G2491" t="str">
        <f t="shared" si="728"/>
        <v>0.999958097643065-0.00647306736618477i</v>
      </c>
      <c r="H2491" t="str">
        <f t="shared" si="729"/>
        <v>10.6439652097223-149.496846345874i</v>
      </c>
      <c r="I2491" t="str">
        <f t="shared" si="730"/>
        <v>-13.8958186095093-3.94948808042935i</v>
      </c>
      <c r="K2491" t="str">
        <f t="shared" si="731"/>
        <v>0.00236926373307997-0.00340541881760093i</v>
      </c>
      <c r="L2491" t="str">
        <f t="shared" si="732"/>
        <v>0.000714285714285714-0.112690425472248i</v>
      </c>
      <c r="M2491" t="str">
        <f t="shared" si="733"/>
        <v>0.0025-0.00351090435420165i</v>
      </c>
      <c r="N2491">
        <f t="shared" si="734"/>
        <v>103.72873529581888</v>
      </c>
      <c r="O2491">
        <f t="shared" si="735"/>
        <v>9.1467754591377961</v>
      </c>
      <c r="P2491" s="3">
        <f t="shared" si="736"/>
        <v>-9.1467754591377961</v>
      </c>
      <c r="Q2491" s="3">
        <f t="shared" si="737"/>
        <v>-76.271264704181121</v>
      </c>
      <c r="R2491">
        <f t="shared" si="738"/>
        <v>103.72873529581888</v>
      </c>
      <c r="S2491">
        <f t="shared" si="739"/>
        <v>10.731914987273456</v>
      </c>
      <c r="T2491">
        <f t="shared" si="722"/>
        <v>-9.1467754591377961</v>
      </c>
    </row>
    <row r="2492" spans="1:20" x14ac:dyDescent="0.25">
      <c r="A2492">
        <f t="shared" si="723"/>
        <v>67686.846886087529</v>
      </c>
      <c r="B2492">
        <f t="shared" si="740"/>
        <v>10772.696264225095</v>
      </c>
      <c r="C2492" t="str">
        <f t="shared" si="724"/>
        <v>0.0836093854788827-0.337839814336398i</v>
      </c>
      <c r="D2492" t="str">
        <f t="shared" si="725"/>
        <v>3.47736264952479-1.52887947222508i</v>
      </c>
      <c r="E2492" t="str">
        <f t="shared" si="726"/>
        <v>176.927613424589+8.3756770219456i</v>
      </c>
      <c r="F2492" t="str">
        <f t="shared" si="727"/>
        <v>2.90978704942089-13.8833211832223i</v>
      </c>
      <c r="G2492" t="str">
        <f t="shared" si="728"/>
        <v>0.999957778593554-0.00649766294901255i</v>
      </c>
      <c r="H2492" t="str">
        <f t="shared" si="729"/>
        <v>10.5467383304425-148.824463883473i</v>
      </c>
      <c r="I2492" t="str">
        <f t="shared" si="730"/>
        <v>-13.781278744424-3.92331012061709i</v>
      </c>
      <c r="K2492" t="str">
        <f t="shared" si="731"/>
        <v>0.00236899366009791-0.00339290111145831i</v>
      </c>
      <c r="L2492" t="str">
        <f t="shared" si="732"/>
        <v>0.000714285714285714-0.112263822945056i</v>
      </c>
      <c r="M2492" t="str">
        <f t="shared" si="733"/>
        <v>0.0025-0.00349761342319352i</v>
      </c>
      <c r="N2492">
        <f t="shared" si="734"/>
        <v>103.90039695576246</v>
      </c>
      <c r="O2492">
        <f t="shared" si="735"/>
        <v>9.1676165819669517</v>
      </c>
      <c r="P2492" s="3">
        <f t="shared" si="736"/>
        <v>-9.1676165819669517</v>
      </c>
      <c r="Q2492" s="3">
        <f t="shared" si="737"/>
        <v>-76.09960304423754</v>
      </c>
      <c r="R2492">
        <f t="shared" si="738"/>
        <v>103.90039695576246</v>
      </c>
      <c r="S2492">
        <f t="shared" si="739"/>
        <v>10.772696264225095</v>
      </c>
      <c r="T2492">
        <f t="shared" si="722"/>
        <v>-9.1676165819669517</v>
      </c>
    </row>
    <row r="2493" spans="1:20" x14ac:dyDescent="0.25">
      <c r="A2493">
        <f t="shared" si="723"/>
        <v>67944.05690425467</v>
      </c>
      <c r="B2493">
        <f t="shared" si="740"/>
        <v>10813.632510029151</v>
      </c>
      <c r="C2493" t="str">
        <f t="shared" si="724"/>
        <v>0.0844184675428409-0.336784163199063i</v>
      </c>
      <c r="D2493" t="str">
        <f t="shared" si="725"/>
        <v>3.47735684593486-1.52348220222511i</v>
      </c>
      <c r="E2493" t="str">
        <f t="shared" si="726"/>
        <v>177.050975539979+8.38428181316252i</v>
      </c>
      <c r="F2493" t="str">
        <f t="shared" si="727"/>
        <v>2.90978611394686-13.8309076987331i</v>
      </c>
      <c r="G2493" t="str">
        <f t="shared" si="728"/>
        <v>0.999957457114865-0.00652235197133244i</v>
      </c>
      <c r="H2493" t="str">
        <f t="shared" si="729"/>
        <v>10.450534771407-148.155968630964i</v>
      </c>
      <c r="I2493" t="str">
        <f t="shared" si="730"/>
        <v>-13.6677620822601-3.89738796633554i</v>
      </c>
      <c r="K2493" t="str">
        <f t="shared" si="731"/>
        <v>0.00236872547219859-0.00338043216895548i</v>
      </c>
      <c r="L2493" t="str">
        <f t="shared" si="732"/>
        <v>0.000714285714285714-0.111838835370648i</v>
      </c>
      <c r="M2493" t="str">
        <f t="shared" si="733"/>
        <v>0.0025-0.00348437280652871i</v>
      </c>
      <c r="N2493">
        <f t="shared" si="734"/>
        <v>104.07185260880311</v>
      </c>
      <c r="O2493">
        <f t="shared" si="735"/>
        <v>9.1883260427718323</v>
      </c>
      <c r="P2493" s="3">
        <f t="shared" si="736"/>
        <v>-9.1883260427718323</v>
      </c>
      <c r="Q2493" s="3">
        <f t="shared" si="737"/>
        <v>-75.928147391196887</v>
      </c>
      <c r="R2493">
        <f t="shared" si="738"/>
        <v>104.07185260880311</v>
      </c>
      <c r="S2493">
        <f t="shared" si="739"/>
        <v>10.81363251002915</v>
      </c>
      <c r="T2493">
        <f t="shared" si="722"/>
        <v>-9.1883260427718323</v>
      </c>
    </row>
    <row r="2494" spans="1:20" x14ac:dyDescent="0.25">
      <c r="A2494">
        <f t="shared" si="723"/>
        <v>68202.244320490834</v>
      </c>
      <c r="B2494">
        <f t="shared" si="740"/>
        <v>10854.724313567262</v>
      </c>
      <c r="C2494" t="str">
        <f t="shared" si="724"/>
        <v>0.0852225373553629-0.335734025751564i</v>
      </c>
      <c r="D2494" t="str">
        <f t="shared" si="725"/>
        <v>3.47735099817345-1.51810684671476i</v>
      </c>
      <c r="E2494" t="str">
        <f t="shared" si="726"/>
        <v>177.175341288067+8.39260738230084i</v>
      </c>
      <c r="F2494" t="str">
        <f t="shared" si="727"/>
        <v>2.90978517135033-13.7786931764015i</v>
      </c>
      <c r="G2494" t="str">
        <f t="shared" si="728"/>
        <v>0.999957133188505-0.00654713478794304i</v>
      </c>
      <c r="H2494" t="str">
        <f t="shared" si="729"/>
        <v>10.3553415369282-147.49132787361i</v>
      </c>
      <c r="I2494" t="str">
        <f t="shared" si="730"/>
        <v>-13.55525822413-3.8717182281609i</v>
      </c>
      <c r="K2494" t="str">
        <f t="shared" si="731"/>
        <v>0.00236845915396205-0.0033680118111266i</v>
      </c>
      <c r="L2494" t="str">
        <f t="shared" si="732"/>
        <v>0.000714285714285714-0.111415456635433i</v>
      </c>
      <c r="M2494" t="str">
        <f t="shared" si="733"/>
        <v>0.0025-0.00347118231373652i</v>
      </c>
      <c r="N2494">
        <f t="shared" si="734"/>
        <v>104.24309922822252</v>
      </c>
      <c r="O2494">
        <f t="shared" si="735"/>
        <v>9.2089035720644041</v>
      </c>
      <c r="P2494" s="3">
        <f t="shared" si="736"/>
        <v>-9.2089035720644041</v>
      </c>
      <c r="Q2494" s="3">
        <f t="shared" si="737"/>
        <v>-75.756900771777481</v>
      </c>
      <c r="R2494">
        <f t="shared" si="738"/>
        <v>104.24309922822252</v>
      </c>
      <c r="S2494">
        <f t="shared" si="739"/>
        <v>10.854724313567262</v>
      </c>
      <c r="T2494">
        <f t="shared" si="722"/>
        <v>-9.2089035720644041</v>
      </c>
    </row>
    <row r="2495" spans="1:20" x14ac:dyDescent="0.25">
      <c r="A2495">
        <f t="shared" si="723"/>
        <v>68461.412848908702</v>
      </c>
      <c r="B2495">
        <f t="shared" si="740"/>
        <v>10895.972265958817</v>
      </c>
      <c r="C2495" t="str">
        <f t="shared" si="724"/>
        <v>0.0860216401107401-0.334689392822702i</v>
      </c>
      <c r="D2495" t="str">
        <f t="shared" si="725"/>
        <v>3.47734510590448-1.51275332835273i</v>
      </c>
      <c r="E2495" t="str">
        <f t="shared" si="726"/>
        <v>177.300719164353+8.40064818886451i</v>
      </c>
      <c r="F2495" t="str">
        <f t="shared" si="727"/>
        <v>2.90978422157708-13.7266768651032i</v>
      </c>
      <c r="G2495" t="str">
        <f t="shared" si="728"/>
        <v>0.999956806795839-0.00657201175498814i</v>
      </c>
      <c r="H2495" t="str">
        <f t="shared" si="729"/>
        <v>10.2611458327171-146.830509283661i</v>
      </c>
      <c r="I2495" t="str">
        <f t="shared" si="730"/>
        <v>-13.4437568971031-3.8462975717417i</v>
      </c>
      <c r="K2495" t="str">
        <f t="shared" si="731"/>
        <v>0.00236819469007578-0.00335563985969898i</v>
      </c>
      <c r="L2495" t="str">
        <f t="shared" si="732"/>
        <v>0.000714285714285714-0.110993680648967i</v>
      </c>
      <c r="M2495" t="str">
        <f t="shared" si="733"/>
        <v>0.0025-0.00345804175506726i</v>
      </c>
      <c r="N2495">
        <f t="shared" si="734"/>
        <v>104.41413376326467</v>
      </c>
      <c r="O2495">
        <f t="shared" si="735"/>
        <v>9.2293488992606889</v>
      </c>
      <c r="P2495" s="3">
        <f t="shared" si="736"/>
        <v>-9.2293488992606889</v>
      </c>
      <c r="Q2495" s="3">
        <f t="shared" si="737"/>
        <v>-75.585866236735328</v>
      </c>
      <c r="R2495">
        <f t="shared" si="738"/>
        <v>104.41413376326467</v>
      </c>
      <c r="S2495">
        <f t="shared" si="739"/>
        <v>10.895972265958816</v>
      </c>
      <c r="T2495">
        <f t="shared" si="722"/>
        <v>-9.2293488992606889</v>
      </c>
    </row>
    <row r="2496" spans="1:20" x14ac:dyDescent="0.25">
      <c r="A2496">
        <f t="shared" si="723"/>
        <v>68721.566217734566</v>
      </c>
      <c r="B2496">
        <f t="shared" si="740"/>
        <v>10937.376960569462</v>
      </c>
      <c r="C2496" t="str">
        <f t="shared" si="724"/>
        <v>0.0868158206931475-0.333650255433214i</v>
      </c>
      <c r="D2496" t="str">
        <f t="shared" si="725"/>
        <v>3.4773391687894-1.50742157011165i</v>
      </c>
      <c r="E2496" t="str">
        <f t="shared" si="726"/>
        <v>177.427117738352+8.40839860099947i</v>
      </c>
      <c r="F2496" t="str">
        <f t="shared" si="727"/>
        <v>2.90978326457247-13.6748580165648i</v>
      </c>
      <c r="G2496" t="str">
        <f t="shared" si="728"/>
        <v>0.999956477918092-0.00659698322996168i</v>
      </c>
      <c r="H2496" t="str">
        <f t="shared" si="729"/>
        <v>10.1679350621565-146.173480914603i</v>
      </c>
      <c r="I2496" t="str">
        <f t="shared" si="730"/>
        <v>-13.3332479523574-3.82112271675135i</v>
      </c>
      <c r="K2496" t="str">
        <f t="shared" si="731"/>
        <v>0.0023679320653339-0.00334331613709074i</v>
      </c>
      <c r="L2496" t="str">
        <f t="shared" si="732"/>
        <v>0.000714285714285714-0.110573501343861i</v>
      </c>
      <c r="M2496" t="str">
        <f t="shared" si="733"/>
        <v>0.0025-0.00344495094148959i</v>
      </c>
      <c r="N2496">
        <f t="shared" si="734"/>
        <v>104.58495313885952</v>
      </c>
      <c r="O2496">
        <f t="shared" si="735"/>
        <v>9.2496617526845917</v>
      </c>
      <c r="P2496" s="3">
        <f t="shared" si="736"/>
        <v>-9.2496617526845917</v>
      </c>
      <c r="Q2496" s="3">
        <f t="shared" si="737"/>
        <v>-75.415046861140482</v>
      </c>
      <c r="R2496">
        <f t="shared" si="738"/>
        <v>104.58495313885952</v>
      </c>
      <c r="S2496">
        <f t="shared" si="739"/>
        <v>10.937376960569461</v>
      </c>
      <c r="T2496">
        <f t="shared" si="722"/>
        <v>-9.2496617526845917</v>
      </c>
    </row>
    <row r="2497" spans="1:20" x14ac:dyDescent="0.25">
      <c r="A2497">
        <f t="shared" si="723"/>
        <v>68982.708169361955</v>
      </c>
      <c r="B2497">
        <f t="shared" si="740"/>
        <v>10978.938993019627</v>
      </c>
      <c r="C2497" t="str">
        <f t="shared" si="724"/>
        <v>0.0876051236786006-0.33261660479691i</v>
      </c>
      <c r="D2497" t="str">
        <f t="shared" si="725"/>
        <v>3.47733318648701-1.50211149527704i</v>
      </c>
      <c r="E2497" t="str">
        <f t="shared" si="726"/>
        <v>177.554545654198+8.41585289393496i</v>
      </c>
      <c r="F2497" t="str">
        <f t="shared" si="727"/>
        <v>2.90978230028143-13.6232358853539i</v>
      </c>
      <c r="G2497" t="str">
        <f t="shared" si="728"/>
        <v>0.999956146536343-0.00662204957171293i</v>
      </c>
      <c r="H2497" t="str">
        <f t="shared" si="729"/>
        <v>10.0756968226539-145.520211195513i</v>
      </c>
      <c r="I2497" t="str">
        <f t="shared" si="730"/>
        <v>-13.2237213633646-3.79619043586373i</v>
      </c>
      <c r="K2497" t="str">
        <f t="shared" si="731"/>
        <v>0.00236767126463625-0.0033310404664081i</v>
      </c>
      <c r="L2497" t="str">
        <f t="shared" si="732"/>
        <v>0.000714285714285714-0.110154912675693i</v>
      </c>
      <c r="M2497" t="str">
        <f t="shared" si="733"/>
        <v>0.0025-0.00343190968468778i</v>
      </c>
      <c r="N2497">
        <f t="shared" si="734"/>
        <v>104.75555425533942</v>
      </c>
      <c r="O2497">
        <f t="shared" si="735"/>
        <v>9.2698418595719954</v>
      </c>
      <c r="P2497" s="3">
        <f t="shared" si="736"/>
        <v>-9.2698418595719954</v>
      </c>
      <c r="Q2497" s="3">
        <f t="shared" si="737"/>
        <v>-75.244445744660581</v>
      </c>
      <c r="R2497">
        <f t="shared" si="738"/>
        <v>104.75555425533942</v>
      </c>
      <c r="S2497">
        <f t="shared" si="739"/>
        <v>10.978938993019627</v>
      </c>
      <c r="T2497">
        <f t="shared" si="722"/>
        <v>-9.2698418595719954</v>
      </c>
    </row>
    <row r="2498" spans="1:20" x14ac:dyDescent="0.25">
      <c r="A2498">
        <f t="shared" si="723"/>
        <v>69244.842460405533</v>
      </c>
      <c r="B2498">
        <f t="shared" si="740"/>
        <v>11020.658961193101</v>
      </c>
      <c r="C2498" t="str">
        <f t="shared" si="724"/>
        <v>0.0883895933369044-0.331588432321849i</v>
      </c>
      <c r="D2498" t="str">
        <f t="shared" si="725"/>
        <v>3.47732715865355-1.49682302744614i</v>
      </c>
      <c r="E2498" t="str">
        <f t="shared" si="726"/>
        <v>177.683011631238+8.42300524840268i</v>
      </c>
      <c r="F2498" t="str">
        <f t="shared" si="727"/>
        <v>2.9097813286485-13.5718097288676i</v>
      </c>
      <c r="G2498" t="str">
        <f t="shared" si="728"/>
        <v>0.999955812631531-0.00664721114045156i</v>
      </c>
      <c r="H2498" t="str">
        <f t="shared" si="729"/>
        <v>9.98441890207164-144.87066892551i</v>
      </c>
      <c r="I2498" t="str">
        <f t="shared" si="730"/>
        <v>-13.1151672241061-3.77149755375089i</v>
      </c>
      <c r="K2498" t="str">
        <f t="shared" si="731"/>
        <v>0.00236741227298754-0.00331881267144306i</v>
      </c>
      <c r="L2498" t="str">
        <f t="shared" si="732"/>
        <v>0.000714285714285714-0.109737908622926i</v>
      </c>
      <c r="M2498" t="str">
        <f t="shared" si="733"/>
        <v>0.0025-0.00341891779705896i</v>
      </c>
      <c r="N2498">
        <f t="shared" si="734"/>
        <v>104.9259339881561</v>
      </c>
      <c r="O2498">
        <f t="shared" si="735"/>
        <v>9.2898889460746172</v>
      </c>
      <c r="P2498" s="3">
        <f t="shared" si="736"/>
        <v>-9.2898889460746172</v>
      </c>
      <c r="Q2498" s="3">
        <f t="shared" si="737"/>
        <v>-75.074066011843897</v>
      </c>
      <c r="R2498">
        <f t="shared" si="738"/>
        <v>104.9259339881561</v>
      </c>
      <c r="S2498">
        <f t="shared" si="739"/>
        <v>11.020658961193101</v>
      </c>
      <c r="T2498">
        <f t="shared" si="722"/>
        <v>-9.2898889460746172</v>
      </c>
    </row>
    <row r="2499" spans="1:20" x14ac:dyDescent="0.25">
      <c r="A2499">
        <f t="shared" si="723"/>
        <v>69507.972861755086</v>
      </c>
      <c r="B2499">
        <f t="shared" si="740"/>
        <v>11062.537465245636</v>
      </c>
      <c r="C2499" t="str">
        <f t="shared" si="724"/>
        <v>0.0891692736335563-0.330565729611506i</v>
      </c>
      <c r="D2499" t="str">
        <f t="shared" si="725"/>
        <v>3.47732108494266-1.49155609052683i</v>
      </c>
      <c r="E2499" t="str">
        <f t="shared" si="726"/>
        <v>177.812524464625+8.42984974902412i</v>
      </c>
      <c r="F2499" t="str">
        <f t="shared" si="727"/>
        <v>2.90978034961781-13.5205788073223i</v>
      </c>
      <c r="G2499" t="str">
        <f t="shared" si="728"/>
        <v>0.999955476184445-0.00667246829775282i</v>
      </c>
      <c r="H2499" t="str">
        <f t="shared" si="729"/>
        <v>9.8940892752348-144.224823268305i</v>
      </c>
      <c r="I2499" t="str">
        <f t="shared" si="730"/>
        <v>-13.0075757473201-3.74704094610268i</v>
      </c>
      <c r="K2499" t="str">
        <f t="shared" si="731"/>
        <v>0.00236715507549649-0.00330663257667079i</v>
      </c>
      <c r="L2499" t="str">
        <f t="shared" si="732"/>
        <v>0.000714285714285714-0.109322483186816i</v>
      </c>
      <c r="M2499" t="str">
        <f t="shared" si="733"/>
        <v>0.0025-0.00340597509171046i</v>
      </c>
      <c r="N2499">
        <f t="shared" si="734"/>
        <v>105.09608918759454</v>
      </c>
      <c r="O2499">
        <f t="shared" si="735"/>
        <v>9.3098027372649543</v>
      </c>
      <c r="P2499" s="3">
        <f t="shared" si="736"/>
        <v>-9.3098027372649543</v>
      </c>
      <c r="Q2499" s="3">
        <f t="shared" si="737"/>
        <v>-74.903910812405456</v>
      </c>
      <c r="R2499">
        <f t="shared" si="738"/>
        <v>105.09608918759454</v>
      </c>
      <c r="S2499">
        <f t="shared" si="739"/>
        <v>11.062537465245637</v>
      </c>
      <c r="T2499">
        <f t="shared" si="722"/>
        <v>-9.3098027372649543</v>
      </c>
    </row>
    <row r="2500" spans="1:20" x14ac:dyDescent="0.25">
      <c r="A2500">
        <f t="shared" si="723"/>
        <v>69772.103158629747</v>
      </c>
      <c r="B2500">
        <f t="shared" si="740"/>
        <v>11104.575107613569</v>
      </c>
      <c r="C2500" t="str">
        <f t="shared" si="724"/>
        <v>0.089944208231611-0.329548488466025i</v>
      </c>
      <c r="D2500" t="str">
        <f t="shared" si="725"/>
        <v>3.47731496500532-1.48631060873657i</v>
      </c>
      <c r="E2500" t="str">
        <f t="shared" si="726"/>
        <v>177.943093025933+8.43638038266686i</v>
      </c>
      <c r="F2500" t="str">
        <f t="shared" si="727"/>
        <v>2.909779363133-13.4695423837428i</v>
      </c>
      <c r="G2500" t="str">
        <f t="shared" si="728"/>
        <v>0.999955137175733-0.00669782140656259i</v>
      </c>
      <c r="H2500" t="str">
        <f t="shared" si="729"/>
        <v>9.8046961005119-143.58264374684i</v>
      </c>
      <c r="I2500" t="str">
        <f t="shared" si="730"/>
        <v>-12.9009372627786-3.72281753866728i</v>
      </c>
      <c r="K2500" t="str">
        <f t="shared" si="731"/>
        <v>0.00236689965737495-0.00329450000724724i</v>
      </c>
      <c r="L2500" t="str">
        <f t="shared" si="732"/>
        <v>0.000714285714285714-0.108908630391329i</v>
      </c>
      <c r="M2500" t="str">
        <f t="shared" si="733"/>
        <v>0.0025-0.00339308138245712i</v>
      </c>
      <c r="N2500">
        <f t="shared" si="734"/>
        <v>105.26601667848074</v>
      </c>
      <c r="O2500">
        <f t="shared" si="735"/>
        <v>9.3295829571400759</v>
      </c>
      <c r="P2500" s="3">
        <f t="shared" si="736"/>
        <v>-9.3295829571400759</v>
      </c>
      <c r="Q2500" s="3">
        <f t="shared" si="737"/>
        <v>-74.733983321519261</v>
      </c>
      <c r="R2500">
        <f t="shared" si="738"/>
        <v>105.26601667848074</v>
      </c>
      <c r="S2500">
        <f t="shared" si="739"/>
        <v>11.10457510761357</v>
      </c>
      <c r="T2500">
        <f t="shared" si="722"/>
        <v>-9.3295829571400759</v>
      </c>
    </row>
    <row r="2501" spans="1:20" x14ac:dyDescent="0.25">
      <c r="A2501">
        <f t="shared" si="723"/>
        <v>70037.237150632543</v>
      </c>
      <c r="B2501">
        <f t="shared" si="740"/>
        <v>11146.772493022501</v>
      </c>
      <c r="C2501" t="str">
        <f t="shared" si="724"/>
        <v>0.0907144404935308-0.328536700883438i</v>
      </c>
      <c r="D2501" t="str">
        <f t="shared" si="725"/>
        <v>3.47730879848988-1.48108650660125i</v>
      </c>
      <c r="E2501" t="str">
        <f t="shared" si="726"/>
        <v>178.074726263742+8.44259103677441i</v>
      </c>
      <c r="F2501" t="str">
        <f t="shared" si="727"/>
        <v>2.90977836913732-13.418699723952i</v>
      </c>
      <c r="G2501" t="str">
        <f t="shared" si="728"/>
        <v>0.999954795585891-0.00672327083120269i</v>
      </c>
      <c r="H2501" t="str">
        <f t="shared" si="729"/>
        <v>9.71622771646901-142.944100238026i</v>
      </c>
      <c r="I2501" t="str">
        <f t="shared" si="730"/>
        <v>-12.7952422155955-3.69882430631281i</v>
      </c>
      <c r="K2501" t="str">
        <f t="shared" si="731"/>
        <v>0.00236664600393716-0.00328241478900665i</v>
      </c>
      <c r="L2501" t="str">
        <f t="shared" si="732"/>
        <v>0.000714285714285714-0.108496344283053i</v>
      </c>
      <c r="M2501" t="str">
        <f t="shared" si="733"/>
        <v>0.0025-0.00338023648381861i</v>
      </c>
      <c r="N2501">
        <f t="shared" si="734"/>
        <v>105.43571325989242</v>
      </c>
      <c r="O2501">
        <f t="shared" si="735"/>
        <v>9.3492293286269366</v>
      </c>
      <c r="P2501" s="3">
        <f t="shared" si="736"/>
        <v>-9.3492293286269366</v>
      </c>
      <c r="Q2501" s="3">
        <f t="shared" si="737"/>
        <v>-74.564286740107576</v>
      </c>
      <c r="R2501">
        <f t="shared" si="738"/>
        <v>105.43571325989242</v>
      </c>
      <c r="S2501">
        <f t="shared" si="739"/>
        <v>11.146772493022501</v>
      </c>
      <c r="T2501">
        <f t="shared" si="722"/>
        <v>-9.3492293286269366</v>
      </c>
    </row>
    <row r="2502" spans="1:20" x14ac:dyDescent="0.25">
      <c r="A2502">
        <f t="shared" si="723"/>
        <v>70303.37865180496</v>
      </c>
      <c r="B2502">
        <f t="shared" si="740"/>
        <v>11189.130228495987</v>
      </c>
      <c r="C2502" t="str">
        <f t="shared" si="724"/>
        <v>0.0914800134829722-0.327530359060939i</v>
      </c>
      <c r="D2502" t="str">
        <f t="shared" si="725"/>
        <v>3.47730258504198-1.47588370895415i</v>
      </c>
      <c r="E2502" t="str">
        <f t="shared" si="726"/>
        <v>178.207433204249+8.44847549766283i</v>
      </c>
      <c r="F2502" t="str">
        <f t="shared" si="727"/>
        <v>2.90977736757362-13.3680500965598i</v>
      </c>
      <c r="G2502" t="str">
        <f t="shared" si="728"/>
        <v>0.999954451395271-0.00674881693737597i</v>
      </c>
      <c r="H2502" t="str">
        <f t="shared" si="729"/>
        <v>9.62867263859343-142.309162967566i</v>
      </c>
      <c r="I2502" t="str">
        <f t="shared" si="730"/>
        <v>-12.6904811645615-3.67505827210871i</v>
      </c>
      <c r="K2502" t="str">
        <f t="shared" si="731"/>
        <v>0.00236639410059871-0.00327037674845899i</v>
      </c>
      <c r="L2502" t="str">
        <f t="shared" si="732"/>
        <v>0.000714285714285714-0.108085618931115i</v>
      </c>
      <c r="M2502" t="str">
        <f t="shared" si="733"/>
        <v>0.0025-0.00336744021101675i</v>
      </c>
      <c r="N2502">
        <f t="shared" si="734"/>
        <v>105.60517570486093</v>
      </c>
      <c r="O2502">
        <f t="shared" si="735"/>
        <v>9.3687415735874229</v>
      </c>
      <c r="P2502" s="3">
        <f t="shared" si="736"/>
        <v>-9.3687415735874229</v>
      </c>
      <c r="Q2502" s="3">
        <f t="shared" si="737"/>
        <v>-74.394824295139074</v>
      </c>
      <c r="R2502">
        <f t="shared" si="738"/>
        <v>105.60517570486093</v>
      </c>
      <c r="S2502">
        <f t="shared" si="739"/>
        <v>11.189130228495987</v>
      </c>
      <c r="T2502">
        <f t="shared" si="722"/>
        <v>-9.3687415735874229</v>
      </c>
    </row>
    <row r="2503" spans="1:20" x14ac:dyDescent="0.25">
      <c r="A2503">
        <f t="shared" si="723"/>
        <v>70570.531490681824</v>
      </c>
      <c r="B2503">
        <f t="shared" si="740"/>
        <v>11231.648923364273</v>
      </c>
      <c r="C2503" t="str">
        <f t="shared" si="724"/>
        <v>0.0922409699665694-0.326529455396212i</v>
      </c>
      <c r="D2503" t="str">
        <f t="shared" si="725"/>
        <v>3.47729632430463-1.47070214093483i</v>
      </c>
      <c r="E2503" t="str">
        <f t="shared" si="726"/>
        <v>178.341222951871+8.45402744878609i</v>
      </c>
      <c r="F2503" t="str">
        <f t="shared" si="727"/>
        <v>2.90977635838429-13.3175927729534i</v>
      </c>
      <c r="G2503" t="str">
        <f t="shared" si="728"/>
        <v>0.99995410458407-0.00677446009217152i</v>
      </c>
      <c r="H2503" t="str">
        <f t="shared" si="729"/>
        <v>9.54201955608803-141.677802504868i</v>
      </c>
      <c r="I2503" t="str">
        <f t="shared" si="730"/>
        <v>-12.5866447805098-3.65151650642706i</v>
      </c>
      <c r="K2503" t="str">
        <f t="shared" si="731"/>
        <v>0.0023661439328759-0.00325838571278772i</v>
      </c>
      <c r="L2503" t="str">
        <f t="shared" si="732"/>
        <v>0.000714285714285714-0.107676448427092i</v>
      </c>
      <c r="M2503" t="str">
        <f t="shared" si="733"/>
        <v>0.0025-0.00335469237997285i</v>
      </c>
      <c r="N2503">
        <f t="shared" si="734"/>
        <v>105.77440076007406</v>
      </c>
      <c r="O2503">
        <f t="shared" si="735"/>
        <v>9.3881194128227765</v>
      </c>
      <c r="P2503" s="3">
        <f t="shared" si="736"/>
        <v>-9.3881194128227765</v>
      </c>
      <c r="Q2503" s="3">
        <f t="shared" si="737"/>
        <v>-74.225599239925941</v>
      </c>
      <c r="R2503">
        <f t="shared" si="738"/>
        <v>105.77440076007406</v>
      </c>
      <c r="S2503">
        <f t="shared" si="739"/>
        <v>11.231648923364274</v>
      </c>
      <c r="T2503">
        <f t="shared" si="722"/>
        <v>-9.3881194128227765</v>
      </c>
    </row>
    <row r="2504" spans="1:20" x14ac:dyDescent="0.25">
      <c r="A2504">
        <f t="shared" si="723"/>
        <v>70838.699510346414</v>
      </c>
      <c r="B2504">
        <f t="shared" si="740"/>
        <v>11274.329189273058</v>
      </c>
      <c r="C2504" t="str">
        <f t="shared" si="724"/>
        <v>0.0929973524156622-0.325533982488736i</v>
      </c>
      <c r="D2504" t="str">
        <f t="shared" si="725"/>
        <v>3.47729001591807-1.46554172798803i</v>
      </c>
      <c r="E2504" t="str">
        <f t="shared" si="726"/>
        <v>178.476104689849+8.45924046897049i</v>
      </c>
      <c r="F2504" t="str">
        <f t="shared" si="727"/>
        <v>2.90977534151122-13.2673270272859i</v>
      </c>
      <c r="G2504" t="str">
        <f t="shared" si="728"/>
        <v>0.999953755132341-0.00680020066406999i</v>
      </c>
      <c r="H2504" t="str">
        <f t="shared" si="729"/>
        <v>9.45625732873193-141.04998975805i</v>
      </c>
      <c r="I2504" t="str">
        <f t="shared" si="730"/>
        <v>-12.4837238447082-3.628196126063i</v>
      </c>
      <c r="K2504" t="str">
        <f t="shared" si="731"/>
        <v>0.00236589548638482-0.00324644150984717i</v>
      </c>
      <c r="L2504" t="str">
        <f t="shared" si="732"/>
        <v>0.000714285714285714-0.107268826884929i</v>
      </c>
      <c r="M2504" t="str">
        <f t="shared" si="733"/>
        <v>0.0025-0.00334199280730509i</v>
      </c>
      <c r="N2504">
        <f t="shared" si="734"/>
        <v>105.94338514557491</v>
      </c>
      <c r="O2504">
        <f t="shared" si="735"/>
        <v>9.4073625660796072</v>
      </c>
      <c r="P2504" s="3">
        <f t="shared" si="736"/>
        <v>-9.4073625660796072</v>
      </c>
      <c r="Q2504" s="3">
        <f t="shared" si="737"/>
        <v>-74.056614854425092</v>
      </c>
      <c r="R2504">
        <f t="shared" si="738"/>
        <v>105.94338514557491</v>
      </c>
      <c r="S2504">
        <f t="shared" si="739"/>
        <v>11.274329189273057</v>
      </c>
      <c r="T2504">
        <f t="shared" si="722"/>
        <v>-9.4073625660796072</v>
      </c>
    </row>
    <row r="2505" spans="1:20" x14ac:dyDescent="0.25">
      <c r="A2505">
        <f t="shared" si="723"/>
        <v>71107.88656848573</v>
      </c>
      <c r="B2505">
        <f t="shared" si="740"/>
        <v>11317.171640192295</v>
      </c>
      <c r="C2505" t="str">
        <f t="shared" si="724"/>
        <v>0.0937492030079873-0.324543933141149i</v>
      </c>
      <c r="D2505" t="str">
        <f t="shared" si="725"/>
        <v>3.47728365951983-1.46040239586267i</v>
      </c>
      <c r="E2505" t="str">
        <f t="shared" si="726"/>
        <v>178.612087680846+8.46410803061729i</v>
      </c>
      <c r="F2505" t="str">
        <f t="shared" si="727"/>
        <v>2.90977431689597-13.2172521364665i</v>
      </c>
      <c r="G2505" t="str">
        <f t="shared" si="728"/>
        <v>0.999953403019979-0.00682603902294873i</v>
      </c>
      <c r="H2505" t="str">
        <f t="shared" si="729"/>
        <v>9.37137498380666-140.425695969023i</v>
      </c>
      <c r="I2505" t="str">
        <f t="shared" si="730"/>
        <v>-12.3817092472798-3.60509429337403i</v>
      </c>
      <c r="K2505" t="str">
        <f t="shared" si="731"/>
        <v>0.00236564874684048-0.00323454396816017i</v>
      </c>
      <c r="L2505" t="str">
        <f t="shared" si="732"/>
        <v>0.000714285714285714-0.106862748440854i</v>
      </c>
      <c r="M2505" t="str">
        <f t="shared" si="733"/>
        <v>0.0025-0.00332934131032585i</v>
      </c>
      <c r="N2505">
        <f t="shared" si="734"/>
        <v>106.11212555445599</v>
      </c>
      <c r="O2505">
        <f t="shared" si="735"/>
        <v>9.4264707520553905</v>
      </c>
      <c r="P2505" s="3">
        <f t="shared" si="736"/>
        <v>-9.4264707520553905</v>
      </c>
      <c r="Q2505" s="3">
        <f t="shared" si="737"/>
        <v>-73.887874445544014</v>
      </c>
      <c r="R2505">
        <f t="shared" si="738"/>
        <v>106.11212555445599</v>
      </c>
      <c r="S2505">
        <f t="shared" si="739"/>
        <v>11.317171640192296</v>
      </c>
      <c r="T2505">
        <f t="shared" si="722"/>
        <v>-9.4264707520553905</v>
      </c>
    </row>
    <row r="2506" spans="1:20" x14ac:dyDescent="0.25">
      <c r="A2506">
        <f t="shared" si="723"/>
        <v>71378.096537445977</v>
      </c>
      <c r="B2506">
        <f t="shared" si="740"/>
        <v>11360.176892425026</v>
      </c>
      <c r="C2506" t="str">
        <f t="shared" si="724"/>
        <v>0.0944965636293483-0.323559300360646i</v>
      </c>
      <c r="D2506" t="str">
        <f t="shared" si="725"/>
        <v>3.47727725474468-1.4552840706107i</v>
      </c>
      <c r="E2506" t="str">
        <f t="shared" si="726"/>
        <v>178.749181267563+8.46862349786759i</v>
      </c>
      <c r="F2506" t="str">
        <f t="shared" si="727"/>
        <v>2.90977328447958-13.16736738015i</v>
      </c>
      <c r="G2506" t="str">
        <f t="shared" si="728"/>
        <v>0.999953048226729-0.00685197554008712i</v>
      </c>
      <c r="H2506" t="str">
        <f t="shared" si="729"/>
        <v>9.28736171308771-139.804892708664i</v>
      </c>
      <c r="I2506" t="str">
        <f t="shared" si="730"/>
        <v>-12.2805919856496-3.58220821543744i</v>
      </c>
      <c r="K2506" t="str">
        <f t="shared" si="731"/>
        <v>0.00236540370005606-0.00322269291691563i</v>
      </c>
      <c r="L2506" t="str">
        <f t="shared" si="732"/>
        <v>0.000714285714285714-0.106458207253292i</v>
      </c>
      <c r="M2506" t="str">
        <f t="shared" si="733"/>
        <v>0.0025-0.0033167377070391i</v>
      </c>
      <c r="N2506">
        <f t="shared" si="734"/>
        <v>106.28061865255252</v>
      </c>
      <c r="O2506">
        <f t="shared" si="735"/>
        <v>9.445443688403941</v>
      </c>
      <c r="P2506" s="3">
        <f t="shared" si="736"/>
        <v>-9.445443688403941</v>
      </c>
      <c r="Q2506" s="3">
        <f t="shared" si="737"/>
        <v>-73.719381347447481</v>
      </c>
      <c r="R2506">
        <f t="shared" si="738"/>
        <v>106.28061865255252</v>
      </c>
      <c r="S2506">
        <f t="shared" si="739"/>
        <v>11.360176892425027</v>
      </c>
      <c r="T2506">
        <f t="shared" si="722"/>
        <v>-9.445443688403941</v>
      </c>
    </row>
    <row r="2507" spans="1:20" x14ac:dyDescent="0.25">
      <c r="A2507">
        <f t="shared" si="723"/>
        <v>71649.333304288273</v>
      </c>
      <c r="B2507">
        <f t="shared" si="740"/>
        <v>11403.345564616242</v>
      </c>
      <c r="C2507" t="str">
        <f t="shared" si="724"/>
        <v>0.0952394758752467-0.322580077360393i</v>
      </c>
      <c r="D2507" t="str">
        <f t="shared" si="725"/>
        <v>3.47727080122462-1.45018667858608i</v>
      </c>
      <c r="E2507" t="str">
        <f t="shared" si="726"/>
        <v>178.887394873335+8.47278012474081i</v>
      </c>
      <c r="F2507" t="str">
        <f t="shared" si="727"/>
        <v>2.90977224420266-13.1176720407261i</v>
      </c>
      <c r="G2507" t="str">
        <f t="shared" si="728"/>
        <v>0.999952690732182-0.00687801058817184i</v>
      </c>
      <c r="H2507" t="str">
        <f t="shared" si="729"/>
        <v>9.20420686989829-139.187551872065i</v>
      </c>
      <c r="I2507" t="str">
        <f t="shared" si="730"/>
        <v>-12.1803631630178-3.55953514322564i</v>
      </c>
      <c r="K2507" t="str">
        <f t="shared" si="731"/>
        <v>0.00236516033194214-0.00321088818596613i</v>
      </c>
      <c r="L2507" t="str">
        <f t="shared" si="732"/>
        <v>0.000714285714285714-0.106055197502781i</v>
      </c>
      <c r="M2507" t="str">
        <f t="shared" si="733"/>
        <v>0.0025-0.00330418181613777i</v>
      </c>
      <c r="N2507">
        <f t="shared" si="734"/>
        <v>106.44886107813257</v>
      </c>
      <c r="O2507">
        <f t="shared" si="735"/>
        <v>9.4642810917414799</v>
      </c>
      <c r="P2507" s="3">
        <f t="shared" si="736"/>
        <v>-9.4642810917414799</v>
      </c>
      <c r="Q2507" s="3">
        <f t="shared" si="737"/>
        <v>-73.551138921867434</v>
      </c>
      <c r="R2507">
        <f t="shared" si="738"/>
        <v>106.44886107813257</v>
      </c>
      <c r="S2507">
        <f t="shared" si="739"/>
        <v>11.403345564616242</v>
      </c>
      <c r="T2507">
        <f t="shared" si="722"/>
        <v>-9.4642810917414799</v>
      </c>
    </row>
    <row r="2508" spans="1:20" x14ac:dyDescent="0.25">
      <c r="A2508">
        <f t="shared" si="723"/>
        <v>71921.600770844569</v>
      </c>
      <c r="B2508">
        <f t="shared" si="740"/>
        <v>11446.678277761785</v>
      </c>
      <c r="C2508" t="str">
        <f t="shared" si="724"/>
        <v>0.0959779810524553-0.321606257560967i</v>
      </c>
      <c r="D2508" t="str">
        <f t="shared" si="725"/>
        <v>3.47726429858884-1.44511014644369i</v>
      </c>
      <c r="E2508" t="str">
        <f t="shared" si="726"/>
        <v>179.026738002737+8.4765710532317i</v>
      </c>
      <c r="F2508" t="str">
        <f t="shared" si="727"/>
        <v>2.90977119600536-13.0681654033095i</v>
      </c>
      <c r="G2508" t="str">
        <f t="shared" si="728"/>
        <v>0.999952330515773-0.00690414454130218i</v>
      </c>
      <c r="H2508" t="str">
        <f t="shared" si="729"/>
        <v>9.12189996622344-138.573645673869i</v>
      </c>
      <c r="I2508" t="str">
        <f t="shared" si="730"/>
        <v>-12.0810139868592-3.53707237079901i</v>
      </c>
      <c r="K2508" t="str">
        <f t="shared" si="731"/>
        <v>0.00236491862850575-0.00319912960582552i</v>
      </c>
      <c r="L2508" t="str">
        <f t="shared" si="732"/>
        <v>0.000714285714285714-0.105653713391892i</v>
      </c>
      <c r="M2508" t="str">
        <f t="shared" si="733"/>
        <v>0.0025-0.00329167345700118i</v>
      </c>
      <c r="N2508">
        <f t="shared" si="734"/>
        <v>106.61684944158068</v>
      </c>
      <c r="O2508">
        <f t="shared" si="735"/>
        <v>9.4829826776531476</v>
      </c>
      <c r="P2508" s="3">
        <f t="shared" si="736"/>
        <v>-9.4829826776531476</v>
      </c>
      <c r="Q2508" s="3">
        <f t="shared" si="737"/>
        <v>-73.383150558419317</v>
      </c>
      <c r="R2508">
        <f t="shared" si="738"/>
        <v>106.61684944158068</v>
      </c>
      <c r="S2508">
        <f t="shared" si="739"/>
        <v>11.446678277761784</v>
      </c>
      <c r="T2508">
        <f t="shared" si="722"/>
        <v>-9.4829826776531476</v>
      </c>
    </row>
    <row r="2509" spans="1:20" x14ac:dyDescent="0.25">
      <c r="A2509">
        <f t="shared" si="723"/>
        <v>72194.90285377379</v>
      </c>
      <c r="B2509">
        <f t="shared" si="740"/>
        <v>11490.175655217279</v>
      </c>
      <c r="C2509" t="str">
        <f t="shared" si="724"/>
        <v>0.0967121201805863-0.320637834591856i</v>
      </c>
      <c r="D2509" t="str">
        <f t="shared" si="725"/>
        <v>3.47725774646374-1.44005440113831i</v>
      </c>
      <c r="E2509" t="str">
        <f t="shared" si="726"/>
        <v>179.167220242196+8.47998931137589i</v>
      </c>
      <c r="F2509" t="str">
        <f t="shared" si="727"/>
        <v>2.90977013982738-13.0188467557293i</v>
      </c>
      <c r="G2509" t="str">
        <f t="shared" si="728"/>
        <v>0.99995196755678-0.00693037777499536i</v>
      </c>
      <c r="H2509" t="str">
        <f t="shared" si="729"/>
        <v>9.04043066988519-137.96314664368i</v>
      </c>
      <c r="I2509" t="str">
        <f t="shared" si="730"/>
        <v>-11.9825357674476-3.51481723451564i</v>
      </c>
      <c r="K2509" t="str">
        <f t="shared" si="731"/>
        <v>0.00236467857584968-0.00318741700766648i</v>
      </c>
      <c r="L2509" t="str">
        <f t="shared" si="732"/>
        <v>0.000714285714285714-0.10525374914514i</v>
      </c>
      <c r="M2509" t="str">
        <f t="shared" si="733"/>
        <v>0.0025-0.00327921244969235i</v>
      </c>
      <c r="N2509">
        <f t="shared" si="734"/>
        <v>106.78458032508219</v>
      </c>
      <c r="O2509">
        <f t="shared" si="735"/>
        <v>9.5015481606987802</v>
      </c>
      <c r="P2509" s="3">
        <f t="shared" si="736"/>
        <v>-9.5015481606987802</v>
      </c>
      <c r="Q2509" s="3">
        <f t="shared" si="737"/>
        <v>-73.215419674917811</v>
      </c>
      <c r="R2509">
        <f t="shared" si="738"/>
        <v>106.78458032508219</v>
      </c>
      <c r="S2509">
        <f t="shared" si="739"/>
        <v>11.490175655217278</v>
      </c>
      <c r="T2509">
        <f t="shared" si="722"/>
        <v>-9.5015481606987802</v>
      </c>
    </row>
    <row r="2510" spans="1:20" x14ac:dyDescent="0.25">
      <c r="A2510">
        <f t="shared" si="723"/>
        <v>72469.243484618128</v>
      </c>
      <c r="B2510">
        <f t="shared" si="740"/>
        <v>11533.838322707104</v>
      </c>
      <c r="C2510" t="str">
        <f t="shared" si="724"/>
        <v>0.0974419339935958-0.319674802292941i</v>
      </c>
      <c r="D2510" t="str">
        <f t="shared" si="725"/>
        <v>3.47725114447284-1.43501936992351i</v>
      </c>
      <c r="E2510" t="str">
        <f t="shared" si="726"/>
        <v>179.308851260582+8.4830278112793i</v>
      </c>
      <c r="F2510" t="str">
        <f t="shared" si="727"/>
        <v>2.90976907560799-12.969715388519i</v>
      </c>
      <c r="G2510" t="str">
        <f t="shared" si="728"/>
        <v>0.999951601834325-0.0069567106661919i</v>
      </c>
      <c r="H2510" t="str">
        <f t="shared" si="729"/>
        <v>8.95978880177555-137.356027621551i</v>
      </c>
      <c r="I2510" t="str">
        <f t="shared" si="730"/>
        <v>-11.8849199164052-3.4927671122578i</v>
      </c>
      <c r="K2510" t="str">
        <f t="shared" si="731"/>
        <v>0.00236444016017165-0.00317575022331822i</v>
      </c>
      <c r="L2510" t="str">
        <f t="shared" si="732"/>
        <v>0.000714285714285714-0.104855299008906i</v>
      </c>
      <c r="M2510" t="str">
        <f t="shared" si="733"/>
        <v>0.0025-0.00326679861495551i</v>
      </c>
      <c r="N2510">
        <f t="shared" si="734"/>
        <v>106.9520502823019</v>
      </c>
      <c r="O2510">
        <f t="shared" si="735"/>
        <v>9.5199772544203149</v>
      </c>
      <c r="P2510" s="3">
        <f t="shared" si="736"/>
        <v>-9.5199772544203149</v>
      </c>
      <c r="Q2510" s="3">
        <f t="shared" si="737"/>
        <v>-73.047949717698103</v>
      </c>
      <c r="R2510">
        <f t="shared" si="738"/>
        <v>106.9520502823019</v>
      </c>
      <c r="S2510">
        <f t="shared" si="739"/>
        <v>11.533838322707105</v>
      </c>
      <c r="T2510">
        <f t="shared" si="722"/>
        <v>-9.5199772544203149</v>
      </c>
    </row>
    <row r="2511" spans="1:20" x14ac:dyDescent="0.25">
      <c r="A2511">
        <f t="shared" si="723"/>
        <v>72744.626609859668</v>
      </c>
      <c r="B2511">
        <f t="shared" si="740"/>
        <v>11577.666908333391</v>
      </c>
      <c r="C2511" t="str">
        <f t="shared" si="724"/>
        <v>0.0981674629412661-0.318717154716061i</v>
      </c>
      <c r="D2511" t="str">
        <f t="shared" si="725"/>
        <v>3.47724449223685-1.43000498035068i</v>
      </c>
      <c r="E2511" t="str">
        <f t="shared" si="726"/>
        <v>179.451640809825+8.48567934710904i</v>
      </c>
      <c r="F2511" t="str">
        <f t="shared" si="727"/>
        <v>2.90976800328594-12.920770594906i</v>
      </c>
      <c r="G2511" t="str">
        <f t="shared" si="728"/>
        <v>0.999951233327368-0.00698314359326093i</v>
      </c>
      <c r="H2511" t="str">
        <f t="shared" si="729"/>
        <v>8.87996433314654-136.752261753556i</v>
      </c>
      <c r="I2511" t="str">
        <f t="shared" si="730"/>
        <v>-11.7881579452764-3.47091942267452i</v>
      </c>
      <c r="K2511" t="str">
        <f t="shared" si="731"/>
        <v>0.0023642033677635-0.00316412908526398i</v>
      </c>
      <c r="L2511" t="str">
        <f t="shared" si="732"/>
        <v>0.000714285714285714-0.104458357251351i</v>
      </c>
      <c r="M2511" t="str">
        <f t="shared" si="733"/>
        <v>0.0025-0.0032544317742135i</v>
      </c>
      <c r="N2511">
        <f t="shared" si="734"/>
        <v>107.11925583805974</v>
      </c>
      <c r="O2511">
        <f t="shared" si="735"/>
        <v>9.5382696713480328</v>
      </c>
      <c r="P2511" s="3">
        <f t="shared" si="736"/>
        <v>-9.5382696713480328</v>
      </c>
      <c r="Q2511" s="3">
        <f t="shared" si="737"/>
        <v>-72.880744161940257</v>
      </c>
      <c r="R2511">
        <f t="shared" si="738"/>
        <v>107.11925583805974</v>
      </c>
      <c r="S2511">
        <f t="shared" si="739"/>
        <v>11.577666908333391</v>
      </c>
      <c r="T2511">
        <f t="shared" si="722"/>
        <v>-9.5382696713480328</v>
      </c>
    </row>
    <row r="2512" spans="1:20" x14ac:dyDescent="0.25">
      <c r="A2512">
        <f t="shared" si="723"/>
        <v>73021.056190977135</v>
      </c>
      <c r="B2512">
        <f t="shared" si="740"/>
        <v>11621.662042585058</v>
      </c>
      <c r="C2512" t="str">
        <f t="shared" si="724"/>
        <v>0.098888747190643-0.317764886126562i</v>
      </c>
      <c r="D2512" t="str">
        <f t="shared" si="725"/>
        <v>3.47723778937354-1.4250111602679i</v>
      </c>
      <c r="E2512" t="str">
        <f t="shared" si="726"/>
        <v>179.595598725501+8.4879365930507i</v>
      </c>
      <c r="F2512" t="str">
        <f t="shared" si="727"/>
        <v>2.90976692279957-12.8720116708018i</v>
      </c>
      <c r="G2512" t="str">
        <f t="shared" si="728"/>
        <v>0.999950862014711-0.00700967693600565i</v>
      </c>
      <c r="H2512" t="str">
        <f t="shared" si="729"/>
        <v>8.80094738295594-136.151822487417i</v>
      </c>
      <c r="I2512" t="str">
        <f t="shared" si="730"/>
        <v>-11.6922414641252-3.44927162444003i</v>
      </c>
      <c r="K2512" t="str">
        <f t="shared" si="731"/>
        <v>0.00236396818501048-0.00315255342663881i</v>
      </c>
      <c r="L2512" t="str">
        <f t="shared" si="732"/>
        <v>0.000714285714285714-0.104062918162334i</v>
      </c>
      <c r="M2512" t="str">
        <f t="shared" si="733"/>
        <v>0.0025-0.00324211174956516i</v>
      </c>
      <c r="N2512">
        <f t="shared" si="734"/>
        <v>107.28619348800396</v>
      </c>
      <c r="O2512">
        <f t="shared" si="735"/>
        <v>9.5564251230082355</v>
      </c>
      <c r="P2512" s="3">
        <f t="shared" si="736"/>
        <v>-9.5564251230082355</v>
      </c>
      <c r="Q2512" s="3">
        <f t="shared" si="737"/>
        <v>-72.71380651199604</v>
      </c>
      <c r="R2512">
        <f t="shared" si="738"/>
        <v>107.28619348800396</v>
      </c>
      <c r="S2512">
        <f t="shared" si="739"/>
        <v>11.621662042585058</v>
      </c>
      <c r="T2512">
        <f t="shared" si="722"/>
        <v>-9.5564251230082355</v>
      </c>
    </row>
    <row r="2513" spans="1:20" x14ac:dyDescent="0.25">
      <c r="A2513">
        <f t="shared" si="723"/>
        <v>73298.536204502845</v>
      </c>
      <c r="B2513">
        <f t="shared" si="740"/>
        <v>11665.824358346881</v>
      </c>
      <c r="C2513" t="str">
        <f t="shared" si="724"/>
        <v>0.0996058266274338-0.316817991004929i</v>
      </c>
      <c r="D2513" t="str">
        <f t="shared" si="725"/>
        <v>3.47723103549782-1.42003783781897i</v>
      </c>
      <c r="E2513" t="str">
        <f t="shared" si="726"/>
        <v>179.740734927452+8.48979210122248i</v>
      </c>
      <c r="F2513" t="str">
        <f t="shared" si="727"/>
        <v>2.90976583408671-12.8234379147916i</v>
      </c>
      <c r="G2513" t="str">
        <f t="shared" si="728"/>
        <v>0.999950487874996-0.0070363110756687i</v>
      </c>
      <c r="H2513" t="str">
        <f t="shared" si="729"/>
        <v>8.72272821526723-135.554683568232i</v>
      </c>
      <c r="I2513" t="str">
        <f t="shared" si="730"/>
        <v>-11.5971621801568-3.42782121552773i</v>
      </c>
      <c r="K2513" t="str">
        <f t="shared" si="731"/>
        <v>0.00236373459839034-0.00314102308122705i</v>
      </c>
      <c r="L2513" t="str">
        <f t="shared" si="732"/>
        <v>0.000714285714285714-0.103668976053332i</v>
      </c>
      <c r="M2513" t="str">
        <f t="shared" si="733"/>
        <v>0.0025-0.00322983836378278i</v>
      </c>
      <c r="N2513">
        <f t="shared" si="734"/>
        <v>107.45285969827826</v>
      </c>
      <c r="O2513">
        <f t="shared" si="735"/>
        <v>9.5744433199299355</v>
      </c>
      <c r="P2513" s="3">
        <f t="shared" si="736"/>
        <v>-9.5744433199299355</v>
      </c>
      <c r="Q2513" s="3">
        <f t="shared" si="737"/>
        <v>-72.54714030172174</v>
      </c>
      <c r="R2513">
        <f t="shared" si="738"/>
        <v>107.45285969827826</v>
      </c>
      <c r="S2513">
        <f t="shared" si="739"/>
        <v>11.665824358346882</v>
      </c>
      <c r="T2513">
        <f t="shared" si="722"/>
        <v>-9.5744433199299355</v>
      </c>
    </row>
    <row r="2514" spans="1:20" x14ac:dyDescent="0.25">
      <c r="A2514">
        <f t="shared" si="723"/>
        <v>73577.070642079954</v>
      </c>
      <c r="B2514">
        <f t="shared" si="740"/>
        <v>11710.154490908599</v>
      </c>
      <c r="C2514" t="str">
        <f t="shared" si="724"/>
        <v>0.100318740857363-0.315876464048394i</v>
      </c>
      <c r="D2514" t="str">
        <f t="shared" si="725"/>
        <v>3.47722423022165-1.41508494144232i</v>
      </c>
      <c r="E2514" t="str">
        <f t="shared" si="726"/>
        <v>179.887059420366+8.49123829955534i</v>
      </c>
      <c r="F2514" t="str">
        <f t="shared" si="727"/>
        <v>2.90976473708472-12.7750486281242i</v>
      </c>
      <c r="G2514" t="str">
        <f t="shared" si="728"/>
        <v>0.999950110886699-0.00706304639493758i</v>
      </c>
      <c r="H2514" t="str">
        <f t="shared" si="729"/>
        <v>8.64529723670271-134.960819034243i</v>
      </c>
      <c r="I2514" t="str">
        <f t="shared" si="730"/>
        <v>-11.5029118963602-3.406565732499i</v>
      </c>
      <c r="K2514" t="str">
        <f t="shared" si="731"/>
        <v>0.00236350259447264-0.00312953788346015i</v>
      </c>
      <c r="L2514" t="str">
        <f t="shared" si="732"/>
        <v>0.000714285714285714-0.103276525257354i</v>
      </c>
      <c r="M2514" t="str">
        <f t="shared" si="733"/>
        <v>0.0025-0.0032176114403096i</v>
      </c>
      <c r="N2514">
        <f t="shared" si="734"/>
        <v>107.61925090518768</v>
      </c>
      <c r="O2514">
        <f t="shared" si="735"/>
        <v>9.5923239716531814</v>
      </c>
      <c r="P2514" s="3">
        <f t="shared" si="736"/>
        <v>-9.5923239716531814</v>
      </c>
      <c r="Q2514" s="3">
        <f t="shared" si="737"/>
        <v>-72.380749094812316</v>
      </c>
      <c r="R2514">
        <f t="shared" si="738"/>
        <v>107.61925090518768</v>
      </c>
      <c r="S2514">
        <f t="shared" si="739"/>
        <v>11.710154490908598</v>
      </c>
      <c r="T2514">
        <f t="shared" si="722"/>
        <v>-9.5923239716531814</v>
      </c>
    </row>
    <row r="2515" spans="1:20" x14ac:dyDescent="0.25">
      <c r="A2515">
        <f t="shared" si="723"/>
        <v>73856.663510519866</v>
      </c>
      <c r="B2515">
        <f t="shared" si="740"/>
        <v>11754.653077974051</v>
      </c>
      <c r="C2515" t="str">
        <f t="shared" si="724"/>
        <v>0.101027529207507-0.314940300172636i</v>
      </c>
      <c r="D2515" t="str">
        <f t="shared" si="725"/>
        <v>3.47721737315406-1.41015239987003i</v>
      </c>
      <c r="E2515" t="str">
        <f t="shared" si="726"/>
        <v>180.034582294393+8.49226748962967i</v>
      </c>
      <c r="F2515" t="str">
        <f t="shared" si="727"/>
        <v>2.90976363173053-12.7268431147023i</v>
      </c>
      <c r="G2515" t="str">
        <f t="shared" si="728"/>
        <v>0.999949731028136-0.00708988327795007i</v>
      </c>
      <c r="H2515" t="str">
        <f t="shared" si="729"/>
        <v>8.56864499394941-134.370203212707i</v>
      </c>
      <c r="I2515" t="str">
        <f t="shared" si="730"/>
        <v>-11.4094825101768-3.38550274980733i</v>
      </c>
      <c r="K2515" t="str">
        <f t="shared" si="731"/>
        <v>0.00236327215991801-0.00311809766841413i</v>
      </c>
      <c r="L2515" t="str">
        <f t="shared" si="732"/>
        <v>0.000714285714285714-0.102885560128864i</v>
      </c>
      <c r="M2515" t="str">
        <f t="shared" si="733"/>
        <v>0.0025-0.00320543080325722i</v>
      </c>
      <c r="N2515">
        <f t="shared" si="734"/>
        <v>107.78536351486079</v>
      </c>
      <c r="O2515">
        <f t="shared" si="735"/>
        <v>9.6100667867360183</v>
      </c>
      <c r="P2515" s="3">
        <f t="shared" si="736"/>
        <v>-9.6100667867360183</v>
      </c>
      <c r="Q2515" s="3">
        <f t="shared" si="737"/>
        <v>-72.214636485139209</v>
      </c>
      <c r="R2515">
        <f t="shared" si="738"/>
        <v>107.78536351486079</v>
      </c>
      <c r="S2515">
        <f t="shared" si="739"/>
        <v>11.754653077974051</v>
      </c>
      <c r="T2515">
        <f t="shared" si="722"/>
        <v>-9.6100667867360183</v>
      </c>
    </row>
    <row r="2516" spans="1:20" x14ac:dyDescent="0.25">
      <c r="A2516">
        <f t="shared" si="723"/>
        <v>74137.318831859826</v>
      </c>
      <c r="B2516">
        <f t="shared" si="740"/>
        <v>11799.320759670352</v>
      </c>
      <c r="C2516" t="str">
        <f t="shared" si="724"/>
        <v>0.101732230727551-0.314009494513446i</v>
      </c>
      <c r="D2516" t="str">
        <f t="shared" si="725"/>
        <v>3.47721046390108-1.40524014212675i</v>
      </c>
      <c r="E2516" t="str">
        <f t="shared" si="726"/>
        <v>180.18331372572+8.49287184447689i</v>
      </c>
      <c r="F2516" t="str">
        <f t="shared" si="727"/>
        <v>2.90976251796053-12.678820681072i</v>
      </c>
      <c r="G2516" t="str">
        <f t="shared" si="728"/>
        <v>0.999949348277453-0.00711682211029977i</v>
      </c>
      <c r="H2516" t="str">
        <f t="shared" si="729"/>
        <v>8.49276217131387-133.782810715806i</v>
      </c>
      <c r="I2516" t="str">
        <f t="shared" si="730"/>
        <v>-11.3168660121872-3.36462987911597i</v>
      </c>
      <c r="K2516" t="str">
        <f t="shared" si="731"/>
        <v>0.00236304328147728-0.00310670227180744i</v>
      </c>
      <c r="L2516" t="str">
        <f t="shared" si="732"/>
        <v>0.000714285714285714-0.102496075043698i</v>
      </c>
      <c r="M2516" t="str">
        <f t="shared" si="733"/>
        <v>0.0025-0.00319329627740309i</v>
      </c>
      <c r="N2516">
        <f t="shared" si="734"/>
        <v>107.95119390290564</v>
      </c>
      <c r="O2516">
        <f t="shared" si="735"/>
        <v>9.6276714727637263</v>
      </c>
      <c r="P2516" s="3">
        <f t="shared" si="736"/>
        <v>-9.6276714727637263</v>
      </c>
      <c r="Q2516" s="3">
        <f t="shared" si="737"/>
        <v>-72.048806097094356</v>
      </c>
      <c r="R2516">
        <f t="shared" si="738"/>
        <v>107.95119390290564</v>
      </c>
      <c r="S2516">
        <f t="shared" si="739"/>
        <v>11.799320759670353</v>
      </c>
      <c r="T2516">
        <f t="shared" si="722"/>
        <v>-9.6276714727637263</v>
      </c>
    </row>
    <row r="2517" spans="1:20" x14ac:dyDescent="0.25">
      <c r="A2517">
        <f t="shared" si="723"/>
        <v>74419.0406434209</v>
      </c>
      <c r="B2517">
        <f t="shared" si="740"/>
        <v>11844.1581785571</v>
      </c>
      <c r="C2517" t="str">
        <f t="shared" si="724"/>
        <v>0.102432884191048-0.313084042428496i</v>
      </c>
      <c r="D2517" t="str">
        <f t="shared" si="725"/>
        <v>3.4772035020658-1.40034809752872i</v>
      </c>
      <c r="E2517" t="str">
        <f t="shared" si="726"/>
        <v>180.333263977178+8.49304340633403i</v>
      </c>
      <c r="F2517" t="str">
        <f t="shared" si="727"/>
        <v>2.90976139571065-12.630980636413i</v>
      </c>
      <c r="G2517" t="str">
        <f t="shared" si="728"/>
        <v>0.999948962612635-0.00714386327904157i</v>
      </c>
      <c r="H2517" t="str">
        <f t="shared" si="729"/>
        <v>8.41763958832814-133.198616436647i</v>
      </c>
      <c r="I2517" t="str">
        <f t="shared" si="730"/>
        <v>-11.2250544848224-3.34394476863047i</v>
      </c>
      <c r="K2517" t="str">
        <f t="shared" si="731"/>
        <v>0.00236281594599082-0.0030953515299985i</v>
      </c>
      <c r="L2517" t="str">
        <f t="shared" si="732"/>
        <v>0.000714285714285714-0.102108064398982i</v>
      </c>
      <c r="M2517" t="str">
        <f t="shared" si="733"/>
        <v>0.0025-0.00318120768818798i</v>
      </c>
      <c r="N2517">
        <f t="shared" si="734"/>
        <v>108.11673841406532</v>
      </c>
      <c r="O2517">
        <f t="shared" si="735"/>
        <v>9.6451377363561637</v>
      </c>
      <c r="P2517" s="3">
        <f t="shared" si="736"/>
        <v>-9.6451377363561637</v>
      </c>
      <c r="Q2517" s="3">
        <f t="shared" si="737"/>
        <v>-71.883261585934676</v>
      </c>
      <c r="R2517">
        <f t="shared" si="738"/>
        <v>108.11673841406532</v>
      </c>
      <c r="S2517">
        <f t="shared" si="739"/>
        <v>11.8441581785571</v>
      </c>
      <c r="T2517">
        <f t="shared" si="722"/>
        <v>-9.6451377363561637</v>
      </c>
    </row>
    <row r="2518" spans="1:20" x14ac:dyDescent="0.25">
      <c r="A2518">
        <f t="shared" si="723"/>
        <v>74701.832997865902</v>
      </c>
      <c r="B2518">
        <f t="shared" si="740"/>
        <v>11889.165979635616</v>
      </c>
      <c r="C2518" t="str">
        <f t="shared" si="724"/>
        <v>0.1031295280966-0.312163939499102i</v>
      </c>
      <c r="D2518" t="str">
        <f t="shared" si="725"/>
        <v>3.47719648724823-1.39547619568272i</v>
      </c>
      <c r="E2518" t="str">
        <f t="shared" si="726"/>
        <v>180.484443398832+8.49277408435736i</v>
      </c>
      <c r="F2518" t="str">
        <f t="shared" si="727"/>
        <v>2.90976026491634-12.5833222925289i</v>
      </c>
      <c r="G2518" t="str">
        <f t="shared" si="728"/>
        <v>0.999948574011497-0.00717100717269706i</v>
      </c>
      <c r="H2518" t="str">
        <f t="shared" si="729"/>
        <v>8.3432681974034-132.617595545314i</v>
      </c>
      <c r="I2518" t="str">
        <f t="shared" si="730"/>
        <v>-11.1340401010951-3.32344510244446i</v>
      </c>
      <c r="K2518" t="str">
        <f t="shared" si="731"/>
        <v>0.00236259014038774-0.00308404527998345i</v>
      </c>
      <c r="L2518" t="str">
        <f t="shared" si="732"/>
        <v>0.000714285714285714-0.101721522613052i</v>
      </c>
      <c r="M2518" t="str">
        <f t="shared" si="733"/>
        <v>0.0025-0.00316916486171346i</v>
      </c>
      <c r="N2518">
        <f t="shared" si="734"/>
        <v>108.28199336186564</v>
      </c>
      <c r="O2518">
        <f t="shared" si="735"/>
        <v>9.6624652831767204</v>
      </c>
      <c r="P2518" s="3">
        <f t="shared" si="736"/>
        <v>-9.6624652831767204</v>
      </c>
      <c r="Q2518" s="3">
        <f t="shared" si="737"/>
        <v>-71.718006638134355</v>
      </c>
      <c r="R2518">
        <f t="shared" si="738"/>
        <v>108.28199336186564</v>
      </c>
      <c r="S2518">
        <f t="shared" si="739"/>
        <v>11.889165979635615</v>
      </c>
      <c r="T2518">
        <f t="shared" si="722"/>
        <v>-9.6624652831767204</v>
      </c>
    </row>
    <row r="2519" spans="1:20" x14ac:dyDescent="0.25">
      <c r="A2519">
        <f t="shared" si="723"/>
        <v>74985.699963257794</v>
      </c>
      <c r="B2519">
        <f t="shared" si="740"/>
        <v>11934.344810358232</v>
      </c>
      <c r="C2519" t="str">
        <f t="shared" si="724"/>
        <v>0.103822200669021-0.311249181532013i</v>
      </c>
      <c r="D2519" t="str">
        <f t="shared" si="725"/>
        <v>3.47718941904537-1.39062436648506i</v>
      </c>
      <c r="E2519" t="str">
        <f t="shared" si="726"/>
        <v>180.636862428558+8.49205565229981i</v>
      </c>
      <c r="F2519" t="str">
        <f t="shared" si="727"/>
        <v>2.90975912551256-12.535844963837i</v>
      </c>
      <c r="G2519" t="str">
        <f t="shared" si="728"/>
        <v>0.999948182451684-0.00719825418126019i</v>
      </c>
      <c r="H2519" t="str">
        <f t="shared" si="729"/>
        <v>8.26963908153079-132.039723484995i</v>
      </c>
      <c r="I2519" t="str">
        <f t="shared" si="730"/>
        <v>-11.0438151233523-3.303128599899i</v>
      </c>
      <c r="K2519" t="str">
        <f t="shared" si="731"/>
        <v>0.00236236585168514-0.00307278335939379i</v>
      </c>
      <c r="L2519" t="str">
        <f t="shared" si="732"/>
        <v>0.000714285714285714-0.101336444125376i</v>
      </c>
      <c r="M2519" t="str">
        <f t="shared" si="733"/>
        <v>0.0025-0.00315716762473946i</v>
      </c>
      <c r="N2519">
        <f t="shared" si="734"/>
        <v>108.44695502826347</v>
      </c>
      <c r="O2519">
        <f t="shared" si="735"/>
        <v>9.6796538179415332</v>
      </c>
      <c r="P2519" s="3">
        <f t="shared" si="736"/>
        <v>-9.6796538179415332</v>
      </c>
      <c r="Q2519" s="3">
        <f t="shared" si="737"/>
        <v>-71.553044971736526</v>
      </c>
      <c r="R2519">
        <f t="shared" si="738"/>
        <v>108.44695502826347</v>
      </c>
      <c r="S2519">
        <f t="shared" si="739"/>
        <v>11.934344810358231</v>
      </c>
      <c r="T2519">
        <f t="shared" si="722"/>
        <v>-9.6796538179415332</v>
      </c>
    </row>
    <row r="2520" spans="1:20" x14ac:dyDescent="0.25">
      <c r="A2520">
        <f t="shared" si="723"/>
        <v>75270.64562311818</v>
      </c>
      <c r="B2520">
        <f t="shared" si="740"/>
        <v>11979.695320637595</v>
      </c>
      <c r="C2520" t="str">
        <f t="shared" si="724"/>
        <v>0.104510939860438-0.310339764561266i</v>
      </c>
      <c r="D2520" t="str">
        <f t="shared" si="725"/>
        <v>3.47718229705119-1.38579254012061i</v>
      </c>
      <c r="E2520" t="str">
        <f t="shared" si="726"/>
        <v>180.79053159263+8.49087974613615i</v>
      </c>
      <c r="F2520" t="str">
        <f t="shared" si="727"/>
        <v>2.90975797743375-12.4885479673586i</v>
      </c>
      <c r="G2520" t="str">
        <f t="shared" si="728"/>
        <v>0.999947787910672-0.00722560469620274i</v>
      </c>
      <c r="H2520" t="str">
        <f t="shared" si="729"/>
        <v>8.19674345202864-131.464975968165i</v>
      </c>
      <c r="I2520" t="str">
        <f t="shared" si="730"/>
        <v>-10.954371902048-3.28299301495499i</v>
      </c>
      <c r="K2520" t="str">
        <f t="shared" si="731"/>
        <v>0.00236214306698735-0.00306156560649415i</v>
      </c>
      <c r="L2520" t="str">
        <f t="shared" si="732"/>
        <v>0.000714285714285714-0.100952823396469i</v>
      </c>
      <c r="M2520" t="str">
        <f t="shared" si="733"/>
        <v>0.0025-0.00314521580468167i</v>
      </c>
      <c r="N2520">
        <f t="shared" si="734"/>
        <v>108.61161966328609</v>
      </c>
      <c r="O2520">
        <f t="shared" si="735"/>
        <v>9.6967030444283573</v>
      </c>
      <c r="P2520" s="3">
        <f t="shared" si="736"/>
        <v>-9.6967030444283573</v>
      </c>
      <c r="Q2520" s="3">
        <f t="shared" si="737"/>
        <v>-71.388380336713908</v>
      </c>
      <c r="R2520">
        <f t="shared" si="738"/>
        <v>108.61161966328609</v>
      </c>
      <c r="S2520">
        <f t="shared" si="739"/>
        <v>11.979695320637594</v>
      </c>
      <c r="T2520">
        <f t="shared" si="722"/>
        <v>-9.6967030444283573</v>
      </c>
    </row>
    <row r="2521" spans="1:20" x14ac:dyDescent="0.25">
      <c r="A2521">
        <f t="shared" si="723"/>
        <v>75556.67407648603</v>
      </c>
      <c r="B2521">
        <f t="shared" si="740"/>
        <v>12025.218162856017</v>
      </c>
      <c r="C2521" t="str">
        <f t="shared" si="724"/>
        <v>0.105195783351368-0.309435684850054i</v>
      </c>
      <c r="D2521" t="str">
        <f t="shared" si="725"/>
        <v>3.4771751208565-1.38098064706172i</v>
      </c>
      <c r="E2521" t="str">
        <f t="shared" si="726"/>
        <v>180.945461506304+8.48923786164849i</v>
      </c>
      <c r="F2521" t="str">
        <f t="shared" si="727"/>
        <v>2.9097568206139-12.4414306227091i</v>
      </c>
      <c r="G2521" t="str">
        <f t="shared" si="728"/>
        <v>0.999947390365766-0.0072530591104799i</v>
      </c>
      <c r="H2521" t="str">
        <f t="shared" si="729"/>
        <v>8.12457264633529-130.893328972839i</v>
      </c>
      <c r="I2521" t="str">
        <f t="shared" si="730"/>
        <v>-10.8657028745364-3.26303613557853i</v>
      </c>
      <c r="K2521" t="str">
        <f t="shared" si="731"/>
        <v>0.00236192177348527-0.00305039186017991i</v>
      </c>
      <c r="L2521" t="str">
        <f t="shared" si="732"/>
        <v>0.000714285714285714-0.10057065490782i</v>
      </c>
      <c r="M2521" t="str">
        <f t="shared" si="733"/>
        <v>0.0025-0.00313330922960915i</v>
      </c>
      <c r="N2521">
        <f t="shared" si="734"/>
        <v>108.77598348467085</v>
      </c>
      <c r="O2521">
        <f t="shared" si="735"/>
        <v>9.7136126654861368</v>
      </c>
      <c r="P2521" s="3">
        <f t="shared" si="736"/>
        <v>-9.7136126654861368</v>
      </c>
      <c r="Q2521" s="3">
        <f t="shared" si="737"/>
        <v>-71.224016515329154</v>
      </c>
      <c r="R2521">
        <f t="shared" si="738"/>
        <v>108.77598348467085</v>
      </c>
      <c r="S2521">
        <f t="shared" si="739"/>
        <v>12.025218162856017</v>
      </c>
      <c r="T2521">
        <f t="shared" si="722"/>
        <v>-9.7136126654861368</v>
      </c>
    </row>
    <row r="2522" spans="1:20" x14ac:dyDescent="0.25">
      <c r="A2522">
        <f t="shared" si="723"/>
        <v>75843.78943797668</v>
      </c>
      <c r="B2522">
        <f t="shared" si="740"/>
        <v>12070.913991874871</v>
      </c>
      <c r="C2522" t="str">
        <f t="shared" si="724"/>
        <v>0.105876768551727-0.30853693889265i</v>
      </c>
      <c r="D2522" t="str">
        <f t="shared" si="725"/>
        <v>3.47716789004907-1.37618861806728i</v>
      </c>
      <c r="E2522" t="str">
        <f t="shared" si="726"/>
        <v>181.101662874389+8.48712135196447i</v>
      </c>
      <c r="F2522" t="str">
        <f t="shared" si="727"/>
        <v>2.90975565498643-12.3944922520882i</v>
      </c>
      <c r="G2522" t="str">
        <f t="shared" si="728"/>
        <v>0.999946989794098-0.00728061781853589i</v>
      </c>
      <c r="H2522" t="str">
        <f t="shared" si="729"/>
        <v>8.05311812584463-130.324758738877i</v>
      </c>
      <c r="I2522" t="str">
        <f t="shared" si="730"/>
        <v>-10.7778005638839-3.24325578313837i</v>
      </c>
      <c r="K2522" t="str">
        <f t="shared" si="731"/>
        <v>0.00236170195845547-0.00303926195997503i</v>
      </c>
      <c r="L2522" t="str">
        <f t="shared" si="732"/>
        <v>0.000714285714285714-0.100189933161805i</v>
      </c>
      <c r="M2522" t="str">
        <f t="shared" si="733"/>
        <v>0.0025-0.00312144772824184i</v>
      </c>
      <c r="N2522">
        <f t="shared" si="734"/>
        <v>108.94004267749573</v>
      </c>
      <c r="O2522">
        <f t="shared" si="735"/>
        <v>9.7303823830445495</v>
      </c>
      <c r="P2522" s="3">
        <f t="shared" si="736"/>
        <v>-9.7303823830445495</v>
      </c>
      <c r="Q2522" s="3">
        <f t="shared" si="737"/>
        <v>-71.059957322504275</v>
      </c>
      <c r="R2522">
        <f t="shared" si="738"/>
        <v>108.94004267749573</v>
      </c>
      <c r="S2522">
        <f t="shared" si="739"/>
        <v>12.070913991874871</v>
      </c>
      <c r="T2522">
        <f t="shared" si="722"/>
        <v>-9.7303823830445495</v>
      </c>
    </row>
    <row r="2523" spans="1:20" x14ac:dyDescent="0.25">
      <c r="A2523">
        <f t="shared" si="723"/>
        <v>76131.995837840994</v>
      </c>
      <c r="B2523">
        <f t="shared" si="740"/>
        <v>12116.783465043996</v>
      </c>
      <c r="C2523" t="str">
        <f t="shared" si="724"/>
        <v>0.106553932601826-0.307643523416337i</v>
      </c>
      <c r="D2523" t="str">
        <f t="shared" si="725"/>
        <v>3.47716060421352-1.37141638418169i</v>
      </c>
      <c r="E2523" t="str">
        <f t="shared" si="726"/>
        <v>181.259146491818+8.48452142505265i</v>
      </c>
      <c r="F2523" t="str">
        <f t="shared" si="727"/>
        <v>2.90975448048431-12.3477321802703i</v>
      </c>
      <c r="G2523" t="str">
        <f t="shared" si="728"/>
        <v>0.999946586172626-0.00730828121630953i</v>
      </c>
      <c r="H2523" t="str">
        <f t="shared" si="729"/>
        <v>7.98237147378673-129.759241764363i</v>
      </c>
      <c r="I2523" t="str">
        <f t="shared" si="730"/>
        <v>-10.690657577702-3.2236498118162i</v>
      </c>
      <c r="K2523" t="str">
        <f t="shared" si="731"/>
        <v>0.00236148360925969-0.00302817574602965i</v>
      </c>
      <c r="L2523" t="str">
        <f t="shared" si="732"/>
        <v>0.000714285714285714-0.0998106526816143i</v>
      </c>
      <c r="M2523" t="str">
        <f t="shared" si="733"/>
        <v>0.0025-0.00310963112994803i</v>
      </c>
      <c r="N2523">
        <f t="shared" si="734"/>
        <v>109.10379339381251</v>
      </c>
      <c r="O2523">
        <f t="shared" si="735"/>
        <v>9.7470118981243417</v>
      </c>
      <c r="P2523" s="3">
        <f t="shared" si="736"/>
        <v>-9.7470118981243417</v>
      </c>
      <c r="Q2523" s="3">
        <f t="shared" si="737"/>
        <v>-70.896206606187491</v>
      </c>
      <c r="R2523">
        <f t="shared" si="738"/>
        <v>109.10379339381251</v>
      </c>
      <c r="S2523">
        <f t="shared" si="739"/>
        <v>12.116783465043996</v>
      </c>
      <c r="T2523">
        <f t="shared" si="722"/>
        <v>-9.7470118981243417</v>
      </c>
    </row>
    <row r="2524" spans="1:20" x14ac:dyDescent="0.25">
      <c r="A2524">
        <f t="shared" si="723"/>
        <v>76421.297422024785</v>
      </c>
      <c r="B2524">
        <f t="shared" si="740"/>
        <v>12162.827242211164</v>
      </c>
      <c r="C2524" t="str">
        <f t="shared" si="724"/>
        <v>0.107227312373281-0.306755435383395i</v>
      </c>
      <c r="D2524" t="str">
        <f t="shared" si="725"/>
        <v>3.47715326293129-1.36666387673387i</v>
      </c>
      <c r="E2524" t="str">
        <f t="shared" si="726"/>
        <v>181.41792324421+8.48142914116524i</v>
      </c>
      <c r="F2524" t="str">
        <f t="shared" si="727"/>
        <v>2.90975329703997-12.3011497345945i</v>
      </c>
      <c r="G2524" t="str">
        <f t="shared" si="728"/>
        <v>0.999946179478132-0.00733604970123991i</v>
      </c>
      <c r="H2524" t="str">
        <f t="shared" si="729"/>
        <v>7.91232439314883-129.196754802026i</v>
      </c>
      <c r="I2524" t="str">
        <f t="shared" si="730"/>
        <v>-10.6042666069972-3.20421610802826i</v>
      </c>
      <c r="K2524" t="str">
        <f t="shared" si="731"/>
        <v>0.0023612667133439-0.0030171330591179i</v>
      </c>
      <c r="L2524" t="str">
        <f t="shared" si="732"/>
        <v>0.000714285714285714-0.0994328080111718i</v>
      </c>
      <c r="M2524" t="str">
        <f t="shared" si="733"/>
        <v>0.0025-0.00309785926474201i</v>
      </c>
      <c r="N2524">
        <f t="shared" si="734"/>
        <v>109.26723175226785</v>
      </c>
      <c r="O2524">
        <f t="shared" si="735"/>
        <v>9.7635009108478048</v>
      </c>
      <c r="P2524" s="3">
        <f t="shared" si="736"/>
        <v>-9.7635009108478048</v>
      </c>
      <c r="Q2524" s="3">
        <f t="shared" si="737"/>
        <v>-70.732768247732153</v>
      </c>
      <c r="R2524">
        <f t="shared" si="738"/>
        <v>109.26723175226785</v>
      </c>
      <c r="S2524">
        <f t="shared" si="739"/>
        <v>12.162827242211163</v>
      </c>
      <c r="T2524">
        <f t="shared" si="722"/>
        <v>-9.7635009108478048</v>
      </c>
    </row>
    <row r="2525" spans="1:20" x14ac:dyDescent="0.25">
      <c r="A2525">
        <f t="shared" si="723"/>
        <v>76711.698352228486</v>
      </c>
      <c r="B2525">
        <f t="shared" si="740"/>
        <v>12209.045985731567</v>
      </c>
      <c r="C2525" t="str">
        <f t="shared" si="724"/>
        <v>0.10789694446991-0.305872671993146i</v>
      </c>
      <c r="D2525" t="str">
        <f t="shared" si="725"/>
        <v>3.47714586578066-1.36193102733629i</v>
      </c>
      <c r="E2525" t="str">
        <f t="shared" si="726"/>
        <v>181.578004108441+8.47783541023744i</v>
      </c>
      <c r="F2525" t="str">
        <f t="shared" si="727"/>
        <v>2.90975210458533-12.2547442449551i</v>
      </c>
      <c r="G2525" t="str">
        <f t="shared" si="728"/>
        <v>0.999945769687222-0.00736392367227197i</v>
      </c>
      <c r="H2525" t="str">
        <f t="shared" si="729"/>
        <v>7.84296870463862-128.637274855739i</v>
      </c>
      <c r="I2525" t="str">
        <f t="shared" si="730"/>
        <v>-10.5186204250414-3.18495258985909i</v>
      </c>
      <c r="K2525" t="str">
        <f t="shared" si="731"/>
        <v>0.00236105125823771-0.00300613374063566i</v>
      </c>
      <c r="L2525" t="str">
        <f t="shared" si="732"/>
        <v>0.000714285714285714-0.0990563937150546i</v>
      </c>
      <c r="M2525" t="str">
        <f t="shared" si="733"/>
        <v>0.0025-0.00308613196328154i</v>
      </c>
      <c r="N2525">
        <f t="shared" si="734"/>
        <v>109.43035383772418</v>
      </c>
      <c r="O2525">
        <f t="shared" si="735"/>
        <v>9.7798491204487608</v>
      </c>
      <c r="P2525" s="3">
        <f t="shared" si="736"/>
        <v>-9.7798491204487608</v>
      </c>
      <c r="Q2525" s="3">
        <f t="shared" si="737"/>
        <v>-70.569646162275816</v>
      </c>
      <c r="R2525">
        <f t="shared" si="738"/>
        <v>109.43035383772418</v>
      </c>
      <c r="S2525">
        <f t="shared" si="739"/>
        <v>12.209045985731567</v>
      </c>
      <c r="T2525">
        <f t="shared" si="722"/>
        <v>-9.7798491204487608</v>
      </c>
    </row>
    <row r="2526" spans="1:20" x14ac:dyDescent="0.25">
      <c r="A2526">
        <f t="shared" si="723"/>
        <v>77003.202805966954</v>
      </c>
      <c r="B2526">
        <f t="shared" si="740"/>
        <v>12255.440360477347</v>
      </c>
      <c r="C2526" t="str">
        <f t="shared" si="724"/>
        <v>0.108562865228565-0.304995230683968i</v>
      </c>
      <c r="D2526" t="str">
        <f t="shared" si="725"/>
        <v>3.47713841233669-1.35721776788394i</v>
      </c>
      <c r="E2526" t="str">
        <f t="shared" si="726"/>
        <v>181.739400153177+8.47373098923711i</v>
      </c>
      <c r="F2526" t="str">
        <f t="shared" si="727"/>
        <v>2.90975090305182-12.2085150437923i</v>
      </c>
      <c r="G2526" t="str">
        <f t="shared" si="728"/>
        <v>0.999945356776323-0.00739190352986229i</v>
      </c>
      <c r="H2526" t="str">
        <f t="shared" si="729"/>
        <v>7.77429634468734-128.080779177054i</v>
      </c>
      <c r="I2526" t="str">
        <f t="shared" si="730"/>
        <v>-10.4337118862592-3.16585720650638i</v>
      </c>
      <c r="K2526" t="str">
        <f t="shared" si="731"/>
        <v>0.00236083723155362-0.00299517763259825i</v>
      </c>
      <c r="L2526" t="str">
        <f t="shared" si="732"/>
        <v>0.000714285714285714-0.0986814043784165i</v>
      </c>
      <c r="M2526" t="str">
        <f t="shared" si="733"/>
        <v>0.0025-0.00307444905686546i</v>
      </c>
      <c r="N2526">
        <f t="shared" si="734"/>
        <v>109.59315570087723</v>
      </c>
      <c r="O2526">
        <f t="shared" si="735"/>
        <v>9.7960562252847438</v>
      </c>
      <c r="P2526" s="3">
        <f t="shared" si="736"/>
        <v>-9.7960562252847438</v>
      </c>
      <c r="Q2526" s="3">
        <f t="shared" si="737"/>
        <v>-70.406844299122767</v>
      </c>
      <c r="R2526">
        <f t="shared" si="738"/>
        <v>109.59315570087723</v>
      </c>
      <c r="S2526">
        <f t="shared" si="739"/>
        <v>12.255440360477348</v>
      </c>
      <c r="T2526">
        <f t="shared" si="722"/>
        <v>-9.7960562252847438</v>
      </c>
    </row>
    <row r="2527" spans="1:20" x14ac:dyDescent="0.25">
      <c r="A2527">
        <f t="shared" si="723"/>
        <v>77295.814976629626</v>
      </c>
      <c r="B2527">
        <f t="shared" si="740"/>
        <v>12302.01103384716</v>
      </c>
      <c r="C2527" t="str">
        <f t="shared" si="724"/>
        <v>0.109225110719927-0.304123109135436i</v>
      </c>
      <c r="D2527" t="str">
        <f t="shared" si="725"/>
        <v>3.47713090217127-1.35252403055339i</v>
      </c>
      <c r="E2527" t="str">
        <f t="shared" si="726"/>
        <v>181.902122539443+8.4691064794611i</v>
      </c>
      <c r="F2527" t="str">
        <f t="shared" si="727"/>
        <v>2.90974969237031-12.1624614660818i</v>
      </c>
      <c r="G2527" t="str">
        <f t="shared" si="728"/>
        <v>0.999944940721684-0.00741998967598465i</v>
      </c>
      <c r="H2527" t="str">
        <f t="shared" si="729"/>
        <v>7.70629936349229-127.52724526181i</v>
      </c>
      <c r="I2527" t="str">
        <f t="shared" si="730"/>
        <v>-10.3495339251336-3.14692793773701i</v>
      </c>
      <c r="K2527" t="str">
        <f t="shared" si="731"/>
        <v>0.00236062462098628-0.0029842645776382i</v>
      </c>
      <c r="L2527" t="str">
        <f t="shared" si="732"/>
        <v>0.000714285714285714-0.0983078346069103i</v>
      </c>
      <c r="M2527" t="str">
        <f t="shared" si="733"/>
        <v>0.0025-0.00306281037743122i</v>
      </c>
      <c r="N2527">
        <f t="shared" si="734"/>
        <v>109.75563335786553</v>
      </c>
      <c r="O2527">
        <f t="shared" si="735"/>
        <v>9.8121219228471936</v>
      </c>
      <c r="P2527" s="3">
        <f t="shared" si="736"/>
        <v>-9.8121219228471936</v>
      </c>
      <c r="Q2527" s="3">
        <f t="shared" si="737"/>
        <v>-70.244366642134466</v>
      </c>
      <c r="R2527">
        <f t="shared" si="738"/>
        <v>109.75563335786553</v>
      </c>
      <c r="S2527">
        <f t="shared" si="739"/>
        <v>12.30201103384716</v>
      </c>
      <c r="T2527">
        <f t="shared" si="722"/>
        <v>-9.8121219228471936</v>
      </c>
    </row>
    <row r="2528" spans="1:20" x14ac:dyDescent="0.25">
      <c r="A2528">
        <f t="shared" si="723"/>
        <v>77589.539073540829</v>
      </c>
      <c r="B2528">
        <f t="shared" si="740"/>
        <v>12348.75867577578</v>
      </c>
      <c r="C2528" t="str">
        <f t="shared" si="724"/>
        <v>0.109883716749233-0.30325630527043i</v>
      </c>
      <c r="D2528" t="str">
        <f t="shared" si="725"/>
        <v>3.47712333485293-1.3478497478018i</v>
      </c>
      <c r="E2528" t="str">
        <f t="shared" si="726"/>
        <v>182.066182521152+8.46395232378554i</v>
      </c>
      <c r="F2528" t="str">
        <f t="shared" si="727"/>
        <v>2.90974847247114-12.1165828493259i</v>
      </c>
      <c r="G2528" t="str">
        <f t="shared" si="728"/>
        <v>0.999944521499372-0.00744818251413587i</v>
      </c>
      <c r="H2528" t="str">
        <f t="shared" si="729"/>
        <v>7.63896992309809-126.976650846789i</v>
      </c>
      <c r="I2528" t="str">
        <f t="shared" si="730"/>
        <v>-10.2660795551293-3.12816279335414i</v>
      </c>
      <c r="K2528" t="str">
        <f t="shared" si="731"/>
        <v>0.00236041341431184-0.00297339441900304i</v>
      </c>
      <c r="L2528" t="str">
        <f t="shared" si="732"/>
        <v>0.000714285714285714-0.0979356790266093i</v>
      </c>
      <c r="M2528" t="str">
        <f t="shared" si="733"/>
        <v>0.0025-0.00305121575755252i</v>
      </c>
      <c r="N2528">
        <f t="shared" si="734"/>
        <v>109.91778278987634</v>
      </c>
      <c r="O2528">
        <f t="shared" si="735"/>
        <v>9.8280459097739516</v>
      </c>
      <c r="P2528" s="3">
        <f t="shared" si="736"/>
        <v>-9.8280459097739516</v>
      </c>
      <c r="Q2528" s="3">
        <f t="shared" si="737"/>
        <v>-70.082217210123659</v>
      </c>
      <c r="R2528">
        <f t="shared" si="738"/>
        <v>109.91778278987634</v>
      </c>
      <c r="S2528">
        <f t="shared" si="739"/>
        <v>12.34875867577578</v>
      </c>
      <c r="T2528">
        <f t="shared" si="722"/>
        <v>-9.8280459097739516</v>
      </c>
    </row>
    <row r="2529" spans="1:20" x14ac:dyDescent="0.25">
      <c r="A2529">
        <f t="shared" si="723"/>
        <v>77884.379322020279</v>
      </c>
      <c r="B2529">
        <f t="shared" si="740"/>
        <v>12395.683958743728</v>
      </c>
      <c r="C2529" t="str">
        <f t="shared" si="724"/>
        <v>0.110538718856977-0.302394817257336i</v>
      </c>
      <c r="D2529" t="str">
        <f t="shared" si="725"/>
        <v>3.47711570994702-1.34319485236592i</v>
      </c>
      <c r="E2529" t="str">
        <f t="shared" si="726"/>
        <v>182.231591445642+8.45825880385828i</v>
      </c>
      <c r="F2529" t="str">
        <f t="shared" si="727"/>
        <v>2.90974724328416-12.0708785335437i</v>
      </c>
      <c r="G2529" t="str">
        <f t="shared" si="728"/>
        <v>0.999944099085272-0.00747648244934143i</v>
      </c>
      <c r="H2529" t="str">
        <f t="shared" si="729"/>
        <v>7.57230029551521-126.428973906425i</v>
      </c>
      <c r="I2529" t="str">
        <f t="shared" si="730"/>
        <v>-10.1833418676334-3.10955981267482i</v>
      </c>
      <c r="K2529" t="str">
        <f t="shared" si="731"/>
        <v>0.00236020359938721-0.00296256700055313i</v>
      </c>
      <c r="L2529" t="str">
        <f t="shared" si="732"/>
        <v>0.000714285714285714-0.0975649322839303i</v>
      </c>
      <c r="M2529" t="str">
        <f t="shared" si="733"/>
        <v>0.0025-0.00303966503043685i</v>
      </c>
      <c r="N2529">
        <f t="shared" si="734"/>
        <v>110.07959994274744</v>
      </c>
      <c r="O2529">
        <f t="shared" si="735"/>
        <v>9.8438278818605323</v>
      </c>
      <c r="P2529" s="3">
        <f t="shared" si="736"/>
        <v>-9.8438278818605323</v>
      </c>
      <c r="Q2529" s="3">
        <f t="shared" si="737"/>
        <v>-69.920400057252564</v>
      </c>
      <c r="R2529">
        <f t="shared" si="738"/>
        <v>110.07959994274744</v>
      </c>
      <c r="S2529">
        <f t="shared" si="739"/>
        <v>12.395683958743728</v>
      </c>
      <c r="T2529">
        <f t="shared" si="722"/>
        <v>-9.8438278818605323</v>
      </c>
    </row>
    <row r="2530" spans="1:20" x14ac:dyDescent="0.25">
      <c r="A2530">
        <f t="shared" si="723"/>
        <v>78180.339963443956</v>
      </c>
      <c r="B2530">
        <f t="shared" si="740"/>
        <v>12442.787557786954</v>
      </c>
      <c r="C2530" t="str">
        <f t="shared" si="724"/>
        <v>0.111190152319539-0.301538643512232i</v>
      </c>
      <c r="D2530" t="str">
        <f t="shared" si="725"/>
        <v>3.47710802701555-1.33855927726116i</v>
      </c>
      <c r="E2530" t="str">
        <f t="shared" si="726"/>
        <v>182.398360754199+8.45201603724497i</v>
      </c>
      <c r="F2530" t="str">
        <f t="shared" si="727"/>
        <v>2.90974600473868-12.0253478612618i</v>
      </c>
      <c r="G2530" t="str">
        <f t="shared" si="728"/>
        <v>0.999943673455087-0.00750488988816131i</v>
      </c>
      <c r="H2530" t="str">
        <f t="shared" si="729"/>
        <v>7.50628286087527-125.884192649565i</v>
      </c>
      <c r="I2530" t="str">
        <f t="shared" si="730"/>
        <v>-10.1013140309124-3.09111706401789i</v>
      </c>
      <c r="K2530" t="str">
        <f t="shared" si="731"/>
        <v>0.00235999516414934-0.00295178216675931i</v>
      </c>
      <c r="L2530" t="str">
        <f t="shared" si="732"/>
        <v>0.000714285714285714-0.0971955890455577i</v>
      </c>
      <c r="M2530" t="str">
        <f t="shared" si="733"/>
        <v>0.0025-0.00302815802992315i</v>
      </c>
      <c r="N2530">
        <f t="shared" si="734"/>
        <v>110.24108072656388</v>
      </c>
      <c r="O2530">
        <f t="shared" si="735"/>
        <v>9.8594675340733282</v>
      </c>
      <c r="P2530" s="3">
        <f t="shared" si="736"/>
        <v>-9.8594675340733282</v>
      </c>
      <c r="Q2530" s="3">
        <f t="shared" si="737"/>
        <v>-69.758919273436121</v>
      </c>
      <c r="R2530">
        <f t="shared" si="738"/>
        <v>110.24108072656388</v>
      </c>
      <c r="S2530">
        <f t="shared" si="739"/>
        <v>12.442787557786955</v>
      </c>
      <c r="T2530">
        <f t="shared" si="722"/>
        <v>-9.8594675340733282</v>
      </c>
    </row>
    <row r="2531" spans="1:20" x14ac:dyDescent="0.25">
      <c r="A2531">
        <f t="shared" si="723"/>
        <v>78477.425255305046</v>
      </c>
      <c r="B2531">
        <f t="shared" si="740"/>
        <v>12490.070150506544</v>
      </c>
      <c r="C2531" t="str">
        <f t="shared" si="724"/>
        <v>0.111838052149777-0.300687782701152i</v>
      </c>
      <c r="D2531" t="str">
        <f t="shared" si="725"/>
        <v>3.4771002856172-1.33394295578059i</v>
      </c>
      <c r="E2531" t="str">
        <f t="shared" si="726"/>
        <v>182.566501982569+8.44521397451694i</v>
      </c>
      <c r="F2531" t="str">
        <f t="shared" si="727"/>
        <v>2.90974475676342-11.9799901775045i</v>
      </c>
      <c r="G2531" t="str">
        <f t="shared" si="728"/>
        <v>0.999943244584332-0.00753340523869576i</v>
      </c>
      <c r="H2531" t="str">
        <f t="shared" si="729"/>
        <v>7.44091010562287-125.342285516291i</v>
      </c>
      <c r="I2531" t="str">
        <f t="shared" si="730"/>
        <v>-10.0199892890868-3.07283264420229i</v>
      </c>
      <c r="K2531" t="str">
        <f t="shared" si="731"/>
        <v>0.00235978809661461-0.00294103976270081i</v>
      </c>
      <c r="L2531" t="str">
        <f t="shared" si="732"/>
        <v>0.000714285714285714-0.0968276439983641i</v>
      </c>
      <c r="M2531" t="str">
        <f t="shared" si="733"/>
        <v>0.0025-0.00301669459047933i</v>
      </c>
      <c r="N2531">
        <f t="shared" si="734"/>
        <v>110.40222101524989</v>
      </c>
      <c r="O2531">
        <f t="shared" si="735"/>
        <v>9.8749645605621108</v>
      </c>
      <c r="P2531" s="3">
        <f t="shared" si="736"/>
        <v>-9.8749645605621108</v>
      </c>
      <c r="Q2531" s="3">
        <f t="shared" si="737"/>
        <v>-69.597778984750107</v>
      </c>
      <c r="R2531">
        <f t="shared" si="738"/>
        <v>110.40222101524989</v>
      </c>
      <c r="S2531">
        <f t="shared" si="739"/>
        <v>12.490070150506545</v>
      </c>
      <c r="T2531">
        <f t="shared" si="722"/>
        <v>-9.8749645605621108</v>
      </c>
    </row>
    <row r="2532" spans="1:20" x14ac:dyDescent="0.25">
      <c r="A2532">
        <f t="shared" si="723"/>
        <v>78775.639471275208</v>
      </c>
      <c r="B2532">
        <f t="shared" si="740"/>
        <v>12537.53241707847</v>
      </c>
      <c r="C2532" t="str">
        <f t="shared" si="724"/>
        <v>0.112482453097559-0.299842233742398i</v>
      </c>
      <c r="D2532" t="str">
        <f t="shared" si="725"/>
        <v>3.47709248530729-1.32934582149401i</v>
      </c>
      <c r="E2532" t="str">
        <f t="shared" si="726"/>
        <v>182.73602676148+8.43784239628379i</v>
      </c>
      <c r="F2532" t="str">
        <f t="shared" si="727"/>
        <v>2.90974349928661-11.9348048297847i</v>
      </c>
      <c r="G2532" t="str">
        <f t="shared" si="728"/>
        <v>0.999942812448339-0.00756202891059104i</v>
      </c>
      <c r="H2532" t="str">
        <f t="shared" si="729"/>
        <v>7.37617462074182-124.803231174777i</v>
      </c>
      <c r="I2532" t="str">
        <f t="shared" si="730"/>
        <v>-9.93936096112075-3.05470467805506i</v>
      </c>
      <c r="K2532" t="str">
        <f t="shared" si="731"/>
        <v>0.00235958238487805-0.00293033963406298i</v>
      </c>
      <c r="L2532" t="str">
        <f t="shared" si="732"/>
        <v>0.000714285714285714-0.0964610918493364i</v>
      </c>
      <c r="M2532" t="str">
        <f t="shared" si="733"/>
        <v>0.0025-0.00300527454719997i</v>
      </c>
      <c r="N2532">
        <f t="shared" si="734"/>
        <v>110.56301664615408</v>
      </c>
      <c r="O2532">
        <f t="shared" si="735"/>
        <v>9.8903186546727575</v>
      </c>
      <c r="P2532" s="3">
        <f t="shared" si="736"/>
        <v>-9.8903186546727575</v>
      </c>
      <c r="Q2532" s="3">
        <f t="shared" si="737"/>
        <v>-69.436983353845918</v>
      </c>
      <c r="R2532">
        <f t="shared" si="738"/>
        <v>110.56301664615408</v>
      </c>
      <c r="S2532">
        <f t="shared" si="739"/>
        <v>12.53753241707847</v>
      </c>
      <c r="T2532">
        <f t="shared" si="722"/>
        <v>-9.8903186546727575</v>
      </c>
    </row>
    <row r="2533" spans="1:20" x14ac:dyDescent="0.25">
      <c r="A2533">
        <f t="shared" si="723"/>
        <v>79074.986901266049</v>
      </c>
      <c r="B2533">
        <f t="shared" si="740"/>
        <v>12585.175040263368</v>
      </c>
      <c r="C2533" t="str">
        <f t="shared" si="724"/>
        <v>0.113123389650246-0.299001995808853i</v>
      </c>
      <c r="D2533" t="str">
        <f t="shared" si="725"/>
        <v>3.4770846256378-1.32476780824696i</v>
      </c>
      <c r="E2533" t="str">
        <f t="shared" si="726"/>
        <v>182.906946817123+8.42989091017182i</v>
      </c>
      <c r="F2533" t="str">
        <f t="shared" si="727"/>
        <v>2.90974223223592-11.8897911680944i</v>
      </c>
      <c r="G2533" t="str">
        <f t="shared" si="728"/>
        <v>0.99994237702225-0.00759076131504531i</v>
      </c>
      <c r="H2533" t="str">
        <f t="shared" si="729"/>
        <v>7.31206910001653-124.267008518214i</v>
      </c>
      <c r="I2533" t="str">
        <f t="shared" si="730"/>
        <v>-9.85942243982923-3.03673131792933i</v>
      </c>
      <c r="K2533" t="str">
        <f t="shared" si="731"/>
        <v>0.00235937801711275-0.0029196816271351i</v>
      </c>
      <c r="L2533" t="str">
        <f t="shared" si="732"/>
        <v>0.000714285714285714-0.0960959273254995i</v>
      </c>
      <c r="M2533" t="str">
        <f t="shared" si="733"/>
        <v>0.0025-0.00299389773580391i</v>
      </c>
      <c r="N2533">
        <f t="shared" si="734"/>
        <v>110.72346341963257</v>
      </c>
      <c r="O2533">
        <f t="shared" si="735"/>
        <v>9.9055295089613651</v>
      </c>
      <c r="P2533" s="3">
        <f t="shared" si="736"/>
        <v>-9.9055295089613651</v>
      </c>
      <c r="Q2533" s="3">
        <f t="shared" si="737"/>
        <v>-69.276536580367434</v>
      </c>
      <c r="R2533">
        <f t="shared" si="738"/>
        <v>110.72346341963257</v>
      </c>
      <c r="S2533">
        <f t="shared" si="739"/>
        <v>12.585175040263367</v>
      </c>
      <c r="T2533">
        <f t="shared" si="722"/>
        <v>-9.9055295089613651</v>
      </c>
    </row>
    <row r="2534" spans="1:20" x14ac:dyDescent="0.25">
      <c r="A2534">
        <f t="shared" si="723"/>
        <v>79375.47185149086</v>
      </c>
      <c r="B2534">
        <f t="shared" si="740"/>
        <v>12632.998705416368</v>
      </c>
      <c r="C2534" t="str">
        <f t="shared" si="724"/>
        <v>0.113760896033105-0.298167068330373i</v>
      </c>
      <c r="D2534" t="str">
        <f t="shared" si="725"/>
        <v>3.47707670615726-1.32020885015976i</v>
      </c>
      <c r="E2534" t="str">
        <f t="shared" si="726"/>
        <v>183.07927397165+8.42134894774387i</v>
      </c>
      <c r="F2534" t="str">
        <f t="shared" si="727"/>
        <v>2.90974095553847-11.8449485448953i</v>
      </c>
      <c r="G2534" t="str">
        <f t="shared" si="728"/>
        <v>0.999941938281019-0.00761960286481442i</v>
      </c>
      <c r="H2534" t="str">
        <f t="shared" si="729"/>
        <v>7.24858633832632-123.733596661771i</v>
      </c>
      <c r="I2534" t="str">
        <f t="shared" si="730"/>
        <v>-9.78016719089957-3.01891074323155i</v>
      </c>
      <c r="K2534" t="str">
        <f t="shared" si="731"/>
        <v>0.00235917498156908-0.00290906558880831i</v>
      </c>
      <c r="L2534" t="str">
        <f t="shared" si="732"/>
        <v>0.000714285714285714-0.0957321451738387i</v>
      </c>
      <c r="M2534" t="str">
        <f t="shared" si="733"/>
        <v>0.0025-0.00298256399263191i</v>
      </c>
      <c r="N2534">
        <f t="shared" si="734"/>
        <v>110.88355709862223</v>
      </c>
      <c r="O2534">
        <f t="shared" si="735"/>
        <v>9.9205968152079613</v>
      </c>
      <c r="P2534" s="3">
        <f t="shared" si="736"/>
        <v>-9.9205968152079613</v>
      </c>
      <c r="Q2534" s="3">
        <f t="shared" si="737"/>
        <v>-69.116442901377766</v>
      </c>
      <c r="R2534">
        <f t="shared" si="738"/>
        <v>110.88355709862223</v>
      </c>
      <c r="S2534">
        <f t="shared" si="739"/>
        <v>12.632998705416368</v>
      </c>
      <c r="T2534">
        <f t="shared" si="722"/>
        <v>-9.9205968152079613</v>
      </c>
    </row>
    <row r="2535" spans="1:20" x14ac:dyDescent="0.25">
      <c r="A2535">
        <f t="shared" si="723"/>
        <v>79677.09864452653</v>
      </c>
      <c r="B2535">
        <f t="shared" si="740"/>
        <v>12681.004100496952</v>
      </c>
      <c r="C2535" t="str">
        <f t="shared" si="724"/>
        <v>0.114395006209694-0.297337450996208i</v>
      </c>
      <c r="D2535" t="str">
        <f t="shared" si="725"/>
        <v>3.47706872641081-1.31566888162662i</v>
      </c>
      <c r="E2535" t="str">
        <f t="shared" si="726"/>
        <v>183.25302014365+8.41220576136064i</v>
      </c>
      <c r="F2535" t="str">
        <f t="shared" si="727"/>
        <v>2.9097396691208-11.8002763151094i</v>
      </c>
      <c r="G2535" t="str">
        <f t="shared" si="728"/>
        <v>0.999941496199409-0.00764855397421783i</v>
      </c>
      <c r="H2535" t="str">
        <f t="shared" si="729"/>
        <v>7.18571922997331-123.20297493961i</v>
      </c>
      <c r="I2535" t="str">
        <f t="shared" si="730"/>
        <v>-9.70158875192903-3.00124115995815i</v>
      </c>
      <c r="K2535" t="str">
        <f t="shared" si="731"/>
        <v>0.00235897326657412-0.00289849136657324i</v>
      </c>
      <c r="L2535" t="str">
        <f t="shared" si="732"/>
        <v>0.000714285714285714-0.095369740161226i</v>
      </c>
      <c r="M2535" t="str">
        <f t="shared" si="733"/>
        <v>0.0025-0.00297127315464426i</v>
      </c>
      <c r="N2535">
        <f t="shared" si="734"/>
        <v>111.0432934082138</v>
      </c>
      <c r="O2535">
        <f t="shared" si="735"/>
        <v>9.9355202644306804</v>
      </c>
      <c r="P2535" s="3">
        <f t="shared" si="736"/>
        <v>-9.9355202644306804</v>
      </c>
      <c r="Q2535" s="3">
        <f t="shared" si="737"/>
        <v>-68.956706591786201</v>
      </c>
      <c r="R2535">
        <f t="shared" si="738"/>
        <v>111.0432934082138</v>
      </c>
      <c r="S2535">
        <f t="shared" si="739"/>
        <v>12.681004100496951</v>
      </c>
      <c r="T2535">
        <f t="shared" si="722"/>
        <v>-9.9355202644306804</v>
      </c>
    </row>
    <row r="2536" spans="1:20" x14ac:dyDescent="0.25">
      <c r="A2536">
        <f t="shared" si="723"/>
        <v>79979.871619375728</v>
      </c>
      <c r="B2536">
        <f t="shared" si="740"/>
        <v>12729.19191607884</v>
      </c>
      <c r="C2536" t="str">
        <f t="shared" si="724"/>
        <v>0.115025753882157-0.296513143757452i</v>
      </c>
      <c r="D2536" t="str">
        <f t="shared" si="725"/>
        <v>3.47706068594009-1.31114783731461i</v>
      </c>
      <c r="E2536" t="str">
        <f t="shared" si="726"/>
        <v>183.428197348609+8.40245042098421i</v>
      </c>
      <c r="F2536" t="str">
        <f t="shared" si="727"/>
        <v>2.90973837290894-11.7557738361102i</v>
      </c>
      <c r="G2536" t="str">
        <f t="shared" si="728"/>
        <v>0.99994105075199-0.00767761505914443i</v>
      </c>
      <c r="H2536" t="str">
        <f t="shared" si="729"/>
        <v>7.12346076704178-122.675122901947i</v>
      </c>
      <c r="I2536" t="str">
        <f t="shared" si="730"/>
        <v>-9.62368073147785-2.98372080024127i</v>
      </c>
      <c r="K2536" t="str">
        <f t="shared" si="731"/>
        <v>0.00235877286053086-0.00288795880851803i</v>
      </c>
      <c r="L2536" t="str">
        <f t="shared" si="732"/>
        <v>0.000714285714285714-0.095008707074344i</v>
      </c>
      <c r="M2536" t="str">
        <f t="shared" si="733"/>
        <v>0.0025-0.00296002505941847i</v>
      </c>
      <c r="N2536">
        <f t="shared" si="734"/>
        <v>111.20266803521491</v>
      </c>
      <c r="O2536">
        <f t="shared" si="735"/>
        <v>9.9502995469010465</v>
      </c>
      <c r="P2536" s="3">
        <f t="shared" si="736"/>
        <v>-9.9502995469010465</v>
      </c>
      <c r="Q2536" s="3">
        <f t="shared" si="737"/>
        <v>-68.797331964785087</v>
      </c>
      <c r="R2536">
        <f t="shared" si="738"/>
        <v>111.20266803521491</v>
      </c>
      <c r="S2536">
        <f t="shared" si="739"/>
        <v>12.72919191607884</v>
      </c>
      <c r="T2536">
        <f t="shared" si="722"/>
        <v>-9.9502995469010465</v>
      </c>
    </row>
    <row r="2537" spans="1:20" x14ac:dyDescent="0.25">
      <c r="A2537">
        <f t="shared" si="723"/>
        <v>80283.795131529361</v>
      </c>
      <c r="B2537">
        <f t="shared" si="740"/>
        <v>12777.56284535994</v>
      </c>
      <c r="C2537" t="str">
        <f t="shared" si="724"/>
        <v>0.115653172491495-0.295694146829569i</v>
      </c>
      <c r="D2537" t="str">
        <f t="shared" si="725"/>
        <v>3.47705258428331-1.30664565216278i</v>
      </c>
      <c r="E2537" t="str">
        <f t="shared" si="726"/>
        <v>183.60481769937+8.39207181091725i</v>
      </c>
      <c r="F2537" t="str">
        <f t="shared" si="727"/>
        <v>2.90973706682832-11.7114404677127i</v>
      </c>
      <c r="G2537" t="str">
        <f t="shared" si="728"/>
        <v>0.999940601913139-0.0077067865370585i</v>
      </c>
      <c r="H2537" t="str">
        <f t="shared" si="729"/>
        <v>7.06180403778993-122.150020312159i</v>
      </c>
      <c r="I2537" t="str">
        <f t="shared" si="730"/>
        <v>-9.5464368081361-2.96634792190331i</v>
      </c>
      <c r="K2537" t="str">
        <f t="shared" si="731"/>
        <v>0.00235857375191771-0.00287746776332604i</v>
      </c>
      <c r="L2537" t="str">
        <f t="shared" si="732"/>
        <v>0.000714285714285714-0.0946490407196088i</v>
      </c>
      <c r="M2537" t="str">
        <f t="shared" si="733"/>
        <v>0.0025-0.00294881954514691i</v>
      </c>
      <c r="N2537">
        <f t="shared" si="734"/>
        <v>111.36167662771126</v>
      </c>
      <c r="O2537">
        <f t="shared" si="735"/>
        <v>9.9649343521585205</v>
      </c>
      <c r="P2537" s="3">
        <f t="shared" si="736"/>
        <v>-9.9649343521585205</v>
      </c>
      <c r="Q2537" s="3">
        <f t="shared" si="737"/>
        <v>-68.638323372288738</v>
      </c>
      <c r="R2537">
        <f t="shared" si="738"/>
        <v>111.36167662771126</v>
      </c>
      <c r="S2537">
        <f t="shared" si="739"/>
        <v>12.77756284535994</v>
      </c>
      <c r="T2537">
        <f t="shared" si="722"/>
        <v>-9.9649343521585205</v>
      </c>
    </row>
    <row r="2538" spans="1:20" x14ac:dyDescent="0.25">
      <c r="A2538">
        <f t="shared" si="723"/>
        <v>80588.873553029174</v>
      </c>
      <c r="B2538">
        <f t="shared" si="740"/>
        <v>12826.117584172309</v>
      </c>
      <c r="C2538" t="str">
        <f t="shared" si="724"/>
        <v>0.116277295217747-0.294880460694921i</v>
      </c>
      <c r="D2538" t="str">
        <f t="shared" si="725"/>
        <v>3.47704442097513-1.30216226138119i</v>
      </c>
      <c r="E2538" t="str">
        <f t="shared" si="726"/>
        <v>183.782893406564+8.38105862648549i</v>
      </c>
      <c r="F2538" t="str">
        <f t="shared" si="727"/>
        <v>2.90973575080382-11.6672755721649i</v>
      </c>
      <c r="G2538" t="str">
        <f t="shared" si="728"/>
        <v>0.99994014965704-0.00773606882700559i</v>
      </c>
      <c r="H2538" t="str">
        <f t="shared" si="729"/>
        <v>7.0007422250715-121.62764714394i</v>
      </c>
      <c r="I2538" t="str">
        <f t="shared" si="730"/>
        <v>-9.46985072960654-2.94912080802028i</v>
      </c>
      <c r="K2538" t="str">
        <f t="shared" si="731"/>
        <v>0.00235837592928768-0.0028670180802738i</v>
      </c>
      <c r="L2538" t="str">
        <f t="shared" si="732"/>
        <v>0.000714285714285714-0.0942907359231016i</v>
      </c>
      <c r="M2538" t="str">
        <f t="shared" si="733"/>
        <v>0.0025-0.0029376564506345i</v>
      </c>
      <c r="N2538">
        <f t="shared" si="734"/>
        <v>111.52031479461947</v>
      </c>
      <c r="O2538">
        <f t="shared" si="735"/>
        <v>9.9794243690268658</v>
      </c>
      <c r="P2538" s="3">
        <f t="shared" si="736"/>
        <v>-9.9794243690268658</v>
      </c>
      <c r="Q2538" s="3">
        <f t="shared" si="737"/>
        <v>-68.479685205380534</v>
      </c>
      <c r="R2538">
        <f t="shared" si="738"/>
        <v>111.52031479461947</v>
      </c>
      <c r="S2538">
        <f t="shared" si="739"/>
        <v>12.826117584172309</v>
      </c>
      <c r="T2538">
        <f t="shared" si="722"/>
        <v>-9.9794243690268658</v>
      </c>
    </row>
    <row r="2539" spans="1:20" x14ac:dyDescent="0.25">
      <c r="A2539">
        <f t="shared" si="723"/>
        <v>80895.111272530703</v>
      </c>
      <c r="B2539">
        <f t="shared" si="740"/>
        <v>12874.856830992165</v>
      </c>
      <c r="C2539" t="str">
        <f t="shared" si="724"/>
        <v>0.11689815498013-0.294072086105374i</v>
      </c>
      <c r="D2539" t="str">
        <f t="shared" si="725"/>
        <v>3.4770361955467-1.29769760044999i</v>
      </c>
      <c r="E2539" t="str">
        <f t="shared" si="726"/>
        <v>183.962436779045+8.3693993706512i</v>
      </c>
      <c r="F2539" t="str">
        <f t="shared" si="727"/>
        <v>2.90973442475973-11.6232785141381i</v>
      </c>
      <c r="G2539" t="str">
        <f t="shared" si="728"/>
        <v>0.999939693957678-0.00776546234961856i</v>
      </c>
      <c r="H2539" t="str">
        <f t="shared" si="729"/>
        <v>6.94026860478804-121.107983578495i</v>
      </c>
      <c r="I2539" t="str">
        <f t="shared" si="730"/>
        <v>-9.39391631180035-2.93203776649345i</v>
      </c>
      <c r="K2539" t="str">
        <f t="shared" si="731"/>
        <v>0.00235817938126782-0.00285660960922872i</v>
      </c>
      <c r="L2539" t="str">
        <f t="shared" si="732"/>
        <v>0.000714285714285714-0.0939337875304858i</v>
      </c>
      <c r="M2539" t="str">
        <f t="shared" si="733"/>
        <v>0.0025-0.00292653561529637i</v>
      </c>
      <c r="N2539">
        <f t="shared" si="734"/>
        <v>111.67857810523526</v>
      </c>
      <c r="O2539">
        <f t="shared" si="735"/>
        <v>9.9937692856299059</v>
      </c>
      <c r="P2539" s="3">
        <f t="shared" si="736"/>
        <v>-9.9937692856299059</v>
      </c>
      <c r="Q2539" s="3">
        <f t="shared" si="737"/>
        <v>-68.32142189476474</v>
      </c>
      <c r="R2539">
        <f t="shared" si="738"/>
        <v>111.67857810523526</v>
      </c>
      <c r="S2539">
        <f t="shared" si="739"/>
        <v>12.874856830992165</v>
      </c>
      <c r="T2539">
        <f t="shared" si="722"/>
        <v>-9.9937692856299059</v>
      </c>
    </row>
    <row r="2540" spans="1:20" x14ac:dyDescent="0.25">
      <c r="A2540">
        <f t="shared" si="723"/>
        <v>81202.512695366328</v>
      </c>
      <c r="B2540">
        <f t="shared" si="740"/>
        <v>12923.781286949936</v>
      </c>
      <c r="C2540" t="str">
        <f t="shared" si="724"/>
        <v>0.117515784437106-0.293269024084941i</v>
      </c>
      <c r="D2540" t="str">
        <f t="shared" si="725"/>
        <v>3.47702790752561-1.29325160511847i</v>
      </c>
      <c r="E2540" t="str">
        <f t="shared" si="726"/>
        <v>184.143460224297+8.3570823505658i</v>
      </c>
      <c r="F2540" t="str">
        <f t="shared" si="727"/>
        <v>2.90973308861978-11.5794486607182i</v>
      </c>
      <c r="G2540" t="str">
        <f t="shared" si="728"/>
        <v>0.99993923478884-0.00779496752712343i</v>
      </c>
      <c r="H2540" t="str">
        <f t="shared" si="729"/>
        <v>6.88037654437051-120.591010001788i</v>
      </c>
      <c r="I2540" t="str">
        <f t="shared" si="730"/>
        <v>-9.31862743794847-2.91509712962961i</v>
      </c>
      <c r="K2540" t="str">
        <f t="shared" si="731"/>
        <v>0.00235798409655848-0.00284624220064718i</v>
      </c>
      <c r="L2540" t="str">
        <f t="shared" si="732"/>
        <v>0.000714285714285714-0.0935781904069391i</v>
      </c>
      <c r="M2540" t="str">
        <f t="shared" si="733"/>
        <v>0.0025-0.00291545687915559i</v>
      </c>
      <c r="N2540">
        <f t="shared" si="734"/>
        <v>111.83646208877441</v>
      </c>
      <c r="O2540">
        <f t="shared" si="735"/>
        <v>10.007968789408096</v>
      </c>
      <c r="P2540" s="3">
        <f t="shared" si="736"/>
        <v>-10.007968789408096</v>
      </c>
      <c r="Q2540" s="3">
        <f t="shared" si="737"/>
        <v>-68.163537911225589</v>
      </c>
      <c r="R2540">
        <f t="shared" si="738"/>
        <v>111.83646208877441</v>
      </c>
      <c r="S2540">
        <f t="shared" si="739"/>
        <v>12.923781286949936</v>
      </c>
      <c r="T2540">
        <f t="shared" ref="T2540:T2603" si="741">P2540</f>
        <v>-10.007968789408096</v>
      </c>
    </row>
    <row r="2541" spans="1:20" x14ac:dyDescent="0.25">
      <c r="A2541">
        <f t="shared" ref="A2541:A2604" si="742">2*PI()*B2541</f>
        <v>81511.082243608704</v>
      </c>
      <c r="B2541">
        <f t="shared" si="740"/>
        <v>12972.891655840345</v>
      </c>
      <c r="C2541" t="str">
        <f t="shared" ref="C2541:C2604" si="743">IMPRODUCT(D2541,E2541,$C$40,,K2541,$C$41)</f>
        <v>0.118130215986404-0.292471275932452i</v>
      </c>
      <c r="D2541" t="str">
        <f t="shared" ref="D2541:D2604" si="744">IMDIV(IMPRODUCT($C$37,$C$38,COMPLEX(1,A2541/$C$38)),IMSUM(-1*A2541*A2541/$C$39,COMPLEX(0,1*A2541)))</f>
        <v>3.47701955643583-1.28882421140417i</v>
      </c>
      <c r="E2541" t="str">
        <f t="shared" ref="E2541:E2604" si="745">IMDIV(IMPRODUCT(IMSUM(F2541,G2541),$C$29,H2541),IMSUM(1,I2541))</f>
        <v>184.325976248833+8.34409567405797i</v>
      </c>
      <c r="F2541" t="str">
        <f t="shared" ref="F2541:F2604" si="746">IMDIV(IMPRODUCT($C$14,$C$15,COMPLEX(1,A2541/$C$15)),IMSUM(-1*A2541*A2541/$C$16,COMPLEX(0,A2541)))</f>
        <v>2.90973174230711-11.5357853813961i</v>
      </c>
      <c r="G2541" t="str">
        <f t="shared" ref="G2541:G2604" si="747">IMDIV(1,COMPLEX(1,A2541*$C$9*$C$10))</f>
        <v>0.999938772124116-0.00782458478334547i</v>
      </c>
      <c r="H2541" t="str">
        <f t="shared" ref="H2541:H2604" si="748">IMDIV($C$3,IMSUM(K2541,COMPLEX(0,$C$28*A2541)))</f>
        <v>6.82105950129008-120.076707001823i</v>
      </c>
      <c r="I2541" t="str">
        <f t="shared" ref="I2541:I2604" si="749">IMPRODUCT(F2541,$C$29,H2541,$C$31)</f>
        <v>-9.2439780577251-2.89829725372911i</v>
      </c>
      <c r="K2541" t="str">
        <f t="shared" ref="K2541:K2604" si="750">IF($C$26&lt;=0,IMDIV(1,IMSUM(IMDIV(1,L2541),1/$C$18)),IMDIV(1,IMSUM(IMDIV(1,L2541),1/$C$18,IMDIV(1,M2541))))</f>
        <v>0.00235779006393282-0.00283591570557215i</v>
      </c>
      <c r="L2541" t="str">
        <f t="shared" ref="L2541:L2604" si="751">IMSUM($C$21/$C$22,IMDIV(1,COMPLEX(0,$C$20*$C$22*A2541)))</f>
        <v>0.000714285714285714-0.0932239394370782i</v>
      </c>
      <c r="M2541" t="str">
        <f t="shared" ref="M2541:M2604" si="752">IMSUM($C$25/$C$26,IMDIV(1,COMPLEX(0,$C$24*$C$26*A2541)))</f>
        <v>0.0025-0.00290442008284079i</v>
      </c>
      <c r="N2541">
        <f t="shared" ref="N2541:N2604" si="753">ABS(R2541)</f>
        <v>111.99396223391182</v>
      </c>
      <c r="O2541">
        <f t="shared" ref="O2541:O2604" si="754">ABS(P2541)</f>
        <v>10.022022567135853</v>
      </c>
      <c r="P2541" s="3">
        <f t="shared" ref="P2541:P2604" si="755">20*LOG10(IMABS(C2541))</f>
        <v>-10.022022567135853</v>
      </c>
      <c r="Q2541" s="3">
        <f t="shared" ref="Q2541:Q2604" si="756">IMARGUMENT(C2541)*180/PI()</f>
        <v>-68.006037766088184</v>
      </c>
      <c r="R2541">
        <f t="shared" ref="R2541:R2604" si="757">IF(Q2541&lt;0,Q2541+180,Q2541-180)</f>
        <v>111.99396223391182</v>
      </c>
      <c r="S2541">
        <f t="shared" ref="S2541:S2604" si="758">B2541/1000</f>
        <v>12.972891655840344</v>
      </c>
      <c r="T2541">
        <f t="shared" si="741"/>
        <v>-10.022022567135853</v>
      </c>
    </row>
    <row r="2542" spans="1:20" x14ac:dyDescent="0.25">
      <c r="A2542">
        <f t="shared" si="742"/>
        <v>81820.824356134428</v>
      </c>
      <c r="B2542">
        <f t="shared" ref="B2542:B2605" si="759">B2541*(1+B$42)</f>
        <v>13022.188644132539</v>
      </c>
      <c r="C2542" t="str">
        <f t="shared" si="743"/>
        <v>0.118741481764947-0.291678843224294i</v>
      </c>
      <c r="D2542" t="str">
        <f t="shared" si="744"/>
        <v>3.47701114179777-1.28441535559189i</v>
      </c>
      <c r="E2542" t="str">
        <f t="shared" si="745"/>
        <v>184.509997458571+8.33042724604994i</v>
      </c>
      <c r="F2542" t="str">
        <f t="shared" si="746"/>
        <v>2.9097303857443-11.4922880480592i</v>
      </c>
      <c r="G2542" t="str">
        <f t="shared" si="747"/>
        <v>0.999938305936891-0.00785431454371517i</v>
      </c>
      <c r="H2542" t="str">
        <f t="shared" si="748"/>
        <v>6.7623110215961-119.565055365974i</v>
      </c>
      <c r="I2542" t="str">
        <f t="shared" si="749"/>
        <v>-9.16996218638632-2.88163651868212i</v>
      </c>
      <c r="K2542" t="str">
        <f t="shared" si="750"/>
        <v>0.00235759727223594-0.00282562997563127i</v>
      </c>
      <c r="L2542" t="str">
        <f t="shared" si="751"/>
        <v>0.000714285714285714-0.0928710295248835i</v>
      </c>
      <c r="M2542" t="str">
        <f t="shared" si="752"/>
        <v>0.0025-0.00289342506758397i</v>
      </c>
      <c r="N2542">
        <f t="shared" si="753"/>
        <v>112.15107398830769</v>
      </c>
      <c r="O2542">
        <f t="shared" si="754"/>
        <v>10.035930304939084</v>
      </c>
      <c r="P2542" s="3">
        <f t="shared" si="755"/>
        <v>-10.035930304939084</v>
      </c>
      <c r="Q2542" s="3">
        <f t="shared" si="756"/>
        <v>-67.848926011692313</v>
      </c>
      <c r="R2542">
        <f t="shared" si="757"/>
        <v>112.15107398830769</v>
      </c>
      <c r="S2542">
        <f t="shared" si="758"/>
        <v>13.022188644132539</v>
      </c>
      <c r="T2542">
        <f t="shared" si="741"/>
        <v>-10.035930304939084</v>
      </c>
    </row>
    <row r="2543" spans="1:20" x14ac:dyDescent="0.25">
      <c r="A2543">
        <f t="shared" si="742"/>
        <v>82131.743488687731</v>
      </c>
      <c r="B2543">
        <f t="shared" si="759"/>
        <v>13071.672960980242</v>
      </c>
      <c r="C2543" t="str">
        <f t="shared" si="743"/>
        <v>0.119349613648748-0.290891727817183i</v>
      </c>
      <c r="D2543" t="str">
        <f t="shared" si="744"/>
        <v>3.47700266312814-1.28002497423285i</v>
      </c>
      <c r="E2543" t="str">
        <f t="shared" si="745"/>
        <v>184.695536559203+8.31606476491143i</v>
      </c>
      <c r="F2543" t="str">
        <f t="shared" si="746"/>
        <v>2.90972901885327-11.4489560349818i</v>
      </c>
      <c r="G2543" t="str">
        <f t="shared" si="747"/>
        <v>0.999937836200351-0.00788415723527431i</v>
      </c>
      <c r="H2543" t="str">
        <f t="shared" si="748"/>
        <v>6.70412473848327-119.056036078355i</v>
      </c>
      <c r="I2543" t="str">
        <f t="shared" si="749"/>
        <v>-9.09657390392082-2.86511332757246i</v>
      </c>
      <c r="K2543" t="str">
        <f t="shared" si="750"/>
        <v>0.00235740571038448-0.00281538486303464i</v>
      </c>
      <c r="L2543" t="str">
        <f t="shared" si="751"/>
        <v>0.000714285714285714-0.0925194555936279i</v>
      </c>
      <c r="M2543" t="str">
        <f t="shared" si="752"/>
        <v>0.0025-0.00288247167521814i</v>
      </c>
      <c r="N2543">
        <f t="shared" si="753"/>
        <v>112.30779275813435</v>
      </c>
      <c r="O2543">
        <f t="shared" si="754"/>
        <v>10.049691688313263</v>
      </c>
      <c r="P2543" s="3">
        <f t="shared" si="755"/>
        <v>-10.049691688313263</v>
      </c>
      <c r="Q2543" s="3">
        <f t="shared" si="756"/>
        <v>-67.692207241865646</v>
      </c>
      <c r="R2543">
        <f t="shared" si="757"/>
        <v>112.30779275813435</v>
      </c>
      <c r="S2543">
        <f t="shared" si="758"/>
        <v>13.071672960980242</v>
      </c>
      <c r="T2543">
        <f t="shared" si="741"/>
        <v>-10.049691688313263</v>
      </c>
    </row>
    <row r="2544" spans="1:20" x14ac:dyDescent="0.25">
      <c r="A2544">
        <f t="shared" si="742"/>
        <v>82443.844113944753</v>
      </c>
      <c r="B2544">
        <f t="shared" si="759"/>
        <v>13121.345318231968</v>
      </c>
      <c r="C2544" t="str">
        <f t="shared" si="743"/>
        <v>0.119954643252707-0.290109931850982i</v>
      </c>
      <c r="D2544" t="str">
        <f t="shared" si="744"/>
        <v>3.47699411994001-1.27565300414371i</v>
      </c>
      <c r="E2544" t="str">
        <f t="shared" si="745"/>
        <v>184.882606356533+8.30099571873934i</v>
      </c>
      <c r="F2544" t="str">
        <f t="shared" si="746"/>
        <v>2.90972764155546-11.4057887188165i</v>
      </c>
      <c r="G2544" t="str">
        <f t="shared" si="747"/>
        <v>0.999937362887478-0.00791411328668201i</v>
      </c>
      <c r="H2544" t="str">
        <f t="shared" si="748"/>
        <v>6.64649437088432-118.549630317232i</v>
      </c>
      <c r="I2544" t="str">
        <f t="shared" si="749"/>
        <v>-9.02380735421468-2.84872610628933i</v>
      </c>
      <c r="K2544" t="str">
        <f t="shared" si="750"/>
        <v>0.00235721536736578-0.00280518022057275i</v>
      </c>
      <c r="L2544" t="str">
        <f t="shared" si="751"/>
        <v>0.000714285714285714-0.092169212585802i</v>
      </c>
      <c r="M2544" t="str">
        <f t="shared" si="752"/>
        <v>0.0025-0.00287155974817507i</v>
      </c>
      <c r="N2544">
        <f t="shared" si="753"/>
        <v>112.46411390759128</v>
      </c>
      <c r="O2544">
        <f t="shared" si="754"/>
        <v>10.063306402142365</v>
      </c>
      <c r="P2544" s="3">
        <f t="shared" si="755"/>
        <v>-10.063306402142365</v>
      </c>
      <c r="Q2544" s="3">
        <f t="shared" si="756"/>
        <v>-67.535886092408717</v>
      </c>
      <c r="R2544">
        <f t="shared" si="757"/>
        <v>112.46411390759128</v>
      </c>
      <c r="S2544">
        <f t="shared" si="758"/>
        <v>13.121345318231969</v>
      </c>
      <c r="T2544">
        <f t="shared" si="741"/>
        <v>-10.063306402142365</v>
      </c>
    </row>
    <row r="2545" spans="1:20" x14ac:dyDescent="0.25">
      <c r="A2545">
        <f t="shared" si="742"/>
        <v>82757.130721577749</v>
      </c>
      <c r="B2545">
        <f t="shared" si="759"/>
        <v>13171.206430441251</v>
      </c>
      <c r="C2545" t="str">
        <f t="shared" si="743"/>
        <v>0.120556601930369-0.289333457751581i</v>
      </c>
      <c r="D2545" t="str">
        <f t="shared" si="744"/>
        <v>3.47698551174275-1.27129938240571i</v>
      </c>
      <c r="E2545" t="str">
        <f t="shared" si="745"/>
        <v>185.071219756813+8.28520738156873i</v>
      </c>
      <c r="F2545" t="str">
        <f t="shared" si="746"/>
        <v>2.9097262537716-11.3627854785852i</v>
      </c>
      <c r="G2545" t="str">
        <f t="shared" si="747"/>
        <v>0.999936885971045-0.00794418312822079i</v>
      </c>
      <c r="H2545" t="str">
        <f t="shared" si="748"/>
        <v>6.58941372208984-118.04581945247i</v>
      </c>
      <c r="I2545" t="str">
        <f t="shared" si="749"/>
        <v>-8.95165674422815-2.83247330314599i</v>
      </c>
      <c r="K2545" t="str">
        <f t="shared" si="750"/>
        <v>0.00235702623223737-0.00279501590161435i</v>
      </c>
      <c r="L2545" t="str">
        <f t="shared" si="751"/>
        <v>0.000714285714285714-0.0918202954630425i</v>
      </c>
      <c r="M2545" t="str">
        <f t="shared" si="752"/>
        <v>0.0025-0.00286068912948304i</v>
      </c>
      <c r="N2545">
        <f t="shared" si="753"/>
        <v>112.62003275841771</v>
      </c>
      <c r="O2545">
        <f t="shared" si="754"/>
        <v>10.076774130717723</v>
      </c>
      <c r="P2545" s="3">
        <f t="shared" si="755"/>
        <v>-10.076774130717723</v>
      </c>
      <c r="Q2545" s="3">
        <f t="shared" si="756"/>
        <v>-67.379967241582293</v>
      </c>
      <c r="R2545">
        <f t="shared" si="757"/>
        <v>112.62003275841771</v>
      </c>
      <c r="S2545">
        <f t="shared" si="758"/>
        <v>13.17120643044125</v>
      </c>
      <c r="T2545">
        <f t="shared" si="741"/>
        <v>-10.076774130717723</v>
      </c>
    </row>
    <row r="2546" spans="1:20" x14ac:dyDescent="0.25">
      <c r="A2546">
        <f t="shared" si="742"/>
        <v>83071.607818319753</v>
      </c>
      <c r="B2546">
        <f t="shared" si="759"/>
        <v>13221.257014876928</v>
      </c>
      <c r="C2546" t="str">
        <f t="shared" si="743"/>
        <v>0.121155520773589-0.288562308233806i</v>
      </c>
      <c r="D2546" t="str">
        <f t="shared" si="744"/>
        <v>3.476976838042-1.26696404636369i</v>
      </c>
      <c r="E2546" t="str">
        <f t="shared" si="745"/>
        <v>185.261389767042+8.2686868095099i</v>
      </c>
      <c r="F2546" t="str">
        <f t="shared" si="746"/>
        <v>2.90972485542189-11.3199456956698i</v>
      </c>
      <c r="G2546" t="str">
        <f t="shared" si="747"/>
        <v>0.99993640542362-0.00797436719180269i</v>
      </c>
      <c r="H2546" t="str">
        <f t="shared" si="748"/>
        <v>6.53287667839423-117.54458504303i</v>
      </c>
      <c r="I2546" t="str">
        <f t="shared" si="749"/>
        <v>-8.88011634318572-2.81635338850633i</v>
      </c>
      <c r="K2546" t="str">
        <f t="shared" si="750"/>
        <v>0.00235683829412631-0.00278489176010441i</v>
      </c>
      <c r="L2546" t="str">
        <f t="shared" si="751"/>
        <v>0.000714285714285714-0.091472699206059i</v>
      </c>
      <c r="M2546" t="str">
        <f t="shared" si="752"/>
        <v>0.0025-0.00284985966276453i</v>
      </c>
      <c r="N2546">
        <f t="shared" si="753"/>
        <v>112.77554458939605</v>
      </c>
      <c r="O2546">
        <f t="shared" si="754"/>
        <v>10.0900945577581</v>
      </c>
      <c r="P2546" s="3">
        <f t="shared" si="755"/>
        <v>-10.0900945577581</v>
      </c>
      <c r="Q2546" s="3">
        <f t="shared" si="756"/>
        <v>-67.224455410603952</v>
      </c>
      <c r="R2546">
        <f t="shared" si="757"/>
        <v>112.77554458939605</v>
      </c>
      <c r="S2546">
        <f t="shared" si="758"/>
        <v>13.221257014876928</v>
      </c>
      <c r="T2546">
        <f t="shared" si="741"/>
        <v>-10.0900945577581</v>
      </c>
    </row>
    <row r="2547" spans="1:20" x14ac:dyDescent="0.25">
      <c r="A2547">
        <f t="shared" si="742"/>
        <v>83387.279928029369</v>
      </c>
      <c r="B2547">
        <f t="shared" si="759"/>
        <v>13271.49779153346</v>
      </c>
      <c r="C2547" t="str">
        <f t="shared" si="743"/>
        <v>0.121751430612142-0.287796486304391i</v>
      </c>
      <c r="D2547" t="str">
        <f t="shared" si="744"/>
        <v>3.47696809833965-1.26264693362527i</v>
      </c>
      <c r="E2547" t="str">
        <f t="shared" si="745"/>
        <v>185.453129495257+8.25142083681496i</v>
      </c>
      <c r="F2547" t="str">
        <f t="shared" si="746"/>
        <v>2.90972344642588-11.2772687538038i</v>
      </c>
      <c r="G2547" t="str">
        <f t="shared" si="747"/>
        <v>0.999935921217563-0.00800466591097545i</v>
      </c>
      <c r="H2547" t="str">
        <f t="shared" si="748"/>
        <v>6.47687720776638-117.045908834494i</v>
      </c>
      <c r="I2547" t="str">
        <f t="shared" si="749"/>
        <v>-8.80918048177832-2.80036485441804i</v>
      </c>
      <c r="K2547" t="str">
        <f t="shared" si="750"/>
        <v>0.00235665154222859-0.00277480765056201i</v>
      </c>
      <c r="L2547" t="str">
        <f t="shared" si="751"/>
        <v>0.000714285714285714-0.0911264188145635i</v>
      </c>
      <c r="M2547" t="str">
        <f t="shared" si="752"/>
        <v>0.0025-0.00283907119223404i</v>
      </c>
      <c r="N2547">
        <f t="shared" si="753"/>
        <v>112.9306446358503</v>
      </c>
      <c r="O2547">
        <f t="shared" si="754"/>
        <v>10.103267366429904</v>
      </c>
      <c r="P2547" s="3">
        <f t="shared" si="755"/>
        <v>-10.103267366429904</v>
      </c>
      <c r="Q2547" s="3">
        <f t="shared" si="756"/>
        <v>-67.0693553641497</v>
      </c>
      <c r="R2547">
        <f t="shared" si="757"/>
        <v>112.9306446358503</v>
      </c>
      <c r="S2547">
        <f t="shared" si="758"/>
        <v>13.271497791533461</v>
      </c>
      <c r="T2547">
        <f t="shared" si="741"/>
        <v>-10.103267366429904</v>
      </c>
    </row>
    <row r="2548" spans="1:20" x14ac:dyDescent="0.25">
      <c r="A2548">
        <f t="shared" si="742"/>
        <v>83704.151591755886</v>
      </c>
      <c r="B2548">
        <f t="shared" si="759"/>
        <v>13321.929483141288</v>
      </c>
      <c r="C2548" t="str">
        <f t="shared" si="743"/>
        <v>0.122344362013242-0.287035995264979i</v>
      </c>
      <c r="D2548" t="str">
        <f t="shared" si="744"/>
        <v>3.4769592921338-1.25834798205989i</v>
      </c>
      <c r="E2548" t="str">
        <f t="shared" si="745"/>
        <v>185.646452150792+8.23339607186517i</v>
      </c>
      <c r="F2548" t="str">
        <f t="shared" si="746"/>
        <v>2.90972202670254-11.2347540390632i</v>
      </c>
      <c r="G2548" t="str">
        <f t="shared" si="747"/>
        <v>0.999935433325023-0.00803507972092856i</v>
      </c>
      <c r="H2548" t="str">
        <f t="shared" si="748"/>
        <v>6.4214093585454-116.549772756634i</v>
      </c>
      <c r="I2548" t="str">
        <f t="shared" si="749"/>
        <v>-8.73884355137761-2.78450621425306i</v>
      </c>
      <c r="K2548" t="str">
        <f t="shared" si="750"/>
        <v>0.00235646596580843-0.00276476342807825i</v>
      </c>
      <c r="L2548" t="str">
        <f t="shared" si="751"/>
        <v>0.000714285714285714-0.0907814493071963i</v>
      </c>
      <c r="M2548" t="str">
        <f t="shared" si="752"/>
        <v>0.0025-0.0028283235626958i</v>
      </c>
      <c r="N2548">
        <f t="shared" si="753"/>
        <v>113.08532808913615</v>
      </c>
      <c r="O2548">
        <f t="shared" si="754"/>
        <v>10.116292239368608</v>
      </c>
      <c r="P2548" s="3">
        <f t="shared" si="755"/>
        <v>-10.116292239368608</v>
      </c>
      <c r="Q2548" s="3">
        <f t="shared" si="756"/>
        <v>-66.914671910863845</v>
      </c>
      <c r="R2548">
        <f t="shared" si="757"/>
        <v>113.08532808913615</v>
      </c>
      <c r="S2548">
        <f t="shared" si="758"/>
        <v>13.321929483141288</v>
      </c>
      <c r="T2548">
        <f t="shared" si="741"/>
        <v>-10.116292239368608</v>
      </c>
    </row>
    <row r="2549" spans="1:20" x14ac:dyDescent="0.25">
      <c r="A2549">
        <f t="shared" si="742"/>
        <v>84022.22736780456</v>
      </c>
      <c r="B2549">
        <f t="shared" si="759"/>
        <v>13372.552815177225</v>
      </c>
      <c r="C2549" t="str">
        <f t="shared" si="743"/>
        <v>0.122934345281008-0.286280838715204i</v>
      </c>
      <c r="D2549" t="str">
        <f t="shared" si="744"/>
        <v>3.47695041891873-1.25406712979793i</v>
      </c>
      <c r="E2549" t="str">
        <f t="shared" si="745"/>
        <v>185.841371044523+8.21459889308382i</v>
      </c>
      <c r="F2549" t="str">
        <f t="shared" si="746"/>
        <v>2.90972059617021-11.1924009398574i</v>
      </c>
      <c r="G2549" t="str">
        <f t="shared" si="747"/>
        <v>0.999934941717935-0.00806560905849953i</v>
      </c>
      <c r="H2549" t="str">
        <f t="shared" si="748"/>
        <v>6.36646725816069-116.056158921016i</v>
      </c>
      <c r="I2549" t="str">
        <f t="shared" si="749"/>
        <v>-8.66910000326206-2.76877600235467i</v>
      </c>
      <c r="K2549" t="str">
        <f t="shared" si="750"/>
        <v>0.00235628155419779-0.00275475894831424i</v>
      </c>
      <c r="L2549" t="str">
        <f t="shared" si="751"/>
        <v>0.000714285714285714-0.0904377857214548i</v>
      </c>
      <c r="M2549" t="str">
        <f t="shared" si="752"/>
        <v>0.0025-0.00281761661954154i</v>
      </c>
      <c r="N2549">
        <f t="shared" si="753"/>
        <v>113.2395900961255</v>
      </c>
      <c r="O2549">
        <f t="shared" si="754"/>
        <v>10.129168858699813</v>
      </c>
      <c r="P2549" s="3">
        <f t="shared" si="755"/>
        <v>-10.129168858699813</v>
      </c>
      <c r="Q2549" s="3">
        <f t="shared" si="756"/>
        <v>-66.760409903874503</v>
      </c>
      <c r="R2549">
        <f t="shared" si="757"/>
        <v>113.2395900961255</v>
      </c>
      <c r="S2549">
        <f t="shared" si="758"/>
        <v>13.372552815177226</v>
      </c>
      <c r="T2549">
        <f t="shared" si="741"/>
        <v>-10.129168858699813</v>
      </c>
    </row>
    <row r="2550" spans="1:20" x14ac:dyDescent="0.25">
      <c r="A2550">
        <f t="shared" si="742"/>
        <v>84341.511831802214</v>
      </c>
      <c r="B2550">
        <f t="shared" si="759"/>
        <v>13423.368515874899</v>
      </c>
      <c r="C2550" t="str">
        <f t="shared" si="743"/>
        <v>0.123521410455834-0.285531020555799i</v>
      </c>
      <c r="D2550" t="str">
        <f t="shared" si="744"/>
        <v>3.47694147818492-1.24980431522983i</v>
      </c>
      <c r="E2550" t="str">
        <f t="shared" si="745"/>
        <v>186.037899589087+8.19501544477042i</v>
      </c>
      <c r="F2550" t="str">
        <f t="shared" si="746"/>
        <v>2.90971915474659-11.150208846921i</v>
      </c>
      <c r="G2550" t="str">
        <f t="shared" si="747"/>
        <v>0.999934446368024-0.00809625436218003i</v>
      </c>
      <c r="H2550" t="str">
        <f t="shared" si="748"/>
        <v>6.31204511187569-115.565049618646i</v>
      </c>
      <c r="I2550" t="str">
        <f t="shared" si="749"/>
        <v>-8.59994434785578-2.75317277369144i</v>
      </c>
      <c r="K2550" t="str">
        <f t="shared" si="750"/>
        <v>0.00235609829679562-0.00274479406749901i</v>
      </c>
      <c r="L2550" t="str">
        <f t="shared" si="751"/>
        <v>0.000714285714285714-0.0900954231136229i</v>
      </c>
      <c r="M2550" t="str">
        <f t="shared" si="752"/>
        <v>0.0025-0.0028069502087483i</v>
      </c>
      <c r="N2550">
        <f t="shared" si="753"/>
        <v>113.3934257586822</v>
      </c>
      <c r="O2550">
        <f t="shared" si="754"/>
        <v>10.141896906061774</v>
      </c>
      <c r="P2550" s="3">
        <f t="shared" si="755"/>
        <v>-10.141896906061774</v>
      </c>
      <c r="Q2550" s="3">
        <f t="shared" si="756"/>
        <v>-66.606574241317801</v>
      </c>
      <c r="R2550">
        <f t="shared" si="757"/>
        <v>113.3934257586822</v>
      </c>
      <c r="S2550">
        <f t="shared" si="758"/>
        <v>13.4233685158749</v>
      </c>
      <c r="T2550">
        <f t="shared" si="741"/>
        <v>-10.141896906061774</v>
      </c>
    </row>
    <row r="2551" spans="1:20" x14ac:dyDescent="0.25">
      <c r="A2551">
        <f t="shared" si="742"/>
        <v>84662.00957676307</v>
      </c>
      <c r="B2551">
        <f t="shared" si="759"/>
        <v>13474.377316235224</v>
      </c>
      <c r="C2551" t="str">
        <f t="shared" si="743"/>
        <v>0.124105587313698-0.284786544991745i</v>
      </c>
      <c r="D2551" t="str">
        <f t="shared" si="744"/>
        <v>3.47693246941892-1.24555947700518i</v>
      </c>
      <c r="E2551" t="str">
        <f t="shared" si="745"/>
        <v>186.236051299064+8.17463163285793i</v>
      </c>
      <c r="F2551" t="str">
        <f t="shared" si="746"/>
        <v>2.90971770234879-11.1081771533046i</v>
      </c>
      <c r="G2551" t="str">
        <f t="shared" si="747"/>
        <v>0.999933947246797-0.00812701607212213i</v>
      </c>
      <c r="H2551" t="str">
        <f t="shared" si="748"/>
        <v>6.25813720155485-115.076427317645i</v>
      </c>
      <c r="I2551" t="str">
        <f t="shared" si="749"/>
        <v>-8.53137115397756-2.73769510351756i</v>
      </c>
      <c r="K2551" t="str">
        <f t="shared" si="750"/>
        <v>0.00235591618306739-0.00273486864242745i</v>
      </c>
      <c r="L2551" t="str">
        <f t="shared" si="751"/>
        <v>0.000714285714285714-0.0897543565587003i</v>
      </c>
      <c r="M2551" t="str">
        <f t="shared" si="752"/>
        <v>0.0025-0.00279632417687617i</v>
      </c>
      <c r="N2551">
        <f t="shared" si="753"/>
        <v>113.54683013313434</v>
      </c>
      <c r="O2551">
        <f t="shared" si="754"/>
        <v>10.15447606262863</v>
      </c>
      <c r="P2551" s="3">
        <f t="shared" si="755"/>
        <v>-10.15447606262863</v>
      </c>
      <c r="Q2551" s="3">
        <f t="shared" si="756"/>
        <v>-66.453169866865665</v>
      </c>
      <c r="R2551">
        <f t="shared" si="757"/>
        <v>113.54683013313434</v>
      </c>
      <c r="S2551">
        <f t="shared" si="758"/>
        <v>13.474377316235225</v>
      </c>
      <c r="T2551">
        <f t="shared" si="741"/>
        <v>-10.15447606262863</v>
      </c>
    </row>
    <row r="2552" spans="1:20" x14ac:dyDescent="0.25">
      <c r="A2552">
        <f t="shared" si="742"/>
        <v>84983.725213154772</v>
      </c>
      <c r="B2552">
        <f t="shared" si="759"/>
        <v>13525.579950036919</v>
      </c>
      <c r="C2552" t="str">
        <f t="shared" si="743"/>
        <v>0.124686905365376-0.284047416535513i</v>
      </c>
      <c r="D2552" t="str">
        <f t="shared" si="744"/>
        <v>3.47692339210344-1.24133255403183i</v>
      </c>
      <c r="E2552" t="str">
        <f t="shared" si="745"/>
        <v>186.435839791158+8.15343312058002i</v>
      </c>
      <c r="F2552" t="str">
        <f t="shared" si="746"/>
        <v>2.90971623889325-11.066305254366i</v>
      </c>
      <c r="G2552" t="str">
        <f t="shared" si="747"/>
        <v>0.999933444325546-0.00815789463014454i</v>
      </c>
      <c r="H2552" t="str">
        <f t="shared" si="748"/>
        <v>6.20473788445324-114.590274660961i</v>
      </c>
      <c r="I2552" t="str">
        <f t="shared" si="749"/>
        <v>-8.46337504810171-2.72234158703953i</v>
      </c>
      <c r="K2552" t="str">
        <f t="shared" si="750"/>
        <v>0.00235573520254436-0.00272498253045828i</v>
      </c>
      <c r="L2552" t="str">
        <f t="shared" si="751"/>
        <v>0.000714285714285714-0.0894145811503286i</v>
      </c>
      <c r="M2552" t="str">
        <f t="shared" si="752"/>
        <v>0.0025-0.00278573837106611i</v>
      </c>
      <c r="N2552">
        <f t="shared" si="753"/>
        <v>113.69979822973347</v>
      </c>
      <c r="O2552">
        <f t="shared" si="754"/>
        <v>10.16690600913341</v>
      </c>
      <c r="P2552" s="3">
        <f t="shared" si="755"/>
        <v>-10.16690600913341</v>
      </c>
      <c r="Q2552" s="3">
        <f t="shared" si="756"/>
        <v>-66.300201770266526</v>
      </c>
      <c r="R2552">
        <f t="shared" si="757"/>
        <v>113.69979822973347</v>
      </c>
      <c r="S2552">
        <f t="shared" si="758"/>
        <v>13.525579950036919</v>
      </c>
      <c r="T2552">
        <f t="shared" si="741"/>
        <v>-10.16690600913341</v>
      </c>
    </row>
    <row r="2553" spans="1:20" x14ac:dyDescent="0.25">
      <c r="A2553">
        <f t="shared" si="742"/>
        <v>85306.663368964757</v>
      </c>
      <c r="B2553">
        <f t="shared" si="759"/>
        <v>13576.97715384706</v>
      </c>
      <c r="C2553" t="str">
        <f t="shared" si="743"/>
        <v>0.12526539385559-0.283313640010312i</v>
      </c>
      <c r="D2553" t="str">
        <f t="shared" si="744"/>
        <v>3.47691424571723-1.23712348547503i</v>
      </c>
      <c r="E2553" t="str">
        <f t="shared" si="745"/>
        <v>186.637278784323+8.13140532406839i</v>
      </c>
      <c r="F2553" t="str">
        <f t="shared" si="746"/>
        <v>2.90971476429582-11.0245925477619i</v>
      </c>
      <c r="G2553" t="str">
        <f t="shared" si="747"/>
        <v>0.999932937575342-0.00818889047973886i</v>
      </c>
      <c r="H2553" t="str">
        <f t="shared" si="748"/>
        <v>6.15184159202891-114.106574464124i</v>
      </c>
      <c r="I2553" t="str">
        <f t="shared" si="749"/>
        <v>-8.39595071363091-2.70711083908937i</v>
      </c>
      <c r="K2553" t="str">
        <f t="shared" si="750"/>
        <v>0.0023555553448231-0.00271513558951203i</v>
      </c>
      <c r="L2553" t="str">
        <f t="shared" si="751"/>
        <v>0.000714285714285714-0.0890760920007258i</v>
      </c>
      <c r="M2553" t="str">
        <f t="shared" si="752"/>
        <v>0.0025-0.00277519263903777i</v>
      </c>
      <c r="N2553">
        <f t="shared" si="753"/>
        <v>113.85232501211249</v>
      </c>
      <c r="O2553">
        <f t="shared" si="754"/>
        <v>10.179186425892748</v>
      </c>
      <c r="P2553" s="3">
        <f t="shared" si="755"/>
        <v>-10.179186425892748</v>
      </c>
      <c r="Q2553" s="3">
        <f t="shared" si="756"/>
        <v>-66.147674987887513</v>
      </c>
      <c r="R2553">
        <f t="shared" si="757"/>
        <v>113.85232501211249</v>
      </c>
      <c r="S2553">
        <f t="shared" si="758"/>
        <v>13.576977153847059</v>
      </c>
      <c r="T2553">
        <f t="shared" si="741"/>
        <v>-10.179186425892748</v>
      </c>
    </row>
    <row r="2554" spans="1:20" x14ac:dyDescent="0.25">
      <c r="A2554">
        <f t="shared" si="742"/>
        <v>85630.828689766829</v>
      </c>
      <c r="B2554">
        <f t="shared" si="759"/>
        <v>13628.569667031679</v>
      </c>
      <c r="C2554" t="str">
        <f t="shared" si="743"/>
        <v>0.125841081762047-0.282585220553405i</v>
      </c>
      <c r="D2554" t="str">
        <f t="shared" si="744"/>
        <v>3.47690502973507-1.23293221075654i</v>
      </c>
      <c r="E2554" t="str">
        <f t="shared" si="745"/>
        <v>186.840382099872+8.10853340785582i</v>
      </c>
      <c r="F2554" t="str">
        <f t="shared" si="746"/>
        <v>2.90971327847166-10.983038433439i</v>
      </c>
      <c r="G2554" t="str">
        <f t="shared" si="747"/>
        <v>0.999932426967039-0.0082200040660759i</v>
      </c>
      <c r="H2554" t="str">
        <f t="shared" si="748"/>
        <v>6.09944282877629-113.625309713023i</v>
      </c>
      <c r="I2554" t="str">
        <f t="shared" si="749"/>
        <v>-8.32909289017865-2.6920014938036i</v>
      </c>
      <c r="K2554" t="str">
        <f t="shared" si="750"/>
        <v>0.00235537659956475-0.00270532767806901i</v>
      </c>
      <c r="L2554" t="str">
        <f t="shared" si="751"/>
        <v>0.000714285714285714-0.0887388842406119i</v>
      </c>
      <c r="M2554" t="str">
        <f t="shared" si="752"/>
        <v>0.0025-0.00276468682908724i</v>
      </c>
      <c r="N2554">
        <f t="shared" si="753"/>
        <v>114.00440539673028</v>
      </c>
      <c r="O2554">
        <f t="shared" si="754"/>
        <v>10.191316992832185</v>
      </c>
      <c r="P2554" s="3">
        <f t="shared" si="755"/>
        <v>-10.191316992832185</v>
      </c>
      <c r="Q2554" s="3">
        <f t="shared" si="756"/>
        <v>-65.995594603269723</v>
      </c>
      <c r="R2554">
        <f t="shared" si="757"/>
        <v>114.00440539673028</v>
      </c>
      <c r="S2554">
        <f t="shared" si="758"/>
        <v>13.628569667031678</v>
      </c>
      <c r="T2554">
        <f t="shared" si="741"/>
        <v>-10.191316992832185</v>
      </c>
    </row>
    <row r="2555" spans="1:20" x14ac:dyDescent="0.25">
      <c r="A2555">
        <f t="shared" si="742"/>
        <v>85956.225838787956</v>
      </c>
      <c r="B2555">
        <f t="shared" si="759"/>
        <v>13680.3582317664</v>
      </c>
      <c r="C2555" t="str">
        <f t="shared" si="743"/>
        <v>0.126413997794438-0.281862163619493i</v>
      </c>
      <c r="D2555" t="str">
        <f t="shared" si="744"/>
        <v>3.47689574362779-1.22875866955375i</v>
      </c>
      <c r="E2555" t="str">
        <f t="shared" si="745"/>
        <v>187.045163661562+8.08480228029666i</v>
      </c>
      <c r="F2555" t="str">
        <f t="shared" si="746"/>
        <v>2.9097117813353-10.9416423136252i</v>
      </c>
      <c r="G2555" t="str">
        <f t="shared" si="747"/>
        <v>0.999931912471267-0.00825123583601197i</v>
      </c>
      <c r="H2555" t="str">
        <f t="shared" si="748"/>
        <v>6.04753617108191-113.146463561725i</v>
      </c>
      <c r="I2555" t="str">
        <f t="shared" si="749"/>
        <v>-8.2627963728631-2.67701220430844i</v>
      </c>
      <c r="K2555" t="str">
        <f t="shared" si="750"/>
        <v>0.00235519895649461-0.00269555865516726i</v>
      </c>
      <c r="L2555" t="str">
        <f t="shared" si="751"/>
        <v>0.000714285714285714-0.088402953019139i</v>
      </c>
      <c r="M2555" t="str">
        <f t="shared" si="752"/>
        <v>0.0025-0.00275422079008492i</v>
      </c>
      <c r="N2555">
        <f t="shared" si="753"/>
        <v>114.15603425231539</v>
      </c>
      <c r="O2555">
        <f t="shared" si="754"/>
        <v>10.203297389511318</v>
      </c>
      <c r="P2555" s="3">
        <f t="shared" si="755"/>
        <v>-10.203297389511318</v>
      </c>
      <c r="Q2555" s="3">
        <f t="shared" si="756"/>
        <v>-65.843965747684607</v>
      </c>
      <c r="R2555">
        <f t="shared" si="757"/>
        <v>114.15603425231539</v>
      </c>
      <c r="S2555">
        <f t="shared" si="758"/>
        <v>13.6803582317664</v>
      </c>
      <c r="T2555">
        <f t="shared" si="741"/>
        <v>-10.203297389511318</v>
      </c>
    </row>
    <row r="2556" spans="1:20" x14ac:dyDescent="0.25">
      <c r="A2556">
        <f t="shared" si="742"/>
        <v>86282.859496975347</v>
      </c>
      <c r="B2556">
        <f t="shared" si="759"/>
        <v>13732.343593047113</v>
      </c>
      <c r="C2556" t="str">
        <f t="shared" si="743"/>
        <v>0.126984170393291-0.281144474984129i</v>
      </c>
      <c r="D2556" t="str">
        <f t="shared" si="744"/>
        <v>3.47688638686218-1.22460280179883i</v>
      </c>
      <c r="E2556" t="str">
        <f t="shared" si="745"/>
        <v>187.251637495636+8.06019658889907i</v>
      </c>
      <c r="F2556" t="str">
        <f t="shared" si="746"/>
        <v>2.90971027280067-10.9004035928213i</v>
      </c>
      <c r="G2556" t="str">
        <f t="shared" si="747"/>
        <v>0.999931394058433-0.00828258623809521i</v>
      </c>
      <c r="H2556" t="str">
        <f t="shared" si="748"/>
        <v>5.9961162661-112.670019330326i</v>
      </c>
      <c r="I2556" t="str">
        <f t="shared" si="749"/>
        <v>-8.19705601161179-2.6621416424109i</v>
      </c>
      <c r="K2556" t="str">
        <f t="shared" si="750"/>
        <v>0.00235502240540137-0.00268582838040057i</v>
      </c>
      <c r="L2556" t="str">
        <f t="shared" si="751"/>
        <v>0.000714285714285714-0.0880682935038242i</v>
      </c>
      <c r="M2556" t="str">
        <f t="shared" si="752"/>
        <v>0.0025-0.00274379437147332i</v>
      </c>
      <c r="N2556">
        <f t="shared" si="753"/>
        <v>114.30720639929353</v>
      </c>
      <c r="O2556">
        <f t="shared" si="754"/>
        <v>10.215127295150978</v>
      </c>
      <c r="P2556" s="3">
        <f t="shared" si="755"/>
        <v>-10.215127295150978</v>
      </c>
      <c r="Q2556" s="3">
        <f t="shared" si="756"/>
        <v>-65.692793600706466</v>
      </c>
      <c r="R2556">
        <f t="shared" si="757"/>
        <v>114.30720639929353</v>
      </c>
      <c r="S2556">
        <f t="shared" si="758"/>
        <v>13.732343593047114</v>
      </c>
      <c r="T2556">
        <f t="shared" si="741"/>
        <v>-10.215127295150978</v>
      </c>
    </row>
    <row r="2557" spans="1:20" x14ac:dyDescent="0.25">
      <c r="A2557">
        <f t="shared" si="742"/>
        <v>86610.73436306385</v>
      </c>
      <c r="B2557">
        <f t="shared" si="759"/>
        <v>13784.526498700692</v>
      </c>
      <c r="C2557" t="str">
        <f t="shared" si="743"/>
        <v>0.127551627728787-0.280432160747197i</v>
      </c>
      <c r="D2557" t="str">
        <f t="shared" si="744"/>
        <v>3.47687695890097-1.22046454767782i</v>
      </c>
      <c r="E2557" t="str">
        <f t="shared" si="745"/>
        <v>187.459817730838+8.03470071556926i</v>
      </c>
      <c r="F2557" t="str">
        <f t="shared" si="746"/>
        <v>2.90970875278097-10.8593216777924i</v>
      </c>
      <c r="G2557" t="str">
        <f t="shared" si="747"/>
        <v>0.99993087169872-0.00831405572257197i</v>
      </c>
      <c r="H2557" t="str">
        <f t="shared" si="748"/>
        <v>5.94517783064943-112.195960502832i</v>
      </c>
      <c r="I2557" t="str">
        <f t="shared" si="749"/>
        <v>-8.13186671047624-2.64738849829544i</v>
      </c>
      <c r="K2557" t="str">
        <f t="shared" si="750"/>
        <v>0.00235484693613664-0.00267613671391646i</v>
      </c>
      <c r="L2557" t="str">
        <f t="shared" si="751"/>
        <v>0.000714285714285714-0.0877349008804787i</v>
      </c>
      <c r="M2557" t="str">
        <f t="shared" si="752"/>
        <v>0.0025-0.00273340742326491i</v>
      </c>
      <c r="N2557">
        <f t="shared" si="753"/>
        <v>114.45791660921522</v>
      </c>
      <c r="O2557">
        <f t="shared" si="754"/>
        <v>10.226806388660295</v>
      </c>
      <c r="P2557" s="3">
        <f t="shared" si="755"/>
        <v>-10.226806388660295</v>
      </c>
      <c r="Q2557" s="3">
        <f t="shared" si="756"/>
        <v>-65.542083390784782</v>
      </c>
      <c r="R2557">
        <f t="shared" si="757"/>
        <v>114.45791660921522</v>
      </c>
      <c r="S2557">
        <f t="shared" si="758"/>
        <v>13.784526498700693</v>
      </c>
      <c r="T2557">
        <f t="shared" si="741"/>
        <v>-10.226806388660295</v>
      </c>
    </row>
    <row r="2558" spans="1:20" x14ac:dyDescent="0.25">
      <c r="A2558">
        <f t="shared" si="742"/>
        <v>86939.855153643497</v>
      </c>
      <c r="B2558">
        <f t="shared" si="759"/>
        <v>13836.907699395755</v>
      </c>
      <c r="C2558" t="str">
        <f t="shared" si="743"/>
        <v>0.128116397699454-0.279725227336448i</v>
      </c>
      <c r="D2558" t="str">
        <f t="shared" si="744"/>
        <v>3.47686745920282-1.2163438476298i</v>
      </c>
      <c r="E2558" t="str">
        <f t="shared" si="745"/>
        <v>187.669718598393+8.00829877176229i</v>
      </c>
      <c r="F2558" t="str">
        <f t="shared" si="746"/>
        <v>2.90970722118877-10.818395977559i</v>
      </c>
      <c r="G2558" t="str">
        <f t="shared" si="747"/>
        <v>0.999930345362082-0.00834564474139317i</v>
      </c>
      <c r="H2558" t="str">
        <f t="shared" si="748"/>
        <v>5.89471565013026-111.724270725074i</v>
      </c>
      <c r="I2558" t="str">
        <f t="shared" si="749"/>
        <v>-8.06722342695668-2.63275148022636i</v>
      </c>
      <c r="K2558" t="str">
        <f t="shared" si="750"/>
        <v>0.00235467253861434-0.00266648351641423i</v>
      </c>
      <c r="L2558" t="str">
        <f t="shared" si="751"/>
        <v>0.000714285714285714-0.0874027703531366i</v>
      </c>
      <c r="M2558" t="str">
        <f t="shared" si="752"/>
        <v>0.0025-0.00272305979603996i</v>
      </c>
      <c r="N2558">
        <f t="shared" si="753"/>
        <v>114.60815960416981</v>
      </c>
      <c r="O2558">
        <f t="shared" si="754"/>
        <v>10.238334348664866</v>
      </c>
      <c r="P2558" s="3">
        <f t="shared" si="755"/>
        <v>-10.238334348664866</v>
      </c>
      <c r="Q2558" s="3">
        <f t="shared" si="756"/>
        <v>-65.391840395830187</v>
      </c>
      <c r="R2558">
        <f t="shared" si="757"/>
        <v>114.60815960416981</v>
      </c>
      <c r="S2558">
        <f t="shared" si="758"/>
        <v>13.836907699395756</v>
      </c>
      <c r="T2558">
        <f t="shared" si="741"/>
        <v>-10.238334348664866</v>
      </c>
    </row>
    <row r="2559" spans="1:20" x14ac:dyDescent="0.25">
      <c r="A2559">
        <f t="shared" si="742"/>
        <v>87270.226603227347</v>
      </c>
      <c r="B2559">
        <f t="shared" si="759"/>
        <v>13889.487948653459</v>
      </c>
      <c r="C2559" t="str">
        <f t="shared" si="743"/>
        <v>0.128678507930779-0.279023681511076i</v>
      </c>
      <c r="D2559" t="str">
        <f t="shared" si="744"/>
        <v>3.47685788722231-1.21224064234602i</v>
      </c>
      <c r="E2559" t="str">
        <f t="shared" si="745"/>
        <v>187.881354431945+7.98097459354327i</v>
      </c>
      <c r="F2559" t="str">
        <f t="shared" si="746"/>
        <v>2.90970567793598-10.7776259033892i</v>
      </c>
      <c r="G2559" t="str">
        <f t="shared" si="747"/>
        <v>0.999929815018245-0.00837735374822069i</v>
      </c>
      <c r="H2559" t="str">
        <f t="shared" si="748"/>
        <v>5.84472457746007-111.254933802654i</v>
      </c>
      <c r="I2559" t="str">
        <f t="shared" si="749"/>
        <v>-8.00312117133763-2.61822931425579i</v>
      </c>
      <c r="K2559" t="str">
        <f t="shared" si="750"/>
        <v>0.00235449920281008-0.00265686864914291i</v>
      </c>
      <c r="L2559" t="str">
        <f t="shared" si="751"/>
        <v>0.000714285714285714-0.0870718971439897i</v>
      </c>
      <c r="M2559" t="str">
        <f t="shared" si="752"/>
        <v>0.0025-0.00271275134094437i</v>
      </c>
      <c r="N2559">
        <f t="shared" si="753"/>
        <v>114.75793005619461</v>
      </c>
      <c r="O2559">
        <f t="shared" si="754"/>
        <v>10.249710853536003</v>
      </c>
      <c r="P2559" s="3">
        <f t="shared" si="755"/>
        <v>-10.249710853536003</v>
      </c>
      <c r="Q2559" s="3">
        <f t="shared" si="756"/>
        <v>-65.24206994380539</v>
      </c>
      <c r="R2559">
        <f t="shared" si="757"/>
        <v>114.75793005619461</v>
      </c>
      <c r="S2559">
        <f t="shared" si="758"/>
        <v>13.889487948653459</v>
      </c>
      <c r="T2559">
        <f t="shared" si="741"/>
        <v>-10.249710853536003</v>
      </c>
    </row>
    <row r="2560" spans="1:20" x14ac:dyDescent="0.25">
      <c r="A2560">
        <f t="shared" si="742"/>
        <v>87601.853464319604</v>
      </c>
      <c r="B2560">
        <f t="shared" si="759"/>
        <v>13942.268002858342</v>
      </c>
      <c r="C2560" t="str">
        <f t="shared" si="743"/>
        <v>0.129237985773719-0.278327530365364i</v>
      </c>
      <c r="D2560" t="str">
        <f t="shared" si="744"/>
        <v>3.47684824240983-1.20815487276905i</v>
      </c>
      <c r="E2560" t="str">
        <f t="shared" si="745"/>
        <v>188.094739667469+7.95271173654934i</v>
      </c>
      <c r="F2560" t="str">
        <f t="shared" si="746"/>
        <v>2.90970412293384-10.7370108687894i</v>
      </c>
      <c r="G2560" t="str">
        <f t="shared" si="747"/>
        <v>0.999929280636707-0.00840918319843385i</v>
      </c>
      <c r="H2560" t="str">
        <f t="shared" si="748"/>
        <v>5.79519953202954-110.787933698922i</v>
      </c>
      <c r="I2560" t="str">
        <f t="shared" si="749"/>
        <v>-7.93955500603203-2.60382074393689i</v>
      </c>
      <c r="K2560" t="str">
        <f t="shared" si="750"/>
        <v>0.00235432691876068-0.00264729197389928i</v>
      </c>
      <c r="L2560" t="str">
        <f t="shared" si="751"/>
        <v>0.000714285714285714-0.0867422764933147i</v>
      </c>
      <c r="M2560" t="str">
        <f t="shared" si="752"/>
        <v>0.0025-0.00270248190968756i</v>
      </c>
      <c r="N2560">
        <f t="shared" si="753"/>
        <v>114.90722258667327</v>
      </c>
      <c r="O2560">
        <f t="shared" si="754"/>
        <v>10.260935581420522</v>
      </c>
      <c r="P2560" s="3">
        <f t="shared" si="755"/>
        <v>-10.260935581420522</v>
      </c>
      <c r="Q2560" s="3">
        <f t="shared" si="756"/>
        <v>-65.092777413326729</v>
      </c>
      <c r="R2560">
        <f t="shared" si="757"/>
        <v>114.90722258667327</v>
      </c>
      <c r="S2560">
        <f t="shared" si="758"/>
        <v>13.942268002858341</v>
      </c>
      <c r="T2560">
        <f t="shared" si="741"/>
        <v>-10.260935581420522</v>
      </c>
    </row>
    <row r="2561" spans="1:20" x14ac:dyDescent="0.25">
      <c r="A2561">
        <f t="shared" si="742"/>
        <v>87934.740507484021</v>
      </c>
      <c r="B2561">
        <f t="shared" si="759"/>
        <v>13995.248621269204</v>
      </c>
      <c r="C2561" t="str">
        <f t="shared" si="743"/>
        <v>0.129794858303116-0.277636781332379i</v>
      </c>
      <c r="D2561" t="str">
        <f t="shared" si="744"/>
        <v>3.47683852421162-1.20408648009191i</v>
      </c>
      <c r="E2561" t="str">
        <f t="shared" si="745"/>
        <v>188.309888843131+7.92349347085973i</v>
      </c>
      <c r="F2561" t="str">
        <f t="shared" si="746"/>
        <v>2.90970255609292-10.6965502894964i</v>
      </c>
      <c r="G2561" t="str">
        <f t="shared" si="747"/>
        <v>0.99992874218673-0.00844113354913584i</v>
      </c>
      <c r="H2561" t="str">
        <f t="shared" si="748"/>
        <v>5.74613549867663-110.323254532982i</v>
      </c>
      <c r="I2561" t="str">
        <f t="shared" si="749"/>
        <v>-7.87652004493622-2.58952453004238i</v>
      </c>
      <c r="K2561" t="str">
        <f t="shared" si="750"/>
        <v>0.00235415567656347-0.00263775335302596i</v>
      </c>
      <c r="L2561" t="str">
        <f t="shared" si="751"/>
        <v>0.000714285714285714-0.0864139036594092i</v>
      </c>
      <c r="M2561" t="str">
        <f t="shared" si="752"/>
        <v>0.0025-0.00269225135454031i</v>
      </c>
      <c r="N2561">
        <f t="shared" si="753"/>
        <v>115.05603176572687</v>
      </c>
      <c r="O2561">
        <f t="shared" si="754"/>
        <v>10.272008210271565</v>
      </c>
      <c r="P2561" s="3">
        <f t="shared" si="755"/>
        <v>-10.272008210271565</v>
      </c>
      <c r="Q2561" s="3">
        <f t="shared" si="756"/>
        <v>-64.943968234273129</v>
      </c>
      <c r="R2561">
        <f t="shared" si="757"/>
        <v>115.05603176572687</v>
      </c>
      <c r="S2561">
        <f t="shared" si="758"/>
        <v>13.995248621269203</v>
      </c>
      <c r="T2561">
        <f t="shared" si="741"/>
        <v>-10.272008210271565</v>
      </c>
    </row>
    <row r="2562" spans="1:20" x14ac:dyDescent="0.25">
      <c r="A2562">
        <f t="shared" si="742"/>
        <v>88268.892521412461</v>
      </c>
      <c r="B2562">
        <f t="shared" si="759"/>
        <v>14048.430566030027</v>
      </c>
      <c r="C2562" t="str">
        <f t="shared" si="743"/>
        <v>0.130349152316021-0.276951442187722i</v>
      </c>
      <c r="D2562" t="str">
        <f t="shared" si="744"/>
        <v>3.47682873206973-1.20003540575724i</v>
      </c>
      <c r="E2562" t="str">
        <f t="shared" si="745"/>
        <v>188.526816599113+7.89330277576542i</v>
      </c>
      <c r="F2562" t="str">
        <f t="shared" si="746"/>
        <v>2.90970097732308-10.6562435834691i</v>
      </c>
      <c r="G2562" t="str">
        <f t="shared" si="747"/>
        <v>0.999928199637344-0.00847320525916015i</v>
      </c>
      <c r="H2562" t="str">
        <f t="shared" si="748"/>
        <v>5.69752752667979-109.860880577731i</v>
      </c>
      <c r="I2562" t="str">
        <f t="shared" si="749"/>
        <v>-7.81401145279406-2.57533945028838i</v>
      </c>
      <c r="K2562" t="str">
        <f t="shared" si="750"/>
        <v>0.00235398546637589-0.00262825264940936i</v>
      </c>
      <c r="L2562" t="str">
        <f t="shared" si="751"/>
        <v>0.000714285714285714-0.0860867739185187i</v>
      </c>
      <c r="M2562" t="str">
        <f t="shared" si="752"/>
        <v>0.0025-0.00268205952833264i</v>
      </c>
      <c r="N2562">
        <f t="shared" si="753"/>
        <v>115.20435211159784</v>
      </c>
      <c r="O2562">
        <f t="shared" si="754"/>
        <v>10.28292841788025</v>
      </c>
      <c r="P2562" s="3">
        <f t="shared" si="755"/>
        <v>-10.28292841788025</v>
      </c>
      <c r="Q2562" s="3">
        <f t="shared" si="756"/>
        <v>-64.795647888402158</v>
      </c>
      <c r="R2562">
        <f t="shared" si="757"/>
        <v>115.20435211159784</v>
      </c>
      <c r="S2562">
        <f t="shared" si="758"/>
        <v>14.048430566030026</v>
      </c>
      <c r="T2562">
        <f t="shared" si="741"/>
        <v>-10.28292841788025</v>
      </c>
    </row>
    <row r="2563" spans="1:20" x14ac:dyDescent="0.25">
      <c r="A2563">
        <f t="shared" si="742"/>
        <v>88604.314312993825</v>
      </c>
      <c r="B2563">
        <f t="shared" si="759"/>
        <v>14101.814602180941</v>
      </c>
      <c r="C2563" t="str">
        <f t="shared" si="743"/>
        <v>0.130900894329891-0.27627152105332i</v>
      </c>
      <c r="D2563" t="str">
        <f t="shared" si="744"/>
        <v>3.47681886542194-1.19600159145642i</v>
      </c>
      <c r="E2563" t="str">
        <f t="shared" si="745"/>
        <v>188.745537677388+7.86212233444089i</v>
      </c>
      <c r="F2563" t="str">
        <f t="shared" si="746"/>
        <v>2.90969938653354-10.6160901708796i</v>
      </c>
      <c r="G2563" t="str">
        <f t="shared" si="747"/>
        <v>0.999927652957344-0.00850539878907713i</v>
      </c>
      <c r="H2563" t="str">
        <f t="shared" si="748"/>
        <v>5.64937072876847-109.400796257925i</v>
      </c>
      <c r="I2563" t="str">
        <f t="shared" si="749"/>
        <v>-7.75202444457001-2.56126429906315i</v>
      </c>
      <c r="K2563" t="str">
        <f t="shared" si="750"/>
        <v>0.00235381627841473-0.00261878972647782i</v>
      </c>
      <c r="L2563" t="str">
        <f t="shared" si="751"/>
        <v>0.000714285714285714-0.0857608825647726i</v>
      </c>
      <c r="M2563" t="str">
        <f t="shared" si="752"/>
        <v>0.0025-0.00267190628445173i</v>
      </c>
      <c r="N2563">
        <f t="shared" si="753"/>
        <v>115.35217809002218</v>
      </c>
      <c r="O2563">
        <f t="shared" si="754"/>
        <v>10.293695881908945</v>
      </c>
      <c r="P2563" s="3">
        <f t="shared" si="755"/>
        <v>-10.293695881908945</v>
      </c>
      <c r="Q2563" s="3">
        <f t="shared" si="756"/>
        <v>-64.647821909977822</v>
      </c>
      <c r="R2563">
        <f t="shared" si="757"/>
        <v>115.35217809002218</v>
      </c>
      <c r="S2563">
        <f t="shared" si="758"/>
        <v>14.101814602180941</v>
      </c>
      <c r="T2563">
        <f t="shared" si="741"/>
        <v>-10.293695881908945</v>
      </c>
    </row>
    <row r="2564" spans="1:20" x14ac:dyDescent="0.25">
      <c r="A2564">
        <f t="shared" si="742"/>
        <v>88941.010707383204</v>
      </c>
      <c r="B2564">
        <f t="shared" si="759"/>
        <v>14155.401497669229</v>
      </c>
      <c r="C2564" t="str">
        <f t="shared" si="743"/>
        <v>0.131450110580711-0.275597026401321i</v>
      </c>
      <c r="D2564" t="str">
        <f t="shared" si="744"/>
        <v>3.47680892370181-1.19198497912877i</v>
      </c>
      <c r="E2564" t="str">
        <f t="shared" si="745"/>
        <v>188.966066921471+7.82993452850759i</v>
      </c>
      <c r="F2564" t="str">
        <f t="shared" si="746"/>
        <v>2.90969778363278-10.5760894741051i</v>
      </c>
      <c r="G2564" t="str">
        <f t="shared" si="747"/>
        <v>0.999927102115287-0.00853771460120049i</v>
      </c>
      <c r="H2564" t="str">
        <f t="shared" si="748"/>
        <v>5.60166028015202-108.942986148272i</v>
      </c>
      <c r="I2564" t="str">
        <f t="shared" si="749"/>
        <v>-7.6905542848317-2.54729788716077i</v>
      </c>
      <c r="K2564" t="str">
        <f t="shared" si="750"/>
        <v>0.00235364810295573-0.00260936444819954i</v>
      </c>
      <c r="L2564" t="str">
        <f t="shared" si="751"/>
        <v>0.000714285714285714-0.0854362249101145i</v>
      </c>
      <c r="M2564" t="str">
        <f t="shared" si="752"/>
        <v>0.0025-0.00266179147683973i</v>
      </c>
      <c r="N2564">
        <f t="shared" si="753"/>
        <v>115.49950411359424</v>
      </c>
      <c r="O2564">
        <f t="shared" si="754"/>
        <v>10.304310279923946</v>
      </c>
      <c r="P2564" s="3">
        <f t="shared" si="755"/>
        <v>-10.304310279923946</v>
      </c>
      <c r="Q2564" s="3">
        <f t="shared" si="756"/>
        <v>-64.500495886405758</v>
      </c>
      <c r="R2564">
        <f t="shared" si="757"/>
        <v>115.49950411359424</v>
      </c>
      <c r="S2564">
        <f t="shared" si="758"/>
        <v>14.155401497669228</v>
      </c>
      <c r="T2564">
        <f t="shared" si="741"/>
        <v>-10.304310279923946</v>
      </c>
    </row>
    <row r="2565" spans="1:20" x14ac:dyDescent="0.25">
      <c r="A2565">
        <f t="shared" si="742"/>
        <v>89278.986548071261</v>
      </c>
      <c r="B2565">
        <f t="shared" si="759"/>
        <v>14209.192023360372</v>
      </c>
      <c r="C2565" t="str">
        <f t="shared" si="743"/>
        <v>0.131996827020982-0.274927967057987i</v>
      </c>
      <c r="D2565" t="str">
        <f t="shared" si="744"/>
        <v>3.47679890633854-1.18798551096069i</v>
      </c>
      <c r="E2565" t="str">
        <f t="shared" si="745"/>
        <v>189.188419276095+7.7967214325021i</v>
      </c>
      <c r="F2565" t="str">
        <f t="shared" si="746"/>
        <v>2.90969616852861-10.53624091772i</v>
      </c>
      <c r="G2565" t="str">
        <f t="shared" si="747"/>
        <v>0.99992654707949-0.00857015315959383i</v>
      </c>
      <c r="H2565" t="str">
        <f t="shared" si="748"/>
        <v>5.55439141756568-108.487434971558i</v>
      </c>
      <c r="I2565" t="str">
        <f t="shared" si="749"/>
        <v>-7.62959628714201-2.53343904151987i</v>
      </c>
      <c r="K2565" t="str">
        <f t="shared" si="750"/>
        <v>0.00235348093033295-0.00259997667908075i</v>
      </c>
      <c r="L2565" t="str">
        <f t="shared" si="751"/>
        <v>0.000714285714285714-0.085112796284234i</v>
      </c>
      <c r="M2565" t="str">
        <f t="shared" si="752"/>
        <v>0.0025-0.00265171495999177i</v>
      </c>
      <c r="N2565">
        <f t="shared" si="753"/>
        <v>115.64632454112277</v>
      </c>
      <c r="O2565">
        <f t="shared" si="754"/>
        <v>10.314771289431018</v>
      </c>
      <c r="P2565" s="3">
        <f t="shared" si="755"/>
        <v>-10.314771289431018</v>
      </c>
      <c r="Q2565" s="3">
        <f t="shared" si="756"/>
        <v>-64.353675458877234</v>
      </c>
      <c r="R2565">
        <f t="shared" si="757"/>
        <v>115.64632454112277</v>
      </c>
      <c r="S2565">
        <f t="shared" si="758"/>
        <v>14.209192023360373</v>
      </c>
      <c r="T2565">
        <f t="shared" si="741"/>
        <v>-10.314771289431018</v>
      </c>
    </row>
    <row r="2566" spans="1:20" x14ac:dyDescent="0.25">
      <c r="A2566">
        <f t="shared" si="742"/>
        <v>89618.246696953938</v>
      </c>
      <c r="B2566">
        <f t="shared" si="759"/>
        <v>14263.186953049142</v>
      </c>
      <c r="C2566" t="str">
        <f t="shared" si="743"/>
        <v>0.132541069317616-0.274264352207683i</v>
      </c>
      <c r="D2566" t="str">
        <f t="shared" si="744"/>
        <v>3.47678881275706-1.18400312938481i</v>
      </c>
      <c r="E2566" t="str">
        <f t="shared" si="745"/>
        <v>189.412609786855+7.76246480823118i</v>
      </c>
      <c r="F2566" t="str">
        <f t="shared" si="746"/>
        <v>2.90969454112813-10.496543928487i</v>
      </c>
      <c r="G2566" t="str">
        <f t="shared" si="747"/>
        <v>0.999925987818029-0.00860271493007726i</v>
      </c>
      <c r="H2566" t="str">
        <f t="shared" si="748"/>
        <v>5.50755943833339-108.034127596798i</v>
      </c>
      <c r="I2566" t="str">
        <f t="shared" si="749"/>
        <v>-7.56914581345908-2.51968660496694i</v>
      </c>
      <c r="K2566" t="str">
        <f t="shared" si="750"/>
        <v>0.00235331475093823-0.00259062628416369i</v>
      </c>
      <c r="L2566" t="str">
        <f t="shared" si="751"/>
        <v>0.000714285714285714-0.0847905920345034i</v>
      </c>
      <c r="M2566" t="str">
        <f t="shared" si="752"/>
        <v>0.0025-0.00264167658895375i</v>
      </c>
      <c r="N2566">
        <f t="shared" si="753"/>
        <v>115.79263367697762</v>
      </c>
      <c r="O2566">
        <f t="shared" si="754"/>
        <v>10.325078587910767</v>
      </c>
      <c r="P2566" s="3">
        <f t="shared" si="755"/>
        <v>-10.325078587910767</v>
      </c>
      <c r="Q2566" s="3">
        <f t="shared" si="756"/>
        <v>-64.207366323022384</v>
      </c>
      <c r="R2566">
        <f t="shared" si="757"/>
        <v>115.79263367697762</v>
      </c>
      <c r="S2566">
        <f t="shared" si="758"/>
        <v>14.263186953049143</v>
      </c>
      <c r="T2566">
        <f t="shared" si="741"/>
        <v>-10.325078587910767</v>
      </c>
    </row>
    <row r="2567" spans="1:20" x14ac:dyDescent="0.25">
      <c r="A2567">
        <f t="shared" si="742"/>
        <v>89958.796034402374</v>
      </c>
      <c r="B2567">
        <f t="shared" si="759"/>
        <v>14317.387063470729</v>
      </c>
      <c r="C2567" t="str">
        <f t="shared" si="743"/>
        <v>0.133082862849706-0.273606191396892i</v>
      </c>
      <c r="D2567" t="str">
        <f t="shared" si="744"/>
        <v>3.47677864237787-1.18003777707919i</v>
      </c>
      <c r="E2567" t="str">
        <f t="shared" si="745"/>
        <v>189.638653599792+7.72714609902692i</v>
      </c>
      <c r="F2567" t="str">
        <f t="shared" si="746"/>
        <v>2.90969290133778-10.4569979353492i</v>
      </c>
      <c r="G2567" t="str">
        <f t="shared" si="747"/>
        <v>0.999925424298738-0.00863540038023393i</v>
      </c>
      <c r="H2567" t="str">
        <f t="shared" si="748"/>
        <v>5.46115969944742-107.583049037415i</v>
      </c>
      <c r="I2567" t="str">
        <f t="shared" si="749"/>
        <v>-7.50919827354587-2.50603943596438i</v>
      </c>
      <c r="K2567" t="str">
        <f t="shared" si="750"/>
        <v>0.00235314955522063-0.0025813131290247i</v>
      </c>
      <c r="L2567" t="str">
        <f t="shared" si="751"/>
        <v>0.000714285714285714-0.0844696075259043i</v>
      </c>
      <c r="M2567" t="str">
        <f t="shared" si="752"/>
        <v>0.0025-0.00263167621932032i</v>
      </c>
      <c r="N2567">
        <f t="shared" si="753"/>
        <v>115.93842577042766</v>
      </c>
      <c r="O2567">
        <f t="shared" si="754"/>
        <v>10.335231852856058</v>
      </c>
      <c r="P2567" s="3">
        <f t="shared" si="755"/>
        <v>-10.335231852856058</v>
      </c>
      <c r="Q2567" s="3">
        <f t="shared" si="756"/>
        <v>-64.061574229572344</v>
      </c>
      <c r="R2567">
        <f t="shared" si="757"/>
        <v>115.93842577042766</v>
      </c>
      <c r="S2567">
        <f t="shared" si="758"/>
        <v>14.317387063470729</v>
      </c>
      <c r="T2567">
        <f t="shared" si="741"/>
        <v>-10.335231852856058</v>
      </c>
    </row>
    <row r="2568" spans="1:20" x14ac:dyDescent="0.25">
      <c r="A2568">
        <f t="shared" si="742"/>
        <v>90300.639459333092</v>
      </c>
      <c r="B2568">
        <f t="shared" si="759"/>
        <v>14371.793134311918</v>
      </c>
      <c r="C2568" t="str">
        <f t="shared" si="743"/>
        <v>0.133622232706192-0.272953494538351i</v>
      </c>
      <c r="D2568" t="str">
        <f t="shared" si="744"/>
        <v>3.47676839461713-1.17608939696645i</v>
      </c>
      <c r="E2568" t="str">
        <f t="shared" si="745"/>
        <v>189.866565960944+7.69074642388042i</v>
      </c>
      <c r="F2568" t="str">
        <f t="shared" si="746"/>
        <v>2.90969124906318-10.4176023694216i</v>
      </c>
      <c r="G2568" t="str">
        <f t="shared" si="747"/>
        <v>0.999924856489206-0.00866820997941669i</v>
      </c>
      <c r="H2568" t="str">
        <f t="shared" si="748"/>
        <v>5.4151876166645-107.134184449444i</v>
      </c>
      <c r="I2568" t="str">
        <f t="shared" si="749"/>
        <v>-7.44974912438756-2.49249640836293i</v>
      </c>
      <c r="K2568" t="str">
        <f t="shared" si="750"/>
        <v>0.00235298533368587-0.00257203707977237i</v>
      </c>
      <c r="L2568" t="str">
        <f t="shared" si="751"/>
        <v>0.000714285714285714-0.0841498381409692i</v>
      </c>
      <c r="M2568" t="str">
        <f t="shared" si="752"/>
        <v>0.0025-0.00262171370723284i</v>
      </c>
      <c r="N2568">
        <f t="shared" si="753"/>
        <v>116.08369501496617</v>
      </c>
      <c r="O2568">
        <f t="shared" si="754"/>
        <v>10.345230761808752</v>
      </c>
      <c r="P2568" s="3">
        <f t="shared" si="755"/>
        <v>-10.345230761808752</v>
      </c>
      <c r="Q2568" s="3">
        <f t="shared" si="756"/>
        <v>-63.916304985033825</v>
      </c>
      <c r="R2568">
        <f t="shared" si="757"/>
        <v>116.08369501496617</v>
      </c>
      <c r="S2568">
        <f t="shared" si="758"/>
        <v>14.371793134311918</v>
      </c>
      <c r="T2568">
        <f t="shared" si="741"/>
        <v>-10.345230761808752</v>
      </c>
    </row>
    <row r="2569" spans="1:20" x14ac:dyDescent="0.25">
      <c r="A2569">
        <f t="shared" si="742"/>
        <v>90643.781889278573</v>
      </c>
      <c r="B2569">
        <f t="shared" si="759"/>
        <v>14426.405948222304</v>
      </c>
      <c r="C2569" t="str">
        <f t="shared" si="743"/>
        <v>0.134159203683398-0.272306271915156i</v>
      </c>
      <c r="D2569" t="str">
        <f t="shared" si="744"/>
        <v>3.47675806888653-1.17215793221298i</v>
      </c>
      <c r="E2569" t="str">
        <f t="shared" si="745"/>
        <v>190.09636221581+7.65324657147488i</v>
      </c>
      <c r="F2569" t="str">
        <f t="shared" si="746"/>
        <v>2.90968958420935-10.3783566639835i</v>
      </c>
      <c r="G2569" t="str">
        <f t="shared" si="747"/>
        <v>0.999924284356774-0.00870114419875472i</v>
      </c>
      <c r="H2569" t="str">
        <f t="shared" si="748"/>
        <v>5.36963866361768-106.687519129767i</v>
      </c>
      <c r="I2569" t="str">
        <f t="shared" si="749"/>
        <v>-7.39079386961846-2.47905641115901i</v>
      </c>
      <c r="K2569" t="str">
        <f t="shared" si="750"/>
        <v>0.00235282207689588-0.0025627980030455i</v>
      </c>
      <c r="L2569" t="str">
        <f t="shared" si="751"/>
        <v>0.000714285714285714-0.0838312792797058i</v>
      </c>
      <c r="M2569" t="str">
        <f t="shared" si="752"/>
        <v>0.0025-0.0026117889093772i</v>
      </c>
      <c r="N2569">
        <f t="shared" si="753"/>
        <v>116.22843554763226</v>
      </c>
      <c r="O2569">
        <f t="shared" si="754"/>
        <v>10.35507499240005</v>
      </c>
      <c r="P2569" s="3">
        <f t="shared" si="755"/>
        <v>-10.35507499240005</v>
      </c>
      <c r="Q2569" s="3">
        <f t="shared" si="756"/>
        <v>-63.771564452367741</v>
      </c>
      <c r="R2569">
        <f t="shared" si="757"/>
        <v>116.22843554763226</v>
      </c>
      <c r="S2569">
        <f t="shared" si="758"/>
        <v>14.426405948222303</v>
      </c>
      <c r="T2569">
        <f t="shared" si="741"/>
        <v>-10.35507499240005</v>
      </c>
    </row>
    <row r="2570" spans="1:20" x14ac:dyDescent="0.25">
      <c r="A2570">
        <f t="shared" si="742"/>
        <v>90988.228260457821</v>
      </c>
      <c r="B2570">
        <f t="shared" si="759"/>
        <v>14481.226290825549</v>
      </c>
      <c r="C2570" t="str">
        <f t="shared" si="743"/>
        <v>0.13469380028245-0.271664534184987i</v>
      </c>
      <c r="D2570" t="str">
        <f t="shared" si="744"/>
        <v>3.4767476645933-1.16824332622811i</v>
      </c>
      <c r="E2570" t="str">
        <f t="shared" si="745"/>
        <v>190.328057808777+7.61462699410056i</v>
      </c>
      <c r="F2570" t="str">
        <f t="shared" si="746"/>
        <v>2.90968790668052-10.3392602544696i</v>
      </c>
      <c r="G2570" t="str">
        <f t="shared" si="747"/>
        <v>0.999923707868536-0.00873420351116023i</v>
      </c>
      <c r="H2570" t="str">
        <f t="shared" si="748"/>
        <v>5.32450837094385-106.24303851437i</v>
      </c>
      <c r="I2570" t="str">
        <f t="shared" si="749"/>
        <v>-7.33232805895594-2.46571834825591i</v>
      </c>
      <c r="K2570" t="str">
        <f t="shared" si="750"/>
        <v>0.00235265977546814-0.00255359576601127i</v>
      </c>
      <c r="L2570" t="str">
        <f t="shared" si="751"/>
        <v>0.000714285714285714-0.0835139263595402i</v>
      </c>
      <c r="M2570" t="str">
        <f t="shared" si="752"/>
        <v>0.0025-0.00260190168298187i</v>
      </c>
      <c r="N2570">
        <f t="shared" si="753"/>
        <v>116.37264144831769</v>
      </c>
      <c r="O2570">
        <f t="shared" si="754"/>
        <v>10.364764222390384</v>
      </c>
      <c r="P2570" s="3">
        <f t="shared" si="755"/>
        <v>-10.364764222390384</v>
      </c>
      <c r="Q2570" s="3">
        <f t="shared" si="756"/>
        <v>-63.627358551682299</v>
      </c>
      <c r="R2570">
        <f t="shared" si="757"/>
        <v>116.37264144831769</v>
      </c>
      <c r="S2570">
        <f t="shared" si="758"/>
        <v>14.481226290825548</v>
      </c>
      <c r="T2570">
        <f t="shared" si="741"/>
        <v>-10.364764222390384</v>
      </c>
    </row>
    <row r="2571" spans="1:20" x14ac:dyDescent="0.25">
      <c r="A2571">
        <f t="shared" si="742"/>
        <v>91333.983527847566</v>
      </c>
      <c r="B2571">
        <f t="shared" si="759"/>
        <v>14536.254950730687</v>
      </c>
      <c r="C2571" t="str">
        <f t="shared" si="743"/>
        <v>0.135226046706568-0.271028292384388i</v>
      </c>
      <c r="D2571" t="str">
        <f t="shared" si="744"/>
        <v>3.47673718114021-1.16434552266328i</v>
      </c>
      <c r="E2571" t="str">
        <f t="shared" si="745"/>
        <v>190.56166828249+7.57486780145074i</v>
      </c>
      <c r="F2571" t="str">
        <f t="shared" si="746"/>
        <v>2.9096862163802-10.3003125784625i</v>
      </c>
      <c r="G2571" t="str">
        <f t="shared" si="747"/>
        <v>0.999923126991336-0.00876738839133509i</v>
      </c>
      <c r="H2571" t="str">
        <f t="shared" si="748"/>
        <v>5.27979232542668-105.800728176627i</v>
      </c>
      <c r="I2571" t="str">
        <f t="shared" si="749"/>
        <v>-7.27434728764354-2.4524811382296i</v>
      </c>
      <c r="K2571" t="str">
        <f t="shared" si="750"/>
        <v>0.00235249842007515-0.00254443023636335i</v>
      </c>
      <c r="L2571" t="str">
        <f t="shared" si="751"/>
        <v>0.000714285714285714-0.0831977748152422i</v>
      </c>
      <c r="M2571" t="str">
        <f t="shared" si="752"/>
        <v>0.0025-0.00259205188581578i</v>
      </c>
      <c r="N2571">
        <f t="shared" si="753"/>
        <v>116.51630673906436</v>
      </c>
      <c r="O2571">
        <f t="shared" si="754"/>
        <v>10.37429812971064</v>
      </c>
      <c r="P2571" s="3">
        <f t="shared" si="755"/>
        <v>-10.37429812971064</v>
      </c>
      <c r="Q2571" s="3">
        <f t="shared" si="756"/>
        <v>-63.483693260935631</v>
      </c>
      <c r="R2571">
        <f t="shared" si="757"/>
        <v>116.51630673906436</v>
      </c>
      <c r="S2571">
        <f t="shared" si="758"/>
        <v>14.536254950730687</v>
      </c>
      <c r="T2571">
        <f t="shared" si="741"/>
        <v>-10.37429812971064</v>
      </c>
    </row>
    <row r="2572" spans="1:20" x14ac:dyDescent="0.25">
      <c r="A2572">
        <f t="shared" si="742"/>
        <v>91681.052665253388</v>
      </c>
      <c r="B2572">
        <f t="shared" si="759"/>
        <v>14591.492719543463</v>
      </c>
      <c r="C2572" t="str">
        <f t="shared" si="743"/>
        <v>0.135755966858237-0.27039755793308i</v>
      </c>
      <c r="D2572" t="str">
        <f t="shared" si="744"/>
        <v>3.47672661792542-1.16046446541123i</v>
      </c>
      <c r="E2572" t="str">
        <f t="shared" si="745"/>
        <v>190.797209277148+7.53394875430119i</v>
      </c>
      <c r="F2572" t="str">
        <f t="shared" si="746"/>
        <v>2.90968451321117-10.2615130756843i</v>
      </c>
      <c r="G2572" t="str">
        <f t="shared" si="747"/>
        <v>0.999922541691764-0.0088006993157776i</v>
      </c>
      <c r="H2572" t="str">
        <f t="shared" si="748"/>
        <v>5.23548616915477-105.360573825608i</v>
      </c>
      <c r="I2572" t="str">
        <f t="shared" si="749"/>
        <v>-7.21684719590143-2.43934371409867i</v>
      </c>
      <c r="K2572" t="str">
        <f t="shared" si="750"/>
        <v>0.00235233800144402-0.00253530128231994i</v>
      </c>
      <c r="L2572" t="str">
        <f t="shared" si="751"/>
        <v>0.000714285714285714-0.0828828200988665i</v>
      </c>
      <c r="M2572" t="str">
        <f t="shared" si="752"/>
        <v>0.0025-0.00258223937618627i</v>
      </c>
      <c r="N2572">
        <f t="shared" si="753"/>
        <v>116.6594253833546</v>
      </c>
      <c r="O2572">
        <f t="shared" si="754"/>
        <v>10.383676392505226</v>
      </c>
      <c r="P2572" s="3">
        <f t="shared" si="755"/>
        <v>-10.383676392505226</v>
      </c>
      <c r="Q2572" s="3">
        <f t="shared" si="756"/>
        <v>-63.340574616645391</v>
      </c>
      <c r="R2572">
        <f t="shared" si="757"/>
        <v>116.6594253833546</v>
      </c>
      <c r="S2572">
        <f t="shared" si="758"/>
        <v>14.591492719543464</v>
      </c>
      <c r="T2572">
        <f t="shared" si="741"/>
        <v>-10.383676392505226</v>
      </c>
    </row>
    <row r="2573" spans="1:20" x14ac:dyDescent="0.25">
      <c r="A2573">
        <f t="shared" si="742"/>
        <v>92029.440665381349</v>
      </c>
      <c r="B2573">
        <f t="shared" si="759"/>
        <v>14646.940391877728</v>
      </c>
      <c r="C2573" t="str">
        <f t="shared" si="743"/>
        <v>0.136283584336241-0.269772342638352i</v>
      </c>
      <c r="D2573" t="str">
        <f t="shared" si="744"/>
        <v>3.47671597434259-1.1566000986052i</v>
      </c>
      <c r="E2573" t="str">
        <f t="shared" si="745"/>
        <v>191.034696529736+7.49184925807445i</v>
      </c>
      <c r="F2573" t="str">
        <f t="shared" si="746"/>
        <v>2.90968279707548-10.2228611879884i</v>
      </c>
      <c r="G2573" t="str">
        <f t="shared" si="747"/>
        <v>0.999921951936156-0.0088341367627892i</v>
      </c>
      <c r="H2573" t="str">
        <f t="shared" si="748"/>
        <v>5.19158559869427-104.922561304413i</v>
      </c>
      <c r="I2573" t="str">
        <f t="shared" si="749"/>
        <v>-7.15982346838492-2.42630502309828i</v>
      </c>
      <c r="K2573" t="str">
        <f t="shared" si="750"/>
        <v>0.00235217851035581-0.00252620877262195i</v>
      </c>
      <c r="L2573" t="str">
        <f t="shared" si="751"/>
        <v>0.000714285714285714-0.0825690576796833i</v>
      </c>
      <c r="M2573" t="str">
        <f t="shared" si="752"/>
        <v>0.0025-0.00257246401293711i</v>
      </c>
      <c r="N2573">
        <f t="shared" si="753"/>
        <v>116.80199128538905</v>
      </c>
      <c r="O2573">
        <f t="shared" si="754"/>
        <v>10.392898689176045</v>
      </c>
      <c r="P2573" s="3">
        <f t="shared" si="755"/>
        <v>-10.392898689176045</v>
      </c>
      <c r="Q2573" s="3">
        <f t="shared" si="756"/>
        <v>-63.198008714610943</v>
      </c>
      <c r="R2573">
        <f t="shared" si="757"/>
        <v>116.80199128538905</v>
      </c>
      <c r="S2573">
        <f t="shared" si="758"/>
        <v>14.646940391877727</v>
      </c>
      <c r="T2573">
        <f t="shared" si="741"/>
        <v>-10.392898689176045</v>
      </c>
    </row>
    <row r="2574" spans="1:20" x14ac:dyDescent="0.25">
      <c r="A2574">
        <f t="shared" si="742"/>
        <v>92379.152539909803</v>
      </c>
      <c r="B2574">
        <f t="shared" si="759"/>
        <v>14702.598765366864</v>
      </c>
      <c r="C2574" t="str">
        <f t="shared" si="743"/>
        <v>0.136808922432557-0.269152658699507i</v>
      </c>
      <c r="D2574" t="str">
        <f t="shared" si="744"/>
        <v>3.47670524978075-1.15275236661808i</v>
      </c>
      <c r="E2574" t="str">
        <f t="shared" si="745"/>
        <v>191.274145873199+7.44854835627162i</v>
      </c>
      <c r="F2574" t="str">
        <f t="shared" si="746"/>
        <v>2.90968106787444-10.1843563593518i</v>
      </c>
      <c r="G2574" t="str">
        <f t="shared" si="747"/>
        <v>0.999921357690593-0.00886770121248125i</v>
      </c>
      <c r="H2574" t="str">
        <f t="shared" si="748"/>
        <v>5.14808636427612-104.486676588535i</v>
      </c>
      <c r="I2574" t="str">
        <f t="shared" si="749"/>
        <v>-7.10327183365135-2.41336402645844i</v>
      </c>
      <c r="K2574" t="str">
        <f t="shared" si="750"/>
        <v>0.00235201993764505-0.00251715257653109i</v>
      </c>
      <c r="L2574" t="str">
        <f t="shared" si="751"/>
        <v>0.000714285714285714-0.082256483044116i</v>
      </c>
      <c r="M2574" t="str">
        <f t="shared" si="752"/>
        <v>0.0025-0.00256272565544641i</v>
      </c>
      <c r="N2574">
        <f t="shared" si="753"/>
        <v>116.94399828935343</v>
      </c>
      <c r="O2574">
        <f t="shared" si="754"/>
        <v>10.401964698427959</v>
      </c>
      <c r="P2574" s="3">
        <f t="shared" si="755"/>
        <v>-10.401964698427959</v>
      </c>
      <c r="Q2574" s="3">
        <f t="shared" si="756"/>
        <v>-63.056001710646562</v>
      </c>
      <c r="R2574">
        <f t="shared" si="757"/>
        <v>116.94399828935343</v>
      </c>
      <c r="S2574">
        <f t="shared" si="758"/>
        <v>14.702598765366863</v>
      </c>
      <c r="T2574">
        <f t="shared" si="741"/>
        <v>-10.401964698427959</v>
      </c>
    </row>
    <row r="2575" spans="1:20" x14ac:dyDescent="0.25">
      <c r="A2575">
        <f t="shared" si="742"/>
        <v>92730.193319561455</v>
      </c>
      <c r="B2575">
        <f t="shared" si="759"/>
        <v>14758.468640675257</v>
      </c>
      <c r="C2575" t="str">
        <f t="shared" si="743"/>
        <v>0.137332004129122-0.268538518712361i</v>
      </c>
      <c r="D2575" t="str">
        <f t="shared" si="744"/>
        <v>3.4766944436243-1.14892121406168i</v>
      </c>
      <c r="E2575" t="str">
        <f t="shared" si="745"/>
        <v>191.51557323553+7.40402472378913i</v>
      </c>
      <c r="F2575" t="str">
        <f t="shared" si="746"/>
        <v>2.90967932550855-10.1459980358671i</v>
      </c>
      <c r="G2575" t="str">
        <f t="shared" si="747"/>
        <v>0.999920758920898-0.00890139314678184i</v>
      </c>
      <c r="H2575" t="str">
        <f t="shared" si="748"/>
        <v>5.10498426899721-104.052905784233i</v>
      </c>
      <c r="I2575" t="str">
        <f t="shared" si="749"/>
        <v>-7.04718806363351-2.40051969918575i</v>
      </c>
      <c r="K2575" t="str">
        <f t="shared" si="750"/>
        <v>0.00235186227419919-0.00250813256382799i</v>
      </c>
      <c r="L2575" t="str">
        <f t="shared" si="751"/>
        <v>0.000714285714285714-0.0819450916956721i</v>
      </c>
      <c r="M2575" t="str">
        <f t="shared" si="752"/>
        <v>0.0025-0.00255302416362463i</v>
      </c>
      <c r="N2575">
        <f t="shared" si="753"/>
        <v>117.08544017867733</v>
      </c>
      <c r="O2575">
        <f t="shared" si="754"/>
        <v>10.410874099315697</v>
      </c>
      <c r="P2575" s="3">
        <f t="shared" si="755"/>
        <v>-10.410874099315697</v>
      </c>
      <c r="Q2575" s="3">
        <f t="shared" si="756"/>
        <v>-62.914559821322669</v>
      </c>
      <c r="R2575">
        <f t="shared" si="757"/>
        <v>117.08544017867733</v>
      </c>
      <c r="S2575">
        <f t="shared" si="758"/>
        <v>14.758468640675257</v>
      </c>
      <c r="T2575">
        <f t="shared" si="741"/>
        <v>-10.410874099315697</v>
      </c>
    </row>
    <row r="2576" spans="1:20" x14ac:dyDescent="0.25">
      <c r="A2576">
        <f t="shared" si="742"/>
        <v>93082.56805417579</v>
      </c>
      <c r="B2576">
        <f t="shared" si="759"/>
        <v>14814.550821509823</v>
      </c>
      <c r="C2576" t="str">
        <f t="shared" si="743"/>
        <v>0.137852852094459-0.267929935673819i</v>
      </c>
      <c r="D2576" t="str">
        <f t="shared" si="744"/>
        <v>3.47668355525297-1.14510658578585i</v>
      </c>
      <c r="E2576" t="str">
        <f t="shared" si="745"/>
        <v>191.758994638802+7.35825666010169i</v>
      </c>
      <c r="F2576" t="str">
        <f t="shared" si="746"/>
        <v>2.90967756987765-10.1077856657342i</v>
      </c>
      <c r="G2576" t="str">
        <f t="shared" si="747"/>
        <v>0.999920155592632-0.00893521304944255i</v>
      </c>
      <c r="H2576" t="str">
        <f t="shared" si="748"/>
        <v>5.06227516803601-103.621235126946i</v>
      </c>
      <c r="I2576" t="str">
        <f t="shared" si="749"/>
        <v>-6.99156797312138-2.38777102984957i</v>
      </c>
      <c r="K2576" t="str">
        <f t="shared" si="750"/>
        <v>0.00235170551095817-0.00249914860481037i</v>
      </c>
      <c r="L2576" t="str">
        <f t="shared" si="751"/>
        <v>0.000714285714285714-0.0816348791548839i</v>
      </c>
      <c r="M2576" t="str">
        <f t="shared" si="752"/>
        <v>0.0025-0.00254335939791257i</v>
      </c>
      <c r="N2576">
        <f t="shared" si="753"/>
        <v>117.22631067528079</v>
      </c>
      <c r="O2576">
        <f t="shared" si="754"/>
        <v>10.419626571291714</v>
      </c>
      <c r="P2576" s="3">
        <f t="shared" si="755"/>
        <v>-10.419626571291714</v>
      </c>
      <c r="Q2576" s="3">
        <f t="shared" si="756"/>
        <v>-62.773689324719207</v>
      </c>
      <c r="R2576">
        <f t="shared" si="757"/>
        <v>117.22631067528079</v>
      </c>
      <c r="S2576">
        <f t="shared" si="758"/>
        <v>14.814550821509824</v>
      </c>
      <c r="T2576">
        <f t="shared" si="741"/>
        <v>-10.419626571291714</v>
      </c>
    </row>
    <row r="2577" spans="1:20" x14ac:dyDescent="0.25">
      <c r="A2577">
        <f t="shared" si="742"/>
        <v>93436.281812781657</v>
      </c>
      <c r="B2577">
        <f t="shared" si="759"/>
        <v>14870.84611463156</v>
      </c>
      <c r="C2577" t="str">
        <f t="shared" si="743"/>
        <v>0.138371488680142-0.267326922986491i</v>
      </c>
      <c r="D2577" t="str">
        <f t="shared" si="744"/>
        <v>3.47667258404177-1.14130842687774i</v>
      </c>
      <c r="E2577" t="str">
        <f t="shared" si="745"/>
        <v>192.004426198113+7.31122208231825i</v>
      </c>
      <c r="F2577" t="str">
        <f t="shared" si="746"/>
        <v>2.90967580088075-10.0697186992527i</v>
      </c>
      <c r="G2577" t="str">
        <f t="shared" si="747"/>
        <v>0.999919547671095-0.00896916140604534i</v>
      </c>
      <c r="H2577" t="str">
        <f t="shared" si="748"/>
        <v>5.01995496788101-103.191650979717i</v>
      </c>
      <c r="I2577" t="str">
        <f t="shared" si="749"/>
        <v>-6.93640741925091-2.37511702037155i</v>
      </c>
      <c r="K2577" t="str">
        <f t="shared" si="750"/>
        <v>0.00235154963891377-0.00249020057029112i</v>
      </c>
      <c r="L2577" t="str">
        <f t="shared" si="751"/>
        <v>0.000714285714285714-0.0813258409592383i</v>
      </c>
      <c r="M2577" t="str">
        <f t="shared" si="752"/>
        <v>0.0025-0.00253373121927931i</v>
      </c>
      <c r="N2577">
        <f t="shared" si="753"/>
        <v>117.36660343880919</v>
      </c>
      <c r="O2577">
        <f t="shared" si="754"/>
        <v>10.428221794256245</v>
      </c>
      <c r="P2577" s="3">
        <f t="shared" si="755"/>
        <v>-10.428221794256245</v>
      </c>
      <c r="Q2577" s="3">
        <f t="shared" si="756"/>
        <v>-62.633396561190814</v>
      </c>
      <c r="R2577">
        <f t="shared" si="757"/>
        <v>117.36660343880919</v>
      </c>
      <c r="S2577">
        <f t="shared" si="758"/>
        <v>14.87084611463156</v>
      </c>
      <c r="T2577">
        <f t="shared" si="741"/>
        <v>-10.428221794256245</v>
      </c>
    </row>
    <row r="2578" spans="1:20" x14ac:dyDescent="0.25">
      <c r="A2578">
        <f t="shared" si="742"/>
        <v>93791.33968367023</v>
      </c>
      <c r="B2578">
        <f t="shared" si="759"/>
        <v>14927.355329867161</v>
      </c>
      <c r="C2578" t="str">
        <f t="shared" si="743"/>
        <v>0.138887935917132-0.266729494463377i</v>
      </c>
      <c r="D2578" t="str">
        <f t="shared" si="744"/>
        <v>3.47666152936098-1.13752668266096i</v>
      </c>
      <c r="E2578" t="str">
        <f t="shared" si="745"/>
        <v>192.251884120451+7.26289851810692i</v>
      </c>
      <c r="F2578" t="str">
        <f t="shared" si="746"/>
        <v>2.90967401841611-10.0317965888136i</v>
      </c>
      <c r="G2578" t="str">
        <f t="shared" si="747"/>
        <v>0.999918935121324-0.0090032387040094i</v>
      </c>
      <c r="H2578" t="str">
        <f t="shared" si="748"/>
        <v>4.97801962557312-102.764139831647i</v>
      </c>
      <c r="I2578" t="str">
        <f t="shared" si="749"/>
        <v>-6.88170230100003-2.36255668581912i</v>
      </c>
      <c r="K2578" t="str">
        <f t="shared" si="750"/>
        <v>0.00235139464910917-0.0024812883315965i</v>
      </c>
      <c r="L2578" t="str">
        <f t="shared" si="751"/>
        <v>0.000714285714285714-0.0810179726631187i</v>
      </c>
      <c r="M2578" t="str">
        <f t="shared" si="752"/>
        <v>0.0025-0.00252413948922027i</v>
      </c>
      <c r="N2578">
        <f t="shared" si="753"/>
        <v>117.50631206585956</v>
      </c>
      <c r="O2578">
        <f t="shared" si="754"/>
        <v>10.436659448608363</v>
      </c>
      <c r="P2578" s="3">
        <f t="shared" si="755"/>
        <v>-10.436659448608363</v>
      </c>
      <c r="Q2578" s="3">
        <f t="shared" si="756"/>
        <v>-62.493687934140446</v>
      </c>
      <c r="R2578">
        <f t="shared" si="757"/>
        <v>117.50631206585956</v>
      </c>
      <c r="S2578">
        <f t="shared" si="758"/>
        <v>14.927355329867162</v>
      </c>
      <c r="T2578">
        <f t="shared" si="741"/>
        <v>-10.436659448608363</v>
      </c>
    </row>
    <row r="2579" spans="1:20" x14ac:dyDescent="0.25">
      <c r="A2579">
        <f t="shared" si="742"/>
        <v>94147.746774468178</v>
      </c>
      <c r="B2579">
        <f t="shared" si="759"/>
        <v>14984.079280120657</v>
      </c>
      <c r="C2579" t="str">
        <f t="shared" si="743"/>
        <v>0.13940221551195-0.266137664332617i</v>
      </c>
      <c r="D2579" t="str">
        <f t="shared" si="744"/>
        <v>3.47665039057608-1.13376129869482i</v>
      </c>
      <c r="E2579" t="str">
        <f t="shared" si="745"/>
        <v>192.501384703481+7.21326309848509i</v>
      </c>
      <c r="F2579" t="str">
        <f t="shared" si="746"/>
        <v>2.9096722223812-9.99401878889204i</v>
      </c>
      <c r="G2579" t="str">
        <f t="shared" si="747"/>
        <v>0.999918317908089-0.00903744543259804i</v>
      </c>
      <c r="H2579" t="str">
        <f t="shared" si="748"/>
        <v>4.93646514796091-102.338688296365i</v>
      </c>
      <c r="I2579" t="str">
        <f t="shared" si="749"/>
        <v>-6.82744855869198-2.35008905420251i</v>
      </c>
      <c r="K2579" t="str">
        <f t="shared" si="750"/>
        <v>0.00235124053263845-0.0024724117605643i</v>
      </c>
      <c r="L2579" t="str">
        <f t="shared" si="751"/>
        <v>0.000714285714285714-0.0807112698377354i</v>
      </c>
      <c r="M2579" t="str">
        <f t="shared" si="752"/>
        <v>0.0025-0.0025145840697552i</v>
      </c>
      <c r="N2579">
        <f t="shared" si="753"/>
        <v>117.6454300891937</v>
      </c>
      <c r="O2579">
        <f t="shared" si="754"/>
        <v>10.444939215298639</v>
      </c>
      <c r="P2579" s="3">
        <f t="shared" si="755"/>
        <v>-10.444939215298639</v>
      </c>
      <c r="Q2579" s="3">
        <f t="shared" si="756"/>
        <v>-62.354569910806312</v>
      </c>
      <c r="R2579">
        <f t="shared" si="757"/>
        <v>117.6454300891937</v>
      </c>
      <c r="S2579">
        <f t="shared" si="758"/>
        <v>14.984079280120657</v>
      </c>
      <c r="T2579">
        <f t="shared" si="741"/>
        <v>-10.444939215298639</v>
      </c>
    </row>
    <row r="2580" spans="1:20" x14ac:dyDescent="0.25">
      <c r="A2580">
        <f t="shared" si="742"/>
        <v>94505.508212211163</v>
      </c>
      <c r="B2580">
        <f t="shared" si="759"/>
        <v>15041.018781385115</v>
      </c>
      <c r="C2580" t="str">
        <f t="shared" si="743"/>
        <v>0.139914348842692-0.265551447242292i</v>
      </c>
      <c r="D2580" t="str">
        <f t="shared" si="744"/>
        <v>3.47663916704776-1.13001222077354i</v>
      </c>
      <c r="E2580" t="str">
        <f t="shared" si="745"/>
        <v>192.752944334246+7.16229255047284i</v>
      </c>
      <c r="F2580" t="str">
        <f t="shared" si="746"/>
        <v>2.90967041267273-9.95638475603877i</v>
      </c>
      <c r="G2580" t="str">
        <f t="shared" si="747"/>
        <v>0.999917695995891-0.00907178208292559i</v>
      </c>
      <c r="H2580" t="str">
        <f t="shared" si="748"/>
        <v>4.89528759096857-101.915283110529i</v>
      </c>
      <c r="I2580" t="str">
        <f t="shared" si="749"/>
        <v>-6.77364217350548-2.33771316627543i</v>
      </c>
      <c r="K2580" t="str">
        <f t="shared" si="750"/>
        <v>0.00235108728064601-0.00246357072954198i</v>
      </c>
      <c r="L2580" t="str">
        <f t="shared" si="751"/>
        <v>0.000714285714285714-0.0804057280710652i</v>
      </c>
      <c r="M2580" t="str">
        <f t="shared" si="752"/>
        <v>0.0025-0.00250506482342618i</v>
      </c>
      <c r="N2580">
        <f t="shared" si="753"/>
        <v>117.78395097694025</v>
      </c>
      <c r="O2580">
        <f t="shared" si="754"/>
        <v>10.453060775883598</v>
      </c>
      <c r="P2580" s="3">
        <f t="shared" si="755"/>
        <v>-10.453060775883598</v>
      </c>
      <c r="Q2580" s="3">
        <f t="shared" si="756"/>
        <v>-62.216049023059746</v>
      </c>
      <c r="R2580">
        <f t="shared" si="757"/>
        <v>117.78395097694025</v>
      </c>
      <c r="S2580">
        <f t="shared" si="758"/>
        <v>15.041018781385116</v>
      </c>
      <c r="T2580">
        <f t="shared" si="741"/>
        <v>-10.453060775883598</v>
      </c>
    </row>
    <row r="2581" spans="1:20" x14ac:dyDescent="0.25">
      <c r="A2581">
        <f t="shared" si="742"/>
        <v>94864.629143417566</v>
      </c>
      <c r="B2581">
        <f t="shared" si="759"/>
        <v>15098.174652754378</v>
      </c>
      <c r="C2581" t="str">
        <f t="shared" si="743"/>
        <v>0.1404243569549-0.264970858265274i</v>
      </c>
      <c r="D2581" t="str">
        <f t="shared" si="744"/>
        <v>3.47662785813186-1.12627939492544i</v>
      </c>
      <c r="E2581" t="str">
        <f t="shared" si="745"/>
        <v>193.006579487769+7.10996318961015i</v>
      </c>
      <c r="F2581" t="str">
        <f t="shared" si="746"/>
        <v>2.90966858918661-9.9188939488728i</v>
      </c>
      <c r="G2581" t="str">
        <f t="shared" si="747"/>
        <v>0.999917069348962-0.00910624914796438i</v>
      </c>
      <c r="H2581" t="str">
        <f t="shared" si="748"/>
        <v>4.85448305887676-101.493911132341i</v>
      </c>
      <c r="I2581" t="str">
        <f t="shared" si="749"/>
        <v>-6.72027916699194-2.3254280753392i</v>
      </c>
      <c r="K2581" t="str">
        <f t="shared" si="750"/>
        <v>0.00235093488432618-0.00245476511138477i</v>
      </c>
      <c r="L2581" t="str">
        <f t="shared" si="751"/>
        <v>0.000714285714285714-0.0801013429677874i</v>
      </c>
      <c r="M2581" t="str">
        <f t="shared" si="752"/>
        <v>0.0025-0.00249558161329566i</v>
      </c>
      <c r="N2581">
        <f t="shared" si="753"/>
        <v>117.92186813178942</v>
      </c>
      <c r="O2581">
        <f t="shared" si="754"/>
        <v>10.461023812581953</v>
      </c>
      <c r="P2581" s="3">
        <f t="shared" si="755"/>
        <v>-10.461023812581953</v>
      </c>
      <c r="Q2581" s="3">
        <f t="shared" si="756"/>
        <v>-62.078131868210576</v>
      </c>
      <c r="R2581">
        <f t="shared" si="757"/>
        <v>117.92186813178942</v>
      </c>
      <c r="S2581">
        <f t="shared" si="758"/>
        <v>15.098174652754379</v>
      </c>
      <c r="T2581">
        <f t="shared" si="741"/>
        <v>-10.461023812581953</v>
      </c>
    </row>
    <row r="2582" spans="1:20" x14ac:dyDescent="0.25">
      <c r="A2582">
        <f t="shared" si="742"/>
        <v>95225.114734162547</v>
      </c>
      <c r="B2582">
        <f t="shared" si="759"/>
        <v>15155.547716434845</v>
      </c>
      <c r="C2582" t="str">
        <f t="shared" si="743"/>
        <v>0.140932260557235-0.264395912904182i</v>
      </c>
      <c r="D2582" t="str">
        <f t="shared" si="744"/>
        <v>3.47661646317932-1.1225627674122i</v>
      </c>
      <c r="E2582" t="str">
        <f t="shared" si="745"/>
        <v>193.262306725583+7.05625091232605i</v>
      </c>
      <c r="F2582" t="str">
        <f t="shared" si="746"/>
        <v>2.909666751818-9.88154582807343i</v>
      </c>
      <c r="G2582" t="str">
        <f t="shared" si="747"/>
        <v>0.999916437931263-0.00914084712255165i</v>
      </c>
      <c r="H2582" t="str">
        <f t="shared" si="748"/>
        <v>4.8140477036153-101.074559340085i</v>
      </c>
      <c r="I2582" t="str">
        <f t="shared" si="749"/>
        <v>-6.66735560059923-2.31323284705032i</v>
      </c>
      <c r="K2582" t="str">
        <f t="shared" si="750"/>
        <v>0.00235078333492257-0.00244599477945404i</v>
      </c>
      <c r="L2582" t="str">
        <f t="shared" si="751"/>
        <v>0.000714285714285714-0.0797981101492206i</v>
      </c>
      <c r="M2582" t="str">
        <f t="shared" si="752"/>
        <v>0.0025-0.00248613430294447i</v>
      </c>
      <c r="N2582">
        <f t="shared" si="753"/>
        <v>118.05917489016598</v>
      </c>
      <c r="O2582">
        <f t="shared" si="754"/>
        <v>10.468828008331741</v>
      </c>
      <c r="P2582" s="3">
        <f t="shared" si="755"/>
        <v>-10.468828008331741</v>
      </c>
      <c r="Q2582" s="3">
        <f t="shared" si="756"/>
        <v>-61.940825109834023</v>
      </c>
      <c r="R2582">
        <f t="shared" si="757"/>
        <v>118.05917489016598</v>
      </c>
      <c r="S2582">
        <f t="shared" si="758"/>
        <v>15.155547716434844</v>
      </c>
      <c r="T2582">
        <f t="shared" si="741"/>
        <v>-10.468828008331741</v>
      </c>
    </row>
    <row r="2583" spans="1:20" x14ac:dyDescent="0.25">
      <c r="A2583">
        <f t="shared" si="742"/>
        <v>95586.970170152374</v>
      </c>
      <c r="B2583">
        <f t="shared" si="759"/>
        <v>15213.138797757298</v>
      </c>
      <c r="C2583" t="str">
        <f t="shared" si="743"/>
        <v>0.141438080017023-0.263826627096325i</v>
      </c>
      <c r="D2583" t="str">
        <f t="shared" si="744"/>
        <v>3.47660498153613-1.11886228472802i</v>
      </c>
      <c r="E2583" t="str">
        <f t="shared" si="745"/>
        <v>193.520142694141+7.00113118817383i</v>
      </c>
      <c r="F2583" t="str">
        <f t="shared" si="746"/>
        <v>2.90966490046119-9.84433985637247i</v>
      </c>
      <c r="G2583" t="str">
        <f t="shared" si="747"/>
        <v>0.999915801706478-0.00917557650339658i</v>
      </c>
      <c r="H2583" t="str">
        <f t="shared" si="748"/>
        <v>4.77397772406846-100.657214830687i</v>
      </c>
      <c r="I2583" t="str">
        <f t="shared" si="749"/>
        <v>-6.61486757520222-2.30112655923136i</v>
      </c>
      <c r="K2583" t="str">
        <f t="shared" si="750"/>
        <v>0.00235063262372769-0.00243725960761525i</v>
      </c>
      <c r="L2583" t="str">
        <f t="shared" si="751"/>
        <v>0.000714285714285714-0.0794960252532579i</v>
      </c>
      <c r="M2583" t="str">
        <f t="shared" si="752"/>
        <v>0.0025-0.00247672275646988i</v>
      </c>
      <c r="N2583">
        <f t="shared" si="753"/>
        <v>118.19586452140413</v>
      </c>
      <c r="O2583">
        <f t="shared" si="754"/>
        <v>10.476473046850575</v>
      </c>
      <c r="P2583" s="3">
        <f t="shared" si="755"/>
        <v>-10.476473046850575</v>
      </c>
      <c r="Q2583" s="3">
        <f t="shared" si="756"/>
        <v>-61.80413547859586</v>
      </c>
      <c r="R2583">
        <f t="shared" si="757"/>
        <v>118.19586452140413</v>
      </c>
      <c r="S2583">
        <f t="shared" si="758"/>
        <v>15.213138797757297</v>
      </c>
      <c r="T2583">
        <f t="shared" si="741"/>
        <v>-10.476473046850575</v>
      </c>
    </row>
    <row r="2584" spans="1:20" x14ac:dyDescent="0.25">
      <c r="A2584">
        <f t="shared" si="742"/>
        <v>95950.200656798945</v>
      </c>
      <c r="B2584">
        <f t="shared" si="759"/>
        <v>15270.948725188775</v>
      </c>
      <c r="C2584" t="str">
        <f t="shared" si="743"/>
        <v>0.141941835355598-0.263263017218774i</v>
      </c>
      <c r="D2584" t="str">
        <f t="shared" si="744"/>
        <v>3.47659341254338-1.11517789359891i</v>
      </c>
      <c r="E2584" t="str">
        <f t="shared" si="745"/>
        <v>193.780104123141+6.94457905191205i</v>
      </c>
      <c r="F2584" t="str">
        <f t="shared" si="746"/>
        <v>2.90966303500973-9.80727549854666i</v>
      </c>
      <c r="G2584" t="str">
        <f t="shared" si="747"/>
        <v>0.999915160638016-0.00921043778908733i</v>
      </c>
      <c r="H2584" t="str">
        <f t="shared" si="748"/>
        <v>4.73426936539177-100.241864818298i</v>
      </c>
      <c r="I2584" t="str">
        <f t="shared" si="749"/>
        <v>-6.56281123064023-2.2891083016853i</v>
      </c>
      <c r="K2584" t="str">
        <f t="shared" si="750"/>
        <v>0.00235048274208238-0.0024285594702363i</v>
      </c>
      <c r="L2584" t="str">
        <f t="shared" si="751"/>
        <v>0.000714285714285714-0.0791950839343081i</v>
      </c>
      <c r="M2584" t="str">
        <f t="shared" si="752"/>
        <v>0.0025-0.00246734683848364i</v>
      </c>
      <c r="N2584">
        <f t="shared" si="753"/>
        <v>118.33193022689937</v>
      </c>
      <c r="O2584">
        <f t="shared" si="754"/>
        <v>10.483958612696265</v>
      </c>
      <c r="P2584" s="3">
        <f t="shared" si="755"/>
        <v>-10.483958612696265</v>
      </c>
      <c r="Q2584" s="3">
        <f t="shared" si="756"/>
        <v>-61.668069773100619</v>
      </c>
      <c r="R2584">
        <f t="shared" si="757"/>
        <v>118.33193022689937</v>
      </c>
      <c r="S2584">
        <f t="shared" si="758"/>
        <v>15.270948725188775</v>
      </c>
      <c r="T2584">
        <f t="shared" si="741"/>
        <v>-10.483958612696265</v>
      </c>
    </row>
    <row r="2585" spans="1:20" x14ac:dyDescent="0.25">
      <c r="A2585">
        <f t="shared" si="742"/>
        <v>96314.811419294783</v>
      </c>
      <c r="B2585">
        <f t="shared" si="759"/>
        <v>15328.978330344493</v>
      </c>
      <c r="C2585" t="str">
        <f t="shared" si="743"/>
        <v>0.142443546243476-0.262705100093452i</v>
      </c>
      <c r="D2585" t="str">
        <f t="shared" si="744"/>
        <v>3.4765817555371-1.11150954098189i</v>
      </c>
      <c r="E2585" t="str">
        <f t="shared" si="745"/>
        <v>194.042207823741+6.88656909544127i</v>
      </c>
      <c r="F2585" t="str">
        <f t="shared" si="746"/>
        <v>2.90966115535631-9.77035222140976i</v>
      </c>
      <c r="G2585" t="str">
        <f t="shared" si="747"/>
        <v>0.999914514689008-0.009245431480098i</v>
      </c>
      <c r="H2585" t="str">
        <f t="shared" si="748"/>
        <v>4.69491891834044-99.8284966328903i</v>
      </c>
      <c r="I2585" t="str">
        <f t="shared" si="749"/>
        <v>-6.51118274526014-2.27717717601286i</v>
      </c>
      <c r="K2585" t="str">
        <f t="shared" si="750"/>
        <v>0.00235033368137535-0.0024198942421857i</v>
      </c>
      <c r="L2585" t="str">
        <f t="shared" si="751"/>
        <v>0.000714285714285714-0.0788952818632276i</v>
      </c>
      <c r="M2585" t="str">
        <f t="shared" si="752"/>
        <v>0.0025-0.00245800641411003i</v>
      </c>
      <c r="N2585">
        <f t="shared" si="753"/>
        <v>118.46736513925302</v>
      </c>
      <c r="O2585">
        <f t="shared" si="754"/>
        <v>10.491284391330284</v>
      </c>
      <c r="P2585" s="3">
        <f t="shared" si="755"/>
        <v>-10.491284391330284</v>
      </c>
      <c r="Q2585" s="3">
        <f t="shared" si="756"/>
        <v>-61.532634860746981</v>
      </c>
      <c r="R2585">
        <f t="shared" si="757"/>
        <v>118.46736513925302</v>
      </c>
      <c r="S2585">
        <f t="shared" si="758"/>
        <v>15.328978330344492</v>
      </c>
      <c r="T2585">
        <f t="shared" si="741"/>
        <v>-10.491284391330284</v>
      </c>
    </row>
    <row r="2586" spans="1:20" x14ac:dyDescent="0.25">
      <c r="A2586">
        <f t="shared" si="742"/>
        <v>96680.807702688107</v>
      </c>
      <c r="B2586">
        <f t="shared" si="759"/>
        <v>15387.228447999802</v>
      </c>
      <c r="C2586" t="str">
        <f t="shared" si="743"/>
        <v>0.142943231995352-0.26215289299229i</v>
      </c>
      <c r="D2586" t="str">
        <f t="shared" si="744"/>
        <v>3.4765700098483-1.10785717406422i</v>
      </c>
      <c r="E2586" t="str">
        <f t="shared" si="745"/>
        <v>194.306470686672+6.82707545958647i</v>
      </c>
      <c r="F2586" t="str">
        <f t="shared" si="746"/>
        <v>2.90965926139283-9.73356949380506i</v>
      </c>
      <c r="G2586" t="str">
        <f t="shared" si="747"/>
        <v>0.999913863822305-0.00928055807879579i</v>
      </c>
      <c r="H2586" t="str">
        <f t="shared" si="748"/>
        <v>4.65592271860949-99.417097718882i</v>
      </c>
      <c r="I2586" t="str">
        <f t="shared" si="749"/>
        <v>-6.4599783354668-2.2653322954333i</v>
      </c>
      <c r="K2586" t="str">
        <f t="shared" si="750"/>
        <v>0.00235018543304269-0.00241126379883067i</v>
      </c>
      <c r="L2586" t="str">
        <f t="shared" si="751"/>
        <v>0.000714285714285714-0.0785966147272637i</v>
      </c>
      <c r="M2586" t="str">
        <f t="shared" si="752"/>
        <v>0.0025-0.00244870134898389i</v>
      </c>
      <c r="N2586">
        <f t="shared" si="753"/>
        <v>118.60216232140513</v>
      </c>
      <c r="O2586">
        <f t="shared" si="754"/>
        <v>10.498450069182869</v>
      </c>
      <c r="P2586" s="3">
        <f t="shared" si="755"/>
        <v>-10.498450069182869</v>
      </c>
      <c r="Q2586" s="3">
        <f t="shared" si="756"/>
        <v>-61.397837678594868</v>
      </c>
      <c r="R2586">
        <f t="shared" si="757"/>
        <v>118.60216232140513</v>
      </c>
      <c r="S2586">
        <f t="shared" si="758"/>
        <v>15.387228447999801</v>
      </c>
      <c r="T2586">
        <f t="shared" si="741"/>
        <v>-10.498450069182869</v>
      </c>
    </row>
    <row r="2587" spans="1:20" x14ac:dyDescent="0.25">
      <c r="A2587">
        <f t="shared" si="742"/>
        <v>97048.194771958326</v>
      </c>
      <c r="B2587">
        <f t="shared" si="759"/>
        <v>15445.699916102201</v>
      </c>
      <c r="C2587" t="str">
        <f t="shared" si="743"/>
        <v>0.143440911564908-0.261606413642443i</v>
      </c>
      <c r="D2587" t="str">
        <f t="shared" si="744"/>
        <v>3.47655817480295-1.10422074026261i</v>
      </c>
      <c r="E2587" t="str">
        <f t="shared" si="745"/>
        <v>194.572909680222+6.76607182573142i</v>
      </c>
      <c r="F2587" t="str">
        <f t="shared" si="746"/>
        <v>2.90965735301039-9.69692678659764i</v>
      </c>
      <c r="G2587" t="str">
        <f t="shared" si="747"/>
        <v>0.999913208000473-0.00931581808944803i</v>
      </c>
      <c r="H2587" t="str">
        <f t="shared" si="748"/>
        <v>4.61727714618454-99.0076556337742i</v>
      </c>
      <c r="I2587" t="str">
        <f t="shared" si="749"/>
        <v>-6.40919425527883-2.25357278460803i</v>
      </c>
      <c r="K2587" t="str">
        <f t="shared" si="750"/>
        <v>0.00235003798856734-0.00240266801603549i</v>
      </c>
      <c r="L2587" t="str">
        <f t="shared" si="751"/>
        <v>0.000714285714285714-0.0782990782299901i</v>
      </c>
      <c r="M2587" t="str">
        <f t="shared" si="752"/>
        <v>0.0025-0.00243943150924874i</v>
      </c>
      <c r="N2587">
        <f t="shared" si="753"/>
        <v>118.73631476575422</v>
      </c>
      <c r="O2587">
        <f t="shared" si="754"/>
        <v>10.505455333720096</v>
      </c>
      <c r="P2587" s="3">
        <f t="shared" si="755"/>
        <v>-10.505455333720096</v>
      </c>
      <c r="Q2587" s="3">
        <f t="shared" si="756"/>
        <v>-61.263685234245784</v>
      </c>
      <c r="R2587">
        <f t="shared" si="757"/>
        <v>118.73631476575422</v>
      </c>
      <c r="S2587">
        <f t="shared" si="758"/>
        <v>15.445699916102201</v>
      </c>
      <c r="T2587">
        <f t="shared" si="741"/>
        <v>-10.505455333720096</v>
      </c>
    </row>
    <row r="2588" spans="1:20" x14ac:dyDescent="0.25">
      <c r="A2588">
        <f t="shared" si="742"/>
        <v>97416.977912091766</v>
      </c>
      <c r="B2588">
        <f t="shared" si="759"/>
        <v>15504.39357578339</v>
      </c>
      <c r="C2588" t="str">
        <f t="shared" si="743"/>
        <v>0.143936603539418-0.261065680231578i</v>
      </c>
      <c r="D2588" t="str">
        <f t="shared" si="744"/>
        <v>3.47654624972184-1.10060018722253i</v>
      </c>
      <c r="E2588" t="str">
        <f t="shared" si="745"/>
        <v>194.841541848129+6.70353140728851i</v>
      </c>
      <c r="F2588" t="str">
        <f t="shared" si="746"/>
        <v>2.9096554300992-9.6604235726668i</v>
      </c>
      <c r="G2588" t="str">
        <f t="shared" si="747"/>
        <v>0.999912547185795-0.00935121201822932i</v>
      </c>
      <c r="H2588" t="str">
        <f t="shared" si="748"/>
        <v>4.57897862470412-98.6001580468124i</v>
      </c>
      <c r="I2588" t="str">
        <f t="shared" si="749"/>
        <v>-6.35882679589125-2.24189777946748i</v>
      </c>
      <c r="K2588" t="str">
        <f t="shared" si="750"/>
        <v>0.00234989133947865-0.00239410677015966i</v>
      </c>
      <c r="L2588" t="str">
        <f t="shared" si="751"/>
        <v>0.000714285714285714-0.0780026680912432i</v>
      </c>
      <c r="M2588" t="str">
        <f t="shared" si="752"/>
        <v>0.0025-0.00243019676155483i</v>
      </c>
      <c r="N2588">
        <f t="shared" si="753"/>
        <v>118.8698153932614</v>
      </c>
      <c r="O2588">
        <f t="shared" si="754"/>
        <v>10.5122998735128</v>
      </c>
      <c r="P2588" s="3">
        <f t="shared" si="755"/>
        <v>-10.5122998735128</v>
      </c>
      <c r="Q2588" s="3">
        <f t="shared" si="756"/>
        <v>-61.130184606738595</v>
      </c>
      <c r="R2588">
        <f t="shared" si="757"/>
        <v>118.8698153932614</v>
      </c>
      <c r="S2588">
        <f t="shared" si="758"/>
        <v>15.504393575783389</v>
      </c>
      <c r="T2588">
        <f t="shared" si="741"/>
        <v>-10.5122998735128</v>
      </c>
    </row>
    <row r="2589" spans="1:20" x14ac:dyDescent="0.25">
      <c r="A2589">
        <f t="shared" si="742"/>
        <v>97787.16242815771</v>
      </c>
      <c r="B2589">
        <f t="shared" si="759"/>
        <v>15563.310271371367</v>
      </c>
      <c r="C2589" t="str">
        <f t="shared" si="743"/>
        <v>0.144430326134183-0.260530711413194i</v>
      </c>
      <c r="D2589" t="str">
        <f t="shared" si="744"/>
        <v>3.47653423392068-1.09699546281737i</v>
      </c>
      <c r="E2589" t="str">
        <f t="shared" si="745"/>
        <v>195.11238430733+6.63942694101623i</v>
      </c>
      <c r="F2589" t="str">
        <f t="shared" si="746"/>
        <v>2.90965349254871-9.62405932689845i</v>
      </c>
      <c r="G2589" t="str">
        <f t="shared" si="747"/>
        <v>0.999911881340268-0.00938674037322869i</v>
      </c>
      <c r="H2589" t="str">
        <f t="shared" si="748"/>
        <v>4.54102362083228-98.1945927376636i</v>
      </c>
      <c r="I2589" t="str">
        <f t="shared" si="749"/>
        <v>-6.30887228524361-2.2303064270409i</v>
      </c>
      <c r="K2589" t="str">
        <f t="shared" si="750"/>
        <v>0.00234974547735189-0.0023855799380561i</v>
      </c>
      <c r="L2589" t="str">
        <f t="shared" si="751"/>
        <v>0.000714285714285714-0.0777073800470642i</v>
      </c>
      <c r="M2589" t="str">
        <f t="shared" si="752"/>
        <v>0.0025-0.00242099697305722i</v>
      </c>
      <c r="N2589">
        <f t="shared" si="753"/>
        <v>119.0026570525486</v>
      </c>
      <c r="O2589">
        <f t="shared" si="754"/>
        <v>10.518983378307835</v>
      </c>
      <c r="P2589" s="3">
        <f t="shared" si="755"/>
        <v>-10.518983378307835</v>
      </c>
      <c r="Q2589" s="3">
        <f t="shared" si="756"/>
        <v>-60.997342947451401</v>
      </c>
      <c r="R2589">
        <f t="shared" si="757"/>
        <v>119.0026570525486</v>
      </c>
      <c r="S2589">
        <f t="shared" si="758"/>
        <v>15.563310271371368</v>
      </c>
      <c r="T2589">
        <f t="shared" si="741"/>
        <v>-10.518983378307835</v>
      </c>
    </row>
    <row r="2590" spans="1:20" x14ac:dyDescent="0.25">
      <c r="A2590">
        <f t="shared" si="742"/>
        <v>98158.753645384713</v>
      </c>
      <c r="B2590">
        <f t="shared" si="759"/>
        <v>15622.450850402578</v>
      </c>
      <c r="C2590" t="str">
        <f t="shared" si="743"/>
        <v>0.144922097186731-0.260001526312008i</v>
      </c>
      <c r="D2590" t="str">
        <f t="shared" si="744"/>
        <v>3.47652212670993-1.09340651514774i</v>
      </c>
      <c r="E2590" t="str">
        <f t="shared" si="745"/>
        <v>195.385454245597+6.57373067817404i</v>
      </c>
      <c r="F2590" t="str">
        <f t="shared" si="746"/>
        <v>2.90965154024745-9.58783352617757i</v>
      </c>
      <c r="G2590" t="str">
        <f t="shared" si="747"/>
        <v>0.999911210425596-0.00942240366445675i</v>
      </c>
      <c r="H2590" t="str">
        <f t="shared" si="748"/>
        <v>4.50340864364197-97.7909475951145i</v>
      </c>
      <c r="I2590" t="str">
        <f t="shared" si="749"/>
        <v>-6.2593270875945-2.218797885289i</v>
      </c>
      <c r="K2590" t="str">
        <f t="shared" si="750"/>
        <v>0.00234960039380773-0.00237708739706936i</v>
      </c>
      <c r="L2590" t="str">
        <f t="shared" si="751"/>
        <v>0.000714285714285714-0.077413209849636i</v>
      </c>
      <c r="M2590" t="str">
        <f t="shared" si="752"/>
        <v>0.0025-0.00241183201141384i</v>
      </c>
      <c r="N2590">
        <f t="shared" si="753"/>
        <v>119.13483251897748</v>
      </c>
      <c r="O2590">
        <f t="shared" si="754"/>
        <v>10.525505539101756</v>
      </c>
      <c r="P2590" s="3">
        <f t="shared" si="755"/>
        <v>-10.525505539101756</v>
      </c>
      <c r="Q2590" s="3">
        <f t="shared" si="756"/>
        <v>-60.865167481022517</v>
      </c>
      <c r="R2590">
        <f t="shared" si="757"/>
        <v>119.13483251897748</v>
      </c>
      <c r="S2590">
        <f t="shared" si="758"/>
        <v>15.622450850402577</v>
      </c>
      <c r="T2590">
        <f t="shared" si="741"/>
        <v>-10.525505539101756</v>
      </c>
    </row>
    <row r="2591" spans="1:20" x14ac:dyDescent="0.25">
      <c r="A2591">
        <f t="shared" si="742"/>
        <v>98531.75690923717</v>
      </c>
      <c r="B2591">
        <f t="shared" si="759"/>
        <v>15681.816163634108</v>
      </c>
      <c r="C2591" t="str">
        <f t="shared" si="743"/>
        <v>0.145411934150834-0.259478144529405i</v>
      </c>
      <c r="D2591" t="str">
        <f t="shared" si="744"/>
        <v>3.47650992739483-1.08983329254069i</v>
      </c>
      <c r="E2591" t="str">
        <f t="shared" si="745"/>
        <v>195.660768919031+6.50641437551195i</v>
      </c>
      <c r="F2591" t="str">
        <f t="shared" si="746"/>
        <v>2.90964957308316-9.55174564938069i</v>
      </c>
      <c r="G2591" t="str">
        <f t="shared" si="747"/>
        <v>0.999910534403195-0.0094582024038529i</v>
      </c>
      <c r="H2591" t="str">
        <f t="shared" si="748"/>
        <v>4.46613024400865-97.389210615786i</v>
      </c>
      <c r="I2591" t="str">
        <f t="shared" si="749"/>
        <v>-6.21018760310163-2.2073713229396i</v>
      </c>
      <c r="K2591" t="str">
        <f t="shared" si="750"/>
        <v>0.00234945608051179-0.00236862902503399i</v>
      </c>
      <c r="L2591" t="str">
        <f t="shared" si="751"/>
        <v>0.000714285714285714-0.0771201532672205i</v>
      </c>
      <c r="M2591" t="str">
        <f t="shared" si="752"/>
        <v>0.0025-0.00240270174478367i</v>
      </c>
      <c r="N2591">
        <f t="shared" si="753"/>
        <v>119.26633449371863</v>
      </c>
      <c r="O2591">
        <f t="shared" si="754"/>
        <v>10.531866048216177</v>
      </c>
      <c r="P2591" s="3">
        <f t="shared" si="755"/>
        <v>-10.531866048216177</v>
      </c>
      <c r="Q2591" s="3">
        <f t="shared" si="756"/>
        <v>-60.733665506281362</v>
      </c>
      <c r="R2591">
        <f t="shared" si="757"/>
        <v>119.26633449371863</v>
      </c>
      <c r="S2591">
        <f t="shared" si="758"/>
        <v>15.681816163634108</v>
      </c>
      <c r="T2591">
        <f t="shared" si="741"/>
        <v>-10.531866048216177</v>
      </c>
    </row>
    <row r="2592" spans="1:20" x14ac:dyDescent="0.25">
      <c r="A2592">
        <f t="shared" si="742"/>
        <v>98906.177585492289</v>
      </c>
      <c r="B2592">
        <f t="shared" si="759"/>
        <v>15741.407065055919</v>
      </c>
      <c r="C2592" t="str">
        <f t="shared" si="743"/>
        <v>0.145899854090313-0.258960586148942i</v>
      </c>
      <c r="D2592" t="str">
        <f t="shared" si="744"/>
        <v>3.47649763527538-1.08627574354897i</v>
      </c>
      <c r="E2592" t="str">
        <f t="shared" si="745"/>
        <v>195.938345649444+6.437449286091i</v>
      </c>
      <c r="F2592" t="str">
        <f t="shared" si="746"/>
        <v>2.90964759094272-9.51579517736839i</v>
      </c>
      <c r="G2592" t="str">
        <f t="shared" si="747"/>
        <v>0.999909853234187-0.00949413710529254i</v>
      </c>
      <c r="H2592" t="str">
        <f t="shared" si="748"/>
        <v>4.42918501401416-96.989369902867i</v>
      </c>
      <c r="I2592" t="str">
        <f t="shared" si="749"/>
        <v>-6.16145026740776-2.19602591932602i</v>
      </c>
      <c r="K2592" t="str">
        <f t="shared" si="750"/>
        <v>0.00234931252917417-0.00236020470027257i</v>
      </c>
      <c r="L2592" t="str">
        <f t="shared" si="751"/>
        <v>0.000714285714285714-0.0768282060841007i</v>
      </c>
      <c r="M2592" t="str">
        <f t="shared" si="752"/>
        <v>0.0025-0.00239360604182473i</v>
      </c>
      <c r="N2592">
        <f t="shared" si="753"/>
        <v>119.39715560280794</v>
      </c>
      <c r="O2592">
        <f t="shared" si="754"/>
        <v>10.538064599375431</v>
      </c>
      <c r="P2592" s="3">
        <f t="shared" si="755"/>
        <v>-10.538064599375431</v>
      </c>
      <c r="Q2592" s="3">
        <f t="shared" si="756"/>
        <v>-60.602844397192065</v>
      </c>
      <c r="R2592">
        <f t="shared" si="757"/>
        <v>119.39715560280794</v>
      </c>
      <c r="S2592">
        <f t="shared" si="758"/>
        <v>15.741407065055919</v>
      </c>
      <c r="T2592">
        <f t="shared" si="741"/>
        <v>-10.538064599375431</v>
      </c>
    </row>
    <row r="2593" spans="1:20" x14ac:dyDescent="0.25">
      <c r="A2593">
        <f t="shared" si="742"/>
        <v>99282.021060317158</v>
      </c>
      <c r="B2593">
        <f t="shared" si="759"/>
        <v>15801.224411903131</v>
      </c>
      <c r="C2593" t="str">
        <f t="shared" si="743"/>
        <v>0.146385873672602-0.258448871741888i</v>
      </c>
      <c r="D2593" t="str">
        <f t="shared" si="744"/>
        <v>3.47648524964624-1.08273381695029i</v>
      </c>
      <c r="E2593" t="str">
        <f t="shared" si="745"/>
        <v>196.218201821564+6.36680614994048i</v>
      </c>
      <c r="F2593" t="str">
        <f t="shared" si="746"/>
        <v>2.90964559371212-9.4799815929778i</v>
      </c>
      <c r="G2593" t="str">
        <f t="shared" si="747"/>
        <v>0.999909166879396-0.00953020828459435i</v>
      </c>
      <c r="H2593" t="str">
        <f t="shared" si="748"/>
        <v>4.39256958636047-96.5914136648659i</v>
      </c>
      <c r="I2593" t="str">
        <f t="shared" si="749"/>
        <v>-6.11311155123232-2.18476086422826i</v>
      </c>
      <c r="K2593" t="str">
        <f t="shared" si="750"/>
        <v>0.00234916973154898-0.00235181430159419i</v>
      </c>
      <c r="L2593" t="str">
        <f t="shared" si="751"/>
        <v>0.000714285714285714-0.0765373641005191i</v>
      </c>
      <c r="M2593" t="str">
        <f t="shared" si="752"/>
        <v>0.0025-0.0023845447716923i</v>
      </c>
      <c r="N2593">
        <f t="shared" si="753"/>
        <v>119.5272883961872</v>
      </c>
      <c r="O2593">
        <f t="shared" si="754"/>
        <v>10.544100887787424</v>
      </c>
      <c r="P2593" s="3">
        <f t="shared" si="755"/>
        <v>-10.544100887787424</v>
      </c>
      <c r="Q2593" s="3">
        <f t="shared" si="756"/>
        <v>-60.47271160381279</v>
      </c>
      <c r="R2593">
        <f t="shared" si="757"/>
        <v>119.5272883961872</v>
      </c>
      <c r="S2593">
        <f t="shared" si="758"/>
        <v>15.801224411903132</v>
      </c>
      <c r="T2593">
        <f t="shared" si="741"/>
        <v>-10.544100887787424</v>
      </c>
    </row>
    <row r="2594" spans="1:20" x14ac:dyDescent="0.25">
      <c r="A2594">
        <f t="shared" si="742"/>
        <v>99659.292740346369</v>
      </c>
      <c r="B2594">
        <f t="shared" si="759"/>
        <v>15861.269064668364</v>
      </c>
      <c r="C2594" t="str">
        <f t="shared" si="743"/>
        <v>0.146870009162117-0.257943022372838i</v>
      </c>
      <c r="D2594" t="str">
        <f t="shared" si="744"/>
        <v>3.47647276979673-1.07920746174656i</v>
      </c>
      <c r="E2594" t="str">
        <f t="shared" si="745"/>
        <v>196.500354880128+6.29445518453869i</v>
      </c>
      <c r="F2594" t="str">
        <f t="shared" si="746"/>
        <v>2.90964358127649-9.44430438101522i</v>
      </c>
      <c r="G2594" t="str">
        <f t="shared" si="747"/>
        <v>0.999908475299352-0.00956641645952751i</v>
      </c>
      <c r="H2594" t="str">
        <f t="shared" si="748"/>
        <v>4.35628063379301-96.1953302143792i</v>
      </c>
      <c r="I2594" t="str">
        <f t="shared" si="749"/>
        <v>-6.06516795996861-2.17357535771683i</v>
      </c>
      <c r="K2594" t="str">
        <f t="shared" si="750"/>
        <v>0.00234902767943381-0.00234345770829253i</v>
      </c>
      <c r="L2594" t="str">
        <f t="shared" si="751"/>
        <v>0.000714285714285714-0.0762476231326148i</v>
      </c>
      <c r="M2594" t="str">
        <f t="shared" si="752"/>
        <v>0.0025-0.00237551780403696i</v>
      </c>
      <c r="N2594">
        <f t="shared" si="753"/>
        <v>119.65672534673465</v>
      </c>
      <c r="O2594">
        <f t="shared" si="754"/>
        <v>10.549974610225938</v>
      </c>
      <c r="P2594" s="3">
        <f t="shared" si="755"/>
        <v>-10.549974610225938</v>
      </c>
      <c r="Q2594" s="3">
        <f t="shared" si="756"/>
        <v>-60.343274653265354</v>
      </c>
      <c r="R2594">
        <f t="shared" si="757"/>
        <v>119.65672534673465</v>
      </c>
      <c r="S2594">
        <f t="shared" si="758"/>
        <v>15.861269064668365</v>
      </c>
      <c r="T2594">
        <f t="shared" si="741"/>
        <v>-10.549974610225938</v>
      </c>
    </row>
    <row r="2595" spans="1:20" x14ac:dyDescent="0.25">
      <c r="A2595">
        <f t="shared" si="742"/>
        <v>100037.99805275968</v>
      </c>
      <c r="B2595">
        <f t="shared" si="759"/>
        <v>15921.541887114105</v>
      </c>
      <c r="C2595" t="str">
        <f t="shared" si="743"/>
        <v>0.147352276413382-0.257443059605371i</v>
      </c>
      <c r="D2595" t="str">
        <f t="shared" si="744"/>
        <v>3.47646019501079-1.07569662716316i</v>
      </c>
      <c r="E2595" t="str">
        <f t="shared" si="745"/>
        <v>196.784822326807+6.22036607511991i</v>
      </c>
      <c r="F2595" t="str">
        <f t="shared" si="746"/>
        <v>2.9096415535201-9.40876302824863i</v>
      </c>
      <c r="G2595" t="str">
        <f t="shared" si="747"/>
        <v>0.999907778454281-0.00960276214981906i</v>
      </c>
      <c r="H2595" t="str">
        <f t="shared" si="748"/>
        <v>4.32031486853401-95.8011079668777i</v>
      </c>
      <c r="I2595" t="str">
        <f t="shared" si="749"/>
        <v>-6.01761603328638-2.16246860999934i</v>
      </c>
      <c r="K2595" t="str">
        <f t="shared" si="750"/>
        <v>0.00234888636466934-0.00233513480014419i</v>
      </c>
      <c r="L2595" t="str">
        <f t="shared" si="751"/>
        <v>0.000714285714285714-0.0759589790123678i</v>
      </c>
      <c r="M2595" t="str">
        <f t="shared" si="752"/>
        <v>0.0025-0.00236652500900275i</v>
      </c>
      <c r="N2595">
        <f t="shared" si="753"/>
        <v>119.78545884927979</v>
      </c>
      <c r="O2595">
        <f t="shared" si="754"/>
        <v>10.555685465115898</v>
      </c>
      <c r="P2595" s="3">
        <f t="shared" si="755"/>
        <v>-10.555685465115898</v>
      </c>
      <c r="Q2595" s="3">
        <f t="shared" si="756"/>
        <v>-60.214541150720201</v>
      </c>
      <c r="R2595">
        <f t="shared" si="757"/>
        <v>119.78545884927979</v>
      </c>
      <c r="S2595">
        <f t="shared" si="758"/>
        <v>15.921541887114104</v>
      </c>
      <c r="T2595">
        <f t="shared" si="741"/>
        <v>-10.555685465115898</v>
      </c>
    </row>
    <row r="2596" spans="1:20" x14ac:dyDescent="0.25">
      <c r="A2596">
        <f t="shared" si="742"/>
        <v>100418.14244536018</v>
      </c>
      <c r="B2596">
        <f t="shared" si="759"/>
        <v>15982.043746285139</v>
      </c>
      <c r="C2596" t="str">
        <f t="shared" si="743"/>
        <v>0.14783269086391-0.256949005507752i</v>
      </c>
      <c r="D2596" t="str">
        <f t="shared" si="744"/>
        <v>3.47644752456692-1.07220126264823i</v>
      </c>
      <c r="E2596" t="str">
        <f t="shared" si="745"/>
        <v>197.071621716966+6.14450796480398i</v>
      </c>
      <c r="F2596" t="str">
        <f t="shared" si="746"/>
        <v>2.90963951032636-9.37335702340049i</v>
      </c>
      <c r="G2596" t="str">
        <f t="shared" si="747"/>
        <v>0.999907076304106-0.00963924587716122i</v>
      </c>
      <c r="H2596" t="str">
        <f t="shared" si="748"/>
        <v>4.2846690417248-95.4087354395095i</v>
      </c>
      <c r="I2596" t="str">
        <f t="shared" si="749"/>
        <v>-5.97045234474009-2.15143984126968i</v>
      </c>
      <c r="K2596" t="str">
        <f t="shared" si="750"/>
        <v>0.00234874577913883-0.00232684545740699i</v>
      </c>
      <c r="L2596" t="str">
        <f t="shared" si="751"/>
        <v>0.000714285714285714-0.0756714275875353i</v>
      </c>
      <c r="M2596" t="str">
        <f t="shared" si="752"/>
        <v>0.0025-0.0023575662572253i</v>
      </c>
      <c r="N2596">
        <f t="shared" si="753"/>
        <v>119.91348121960421</v>
      </c>
      <c r="O2596">
        <f t="shared" si="754"/>
        <v>10.56123315262149</v>
      </c>
      <c r="P2596" s="3">
        <f t="shared" si="755"/>
        <v>-10.56123315262149</v>
      </c>
      <c r="Q2596" s="3">
        <f t="shared" si="756"/>
        <v>-60.086518780395792</v>
      </c>
      <c r="R2596">
        <f t="shared" si="757"/>
        <v>119.91348121960421</v>
      </c>
      <c r="S2596">
        <f t="shared" si="758"/>
        <v>15.982043746285139</v>
      </c>
      <c r="T2596">
        <f t="shared" si="741"/>
        <v>-10.56123315262149</v>
      </c>
    </row>
    <row r="2597" spans="1:20" x14ac:dyDescent="0.25">
      <c r="A2597">
        <f t="shared" si="742"/>
        <v>100799.73138665255</v>
      </c>
      <c r="B2597">
        <f t="shared" si="759"/>
        <v>16042.775512521022</v>
      </c>
      <c r="C2597" t="str">
        <f t="shared" si="743"/>
        <v>0.148311267526866-0.256460882658695i</v>
      </c>
      <c r="D2597" t="str">
        <f t="shared" si="744"/>
        <v>3.47643475773809-1.06872131787187i</v>
      </c>
      <c r="E2597" t="str">
        <f t="shared" si="745"/>
        <v>197.360770656289+6.06684944454585i</v>
      </c>
      <c r="F2597" t="str">
        <f t="shared" si="746"/>
        <v>2.90963745157773-9.33808585713995i</v>
      </c>
      <c r="G2597" t="str">
        <f t="shared" si="747"/>
        <v>0.999906368808449-0.00967586816521871i</v>
      </c>
      <c r="H2597" t="str">
        <f t="shared" si="748"/>
        <v>4.24933994287749-95.0182012499188i</v>
      </c>
      <c r="I2597" t="str">
        <f t="shared" si="749"/>
        <v>-5.92367350138184-2.14048828155958i</v>
      </c>
      <c r="K2597" t="str">
        <f t="shared" si="750"/>
        <v>0.00234860591476767-0.00231858956081817i</v>
      </c>
      <c r="L2597" t="str">
        <f t="shared" si="751"/>
        <v>0.000714285714285714-0.0753849647215931i</v>
      </c>
      <c r="M2597" t="str">
        <f t="shared" si="752"/>
        <v>0.0025-0.00234864141982994i</v>
      </c>
      <c r="N2597">
        <f t="shared" si="753"/>
        <v>120.04078469343087</v>
      </c>
      <c r="O2597">
        <f t="shared" si="754"/>
        <v>10.566617374736362</v>
      </c>
      <c r="P2597" s="3">
        <f t="shared" si="755"/>
        <v>-10.566617374736362</v>
      </c>
      <c r="Q2597" s="3">
        <f t="shared" si="756"/>
        <v>-59.959215306569135</v>
      </c>
      <c r="R2597">
        <f t="shared" si="757"/>
        <v>120.04078469343087</v>
      </c>
      <c r="S2597">
        <f t="shared" si="758"/>
        <v>16.042775512521022</v>
      </c>
      <c r="T2597">
        <f t="shared" si="741"/>
        <v>-10.566617374736362</v>
      </c>
    </row>
    <row r="2598" spans="1:20" x14ac:dyDescent="0.25">
      <c r="A2598">
        <f t="shared" si="742"/>
        <v>101182.77036592182</v>
      </c>
      <c r="B2598">
        <f t="shared" si="759"/>
        <v>16103.738059468602</v>
      </c>
      <c r="C2598" t="str">
        <f t="shared" si="743"/>
        <v>0.14878802098347-0.255978714153169i</v>
      </c>
      <c r="D2598" t="str">
        <f t="shared" si="744"/>
        <v>3.47642189379188-1.06525674272549i</v>
      </c>
      <c r="E2598" t="str">
        <f t="shared" si="745"/>
        <v>197.652286797198+5.98735854290542i</v>
      </c>
      <c r="F2598" t="str">
        <f t="shared" si="746"/>
        <v>2.90963537715584-9.30294902207621i</v>
      </c>
      <c r="G2598" t="str">
        <f t="shared" si="747"/>
        <v>0.999905655926622-0.00971262953963615i</v>
      </c>
      <c r="H2598" t="str">
        <f t="shared" si="748"/>
        <v>4.21432439933578-94.6294941150832i</v>
      </c>
      <c r="I2598" t="str">
        <f t="shared" si="749"/>
        <v>-5.87727614338061-2.12961317059296i</v>
      </c>
      <c r="K2598" t="str">
        <f t="shared" si="750"/>
        <v>0.00234846676352291-0.00231036699159273i</v>
      </c>
      <c r="L2598" t="str">
        <f t="shared" si="751"/>
        <v>0.000714285714285714-0.0750995862936773i</v>
      </c>
      <c r="M2598" t="str">
        <f t="shared" si="752"/>
        <v>0.0025-0.00233975036842991i</v>
      </c>
      <c r="N2598">
        <f t="shared" si="753"/>
        <v>120.16736142539833</v>
      </c>
      <c r="O2598">
        <f t="shared" si="754"/>
        <v>10.571837835376831</v>
      </c>
      <c r="P2598" s="3">
        <f t="shared" si="755"/>
        <v>-10.571837835376831</v>
      </c>
      <c r="Q2598" s="3">
        <f t="shared" si="756"/>
        <v>-59.832638574601681</v>
      </c>
      <c r="R2598">
        <f t="shared" si="757"/>
        <v>120.16736142539833</v>
      </c>
      <c r="S2598">
        <f t="shared" si="758"/>
        <v>16.103738059468601</v>
      </c>
      <c r="T2598">
        <f t="shared" si="741"/>
        <v>-10.571837835376831</v>
      </c>
    </row>
    <row r="2599" spans="1:20" x14ac:dyDescent="0.25">
      <c r="A2599">
        <f t="shared" si="742"/>
        <v>101567.26489331233</v>
      </c>
      <c r="B2599">
        <f t="shared" si="759"/>
        <v>16164.932264094583</v>
      </c>
      <c r="C2599" t="str">
        <f t="shared" si="743"/>
        <v>0.149262965375135-0.255502523608252i</v>
      </c>
      <c r="D2599" t="str">
        <f t="shared" si="744"/>
        <v>3.47640893199023-1.06180748732102i</v>
      </c>
      <c r="E2599" t="str">
        <f t="shared" si="745"/>
        <v>197.946187835126+5.90600271562527i</v>
      </c>
      <c r="F2599" t="str">
        <f t="shared" si="746"/>
        <v>2.90963328694139-9.26794601275056i</v>
      </c>
      <c r="G2599" t="str">
        <f t="shared" si="747"/>
        <v>0.999904937617626-0.00974953052804547i</v>
      </c>
      <c r="H2599" t="str">
        <f t="shared" si="748"/>
        <v>4.17961927574459-94.2426028501655i</v>
      </c>
      <c r="I2599" t="str">
        <f t="shared" si="749"/>
        <v>-5.83125694364547-2.11881375764256i</v>
      </c>
      <c r="K2599" t="str">
        <f t="shared" si="750"/>
        <v>0.00234832831741283-0.00230217763142175i</v>
      </c>
      <c r="L2599" t="str">
        <f t="shared" si="751"/>
        <v>0.000714285714285714-0.0748152881985229i</v>
      </c>
      <c r="M2599" t="str">
        <f t="shared" si="752"/>
        <v>0.0025-0.00233089297512444i</v>
      </c>
      <c r="N2599">
        <f t="shared" si="753"/>
        <v>120.29320348801849</v>
      </c>
      <c r="O2599">
        <f t="shared" si="754"/>
        <v>10.576894240478056</v>
      </c>
      <c r="P2599" s="3">
        <f t="shared" si="755"/>
        <v>-10.576894240478056</v>
      </c>
      <c r="Q2599" s="3">
        <f t="shared" si="756"/>
        <v>-59.706796511981501</v>
      </c>
      <c r="R2599">
        <f t="shared" si="757"/>
        <v>120.29320348801849</v>
      </c>
      <c r="S2599">
        <f t="shared" si="758"/>
        <v>16.164932264094581</v>
      </c>
      <c r="T2599">
        <f t="shared" si="741"/>
        <v>-10.576894240478056</v>
      </c>
    </row>
    <row r="2600" spans="1:20" x14ac:dyDescent="0.25">
      <c r="A2600">
        <f t="shared" si="742"/>
        <v>101953.22049990692</v>
      </c>
      <c r="B2600">
        <f t="shared" si="759"/>
        <v>16226.359006698143</v>
      </c>
      <c r="C2600" t="str">
        <f t="shared" si="743"/>
        <v>0.149736114395358-0.255032335169015i</v>
      </c>
      <c r="D2600" t="str">
        <f t="shared" si="744"/>
        <v>3.47639587158944-1.0583735019902i</v>
      </c>
      <c r="E2600" t="str">
        <f t="shared" si="745"/>
        <v>198.242491504596+5.82274883502666i</v>
      </c>
      <c r="F2600" t="str">
        <f t="shared" si="746"/>
        <v>2.90963118081413-9.23307632562936i</v>
      </c>
      <c r="G2600" t="str">
        <f t="shared" si="747"/>
        <v>0.999904213840154-0.00978657166007341i</v>
      </c>
      <c r="H2600" t="str">
        <f t="shared" si="748"/>
        <v>4.14522147352805-93.8575163673804i</v>
      </c>
      <c r="I2600" t="str">
        <f t="shared" si="749"/>
        <v>-5.78561260745451-2.10808930138894i</v>
      </c>
      <c r="K2600" t="str">
        <f t="shared" si="750"/>
        <v>0.0023481905684864-0.00229402136247056i</v>
      </c>
      <c r="L2600" t="str">
        <f t="shared" si="751"/>
        <v>0.000714285714285714-0.0745320663464062i</v>
      </c>
      <c r="M2600" t="str">
        <f t="shared" si="752"/>
        <v>0.0025-0.00232206911249694i</v>
      </c>
      <c r="N2600">
        <f t="shared" si="753"/>
        <v>120.41830287062447</v>
      </c>
      <c r="O2600">
        <f t="shared" si="754"/>
        <v>10.581786298093302</v>
      </c>
      <c r="P2600" s="3">
        <f t="shared" si="755"/>
        <v>-10.581786298093302</v>
      </c>
      <c r="Q2600" s="3">
        <f t="shared" si="756"/>
        <v>-59.581697129375527</v>
      </c>
      <c r="R2600">
        <f t="shared" si="757"/>
        <v>120.41830287062447</v>
      </c>
      <c r="S2600">
        <f t="shared" si="758"/>
        <v>16.226359006698143</v>
      </c>
      <c r="T2600">
        <f t="shared" si="741"/>
        <v>-10.581786298093302</v>
      </c>
    </row>
    <row r="2601" spans="1:20" x14ac:dyDescent="0.25">
      <c r="A2601">
        <f t="shared" si="742"/>
        <v>102340.64273780657</v>
      </c>
      <c r="B2601">
        <f t="shared" si="759"/>
        <v>16288.019170923597</v>
      </c>
      <c r="C2601" t="str">
        <f t="shared" si="743"/>
        <v>0.15020748128135-0.254568173514485i</v>
      </c>
      <c r="D2601" t="str">
        <f t="shared" si="744"/>
        <v>3.47638271184028-1.05495473728392i</v>
      </c>
      <c r="E2601" t="str">
        <f t="shared" si="745"/>
        <v>198.541215575107+5.73756317921251i</v>
      </c>
      <c r="F2601" t="str">
        <f t="shared" si="746"/>
        <v>2.909629058653-9.19833945909697i</v>
      </c>
      <c r="G2601" t="str">
        <f t="shared" si="747"/>
        <v>0.999903484552581-0.00982375346734882i</v>
      </c>
      <c r="H2601" t="str">
        <f t="shared" si="748"/>
        <v>4.11112793037683-93.4742236748808i</v>
      </c>
      <c r="I2601" t="str">
        <f t="shared" si="749"/>
        <v>-5.74033987208889-2.09743906978211i</v>
      </c>
      <c r="K2601" t="str">
        <f t="shared" si="750"/>
        <v>0.00234805350883296-0.00228589806737718i</v>
      </c>
      <c r="L2601" t="str">
        <f t="shared" si="751"/>
        <v>0.000714285714285714-0.074249916663087i</v>
      </c>
      <c r="M2601" t="str">
        <f t="shared" si="752"/>
        <v>0.0025-0.00231327865361321i</v>
      </c>
      <c r="N2601">
        <f t="shared" si="753"/>
        <v>120.54265147830112</v>
      </c>
      <c r="O2601">
        <f t="shared" si="754"/>
        <v>10.586513718495203</v>
      </c>
      <c r="P2601" s="3">
        <f t="shared" si="755"/>
        <v>-10.586513718495203</v>
      </c>
      <c r="Q2601" s="3">
        <f t="shared" si="756"/>
        <v>-59.457348521698876</v>
      </c>
      <c r="R2601">
        <f t="shared" si="757"/>
        <v>120.54265147830112</v>
      </c>
      <c r="S2601">
        <f t="shared" si="758"/>
        <v>16.288019170923597</v>
      </c>
      <c r="T2601">
        <f t="shared" si="741"/>
        <v>-10.586513718495203</v>
      </c>
    </row>
    <row r="2602" spans="1:20" x14ac:dyDescent="0.25">
      <c r="A2602">
        <f t="shared" si="742"/>
        <v>102729.53718021023</v>
      </c>
      <c r="B2602">
        <f t="shared" si="759"/>
        <v>16349.913643773107</v>
      </c>
      <c r="C2602" t="str">
        <f t="shared" si="743"/>
        <v>0.150677078805374-0.254110063863607i</v>
      </c>
      <c r="D2602" t="str">
        <f t="shared" si="744"/>
        <v>3.47636945198781-1.0515511439714i</v>
      </c>
      <c r="E2602" t="str">
        <f t="shared" si="745"/>
        <v>198.842377846834+5.65041142107751i</v>
      </c>
      <c r="F2602" t="str">
        <f t="shared" si="746"/>
        <v>2.90962692033594-9.16373491344841i</v>
      </c>
      <c r="G2602" t="str">
        <f t="shared" si="747"/>
        <v>0.999902749712968-0.00986107648351035i</v>
      </c>
      <c r="H2602" t="str">
        <f t="shared" si="748"/>
        <v>4.07733561974294-93.0927138756545i</v>
      </c>
      <c r="I2602" t="str">
        <f t="shared" si="749"/>
        <v>-5.69543550647134-2.08686233990511i</v>
      </c>
      <c r="K2602" t="str">
        <f t="shared" si="750"/>
        <v>0.00234791713058165-0.00227780762925054i</v>
      </c>
      <c r="L2602" t="str">
        <f t="shared" si="751"/>
        <v>0.000714285714285714-0.0739688350897456i</v>
      </c>
      <c r="M2602" t="str">
        <f t="shared" si="752"/>
        <v>0.0025-0.00230452147201954i</v>
      </c>
      <c r="N2602">
        <f t="shared" si="753"/>
        <v>120.66624113080272</v>
      </c>
      <c r="O2602">
        <f t="shared" si="754"/>
        <v>10.591076214281367</v>
      </c>
      <c r="P2602" s="3">
        <f t="shared" si="755"/>
        <v>-10.591076214281367</v>
      </c>
      <c r="Q2602" s="3">
        <f t="shared" si="756"/>
        <v>-59.333758869197275</v>
      </c>
      <c r="R2602">
        <f t="shared" si="757"/>
        <v>120.66624113080272</v>
      </c>
      <c r="S2602">
        <f t="shared" si="758"/>
        <v>16.349913643773107</v>
      </c>
      <c r="T2602">
        <f t="shared" si="741"/>
        <v>-10.591076214281367</v>
      </c>
    </row>
    <row r="2603" spans="1:20" x14ac:dyDescent="0.25">
      <c r="A2603">
        <f t="shared" si="742"/>
        <v>103119.90942149503</v>
      </c>
      <c r="B2603">
        <f t="shared" si="759"/>
        <v>16412.043315619445</v>
      </c>
      <c r="C2603" t="str">
        <f t="shared" si="743"/>
        <v>0.151144919265801-0.253658031981266i</v>
      </c>
      <c r="D2603" t="str">
        <f t="shared" si="744"/>
        <v>3.47635609127126-1.04816267303953i</v>
      </c>
      <c r="E2603" t="str">
        <f t="shared" si="745"/>
        <v>199.145996146117+5.5612586171201i</v>
      </c>
      <c r="F2603" t="str">
        <f t="shared" si="746"/>
        <v>2.90962476573995-9.12926219088187i</v>
      </c>
      <c r="G2603" t="str">
        <f t="shared" si="747"/>
        <v>0.999902009279055-0.0098985412442138i</v>
      </c>
      <c r="H2603" t="str">
        <f t="shared" si="748"/>
        <v>4.0438415503434-92.71297616644i</v>
      </c>
      <c r="I2603" t="str">
        <f t="shared" si="749"/>
        <v>-5.65089631080957-2.07635839784017i</v>
      </c>
      <c r="K2603" t="str">
        <f t="shared" si="750"/>
        <v>0.002347781425901-0.00226974993166884i</v>
      </c>
      <c r="L2603" t="str">
        <f t="shared" si="751"/>
        <v>0.000714285714285714-0.0736888175829309i</v>
      </c>
      <c r="M2603" t="str">
        <f t="shared" si="752"/>
        <v>0.0025-0.00229579744174093i</v>
      </c>
      <c r="N2603">
        <f t="shared" si="753"/>
        <v>120.78906356145397</v>
      </c>
      <c r="O2603">
        <f t="shared" si="754"/>
        <v>10.595473500482729</v>
      </c>
      <c r="P2603" s="3">
        <f t="shared" si="755"/>
        <v>-10.595473500482729</v>
      </c>
      <c r="Q2603" s="3">
        <f t="shared" si="756"/>
        <v>-59.210936438546028</v>
      </c>
      <c r="R2603">
        <f t="shared" si="757"/>
        <v>120.78906356145397</v>
      </c>
      <c r="S2603">
        <f t="shared" si="758"/>
        <v>16.412043315619446</v>
      </c>
      <c r="T2603">
        <f t="shared" si="741"/>
        <v>-10.595473500482729</v>
      </c>
    </row>
    <row r="2604" spans="1:20" x14ac:dyDescent="0.25">
      <c r="A2604">
        <f t="shared" si="742"/>
        <v>103511.76507729673</v>
      </c>
      <c r="B2604">
        <f t="shared" si="759"/>
        <v>16474.4090802188</v>
      </c>
      <c r="C2604" t="str">
        <f t="shared" si="743"/>
        <v>0.151611014477902-0.253212104184355i</v>
      </c>
      <c r="D2604" t="str">
        <f t="shared" si="744"/>
        <v>3.47634262892421-1.04478927569219i</v>
      </c>
      <c r="E2604" t="str">
        <f t="shared" si="745"/>
        <v>199.452088320745+5.47006919605892i</v>
      </c>
      <c r="F2604" t="str">
        <f t="shared" si="746"/>
        <v>2.90962259474115-9.09492079549207i</v>
      </c>
      <c r="G2604" t="str">
        <f t="shared" si="747"/>
        <v>0.999901263208262-0.00993614828713977i</v>
      </c>
      <c r="H2604" t="str">
        <f t="shared" si="748"/>
        <v>4.01064276567168-92.3349998366549i</v>
      </c>
      <c r="I2604" t="str">
        <f t="shared" si="749"/>
        <v>-5.60671911624488-2.06592653853701i</v>
      </c>
      <c r="K2604" t="str">
        <f t="shared" si="750"/>
        <v>0.00234764638699851-0.00226172485867783i</v>
      </c>
      <c r="L2604" t="str">
        <f t="shared" si="751"/>
        <v>0.000714285714285714-0.0734098601144958i</v>
      </c>
      <c r="M2604" t="str">
        <f t="shared" si="752"/>
        <v>0.0025-0.00228710643727927i</v>
      </c>
      <c r="N2604">
        <f t="shared" si="753"/>
        <v>120.91111041603941</v>
      </c>
      <c r="O2604">
        <f t="shared" si="754"/>
        <v>10.599705294674479</v>
      </c>
      <c r="P2604" s="3">
        <f t="shared" si="755"/>
        <v>-10.599705294674479</v>
      </c>
      <c r="Q2604" s="3">
        <f t="shared" si="756"/>
        <v>-59.088889583960601</v>
      </c>
      <c r="R2604">
        <f t="shared" si="757"/>
        <v>120.91111041603941</v>
      </c>
      <c r="S2604">
        <f t="shared" si="758"/>
        <v>16.474409080218802</v>
      </c>
      <c r="T2604">
        <f t="shared" ref="T2604:T2667" si="760">P2604</f>
        <v>-10.599705294674479</v>
      </c>
    </row>
    <row r="2605" spans="1:20" x14ac:dyDescent="0.25">
      <c r="A2605">
        <f t="shared" ref="A2605:A2668" si="761">2*PI()*B2605</f>
        <v>103905.10978459046</v>
      </c>
      <c r="B2605">
        <f t="shared" si="759"/>
        <v>16537.011834723631</v>
      </c>
      <c r="C2605" t="str">
        <f t="shared" ref="C2605:C2668" si="762">IMPRODUCT(D2605,E2605,$C$40,,K2605,$C$41)</f>
        <v>0.152075375764317-0.252772307347858i</v>
      </c>
      <c r="D2605" t="str">
        <f t="shared" ref="D2605:D2668" si="763">IMDIV(IMPRODUCT($C$37,$C$38,COMPLEX(1,A2605/$C$38)),IMSUM(-1*A2605*A2605/$C$39,COMPLEX(0,1*A2605)))</f>
        <v>3.47632906417442-1.04143090334948i</v>
      </c>
      <c r="E2605" t="str">
        <f t="shared" ref="E2605:E2668" si="764">IMDIV(IMPRODUCT(IMSUM(F2605,G2605),$C$29,H2605),IMSUM(1,I2605))</f>
        <v>199.760672235016+5.37680694724619i</v>
      </c>
      <c r="F2605" t="str">
        <f t="shared" ref="F2605:F2668" si="765">IMDIV(IMPRODUCT($C$14,$C$15,COMPLEX(1,A2605/$C$15)),IMSUM(-1*A2605*A2605/$C$16,COMPLEX(0,A2605)))</f>
        <v>2.90962040721472-9.06071023326287i</v>
      </c>
      <c r="G2605" t="str">
        <f t="shared" ref="G2605:G2668" si="766">IMDIV(1,COMPLEX(1,A2605*$C$9*$C$10))</f>
        <v>0.999900511457683-0.00997389815200116i</v>
      </c>
      <c r="H2605" t="str">
        <f t="shared" ref="H2605:H2668" si="767">IMDIV($C$3,IMSUM(K2605,COMPLEX(0,$C$28*A2605)))</f>
        <v>3.97773634351722-91.9587742673398i</v>
      </c>
      <c r="I2605" t="str">
        <f t="shared" ref="I2605:I2668" si="768">IMPRODUCT(F2605,$C$29,H2605,$C$31)</f>
        <v>-5.56290078450491-2.0555660656833i</v>
      </c>
      <c r="K2605" t="str">
        <f t="shared" ref="K2605:K2668" si="769">IF($C$26&lt;=0,IMDIV(1,IMSUM(IMDIV(1,L2605),1/$C$18)),IMDIV(1,IMSUM(IMDIV(1,L2605),1/$C$18,IMDIV(1,M2605))))</f>
        <v>0.00234751200612019-0.00225373229478918i</v>
      </c>
      <c r="L2605" t="str">
        <f t="shared" ref="L2605:L2668" si="770">IMSUM($C$21/$C$22,IMDIV(1,COMPLEX(0,$C$20*$C$22*A2605)))</f>
        <v>0.000714285714285714-0.0731319586715437i</v>
      </c>
      <c r="M2605" t="str">
        <f t="shared" ref="M2605:M2668" si="771">IMSUM($C$25/$C$26,IMDIV(1,COMPLEX(0,$C$24*$C$26*A2605)))</f>
        <v>0.0025-0.00227844833361154i</v>
      </c>
      <c r="N2605">
        <f t="shared" ref="N2605:N2668" si="772">ABS(R2605)</f>
        <v>121.03237325167569</v>
      </c>
      <c r="O2605">
        <f t="shared" ref="O2605:O2668" si="773">ABS(P2605)</f>
        <v>10.603771317091313</v>
      </c>
      <c r="P2605" s="3">
        <f t="shared" ref="P2605:P2668" si="774">20*LOG10(IMABS(C2605))</f>
        <v>-10.603771317091313</v>
      </c>
      <c r="Q2605" s="3">
        <f t="shared" ref="Q2605:Q2668" si="775">IMARGUMENT(C2605)*180/PI()</f>
        <v>-58.9676267483243</v>
      </c>
      <c r="R2605">
        <f t="shared" ref="R2605:R2668" si="776">IF(Q2605&lt;0,Q2605+180,Q2605-180)</f>
        <v>121.03237325167569</v>
      </c>
      <c r="S2605">
        <f t="shared" ref="S2605:S2668" si="777">B2605/1000</f>
        <v>16.537011834723632</v>
      </c>
      <c r="T2605">
        <f t="shared" si="760"/>
        <v>-10.603771317091313</v>
      </c>
    </row>
    <row r="2606" spans="1:20" x14ac:dyDescent="0.25">
      <c r="A2606">
        <f t="shared" si="761"/>
        <v>104299.9492017719</v>
      </c>
      <c r="B2606">
        <f t="shared" ref="B2606:B2669" si="778">B2605*(1+B$42)</f>
        <v>16599.852479695583</v>
      </c>
      <c r="C2606" t="str">
        <f t="shared" si="762"/>
        <v>0.152538013945223-0.252338668910973i</v>
      </c>
      <c r="D2606" t="str">
        <f t="shared" si="763"/>
        <v>3.47631539624369-1.03808750764704i</v>
      </c>
      <c r="E2606" t="str">
        <f t="shared" si="764"/>
        <v>200.07176576458+5.28143500887987i</v>
      </c>
      <c r="F2606" t="str">
        <f t="shared" si="765"/>
        <v>2.90961820303477-9.02663001205989i</v>
      </c>
      <c r="G2606" t="str">
        <f t="shared" si="766"/>
        <v>0.999899753984088-0.0100117913805508i</v>
      </c>
      <c r="H2606" t="str">
        <f t="shared" si="767"/>
        <v>3.94511939549251-91.584288930117i</v>
      </c>
      <c r="I2606" t="str">
        <f t="shared" si="768"/>
        <v>-5.51943820756115-2.04527629157719i</v>
      </c>
      <c r="K2606" t="str">
        <f t="shared" si="769"/>
        <v>0.00234737827555007-0.00224577212497882i</v>
      </c>
      <c r="L2606" t="str">
        <f t="shared" si="770"/>
        <v>0.000714285714285714-0.0728551092563694i</v>
      </c>
      <c r="M2606" t="str">
        <f t="shared" si="771"/>
        <v>0.0025-0.00226982300618803i</v>
      </c>
      <c r="N2606">
        <f t="shared" si="772"/>
        <v>121.15284353566872</v>
      </c>
      <c r="O2606">
        <f t="shared" si="773"/>
        <v>10.60767129074581</v>
      </c>
      <c r="P2606" s="3">
        <f t="shared" si="774"/>
        <v>-10.60767129074581</v>
      </c>
      <c r="Q2606" s="3">
        <f t="shared" si="775"/>
        <v>-58.847156464331285</v>
      </c>
      <c r="R2606">
        <f t="shared" si="776"/>
        <v>121.15284353566872</v>
      </c>
      <c r="S2606">
        <f t="shared" si="777"/>
        <v>16.599852479695581</v>
      </c>
      <c r="T2606">
        <f t="shared" si="760"/>
        <v>-10.60767129074581</v>
      </c>
    </row>
    <row r="2607" spans="1:20" x14ac:dyDescent="0.25">
      <c r="A2607">
        <f t="shared" si="761"/>
        <v>104696.28900873863</v>
      </c>
      <c r="B2607">
        <f t="shared" si="778"/>
        <v>16662.931919118426</v>
      </c>
      <c r="C2607" t="str">
        <f t="shared" si="762"/>
        <v>0.152998939328209-0.251911216883259i</v>
      </c>
      <c r="D2607" t="str">
        <f t="shared" si="763"/>
        <v>3.47630162434802-1.03475904043535i</v>
      </c>
      <c r="E2607" t="str">
        <f t="shared" si="764"/>
        <v>200.385386791034+5.18391585600357i</v>
      </c>
      <c r="F2607" t="str">
        <f t="shared" si="765"/>
        <v>2.90961598207463-8.99267964162405i</v>
      </c>
      <c r="G2607" t="str">
        <f t="shared" si="766"/>
        <v>0.999898990743917-0.0100498285165892i</v>
      </c>
      <c r="H2607" t="str">
        <f t="shared" si="767"/>
        <v>3.91278906656812-91.2115333861629i</v>
      </c>
      <c r="I2607" t="str">
        <f t="shared" si="768"/>
        <v>-5.47632830729137-2.03505653700232i</v>
      </c>
      <c r="K2607" t="str">
        <f t="shared" si="769"/>
        <v>0.00234724518760985-0.00223784423468517i</v>
      </c>
      <c r="L2607" t="str">
        <f t="shared" si="770"/>
        <v>0.000714285714285714-0.0725793078864011i</v>
      </c>
      <c r="M2607" t="str">
        <f t="shared" si="771"/>
        <v>0.0025-0.00226123033093049i</v>
      </c>
      <c r="N2607">
        <f t="shared" si="772"/>
        <v>121.2725126443594</v>
      </c>
      <c r="O2607">
        <f t="shared" si="773"/>
        <v>10.611404941550289</v>
      </c>
      <c r="P2607" s="3">
        <f t="shared" si="774"/>
        <v>-10.611404941550289</v>
      </c>
      <c r="Q2607" s="3">
        <f t="shared" si="775"/>
        <v>-58.727487355640605</v>
      </c>
      <c r="R2607">
        <f t="shared" si="776"/>
        <v>121.2725126443594</v>
      </c>
      <c r="S2607">
        <f t="shared" si="777"/>
        <v>16.662931919118424</v>
      </c>
      <c r="T2607">
        <f t="shared" si="760"/>
        <v>-10.611404941550289</v>
      </c>
    </row>
    <row r="2608" spans="1:20" x14ac:dyDescent="0.25">
      <c r="A2608">
        <f t="shared" si="761"/>
        <v>105094.13490697184</v>
      </c>
      <c r="B2608">
        <f t="shared" si="778"/>
        <v>16726.251060411076</v>
      </c>
      <c r="C2608" t="str">
        <f t="shared" si="762"/>
        <v>0.153458161697809-0.25148997985083i</v>
      </c>
      <c r="D2608" t="str">
        <f t="shared" si="763"/>
        <v>3.47628774769748-1.03144545377904i</v>
      </c>
      <c r="E2608" t="str">
        <f t="shared" si="764"/>
        <v>200.701553196288+5.08421128830575i</v>
      </c>
      <c r="F2608" t="str">
        <f t="shared" si="765"/>
        <v>2.90961374420657-8.95885863356405i</v>
      </c>
      <c r="G2608" t="str">
        <f t="shared" si="766"/>
        <v>0.999898221693278-0.010088010105972i</v>
      </c>
      <c r="H2608" t="str">
        <f t="shared" si="767"/>
        <v>3.88074253461485-90.8404972851938i</v>
      </c>
      <c r="I2608" t="str">
        <f t="shared" si="768"/>
        <v>-5.43356803514588-2.02490613110437i</v>
      </c>
      <c r="K2608" t="str">
        <f t="shared" si="769"/>
        <v>0.00234711273465836-0.00222994850980764i</v>
      </c>
      <c r="L2608" t="str">
        <f t="shared" si="770"/>
        <v>0.000714285714285714-0.0723045505941434i</v>
      </c>
      <c r="M2608" t="str">
        <f t="shared" si="771"/>
        <v>0.0025-0.00225267018423041i</v>
      </c>
      <c r="N2608">
        <f t="shared" si="772"/>
        <v>121.39137186194873</v>
      </c>
      <c r="O2608">
        <f t="shared" si="773"/>
        <v>10.61497199844209</v>
      </c>
      <c r="P2608" s="3">
        <f t="shared" si="774"/>
        <v>-10.61497199844209</v>
      </c>
      <c r="Q2608" s="3">
        <f t="shared" si="775"/>
        <v>-58.60862813805128</v>
      </c>
      <c r="R2608">
        <f t="shared" si="776"/>
        <v>121.39137186194873</v>
      </c>
      <c r="S2608">
        <f t="shared" si="777"/>
        <v>16.726251060411077</v>
      </c>
      <c r="T2608">
        <f t="shared" si="760"/>
        <v>-10.61497199844209</v>
      </c>
    </row>
    <row r="2609" spans="1:20" x14ac:dyDescent="0.25">
      <c r="A2609">
        <f t="shared" si="761"/>
        <v>105493.49261961835</v>
      </c>
      <c r="B2609">
        <f t="shared" si="778"/>
        <v>16789.81081444064</v>
      </c>
      <c r="C2609" t="str">
        <f t="shared" si="762"/>
        <v>0.153915690304712-0.251074986982539i</v>
      </c>
      <c r="D2609" t="str">
        <f t="shared" si="763"/>
        <v>3.47627376549607-1.02814669995619i</v>
      </c>
      <c r="E2609" t="str">
        <f t="shared" si="764"/>
        <v>201.02028285667+4.98228241770149i</v>
      </c>
      <c r="F2609" t="str">
        <f t="shared" si="765"/>
        <v>2.90961148930187-8.92516650134941i</v>
      </c>
      <c r="G2609" t="str">
        <f t="shared" si="766"/>
        <v>0.999897446787945-0.0101263366966176i</v>
      </c>
      <c r="H2609" t="str">
        <f t="shared" si="767"/>
        <v>3.84897700995366-90.471170364468i</v>
      </c>
      <c r="I2609" t="str">
        <f t="shared" si="768"/>
        <v>-5.39115437181865-2.01482441127007i</v>
      </c>
      <c r="K2609" t="str">
        <f t="shared" si="769"/>
        <v>0.00234698090909122-0.00222208483670491i</v>
      </c>
      <c r="L2609" t="str">
        <f t="shared" si="770"/>
        <v>0.000714285714285714-0.0720308334271202i</v>
      </c>
      <c r="M2609" t="str">
        <f t="shared" si="771"/>
        <v>0.0025-0.00224414244294721i</v>
      </c>
      <c r="N2609">
        <f t="shared" si="772"/>
        <v>121.50941237931181</v>
      </c>
      <c r="O2609">
        <f t="shared" si="773"/>
        <v>10.618372193513387</v>
      </c>
      <c r="P2609" s="3">
        <f t="shared" si="774"/>
        <v>-10.618372193513387</v>
      </c>
      <c r="Q2609" s="3">
        <f t="shared" si="775"/>
        <v>-58.490587620688196</v>
      </c>
      <c r="R2609">
        <f t="shared" si="776"/>
        <v>121.50941237931181</v>
      </c>
      <c r="S2609">
        <f t="shared" si="777"/>
        <v>16.789810814440639</v>
      </c>
      <c r="T2609">
        <f t="shared" si="760"/>
        <v>-10.618372193513387</v>
      </c>
    </row>
    <row r="2610" spans="1:20" x14ac:dyDescent="0.25">
      <c r="A2610">
        <f t="shared" si="761"/>
        <v>105894.3678915729</v>
      </c>
      <c r="B2610">
        <f t="shared" si="778"/>
        <v>16853.612095535515</v>
      </c>
      <c r="C2610" t="str">
        <f t="shared" si="762"/>
        <v>0.154371533854648-0.2506662680362i</v>
      </c>
      <c r="D2610" t="str">
        <f t="shared" si="763"/>
        <v>3.47625967694177-1.02486273145757i</v>
      </c>
      <c r="E2610" t="str">
        <f t="shared" si="764"/>
        <v>201.341593636774+4.87808965570335i</v>
      </c>
      <c r="F2610" t="str">
        <f t="shared" si="765"/>
        <v>2.90960921723084-8.89160276030347i</v>
      </c>
      <c r="G2610" t="str">
        <f t="shared" si="766"/>
        <v>0.999896665983357-0.0101648088385151i</v>
      </c>
      <c r="H2610" t="str">
        <f t="shared" si="767"/>
        <v>3.81748973491242-90.1035424477974i</v>
      </c>
      <c r="I2610" t="str">
        <f t="shared" si="768"/>
        <v>-5.34908432692252-2.00481072300801i</v>
      </c>
      <c r="K2610" t="str">
        <f t="shared" si="769"/>
        <v>0.00234684970334035-0.00221425310219327i</v>
      </c>
      <c r="L2610" t="str">
        <f t="shared" si="770"/>
        <v>0.000714285714285714-0.0717581524478186i</v>
      </c>
      <c r="M2610" t="str">
        <f t="shared" si="771"/>
        <v>0.0025-0.00223564698440647i</v>
      </c>
      <c r="N2610">
        <f t="shared" si="772"/>
        <v>121.6266252927972</v>
      </c>
      <c r="O2610">
        <f t="shared" si="773"/>
        <v>10.621605262144227</v>
      </c>
      <c r="P2610" s="3">
        <f t="shared" si="774"/>
        <v>-10.621605262144227</v>
      </c>
      <c r="Q2610" s="3">
        <f t="shared" si="775"/>
        <v>-58.373374707202807</v>
      </c>
      <c r="R2610">
        <f t="shared" si="776"/>
        <v>121.6266252927972</v>
      </c>
      <c r="S2610">
        <f t="shared" si="777"/>
        <v>16.853612095535514</v>
      </c>
      <c r="T2610">
        <f t="shared" si="760"/>
        <v>-10.621605262144227</v>
      </c>
    </row>
    <row r="2611" spans="1:20" x14ac:dyDescent="0.25">
      <c r="A2611">
        <f t="shared" si="761"/>
        <v>106296.76648956088</v>
      </c>
      <c r="B2611">
        <f t="shared" si="778"/>
        <v>16917.655821498549</v>
      </c>
      <c r="C2611" t="str">
        <f t="shared" si="762"/>
        <v>0.154825700496907-0.250263853364835i</v>
      </c>
      <c r="D2611" t="str">
        <f t="shared" si="763"/>
        <v>3.47624548122653-1.02159350098609i</v>
      </c>
      <c r="E2611" t="str">
        <f t="shared" si="764"/>
        <v>201.665503383037+4.77159270057568i</v>
      </c>
      <c r="F2611" t="str">
        <f t="shared" si="765"/>
        <v>2.90960692786287-8.85816692759669i</v>
      </c>
      <c r="G2611" t="str">
        <f t="shared" si="766"/>
        <v>0.999895879234613-0.010203427083732i</v>
      </c>
      <c r="H2611" t="str">
        <f t="shared" si="767"/>
        <v>3.78627798338997-89.7376034445766i</v>
      </c>
      <c r="I2611" t="str">
        <f t="shared" si="768"/>
        <v>-5.30735493866897-1.99486441983151i</v>
      </c>
      <c r="K2611" t="str">
        <f t="shared" si="769"/>
        <v>0.00234671910987356-0.00220645319354499i</v>
      </c>
      <c r="L2611" t="str">
        <f t="shared" si="770"/>
        <v>0.000714285714285714-0.0714865037336309i</v>
      </c>
      <c r="M2611" t="str">
        <f t="shared" si="771"/>
        <v>0.0025-0.00222718368639816i</v>
      </c>
      <c r="N2611">
        <f t="shared" si="772"/>
        <v>121.74300160300621</v>
      </c>
      <c r="O2611">
        <f t="shared" si="773"/>
        <v>10.624670943139654</v>
      </c>
      <c r="P2611" s="3">
        <f t="shared" si="774"/>
        <v>-10.624670943139654</v>
      </c>
      <c r="Q2611" s="3">
        <f t="shared" si="775"/>
        <v>-58.256998396993801</v>
      </c>
      <c r="R2611">
        <f t="shared" si="776"/>
        <v>121.74300160300621</v>
      </c>
      <c r="S2611">
        <f t="shared" si="777"/>
        <v>16.917655821498549</v>
      </c>
      <c r="T2611">
        <f t="shared" si="760"/>
        <v>-10.624670943139654</v>
      </c>
    </row>
    <row r="2612" spans="1:20" x14ac:dyDescent="0.25">
      <c r="A2612">
        <f t="shared" si="761"/>
        <v>106700.69420222122</v>
      </c>
      <c r="B2612">
        <f t="shared" si="778"/>
        <v>16981.942913620245</v>
      </c>
      <c r="C2612" t="str">
        <f t="shared" si="762"/>
        <v>0.155278197812522-0.249867773922906i</v>
      </c>
      <c r="D2612" t="str">
        <f t="shared" si="763"/>
        <v>3.47623117753614-1.01833896145598i</v>
      </c>
      <c r="E2612" t="str">
        <f t="shared" si="764"/>
        <v>201.992029917035+4.6627505242725i</v>
      </c>
      <c r="F2612" t="str">
        <f t="shared" si="765"/>
        <v>2.90960462106631-8.82485852223935i</v>
      </c>
      <c r="G2612" t="str">
        <f t="shared" si="766"/>
        <v>0.99989508649647-0.010242191986422i</v>
      </c>
      <c r="H2612" t="str">
        <f t="shared" si="767"/>
        <v>3.75533906042704-89.3733433488219i</v>
      </c>
      <c r="I2612" t="str">
        <f t="shared" si="768"/>
        <v>-5.26596327355164-1.98498486314325i</v>
      </c>
      <c r="K2612" t="str">
        <f t="shared" si="769"/>
        <v>0.00234658912119409-0.0021986849984867i</v>
      </c>
      <c r="L2612" t="str">
        <f t="shared" si="770"/>
        <v>0.000714285714285714-0.071215883376799i</v>
      </c>
      <c r="M2612" t="str">
        <f t="shared" si="771"/>
        <v>0.0025-0.00221875242717489i</v>
      </c>
      <c r="N2612">
        <f t="shared" si="772"/>
        <v>121.85853221356292</v>
      </c>
      <c r="O2612">
        <f t="shared" si="773"/>
        <v>10.627568978871356</v>
      </c>
      <c r="P2612" s="3">
        <f t="shared" si="774"/>
        <v>-10.627568978871356</v>
      </c>
      <c r="Q2612" s="3">
        <f t="shared" si="775"/>
        <v>-58.141467786437076</v>
      </c>
      <c r="R2612">
        <f t="shared" si="776"/>
        <v>121.85853221356292</v>
      </c>
      <c r="S2612">
        <f t="shared" si="777"/>
        <v>16.981942913620244</v>
      </c>
      <c r="T2612">
        <f t="shared" si="760"/>
        <v>-10.627568978871356</v>
      </c>
    </row>
    <row r="2613" spans="1:20" x14ac:dyDescent="0.25">
      <c r="A2613">
        <f t="shared" si="761"/>
        <v>107106.15684018965</v>
      </c>
      <c r="B2613">
        <f t="shared" si="778"/>
        <v>17046.474296692002</v>
      </c>
      <c r="C2613" t="str">
        <f t="shared" si="762"/>
        <v>0.155729032802074-0.249478061272584i</v>
      </c>
      <c r="D2613" t="str">
        <f t="shared" si="763"/>
        <v>3.4762167650502-1.01509906599215i</v>
      </c>
      <c r="E2613" t="str">
        <f t="shared" si="764"/>
        <v>202.321191028492+4.55152135915076i</v>
      </c>
      <c r="F2613" t="str">
        <f t="shared" si="765"/>
        <v>2.90960229670845-8.79167706507469i</v>
      </c>
      <c r="G2613" t="str">
        <f t="shared" si="766"/>
        <v>0.999894287723341-0.0102811041028326i</v>
      </c>
      <c r="H2613" t="str">
        <f t="shared" si="767"/>
        <v>3.72467030178414-89.0107522382258i</v>
      </c>
      <c r="I2613" t="str">
        <f t="shared" si="768"/>
        <v>-5.22490642603433-1.97517142212196i</v>
      </c>
      <c r="K2613" t="str">
        <f t="shared" si="769"/>
        <v>0.00234645972984022-0.00219094840519782i</v>
      </c>
      <c r="L2613" t="str">
        <f t="shared" si="770"/>
        <v>0.000714285714285714-0.0709462874843582i</v>
      </c>
      <c r="M2613" t="str">
        <f t="shared" si="771"/>
        <v>0.0025-0.00221035308545018i</v>
      </c>
      <c r="N2613">
        <f t="shared" si="772"/>
        <v>121.97320792986345</v>
      </c>
      <c r="O2613">
        <f t="shared" si="773"/>
        <v>10.630299115423025</v>
      </c>
      <c r="P2613" s="3">
        <f t="shared" si="774"/>
        <v>-10.630299115423025</v>
      </c>
      <c r="Q2613" s="3">
        <f t="shared" si="775"/>
        <v>-58.026792070136551</v>
      </c>
      <c r="R2613">
        <f t="shared" si="776"/>
        <v>121.97320792986345</v>
      </c>
      <c r="S2613">
        <f t="shared" si="777"/>
        <v>17.046474296692001</v>
      </c>
      <c r="T2613">
        <f t="shared" si="760"/>
        <v>-10.630299115423025</v>
      </c>
    </row>
    <row r="2614" spans="1:20" x14ac:dyDescent="0.25">
      <c r="A2614">
        <f t="shared" si="761"/>
        <v>107513.16023618239</v>
      </c>
      <c r="B2614">
        <f t="shared" si="778"/>
        <v>17111.250899019433</v>
      </c>
      <c r="C2614" t="str">
        <f t="shared" si="762"/>
        <v>0.156178211873129-0.249094747590001i</v>
      </c>
      <c r="D2614" t="str">
        <f t="shared" si="763"/>
        <v>3.47620224294215-1.01187376792955i</v>
      </c>
      <c r="E2614" t="str">
        <f t="shared" si="764"/>
        <v>202.653004467983+4.43786268446497i</v>
      </c>
      <c r="F2614" t="str">
        <f t="shared" si="765"/>
        <v>2.9095999546557-8.75862207877237i</v>
      </c>
      <c r="G2614" t="str">
        <f t="shared" si="766"/>
        <v>0.999893482869293-0.0103201639913127i</v>
      </c>
      <c r="H2614" t="str">
        <f t="shared" si="767"/>
        <v>3.69426907352599-88.6498202732227i</v>
      </c>
      <c r="I2614" t="str">
        <f t="shared" si="768"/>
        <v>-5.18418151824308-1.96542347361098i</v>
      </c>
      <c r="K2614" t="str">
        <f t="shared" si="769"/>
        <v>0.00234633092838481-0.00218324330230884i</v>
      </c>
      <c r="L2614" t="str">
        <f t="shared" si="770"/>
        <v>0.000714285714285714-0.0706777121780817i</v>
      </c>
      <c r="M2614" t="str">
        <f t="shared" si="771"/>
        <v>0.0025-0.00220198554039668i</v>
      </c>
      <c r="N2614">
        <f t="shared" si="772"/>
        <v>122.0870194578126</v>
      </c>
      <c r="O2614">
        <f t="shared" si="773"/>
        <v>10.632861102740527</v>
      </c>
      <c r="P2614" s="3">
        <f t="shared" si="774"/>
        <v>-10.632861102740527</v>
      </c>
      <c r="Q2614" s="3">
        <f t="shared" si="775"/>
        <v>-57.912980542187391</v>
      </c>
      <c r="R2614">
        <f t="shared" si="776"/>
        <v>122.0870194578126</v>
      </c>
      <c r="S2614">
        <f t="shared" si="777"/>
        <v>17.111250899019431</v>
      </c>
      <c r="T2614">
        <f t="shared" si="760"/>
        <v>-10.632861102740527</v>
      </c>
    </row>
    <row r="2615" spans="1:20" x14ac:dyDescent="0.25">
      <c r="A2615">
        <f t="shared" si="761"/>
        <v>107921.71024507987</v>
      </c>
      <c r="B2615">
        <f t="shared" si="778"/>
        <v>17176.273652435706</v>
      </c>
      <c r="C2615" t="str">
        <f t="shared" si="762"/>
        <v>0.156625740827301-0.248717865671506i</v>
      </c>
      <c r="D2615" t="str">
        <f t="shared" si="763"/>
        <v>3.47618761037908-1.00866302081242i</v>
      </c>
      <c r="E2615" t="str">
        <f t="shared" si="764"/>
        <v>202.987487939333+4.32173121263703i</v>
      </c>
      <c r="F2615" t="str">
        <f t="shared" si="765"/>
        <v>2.90959759477331-8.72569308782095i</v>
      </c>
      <c r="G2615" t="str">
        <f t="shared" si="766"/>
        <v>0.999892671888043-0.0103593722123213i</v>
      </c>
      <c r="H2615" t="str">
        <f t="shared" si="767"/>
        <v>3.66413277161263-88.2905376960669i</v>
      </c>
      <c r="I2615" t="str">
        <f t="shared" si="768"/>
        <v>-5.14378569966183-1.95574040200836i</v>
      </c>
      <c r="K2615" t="str">
        <f t="shared" si="769"/>
        <v>0.00234620270943493-0.00217556957889977i</v>
      </c>
      <c r="L2615" t="str">
        <f t="shared" si="770"/>
        <v>0.000714285714285714-0.0704101535944229i</v>
      </c>
      <c r="M2615" t="str">
        <f t="shared" si="771"/>
        <v>0.0025-0.00219364967164443i</v>
      </c>
      <c r="N2615">
        <f t="shared" si="772"/>
        <v>122.19995740254623</v>
      </c>
      <c r="O2615">
        <f t="shared" si="773"/>
        <v>10.635254694786278</v>
      </c>
      <c r="P2615" s="3">
        <f t="shared" si="774"/>
        <v>-10.635254694786278</v>
      </c>
      <c r="Q2615" s="3">
        <f t="shared" si="775"/>
        <v>-57.800042597453775</v>
      </c>
      <c r="R2615">
        <f t="shared" si="776"/>
        <v>122.19995740254623</v>
      </c>
      <c r="S2615">
        <f t="shared" si="777"/>
        <v>17.176273652435707</v>
      </c>
      <c r="T2615">
        <f t="shared" si="760"/>
        <v>-10.635254694786278</v>
      </c>
    </row>
    <row r="2616" spans="1:20" x14ac:dyDescent="0.25">
      <c r="A2616">
        <f t="shared" si="761"/>
        <v>108331.81274401119</v>
      </c>
      <c r="B2616">
        <f t="shared" si="778"/>
        <v>17241.543492314962</v>
      </c>
      <c r="C2616" t="str">
        <f t="shared" si="762"/>
        <v>0.157071624846908-0.248347448939929i</v>
      </c>
      <c r="D2616" t="str">
        <f t="shared" si="763"/>
        <v>3.47617286652185-1.00546677839368i</v>
      </c>
      <c r="E2616" t="str">
        <f t="shared" si="764"/>
        <v>203.324659091689+4.20308287529722i</v>
      </c>
      <c r="F2616" t="str">
        <f t="shared" si="765"/>
        <v>2.90959521692563-8.69288961852178i</v>
      </c>
      <c r="G2616" t="str">
        <f t="shared" si="766"/>
        <v>0.999891854732955-0.0103987293284345i</v>
      </c>
      <c r="H2616" t="str">
        <f t="shared" si="767"/>
        <v>3.634258821497-87.9328948299247i</v>
      </c>
      <c r="I2616" t="str">
        <f t="shared" si="768"/>
        <v>-5.10371614683272-1.94612159915916i</v>
      </c>
      <c r="K2616" t="str">
        <f t="shared" si="769"/>
        <v>0.00234607506563138-0.00216792712449854i</v>
      </c>
      <c r="L2616" t="str">
        <f t="shared" si="770"/>
        <v>0.000714285714285714-0.0701436078844618i</v>
      </c>
      <c r="M2616" t="str">
        <f t="shared" si="771"/>
        <v>0.0025-0.00218534535927917i</v>
      </c>
      <c r="N2616">
        <f t="shared" si="772"/>
        <v>122.31201226713391</v>
      </c>
      <c r="O2616">
        <f t="shared" si="773"/>
        <v>10.637479649698133</v>
      </c>
      <c r="P2616" s="3">
        <f t="shared" si="774"/>
        <v>-10.637479649698133</v>
      </c>
      <c r="Q2616" s="3">
        <f t="shared" si="775"/>
        <v>-57.687987732866091</v>
      </c>
      <c r="R2616">
        <f t="shared" si="776"/>
        <v>122.31201226713391</v>
      </c>
      <c r="S2616">
        <f t="shared" si="777"/>
        <v>17.241543492314964</v>
      </c>
      <c r="T2616">
        <f t="shared" si="760"/>
        <v>-10.637479649698133</v>
      </c>
    </row>
    <row r="2617" spans="1:20" x14ac:dyDescent="0.25">
      <c r="A2617">
        <f t="shared" si="761"/>
        <v>108743.47363243843</v>
      </c>
      <c r="B2617">
        <f t="shared" si="778"/>
        <v>17307.061357585761</v>
      </c>
      <c r="C2617" t="str">
        <f t="shared" si="762"/>
        <v>0.157515868481232-0.24798353145081i</v>
      </c>
      <c r="D2617" t="str">
        <f t="shared" si="763"/>
        <v>3.47615801052491-1.0022849946342i</v>
      </c>
      <c r="E2617" t="str">
        <f t="shared" si="764"/>
        <v>203.664535511258+4.08187280909865i</v>
      </c>
      <c r="F2617" t="str">
        <f t="shared" si="765"/>
        <v>2.9095928209759-8.66021119898162i</v>
      </c>
      <c r="G2617" t="str">
        <f t="shared" si="766"/>
        <v>0.99989103135704-0.0104382359043539i</v>
      </c>
      <c r="H2617" t="str">
        <f t="shared" si="767"/>
        <v>3.60464467772884-87.5768820779768i</v>
      </c>
      <c r="I2617" t="str">
        <f t="shared" si="768"/>
        <v>-5.06397006305959-1.93656646424914i</v>
      </c>
      <c r="K2617" t="str">
        <f t="shared" si="769"/>
        <v>0.00234594798964832-0.00216031582907938i</v>
      </c>
      <c r="L2617" t="str">
        <f t="shared" si="770"/>
        <v>0.000714285714285714-0.0698780712138493i</v>
      </c>
      <c r="M2617" t="str">
        <f t="shared" si="771"/>
        <v>0.0025-0.00217707248384057i</v>
      </c>
      <c r="N2617">
        <f t="shared" si="772"/>
        <v>122.4231744512701</v>
      </c>
      <c r="O2617">
        <f t="shared" si="773"/>
        <v>10.639535729953494</v>
      </c>
      <c r="P2617" s="3">
        <f t="shared" si="774"/>
        <v>-10.639535729953494</v>
      </c>
      <c r="Q2617" s="3">
        <f t="shared" si="775"/>
        <v>-57.5768255487299</v>
      </c>
      <c r="R2617">
        <f t="shared" si="776"/>
        <v>122.4231744512701</v>
      </c>
      <c r="S2617">
        <f t="shared" si="777"/>
        <v>17.307061357585759</v>
      </c>
      <c r="T2617">
        <f t="shared" si="760"/>
        <v>-10.639535729953494</v>
      </c>
    </row>
    <row r="2618" spans="1:20" x14ac:dyDescent="0.25">
      <c r="A2618">
        <f t="shared" si="761"/>
        <v>109156.69883224169</v>
      </c>
      <c r="B2618">
        <f t="shared" si="778"/>
        <v>17372.828190744585</v>
      </c>
      <c r="C2618" t="str">
        <f t="shared" si="762"/>
        <v>0.15795847563236-0.247626147898625i</v>
      </c>
      <c r="D2618" t="str">
        <f t="shared" si="763"/>
        <v>3.47614304153627-0.999117623702154i</v>
      </c>
      <c r="E2618" t="str">
        <f t="shared" si="764"/>
        <v>204.007134712703+3.95805534130068i</v>
      </c>
      <c r="F2618" t="str">
        <f t="shared" si="765"/>
        <v>2.90959040678632-8.62765735910606i</v>
      </c>
      <c r="G2618" t="str">
        <f t="shared" si="766"/>
        <v>0.99989020171295-0.0104778925069142i</v>
      </c>
      <c r="H2618" t="str">
        <f t="shared" si="767"/>
        <v>3.57528782356475-87.2224899225336i</v>
      </c>
      <c r="I2618" t="str">
        <f t="shared" si="768"/>
        <v>-5.0245446781157-1.92707440370037i</v>
      </c>
      <c r="K2618" t="str">
        <f t="shared" si="769"/>
        <v>0.00234582147419281-0.00215273558306122i</v>
      </c>
      <c r="L2618" t="str">
        <f t="shared" si="770"/>
        <v>0.000714285714285714-0.0696135397627509i</v>
      </c>
      <c r="M2618" t="str">
        <f t="shared" si="771"/>
        <v>0.0025-0.00216883092632055i</v>
      </c>
      <c r="N2618">
        <f t="shared" si="772"/>
        <v>122.53343424994696</v>
      </c>
      <c r="O2618">
        <f t="shared" si="773"/>
        <v>10.641422702538108</v>
      </c>
      <c r="P2618" s="3">
        <f t="shared" si="774"/>
        <v>-10.641422702538108</v>
      </c>
      <c r="Q2618" s="3">
        <f t="shared" si="775"/>
        <v>-57.466565750053043</v>
      </c>
      <c r="R2618">
        <f t="shared" si="776"/>
        <v>122.53343424994696</v>
      </c>
      <c r="S2618">
        <f t="shared" si="777"/>
        <v>17.372828190744585</v>
      </c>
      <c r="T2618">
        <f t="shared" si="760"/>
        <v>-10.641422702538108</v>
      </c>
    </row>
    <row r="2619" spans="1:20" x14ac:dyDescent="0.25">
      <c r="A2619">
        <f t="shared" si="761"/>
        <v>109571.49428780422</v>
      </c>
      <c r="B2619">
        <f t="shared" si="778"/>
        <v>17438.844937869417</v>
      </c>
      <c r="C2619" t="str">
        <f t="shared" si="762"/>
        <v>0.158399449540618-0.247275333623003i</v>
      </c>
      <c r="D2619" t="str">
        <f t="shared" si="763"/>
        <v>3.4761279586976-0.995964619972397i</v>
      </c>
      <c r="E2619" t="str">
        <f t="shared" si="764"/>
        <v>204.35247413018+3.83158397512289i</v>
      </c>
      <c r="F2619" t="str">
        <f t="shared" si="765"/>
        <v>2.90958797421813-8.595227630593i</v>
      </c>
      <c r="G2619" t="str">
        <f t="shared" si="766"/>
        <v>0.999889365752977-0.0105176997050917i</v>
      </c>
      <c r="H2619" t="str">
        <f t="shared" si="767"/>
        <v>3.54618577058453-86.8697089241625i</v>
      </c>
      <c r="I2619" t="str">
        <f t="shared" si="768"/>
        <v>-4.9854372479553-1.91764483106851i</v>
      </c>
      <c r="K2619" t="str">
        <f t="shared" si="769"/>
        <v>0.00234569551200439-0.00214518627730615i</v>
      </c>
      <c r="L2619" t="str">
        <f t="shared" si="770"/>
        <v>0.000714285714285714-0.069350009725793i</v>
      </c>
      <c r="M2619" t="str">
        <f t="shared" si="771"/>
        <v>0.0025-0.00216062056816154i</v>
      </c>
      <c r="N2619">
        <f t="shared" si="772"/>
        <v>122.64278185211317</v>
      </c>
      <c r="O2619">
        <f t="shared" si="773"/>
        <v>10.643140339119238</v>
      </c>
      <c r="P2619" s="3">
        <f t="shared" si="774"/>
        <v>-10.643140339119238</v>
      </c>
      <c r="Q2619" s="3">
        <f t="shared" si="775"/>
        <v>-57.357218147886826</v>
      </c>
      <c r="R2619">
        <f t="shared" si="776"/>
        <v>122.64278185211317</v>
      </c>
      <c r="S2619">
        <f t="shared" si="777"/>
        <v>17.438844937869415</v>
      </c>
      <c r="T2619">
        <f t="shared" si="760"/>
        <v>-10.643140339119238</v>
      </c>
    </row>
    <row r="2620" spans="1:20" x14ac:dyDescent="0.25">
      <c r="A2620">
        <f t="shared" si="761"/>
        <v>109987.86596609789</v>
      </c>
      <c r="B2620">
        <f t="shared" si="778"/>
        <v>17505.112548633322</v>
      </c>
      <c r="C2620" t="str">
        <f t="shared" si="762"/>
        <v>0.15883879276955-0.246931124614875i</v>
      </c>
      <c r="D2620" t="str">
        <f t="shared" si="763"/>
        <v>3.47611276114392-0.992825938025707i</v>
      </c>
      <c r="E2620" t="str">
        <f t="shared" si="764"/>
        <v>204.700571108003+3.70241137486185i</v>
      </c>
      <c r="F2620" t="str">
        <f t="shared" si="765"/>
        <v>2.90958552313138-8.56292154692532i</v>
      </c>
      <c r="G2620" t="str">
        <f t="shared" si="766"/>
        <v>0.999888523429051-0.0105576580700116i</v>
      </c>
      <c r="H2620" t="str">
        <f t="shared" si="767"/>
        <v>3.51733605831346-86.5185297208261i</v>
      </c>
      <c r="I2620" t="str">
        <f t="shared" si="768"/>
        <v>-4.94664505442838-1.90827716694164i</v>
      </c>
      <c r="K2620" t="str">
        <f t="shared" si="769"/>
        <v>0.00234557009585473-0.00213766780311773i</v>
      </c>
      <c r="L2620" t="str">
        <f t="shared" si="770"/>
        <v>0.000714285714285714-0.0690874773120071i</v>
      </c>
      <c r="M2620" t="str">
        <f t="shared" si="771"/>
        <v>0.0025-0.00215244129125477i</v>
      </c>
      <c r="N2620">
        <f t="shared" si="772"/>
        <v>122.75120733931801</v>
      </c>
      <c r="O2620">
        <f t="shared" si="773"/>
        <v>10.644688416225366</v>
      </c>
      <c r="P2620" s="3">
        <f t="shared" si="774"/>
        <v>-10.644688416225366</v>
      </c>
      <c r="Q2620" s="3">
        <f t="shared" si="775"/>
        <v>-57.248792660681985</v>
      </c>
      <c r="R2620">
        <f t="shared" si="776"/>
        <v>122.75120733931801</v>
      </c>
      <c r="S2620">
        <f t="shared" si="777"/>
        <v>17.505112548633321</v>
      </c>
      <c r="T2620">
        <f t="shared" si="760"/>
        <v>-10.644688416225366</v>
      </c>
    </row>
    <row r="2621" spans="1:20" x14ac:dyDescent="0.25">
      <c r="A2621">
        <f t="shared" si="761"/>
        <v>110405.81985676907</v>
      </c>
      <c r="B2621">
        <f t="shared" si="778"/>
        <v>17571.631976318131</v>
      </c>
      <c r="C2621" t="str">
        <f t="shared" si="762"/>
        <v>0.15927650719047-0.246593557522642i</v>
      </c>
      <c r="D2621" t="str">
        <f t="shared" si="763"/>
        <v>3.4760974480038-0.989701532648209i</v>
      </c>
      <c r="E2621" t="str">
        <f t="shared" si="764"/>
        <v>205.051442890929+3.57048935077887i</v>
      </c>
      <c r="F2621" t="str">
        <f t="shared" si="765"/>
        <v>2.90958305338517-8.53073864336483i</v>
      </c>
      <c r="G2621" t="str">
        <f t="shared" si="766"/>
        <v>0.999887674692735-0.0105977681749564i</v>
      </c>
      <c r="H2621" t="str">
        <f t="shared" si="767"/>
        <v>3.48873625385049-86.1689430270329i</v>
      </c>
      <c r="I2621" t="str">
        <f t="shared" si="768"/>
        <v>-4.90816540499984-1.89897083884089i</v>
      </c>
      <c r="K2621" t="str">
        <f t="shared" si="769"/>
        <v>0.00234544521854718-0.00213018005223958i</v>
      </c>
      <c r="L2621" t="str">
        <f t="shared" si="770"/>
        <v>0.000714285714285714-0.0688259387447771i</v>
      </c>
      <c r="M2621" t="str">
        <f t="shared" si="771"/>
        <v>0.0025-0.0021442929779386i</v>
      </c>
      <c r="N2621">
        <f t="shared" si="772"/>
        <v>122.85870068433698</v>
      </c>
      <c r="O2621">
        <f t="shared" si="773"/>
        <v>10.646066715429569</v>
      </c>
      <c r="P2621" s="3">
        <f t="shared" si="774"/>
        <v>-10.646066715429569</v>
      </c>
      <c r="Q2621" s="3">
        <f t="shared" si="775"/>
        <v>-57.141299315663012</v>
      </c>
      <c r="R2621">
        <f t="shared" si="776"/>
        <v>122.85870068433698</v>
      </c>
      <c r="S2621">
        <f t="shared" si="777"/>
        <v>17.57163197631813</v>
      </c>
      <c r="T2621">
        <f t="shared" si="760"/>
        <v>-10.646066715429569</v>
      </c>
    </row>
    <row r="2622" spans="1:20" x14ac:dyDescent="0.25">
      <c r="A2622">
        <f t="shared" si="761"/>
        <v>110825.3619722248</v>
      </c>
      <c r="B2622">
        <f t="shared" si="778"/>
        <v>17638.404177828139</v>
      </c>
      <c r="C2622" t="str">
        <f t="shared" si="762"/>
        <v>0.159712593966538-0.24626266965825i</v>
      </c>
      <c r="D2622" t="str">
        <f t="shared" si="763"/>
        <v>3.47608201839913-0.986591358830665i</v>
      </c>
      <c r="E2622" t="str">
        <f t="shared" si="764"/>
        <v>205.405106614044+3.4357688437469i</v>
      </c>
      <c r="F2622" t="str">
        <f t="shared" si="765"/>
        <v>2.90958056483745-8.49867845694506i</v>
      </c>
      <c r="G2622" t="str">
        <f t="shared" si="766"/>
        <v>0.999886819495225-0.0106380305953743i</v>
      </c>
      <c r="H2622" t="str">
        <f t="shared" si="767"/>
        <v>3.46038395150212-85.8209396329971i</v>
      </c>
      <c r="I2622" t="str">
        <f t="shared" si="768"/>
        <v>-4.86999563247148-1.88972528112246i</v>
      </c>
      <c r="K2622" t="str">
        <f t="shared" si="769"/>
        <v>0.00234532087291633-0.00212272291685365i</v>
      </c>
      <c r="L2622" t="str">
        <f t="shared" si="770"/>
        <v>0.000714285714285714-0.0685653902617822i</v>
      </c>
      <c r="M2622" t="str">
        <f t="shared" si="771"/>
        <v>0.0025-0.00213617551099682i</v>
      </c>
      <c r="N2622">
        <f t="shared" si="772"/>
        <v>122.96525174978453</v>
      </c>
      <c r="O2622">
        <f t="shared" si="773"/>
        <v>10.647275023539947</v>
      </c>
      <c r="P2622" s="3">
        <f t="shared" si="774"/>
        <v>-10.647275023539947</v>
      </c>
      <c r="Q2622" s="3">
        <f t="shared" si="775"/>
        <v>-57.034748250215472</v>
      </c>
      <c r="R2622">
        <f t="shared" si="776"/>
        <v>122.96525174978453</v>
      </c>
      <c r="S2622">
        <f t="shared" si="777"/>
        <v>17.638404177828139</v>
      </c>
      <c r="T2622">
        <f t="shared" si="760"/>
        <v>-10.647275023539947</v>
      </c>
    </row>
    <row r="2623" spans="1:20" x14ac:dyDescent="0.25">
      <c r="A2623">
        <f t="shared" si="761"/>
        <v>111246.49834771924</v>
      </c>
      <c r="B2623">
        <f t="shared" si="778"/>
        <v>17705.430113703886</v>
      </c>
      <c r="C2623" t="str">
        <f t="shared" si="762"/>
        <v>0.160147053536392-0.245938499003251i</v>
      </c>
      <c r="D2623" t="str">
        <f t="shared" si="763"/>
        <v>3.47606647144524-0.983495371767852i</v>
      </c>
      <c r="E2623" t="str">
        <f t="shared" si="764"/>
        <v>205.761579292239+3.29819990966365i</v>
      </c>
      <c r="F2623" t="str">
        <f t="shared" si="765"/>
        <v>2.90957805734517-8.46674052646501i</v>
      </c>
      <c r="G2623" t="str">
        <f t="shared" si="766"/>
        <v>0.999885957787345-0.0106784459088861i</v>
      </c>
      <c r="H2623" t="str">
        <f t="shared" si="767"/>
        <v>3.43227677242218-85.4745104038133i</v>
      </c>
      <c r="I2623" t="str">
        <f t="shared" si="768"/>
        <v>-4.83213309470829-1.88053993488148i</v>
      </c>
      <c r="K2623" t="str">
        <f t="shared" si="769"/>
        <v>0.00234519705182764-0.00211529628957874i</v>
      </c>
      <c r="L2623" t="str">
        <f t="shared" si="770"/>
        <v>0.000714285714285714-0.0683058281149452i</v>
      </c>
      <c r="M2623" t="str">
        <f t="shared" si="771"/>
        <v>0.0025-0.00212808877365692i</v>
      </c>
      <c r="N2623">
        <f t="shared" si="772"/>
        <v>123.07085028671133</v>
      </c>
      <c r="O2623">
        <f t="shared" si="773"/>
        <v>10.648313132794428</v>
      </c>
      <c r="P2623" s="3">
        <f t="shared" si="774"/>
        <v>-10.648313132794428</v>
      </c>
      <c r="Q2623" s="3">
        <f t="shared" si="775"/>
        <v>-56.929149713288673</v>
      </c>
      <c r="R2623">
        <f t="shared" si="776"/>
        <v>123.07085028671133</v>
      </c>
      <c r="S2623">
        <f t="shared" si="777"/>
        <v>17.705430113703887</v>
      </c>
      <c r="T2623">
        <f t="shared" si="760"/>
        <v>-10.648313132794428</v>
      </c>
    </row>
    <row r="2624" spans="1:20" x14ac:dyDescent="0.25">
      <c r="A2624">
        <f t="shared" si="761"/>
        <v>111669.23504144058</v>
      </c>
      <c r="B2624">
        <f t="shared" si="778"/>
        <v>17772.71074813596</v>
      </c>
      <c r="C2624" t="str">
        <f t="shared" si="762"/>
        <v>0.160579885597274-0.245621084214788i</v>
      </c>
      <c r="D2624" t="str">
        <f t="shared" si="763"/>
        <v>3.47605080625063-0.980413526857869i</v>
      </c>
      <c r="E2624" t="str">
        <f t="shared" si="764"/>
        <v>206.120877809262+3.15773170362788i</v>
      </c>
      <c r="F2624" t="str">
        <f t="shared" si="765"/>
        <v>2.90957553076406-8.43492439248206i</v>
      </c>
      <c r="G2624" t="str">
        <f t="shared" si="766"/>
        <v>0.999885089519544-0.010719014695295i</v>
      </c>
      <c r="H2624" t="str">
        <f t="shared" si="767"/>
        <v>3.40441236425709-85.1296462786377i</v>
      </c>
      <c r="I2624" t="str">
        <f t="shared" si="768"/>
        <v>-4.79457517436745-1.87141424785707i</v>
      </c>
      <c r="K2624" t="str">
        <f t="shared" si="769"/>
        <v>0.00234507374817705-0.00210790006346892i</v>
      </c>
      <c r="L2624" t="str">
        <f t="shared" si="770"/>
        <v>0.000714285714285714-0.0680472485703779i</v>
      </c>
      <c r="M2624" t="str">
        <f t="shared" si="771"/>
        <v>0.0025-0.00212003264958848i</v>
      </c>
      <c r="N2624">
        <f t="shared" si="772"/>
        <v>123.17548593318415</v>
      </c>
      <c r="O2624">
        <f t="shared" si="773"/>
        <v>10.649180841062268</v>
      </c>
      <c r="P2624" s="3">
        <f t="shared" si="774"/>
        <v>-10.649180841062268</v>
      </c>
      <c r="Q2624" s="3">
        <f t="shared" si="775"/>
        <v>-56.824514066815844</v>
      </c>
      <c r="R2624">
        <f t="shared" si="776"/>
        <v>123.17548593318415</v>
      </c>
      <c r="S2624">
        <f t="shared" si="777"/>
        <v>17.77271074813596</v>
      </c>
      <c r="T2624">
        <f t="shared" si="760"/>
        <v>-10.649180841062268</v>
      </c>
    </row>
    <row r="2625" spans="1:20" x14ac:dyDescent="0.25">
      <c r="A2625">
        <f t="shared" si="761"/>
        <v>112093.57813459805</v>
      </c>
      <c r="B2625">
        <f t="shared" si="778"/>
        <v>17840.247048978876</v>
      </c>
      <c r="C2625" t="str">
        <f t="shared" si="762"/>
        <v>0.161011089087691-0.245310464631536i</v>
      </c>
      <c r="D2625" t="str">
        <f t="shared" si="763"/>
        <v>3.47603502191717-0.977345779701548i</v>
      </c>
      <c r="E2625" t="str">
        <f t="shared" si="764"/>
        <v>206.483018906331+3.01431246387663i</v>
      </c>
      <c r="F2625" t="str">
        <f t="shared" si="765"/>
        <v>2.90957298494894-8.40322959730595i</v>
      </c>
      <c r="G2625" t="str">
        <f t="shared" si="766"/>
        <v>0.999884214641894-0.0107597375365932i</v>
      </c>
      <c r="H2625" t="str">
        <f t="shared" si="767"/>
        <v>3.37678840079656-84.7863382698835i</v>
      </c>
      <c r="I2625" t="str">
        <f t="shared" si="768"/>
        <v>-4.75731927863161-1.86234767433931i</v>
      </c>
      <c r="K2625" t="str">
        <f t="shared" si="769"/>
        <v>0.00234495095489052-0.00210053413201202i</v>
      </c>
      <c r="L2625" t="str">
        <f t="shared" si="770"/>
        <v>0.000714285714285714-0.0677896479083264i</v>
      </c>
      <c r="M2625" t="str">
        <f t="shared" si="771"/>
        <v>0.0025-0.00211200702290146i</v>
      </c>
      <c r="N2625">
        <f t="shared" si="772"/>
        <v>123.27914821285262</v>
      </c>
      <c r="O2625">
        <f t="shared" si="773"/>
        <v>10.649877952050563</v>
      </c>
      <c r="P2625" s="3">
        <f t="shared" si="774"/>
        <v>-10.649877952050563</v>
      </c>
      <c r="Q2625" s="3">
        <f t="shared" si="775"/>
        <v>-56.720851787147382</v>
      </c>
      <c r="R2625">
        <f t="shared" si="776"/>
        <v>123.27914821285262</v>
      </c>
      <c r="S2625">
        <f t="shared" si="777"/>
        <v>17.840247048978874</v>
      </c>
      <c r="T2625">
        <f t="shared" si="760"/>
        <v>-10.649877952050563</v>
      </c>
    </row>
    <row r="2626" spans="1:20" x14ac:dyDescent="0.25">
      <c r="A2626">
        <f t="shared" si="761"/>
        <v>112519.53373150951</v>
      </c>
      <c r="B2626">
        <f t="shared" si="778"/>
        <v>17908.039987764994</v>
      </c>
      <c r="C2626" t="str">
        <f t="shared" si="762"/>
        <v>0.161440662169549-0.245006680279533i</v>
      </c>
      <c r="D2626" t="str">
        <f t="shared" si="763"/>
        <v>3.47601911753982-0.974292086101728i</v>
      </c>
      <c r="E2626" t="str">
        <f t="shared" si="764"/>
        <v>206.848019170292+2.86788949548307i</v>
      </c>
      <c r="F2626" t="str">
        <f t="shared" si="765"/>
        <v>2.90957041975334-8.37165568499154i</v>
      </c>
      <c r="G2626" t="str">
        <f t="shared" si="766"/>
        <v>0.999883333104091-0.0108006150169709i</v>
      </c>
      <c r="H2626" t="str">
        <f t="shared" si="767"/>
        <v>3.34940258162979-84.4445774624251i</v>
      </c>
      <c r="I2626" t="str">
        <f t="shared" si="768"/>
        <v>-4.72036283894473-1.85333967507728i</v>
      </c>
      <c r="K2626" t="str">
        <f t="shared" si="769"/>
        <v>0.00234482866492366-0.00209319838912798i</v>
      </c>
      <c r="L2626" t="str">
        <f t="shared" si="770"/>
        <v>0.000714285714285714-0.0675330224231183i</v>
      </c>
      <c r="M2626" t="str">
        <f t="shared" si="771"/>
        <v>0.0025-0.00210401177814451i</v>
      </c>
      <c r="N2626">
        <f t="shared" si="772"/>
        <v>123.38182653350087</v>
      </c>
      <c r="O2626">
        <f t="shared" si="773"/>
        <v>10.650404275518143</v>
      </c>
      <c r="P2626" s="3">
        <f t="shared" si="774"/>
        <v>-10.650404275518143</v>
      </c>
      <c r="Q2626" s="3">
        <f t="shared" si="775"/>
        <v>-56.61817346649913</v>
      </c>
      <c r="R2626">
        <f t="shared" si="776"/>
        <v>123.38182653350087</v>
      </c>
      <c r="S2626">
        <f t="shared" si="777"/>
        <v>17.908039987764994</v>
      </c>
      <c r="T2626">
        <f t="shared" si="760"/>
        <v>-10.650404275518143</v>
      </c>
    </row>
    <row r="2627" spans="1:20" x14ac:dyDescent="0.25">
      <c r="A2627">
        <f t="shared" si="761"/>
        <v>112947.10795968925</v>
      </c>
      <c r="B2627">
        <f t="shared" si="778"/>
        <v>17976.090539718502</v>
      </c>
      <c r="C2627" t="str">
        <f t="shared" si="762"/>
        <v>0.161868602209795-0.244709771877989i</v>
      </c>
      <c r="D2627" t="str">
        <f t="shared" si="763"/>
        <v>3.47600309220678-0.971252402062697i</v>
      </c>
      <c r="E2627" t="str">
        <f t="shared" si="764"/>
        <v>207.215895021307+2.7184091538177i</v>
      </c>
      <c r="F2627" t="str">
        <f t="shared" si="765"/>
        <v>2.90956783502981-8.34020220133288i</v>
      </c>
      <c r="G2627" t="str">
        <f t="shared" si="766"/>
        <v>0.999882444855442-0.0108416477228243i</v>
      </c>
      <c r="H2627" t="str">
        <f t="shared" si="767"/>
        <v>3.32225263180702-84.1043550128134i</v>
      </c>
      <c r="I2627" t="str">
        <f t="shared" si="768"/>
        <v>-4.683703310752-1.84438971718895i</v>
      </c>
      <c r="K2627" t="str">
        <f t="shared" si="769"/>
        <v>0.00234470687126138-0.00208589272916745i</v>
      </c>
      <c r="L2627" t="str">
        <f t="shared" si="770"/>
        <v>0.000714285714285714-0.0672773684231107i</v>
      </c>
      <c r="M2627" t="str">
        <f t="shared" si="771"/>
        <v>0.0025-0.00209604680030336i</v>
      </c>
      <c r="N2627">
        <f t="shared" si="772"/>
        <v>123.48351018558196</v>
      </c>
      <c r="O2627">
        <f t="shared" si="773"/>
        <v>10.650759627493915</v>
      </c>
      <c r="P2627" s="3">
        <f t="shared" si="774"/>
        <v>-10.650759627493915</v>
      </c>
      <c r="Q2627" s="3">
        <f t="shared" si="775"/>
        <v>-56.51648981441803</v>
      </c>
      <c r="R2627">
        <f t="shared" si="776"/>
        <v>123.48351018558196</v>
      </c>
      <c r="S2627">
        <f t="shared" si="777"/>
        <v>17.976090539718502</v>
      </c>
      <c r="T2627">
        <f t="shared" si="760"/>
        <v>-10.650759627493915</v>
      </c>
    </row>
    <row r="2628" spans="1:20" x14ac:dyDescent="0.25">
      <c r="A2628">
        <f t="shared" si="761"/>
        <v>113376.30696993606</v>
      </c>
      <c r="B2628">
        <f t="shared" si="778"/>
        <v>18044.399683769432</v>
      </c>
      <c r="C2628" t="str">
        <f t="shared" si="762"/>
        <v>0.162294905761499-0.244419780844922i</v>
      </c>
      <c r="D2628" t="str">
        <f t="shared" si="763"/>
        <v>3.47598694499923-0.968226683789462i</v>
      </c>
      <c r="E2628" t="str">
        <f t="shared" si="764"/>
        <v>207.586662700052+2.56581682777154i</v>
      </c>
      <c r="F2628" t="str">
        <f t="shared" si="765"/>
        <v>2.90956523062968-8.30886869385608i</v>
      </c>
      <c r="G2628" t="str">
        <f t="shared" si="766"/>
        <v>0.999881549844874-0.0108828362427637i</v>
      </c>
      <c r="H2628" t="str">
        <f t="shared" si="767"/>
        <v>3.29533630150606-83.7656621485018i</v>
      </c>
      <c r="I2628" t="str">
        <f t="shared" si="768"/>
        <v>-4.64733817324245-1.83549727407219i</v>
      </c>
      <c r="K2628" t="str">
        <f t="shared" si="769"/>
        <v>0.00234458556691737-0.00207861704691011i</v>
      </c>
      <c r="L2628" t="str">
        <f t="shared" si="770"/>
        <v>0.000714285714285714-0.0670226822306343i</v>
      </c>
      <c r="M2628" t="str">
        <f t="shared" si="771"/>
        <v>0.0025-0.00208811197479912i</v>
      </c>
      <c r="N2628">
        <f t="shared" si="772"/>
        <v>123.58418834074098</v>
      </c>
      <c r="O2628">
        <f t="shared" si="773"/>
        <v>10.650943830504154</v>
      </c>
      <c r="P2628" s="3">
        <f t="shared" si="774"/>
        <v>-10.650943830504154</v>
      </c>
      <c r="Q2628" s="3">
        <f t="shared" si="775"/>
        <v>-56.41581165925902</v>
      </c>
      <c r="R2628">
        <f t="shared" si="776"/>
        <v>123.58418834074098</v>
      </c>
      <c r="S2628">
        <f t="shared" si="777"/>
        <v>18.044399683769431</v>
      </c>
      <c r="T2628">
        <f t="shared" si="760"/>
        <v>-10.650943830504154</v>
      </c>
    </row>
    <row r="2629" spans="1:20" x14ac:dyDescent="0.25">
      <c r="A2629">
        <f t="shared" si="761"/>
        <v>113807.13693642183</v>
      </c>
      <c r="B2629">
        <f t="shared" si="778"/>
        <v>18112.968402567756</v>
      </c>
      <c r="C2629" t="str">
        <f t="shared" si="762"/>
        <v>0.162719568544422-0.244136749302777i</v>
      </c>
      <c r="D2629" t="str">
        <f t="shared" si="763"/>
        <v>3.47597067499147-0.965214887687186i</v>
      </c>
      <c r="E2629" t="str">
        <f t="shared" si="764"/>
        <v>207.960338254419+2.41005692273743i</v>
      </c>
      <c r="F2629" t="str">
        <f t="shared" si="765"/>
        <v>2.90956260640322-8.27765471181328i</v>
      </c>
      <c r="G2629" t="str">
        <f t="shared" si="766"/>
        <v>0.999880648020922-0.010924181167622i</v>
      </c>
      <c r="H2629" t="str">
        <f t="shared" si="767"/>
        <v>3.26865136570414-83.4284901670804i</v>
      </c>
      <c r="I2629" t="str">
        <f t="shared" si="768"/>
        <v>-4.61126492909521-1.82666182531742i</v>
      </c>
      <c r="K2629" t="str">
        <f t="shared" si="769"/>
        <v>0.0023444647449338-0.00207137123756325i</v>
      </c>
      <c r="L2629" t="str">
        <f t="shared" si="770"/>
        <v>0.000714285714285714-0.066768960181943i</v>
      </c>
      <c r="M2629" t="str">
        <f t="shared" si="771"/>
        <v>0.0025-0.00208020718748667i</v>
      </c>
      <c r="N2629">
        <f t="shared" si="772"/>
        <v>123.68385005031895</v>
      </c>
      <c r="O2629">
        <f t="shared" si="773"/>
        <v>10.650956713803932</v>
      </c>
      <c r="P2629" s="3">
        <f t="shared" si="774"/>
        <v>-10.650956713803932</v>
      </c>
      <c r="Q2629" s="3">
        <f t="shared" si="775"/>
        <v>-56.316149949681048</v>
      </c>
      <c r="R2629">
        <f t="shared" si="776"/>
        <v>123.68385005031895</v>
      </c>
      <c r="S2629">
        <f t="shared" si="777"/>
        <v>18.112968402567756</v>
      </c>
      <c r="T2629">
        <f t="shared" si="760"/>
        <v>-10.650956713803932</v>
      </c>
    </row>
    <row r="2630" spans="1:20" x14ac:dyDescent="0.25">
      <c r="A2630">
        <f t="shared" si="761"/>
        <v>114239.60405678024</v>
      </c>
      <c r="B2630">
        <f t="shared" si="778"/>
        <v>18181.797682497516</v>
      </c>
      <c r="C2630" t="str">
        <f t="shared" si="762"/>
        <v>0.163142585425027-0.243860720083875i</v>
      </c>
      <c r="D2630" t="str">
        <f t="shared" si="763"/>
        <v>3.47595428125079-0.962216970360515i</v>
      </c>
      <c r="E2630" t="str">
        <f t="shared" si="764"/>
        <v>208.33693752569+2.25107284336049i</v>
      </c>
      <c r="F2630" t="str">
        <f t="shared" si="765"/>
        <v>2.90955996219955-8.24655980617599i</v>
      </c>
      <c r="G2630" t="str">
        <f t="shared" si="766"/>
        <v>0.999879739331731-0.0109656830904627i</v>
      </c>
      <c r="H2630" t="str">
        <f t="shared" si="767"/>
        <v>3.24219562385482-83.092830435523i</v>
      </c>
      <c r="I2630" t="str">
        <f t="shared" si="768"/>
        <v>-4.57548110422883-1.81788285662148i</v>
      </c>
      <c r="K2630" t="str">
        <f t="shared" si="769"/>
        <v>0.00234434439838092-0.00206415519676019i</v>
      </c>
      <c r="L2630" t="str">
        <f t="shared" si="770"/>
        <v>0.000714285714285714-0.0665161986271596i</v>
      </c>
      <c r="M2630" t="str">
        <f t="shared" si="771"/>
        <v>0.0025-0.00207233232465299i</v>
      </c>
      <c r="N2630">
        <f t="shared" si="772"/>
        <v>123.78248424384827</v>
      </c>
      <c r="O2630">
        <f t="shared" si="773"/>
        <v>10.650798113616817</v>
      </c>
      <c r="P2630" s="3">
        <f t="shared" si="774"/>
        <v>-10.650798113616817</v>
      </c>
      <c r="Q2630" s="3">
        <f t="shared" si="775"/>
        <v>-56.217515756151734</v>
      </c>
      <c r="R2630">
        <f t="shared" si="776"/>
        <v>123.78248424384827</v>
      </c>
      <c r="S2630">
        <f t="shared" si="777"/>
        <v>18.181797682497514</v>
      </c>
      <c r="T2630">
        <f t="shared" si="760"/>
        <v>-10.650798113616817</v>
      </c>
    </row>
    <row r="2631" spans="1:20" x14ac:dyDescent="0.25">
      <c r="A2631">
        <f t="shared" si="761"/>
        <v>114673.714552196</v>
      </c>
      <c r="B2631">
        <f t="shared" si="778"/>
        <v>18250.888513691007</v>
      </c>
      <c r="C2631" t="str">
        <f t="shared" si="762"/>
        <v>0.163563950395899-0.243591736735768i</v>
      </c>
      <c r="D2631" t="str">
        <f t="shared" si="763"/>
        <v>3.47593776283734-0.959232888612936i</v>
      </c>
      <c r="E2631" t="str">
        <f t="shared" si="764"/>
        <v>208.716476134183+2.08880697604371i</v>
      </c>
      <c r="F2631" t="str">
        <f t="shared" si="765"/>
        <v>2.90955729786659-8.21558352962847i</v>
      </c>
      <c r="G2631" t="str">
        <f t="shared" si="766"/>
        <v>0.999878823725052-0.0110073426065887i</v>
      </c>
      <c r="H2631" t="str">
        <f t="shared" si="767"/>
        <v>3.21596689956962-82.758674389442i</v>
      </c>
      <c r="I2631" t="str">
        <f t="shared" si="768"/>
        <v>-4.53998424755361-1.80915985970296i</v>
      </c>
      <c r="K2631" t="str">
        <f t="shared" si="769"/>
        <v>0.00234422452035662-0.00205696882055881i</v>
      </c>
      <c r="L2631" t="str">
        <f t="shared" si="770"/>
        <v>0.000714285714285714-0.0662643939302248i</v>
      </c>
      <c r="M2631" t="str">
        <f t="shared" si="771"/>
        <v>0.0025-0.00206448727301553i</v>
      </c>
      <c r="N2631">
        <f t="shared" si="772"/>
        <v>123.880079727527</v>
      </c>
      <c r="O2631">
        <f t="shared" si="773"/>
        <v>10.650467873381299</v>
      </c>
      <c r="P2631" s="3">
        <f t="shared" si="774"/>
        <v>-10.650467873381299</v>
      </c>
      <c r="Q2631" s="3">
        <f t="shared" si="775"/>
        <v>-56.119920272473003</v>
      </c>
      <c r="R2631">
        <f t="shared" si="776"/>
        <v>123.880079727527</v>
      </c>
      <c r="S2631">
        <f t="shared" si="777"/>
        <v>18.250888513691006</v>
      </c>
      <c r="T2631">
        <f t="shared" si="760"/>
        <v>-10.650467873381299</v>
      </c>
    </row>
    <row r="2632" spans="1:20" x14ac:dyDescent="0.25">
      <c r="A2632">
        <f t="shared" si="761"/>
        <v>115109.47466749435</v>
      </c>
      <c r="B2632">
        <f t="shared" si="778"/>
        <v>18320.241890043031</v>
      </c>
      <c r="C2632" t="str">
        <f t="shared" si="762"/>
        <v>0.163983656554607-0.243329843526441i</v>
      </c>
      <c r="D2632" t="str">
        <f t="shared" si="763"/>
        <v>3.47592111880423-0.956262599446181i</v>
      </c>
      <c r="E2632" t="str">
        <f t="shared" si="764"/>
        <v>209.098969464327+1.92320067122646i</v>
      </c>
      <c r="F2632" t="str">
        <f t="shared" si="765"/>
        <v>2.90955461325118-8.18472543656161i</v>
      </c>
      <c r="G2632" t="str">
        <f t="shared" si="766"/>
        <v>0.999877901148236-0.0110491603135498i</v>
      </c>
      <c r="H2632" t="str">
        <f t="shared" si="767"/>
        <v>3.18996304030473-82.4260135323535i</v>
      </c>
      <c r="I2632" t="str">
        <f t="shared" si="768"/>
        <v>-4.5047719307273-1.80049233221883i</v>
      </c>
      <c r="K2632" t="str">
        <f t="shared" si="769"/>
        <v>0.00234410510398607-0.00204981200543997i</v>
      </c>
      <c r="L2632" t="str">
        <f t="shared" si="770"/>
        <v>0.000714285714285714-0.0660135424688431i</v>
      </c>
      <c r="M2632" t="str">
        <f t="shared" si="771"/>
        <v>0.0025-0.00205667191972059i</v>
      </c>
      <c r="N2632">
        <f t="shared" si="772"/>
        <v>123.97662518268524</v>
      </c>
      <c r="O2632">
        <f t="shared" si="773"/>
        <v>10.649965844004432</v>
      </c>
      <c r="P2632" s="3">
        <f t="shared" si="774"/>
        <v>-10.649965844004432</v>
      </c>
      <c r="Q2632" s="3">
        <f t="shared" si="775"/>
        <v>-56.023374817314753</v>
      </c>
      <c r="R2632">
        <f t="shared" si="776"/>
        <v>123.97662518268524</v>
      </c>
      <c r="S2632">
        <f t="shared" si="777"/>
        <v>18.320241890043032</v>
      </c>
      <c r="T2632">
        <f t="shared" si="760"/>
        <v>-10.649965844004432</v>
      </c>
    </row>
    <row r="2633" spans="1:20" x14ac:dyDescent="0.25">
      <c r="A2633">
        <f t="shared" si="761"/>
        <v>115546.89067123084</v>
      </c>
      <c r="B2633">
        <f t="shared" si="778"/>
        <v>18389.858809225196</v>
      </c>
      <c r="C2633" t="str">
        <f t="shared" si="762"/>
        <v>0.164401696081959-0.243075085449381i</v>
      </c>
      <c r="D2633" t="str">
        <f t="shared" si="763"/>
        <v>3.47590434819733-0.953306060059557i</v>
      </c>
      <c r="E2633" t="str">
        <f t="shared" si="764"/>
        <v>209.484432649178+1.7541942254233i</v>
      </c>
      <c r="F2633" t="str">
        <f t="shared" si="765"/>
        <v>2.90955190819892-8.15398508306617i</v>
      </c>
      <c r="G2633" t="str">
        <f t="shared" si="766"/>
        <v>0.999876971548236-0.0110911368111519i</v>
      </c>
      <c r="H2633" t="str">
        <f t="shared" si="767"/>
        <v>3.16418191705231-82.0948394349516i</v>
      </c>
      <c r="I2633" t="str">
        <f t="shared" si="768"/>
        <v>-4.46984174791355-1.79187977768235i</v>
      </c>
      <c r="K2633" t="str">
        <f t="shared" si="769"/>
        <v>0.00234398614242131-0.00204268464830605i</v>
      </c>
      <c r="L2633" t="str">
        <f t="shared" si="770"/>
        <v>0.000714285714285714-0.0657636406344323i</v>
      </c>
      <c r="M2633" t="str">
        <f t="shared" si="771"/>
        <v>0.0025-0.00204888615234169i</v>
      </c>
      <c r="N2633">
        <f t="shared" si="772"/>
        <v>124.07210916423426</v>
      </c>
      <c r="O2633">
        <f t="shared" si="773"/>
        <v>10.6492918841228</v>
      </c>
      <c r="P2633" s="3">
        <f t="shared" si="774"/>
        <v>-10.6492918841228</v>
      </c>
      <c r="Q2633" s="3">
        <f t="shared" si="775"/>
        <v>-55.92789083576573</v>
      </c>
      <c r="R2633">
        <f t="shared" si="776"/>
        <v>124.07210916423426</v>
      </c>
      <c r="S2633">
        <f t="shared" si="777"/>
        <v>18.389858809225196</v>
      </c>
      <c r="T2633">
        <f t="shared" si="760"/>
        <v>-10.6492918841228</v>
      </c>
    </row>
    <row r="2634" spans="1:20" x14ac:dyDescent="0.25">
      <c r="A2634">
        <f t="shared" si="761"/>
        <v>115985.96885578151</v>
      </c>
      <c r="B2634">
        <f t="shared" si="778"/>
        <v>18459.740272700252</v>
      </c>
      <c r="C2634" t="str">
        <f t="shared" si="762"/>
        <v>0.164818060219654-0.242827508228491i</v>
      </c>
      <c r="D2634" t="str">
        <f t="shared" si="763"/>
        <v>3.47588745005532-0.950363227849364i</v>
      </c>
      <c r="E2634" t="str">
        <f t="shared" si="764"/>
        <v>209.872880554328+1.58172686303569i</v>
      </c>
      <c r="F2634" t="str">
        <f t="shared" si="765"/>
        <v>2.90954918255428-8.12336202692675i</v>
      </c>
      <c r="G2634" t="str">
        <f t="shared" si="766"/>
        <v>0.999876034871602-0.0111332727014649i</v>
      </c>
      <c r="H2634" t="str">
        <f t="shared" si="767"/>
        <v>3.13862142403667-81.7651437343934i</v>
      </c>
      <c r="I2634" t="str">
        <f t="shared" si="768"/>
        <v>-4.43519131554376-1.78332170538234i</v>
      </c>
      <c r="K2634" t="str">
        <f t="shared" si="769"/>
        <v>0.00234386762884091-0.00203558664647946i</v>
      </c>
      <c r="L2634" t="str">
        <f t="shared" si="770"/>
        <v>0.000714285714285714-0.0655146848320707i</v>
      </c>
      <c r="M2634" t="str">
        <f t="shared" si="771"/>
        <v>0.0025-0.00204112985887796i</v>
      </c>
      <c r="N2634">
        <f t="shared" si="772"/>
        <v>124.16652009910307</v>
      </c>
      <c r="O2634">
        <f t="shared" si="773"/>
        <v>10.648445860370844</v>
      </c>
      <c r="P2634" s="3">
        <f t="shared" si="774"/>
        <v>-10.648445860370844</v>
      </c>
      <c r="Q2634" s="3">
        <f t="shared" si="775"/>
        <v>-55.833479900896933</v>
      </c>
      <c r="R2634">
        <f t="shared" si="776"/>
        <v>124.16652009910307</v>
      </c>
      <c r="S2634">
        <f t="shared" si="777"/>
        <v>18.459740272700252</v>
      </c>
      <c r="T2634">
        <f t="shared" si="760"/>
        <v>-10.648445860370844</v>
      </c>
    </row>
    <row r="2635" spans="1:20" x14ac:dyDescent="0.25">
      <c r="A2635">
        <f t="shared" si="761"/>
        <v>116426.71553743348</v>
      </c>
      <c r="B2635">
        <f t="shared" si="778"/>
        <v>18529.887285736513</v>
      </c>
      <c r="C2635" t="str">
        <f t="shared" si="762"/>
        <v>0.165232739247302-0.242587158322812i</v>
      </c>
      <c r="D2635" t="str">
        <f t="shared" si="763"/>
        <v>3.47587042340966-0.947434060408254i</v>
      </c>
      <c r="E2635" t="str">
        <f t="shared" si="764"/>
        <v>210.264327761207+1.40573671792963i</v>
      </c>
      <c r="F2635" t="str">
        <f t="shared" si="765"/>
        <v>2.90954643616059-8.09285582761526i</v>
      </c>
      <c r="G2635" t="str">
        <f t="shared" si="766"/>
        <v>0.999875091064474-0.0111755685888316i</v>
      </c>
      <c r="H2635" t="str">
        <f t="shared" si="767"/>
        <v>3.11327947841477-81.4369181335911i</v>
      </c>
      <c r="I2635" t="str">
        <f t="shared" si="768"/>
        <v>-4.40081827208148-1.77481763030368i</v>
      </c>
      <c r="K2635" t="str">
        <f t="shared" si="769"/>
        <v>0.00234374955644949-0.00202851789770107i</v>
      </c>
      <c r="L2635" t="str">
        <f t="shared" si="770"/>
        <v>0.000714285714285714-0.065266671480445i</v>
      </c>
      <c r="M2635" t="str">
        <f t="shared" si="771"/>
        <v>0.0025-0.0020334029277525i</v>
      </c>
      <c r="N2635">
        <f t="shared" si="772"/>
        <v>124.25984628466253</v>
      </c>
      <c r="O2635">
        <f t="shared" si="773"/>
        <v>10.647427647657628</v>
      </c>
      <c r="P2635" s="3">
        <f t="shared" si="774"/>
        <v>-10.647427647657628</v>
      </c>
      <c r="Q2635" s="3">
        <f t="shared" si="775"/>
        <v>-55.740153715337478</v>
      </c>
      <c r="R2635">
        <f t="shared" si="776"/>
        <v>124.25984628466253</v>
      </c>
      <c r="S2635">
        <f t="shared" si="777"/>
        <v>18.529887285736514</v>
      </c>
      <c r="T2635">
        <f t="shared" si="760"/>
        <v>-10.647427647657628</v>
      </c>
    </row>
    <row r="2636" spans="1:20" x14ac:dyDescent="0.25">
      <c r="A2636">
        <f t="shared" si="761"/>
        <v>116869.13705647574</v>
      </c>
      <c r="B2636">
        <f t="shared" si="778"/>
        <v>18600.300857422313</v>
      </c>
      <c r="C2636" t="str">
        <f t="shared" si="762"/>
        <v>0.165645722458803-0.242354082931074i</v>
      </c>
      <c r="D2636" t="str">
        <f t="shared" si="763"/>
        <v>3.47585326728429-0.944518515524571i</v>
      </c>
      <c r="E2636" t="str">
        <f t="shared" si="764"/>
        <v>210.65878854975+1.22616081479053i</v>
      </c>
      <c r="F2636" t="str">
        <f t="shared" si="765"/>
        <v>2.90954366885987-8.06246604628429i</v>
      </c>
      <c r="G2636" t="str">
        <f t="shared" si="766"/>
        <v>0.999874140072586-0.0112180250798754i</v>
      </c>
      <c r="H2636" t="str">
        <f t="shared" si="767"/>
        <v>3.08815401998163-81.1101544005156i</v>
      </c>
      <c r="I2636" t="str">
        <f t="shared" si="768"/>
        <v>-4.36672027778985-1.76636707304897i</v>
      </c>
      <c r="K2636" t="str">
        <f t="shared" si="769"/>
        <v>0.00234363191847744-0.00202147830012884i</v>
      </c>
      <c r="L2636" t="str">
        <f t="shared" si="770"/>
        <v>0.000714285714285714-0.0650195970118i</v>
      </c>
      <c r="M2636" t="str">
        <f t="shared" si="771"/>
        <v>0.0025-0.00202570524781082i</v>
      </c>
      <c r="N2636">
        <f t="shared" si="772"/>
        <v>124.35207588713484</v>
      </c>
      <c r="O2636">
        <f t="shared" si="773"/>
        <v>10.646237129451306</v>
      </c>
      <c r="P2636" s="3">
        <f t="shared" si="774"/>
        <v>-10.646237129451306</v>
      </c>
      <c r="Q2636" s="3">
        <f t="shared" si="775"/>
        <v>-55.647924112865148</v>
      </c>
      <c r="R2636">
        <f t="shared" si="776"/>
        <v>124.35207588713484</v>
      </c>
      <c r="S2636">
        <f t="shared" si="777"/>
        <v>18.600300857422312</v>
      </c>
      <c r="T2636">
        <f t="shared" si="760"/>
        <v>-10.646237129451306</v>
      </c>
    </row>
    <row r="2637" spans="1:20" x14ac:dyDescent="0.25">
      <c r="A2637">
        <f t="shared" si="761"/>
        <v>117313.23977729034</v>
      </c>
      <c r="B2637">
        <f t="shared" si="778"/>
        <v>18670.982000680517</v>
      </c>
      <c r="C2637" t="str">
        <f t="shared" si="762"/>
        <v>0.16605699813809-0.242128329996043i</v>
      </c>
      <c r="D2637" t="str">
        <f t="shared" si="763"/>
        <v>3.47583598069596-0.941616551181828i</v>
      </c>
      <c r="E2637" t="str">
        <f t="shared" si="764"/>
        <v>211.056276880397+1.04293505025414i</v>
      </c>
      <c r="F2637" t="str">
        <f t="shared" si="765"/>
        <v>2.90954088049303-8.03219224576148i</v>
      </c>
      <c r="G2637" t="str">
        <f t="shared" si="766"/>
        <v>0.999873181841257-0.0112606427835097i</v>
      </c>
      <c r="H2637" t="str">
        <f t="shared" si="767"/>
        <v>3.0632430108798-80.7848443675073i</v>
      </c>
      <c r="I2637" t="str">
        <f t="shared" si="768"/>
        <v>-4.33289501450233-1.7579695597616i</v>
      </c>
      <c r="K2637" t="str">
        <f t="shared" si="769"/>
        <v>0.00234351470818046-0.0020144677523362i</v>
      </c>
      <c r="L2637" t="str">
        <f t="shared" si="770"/>
        <v>0.000714285714285714-0.0647734578718869i</v>
      </c>
      <c r="M2637" t="str">
        <f t="shared" si="771"/>
        <v>0.0025-0.0020180367083192i</v>
      </c>
      <c r="N2637">
        <f t="shared" si="772"/>
        <v>124.44319693999373</v>
      </c>
      <c r="O2637">
        <f t="shared" si="773"/>
        <v>10.64487419807158</v>
      </c>
      <c r="P2637" s="3">
        <f t="shared" si="774"/>
        <v>-10.64487419807158</v>
      </c>
      <c r="Q2637" s="3">
        <f t="shared" si="775"/>
        <v>-55.556803060006274</v>
      </c>
      <c r="R2637">
        <f t="shared" si="776"/>
        <v>124.44319693999373</v>
      </c>
      <c r="S2637">
        <f t="shared" si="777"/>
        <v>18.670982000680517</v>
      </c>
      <c r="T2637">
        <f t="shared" si="760"/>
        <v>-10.64487419807158</v>
      </c>
    </row>
    <row r="2638" spans="1:20" x14ac:dyDescent="0.25">
      <c r="A2638">
        <f t="shared" si="761"/>
        <v>117759.03008844405</v>
      </c>
      <c r="B2638">
        <f t="shared" si="778"/>
        <v>18741.931732283105</v>
      </c>
      <c r="C2638" t="str">
        <f t="shared" si="762"/>
        <v>0.166466553534183-0.241909948208652i</v>
      </c>
      <c r="D2638" t="str">
        <f t="shared" si="763"/>
        <v>3.47581856265384-0.93872812555799i</v>
      </c>
      <c r="E2638" t="str">
        <f t="shared" si="764"/>
        <v>211.456806375435+0.855994173815967i</v>
      </c>
      <c r="F2638" t="str">
        <f t="shared" si="765"/>
        <v>2.90953807089974-8.0020339905425i</v>
      </c>
      <c r="G2638" t="str">
        <f t="shared" si="766"/>
        <v>0.99987221631539-0.0113034223109456i</v>
      </c>
      <c r="H2638" t="str">
        <f t="shared" si="767"/>
        <v>3.03854443531344-80.4609799305962i</v>
      </c>
      <c r="I2638" t="str">
        <f t="shared" si="768"/>
        <v>-4.29934018539553-1.74962462204982i</v>
      </c>
      <c r="K2638" t="str">
        <f t="shared" si="769"/>
        <v>0.00234339791883921-0.00200748615331071i</v>
      </c>
      <c r="L2638" t="str">
        <f t="shared" si="770"/>
        <v>0.000714285714285714-0.0645282505199113i</v>
      </c>
      <c r="M2638" t="str">
        <f t="shared" si="771"/>
        <v>0.0025-0.00201039719896314i</v>
      </c>
      <c r="N2638">
        <f t="shared" si="772"/>
        <v>124.53319734234906</v>
      </c>
      <c r="O2638">
        <f t="shared" si="773"/>
        <v>10.643338754991003</v>
      </c>
      <c r="P2638" s="3">
        <f t="shared" si="774"/>
        <v>-10.643338754991003</v>
      </c>
      <c r="Q2638" s="3">
        <f t="shared" si="775"/>
        <v>-55.466802657650945</v>
      </c>
      <c r="R2638">
        <f t="shared" si="776"/>
        <v>124.53319734234906</v>
      </c>
      <c r="S2638">
        <f t="shared" si="777"/>
        <v>18.741931732283106</v>
      </c>
      <c r="T2638">
        <f t="shared" si="760"/>
        <v>-10.643338754991003</v>
      </c>
    </row>
    <row r="2639" spans="1:20" x14ac:dyDescent="0.25">
      <c r="A2639">
        <f t="shared" si="761"/>
        <v>118206.51440278014</v>
      </c>
      <c r="B2639">
        <f t="shared" si="778"/>
        <v>18813.151072865781</v>
      </c>
      <c r="C2639" t="str">
        <f t="shared" si="762"/>
        <v>0.166874374835567-0.241698987011891i</v>
      </c>
      <c r="D2639" t="str">
        <f t="shared" si="763"/>
        <v>3.47580101215966-0.935853197024941i</v>
      </c>
      <c r="E2639" t="str">
        <f t="shared" si="764"/>
        <v>211.860390299618+0.665271768526535i</v>
      </c>
      <c r="F2639" t="str">
        <f t="shared" si="765"/>
        <v>2.90953523991847-7.97199084678534i</v>
      </c>
      <c r="G2639" t="str">
        <f t="shared" si="766"/>
        <v>0.999871243439471-0.0113463642757011i</v>
      </c>
      <c r="H2639" t="str">
        <f t="shared" si="767"/>
        <v>3.01405629926663-80.1385530488318i</v>
      </c>
      <c r="I2639" t="str">
        <f t="shared" si="768"/>
        <v>-4.26605351476556-1.74133179691216i</v>
      </c>
      <c r="K2639" t="str">
        <f t="shared" si="769"/>
        <v>0.00234328154375892-0.00200053340245247i</v>
      </c>
      <c r="L2639" t="str">
        <f t="shared" si="770"/>
        <v>0.000714285714285714-0.0642839714284828i</v>
      </c>
      <c r="M2639" t="str">
        <f t="shared" si="771"/>
        <v>0.0025-0.00200278660984573i</v>
      </c>
      <c r="N2639">
        <f t="shared" si="772"/>
        <v>124.62206485732244</v>
      </c>
      <c r="O2639">
        <f t="shared" si="773"/>
        <v>10.641630711144995</v>
      </c>
      <c r="P2639" s="3">
        <f t="shared" si="774"/>
        <v>-10.641630711144995</v>
      </c>
      <c r="Q2639" s="3">
        <f t="shared" si="775"/>
        <v>-55.377935142677551</v>
      </c>
      <c r="R2639">
        <f t="shared" si="776"/>
        <v>124.62206485732244</v>
      </c>
      <c r="S2639">
        <f t="shared" si="777"/>
        <v>18.813151072865782</v>
      </c>
      <c r="T2639">
        <f t="shared" si="760"/>
        <v>-10.641630711144995</v>
      </c>
    </row>
    <row r="2640" spans="1:20" x14ac:dyDescent="0.25">
      <c r="A2640">
        <f t="shared" si="761"/>
        <v>118655.69915751071</v>
      </c>
      <c r="B2640">
        <f t="shared" si="778"/>
        <v>18884.64104694267</v>
      </c>
      <c r="C2640" t="str">
        <f t="shared" si="762"/>
        <v>0.167280447143877-0.241495496604451i</v>
      </c>
      <c r="D2640" t="str">
        <f t="shared" si="763"/>
        <v>3.47578332820754-0.932991724147824i</v>
      </c>
      <c r="E2640" t="str">
        <f t="shared" si="764"/>
        <v>212.267041540081+0.470700231477424i</v>
      </c>
      <c r="F2640" t="str">
        <f t="shared" si="765"/>
        <v>2.90953238738641-7.94206238230368i</v>
      </c>
      <c r="G2640" t="str">
        <f t="shared" si="766"/>
        <v>0.999870263157562-0.0113894692936094i</v>
      </c>
      <c r="H2640" t="str">
        <f t="shared" si="767"/>
        <v>2.98977663022587-79.8175557436198i</v>
      </c>
      <c r="I2640" t="str">
        <f t="shared" si="768"/>
        <v>-4.23303274780656-1.73309062666381i</v>
      </c>
      <c r="K2640" t="str">
        <f t="shared" si="769"/>
        <v>0.00234316557626902-0.00199360939957268i</v>
      </c>
      <c r="L2640" t="str">
        <f t="shared" si="770"/>
        <v>0.000714285714285714-0.0640406170835654i</v>
      </c>
      <c r="M2640" t="str">
        <f t="shared" si="771"/>
        <v>0.0025-0.00199520483148608i</v>
      </c>
      <c r="N2640">
        <f t="shared" si="772"/>
        <v>124.70978711041214</v>
      </c>
      <c r="O2640">
        <f t="shared" si="773"/>
        <v>10.639749987250635</v>
      </c>
      <c r="P2640" s="3">
        <f t="shared" si="774"/>
        <v>-10.639749987250635</v>
      </c>
      <c r="Q2640" s="3">
        <f t="shared" si="775"/>
        <v>-55.290212889587863</v>
      </c>
      <c r="R2640">
        <f t="shared" si="776"/>
        <v>124.70978711041214</v>
      </c>
      <c r="S2640">
        <f t="shared" si="777"/>
        <v>18.884641046942669</v>
      </c>
      <c r="T2640">
        <f t="shared" si="760"/>
        <v>-10.639749987250635</v>
      </c>
    </row>
    <row r="2641" spans="1:20" x14ac:dyDescent="0.25">
      <c r="A2641">
        <f t="shared" si="761"/>
        <v>119106.59081430925</v>
      </c>
      <c r="B2641">
        <f t="shared" si="778"/>
        <v>18956.402682921052</v>
      </c>
      <c r="C2641" t="str">
        <f t="shared" si="762"/>
        <v>0.16768475444686-0.241299527944116i</v>
      </c>
      <c r="D2641" t="str">
        <f t="shared" si="763"/>
        <v>3.47576550978405-0.930143665684478i</v>
      </c>
      <c r="E2641" t="str">
        <f t="shared" si="764"/>
        <v>212.676772585496+0.272210754077469i</v>
      </c>
      <c r="F2641" t="str">
        <f t="shared" si="765"/>
        <v>2.90952951313961-7.91224816656103i</v>
      </c>
      <c r="G2641" t="str">
        <f t="shared" si="766"/>
        <v>0.999869275413299-0.0114327379828274i</v>
      </c>
      <c r="H2641" t="str">
        <f t="shared" si="767"/>
        <v>2.96570347690678-79.4979800980688i</v>
      </c>
      <c r="I2641" t="str">
        <f t="shared" si="768"/>
        <v>-4.20027565039244-1.72490065886442i</v>
      </c>
      <c r="K2641" t="str">
        <f t="shared" si="769"/>
        <v>0.00234305000972277-0.00198671404489225i</v>
      </c>
      <c r="L2641" t="str">
        <f t="shared" si="770"/>
        <v>0.000714285714285714-0.0637981839844246i</v>
      </c>
      <c r="M2641" t="str">
        <f t="shared" si="771"/>
        <v>0.0025-0.00198765175481777i</v>
      </c>
      <c r="N2641">
        <f t="shared" si="772"/>
        <v>124.79635158784436</v>
      </c>
      <c r="O2641">
        <f t="shared" si="773"/>
        <v>10.637696514134356</v>
      </c>
      <c r="P2641" s="3">
        <f t="shared" si="774"/>
        <v>-10.637696514134356</v>
      </c>
      <c r="Q2641" s="3">
        <f t="shared" si="775"/>
        <v>-55.203648412155644</v>
      </c>
      <c r="R2641">
        <f t="shared" si="776"/>
        <v>124.79635158784436</v>
      </c>
      <c r="S2641">
        <f t="shared" si="777"/>
        <v>18.956402682921052</v>
      </c>
      <c r="T2641">
        <f t="shared" si="760"/>
        <v>-10.637696514134356</v>
      </c>
    </row>
    <row r="2642" spans="1:20" x14ac:dyDescent="0.25">
      <c r="A2642">
        <f t="shared" si="761"/>
        <v>119559.19585940363</v>
      </c>
      <c r="B2642">
        <f t="shared" si="778"/>
        <v>19028.437013116152</v>
      </c>
      <c r="C2642" t="str">
        <f t="shared" si="762"/>
        <v>0.168087279590598-0.241111132750826i</v>
      </c>
      <c r="D2642" t="str">
        <f t="shared" si="763"/>
        <v>3.47574755586801-0.92730898058478i</v>
      </c>
      <c r="E2642" t="str">
        <f t="shared" si="764"/>
        <v>213.089595504458+0.069733302135159i</v>
      </c>
      <c r="F2642" t="str">
        <f t="shared" si="765"/>
        <v>2.90952661701273-7.88254777066409i</v>
      </c>
      <c r="G2642" t="str">
        <f t="shared" si="766"/>
        <v>0.99986828014989-0.0114761709638443i</v>
      </c>
      <c r="H2642" t="str">
        <f t="shared" si="767"/>
        <v>2.9418349089848-79.1798182563444i</v>
      </c>
      <c r="I2642" t="str">
        <f t="shared" si="768"/>
        <v>-4.16778000886082-1.71676144624666i</v>
      </c>
      <c r="K2642" t="str">
        <f t="shared" si="769"/>
        <v>0.00234293483749684-0.00197984723904025i</v>
      </c>
      <c r="L2642" t="str">
        <f t="shared" si="770"/>
        <v>0.000714285714285714-0.063556668643579i</v>
      </c>
      <c r="M2642" t="str">
        <f t="shared" si="771"/>
        <v>0.0025-0.00198012727118726i</v>
      </c>
      <c r="N2642">
        <f t="shared" si="772"/>
        <v>124.8817456349181</v>
      </c>
      <c r="O2642">
        <f t="shared" si="773"/>
        <v>10.63547023307024</v>
      </c>
      <c r="P2642" s="3">
        <f t="shared" si="774"/>
        <v>-10.63547023307024</v>
      </c>
      <c r="Q2642" s="3">
        <f t="shared" si="775"/>
        <v>-55.118254365081903</v>
      </c>
      <c r="R2642">
        <f t="shared" si="776"/>
        <v>124.8817456349181</v>
      </c>
      <c r="S2642">
        <f t="shared" si="777"/>
        <v>19.028437013116154</v>
      </c>
      <c r="T2642">
        <f t="shared" si="760"/>
        <v>-10.63547023307024</v>
      </c>
    </row>
    <row r="2643" spans="1:20" x14ac:dyDescent="0.25">
      <c r="A2643">
        <f t="shared" si="761"/>
        <v>120013.52080366935</v>
      </c>
      <c r="B2643">
        <f t="shared" si="778"/>
        <v>19100.745073765993</v>
      </c>
      <c r="C2643" t="str">
        <f t="shared" si="762"/>
        <v>0.16848800425101-0.240930363509496i</v>
      </c>
      <c r="D2643" t="str">
        <f t="shared" si="763"/>
        <v>3.47572946543059-0.924487627990113i</v>
      </c>
      <c r="E2643" t="str">
        <f t="shared" si="764"/>
        <v>213.505521923082-0.136803404258833i</v>
      </c>
      <c r="F2643" t="str">
        <f t="shared" si="765"/>
        <v>2.90952369883934-7.85296076735712i</v>
      </c>
      <c r="G2643" t="str">
        <f t="shared" si="766"/>
        <v>0.999867277310111-0.0115197688594911i</v>
      </c>
      <c r="H2643" t="str">
        <f t="shared" si="767"/>
        <v>2.91816901683001-78.8630624230322i</v>
      </c>
      <c r="I2643" t="str">
        <f t="shared" si="768"/>
        <v>-4.13554362980009-1.70867254664629i</v>
      </c>
      <c r="K2643" t="str">
        <f t="shared" si="769"/>
        <v>0.00234282005299098-0.00197300888305251i</v>
      </c>
      <c r="L2643" t="str">
        <f t="shared" si="770"/>
        <v>0.000714285714285714-0.0633160675867493i</v>
      </c>
      <c r="M2643" t="str">
        <f t="shared" si="771"/>
        <v>0.0025-0.00197263127235232i</v>
      </c>
      <c r="N2643">
        <f t="shared" si="772"/>
        <v>124.96595645433791</v>
      </c>
      <c r="O2643">
        <f t="shared" si="773"/>
        <v>10.633071096126034</v>
      </c>
      <c r="P2643" s="3">
        <f t="shared" si="774"/>
        <v>-10.633071096126034</v>
      </c>
      <c r="Q2643" s="3">
        <f t="shared" si="775"/>
        <v>-55.034043545662094</v>
      </c>
      <c r="R2643">
        <f t="shared" si="776"/>
        <v>124.96595645433791</v>
      </c>
      <c r="S2643">
        <f t="shared" si="777"/>
        <v>19.100745073765992</v>
      </c>
      <c r="T2643">
        <f t="shared" si="760"/>
        <v>-10.633071096126034</v>
      </c>
    </row>
    <row r="2644" spans="1:20" x14ac:dyDescent="0.25">
      <c r="A2644">
        <f t="shared" si="761"/>
        <v>120469.57218272328</v>
      </c>
      <c r="B2644">
        <f t="shared" si="778"/>
        <v>19173.327905046302</v>
      </c>
      <c r="C2644" t="str">
        <f t="shared" si="762"/>
        <v>0.16888690890456-0.240757273472433i</v>
      </c>
      <c r="D2644" t="str">
        <f t="shared" si="763"/>
        <v>3.47571123743505-0.921679567232695i</v>
      </c>
      <c r="E2644" t="str">
        <f t="shared" si="764"/>
        <v>213.924563001765-0.347471911026608i</v>
      </c>
      <c r="F2644" t="str">
        <f t="shared" si="765"/>
        <v>2.9095207584516-7.82348673101521i</v>
      </c>
      <c r="G2644" t="str">
        <f t="shared" si="766"/>
        <v>0.999866266836305-0.0115635322949478i</v>
      </c>
      <c r="H2644" t="str">
        <f t="shared" si="767"/>
        <v>2.89470391124575-78.5477048625084i</v>
      </c>
      <c r="I2644" t="str">
        <f t="shared" si="768"/>
        <v>-4.1035643398386-1.70063352293287i</v>
      </c>
      <c r="K2644" t="str">
        <f t="shared" si="769"/>
        <v>0.00234270564962763-0.00196619887837014i</v>
      </c>
      <c r="L2644" t="str">
        <f t="shared" si="770"/>
        <v>0.000714285714285714-0.0630763773528086i</v>
      </c>
      <c r="M2644" t="str">
        <f t="shared" si="771"/>
        <v>0.0025-0.0019651636504805i</v>
      </c>
      <c r="N2644">
        <f t="shared" si="772"/>
        <v>125.0489711045411</v>
      </c>
      <c r="O2644">
        <f t="shared" si="773"/>
        <v>10.630499066521438</v>
      </c>
      <c r="P2644" s="3">
        <f t="shared" si="774"/>
        <v>-10.630499066521438</v>
      </c>
      <c r="Q2644" s="3">
        <f t="shared" si="775"/>
        <v>-54.951028895458897</v>
      </c>
      <c r="R2644">
        <f t="shared" si="776"/>
        <v>125.0489711045411</v>
      </c>
      <c r="S2644">
        <f t="shared" si="777"/>
        <v>19.173327905046303</v>
      </c>
      <c r="T2644">
        <f t="shared" si="760"/>
        <v>-10.630499066521438</v>
      </c>
    </row>
    <row r="2645" spans="1:20" x14ac:dyDescent="0.25">
      <c r="A2645">
        <f t="shared" si="761"/>
        <v>120927.35655701764</v>
      </c>
      <c r="B2645">
        <f t="shared" si="778"/>
        <v>19246.18655108548</v>
      </c>
      <c r="C2645" t="str">
        <f t="shared" si="762"/>
        <v>0.169283972798216-0.240591916661482i</v>
      </c>
      <c r="D2645" t="str">
        <f t="shared" si="763"/>
        <v>3.47569287083691-0.918884757835037i</v>
      </c>
      <c r="E2645" t="str">
        <f t="shared" si="764"/>
        <v>214.346729411112-0.562346050584402i</v>
      </c>
      <c r="F2645" t="str">
        <f t="shared" si="765"/>
        <v>2.90951779568044-7.79412523763862i</v>
      </c>
      <c r="G2645" t="str">
        <f t="shared" si="766"/>
        <v>0.999865248670371-0.0116074618977536i</v>
      </c>
      <c r="H2645" t="str">
        <f t="shared" si="767"/>
        <v>2.87143772321129-78.2337378983189i</v>
      </c>
      <c r="I2645" t="str">
        <f t="shared" si="768"/>
        <v>-4.07183998543682-1.69264394294191i</v>
      </c>
      <c r="K2645" t="str">
        <f t="shared" si="769"/>
        <v>0.00234259162085155-0.00195941712683812i</v>
      </c>
      <c r="L2645" t="str">
        <f t="shared" si="770"/>
        <v>0.000714285714285714-0.0628375944937326i</v>
      </c>
      <c r="M2645" t="str">
        <f t="shared" si="771"/>
        <v>0.0025-0.00195772429814754i</v>
      </c>
      <c r="N2645">
        <f t="shared" si="772"/>
        <v>125.13077649801345</v>
      </c>
      <c r="O2645">
        <f t="shared" si="773"/>
        <v>10.627754118994204</v>
      </c>
      <c r="P2645" s="3">
        <f t="shared" si="774"/>
        <v>-10.627754118994204</v>
      </c>
      <c r="Q2645" s="3">
        <f t="shared" si="775"/>
        <v>-54.869223501986554</v>
      </c>
      <c r="R2645">
        <f t="shared" si="776"/>
        <v>125.13077649801345</v>
      </c>
      <c r="S2645">
        <f t="shared" si="777"/>
        <v>19.246186551085479</v>
      </c>
      <c r="T2645">
        <f t="shared" si="760"/>
        <v>-10.627754118994204</v>
      </c>
    </row>
    <row r="2646" spans="1:20" x14ac:dyDescent="0.25">
      <c r="A2646">
        <f t="shared" si="761"/>
        <v>121386.8805119343</v>
      </c>
      <c r="B2646">
        <f t="shared" si="778"/>
        <v>19319.322059979604</v>
      </c>
      <c r="C2646" t="str">
        <f t="shared" si="762"/>
        <v>0.169679173918576-0.240434347869734i</v>
      </c>
      <c r="D2646" t="str">
        <f t="shared" si="763"/>
        <v>3.47567436458377-0.916103159509347i</v>
      </c>
      <c r="E2646" t="str">
        <f t="shared" si="764"/>
        <v>214.772031306969-0.781500962488924i</v>
      </c>
      <c r="F2646" t="str">
        <f t="shared" si="765"/>
        <v>2.90951481035558-7.76487586484662i</v>
      </c>
      <c r="G2646" t="str">
        <f t="shared" si="766"/>
        <v>0.999864222753772-0.0116515582978147i</v>
      </c>
      <c r="H2646" t="str">
        <f t="shared" si="767"/>
        <v>2.84836860362804-77.921153912565i</v>
      </c>
      <c r="I2646" t="str">
        <f t="shared" si="768"/>
        <v>-4.04036843268185-1.68470337940789i</v>
      </c>
      <c r="K2646" t="str">
        <f t="shared" si="769"/>
        <v>0.00234247796012943-0.00195266353070385i</v>
      </c>
      <c r="L2646" t="str">
        <f t="shared" si="770"/>
        <v>0.000714285714285714-0.062599715574549i</v>
      </c>
      <c r="M2646" t="str">
        <f t="shared" si="771"/>
        <v>0.0025-0.00195031310833586i</v>
      </c>
      <c r="N2646">
        <f t="shared" si="772"/>
        <v>125.21135939959899</v>
      </c>
      <c r="O2646">
        <f t="shared" si="773"/>
        <v>10.624836240178961</v>
      </c>
      <c r="P2646" s="3">
        <f t="shared" si="774"/>
        <v>-10.624836240178961</v>
      </c>
      <c r="Q2646" s="3">
        <f t="shared" si="775"/>
        <v>-54.78864060040101</v>
      </c>
      <c r="R2646">
        <f t="shared" si="776"/>
        <v>125.21135939959899</v>
      </c>
      <c r="S2646">
        <f t="shared" si="777"/>
        <v>19.319322059979605</v>
      </c>
      <c r="T2646">
        <f t="shared" si="760"/>
        <v>-10.624836240178961</v>
      </c>
    </row>
    <row r="2647" spans="1:20" x14ac:dyDescent="0.25">
      <c r="A2647">
        <f t="shared" si="761"/>
        <v>121848.15065787965</v>
      </c>
      <c r="B2647">
        <f t="shared" si="778"/>
        <v>19392.735483807526</v>
      </c>
      <c r="C2647" t="str">
        <f t="shared" si="762"/>
        <v>0.170072488960225-0.240284622662887i</v>
      </c>
      <c r="D2647" t="str">
        <f t="shared" si="763"/>
        <v>3.47565571761516-0.913334732156886i</v>
      </c>
      <c r="E2647" t="str">
        <f t="shared" si="764"/>
        <v>215.200478304576-1.00501311424232i</v>
      </c>
      <c r="F2647" t="str">
        <f t="shared" si="765"/>
        <v>2.9095118023053-7.73573819187097i</v>
      </c>
      <c r="G2647" t="str">
        <f t="shared" si="766"/>
        <v>0.999863189027522-0.0116958221274137i</v>
      </c>
      <c r="H2647" t="str">
        <f t="shared" si="767"/>
        <v>2.82549472306985-77.6099453452997i</v>
      </c>
      <c r="I2647" t="str">
        <f t="shared" si="768"/>
        <v>-4.00914756708425-1.67681140989822i</v>
      </c>
      <c r="K2647" t="str">
        <f t="shared" si="769"/>
        <v>0.00234236466094957-0.00194593799261574i</v>
      </c>
      <c r="L2647" t="str">
        <f t="shared" si="770"/>
        <v>0.000714285714285714-0.0623627371732905i</v>
      </c>
      <c r="M2647" t="str">
        <f t="shared" si="771"/>
        <v>0.0025-0.00194292997443301i</v>
      </c>
      <c r="N2647">
        <f t="shared" si="772"/>
        <v>125.29070642480508</v>
      </c>
      <c r="O2647">
        <f t="shared" si="773"/>
        <v>10.621745428994858</v>
      </c>
      <c r="P2647" s="3">
        <f t="shared" si="774"/>
        <v>-10.621745428994858</v>
      </c>
      <c r="Q2647" s="3">
        <f t="shared" si="775"/>
        <v>-54.70929357519492</v>
      </c>
      <c r="R2647">
        <f t="shared" si="776"/>
        <v>125.29070642480508</v>
      </c>
      <c r="S2647">
        <f t="shared" si="777"/>
        <v>19.392735483807527</v>
      </c>
      <c r="T2647">
        <f t="shared" si="760"/>
        <v>-10.621745428994858</v>
      </c>
    </row>
    <row r="2648" spans="1:20" x14ac:dyDescent="0.25">
      <c r="A2648">
        <f t="shared" si="761"/>
        <v>122311.17363037959</v>
      </c>
      <c r="B2648">
        <f t="shared" si="778"/>
        <v>19466.427878645994</v>
      </c>
      <c r="C2648" t="str">
        <f t="shared" si="762"/>
        <v>0.170463893293225-0.240142797380156i</v>
      </c>
      <c r="D2648" t="str">
        <f t="shared" si="763"/>
        <v>3.47563692886273-0.910579435867459i</v>
      </c>
      <c r="E2648" t="str">
        <f t="shared" si="764"/>
        <v>215.63207945176-1.23296032225202i</v>
      </c>
      <c r="F2648" t="str">
        <f t="shared" si="765"/>
        <v>2.90950877135671-7.70671179955056i</v>
      </c>
      <c r="G2648" t="str">
        <f t="shared" si="766"/>
        <v>0.999862147432187-0.0117402540212181i</v>
      </c>
      <c r="H2648" t="str">
        <f t="shared" si="767"/>
        <v>2.80281427153662-77.3001046939273i</v>
      </c>
      <c r="I2648" t="str">
        <f t="shared" si="768"/>
        <v>-3.97817529337772-1.66896761674844i</v>
      </c>
      <c r="K2648" t="str">
        <f t="shared" si="769"/>
        <v>0.00234225171682145-0.00193924041562172i</v>
      </c>
      <c r="L2648" t="str">
        <f t="shared" si="770"/>
        <v>0.000714285714285714-0.0621266558809429i</v>
      </c>
      <c r="M2648" t="str">
        <f t="shared" si="771"/>
        <v>0.0025-0.00193557479023014i</v>
      </c>
      <c r="N2648">
        <f t="shared" si="772"/>
        <v>125.36880403809923</v>
      </c>
      <c r="O2648">
        <f t="shared" si="773"/>
        <v>10.618481697045665</v>
      </c>
      <c r="P2648" s="3">
        <f t="shared" si="774"/>
        <v>-10.618481697045665</v>
      </c>
      <c r="Q2648" s="3">
        <f t="shared" si="775"/>
        <v>-54.631195961900765</v>
      </c>
      <c r="R2648">
        <f t="shared" si="776"/>
        <v>125.36880403809923</v>
      </c>
      <c r="S2648">
        <f t="shared" si="777"/>
        <v>19.466427878645995</v>
      </c>
      <c r="T2648">
        <f t="shared" si="760"/>
        <v>-10.618481697045665</v>
      </c>
    </row>
    <row r="2649" spans="1:20" x14ac:dyDescent="0.25">
      <c r="A2649">
        <f t="shared" si="761"/>
        <v>122775.95609017505</v>
      </c>
      <c r="B2649">
        <f t="shared" si="778"/>
        <v>19540.400304584851</v>
      </c>
      <c r="C2649" t="str">
        <f t="shared" si="762"/>
        <v>0.17085336092978-0.240008929134762i</v>
      </c>
      <c r="D2649" t="str">
        <f t="shared" si="763"/>
        <v>3.47561799724994-0.907837230918772i</v>
      </c>
      <c r="E2649" t="str">
        <f t="shared" si="764"/>
        <v>216.066843201186-1.4654217729231i</v>
      </c>
      <c r="F2649" t="str">
        <f t="shared" si="765"/>
        <v>2.90950571733555-7.67779627032483i</v>
      </c>
      <c r="G2649" t="str">
        <f t="shared" si="766"/>
        <v>0.999861097907882-0.0117848546162892i</v>
      </c>
      <c r="H2649" t="str">
        <f t="shared" si="767"/>
        <v>2.78032545821187-76.9916245126154i</v>
      </c>
      <c r="I2649" t="str">
        <f t="shared" si="768"/>
        <v>-3.94744953532089-1.66117158699821i</v>
      </c>
      <c r="K2649" t="str">
        <f t="shared" si="769"/>
        <v>0.00234213912127542-0.00193257070316793i</v>
      </c>
      <c r="L2649" t="str">
        <f t="shared" si="770"/>
        <v>0.000714285714285714-0.0618914683013979i</v>
      </c>
      <c r="M2649" t="str">
        <f t="shared" si="771"/>
        <v>0.0025-0.00192824744992044i</v>
      </c>
      <c r="N2649">
        <f t="shared" si="772"/>
        <v>125.44563855120199</v>
      </c>
      <c r="O2649">
        <f t="shared" si="773"/>
        <v>10.615045069030218</v>
      </c>
      <c r="P2649" s="3">
        <f t="shared" si="774"/>
        <v>-10.615045069030218</v>
      </c>
      <c r="Q2649" s="3">
        <f t="shared" si="775"/>
        <v>-54.554361448798012</v>
      </c>
      <c r="R2649">
        <f t="shared" si="776"/>
        <v>125.44563855120199</v>
      </c>
      <c r="S2649">
        <f t="shared" si="777"/>
        <v>19.54040030458485</v>
      </c>
      <c r="T2649">
        <f t="shared" si="760"/>
        <v>-10.615045069030218</v>
      </c>
    </row>
    <row r="2650" spans="1:20" x14ac:dyDescent="0.25">
      <c r="A2650">
        <f t="shared" si="761"/>
        <v>123242.5047233177</v>
      </c>
      <c r="B2650">
        <f t="shared" si="778"/>
        <v>19614.653825742273</v>
      </c>
      <c r="C2650" t="str">
        <f t="shared" si="762"/>
        <v>0.17124086449003-0.239883075813917i</v>
      </c>
      <c r="D2650" t="str">
        <f t="shared" si="763"/>
        <v>3.47559892169209-0.905108077775859i</v>
      </c>
      <c r="E2650" t="str">
        <f t="shared" si="764"/>
        <v>216.504777381604-1.7024780438813i</v>
      </c>
      <c r="F2650" t="str">
        <f t="shared" si="765"/>
        <v>2.90950264006619-7.64899118822791i</v>
      </c>
      <c r="G2650" t="str">
        <f t="shared" si="766"/>
        <v>0.999860040394265-0.0118296245520909i</v>
      </c>
      <c r="H2650" t="str">
        <f t="shared" si="767"/>
        <v>2.75802651122355-76.6844974117103i</v>
      </c>
      <c r="I2650" t="str">
        <f t="shared" si="768"/>
        <v>-3.91696823550153-1.65342291232832i</v>
      </c>
      <c r="K2650" t="str">
        <f t="shared" si="769"/>
        <v>0.00234202686786227-0.00192592875909716i</v>
      </c>
      <c r="L2650" t="str">
        <f t="shared" si="770"/>
        <v>0.000714285714285714-0.0616571710514025i</v>
      </c>
      <c r="M2650" t="str">
        <f t="shared" si="771"/>
        <v>0.0025-0.00192094784809767i</v>
      </c>
      <c r="N2650">
        <f t="shared" si="772"/>
        <v>125.5211961213782</v>
      </c>
      <c r="O2650">
        <f t="shared" si="773"/>
        <v>10.611435583165377</v>
      </c>
      <c r="P2650" s="3">
        <f t="shared" si="774"/>
        <v>-10.611435583165377</v>
      </c>
      <c r="Q2650" s="3">
        <f t="shared" si="775"/>
        <v>-54.478803878621804</v>
      </c>
      <c r="R2650">
        <f t="shared" si="776"/>
        <v>125.5211961213782</v>
      </c>
      <c r="S2650">
        <f t="shared" si="777"/>
        <v>19.614653825742273</v>
      </c>
      <c r="T2650">
        <f t="shared" si="760"/>
        <v>-10.611435583165377</v>
      </c>
    </row>
    <row r="2651" spans="1:20" x14ac:dyDescent="0.25">
      <c r="A2651">
        <f t="shared" si="761"/>
        <v>123710.82624126633</v>
      </c>
      <c r="B2651">
        <f t="shared" si="778"/>
        <v>19689.189510280095</v>
      </c>
      <c r="C2651" t="str">
        <f t="shared" si="762"/>
        <v>0.171626375166972-0.239765296078355i</v>
      </c>
      <c r="D2651" t="str">
        <f t="shared" si="763"/>
        <v>3.47557970109637-0.902391937090535i</v>
      </c>
      <c r="E2651" t="str">
        <f t="shared" si="764"/>
        <v>216.945889168076-1.94421112530785i</v>
      </c>
      <c r="F2651" t="str">
        <f t="shared" si="765"/>
        <v>2.90949953937175-7.62029613888287i</v>
      </c>
      <c r="G2651" t="str">
        <f t="shared" si="766"/>
        <v>0.999858974830538-0.011874564470499i</v>
      </c>
      <c r="H2651" t="str">
        <f t="shared" si="767"/>
        <v>2.73591567740861-76.378716057162i</v>
      </c>
      <c r="I2651" t="str">
        <f t="shared" si="768"/>
        <v>-3.88672935514332-1.64572118899875i</v>
      </c>
      <c r="K2651" t="str">
        <f t="shared" si="769"/>
        <v>0.00234191495015295-0.00191931448764759i</v>
      </c>
      <c r="L2651" t="str">
        <f t="shared" si="770"/>
        <v>0.000714285714285714-0.0614237607605127i</v>
      </c>
      <c r="M2651" t="str">
        <f t="shared" si="771"/>
        <v>0.0025-0.0019136758797546i</v>
      </c>
      <c r="N2651">
        <f t="shared" si="772"/>
        <v>125.59546274972142</v>
      </c>
      <c r="O2651">
        <f t="shared" si="773"/>
        <v>10.60765329161965</v>
      </c>
      <c r="P2651" s="3">
        <f t="shared" si="774"/>
        <v>-10.60765329161965</v>
      </c>
      <c r="Q2651" s="3">
        <f t="shared" si="775"/>
        <v>-54.40453725027858</v>
      </c>
      <c r="R2651">
        <f t="shared" si="776"/>
        <v>125.59546274972142</v>
      </c>
      <c r="S2651">
        <f t="shared" si="777"/>
        <v>19.689189510280094</v>
      </c>
      <c r="T2651">
        <f t="shared" si="760"/>
        <v>-10.60765329161965</v>
      </c>
    </row>
    <row r="2652" spans="1:20" x14ac:dyDescent="0.25">
      <c r="A2652">
        <f t="shared" si="761"/>
        <v>124180.92738098314</v>
      </c>
      <c r="B2652">
        <f t="shared" si="778"/>
        <v>19764.008430419159</v>
      </c>
      <c r="C2652" t="str">
        <f t="shared" si="762"/>
        <v>0.172009862690466-0.239655649361281i</v>
      </c>
      <c r="D2652" t="str">
        <f t="shared" si="763"/>
        <v>3.47556033436157-0.899688769700766i</v>
      </c>
      <c r="E2652" t="str">
        <f t="shared" si="764"/>
        <v>217.390185051149-2.19070444137574i</v>
      </c>
      <c r="F2652" t="str">
        <f t="shared" si="765"/>
        <v>2.90949641507393-7.59171070949533i</v>
      </c>
      <c r="G2652" t="str">
        <f t="shared" si="766"/>
        <v>0.999857901155436-0.0119196750158098i</v>
      </c>
      <c r="H2652" t="str">
        <f t="shared" si="767"/>
        <v>2.71399122208082-76.0742731699561i</v>
      </c>
      <c r="I2652" t="str">
        <f t="shared" si="768"/>
        <v>-3.85673087391465-1.63806601778757i</v>
      </c>
      <c r="K2652" t="str">
        <f t="shared" si="769"/>
        <v>0.00234180336173811-0.00191272779345129i</v>
      </c>
      <c r="L2652" t="str">
        <f t="shared" si="770"/>
        <v>0.000714285714285714-0.0611912340710425i</v>
      </c>
      <c r="M2652" t="str">
        <f t="shared" si="771"/>
        <v>0.0025-0.00190643144028153i</v>
      </c>
      <c r="N2652">
        <f t="shared" si="772"/>
        <v>125.66842427943972</v>
      </c>
      <c r="O2652">
        <f t="shared" si="773"/>
        <v>10.603698260960559</v>
      </c>
      <c r="P2652" s="3">
        <f t="shared" si="774"/>
        <v>-10.603698260960559</v>
      </c>
      <c r="Q2652" s="3">
        <f t="shared" si="775"/>
        <v>-54.331575720560281</v>
      </c>
      <c r="R2652">
        <f t="shared" si="776"/>
        <v>125.66842427943972</v>
      </c>
      <c r="S2652">
        <f t="shared" si="777"/>
        <v>19.76400843041916</v>
      </c>
      <c r="T2652">
        <f t="shared" si="760"/>
        <v>-10.603698260960559</v>
      </c>
    </row>
    <row r="2653" spans="1:20" x14ac:dyDescent="0.25">
      <c r="A2653">
        <f t="shared" si="761"/>
        <v>124652.81490503086</v>
      </c>
      <c r="B2653">
        <f t="shared" si="778"/>
        <v>19839.11166245475</v>
      </c>
      <c r="C2653" t="str">
        <f t="shared" si="762"/>
        <v>0.172391295290359-0.239554195866803i</v>
      </c>
      <c r="D2653" t="str">
        <f t="shared" si="763"/>
        <v>3.47554082037823-0.896998536630142i</v>
      </c>
      <c r="E2653" t="str">
        <f t="shared" si="764"/>
        <v>217.837670804937-2.44204287176459i</v>
      </c>
      <c r="F2653" t="str">
        <f t="shared" si="765"/>
        <v>2.90949326699312-7.56323448884793i</v>
      </c>
      <c r="G2653" t="str">
        <f t="shared" si="766"/>
        <v>0.999856819307232-0.0119649568347492i</v>
      </c>
      <c r="H2653" t="str">
        <f t="shared" si="767"/>
        <v>2.69225142880208-75.7711615255515i</v>
      </c>
      <c r="I2653" t="str">
        <f t="shared" si="768"/>
        <v>-3.82697078973997-1.63045700393076i</v>
      </c>
      <c r="K2653" t="str">
        <f t="shared" si="769"/>
        <v>0.00234169209622783-0.00190616858153284i</v>
      </c>
      <c r="L2653" t="str">
        <f t="shared" si="770"/>
        <v>0.000714285714285714-0.0609595876380179i</v>
      </c>
      <c r="M2653" t="str">
        <f t="shared" si="771"/>
        <v>0.0025-0.00189921442546477i</v>
      </c>
      <c r="N2653">
        <f t="shared" si="772"/>
        <v>125.74006639414083</v>
      </c>
      <c r="O2653">
        <f t="shared" si="773"/>
        <v>10.599570572612949</v>
      </c>
      <c r="P2653" s="3">
        <f t="shared" si="774"/>
        <v>-10.599570572612949</v>
      </c>
      <c r="Q2653" s="3">
        <f t="shared" si="775"/>
        <v>-54.259933605859167</v>
      </c>
      <c r="R2653">
        <f t="shared" si="776"/>
        <v>125.74006639414083</v>
      </c>
      <c r="S2653">
        <f t="shared" si="777"/>
        <v>19.839111662454751</v>
      </c>
      <c r="T2653">
        <f t="shared" si="760"/>
        <v>-10.599570572612949</v>
      </c>
    </row>
    <row r="2654" spans="1:20" x14ac:dyDescent="0.25">
      <c r="A2654">
        <f t="shared" si="761"/>
        <v>125126.49560166999</v>
      </c>
      <c r="B2654">
        <f t="shared" si="778"/>
        <v>19914.50028677208</v>
      </c>
      <c r="C2654" t="str">
        <f t="shared" si="762"/>
        <v>0.172770639658646-0.239460996567734i</v>
      </c>
      <c r="D2654" t="str">
        <f t="shared" si="763"/>
        <v>3.47552115802848-0.894321199087283i</v>
      </c>
      <c r="E2654" t="str">
        <f t="shared" si="764"/>
        <v>218.28835145408-2.69831277324935i</v>
      </c>
      <c r="F2654" t="str">
        <f t="shared" si="765"/>
        <v>2.90949009494832-7.53486706729421i</v>
      </c>
      <c r="G2654" t="str">
        <f t="shared" si="766"/>
        <v>0.999855729223727-0.0120104105764816i</v>
      </c>
      <c r="H2654" t="str">
        <f t="shared" si="767"/>
        <v>2.67069459915701-75.4693739533274i</v>
      </c>
      <c r="I2654" t="str">
        <f t="shared" si="768"/>
        <v>-3.79744711861327-1.62289375706304i</v>
      </c>
      <c r="K2654" t="str">
        <f t="shared" si="769"/>
        <v>0.00234158114725119-0.00189963675730792i</v>
      </c>
      <c r="L2654" t="str">
        <f t="shared" si="770"/>
        <v>0.000714285714285714-0.0607288181291273i</v>
      </c>
      <c r="M2654" t="str">
        <f t="shared" si="771"/>
        <v>0.0025-0.00189202473148512i</v>
      </c>
      <c r="N2654">
        <f t="shared" si="772"/>
        <v>125.8103746161172</v>
      </c>
      <c r="O2654">
        <f t="shared" si="773"/>
        <v>10.595270323331567</v>
      </c>
      <c r="P2654" s="3">
        <f t="shared" si="774"/>
        <v>-10.595270323331567</v>
      </c>
      <c r="Q2654" s="3">
        <f t="shared" si="775"/>
        <v>-54.189625383882792</v>
      </c>
      <c r="R2654">
        <f t="shared" si="776"/>
        <v>125.8103746161172</v>
      </c>
      <c r="S2654">
        <f t="shared" si="777"/>
        <v>19.914500286772078</v>
      </c>
      <c r="T2654">
        <f t="shared" si="760"/>
        <v>-10.595270323331567</v>
      </c>
    </row>
    <row r="2655" spans="1:20" x14ac:dyDescent="0.25">
      <c r="A2655">
        <f t="shared" si="761"/>
        <v>125601.97628495634</v>
      </c>
      <c r="B2655">
        <f t="shared" si="778"/>
        <v>19990.175387861815</v>
      </c>
      <c r="C2655" t="str">
        <f t="shared" si="762"/>
        <v>0.173147860910701-0.239376113202805i</v>
      </c>
      <c r="D2655" t="str">
        <f t="shared" si="763"/>
        <v>3.47550134618598-0.891656718465267i</v>
      </c>
      <c r="E2655" t="str">
        <f t="shared" si="764"/>
        <v>218.742231239552-2.95960200133618i</v>
      </c>
      <c r="F2655" t="str">
        <f t="shared" si="765"/>
        <v>2.90948689875719-7.50660803675272i</v>
      </c>
      <c r="G2655" t="str">
        <f t="shared" si="766"/>
        <v>0.999854630842252-0.0120560368926194i</v>
      </c>
      <c r="H2655" t="str">
        <f t="shared" si="767"/>
        <v>2.64931905253078-75.1689033360348i</v>
      </c>
      <c r="I2655" t="str">
        <f t="shared" si="768"/>
        <v>-3.76815789441371-1.61537589115948i</v>
      </c>
      <c r="K2655" t="str">
        <f t="shared" si="769"/>
        <v>0.00234147050845596-0.00189313222658202i</v>
      </c>
      <c r="L2655" t="str">
        <f t="shared" si="770"/>
        <v>0.000714285714285714-0.0604989222246735i</v>
      </c>
      <c r="M2655" t="str">
        <f t="shared" si="771"/>
        <v>0.0025-0.00188486225491644i</v>
      </c>
      <c r="N2655">
        <f t="shared" si="772"/>
        <v>125.87933430463153</v>
      </c>
      <c r="O2655">
        <f t="shared" si="773"/>
        <v>10.590797625685589</v>
      </c>
      <c r="P2655" s="3">
        <f t="shared" si="774"/>
        <v>-10.590797625685589</v>
      </c>
      <c r="Q2655" s="3">
        <f t="shared" si="775"/>
        <v>-54.12066569536848</v>
      </c>
      <c r="R2655">
        <f t="shared" si="776"/>
        <v>125.87933430463153</v>
      </c>
      <c r="S2655">
        <f t="shared" si="777"/>
        <v>19.990175387861814</v>
      </c>
      <c r="T2655">
        <f t="shared" si="760"/>
        <v>-10.590797625685589</v>
      </c>
    </row>
    <row r="2656" spans="1:20" x14ac:dyDescent="0.25">
      <c r="A2656">
        <f t="shared" si="761"/>
        <v>126079.26379483918</v>
      </c>
      <c r="B2656">
        <f t="shared" si="778"/>
        <v>20066.13805433569</v>
      </c>
      <c r="C2656" t="str">
        <f t="shared" si="762"/>
        <v>0.173522922545538-0.239299608273176i</v>
      </c>
      <c r="D2656" t="str">
        <f t="shared" si="763"/>
        <v>3.47548138371583-0.889005056341061i</v>
      </c>
      <c r="E2656" t="str">
        <f t="shared" si="764"/>
        <v>219.199313583278-3.22599993192956i</v>
      </c>
      <c r="F2656" t="str">
        <f t="shared" si="765"/>
        <v>2.90948367823595-7.47845699070114i</v>
      </c>
      <c r="G2656" t="str">
        <f t="shared" si="766"/>
        <v>0.999853524099657-0.0121018364372314i</v>
      </c>
      <c r="H2656" t="str">
        <f t="shared" si="767"/>
        <v>2.62812312589022-74.8697426092568i</v>
      </c>
      <c r="I2656" t="str">
        <f t="shared" si="768"/>
        <v>-3.7391011687236-1.60790302447804i</v>
      </c>
      <c r="K2656" t="str">
        <f t="shared" si="769"/>
        <v>0.0023413601735082-0.00188665489554891i</v>
      </c>
      <c r="L2656" t="str">
        <f t="shared" si="770"/>
        <v>0.000714285714285714-0.0602698966175272i</v>
      </c>
      <c r="M2656" t="str">
        <f t="shared" si="771"/>
        <v>0.0025-0.00187772689272409i</v>
      </c>
      <c r="N2656">
        <f t="shared" si="772"/>
        <v>125.94693065420898</v>
      </c>
      <c r="O2656">
        <f t="shared" si="773"/>
        <v>10.586152608557676</v>
      </c>
      <c r="P2656" s="3">
        <f t="shared" si="774"/>
        <v>-10.586152608557676</v>
      </c>
      <c r="Q2656" s="3">
        <f t="shared" si="775"/>
        <v>-54.053069345791016</v>
      </c>
      <c r="R2656">
        <f t="shared" si="776"/>
        <v>125.94693065420898</v>
      </c>
      <c r="S2656">
        <f t="shared" si="777"/>
        <v>20.066138054335688</v>
      </c>
      <c r="T2656">
        <f t="shared" si="760"/>
        <v>-10.586152608557676</v>
      </c>
    </row>
    <row r="2657" spans="1:20" x14ac:dyDescent="0.25">
      <c r="A2657">
        <f t="shared" si="761"/>
        <v>126558.36499725957</v>
      </c>
      <c r="B2657">
        <f t="shared" si="778"/>
        <v>20142.389378942167</v>
      </c>
      <c r="C2657" t="str">
        <f t="shared" si="762"/>
        <v>0.173895786405099-0.239231545038282i</v>
      </c>
      <c r="D2657" t="str">
        <f t="shared" si="763"/>
        <v>3.47546126947459-0.88636617447497i</v>
      </c>
      <c r="E2657" t="str">
        <f t="shared" si="764"/>
        <v>219.65960105152-3.49759748301255i</v>
      </c>
      <c r="F2657" t="str">
        <f t="shared" si="765"/>
        <v>2.90948043319943-7.4504135241705i</v>
      </c>
      <c r="G2657" t="str">
        <f t="shared" si="766"/>
        <v>0.999852408932316-0.0121478098668523i</v>
      </c>
      <c r="H2657" t="str">
        <f t="shared" si="767"/>
        <v>2.607105173568-74.5718847608738i</v>
      </c>
      <c r="I2657" t="str">
        <f t="shared" si="768"/>
        <v>-3.71027501064842-1.60047477950296i</v>
      </c>
      <c r="K2657" t="str">
        <f t="shared" si="769"/>
        <v>0.00234125013609192-0.00188020467078933i</v>
      </c>
      <c r="L2657" t="str">
        <f t="shared" si="770"/>
        <v>0.000714285714285714-0.0600417380130772i</v>
      </c>
      <c r="M2657" t="str">
        <f t="shared" si="771"/>
        <v>0.0025-0.00187061854226349i</v>
      </c>
      <c r="N2657">
        <f t="shared" si="772"/>
        <v>126.01314869293208</v>
      </c>
      <c r="O2657">
        <f t="shared" si="773"/>
        <v>10.581335417655938</v>
      </c>
      <c r="P2657" s="3">
        <f t="shared" si="774"/>
        <v>-10.581335417655938</v>
      </c>
      <c r="Q2657" s="3">
        <f t="shared" si="775"/>
        <v>-53.986851307067916</v>
      </c>
      <c r="R2657">
        <f t="shared" si="776"/>
        <v>126.01314869293208</v>
      </c>
      <c r="S2657">
        <f t="shared" si="777"/>
        <v>20.142389378942166</v>
      </c>
      <c r="T2657">
        <f t="shared" si="760"/>
        <v>-10.581335417655938</v>
      </c>
    </row>
    <row r="2658" spans="1:20" x14ac:dyDescent="0.25">
      <c r="A2658">
        <f t="shared" si="761"/>
        <v>127039.28678424917</v>
      </c>
      <c r="B2658">
        <f t="shared" si="778"/>
        <v>20218.930458582148</v>
      </c>
      <c r="C2658" t="str">
        <f t="shared" si="762"/>
        <v>0.174266412632534-0.239171987510924i</v>
      </c>
      <c r="D2658" t="str">
        <f t="shared" si="763"/>
        <v>3.47544100231017-0.88374003481008i</v>
      </c>
      <c r="E2658" t="str">
        <f t="shared" si="764"/>
        <v>220.123095316998-3.77448713631391i</v>
      </c>
      <c r="F2658" t="str">
        <f t="shared" si="765"/>
        <v>2.90947716346114-7.42247723373943i</v>
      </c>
      <c r="G2658" t="str">
        <f t="shared" si="766"/>
        <v>0.999851285276115-0.0121939578404921i</v>
      </c>
      <c r="H2658" t="str">
        <f t="shared" si="767"/>
        <v>2.58626356705007-74.2753228305373i</v>
      </c>
      <c r="I2658" t="str">
        <f t="shared" si="768"/>
        <v>-3.68167750663918-1.5930907828891i</v>
      </c>
      <c r="K2658" t="str">
        <f t="shared" si="769"/>
        <v>0.00234114038990876-0.00187378145926965i</v>
      </c>
      <c r="L2658" t="str">
        <f t="shared" si="770"/>
        <v>0.000714285714285714-0.0598144431291864i</v>
      </c>
      <c r="M2658" t="str">
        <f t="shared" si="771"/>
        <v>0.0025-0.00186353710127863i</v>
      </c>
      <c r="N2658">
        <f t="shared" si="772"/>
        <v>126.07797328074182</v>
      </c>
      <c r="O2658">
        <f t="shared" si="773"/>
        <v>10.57634621604069</v>
      </c>
      <c r="P2658" s="3">
        <f t="shared" si="774"/>
        <v>-10.57634621604069</v>
      </c>
      <c r="Q2658" s="3">
        <f t="shared" si="775"/>
        <v>-53.922026719258191</v>
      </c>
      <c r="R2658">
        <f t="shared" si="776"/>
        <v>126.07797328074182</v>
      </c>
      <c r="S2658">
        <f t="shared" si="777"/>
        <v>20.218930458582147</v>
      </c>
      <c r="T2658">
        <f t="shared" si="760"/>
        <v>-10.57634621604069</v>
      </c>
    </row>
    <row r="2659" spans="1:20" x14ac:dyDescent="0.25">
      <c r="A2659">
        <f t="shared" si="761"/>
        <v>127522.03607402931</v>
      </c>
      <c r="B2659">
        <f t="shared" si="778"/>
        <v>20295.76239432476</v>
      </c>
      <c r="C2659" t="str">
        <f t="shared" si="762"/>
        <v>0.174634759629475-0.23912100045159i</v>
      </c>
      <c r="D2659" t="str">
        <f t="shared" si="763"/>
        <v>3.47542058106172-0.881126599471657i</v>
      </c>
      <c r="E2659" t="str">
        <f t="shared" si="764"/>
        <v>220.589797119726-4.05676295894124i</v>
      </c>
      <c r="F2659" t="str">
        <f t="shared" si="765"/>
        <v>2.90947386883303-7.39464771752806i</v>
      </c>
      <c r="G2659" t="str">
        <f t="shared" si="766"/>
        <v>0.999850153066457-0.0122402810196446i</v>
      </c>
      <c r="H2659" t="str">
        <f t="shared" si="767"/>
        <v>2.56559669476595-73.9800499091486i</v>
      </c>
      <c r="I2659" t="str">
        <f t="shared" si="768"/>
        <v>-3.65330676031647-1.58575066540685i</v>
      </c>
      <c r="K2659" t="str">
        <f t="shared" si="769"/>
        <v>0.00234103092867757-0.00186738516834045i</v>
      </c>
      <c r="L2659" t="str">
        <f t="shared" si="770"/>
        <v>0.000714285714285714-0.0595880086961409i</v>
      </c>
      <c r="M2659" t="str">
        <f t="shared" si="771"/>
        <v>0.0025-0.00185648246790061i</v>
      </c>
      <c r="N2659">
        <f t="shared" si="772"/>
        <v>126.1413891077473</v>
      </c>
      <c r="O2659">
        <f t="shared" si="773"/>
        <v>10.571185184665408</v>
      </c>
      <c r="P2659" s="3">
        <f t="shared" si="774"/>
        <v>-10.571185184665408</v>
      </c>
      <c r="Q2659" s="3">
        <f t="shared" si="775"/>
        <v>-53.858610892252699</v>
      </c>
      <c r="R2659">
        <f t="shared" si="776"/>
        <v>126.1413891077473</v>
      </c>
      <c r="S2659">
        <f t="shared" si="777"/>
        <v>20.295762394324761</v>
      </c>
      <c r="T2659">
        <f t="shared" si="760"/>
        <v>-10.571185184665408</v>
      </c>
    </row>
    <row r="2660" spans="1:20" x14ac:dyDescent="0.25">
      <c r="A2660">
        <f t="shared" si="761"/>
        <v>128006.61981111062</v>
      </c>
      <c r="B2660">
        <f t="shared" si="778"/>
        <v>20372.886291423194</v>
      </c>
      <c r="C2660" t="str">
        <f t="shared" si="762"/>
        <v>0.175000784012271-0.23907864936195i</v>
      </c>
      <c r="D2660" t="str">
        <f t="shared" si="763"/>
        <v>3.4754000045596-0.878525830766631i</v>
      </c>
      <c r="E2660" t="str">
        <f t="shared" si="764"/>
        <v>221.059706226487-4.34452062496219i</v>
      </c>
      <c r="F2660" t="str">
        <f t="shared" si="765"/>
        <v>2.9094705491257-7.36692457519247i</v>
      </c>
      <c r="G2660" t="str">
        <f t="shared" si="766"/>
        <v>0.999849012238249-0.0122867800682972i</v>
      </c>
      <c r="H2660" t="str">
        <f t="shared" si="767"/>
        <v>2.54510296188214-73.6860591383443i</v>
      </c>
      <c r="I2660" t="str">
        <f t="shared" si="768"/>
        <v>-3.62516089229701-1.57845406188818i</v>
      </c>
      <c r="K2660" t="str">
        <f t="shared" si="769"/>
        <v>0.00234092174613408-0.00186101570573518i</v>
      </c>
      <c r="L2660" t="str">
        <f t="shared" si="770"/>
        <v>0.000714285714285714-0.0593624314566058i</v>
      </c>
      <c r="M2660" t="str">
        <f t="shared" si="771"/>
        <v>0.0025-0.00184945454064615i</v>
      </c>
      <c r="N2660">
        <f t="shared" si="772"/>
        <v>126.20338069254436</v>
      </c>
      <c r="O2660">
        <f t="shared" si="773"/>
        <v>10.565852522932925</v>
      </c>
      <c r="P2660" s="3">
        <f t="shared" si="774"/>
        <v>-10.565852522932925</v>
      </c>
      <c r="Q2660" s="3">
        <f t="shared" si="775"/>
        <v>-53.796619307455643</v>
      </c>
      <c r="R2660">
        <f t="shared" si="776"/>
        <v>126.20338069254436</v>
      </c>
      <c r="S2660">
        <f t="shared" si="777"/>
        <v>20.372886291423193</v>
      </c>
      <c r="T2660">
        <f t="shared" si="760"/>
        <v>-10.565852522932925</v>
      </c>
    </row>
    <row r="2661" spans="1:20" x14ac:dyDescent="0.25">
      <c r="A2661">
        <f t="shared" si="761"/>
        <v>128493.04496639284</v>
      </c>
      <c r="B2661">
        <f t="shared" si="778"/>
        <v>20450.303259330602</v>
      </c>
      <c r="C2661" t="str">
        <f t="shared" si="762"/>
        <v>0.175364440567201-0.239045000477506i</v>
      </c>
      <c r="D2661" t="str">
        <f t="shared" si="763"/>
        <v>3.47537927162542-0.875937691183041i</v>
      </c>
      <c r="E2661" t="str">
        <f t="shared" si="764"/>
        <v>221.532821388947-4.63785743689093i</v>
      </c>
      <c r="F2661" t="str">
        <f t="shared" si="765"/>
        <v>2.90946720414836-7.33930740791904i</v>
      </c>
      <c r="G2661" t="str">
        <f t="shared" si="766"/>
        <v>0.999847862725907-0.01233345565294i</v>
      </c>
      <c r="H2661" t="str">
        <f t="shared" si="767"/>
        <v>2.52478079009859-73.3933437099893i</v>
      </c>
      <c r="I2661" t="str">
        <f t="shared" si="768"/>
        <v>-3.59723804002213-1.57120061117333i</v>
      </c>
      <c r="K2661" t="str">
        <f t="shared" si="769"/>
        <v>0.00234081283603059-0.00185467297956878i</v>
      </c>
      <c r="L2661" t="str">
        <f t="shared" si="770"/>
        <v>0.000714285714285714-0.0591377081655768i</v>
      </c>
      <c r="M2661" t="str">
        <f t="shared" si="771"/>
        <v>0.0025-0.00184245321841617i</v>
      </c>
      <c r="N2661">
        <f t="shared" si="772"/>
        <v>126.26393238054715</v>
      </c>
      <c r="O2661">
        <f t="shared" si="773"/>
        <v>10.560348449266066</v>
      </c>
      <c r="P2661" s="3">
        <f t="shared" si="774"/>
        <v>-10.560348449266066</v>
      </c>
      <c r="Q2661" s="3">
        <f t="shared" si="775"/>
        <v>-53.736067619452861</v>
      </c>
      <c r="R2661">
        <f t="shared" si="776"/>
        <v>126.26393238054715</v>
      </c>
      <c r="S2661">
        <f t="shared" si="777"/>
        <v>20.450303259330603</v>
      </c>
      <c r="T2661">
        <f t="shared" si="760"/>
        <v>-10.560348449266066</v>
      </c>
    </row>
    <row r="2662" spans="1:20" x14ac:dyDescent="0.25">
      <c r="A2662">
        <f t="shared" si="761"/>
        <v>128981.31853726515</v>
      </c>
      <c r="B2662">
        <f t="shared" si="778"/>
        <v>20528.01441171606</v>
      </c>
      <c r="C2662" t="str">
        <f t="shared" si="762"/>
        <v>0.175725682204597-0.239020120759314i</v>
      </c>
      <c r="D2662" t="str">
        <f t="shared" si="763"/>
        <v>3.47535838107174-0.873362143389452i</v>
      </c>
      <c r="E2662" t="str">
        <f t="shared" si="764"/>
        <v>222.009140300348-4.9368723470716i</v>
      </c>
      <c r="F2662" t="str">
        <f t="shared" si="765"/>
        <v>2.90946383370865-7.31179581841839i</v>
      </c>
      <c r="G2662" t="str">
        <f t="shared" si="766"/>
        <v>0.999846704463345-0.0123803084425749i</v>
      </c>
      <c r="H2662" t="str">
        <f t="shared" si="767"/>
        <v>2.50462861744781-73.1018968656741i</v>
      </c>
      <c r="I2662" t="str">
        <f t="shared" si="768"/>
        <v>-3.56953635758803-1.56398995605823i</v>
      </c>
      <c r="K2662" t="str">
        <f t="shared" si="769"/>
        <v>0.00234070419213556-0.00184835689833634i</v>
      </c>
      <c r="L2662" t="str">
        <f t="shared" si="770"/>
        <v>0.000714285714285714-0.0589138355903335i</v>
      </c>
      <c r="M2662" t="str">
        <f t="shared" si="771"/>
        <v>0.0025-0.00183547840049429i</v>
      </c>
      <c r="N2662">
        <f t="shared" si="772"/>
        <v>126.32302834233083</v>
      </c>
      <c r="O2662">
        <f t="shared" si="773"/>
        <v>10.554673201694889</v>
      </c>
      <c r="P2662" s="3">
        <f t="shared" si="774"/>
        <v>-10.554673201694889</v>
      </c>
      <c r="Q2662" s="3">
        <f t="shared" si="775"/>
        <v>-53.676971657669171</v>
      </c>
      <c r="R2662">
        <f t="shared" si="776"/>
        <v>126.32302834233083</v>
      </c>
      <c r="S2662">
        <f t="shared" si="777"/>
        <v>20.528014411716061</v>
      </c>
      <c r="T2662">
        <f t="shared" si="760"/>
        <v>-10.554673201694889</v>
      </c>
    </row>
    <row r="2663" spans="1:20" x14ac:dyDescent="0.25">
      <c r="A2663">
        <f t="shared" si="761"/>
        <v>129471.44754770676</v>
      </c>
      <c r="B2663">
        <f t="shared" si="778"/>
        <v>20606.020866480583</v>
      </c>
      <c r="C2663" t="str">
        <f t="shared" si="762"/>
        <v>0.17608445991192-0.239004077884772i</v>
      </c>
      <c r="D2663" t="str">
        <f t="shared" si="763"/>
        <v>3.47533733170221-0.870799150234424i</v>
      </c>
      <c r="E2663" t="str">
        <f t="shared" si="764"/>
        <v>222.488659550741-5.24166597891122i</v>
      </c>
      <c r="F2663" t="str">
        <f t="shared" si="765"/>
        <v>2.90946043761283-7.28438941091983i</v>
      </c>
      <c r="G2663" t="str">
        <f t="shared" si="766"/>
        <v>0.999845537383977-0.012427339108725i</v>
      </c>
      <c r="H2663" t="str">
        <f t="shared" si="767"/>
        <v>2.48464489809711-72.81171189622i</v>
      </c>
      <c r="I2663" t="str">
        <f t="shared" si="768"/>
        <v>-3.54205401557833-1.55682174324287i</v>
      </c>
      <c r="K2663" t="str">
        <f t="shared" si="769"/>
        <v>0.00234059580823329-0.00184206737091176i</v>
      </c>
      <c r="L2663" t="str">
        <f t="shared" si="770"/>
        <v>0.000714285714285714-0.058690810510394i</v>
      </c>
      <c r="M2663" t="str">
        <f t="shared" si="771"/>
        <v>0.0025-0.00182852998654542i</v>
      </c>
      <c r="N2663">
        <f t="shared" si="772"/>
        <v>126.38065257199167</v>
      </c>
      <c r="O2663">
        <f t="shared" si="773"/>
        <v>10.548827038458935</v>
      </c>
      <c r="P2663" s="3">
        <f t="shared" si="774"/>
        <v>-10.548827038458935</v>
      </c>
      <c r="Q2663" s="3">
        <f t="shared" si="775"/>
        <v>-53.619347428008325</v>
      </c>
      <c r="R2663">
        <f t="shared" si="776"/>
        <v>126.38065257199167</v>
      </c>
      <c r="S2663">
        <f t="shared" si="777"/>
        <v>20.606020866480584</v>
      </c>
      <c r="T2663">
        <f t="shared" si="760"/>
        <v>-10.548827038458935</v>
      </c>
    </row>
    <row r="2664" spans="1:20" x14ac:dyDescent="0.25">
      <c r="A2664">
        <f t="shared" si="761"/>
        <v>129963.43904838806</v>
      </c>
      <c r="B2664">
        <f t="shared" si="778"/>
        <v>20684.32374577321</v>
      </c>
      <c r="C2664" t="str">
        <f t="shared" si="762"/>
        <v>0.176440722705723-0.238996940237393i</v>
      </c>
      <c r="D2664" t="str">
        <f t="shared" si="763"/>
        <v>3.47531612231143-0.868248674745978i</v>
      </c>
      <c r="E2664" t="str">
        <f t="shared" si="764"/>
        <v>222.971374580715-5.55234064794643i</v>
      </c>
      <c r="F2664" t="str">
        <f t="shared" si="765"/>
        <v>2.90945701566567-7.2570877911658i</v>
      </c>
      <c r="G2664" t="str">
        <f t="shared" si="766"/>
        <v>0.999844361420709-0.012474548325444i</v>
      </c>
      <c r="H2664" t="str">
        <f t="shared" si="767"/>
        <v>2.46482810215347-72.5227821411894i</v>
      </c>
      <c r="I2664" t="str">
        <f t="shared" si="768"/>
        <v>-3.51478920089848-1.54969562328031i</v>
      </c>
      <c r="K2664" t="str">
        <f t="shared" si="769"/>
        <v>0.00234048767812356-0.00183580430654639i</v>
      </c>
      <c r="L2664" t="str">
        <f t="shared" si="770"/>
        <v>0.000714285714285714-0.0584686297174675i</v>
      </c>
      <c r="M2664" t="str">
        <f t="shared" si="771"/>
        <v>0.0025-0.00182160787661429i</v>
      </c>
      <c r="N2664">
        <f t="shared" si="772"/>
        <v>126.43678888552201</v>
      </c>
      <c r="O2664">
        <f t="shared" si="773"/>
        <v>10.542810238626554</v>
      </c>
      <c r="P2664" s="3">
        <f t="shared" si="774"/>
        <v>-10.542810238626554</v>
      </c>
      <c r="Q2664" s="3">
        <f t="shared" si="775"/>
        <v>-53.563211114477994</v>
      </c>
      <c r="R2664">
        <f t="shared" si="776"/>
        <v>126.43678888552201</v>
      </c>
      <c r="S2664">
        <f t="shared" si="777"/>
        <v>20.684323745773209</v>
      </c>
      <c r="T2664">
        <f t="shared" si="760"/>
        <v>-10.542810238626554</v>
      </c>
    </row>
    <row r="2665" spans="1:20" x14ac:dyDescent="0.25">
      <c r="A2665">
        <f t="shared" si="761"/>
        <v>130457.30011677193</v>
      </c>
      <c r="B2665">
        <f t="shared" si="778"/>
        <v>20762.924176007149</v>
      </c>
      <c r="C2665" t="str">
        <f t="shared" si="762"/>
        <v>0.176794417582533-0.238998776895532i</v>
      </c>
      <c r="D2665" t="str">
        <f t="shared" si="763"/>
        <v>3.47529475168484-0.865710680131019i</v>
      </c>
      <c r="E2665" t="str">
        <f t="shared" si="764"/>
        <v>223.4572796336-5.86900038269475i</v>
      </c>
      <c r="F2665" t="str">
        <f t="shared" si="765"/>
        <v>2.90945356767043-7.22989056640592i</v>
      </c>
      <c r="G2665" t="str">
        <f t="shared" si="766"/>
        <v>0.999843176505937-0.0125219367693256i</v>
      </c>
      <c r="H2665" t="str">
        <f t="shared" si="767"/>
        <v>2.44517671547128-72.2351009884022i</v>
      </c>
      <c r="I2665" t="str">
        <f t="shared" si="768"/>
        <v>-3.48774011661201-1.5426112505265i</v>
      </c>
      <c r="K2665" t="str">
        <f t="shared" si="769"/>
        <v>0.0023403797956213-0.00182956761486769i</v>
      </c>
      <c r="L2665" t="str">
        <f t="shared" si="770"/>
        <v>0.000714285714285714-0.058247290015409i</v>
      </c>
      <c r="M2665" t="str">
        <f t="shared" si="771"/>
        <v>0.0025-0.00181471197112401i</v>
      </c>
      <c r="N2665">
        <f t="shared" si="772"/>
        <v>126.49142091920751</v>
      </c>
      <c r="O2665">
        <f t="shared" si="773"/>
        <v>10.536623102730371</v>
      </c>
      <c r="P2665" s="3">
        <f t="shared" si="774"/>
        <v>-10.536623102730371</v>
      </c>
      <c r="Q2665" s="3">
        <f t="shared" si="775"/>
        <v>-53.508579080792479</v>
      </c>
      <c r="R2665">
        <f t="shared" si="776"/>
        <v>126.49142091920751</v>
      </c>
      <c r="S2665">
        <f t="shared" si="777"/>
        <v>20.76292417600715</v>
      </c>
      <c r="T2665">
        <f t="shared" si="760"/>
        <v>-10.536623102730371</v>
      </c>
    </row>
    <row r="2666" spans="1:20" x14ac:dyDescent="0.25">
      <c r="A2666">
        <f t="shared" si="761"/>
        <v>130953.03785721568</v>
      </c>
      <c r="B2666">
        <f t="shared" si="778"/>
        <v>20841.823287875977</v>
      </c>
      <c r="C2666" t="str">
        <f t="shared" si="762"/>
        <v>0.177145489468597-0.239009657619996i</v>
      </c>
      <c r="D2666" t="str">
        <f t="shared" si="763"/>
        <v>3.47527321859873-0.86318512977482i</v>
      </c>
      <c r="E2666" t="str">
        <f t="shared" si="764"/>
        <v>223.946367706066-6.19175094526704i</v>
      </c>
      <c r="F2666" t="str">
        <f t="shared" si="765"/>
        <v>2.9094500934289-7.20279734539157i</v>
      </c>
      <c r="G2666" t="str">
        <f t="shared" si="766"/>
        <v>0.999841982571543-0.0125695051195128i</v>
      </c>
      <c r="H2666" t="str">
        <f t="shared" si="767"/>
        <v>2.4256892394627-71.9486618734586i</v>
      </c>
      <c r="I2666" t="str">
        <f t="shared" si="768"/>
        <v>-3.46090498177884-1.53556828309082i</v>
      </c>
      <c r="K2666" t="str">
        <f t="shared" si="769"/>
        <v>0.00234027215455619-0.00182335720587793i</v>
      </c>
      <c r="L2666" t="str">
        <f t="shared" si="770"/>
        <v>0.000714285714285714-0.0580267882201724i</v>
      </c>
      <c r="M2666" t="str">
        <f t="shared" si="771"/>
        <v>0.0025-0.00180784217087469i</v>
      </c>
      <c r="N2666">
        <f t="shared" si="772"/>
        <v>126.54453212804428</v>
      </c>
      <c r="O2666">
        <f t="shared" si="773"/>
        <v>10.530265953420457</v>
      </c>
      <c r="P2666" s="3">
        <f t="shared" si="774"/>
        <v>-10.530265953420457</v>
      </c>
      <c r="Q2666" s="3">
        <f t="shared" si="775"/>
        <v>-53.455467871955719</v>
      </c>
      <c r="R2666">
        <f t="shared" si="776"/>
        <v>126.54453212804428</v>
      </c>
      <c r="S2666">
        <f t="shared" si="777"/>
        <v>20.841823287875979</v>
      </c>
      <c r="T2666">
        <f t="shared" si="760"/>
        <v>-10.530265953420457</v>
      </c>
    </row>
    <row r="2667" spans="1:20" x14ac:dyDescent="0.25">
      <c r="A2667">
        <f t="shared" si="761"/>
        <v>131450.65940107309</v>
      </c>
      <c r="B2667">
        <f t="shared" si="778"/>
        <v>20921.022216369907</v>
      </c>
      <c r="C2667" t="str">
        <f t="shared" si="762"/>
        <v>0.177493881168528-0.239029652840515i</v>
      </c>
      <c r="D2667" t="str">
        <f t="shared" si="763"/>
        <v>3.47525152182014-0.860671987240477i</v>
      </c>
      <c r="E2667" t="str">
        <f t="shared" si="764"/>
        <v>224.438630497119-6.52069985169606i</v>
      </c>
      <c r="F2667" t="str">
        <f t="shared" si="765"/>
        <v>2.90944659274137-7.17580773837017i</v>
      </c>
      <c r="G2667" t="str">
        <f t="shared" si="766"/>
        <v>0.999840779548891-0.0126172540577073i</v>
      </c>
      <c r="H2667" t="str">
        <f t="shared" si="767"/>
        <v>2.40636419091088-71.6634582792673i</v>
      </c>
      <c r="I2667" t="str">
        <f t="shared" si="768"/>
        <v>-3.43428203129535-1.52856638278737i</v>
      </c>
      <c r="K2667" t="str">
        <f t="shared" si="769"/>
        <v>0.00234016474877238-0.00181717298995278i</v>
      </c>
      <c r="L2667" t="str">
        <f t="shared" si="770"/>
        <v>0.000714285714285714-0.0578071211597654i</v>
      </c>
      <c r="M2667" t="str">
        <f t="shared" si="771"/>
        <v>0.0025-0.00180099837704193i</v>
      </c>
      <c r="N2667">
        <f t="shared" si="772"/>
        <v>126.59610578418189</v>
      </c>
      <c r="O2667">
        <f t="shared" si="773"/>
        <v>10.523739136133992</v>
      </c>
      <c r="P2667" s="3">
        <f t="shared" si="774"/>
        <v>-10.523739136133992</v>
      </c>
      <c r="Q2667" s="3">
        <f t="shared" si="775"/>
        <v>-53.403894215818113</v>
      </c>
      <c r="R2667">
        <f t="shared" si="776"/>
        <v>126.59610578418189</v>
      </c>
      <c r="S2667">
        <f t="shared" si="777"/>
        <v>20.921022216369906</v>
      </c>
      <c r="T2667">
        <f t="shared" si="760"/>
        <v>-10.523739136133992</v>
      </c>
    </row>
    <row r="2668" spans="1:20" x14ac:dyDescent="0.25">
      <c r="A2668">
        <f t="shared" si="761"/>
        <v>131950.17190679719</v>
      </c>
      <c r="B2668">
        <f t="shared" si="778"/>
        <v>21000.522100792114</v>
      </c>
      <c r="C2668" t="str">
        <f t="shared" si="762"/>
        <v>0.17783953331278-0.239058833640962i</v>
      </c>
      <c r="D2668" t="str">
        <f t="shared" si="763"/>
        <v>3.47522966010674-0.858171216268354i</v>
      </c>
      <c r="E2668" t="str">
        <f t="shared" si="764"/>
        <v>224.9340583554-6.85595639194426i</v>
      </c>
      <c r="F2668" t="str">
        <f t="shared" si="765"/>
        <v>2.90944306540658-7.14892135707952i</v>
      </c>
      <c r="G2668" t="str">
        <f t="shared" si="766"/>
        <v>0.999839567368824-0.0126651842681792i</v>
      </c>
      <c r="H2668" t="str">
        <f t="shared" si="767"/>
        <v>2.38720010178561-71.3794837355794i</v>
      </c>
      <c r="I2668" t="str">
        <f t="shared" si="768"/>
        <v>-3.40786951573636-1.52160521508695i</v>
      </c>
      <c r="K2668" t="str">
        <f t="shared" si="769"/>
        <v>0.00234005757212814-0.00181101487784008i</v>
      </c>
      <c r="L2668" t="str">
        <f t="shared" si="770"/>
        <v>0.000714285714285714-0.0575882856742034i</v>
      </c>
      <c r="M2668" t="str">
        <f t="shared" si="771"/>
        <v>0.0025-0.00179418049117546i</v>
      </c>
      <c r="N2668">
        <f t="shared" si="772"/>
        <v>126.64612497539241</v>
      </c>
      <c r="O2668">
        <f t="shared" si="773"/>
        <v>10.517043019784102</v>
      </c>
      <c r="P2668" s="3">
        <f t="shared" si="774"/>
        <v>-10.517043019784102</v>
      </c>
      <c r="Q2668" s="3">
        <f t="shared" si="775"/>
        <v>-53.353875024607589</v>
      </c>
      <c r="R2668">
        <f t="shared" si="776"/>
        <v>126.64612497539241</v>
      </c>
      <c r="S2668">
        <f t="shared" si="777"/>
        <v>21.000522100792114</v>
      </c>
      <c r="T2668">
        <f t="shared" ref="T2668:T2731" si="779">P2668</f>
        <v>-10.517043019784102</v>
      </c>
    </row>
    <row r="2669" spans="1:20" x14ac:dyDescent="0.25">
      <c r="A2669">
        <f t="shared" ref="A2669:A2732" si="780">2*PI()*B2669</f>
        <v>132451.58256004303</v>
      </c>
      <c r="B2669">
        <f t="shared" si="778"/>
        <v>21080.324084775126</v>
      </c>
      <c r="C2669" t="str">
        <f t="shared" ref="C2669:C2732" si="781">IMPRODUCT(D2669,E2669,$C$40,,K2669,$C$41)</f>
        <v>0.178182384303994-0.239097271743327i</v>
      </c>
      <c r="D2669" t="str">
        <f t="shared" ref="D2669:D2732" si="782">IMDIV(IMPRODUCT($C$37,$C$38,COMPLEX(1,A2669/$C$38)),IMSUM(-1*A2669*A2669/$C$39,COMPLEX(0,1*A2669)))</f>
        <v>3.47520763220683-0.855682780775568i</v>
      </c>
      <c r="E2669" t="str">
        <f t="shared" ref="E2669:E2732" si="783">IMDIV(IMPRODUCT(IMSUM(F2669,G2669),$C$29,H2669),IMSUM(1,I2669))</f>
        <v>225.43264022479-7.19763164954443i</v>
      </c>
      <c r="F2669" t="str">
        <f t="shared" ref="F2669:F2732" si="784">IMDIV(IMPRODUCT($C$14,$C$15,COMPLEX(1,A2669/$C$15)),IMSUM(-1*A2669*A2669/$C$16,COMPLEX(0,A2669)))</f>
        <v>2.90943951122176-7.1221378147423i</v>
      </c>
      <c r="G2669" t="str">
        <f t="shared" ref="G2669:G2732" si="785">IMDIV(1,COMPLEX(1,A2669*$C$9*$C$10))</f>
        <v>0.999838345961657-0.0127132964377763i</v>
      </c>
      <c r="H2669" t="str">
        <f t="shared" ref="H2669:H2732" si="786">IMDIV($C$3,IMSUM(K2669,COMPLEX(0,$C$28*A2669)))</f>
        <v>2.36819551906165-71.0967318185284i</v>
      </c>
      <c r="I2669" t="str">
        <f t="shared" ref="I2669:I2732" si="787">IMPRODUCT(F2669,$C$29,H2669,$C$31)</f>
        <v>-3.38166570119897-1.51468444906977i</v>
      </c>
      <c r="K2669" t="str">
        <f t="shared" ref="K2669:K2732" si="788">IF($C$26&lt;=0,IMDIV(1,IMSUM(IMDIV(1,L2669),1/$C$18)),IMDIV(1,IMSUM(IMDIV(1,L2669),1/$C$18,IMDIV(1,M2669))))</f>
        <v>0.00233995061849544-0.00180488278065845i</v>
      </c>
      <c r="L2669" t="str">
        <f t="shared" ref="L2669:L2732" si="789">IMSUM($C$21/$C$22,IMDIV(1,COMPLEX(0,$C$20*$C$22*A2669)))</f>
        <v>0.000714285714285714-0.0573702786154644i</v>
      </c>
      <c r="M2669" t="str">
        <f t="shared" ref="M2669:M2732" si="790">IMSUM($C$25/$C$26,IMDIV(1,COMPLEX(0,$C$24*$C$26*A2669)))</f>
        <v>0.0025-0.00178738841519771i</v>
      </c>
      <c r="N2669">
        <f t="shared" ref="N2669:N2732" si="791">ABS(R2669)</f>
        <v>126.6945726035683</v>
      </c>
      <c r="O2669">
        <f t="shared" ref="O2669:O2732" si="792">ABS(P2669)</f>
        <v>10.51017799746587</v>
      </c>
      <c r="P2669" s="3">
        <f t="shared" ref="P2669:P2732" si="793">20*LOG10(IMABS(C2669))</f>
        <v>-10.51017799746587</v>
      </c>
      <c r="Q2669" s="3">
        <f t="shared" ref="Q2669:Q2732" si="794">IMARGUMENT(C2669)*180/PI()</f>
        <v>-53.305427396431696</v>
      </c>
      <c r="R2669">
        <f t="shared" ref="R2669:R2732" si="795">IF(Q2669&lt;0,Q2669+180,Q2669-180)</f>
        <v>126.6945726035683</v>
      </c>
      <c r="S2669">
        <f t="shared" ref="S2669:S2732" si="796">B2669/1000</f>
        <v>21.080324084775125</v>
      </c>
      <c r="T2669">
        <f t="shared" si="779"/>
        <v>-10.51017799746587</v>
      </c>
    </row>
    <row r="2670" spans="1:20" x14ac:dyDescent="0.25">
      <c r="A2670">
        <f t="shared" si="780"/>
        <v>132954.89857377121</v>
      </c>
      <c r="B2670">
        <f t="shared" ref="B2670:B2733" si="797">B2669*(1+B$42)</f>
        <v>21160.429316297272</v>
      </c>
      <c r="C2670" t="str">
        <f t="shared" si="781"/>
        <v>0.178522370262175-0.239145039490326i</v>
      </c>
      <c r="D2670" t="str">
        <f t="shared" si="782"/>
        <v>3.47518543685924-0.853206644855451i</v>
      </c>
      <c r="E2670" t="str">
        <f t="shared" si="783"/>
        <v>225.934363588237-7.54583852083233i</v>
      </c>
      <c r="F2670" t="str">
        <f t="shared" si="784"/>
        <v>2.9094359299826-7.0954567260605i</v>
      </c>
      <c r="G2670" t="str">
        <f t="shared" si="785"/>
        <v>0.999837115257177-0.0127615912559337i</v>
      </c>
      <c r="H2670" t="str">
        <f t="shared" si="786"/>
        <v>2.34934900453959-70.8151961501748i</v>
      </c>
      <c r="I2670" t="str">
        <f t="shared" si="787"/>
        <v>-3.35566886914815-1.50780375737882i</v>
      </c>
      <c r="K2670" t="str">
        <f t="shared" si="788"/>
        <v>0.00233984388175967-0.00179877660989602i</v>
      </c>
      <c r="L2670" t="str">
        <f t="shared" si="789"/>
        <v>0.000714285714285714-0.0571530968474442i</v>
      </c>
      <c r="M2670" t="str">
        <f t="shared" si="790"/>
        <v>0.0025-0.00178062205140238i</v>
      </c>
      <c r="N2670">
        <f t="shared" si="791"/>
        <v>126.74143138325421</v>
      </c>
      <c r="O2670">
        <f t="shared" si="792"/>
        <v>10.503144487181789</v>
      </c>
      <c r="P2670" s="3">
        <f t="shared" si="793"/>
        <v>-10.503144487181789</v>
      </c>
      <c r="Q2670" s="3">
        <f t="shared" si="794"/>
        <v>-53.258568616745791</v>
      </c>
      <c r="R2670">
        <f t="shared" si="795"/>
        <v>126.74143138325421</v>
      </c>
      <c r="S2670">
        <f t="shared" si="796"/>
        <v>21.160429316297272</v>
      </c>
      <c r="T2670">
        <f t="shared" si="779"/>
        <v>-10.503144487181789</v>
      </c>
    </row>
    <row r="2671" spans="1:20" x14ac:dyDescent="0.25">
      <c r="A2671">
        <f t="shared" si="780"/>
        <v>133460.12718835153</v>
      </c>
      <c r="B2671">
        <f t="shared" si="797"/>
        <v>21240.838947699202</v>
      </c>
      <c r="C2671" t="str">
        <f t="shared" si="781"/>
        <v>0.178859424968714-0.239202209826626i</v>
      </c>
      <c r="D2671" t="str">
        <f t="shared" si="782"/>
        <v>3.47516307279324-0.850742772777006i</v>
      </c>
      <c r="E2671" t="str">
        <f t="shared" si="783"/>
        <v>226.439214409791-7.90069173372395i</v>
      </c>
      <c r="F2671" t="str">
        <f t="shared" si="784"/>
        <v>2.90943232148321-7.06887770720979i</v>
      </c>
      <c r="G2671" t="str">
        <f t="shared" si="785"/>
        <v>0.999835875184636-0.0128100694146833i</v>
      </c>
      <c r="H2671" t="str">
        <f t="shared" si="786"/>
        <v>2.33065913466936-70.5348703980581i</v>
      </c>
      <c r="I2671" t="str">
        <f t="shared" si="787"/>
        <v>-3.32987731626411-1.50096281617401i</v>
      </c>
      <c r="K2671" t="str">
        <f t="shared" si="788"/>
        <v>0.00233973735581932-0.00179269627740908i</v>
      </c>
      <c r="L2671" t="str">
        <f t="shared" si="789"/>
        <v>0.000714285714285714-0.0569367372459097i</v>
      </c>
      <c r="M2671" t="str">
        <f t="shared" si="790"/>
        <v>0.0025-0.00177388130245306i</v>
      </c>
      <c r="N2671">
        <f t="shared" si="791"/>
        <v>126.78668384021384</v>
      </c>
      <c r="O2671">
        <f t="shared" si="792"/>
        <v>10.495942932585557</v>
      </c>
      <c r="P2671" s="3">
        <f t="shared" si="793"/>
        <v>-10.495942932585557</v>
      </c>
      <c r="Q2671" s="3">
        <f t="shared" si="794"/>
        <v>-53.213316159786153</v>
      </c>
      <c r="R2671">
        <f t="shared" si="795"/>
        <v>126.78668384021384</v>
      </c>
      <c r="S2671">
        <f t="shared" si="796"/>
        <v>21.240838947699203</v>
      </c>
      <c r="T2671">
        <f t="shared" si="779"/>
        <v>-10.495942932585557</v>
      </c>
    </row>
    <row r="2672" spans="1:20" x14ac:dyDescent="0.25">
      <c r="A2672">
        <f t="shared" si="780"/>
        <v>133967.27567166727</v>
      </c>
      <c r="B2672">
        <f t="shared" si="797"/>
        <v>21321.554135700459</v>
      </c>
      <c r="C2672" t="str">
        <f t="shared" si="781"/>
        <v>0.179193479809217-0.239268856278582i</v>
      </c>
      <c r="D2672" t="str">
        <f t="shared" si="782"/>
        <v>3.47514053872858-0.848291128984412i</v>
      </c>
      <c r="E2672" t="str">
        <f t="shared" si="783"/>
        <v>226.947177074773-8.26230786597518i</v>
      </c>
      <c r="F2672" t="str">
        <f t="shared" si="784"/>
        <v>2.9094286855162-7.0424003758342i</v>
      </c>
      <c r="G2672" t="str">
        <f t="shared" si="785"/>
        <v>0.999834625672748-0.0128587316086637i</v>
      </c>
      <c r="H2672" t="str">
        <f t="shared" si="786"/>
        <v>2.31212450037588-70.2557482747518i</v>
      </c>
      <c r="I2672" t="str">
        <f t="shared" si="787"/>
        <v>-3.30428935429157-1.49416130508686i</v>
      </c>
      <c r="K2672" t="str">
        <f t="shared" si="788"/>
        <v>0.00233963103458555-0.00178664169542081i</v>
      </c>
      <c r="L2672" t="str">
        <f t="shared" si="789"/>
        <v>0.000714285714285714-0.0567211966984557i</v>
      </c>
      <c r="M2672" t="str">
        <f t="shared" si="790"/>
        <v>0.0025-0.00176716607138181i</v>
      </c>
      <c r="N2672">
        <f t="shared" si="791"/>
        <v>126.83031231003454</v>
      </c>
      <c r="O2672">
        <f t="shared" si="792"/>
        <v>10.488573803746139</v>
      </c>
      <c r="P2672" s="3">
        <f t="shared" si="793"/>
        <v>-10.488573803746139</v>
      </c>
      <c r="Q2672" s="3">
        <f t="shared" si="794"/>
        <v>-53.169687689965464</v>
      </c>
      <c r="R2672">
        <f t="shared" si="795"/>
        <v>126.83031231003454</v>
      </c>
      <c r="S2672">
        <f t="shared" si="796"/>
        <v>21.32155413570046</v>
      </c>
      <c r="T2672">
        <f t="shared" si="779"/>
        <v>-10.488573803746139</v>
      </c>
    </row>
    <row r="2673" spans="1:20" x14ac:dyDescent="0.25">
      <c r="A2673">
        <f t="shared" si="780"/>
        <v>134476.3513192196</v>
      </c>
      <c r="B2673">
        <f t="shared" si="797"/>
        <v>21402.57604141612</v>
      </c>
      <c r="C2673" t="str">
        <f t="shared" si="781"/>
        <v>0.179524463715165-0.239345052932442i</v>
      </c>
      <c r="D2673" t="str">
        <f t="shared" si="782"/>
        <v>3.47511783337519-0.845851678096441i</v>
      </c>
      <c r="E2673" t="str">
        <f t="shared" si="783"/>
        <v>227.458234328053-8.63080536289248i</v>
      </c>
      <c r="F2673" t="str">
        <f t="shared" si="784"/>
        <v>2.9094250218725-7.01602435104023i</v>
      </c>
      <c r="G2673" t="str">
        <f t="shared" si="785"/>
        <v>0.999833366649686-0.0129075785351291i</v>
      </c>
      <c r="H2673" t="str">
        <f t="shared" si="786"/>
        <v>2.29374370688755-69.9778235374258i</v>
      </c>
      <c r="I2673" t="str">
        <f t="shared" si="787"/>
        <v>-3.27890330989042-1.48739890717591i</v>
      </c>
      <c r="K2673" t="str">
        <f t="shared" si="788"/>
        <v>0.00233952491198195-0.00178061277651996i</v>
      </c>
      <c r="L2673" t="str">
        <f t="shared" si="789"/>
        <v>0.000714285714285714-0.0565064721044587i</v>
      </c>
      <c r="M2673" t="str">
        <f t="shared" si="790"/>
        <v>0.0025-0.00176047626158778i</v>
      </c>
      <c r="N2673">
        <f t="shared" si="791"/>
        <v>126.87229893677451</v>
      </c>
      <c r="O2673">
        <f t="shared" si="792"/>
        <v>10.481037597931275</v>
      </c>
      <c r="P2673" s="3">
        <f t="shared" si="793"/>
        <v>-10.481037597931275</v>
      </c>
      <c r="Q2673" s="3">
        <f t="shared" si="794"/>
        <v>-53.127701063225487</v>
      </c>
      <c r="R2673">
        <f t="shared" si="795"/>
        <v>126.87229893677451</v>
      </c>
      <c r="S2673">
        <f t="shared" si="796"/>
        <v>21.402576041416118</v>
      </c>
      <c r="T2673">
        <f t="shared" si="779"/>
        <v>-10.481037597931275</v>
      </c>
    </row>
    <row r="2674" spans="1:20" x14ac:dyDescent="0.25">
      <c r="A2674">
        <f t="shared" si="780"/>
        <v>134987.36145423262</v>
      </c>
      <c r="B2674">
        <f t="shared" si="797"/>
        <v>21483.9058303735</v>
      </c>
      <c r="C2674" t="str">
        <f t="shared" si="781"/>
        <v>0.17985230310438-0.239430874410936i</v>
      </c>
      <c r="D2674" t="str">
        <f t="shared" si="782"/>
        <v>3.47509495543335-0.843424384906004i</v>
      </c>
      <c r="E2674" t="str">
        <f t="shared" si="783"/>
        <v>227.972367210372-9.00630455441457i</v>
      </c>
      <c r="F2674" t="str">
        <f t="shared" si="784"/>
        <v>2.90942133034156-6.98974925339188i</v>
      </c>
      <c r="G2674" t="str">
        <f t="shared" si="785"/>
        <v>0.999832098043075-0.0129566108939601i</v>
      </c>
      <c r="H2674" t="str">
        <f t="shared" si="786"/>
        <v>2.27551537356675-69.7010899874129i</v>
      </c>
      <c r="I2674" t="str">
        <f t="shared" si="787"/>
        <v>-3.25371752448859-1.48067530888285i</v>
      </c>
      <c r="K2674" t="str">
        <f t="shared" si="788"/>
        <v>0.00233941898194411-0.00177460943365951i</v>
      </c>
      <c r="L2674" t="str">
        <f t="shared" si="789"/>
        <v>0.000714285714285714-0.0562925603750337i</v>
      </c>
      <c r="M2674" t="str">
        <f t="shared" si="790"/>
        <v>0.0025-0.0017538117768358i</v>
      </c>
      <c r="N2674">
        <f t="shared" si="791"/>
        <v>126.91262567165464</v>
      </c>
      <c r="O2674">
        <f t="shared" si="792"/>
        <v>10.47333484041159</v>
      </c>
      <c r="P2674" s="3">
        <f t="shared" si="793"/>
        <v>-10.47333484041159</v>
      </c>
      <c r="Q2674" s="3">
        <f t="shared" si="794"/>
        <v>-53.087374328345355</v>
      </c>
      <c r="R2674">
        <f t="shared" si="795"/>
        <v>126.91262567165464</v>
      </c>
      <c r="S2674">
        <f t="shared" si="796"/>
        <v>21.483905830373502</v>
      </c>
      <c r="T2674">
        <f t="shared" si="779"/>
        <v>-10.47333484041159</v>
      </c>
    </row>
    <row r="2675" spans="1:20" x14ac:dyDescent="0.25">
      <c r="A2675">
        <f t="shared" si="780"/>
        <v>135500.31342775869</v>
      </c>
      <c r="B2675">
        <f t="shared" si="797"/>
        <v>21565.544672528918</v>
      </c>
      <c r="C2675" t="str">
        <f t="shared" si="781"/>
        <v>0.180176921820312-0.239526395848193i</v>
      </c>
      <c r="D2675" t="str">
        <f t="shared" si="782"/>
        <v>3.47507190359347-0.841009214379573i</v>
      </c>
      <c r="E2675" t="str">
        <f t="shared" si="783"/>
        <v>228.48955499268-9.38892767152209i</v>
      </c>
      <c r="F2675" t="str">
        <f t="shared" si="784"/>
        <v>2.90941761071114-6.96357470490477i</v>
      </c>
      <c r="G2675" t="str">
        <f t="shared" si="785"/>
        <v>0.999830819779992-0.0130058293876725i</v>
      </c>
      <c r="H2675" t="str">
        <f t="shared" si="786"/>
        <v>2.25743813374298-69.4255414697811i</v>
      </c>
      <c r="I2675" t="str">
        <f t="shared" si="787"/>
        <v>-3.22873035413614-1.47399019998913i</v>
      </c>
      <c r="K2675" t="str">
        <f t="shared" si="788"/>
        <v>0.00233931323841935-0.00176863158015551i</v>
      </c>
      <c r="L2675" t="str">
        <f t="shared" si="789"/>
        <v>0.000714285714285714-0.0560794584329884i</v>
      </c>
      <c r="M2675" t="str">
        <f t="shared" si="790"/>
        <v>0.0025-0.00174717252125503i</v>
      </c>
      <c r="N2675">
        <f t="shared" si="791"/>
        <v>126.95127427179884</v>
      </c>
      <c r="O2675">
        <f t="shared" si="792"/>
        <v>10.465466085284875</v>
      </c>
      <c r="P2675" s="3">
        <f t="shared" si="793"/>
        <v>-10.465466085284875</v>
      </c>
      <c r="Q2675" s="3">
        <f t="shared" si="794"/>
        <v>-53.048725728201163</v>
      </c>
      <c r="R2675">
        <f t="shared" si="795"/>
        <v>126.95127427179884</v>
      </c>
      <c r="S2675">
        <f t="shared" si="796"/>
        <v>21.565544672528919</v>
      </c>
      <c r="T2675">
        <f t="shared" si="779"/>
        <v>-10.465466085284875</v>
      </c>
    </row>
    <row r="2676" spans="1:20" x14ac:dyDescent="0.25">
      <c r="A2676">
        <f t="shared" si="780"/>
        <v>136015.2146187842</v>
      </c>
      <c r="B2676">
        <f t="shared" si="797"/>
        <v>21647.493742284529</v>
      </c>
      <c r="C2676" t="str">
        <f t="shared" si="781"/>
        <v>0.180498241070126-0.239631692862866i</v>
      </c>
      <c r="D2676" t="str">
        <f t="shared" si="782"/>
        <v>3.47504867653609-0.838606131656696i</v>
      </c>
      <c r="E2676" t="str">
        <f t="shared" si="783"/>
        <v>229.009775108419-9.77879886190359i</v>
      </c>
      <c r="F2676" t="str">
        <f t="shared" si="784"/>
        <v>2.90941386276745-6.93750032904093i</v>
      </c>
      <c r="G2676" t="str">
        <f t="shared" si="785"/>
        <v>0.999829531786957-0.0130552347214274i</v>
      </c>
      <c r="H2676" t="str">
        <f t="shared" si="786"/>
        <v>2.2395106345481-69.1511718729104i</v>
      </c>
      <c r="I2676" t="str">
        <f t="shared" si="787"/>
        <v>-3.2039401693613-1.46734327357334i</v>
      </c>
      <c r="K2676" t="str">
        <f t="shared" si="788"/>
        <v>0.00233920767536634-0.00176267912968563i</v>
      </c>
      <c r="L2676" t="str">
        <f t="shared" si="789"/>
        <v>0.000714285714285714-0.0558671632127797i</v>
      </c>
      <c r="M2676" t="str">
        <f t="shared" si="790"/>
        <v>0.0025-0.00174055839933755i</v>
      </c>
      <c r="N2676">
        <f t="shared" si="791"/>
        <v>126.9882262990286</v>
      </c>
      <c r="O2676">
        <f t="shared" si="792"/>
        <v>10.457431916322438</v>
      </c>
      <c r="P2676" s="3">
        <f t="shared" si="793"/>
        <v>-10.457431916322438</v>
      </c>
      <c r="Q2676" s="3">
        <f t="shared" si="794"/>
        <v>-53.011773700971403</v>
      </c>
      <c r="R2676">
        <f t="shared" si="795"/>
        <v>126.9882262990286</v>
      </c>
      <c r="S2676">
        <f t="shared" si="796"/>
        <v>21.647493742284528</v>
      </c>
      <c r="T2676">
        <f t="shared" si="779"/>
        <v>-10.457431916322438</v>
      </c>
    </row>
    <row r="2677" spans="1:20" x14ac:dyDescent="0.25">
      <c r="A2677">
        <f t="shared" si="780"/>
        <v>136532.07243433557</v>
      </c>
      <c r="B2677">
        <f t="shared" si="797"/>
        <v>21729.754218505212</v>
      </c>
      <c r="C2677" t="str">
        <f t="shared" si="781"/>
        <v>0.180816179361598-0.239746841529438i</v>
      </c>
      <c r="D2677" t="str">
        <f t="shared" si="782"/>
        <v>3.47502527293168-0.83621510204945i</v>
      </c>
      <c r="E2677" t="str">
        <f t="shared" si="783"/>
        <v>229.53300308373-10.17604420482i</v>
      </c>
      <c r="F2677" t="str">
        <f t="shared" si="784"/>
        <v>2.90941008629502-6.91152575070319i</v>
      </c>
      <c r="G2677" t="str">
        <f t="shared" si="785"/>
        <v>0.999828233989932-0.0131048276030407i</v>
      </c>
      <c r="H2677" t="str">
        <f t="shared" si="786"/>
        <v>2.22173153675406-68.8779751280759i</v>
      </c>
      <c r="I2677" t="str">
        <f t="shared" si="787"/>
        <v>-3.17934535502799-1.46073422596915i</v>
      </c>
      <c r="K2677" t="str">
        <f t="shared" si="788"/>
        <v>0.00233910228675478-0.00175675199628798i</v>
      </c>
      <c r="L2677" t="str">
        <f t="shared" si="789"/>
        <v>0.000714285714285714-0.0556556716604698i</v>
      </c>
      <c r="M2677" t="str">
        <f t="shared" si="790"/>
        <v>0.0025-0.00173396931593699i</v>
      </c>
      <c r="N2677">
        <f t="shared" si="791"/>
        <v>127.02346311871132</v>
      </c>
      <c r="O2677">
        <f t="shared" si="792"/>
        <v>10.449232947836371</v>
      </c>
      <c r="P2677" s="3">
        <f t="shared" si="793"/>
        <v>-10.449232947836371</v>
      </c>
      <c r="Q2677" s="3">
        <f t="shared" si="794"/>
        <v>-52.976536881288681</v>
      </c>
      <c r="R2677">
        <f t="shared" si="795"/>
        <v>127.02346311871132</v>
      </c>
      <c r="S2677">
        <f t="shared" si="796"/>
        <v>21.72975421850521</v>
      </c>
      <c r="T2677">
        <f t="shared" si="779"/>
        <v>-10.449232947836371</v>
      </c>
    </row>
    <row r="2678" spans="1:20" x14ac:dyDescent="0.25">
      <c r="A2678">
        <f t="shared" si="780"/>
        <v>137050.89430958606</v>
      </c>
      <c r="B2678">
        <f t="shared" si="797"/>
        <v>21812.327284535531</v>
      </c>
      <c r="C2678" t="str">
        <f t="shared" si="781"/>
        <v>0.181130652438837-0.239871918347597i</v>
      </c>
      <c r="D2678" t="str">
        <f t="shared" si="782"/>
        <v>3.4750016914408-0.833836091041973i</v>
      </c>
      <c r="E2678" t="str">
        <f t="shared" si="783"/>
        <v>230.059212465504-10.580791725083i</v>
      </c>
      <c r="F2678" t="str">
        <f t="shared" si="784"/>
        <v>2.9094062810768-6.88565059623012i</v>
      </c>
      <c r="G2678" t="str">
        <f t="shared" si="785"/>
        <v>0.999826926314318-0.0131546087429935i</v>
      </c>
      <c r="H2678" t="str">
        <f t="shared" si="786"/>
        <v>2.2040995146126-68.6059452090338i</v>
      </c>
      <c r="I2678" t="str">
        <f t="shared" si="787"/>
        <v>-3.15494431019519-1.45416275672386i</v>
      </c>
      <c r="K2678" t="str">
        <f t="shared" si="788"/>
        <v>0.00233899706656504-0.00175085009435979i</v>
      </c>
      <c r="L2678" t="str">
        <f t="shared" si="789"/>
        <v>0.000714285714285714-0.055444980733682i</v>
      </c>
      <c r="M2678" t="str">
        <f t="shared" si="790"/>
        <v>0.0025-0.00172740517626717i</v>
      </c>
      <c r="N2678">
        <f t="shared" si="791"/>
        <v>127.05696589867159</v>
      </c>
      <c r="O2678">
        <f t="shared" si="792"/>
        <v>10.440869825568786</v>
      </c>
      <c r="P2678" s="3">
        <f t="shared" si="793"/>
        <v>-10.440869825568786</v>
      </c>
      <c r="Q2678" s="3">
        <f t="shared" si="794"/>
        <v>-52.943034101328408</v>
      </c>
      <c r="R2678">
        <f t="shared" si="795"/>
        <v>127.05696589867159</v>
      </c>
      <c r="S2678">
        <f t="shared" si="796"/>
        <v>21.812327284535531</v>
      </c>
      <c r="T2678">
        <f t="shared" si="779"/>
        <v>-10.440869825568786</v>
      </c>
    </row>
    <row r="2679" spans="1:20" x14ac:dyDescent="0.25">
      <c r="A2679">
        <f t="shared" si="780"/>
        <v>137571.6877079625</v>
      </c>
      <c r="B2679">
        <f t="shared" si="797"/>
        <v>21895.214128216769</v>
      </c>
      <c r="C2679" t="str">
        <f t="shared" si="781"/>
        <v>0.181441573216802-0.240007000209586i</v>
      </c>
      <c r="D2679" t="str">
        <f t="shared" si="782"/>
        <v>3.47497793071379-0.831469064289903i</v>
      </c>
      <c r="E2679" t="str">
        <f t="shared" si="783"/>
        <v>230.58837474726-10.993171406095i</v>
      </c>
      <c r="F2679" t="str">
        <f t="shared" si="784"/>
        <v>2.90940244689405-6.85987449339024i</v>
      </c>
      <c r="G2679" t="str">
        <f t="shared" si="785"/>
        <v>0.999825608684946-0.0132045788544412i</v>
      </c>
      <c r="H2679" t="str">
        <f t="shared" si="786"/>
        <v>2.18661325569745-68.3350761316152i</v>
      </c>
      <c r="I2679" t="str">
        <f t="shared" si="787"/>
        <v>-3.13073544797757-1.44762856855756i</v>
      </c>
      <c r="K2679" t="str">
        <f t="shared" si="788"/>
        <v>0.00233889200878788-0.00174497333865619i</v>
      </c>
      <c r="L2679" t="str">
        <f t="shared" si="789"/>
        <v>0.000714285714285714-0.0552350874015559i</v>
      </c>
      <c r="M2679" t="str">
        <f t="shared" si="790"/>
        <v>0.0025-0.00172086588590075i</v>
      </c>
      <c r="N2679">
        <f t="shared" si="791"/>
        <v>127.0887156081655</v>
      </c>
      <c r="O2679">
        <f t="shared" si="792"/>
        <v>10.43234322760407</v>
      </c>
      <c r="P2679" s="3">
        <f t="shared" si="793"/>
        <v>-10.43234322760407</v>
      </c>
      <c r="Q2679" s="3">
        <f t="shared" si="794"/>
        <v>-52.911284391834492</v>
      </c>
      <c r="R2679">
        <f t="shared" si="795"/>
        <v>127.0887156081655</v>
      </c>
      <c r="S2679">
        <f t="shared" si="796"/>
        <v>21.895214128216768</v>
      </c>
      <c r="T2679">
        <f t="shared" si="779"/>
        <v>-10.43234322760407</v>
      </c>
    </row>
    <row r="2680" spans="1:20" x14ac:dyDescent="0.25">
      <c r="A2680">
        <f t="shared" si="780"/>
        <v>138094.46012125275</v>
      </c>
      <c r="B2680">
        <f t="shared" si="797"/>
        <v>21978.415941903993</v>
      </c>
      <c r="C2680" t="str">
        <f t="shared" si="781"/>
        <v>0.181748851714662-0.240152164365462i</v>
      </c>
      <c r="D2680" t="str">
        <f t="shared" si="782"/>
        <v>3.47495398939076-0.829113987619886i</v>
      </c>
      <c r="E2680" t="str">
        <f t="shared" si="783"/>
        <v>231.120459292787-11.4133152018537i</v>
      </c>
      <c r="F2680" t="str">
        <f t="shared" si="784"/>
        <v>2.90939858352632-6.8341970713769i</v>
      </c>
      <c r="G2680" t="str">
        <f t="shared" si="785"/>
        <v>0.999824281026077-0.0132547386532239i</v>
      </c>
      <c r="H2680" t="str">
        <f t="shared" si="786"/>
        <v>2.16927146074847-68.0653619533216i</v>
      </c>
      <c r="I2680" t="str">
        <f t="shared" si="787"/>
        <v>-3.10671719540796-1.44113136732284i</v>
      </c>
      <c r="K2680" t="str">
        <f t="shared" si="788"/>
        <v>0.00233878710742404-0.00173912164428885i</v>
      </c>
      <c r="L2680" t="str">
        <f t="shared" si="789"/>
        <v>0.000714285714285714-0.055025988644706i</v>
      </c>
      <c r="M2680" t="str">
        <f t="shared" si="790"/>
        <v>0.0025-0.00171435135076783i</v>
      </c>
      <c r="N2680">
        <f t="shared" si="791"/>
        <v>127.11869301692631</v>
      </c>
      <c r="O2680">
        <f t="shared" si="792"/>
        <v>10.423653865303448</v>
      </c>
      <c r="P2680" s="3">
        <f t="shared" si="793"/>
        <v>-10.423653865303448</v>
      </c>
      <c r="Q2680" s="3">
        <f t="shared" si="794"/>
        <v>-52.881306983073685</v>
      </c>
      <c r="R2680">
        <f t="shared" si="795"/>
        <v>127.11869301692631</v>
      </c>
      <c r="S2680">
        <f t="shared" si="796"/>
        <v>21.978415941903993</v>
      </c>
      <c r="T2680">
        <f t="shared" si="779"/>
        <v>-10.423653865303448</v>
      </c>
    </row>
    <row r="2681" spans="1:20" x14ac:dyDescent="0.25">
      <c r="A2681">
        <f t="shared" si="780"/>
        <v>138619.21906971352</v>
      </c>
      <c r="B2681">
        <f t="shared" si="797"/>
        <v>22061.933922483229</v>
      </c>
      <c r="C2681" t="str">
        <f t="shared" si="781"/>
        <v>0.182052394987973-0.240307488386166i</v>
      </c>
      <c r="D2681" t="str">
        <f t="shared" si="782"/>
        <v>3.47492986610165-0.826770827029096i</v>
      </c>
      <c r="E2681" t="str">
        <f t="shared" si="783"/>
        <v>231.655433257489-11.8413570478527i</v>
      </c>
      <c r="F2681" t="str">
        <f t="shared" si="784"/>
        <v>2.90939469075161-6.80861796080302i</v>
      </c>
      <c r="G2681" t="str">
        <f t="shared" si="785"/>
        <v>0.999822943261395-0.0133050888578762i</v>
      </c>
      <c r="H2681" t="str">
        <f t="shared" si="786"/>
        <v>2.15207284351804-67.7967967729282i</v>
      </c>
      <c r="I2681" t="str">
        <f t="shared" si="787"/>
        <v>-3.0828879933014-1.43467086196521i</v>
      </c>
      <c r="K2681" t="str">
        <f t="shared" si="788"/>
        <v>0.00233868235648395-0.00173329492672478i</v>
      </c>
      <c r="L2681" t="str">
        <f t="shared" si="789"/>
        <v>0.000714285714285714-0.0548176814551764i</v>
      </c>
      <c r="M2681" t="str">
        <f t="shared" si="790"/>
        <v>0.0025-0.00170786147715464i</v>
      </c>
      <c r="N2681">
        <f t="shared" si="791"/>
        <v>127.14687869428114</v>
      </c>
      <c r="O2681">
        <f t="shared" si="792"/>
        <v>10.414802484262978</v>
      </c>
      <c r="P2681" s="3">
        <f t="shared" si="793"/>
        <v>-10.414802484262978</v>
      </c>
      <c r="Q2681" s="3">
        <f t="shared" si="794"/>
        <v>-52.853121305718858</v>
      </c>
      <c r="R2681">
        <f t="shared" si="795"/>
        <v>127.14687869428114</v>
      </c>
      <c r="S2681">
        <f t="shared" si="796"/>
        <v>22.061933922483231</v>
      </c>
      <c r="T2681">
        <f t="shared" si="779"/>
        <v>-10.414802484262978</v>
      </c>
    </row>
    <row r="2682" spans="1:20" x14ac:dyDescent="0.25">
      <c r="A2682">
        <f t="shared" si="780"/>
        <v>139145.97210217844</v>
      </c>
      <c r="B2682">
        <f t="shared" si="797"/>
        <v>22145.769271388664</v>
      </c>
      <c r="C2682" t="str">
        <f t="shared" si="781"/>
        <v>0.182352107059717-0.240473050124301i</v>
      </c>
      <c r="D2682" t="str">
        <f t="shared" si="782"/>
        <v>3.474905559466-0.824439548684693i</v>
      </c>
      <c r="E2682" t="str">
        <f t="shared" si="783"/>
        <v>232.193261507424-12.2774328707845i</v>
      </c>
      <c r="F2682" t="str">
        <f t="shared" si="784"/>
        <v>2.90939076834617-6.78313679369561i</v>
      </c>
      <c r="G2682" t="str">
        <f t="shared" si="785"/>
        <v>0.999821595314006-0.0133556301896369i</v>
      </c>
      <c r="H2682" t="str">
        <f t="shared" si="786"/>
        <v>2.13501613061952-67.5293747300889i</v>
      </c>
      <c r="I2682" t="str">
        <f t="shared" si="787"/>
        <v>-3.05924629612046-1.42824676448388i</v>
      </c>
      <c r="K2682" t="str">
        <f t="shared" si="788"/>
        <v>0.00233857774998741-0.00172749310178508i</v>
      </c>
      <c r="L2682" t="str">
        <f t="shared" si="789"/>
        <v>0.000714285714285714-0.0546101628363981i</v>
      </c>
      <c r="M2682" t="str">
        <f t="shared" si="790"/>
        <v>0.0025-0.00170139617170218i</v>
      </c>
      <c r="N2682">
        <f t="shared" si="791"/>
        <v>127.17325300834992</v>
      </c>
      <c r="O2682">
        <f t="shared" si="792"/>
        <v>10.405789865295013</v>
      </c>
      <c r="P2682" s="3">
        <f t="shared" si="793"/>
        <v>-10.405789865295013</v>
      </c>
      <c r="Q2682" s="3">
        <f t="shared" si="794"/>
        <v>-52.826746991650083</v>
      </c>
      <c r="R2682">
        <f t="shared" si="795"/>
        <v>127.17325300834992</v>
      </c>
      <c r="S2682">
        <f t="shared" si="796"/>
        <v>22.145769271388666</v>
      </c>
      <c r="T2682">
        <f t="shared" si="779"/>
        <v>-10.405789865295013</v>
      </c>
    </row>
    <row r="2683" spans="1:20" x14ac:dyDescent="0.25">
      <c r="A2683">
        <f t="shared" si="780"/>
        <v>139674.72679616671</v>
      </c>
      <c r="B2683">
        <f t="shared" si="797"/>
        <v>22229.923194619943</v>
      </c>
      <c r="C2683" t="str">
        <f t="shared" si="781"/>
        <v>0.182647888850165-0.240648927672507i</v>
      </c>
      <c r="D2683" t="str">
        <f t="shared" si="782"/>
        <v>3.47488106809281-0.822120118923316i</v>
      </c>
      <c r="E2683" t="str">
        <f t="shared" si="783"/>
        <v>232.733906535942-12.7216805969686i</v>
      </c>
      <c r="F2683" t="str">
        <f t="shared" si="784"/>
        <v>2.90938681608446-6.75775320349037i</v>
      </c>
      <c r="G2683" t="str">
        <f t="shared" si="785"/>
        <v>0.999820237106428-0.0134063633724594i</v>
      </c>
      <c r="H2683" t="str">
        <f t="shared" si="786"/>
        <v>2.11810006137777-67.2630900049494i</v>
      </c>
      <c r="I2683" t="str">
        <f t="shared" si="787"/>
        <v>-3.0357905718423-1.42185878989325i</v>
      </c>
      <c r="K2683" t="str">
        <f t="shared" si="788"/>
        <v>0.0023384732819632-0.00172171608564364i</v>
      </c>
      <c r="L2683" t="str">
        <f t="shared" si="789"/>
        <v>0.000714285714285714-0.0544034298031463i</v>
      </c>
      <c r="M2683" t="str">
        <f t="shared" si="790"/>
        <v>0.0025-0.00169495534140484i</v>
      </c>
      <c r="N2683">
        <f t="shared" si="791"/>
        <v>127.19779612532511</v>
      </c>
      <c r="O2683">
        <f t="shared" si="792"/>
        <v>10.396616825434794</v>
      </c>
      <c r="P2683" s="3">
        <f t="shared" si="793"/>
        <v>-10.396616825434794</v>
      </c>
      <c r="Q2683" s="3">
        <f t="shared" si="794"/>
        <v>-52.802203874674881</v>
      </c>
      <c r="R2683">
        <f t="shared" si="795"/>
        <v>127.19779612532511</v>
      </c>
      <c r="S2683">
        <f t="shared" si="796"/>
        <v>22.229923194619943</v>
      </c>
      <c r="T2683">
        <f t="shared" si="779"/>
        <v>-10.396616825434794</v>
      </c>
    </row>
    <row r="2684" spans="1:20" x14ac:dyDescent="0.25">
      <c r="A2684">
        <f t="shared" si="780"/>
        <v>140205.49075799217</v>
      </c>
      <c r="B2684">
        <f t="shared" si="797"/>
        <v>22314.396902759501</v>
      </c>
      <c r="C2684" t="str">
        <f t="shared" si="781"/>
        <v>0.182939638105674-0.240835199319388i</v>
      </c>
      <c r="D2684" t="str">
        <f t="shared" si="782"/>
        <v>3.47485639058076-0.819812504250633i</v>
      </c>
      <c r="E2684" t="str">
        <f t="shared" si="783"/>
        <v>233.277328377916-13.1742401593912i</v>
      </c>
      <c r="F2684" t="str">
        <f t="shared" si="784"/>
        <v>2.90938283373938-6.73246682502685i</v>
      </c>
      <c r="G2684" t="str">
        <f t="shared" si="785"/>
        <v>0.999818868560592-0.0134572891330212i</v>
      </c>
      <c r="H2684" t="str">
        <f t="shared" si="786"/>
        <v>2.10132338768176-66.9979368177614i</v>
      </c>
      <c r="I2684" t="str">
        <f t="shared" si="787"/>
        <v>-3.01251930182729-1.41550665618499i</v>
      </c>
      <c r="K2684" t="str">
        <f t="shared" si="788"/>
        <v>0.00233836894644881-0.00171596379482588i</v>
      </c>
      <c r="L2684" t="str">
        <f t="shared" si="789"/>
        <v>0.000714285714285714-0.0541974793814964i</v>
      </c>
      <c r="M2684" t="str">
        <f t="shared" si="790"/>
        <v>0.0025-0.00168853889360912i</v>
      </c>
      <c r="N2684">
        <f t="shared" si="791"/>
        <v>127.22048800884502</v>
      </c>
      <c r="O2684">
        <f t="shared" si="792"/>
        <v>10.387284218969624</v>
      </c>
      <c r="P2684" s="3">
        <f t="shared" si="793"/>
        <v>-10.387284218969624</v>
      </c>
      <c r="Q2684" s="3">
        <f t="shared" si="794"/>
        <v>-52.779511991154969</v>
      </c>
      <c r="R2684">
        <f t="shared" si="795"/>
        <v>127.22048800884502</v>
      </c>
      <c r="S2684">
        <f t="shared" si="796"/>
        <v>22.314396902759501</v>
      </c>
      <c r="T2684">
        <f t="shared" si="779"/>
        <v>-10.387284218969624</v>
      </c>
    </row>
    <row r="2685" spans="1:20" x14ac:dyDescent="0.25">
      <c r="A2685">
        <f t="shared" si="780"/>
        <v>140738.27162287253</v>
      </c>
      <c r="B2685">
        <f t="shared" si="797"/>
        <v>22399.191610989987</v>
      </c>
      <c r="C2685" t="str">
        <f t="shared" si="781"/>
        <v>0.183227249326315-0.24103194350281i</v>
      </c>
      <c r="D2685" t="str">
        <f t="shared" si="782"/>
        <v>3.47483152551775-0.817516671340779i</v>
      </c>
      <c r="E2685" t="str">
        <f t="shared" si="783"/>
        <v>233.823484521496-13.6352535032777i</v>
      </c>
      <c r="F2685" t="str">
        <f t="shared" si="784"/>
        <v>2.90937882108198-6.70727729454267i</v>
      </c>
      <c r="G2685" t="str">
        <f t="shared" si="785"/>
        <v>0.999817489597835-0.0135084082007346i</v>
      </c>
      <c r="H2685" t="str">
        <f t="shared" si="786"/>
        <v>2.08468487383909-66.7339094285038i</v>
      </c>
      <c r="I2685" t="str">
        <f t="shared" si="787"/>
        <v>-2.98943098068877-1.40919008429045i</v>
      </c>
      <c r="K2685" t="str">
        <f t="shared" si="788"/>
        <v>0.00233826473749006-0.00171023614620758i</v>
      </c>
      <c r="L2685" t="str">
        <f t="shared" si="789"/>
        <v>0.000714285714285714-0.0539923086087832i</v>
      </c>
      <c r="M2685" t="str">
        <f t="shared" si="790"/>
        <v>0.0025-0.00168214673601228i</v>
      </c>
      <c r="N2685">
        <f t="shared" si="791"/>
        <v>127.24130841945629</v>
      </c>
      <c r="O2685">
        <f t="shared" si="792"/>
        <v>10.377792938494983</v>
      </c>
      <c r="P2685" s="3">
        <f t="shared" si="793"/>
        <v>-10.377792938494983</v>
      </c>
      <c r="Q2685" s="3">
        <f t="shared" si="794"/>
        <v>-52.758691580543719</v>
      </c>
      <c r="R2685">
        <f t="shared" si="795"/>
        <v>127.24130841945629</v>
      </c>
      <c r="S2685">
        <f t="shared" si="796"/>
        <v>22.399191610989988</v>
      </c>
      <c r="T2685">
        <f t="shared" si="779"/>
        <v>-10.377792938494983</v>
      </c>
    </row>
    <row r="2686" spans="1:20" x14ac:dyDescent="0.25">
      <c r="A2686">
        <f t="shared" si="780"/>
        <v>141273.07705503944</v>
      </c>
      <c r="B2686">
        <f t="shared" si="797"/>
        <v>22484.308539111749</v>
      </c>
      <c r="C2686" t="str">
        <f t="shared" si="781"/>
        <v>0.183510613692477-0.241239238760527i</v>
      </c>
      <c r="D2686" t="str">
        <f t="shared" si="782"/>
        <v>3.47480647148118-0.815232587035918i</v>
      </c>
      <c r="E2686" t="str">
        <f t="shared" si="783"/>
        <v>234.372329817352-14.1048645900836i</v>
      </c>
      <c r="F2686" t="str">
        <f t="shared" si="784"/>
        <v>2.90937477788166-6.68218424966875i</v>
      </c>
      <c r="G2686" t="str">
        <f t="shared" si="785"/>
        <v>0.999816100138897-0.013559721307756i</v>
      </c>
      <c r="H2686" t="str">
        <f t="shared" si="786"/>
        <v>2.06818329643257-66.4710021365079i</v>
      </c>
      <c r="I2686" t="str">
        <f t="shared" si="787"/>
        <v>-2.96652411616472-1.4029087980439i</v>
      </c>
      <c r="K2686" t="str">
        <f t="shared" si="788"/>
        <v>0.0023381606491408-0.00170453305701355i</v>
      </c>
      <c r="L2686" t="str">
        <f t="shared" si="789"/>
        <v>0.000714285714285714-0.0537879145335556i</v>
      </c>
      <c r="M2686" t="str">
        <f t="shared" si="790"/>
        <v>0.0025-0.00167577877666096i</v>
      </c>
      <c r="N2686">
        <f t="shared" si="791"/>
        <v>127.26023691418231</v>
      </c>
      <c r="O2686">
        <f t="shared" si="792"/>
        <v>10.368143915994425</v>
      </c>
      <c r="P2686" s="3">
        <f t="shared" si="793"/>
        <v>-10.368143915994425</v>
      </c>
      <c r="Q2686" s="3">
        <f t="shared" si="794"/>
        <v>-52.739763085817678</v>
      </c>
      <c r="R2686">
        <f t="shared" si="795"/>
        <v>127.26023691418231</v>
      </c>
      <c r="S2686">
        <f t="shared" si="796"/>
        <v>22.484308539111748</v>
      </c>
      <c r="T2686">
        <f t="shared" si="779"/>
        <v>-10.368143915994425</v>
      </c>
    </row>
    <row r="2687" spans="1:20" x14ac:dyDescent="0.25">
      <c r="A2687">
        <f t="shared" si="780"/>
        <v>141809.91474784861</v>
      </c>
      <c r="B2687">
        <f t="shared" si="797"/>
        <v>22569.748911560375</v>
      </c>
      <c r="C2687" t="str">
        <f t="shared" si="781"/>
        <v>0.183789618990378-0.241457163677978i</v>
      </c>
      <c r="D2687" t="str">
        <f t="shared" si="782"/>
        <v>3.47478122703752-0.812960218345687i</v>
      </c>
      <c r="E2687" t="str">
        <f t="shared" si="783"/>
        <v>234.923816385357-14.5832193997992i</v>
      </c>
      <c r="F2687" t="str">
        <f t="shared" si="784"/>
        <v>2.90937070390597-6.65718732942364i</v>
      </c>
      <c r="G2687" t="str">
        <f t="shared" si="785"/>
        <v>0.999814700103913-0.0136112291889967i</v>
      </c>
      <c r="H2687" t="str">
        <f t="shared" si="786"/>
        <v>2.05181744417866-66.2092092800854i</v>
      </c>
      <c r="I2687" t="str">
        <f t="shared" si="787"/>
        <v>-2.94379722899038-1.39666252414602i</v>
      </c>
      <c r="K2687" t="str">
        <f t="shared" si="788"/>
        <v>0.00233805667546255-0.00169885444481648i</v>
      </c>
      <c r="L2687" t="str">
        <f t="shared" si="789"/>
        <v>0.000714285714285714-0.0535842942155365i</v>
      </c>
      <c r="M2687" t="str">
        <f t="shared" si="790"/>
        <v>0.0025-0.00166943492394996i</v>
      </c>
      <c r="N2687">
        <f t="shared" si="791"/>
        <v>127.27725284619433</v>
      </c>
      <c r="O2687">
        <f t="shared" si="792"/>
        <v>10.358338123946336</v>
      </c>
      <c r="P2687" s="3">
        <f t="shared" si="793"/>
        <v>-10.358338123946336</v>
      </c>
      <c r="Q2687" s="3">
        <f t="shared" si="794"/>
        <v>-52.722747153805663</v>
      </c>
      <c r="R2687">
        <f t="shared" si="795"/>
        <v>127.27725284619433</v>
      </c>
      <c r="S2687">
        <f t="shared" si="796"/>
        <v>22.569748911560374</v>
      </c>
      <c r="T2687">
        <f t="shared" si="779"/>
        <v>-10.358338123946336</v>
      </c>
    </row>
    <row r="2688" spans="1:20" x14ac:dyDescent="0.25">
      <c r="A2688">
        <f t="shared" si="780"/>
        <v>142348.79242389044</v>
      </c>
      <c r="B2688">
        <f t="shared" si="797"/>
        <v>22655.513957424304</v>
      </c>
      <c r="C2688" t="str">
        <f t="shared" si="781"/>
        <v>0.184064149536608-0.241685796833176i</v>
      </c>
      <c r="D2688" t="str">
        <f t="shared" si="782"/>
        <v>3.47475579074261-0.81069953244678i</v>
      </c>
      <c r="E2688" t="str">
        <f t="shared" si="783"/>
        <v>235.477893518672-15.0704659314467i</v>
      </c>
      <c r="F2688" t="str">
        <f t="shared" si="784"/>
        <v>2.90936659892081-6.63228617420884i</v>
      </c>
      <c r="G2688" t="str">
        <f t="shared" si="785"/>
        <v>0.999813289412413-0.0136629325821326i</v>
      </c>
      <c r="H2688" t="str">
        <f t="shared" si="786"/>
        <v>2.03558611778798-65.9485252361635i</v>
      </c>
      <c r="I2688" t="str">
        <f t="shared" si="787"/>
        <v>-2.92124885277281-1.39045099212811i</v>
      </c>
      <c r="K2688" t="str">
        <f t="shared" si="788"/>
        <v>0.00233795281052422-0.00169320022753556i</v>
      </c>
      <c r="L2688" t="str">
        <f t="shared" si="789"/>
        <v>0.000714285714285714-0.0533814447255793i</v>
      </c>
      <c r="M2688" t="str">
        <f t="shared" si="790"/>
        <v>0.0025-0.0016631150866208i</v>
      </c>
      <c r="N2688">
        <f t="shared" si="791"/>
        <v>127.292335364601</v>
      </c>
      <c r="O2688">
        <f t="shared" si="792"/>
        <v>10.348376576455555</v>
      </c>
      <c r="P2688" s="3">
        <f t="shared" si="793"/>
        <v>-10.348376576455555</v>
      </c>
      <c r="Q2688" s="3">
        <f t="shared" si="794"/>
        <v>-52.707664635398999</v>
      </c>
      <c r="R2688">
        <f t="shared" si="795"/>
        <v>127.292335364601</v>
      </c>
      <c r="S2688">
        <f t="shared" si="796"/>
        <v>22.655513957424304</v>
      </c>
      <c r="T2688">
        <f t="shared" si="779"/>
        <v>-10.348376576455555</v>
      </c>
    </row>
    <row r="2689" spans="1:20" x14ac:dyDescent="0.25">
      <c r="A2689">
        <f t="shared" si="780"/>
        <v>142889.71783510121</v>
      </c>
      <c r="B2689">
        <f t="shared" si="797"/>
        <v>22741.604910462516</v>
      </c>
      <c r="C2689" t="str">
        <f t="shared" si="781"/>
        <v>0.184334086101629-0.241925216738543i</v>
      </c>
      <c r="D2689" t="str">
        <f t="shared" si="782"/>
        <v>3.47473016114119-0.808450496682378i</v>
      </c>
      <c r="E2689" t="str">
        <f t="shared" si="783"/>
        <v>236.034507585193-15.5667542016667i</v>
      </c>
      <c r="F2689" t="str">
        <f t="shared" si="784"/>
        <v>2.90936246269019-6.60748042580309i</v>
      </c>
      <c r="G2689" t="str">
        <f t="shared" si="785"/>
        <v>0.999811867983313-0.0137148322276148i</v>
      </c>
      <c r="H2689" t="str">
        <f t="shared" si="786"/>
        <v>2.01948812982743-65.6889444199221i</v>
      </c>
      <c r="I2689" t="str">
        <f t="shared" si="787"/>
        <v>-2.89887753386635-1.38427393431666i</v>
      </c>
      <c r="K2689" t="str">
        <f t="shared" si="788"/>
        <v>0.0023378490484017-0.00168757032343543i</v>
      </c>
      <c r="L2689" t="str">
        <f t="shared" si="789"/>
        <v>0.000714285714285714-0.053179363145626i</v>
      </c>
      <c r="M2689" t="str">
        <f t="shared" si="790"/>
        <v>0.0025-0.00165681917376051i</v>
      </c>
      <c r="N2689">
        <f t="shared" si="791"/>
        <v>127.30546341435013</v>
      </c>
      <c r="O2689">
        <f t="shared" si="792"/>
        <v>10.338260330412812</v>
      </c>
      <c r="P2689" s="3">
        <f t="shared" si="793"/>
        <v>-10.338260330412812</v>
      </c>
      <c r="Q2689" s="3">
        <f t="shared" si="794"/>
        <v>-52.694536585649871</v>
      </c>
      <c r="R2689">
        <f t="shared" si="795"/>
        <v>127.30546341435013</v>
      </c>
      <c r="S2689">
        <f t="shared" si="796"/>
        <v>22.741604910462517</v>
      </c>
      <c r="T2689">
        <f t="shared" si="779"/>
        <v>-10.338260330412812</v>
      </c>
    </row>
    <row r="2690" spans="1:20" x14ac:dyDescent="0.25">
      <c r="A2690">
        <f t="shared" si="780"/>
        <v>143432.69876287458</v>
      </c>
      <c r="B2690">
        <f t="shared" si="797"/>
        <v>22828.023009122273</v>
      </c>
      <c r="C2690" t="str">
        <f t="shared" si="781"/>
        <v>0.18459930583239-0.242175501779601i</v>
      </c>
      <c r="D2690" t="str">
        <f t="shared" si="782"/>
        <v>3.47470433676711-0.806213078561723i</v>
      </c>
      <c r="E2690" t="str">
        <f t="shared" si="783"/>
        <v>236.593601926312-16.0722362412539i</v>
      </c>
      <c r="F2690" t="str">
        <f t="shared" si="784"/>
        <v>2.90935829497636-6.58276972735764i</v>
      </c>
      <c r="G2690" t="str">
        <f t="shared" si="785"/>
        <v>0.999810435734914-0.0137669288686795i</v>
      </c>
      <c r="H2690" t="str">
        <f t="shared" si="786"/>
        <v>2.0035223045845-65.430461284436i</v>
      </c>
      <c r="I2690" t="str">
        <f t="shared" si="787"/>
        <v>-2.87668183124984-1.37813108579854i</v>
      </c>
      <c r="K2690" t="str">
        <f t="shared" si="788"/>
        <v>0.00233774538317762-0.00168196465112485i</v>
      </c>
      <c r="L2690" t="str">
        <f t="shared" si="789"/>
        <v>0.000714285714285714-0.052978046568665i</v>
      </c>
      <c r="M2690" t="str">
        <f t="shared" si="790"/>
        <v>0.0025-0.00165054709480027i</v>
      </c>
      <c r="N2690">
        <f t="shared" si="791"/>
        <v>127.31661573626306</v>
      </c>
      <c r="O2690">
        <f t="shared" si="792"/>
        <v>10.327990486679592</v>
      </c>
      <c r="P2690" s="3">
        <f t="shared" si="793"/>
        <v>-10.327990486679592</v>
      </c>
      <c r="Q2690" s="3">
        <f t="shared" si="794"/>
        <v>-52.683384263736947</v>
      </c>
      <c r="R2690">
        <f t="shared" si="795"/>
        <v>127.31661573626306</v>
      </c>
      <c r="S2690">
        <f t="shared" si="796"/>
        <v>22.828023009122273</v>
      </c>
      <c r="T2690">
        <f t="shared" si="779"/>
        <v>-10.327990486679592</v>
      </c>
    </row>
    <row r="2691" spans="1:20" x14ac:dyDescent="0.25">
      <c r="A2691">
        <f t="shared" si="780"/>
        <v>143977.74301817353</v>
      </c>
      <c r="B2691">
        <f t="shared" si="797"/>
        <v>22914.769496556939</v>
      </c>
      <c r="C2691" t="str">
        <f t="shared" si="781"/>
        <v>0.184859682174013-0.24243673015036i</v>
      </c>
      <c r="D2691" t="str">
        <f t="shared" si="782"/>
        <v>3.47467831614314-0.803987245759613i</v>
      </c>
      <c r="E2691" t="str">
        <f t="shared" si="783"/>
        <v>237.155116752965-16.5870660895258i</v>
      </c>
      <c r="F2691" t="str">
        <f t="shared" si="784"/>
        <v>2.90935409553982-6.55815372339095i</v>
      </c>
      <c r="G2691" t="str">
        <f t="shared" si="785"/>
        <v>0.999808992584897-0.0138192232513582i</v>
      </c>
      <c r="H2691" t="str">
        <f t="shared" si="786"/>
        <v>1.98768747793306-65.1730703203212i</v>
      </c>
      <c r="I2691" t="str">
        <f t="shared" si="787"/>
        <v>-2.854660316405-1.37202218438665i</v>
      </c>
      <c r="K2691" t="str">
        <f t="shared" si="788"/>
        <v>0.00233764180894097-0.00167638312955547i</v>
      </c>
      <c r="L2691" t="str">
        <f t="shared" si="789"/>
        <v>0.000714285714285714-0.0527774920986901i</v>
      </c>
      <c r="M2691" t="str">
        <f t="shared" si="790"/>
        <v>0.0025-0.00164429875951411i</v>
      </c>
      <c r="N2691">
        <f t="shared" si="791"/>
        <v>127.32577086719947</v>
      </c>
      <c r="O2691">
        <f t="shared" si="792"/>
        <v>10.317568191301143</v>
      </c>
      <c r="P2691" s="3">
        <f t="shared" si="793"/>
        <v>-10.317568191301143</v>
      </c>
      <c r="Q2691" s="3">
        <f t="shared" si="794"/>
        <v>-52.674229132800534</v>
      </c>
      <c r="R2691">
        <f t="shared" si="795"/>
        <v>127.32577086719947</v>
      </c>
      <c r="S2691">
        <f t="shared" si="796"/>
        <v>22.914769496556939</v>
      </c>
      <c r="T2691">
        <f t="shared" si="779"/>
        <v>-10.317568191301143</v>
      </c>
    </row>
    <row r="2692" spans="1:20" x14ac:dyDescent="0.25">
      <c r="A2692">
        <f t="shared" si="780"/>
        <v>144524.8584416426</v>
      </c>
      <c r="B2692">
        <f t="shared" si="797"/>
        <v>23001.845620643857</v>
      </c>
      <c r="C2692" t="str">
        <f t="shared" si="781"/>
        <v>0.185115084790646-0.242708979785295i</v>
      </c>
      <c r="D2692" t="str">
        <f t="shared" si="782"/>
        <v>3.47465209778088-0.801772966115906i</v>
      </c>
      <c r="E2692" t="str">
        <f t="shared" si="783"/>
        <v>237.718989038925-17.1113997863679i</v>
      </c>
      <c r="F2692" t="str">
        <f t="shared" si="784"/>
        <v>2.90934986413919-6.53363205978352i</v>
      </c>
      <c r="G2692" t="str">
        <f t="shared" si="785"/>
        <v>0.999807538450313-0.0138717161244882i</v>
      </c>
      <c r="H2692" t="str">
        <f t="shared" si="786"/>
        <v>1.97198249720121-64.9167660553856i</v>
      </c>
      <c r="I2692" t="str">
        <f t="shared" si="787"/>
        <v>-2.83281157319625-1.36594697058596i</v>
      </c>
      <c r="K2692" t="str">
        <f t="shared" si="788"/>
        <v>0.00233753831978675-0.00167082567802068i</v>
      </c>
      <c r="L2692" t="str">
        <f t="shared" si="789"/>
        <v>0.000714285714285714-0.0525776968506574i</v>
      </c>
      <c r="M2692" t="str">
        <f t="shared" si="790"/>
        <v>0.0025-0.00163807407801765i</v>
      </c>
      <c r="N2692">
        <f t="shared" si="791"/>
        <v>127.33290714036454</v>
      </c>
      <c r="O2692">
        <f t="shared" si="792"/>
        <v>10.306994636746703</v>
      </c>
      <c r="P2692" s="3">
        <f t="shared" si="793"/>
        <v>-10.306994636746703</v>
      </c>
      <c r="Q2692" s="3">
        <f t="shared" si="794"/>
        <v>-52.667092859635453</v>
      </c>
      <c r="R2692">
        <f t="shared" si="795"/>
        <v>127.33290714036454</v>
      </c>
      <c r="S2692">
        <f t="shared" si="796"/>
        <v>23.001845620643856</v>
      </c>
      <c r="T2692">
        <f t="shared" si="779"/>
        <v>-10.306994636746703</v>
      </c>
    </row>
    <row r="2693" spans="1:20" x14ac:dyDescent="0.25">
      <c r="A2693">
        <f t="shared" si="780"/>
        <v>145074.05290372082</v>
      </c>
      <c r="B2693">
        <f t="shared" si="797"/>
        <v>23089.252634002303</v>
      </c>
      <c r="C2693" t="str">
        <f t="shared" si="781"/>
        <v>0.185365379485532-0.242992328287796i</v>
      </c>
      <c r="D2693" t="str">
        <f t="shared" si="782"/>
        <v>3.47462568018066-0.799570207635057i</v>
      </c>
      <c r="E2693" t="str">
        <f t="shared" si="783"/>
        <v>238.285152411321-17.6453953618477i</v>
      </c>
      <c r="F2693" t="str">
        <f t="shared" si="784"/>
        <v>2.90934560053127-6.50920438377289i</v>
      </c>
      <c r="G2693" t="str">
        <f t="shared" si="785"/>
        <v>0.999806073247588-0.0139244082397231i</v>
      </c>
      <c r="H2693" t="str">
        <f t="shared" si="786"/>
        <v>1.95640622104084-64.6615430542836i</v>
      </c>
      <c r="I2693" t="str">
        <f t="shared" si="787"/>
        <v>-2.81113419775178-1.35990518756019i</v>
      </c>
      <c r="K2693" t="str">
        <f t="shared" si="788"/>
        <v>0.00233743490981574-0.00166529221615432i</v>
      </c>
      <c r="L2693" t="str">
        <f t="shared" si="789"/>
        <v>0.000714285714285714-0.0523786579504457i</v>
      </c>
      <c r="M2693" t="str">
        <f t="shared" si="790"/>
        <v>0.0025-0.00163187296076673i</v>
      </c>
      <c r="N2693">
        <f t="shared" si="791"/>
        <v>127.33800268576341</v>
      </c>
      <c r="O2693">
        <f t="shared" si="792"/>
        <v>10.2962710631771</v>
      </c>
      <c r="P2693" s="3">
        <f t="shared" si="793"/>
        <v>-10.2962710631771</v>
      </c>
      <c r="Q2693" s="3">
        <f t="shared" si="794"/>
        <v>-52.661997314236586</v>
      </c>
      <c r="R2693">
        <f t="shared" si="795"/>
        <v>127.33800268576341</v>
      </c>
      <c r="S2693">
        <f t="shared" si="796"/>
        <v>23.089252634002303</v>
      </c>
      <c r="T2693">
        <f t="shared" si="779"/>
        <v>-10.2962710631771</v>
      </c>
    </row>
    <row r="2694" spans="1:20" x14ac:dyDescent="0.25">
      <c r="A2694">
        <f t="shared" si="780"/>
        <v>145625.33430475497</v>
      </c>
      <c r="B2694">
        <f t="shared" si="797"/>
        <v>23176.991794011512</v>
      </c>
      <c r="C2694" t="str">
        <f t="shared" si="781"/>
        <v>0.185610428120337-0.24328685285492i</v>
      </c>
      <c r="D2694" t="str">
        <f t="shared" si="782"/>
        <v>3.4745990618315-0.797378938485627i</v>
      </c>
      <c r="E2694" t="str">
        <f t="shared" si="783"/>
        <v>238.853537038325-18.1892128232139i</v>
      </c>
      <c r="F2694" t="str">
        <f t="shared" si="784"/>
        <v>2.90934130447099-6.4848703439485i</v>
      </c>
      <c r="G2694" t="str">
        <f t="shared" si="785"/>
        <v>0.999804596892508-0.0139773003515426i</v>
      </c>
      <c r="H2694" t="str">
        <f t="shared" si="786"/>
        <v>1.94095751929875-64.4073959181743i</v>
      </c>
      <c r="I2694" t="str">
        <f t="shared" si="787"/>
        <v>-2.789626798346-1.35389658109883i</v>
      </c>
      <c r="K2694" t="str">
        <f t="shared" si="788"/>
        <v>0.00233733157313404-0.00165978266392955i</v>
      </c>
      <c r="L2694" t="str">
        <f t="shared" si="789"/>
        <v>0.000714285714285714-0.0521803725348134i</v>
      </c>
      <c r="M2694" t="str">
        <f t="shared" si="790"/>
        <v>0.0025-0.00162569531855622i</v>
      </c>
      <c r="N2694">
        <f t="shared" si="791"/>
        <v>127.34103543081224</v>
      </c>
      <c r="O2694">
        <f t="shared" si="792"/>
        <v>10.285398759741138</v>
      </c>
      <c r="P2694" s="3">
        <f t="shared" si="793"/>
        <v>-10.285398759741138</v>
      </c>
      <c r="Q2694" s="3">
        <f t="shared" si="794"/>
        <v>-52.658964569187752</v>
      </c>
      <c r="R2694">
        <f t="shared" si="795"/>
        <v>127.34103543081224</v>
      </c>
      <c r="S2694">
        <f t="shared" si="796"/>
        <v>23.176991794011514</v>
      </c>
      <c r="T2694">
        <f t="shared" si="779"/>
        <v>-10.285398759741138</v>
      </c>
    </row>
    <row r="2695" spans="1:20" x14ac:dyDescent="0.25">
      <c r="A2695">
        <f t="shared" si="780"/>
        <v>146178.71057511304</v>
      </c>
      <c r="B2695">
        <f t="shared" si="797"/>
        <v>23265.064362828758</v>
      </c>
      <c r="C2695" t="str">
        <f t="shared" si="781"/>
        <v>0.185850088533845-0.243592630198332i</v>
      </c>
      <c r="D2695" t="str">
        <f t="shared" si="782"/>
        <v>3.47457224121103-0.795199126999819i</v>
      </c>
      <c r="E2695" t="str">
        <f t="shared" si="783"/>
        <v>239.424069514014-18.7430141391422i</v>
      </c>
      <c r="F2695" t="str">
        <f t="shared" si="784"/>
        <v>2.90933697571145-6.46062959024667i</v>
      </c>
      <c r="G2695" t="str">
        <f t="shared" si="785"/>
        <v>0.999803109300221-0.0140303932172636i</v>
      </c>
      <c r="H2695" t="str">
        <f t="shared" si="786"/>
        <v>1.92563527288976-64.1543192843844i</v>
      </c>
      <c r="I2695" t="str">
        <f t="shared" si="787"/>
        <v>-2.7682879952833-1.34792089958468i</v>
      </c>
      <c r="K2695" t="str">
        <f t="shared" si="788"/>
        <v>0.00233722830385285-0.00165429694165757i</v>
      </c>
      <c r="L2695" t="str">
        <f t="shared" si="789"/>
        <v>0.000714285714285714-0.0519828377513583i</v>
      </c>
      <c r="M2695" t="str">
        <f t="shared" si="790"/>
        <v>0.0025-0.00161954106251865i</v>
      </c>
      <c r="N2695">
        <f t="shared" si="791"/>
        <v>127.34198310111739</v>
      </c>
      <c r="O2695">
        <f t="shared" si="792"/>
        <v>10.274379065899845</v>
      </c>
      <c r="P2695" s="3">
        <f t="shared" si="793"/>
        <v>-10.274379065899845</v>
      </c>
      <c r="Q2695" s="3">
        <f t="shared" si="794"/>
        <v>-52.658016898882614</v>
      </c>
      <c r="R2695">
        <f t="shared" si="795"/>
        <v>127.34198310111739</v>
      </c>
      <c r="S2695">
        <f t="shared" si="796"/>
        <v>23.26506436282876</v>
      </c>
      <c r="T2695">
        <f t="shared" si="779"/>
        <v>-10.274379065899845</v>
      </c>
    </row>
    <row r="2696" spans="1:20" x14ac:dyDescent="0.25">
      <c r="A2696">
        <f t="shared" si="780"/>
        <v>146734.18967529849</v>
      </c>
      <c r="B2696">
        <f t="shared" si="797"/>
        <v>23353.471607407508</v>
      </c>
      <c r="C2696" t="str">
        <f t="shared" si="781"/>
        <v>0.186084214460042-0.243909736461312i</v>
      </c>
      <c r="D2696" t="str">
        <f t="shared" si="782"/>
        <v>3.47454521678536-0.793030741672995i</v>
      </c>
      <c r="E2696" t="str">
        <f t="shared" si="783"/>
        <v>239.996672740363-19.3069632210845i</v>
      </c>
      <c r="F2696" t="str">
        <f t="shared" si="784"/>
        <v>2.90933261400387-6.43648177394558i</v>
      </c>
      <c r="G2696" t="str">
        <f t="shared" si="785"/>
        <v>0.999801610385229-0.0140836875970498i</v>
      </c>
      <c r="H2696" t="str">
        <f t="shared" si="786"/>
        <v>1.9104383736713-63.9023078260744i</v>
      </c>
      <c r="I2696" t="str">
        <f t="shared" si="787"/>
        <v>-2.74711642078299-1.34197789396188i</v>
      </c>
      <c r="K2696" t="str">
        <f t="shared" si="788"/>
        <v>0.00233712509608808-0.00164883496998645i</v>
      </c>
      <c r="L2696" t="str">
        <f t="shared" si="789"/>
        <v>0.000714285714285714-0.0517860507584761i</v>
      </c>
      <c r="M2696" t="str">
        <f t="shared" si="790"/>
        <v>0.0025-0.00161341010412298i</v>
      </c>
      <c r="N2696">
        <f t="shared" si="791"/>
        <v>127.34082322142153</v>
      </c>
      <c r="O2696">
        <f t="shared" si="792"/>
        <v>10.263213372779337</v>
      </c>
      <c r="P2696" s="3">
        <f t="shared" si="793"/>
        <v>-10.263213372779337</v>
      </c>
      <c r="Q2696" s="3">
        <f t="shared" si="794"/>
        <v>-52.65917677857847</v>
      </c>
      <c r="R2696">
        <f t="shared" si="795"/>
        <v>127.34082322142153</v>
      </c>
      <c r="S2696">
        <f t="shared" si="796"/>
        <v>23.353471607407506</v>
      </c>
      <c r="T2696">
        <f t="shared" si="779"/>
        <v>-10.263213372779337</v>
      </c>
    </row>
    <row r="2697" spans="1:20" x14ac:dyDescent="0.25">
      <c r="A2697">
        <f t="shared" si="780"/>
        <v>147291.77959606462</v>
      </c>
      <c r="B2697">
        <f t="shared" si="797"/>
        <v>23442.214799515656</v>
      </c>
      <c r="C2697" t="str">
        <f t="shared" si="781"/>
        <v>0.186312655445717-0.244238247131633i</v>
      </c>
      <c r="D2697" t="str">
        <f t="shared" si="782"/>
        <v>3.47451798700897-0.790873751163196i</v>
      </c>
      <c r="E2697" t="str">
        <f t="shared" si="783"/>
        <v>240.571265806353-19.8812259015123i</v>
      </c>
      <c r="F2697" t="str">
        <f t="shared" si="784"/>
        <v>2.90932821909753-6.41242654766014i</v>
      </c>
      <c r="G2697" t="str">
        <f t="shared" si="785"/>
        <v>0.999800100061385-0.014137184253923i</v>
      </c>
      <c r="H2697" t="str">
        <f t="shared" si="786"/>
        <v>1.89536572431978-63.6513562519089i</v>
      </c>
      <c r="I2697" t="str">
        <f t="shared" si="787"/>
        <v>-2.72611071886558-1.33606731770424i</v>
      </c>
      <c r="K2697" t="str">
        <f t="shared" si="788"/>
        <v>0.00233702194396009-0.00164339666989998i</v>
      </c>
      <c r="L2697" t="str">
        <f t="shared" si="789"/>
        <v>0.000714285714285714-0.0515900087253199i</v>
      </c>
      <c r="M2697" t="str">
        <f t="shared" si="790"/>
        <v>0.0025-0.00160730235517332i</v>
      </c>
      <c r="N2697">
        <f t="shared" si="791"/>
        <v>127.33753311673848</v>
      </c>
      <c r="O2697">
        <f t="shared" si="792"/>
        <v>10.251903124552902</v>
      </c>
      <c r="P2697" s="3">
        <f t="shared" si="793"/>
        <v>-10.251903124552902</v>
      </c>
      <c r="Q2697" s="3">
        <f t="shared" si="794"/>
        <v>-52.662466883261516</v>
      </c>
      <c r="R2697">
        <f t="shared" si="795"/>
        <v>127.33753311673848</v>
      </c>
      <c r="S2697">
        <f t="shared" si="796"/>
        <v>23.442214799515657</v>
      </c>
      <c r="T2697">
        <f t="shared" si="779"/>
        <v>-10.251903124552902</v>
      </c>
    </row>
    <row r="2698" spans="1:20" x14ac:dyDescent="0.25">
      <c r="A2698">
        <f t="shared" si="780"/>
        <v>147851.48835852966</v>
      </c>
      <c r="B2698">
        <f t="shared" si="797"/>
        <v>23531.295215753817</v>
      </c>
      <c r="C2698" t="str">
        <f t="shared" si="781"/>
        <v>0.186535256767644-0.244578236950218i</v>
      </c>
      <c r="D2698" t="str">
        <f t="shared" si="782"/>
        <v>3.4744905503248-0.788728124290705i</v>
      </c>
      <c r="E2698" t="str">
        <f t="shared" si="783"/>
        <v>241.147763864184-20.4659699089255i</v>
      </c>
      <c r="F2698" t="str">
        <f t="shared" si="784"/>
        <v>2.9093237907399-6.38846356533724i</v>
      </c>
      <c r="G2698" t="str">
        <f t="shared" si="785"/>
        <v>0.999798578241886-0.0141908839537732i</v>
      </c>
      <c r="H2698" t="str">
        <f t="shared" si="786"/>
        <v>1.88041623820853-63.4014593057312i</v>
      </c>
      <c r="I2698" t="str">
        <f t="shared" si="787"/>
        <v>-2.70526954524039-1.33018892678427i</v>
      </c>
      <c r="K2698" t="str">
        <f t="shared" si="788"/>
        <v>0.00233691884159327-0.00163798196271639i</v>
      </c>
      <c r="L2698" t="str">
        <f t="shared" si="789"/>
        <v>0.000714285714285714-0.0513947088317593i</v>
      </c>
      <c r="M2698" t="str">
        <f t="shared" si="790"/>
        <v>0.0025-0.00160121772780765i</v>
      </c>
      <c r="N2698">
        <f t="shared" si="791"/>
        <v>127.33208991367604</v>
      </c>
      <c r="O2698">
        <f t="shared" si="792"/>
        <v>10.24044981985169</v>
      </c>
      <c r="P2698" s="3">
        <f t="shared" si="793"/>
        <v>-10.24044981985169</v>
      </c>
      <c r="Q2698" s="3">
        <f t="shared" si="794"/>
        <v>-52.66791008632395</v>
      </c>
      <c r="R2698">
        <f t="shared" si="795"/>
        <v>127.33208991367604</v>
      </c>
      <c r="S2698">
        <f t="shared" si="796"/>
        <v>23.531295215753815</v>
      </c>
      <c r="T2698">
        <f t="shared" si="779"/>
        <v>-10.24044981985169</v>
      </c>
    </row>
    <row r="2699" spans="1:20" x14ac:dyDescent="0.25">
      <c r="A2699">
        <f t="shared" si="780"/>
        <v>148413.3240142921</v>
      </c>
      <c r="B2699">
        <f t="shared" si="797"/>
        <v>23620.714137573683</v>
      </c>
      <c r="C2699" t="str">
        <f t="shared" si="781"/>
        <v>0.186751859349437-0.244929779815397i</v>
      </c>
      <c r="D2699" t="str">
        <f t="shared" si="782"/>
        <v>3.47446290516391-0.78659383003754i</v>
      </c>
      <c r="E2699" t="str">
        <f t="shared" si="783"/>
        <v>241.726078002575-21.0613648394173i</v>
      </c>
      <c r="F2699" t="str">
        <f t="shared" si="784"/>
        <v>2.90931932867643-6.36459248225047i</v>
      </c>
      <c r="G2699" t="str">
        <f t="shared" si="785"/>
        <v>0.999797044839269-0.0142447874653691i</v>
      </c>
      <c r="H2699" t="str">
        <f t="shared" si="786"/>
        <v>1.86558883928735-63.1526117662402i</v>
      </c>
      <c r="I2699" t="str">
        <f t="shared" si="787"/>
        <v>-2.68459156719411-1.32434247964236i</v>
      </c>
      <c r="K2699" t="str">
        <f t="shared" si="788"/>
        <v>0.00233681578311583-0.00163259077008726i</v>
      </c>
      <c r="L2699" t="str">
        <f t="shared" si="789"/>
        <v>0.000714285714285714-0.0512001482683397i</v>
      </c>
      <c r="M2699" t="str">
        <f t="shared" si="790"/>
        <v>0.0025-0.00159515613449656i</v>
      </c>
      <c r="N2699">
        <f t="shared" si="791"/>
        <v>127.32447054195933</v>
      </c>
      <c r="O2699">
        <f t="shared" si="792"/>
        <v>10.228855013204933</v>
      </c>
      <c r="P2699" s="3">
        <f t="shared" si="793"/>
        <v>-10.228855013204933</v>
      </c>
      <c r="Q2699" s="3">
        <f t="shared" si="794"/>
        <v>-52.675529458040671</v>
      </c>
      <c r="R2699">
        <f t="shared" si="795"/>
        <v>127.32447054195933</v>
      </c>
      <c r="S2699">
        <f t="shared" si="796"/>
        <v>23.620714137573682</v>
      </c>
      <c r="T2699">
        <f t="shared" si="779"/>
        <v>-10.228855013204933</v>
      </c>
    </row>
    <row r="2700" spans="1:20" x14ac:dyDescent="0.25">
      <c r="A2700">
        <f t="shared" si="780"/>
        <v>148977.29464554641</v>
      </c>
      <c r="B2700">
        <f t="shared" si="797"/>
        <v>23710.472851296465</v>
      </c>
      <c r="C2700" t="str">
        <f t="shared" si="781"/>
        <v>0.186962299678217-0.245292948682606i</v>
      </c>
      <c r="D2700" t="str">
        <f t="shared" si="782"/>
        <v>3.47443504994555-0.784470837547003i</v>
      </c>
      <c r="E2700" t="str">
        <f t="shared" si="783"/>
        <v>242.306115117161-21.6675821246091i</v>
      </c>
      <c r="F2700" t="str">
        <f t="shared" si="784"/>
        <v>2.9093148326507-6.34081295499534i</v>
      </c>
      <c r="G2700" t="str">
        <f t="shared" si="785"/>
        <v>0.999795499765408-0.0142988955603689i</v>
      </c>
      <c r="H2700" t="str">
        <f t="shared" si="786"/>
        <v>1.85088246196372-62.9048084466726i</v>
      </c>
      <c r="I2700" t="str">
        <f t="shared" si="787"/>
        <v>-2.66407546348089-1.31852773715657i</v>
      </c>
      <c r="K2700" t="str">
        <f t="shared" si="788"/>
        <v>0.00233671276265937-0.00162722301399623i</v>
      </c>
      <c r="L2700" t="str">
        <f t="shared" si="789"/>
        <v>0.000714285714285714-0.0510063242362419i</v>
      </c>
      <c r="M2700" t="str">
        <f t="shared" si="790"/>
        <v>0.0025-0.001589117488042i</v>
      </c>
      <c r="N2700">
        <f t="shared" si="791"/>
        <v>127.31465173617022</v>
      </c>
      <c r="O2700">
        <f t="shared" si="792"/>
        <v>10.217120316509384</v>
      </c>
      <c r="P2700" s="3">
        <f t="shared" si="793"/>
        <v>-10.217120316509384</v>
      </c>
      <c r="Q2700" s="3">
        <f t="shared" si="794"/>
        <v>-52.685348263829773</v>
      </c>
      <c r="R2700">
        <f t="shared" si="795"/>
        <v>127.31465173617022</v>
      </c>
      <c r="S2700">
        <f t="shared" si="796"/>
        <v>23.710472851296466</v>
      </c>
      <c r="T2700">
        <f t="shared" si="779"/>
        <v>-10.217120316509384</v>
      </c>
    </row>
    <row r="2701" spans="1:20" x14ac:dyDescent="0.25">
      <c r="A2701">
        <f t="shared" si="780"/>
        <v>149543.40836519949</v>
      </c>
      <c r="B2701">
        <f t="shared" si="797"/>
        <v>23800.57264813139</v>
      </c>
      <c r="C2701" t="str">
        <f t="shared" si="781"/>
        <v>0.187166409721147-0.245667815459409i</v>
      </c>
      <c r="D2701" t="str">
        <f t="shared" si="782"/>
        <v>3.47440698307705-0.782359116123222i</v>
      </c>
      <c r="E2701" t="str">
        <f t="shared" si="783"/>
        <v>242.887777777957-22.2847949957791i</v>
      </c>
      <c r="F2701" t="str">
        <f t="shared" si="784"/>
        <v>2.9093103024043-6.31712464148427i</v>
      </c>
      <c r="G2701" t="str">
        <f t="shared" si="785"/>
        <v>0.999793942931504-0.0143532090133305i</v>
      </c>
      <c r="H2701" t="str">
        <f t="shared" si="786"/>
        <v>1.83629605098549-62.6580441944885i</v>
      </c>
      <c r="I2701" t="str">
        <f t="shared" si="787"/>
        <v>-2.64371992421347-1.31274446261282i</v>
      </c>
      <c r="K2701" t="str">
        <f t="shared" si="788"/>
        <v>0.00233660977435864-0.00162187861675791i</v>
      </c>
      <c r="L2701" t="str">
        <f t="shared" si="789"/>
        <v>0.000714285714285714-0.0508132339472422i</v>
      </c>
      <c r="M2701" t="str">
        <f t="shared" si="790"/>
        <v>0.0025-0.00158310170157602i</v>
      </c>
      <c r="N2701">
        <f t="shared" si="791"/>
        <v>127.3026100377011</v>
      </c>
      <c r="O2701">
        <f t="shared" si="792"/>
        <v>10.205247400528251</v>
      </c>
      <c r="P2701" s="3">
        <f t="shared" si="793"/>
        <v>-10.205247400528251</v>
      </c>
      <c r="Q2701" s="3">
        <f t="shared" si="794"/>
        <v>-52.697389962298899</v>
      </c>
      <c r="R2701">
        <f t="shared" si="795"/>
        <v>127.3026100377011</v>
      </c>
      <c r="S2701">
        <f t="shared" si="796"/>
        <v>23.800572648131389</v>
      </c>
      <c r="T2701">
        <f t="shared" si="779"/>
        <v>-10.205247400528251</v>
      </c>
    </row>
    <row r="2702" spans="1:20" x14ac:dyDescent="0.25">
      <c r="A2702">
        <f t="shared" si="780"/>
        <v>150111.67331698726</v>
      </c>
      <c r="B2702">
        <f t="shared" si="797"/>
        <v>23891.014824194292</v>
      </c>
      <c r="C2702" t="str">
        <f t="shared" si="781"/>
        <v>0.187364016842013-0.246054450895649i</v>
      </c>
      <c r="D2702" t="str">
        <f t="shared" si="782"/>
        <v>3.4743787029537-0.780258635230686i</v>
      </c>
      <c r="E2702" t="str">
        <f t="shared" si="783"/>
        <v>243.470964093934-22.9131784439563i</v>
      </c>
      <c r="F2702" t="str">
        <f t="shared" si="784"/>
        <v>2.90930573767687-6.29352720094173i</v>
      </c>
      <c r="G2702" t="str">
        <f t="shared" si="785"/>
        <v>0.999792374248086-0.0144077286017226i</v>
      </c>
      <c r="H2702" t="str">
        <f t="shared" si="786"/>
        <v>1.82182856132512-62.412313891059i</v>
      </c>
      <c r="I2702" t="str">
        <f t="shared" si="787"/>
        <v>-2.62352365075547-1.3069924216754i</v>
      </c>
      <c r="K2702" t="str">
        <f t="shared" si="788"/>
        <v>0.00233650681235114-0.00161655750101664i</v>
      </c>
      <c r="L2702" t="str">
        <f t="shared" si="789"/>
        <v>0.000714285714285714-0.0506208746236724i</v>
      </c>
      <c r="M2702" t="str">
        <f t="shared" si="790"/>
        <v>0.0025-0.00157710868855949i</v>
      </c>
      <c r="N2702">
        <f t="shared" si="791"/>
        <v>127.28832179694555</v>
      </c>
      <c r="O2702">
        <f t="shared" si="792"/>
        <v>10.193237996419564</v>
      </c>
      <c r="P2702" s="3">
        <f t="shared" si="793"/>
        <v>-10.193237996419564</v>
      </c>
      <c r="Q2702" s="3">
        <f t="shared" si="794"/>
        <v>-52.71167820305444</v>
      </c>
      <c r="R2702">
        <f t="shared" si="795"/>
        <v>127.28832179694555</v>
      </c>
      <c r="S2702">
        <f t="shared" si="796"/>
        <v>23.89101482419429</v>
      </c>
      <c r="T2702">
        <f t="shared" si="779"/>
        <v>-10.193237996419564</v>
      </c>
    </row>
    <row r="2703" spans="1:20" x14ac:dyDescent="0.25">
      <c r="A2703">
        <f t="shared" si="780"/>
        <v>150682.09767559182</v>
      </c>
      <c r="B2703">
        <f t="shared" si="797"/>
        <v>23981.80068052623</v>
      </c>
      <c r="C2703" t="str">
        <f t="shared" si="781"/>
        <v>0.187554943717938-0.246452924468588i</v>
      </c>
      <c r="D2703" t="str">
        <f t="shared" si="782"/>
        <v>3.47435020795869-0.778169364493783i</v>
      </c>
      <c r="E2703" t="str">
        <f t="shared" si="783"/>
        <v>244.055567574678-23.5529091757955i</v>
      </c>
      <c r="F2703" t="str">
        <f t="shared" si="784"/>
        <v>2.90930113820608-6.27002029389929i</v>
      </c>
      <c r="G2703" t="str">
        <f t="shared" si="785"/>
        <v>0.999790793625002-0.0144624551059353i</v>
      </c>
      <c r="H2703" t="str">
        <f t="shared" si="786"/>
        <v>1.80747895806552-62.1676124513599i</v>
      </c>
      <c r="I2703" t="str">
        <f t="shared" si="787"/>
        <v>-2.60348535561496-1.30127138235805i</v>
      </c>
      <c r="K2703" t="str">
        <f t="shared" si="788"/>
        <v>0.00233640387077685-0.00161125958974536i</v>
      </c>
      <c r="L2703" t="str">
        <f t="shared" si="789"/>
        <v>0.000714285714285714-0.0504292434983785i</v>
      </c>
      <c r="M2703" t="str">
        <f t="shared" si="790"/>
        <v>0.0025-0.00157113836278092i</v>
      </c>
      <c r="N2703">
        <f t="shared" si="791"/>
        <v>127.27176317572909</v>
      </c>
      <c r="O2703">
        <f t="shared" si="792"/>
        <v>10.181093897294321</v>
      </c>
      <c r="P2703" s="3">
        <f t="shared" si="793"/>
        <v>-10.181093897294321</v>
      </c>
      <c r="Q2703" s="3">
        <f t="shared" si="794"/>
        <v>-52.728236824270915</v>
      </c>
      <c r="R2703">
        <f t="shared" si="795"/>
        <v>127.27176317572909</v>
      </c>
      <c r="S2703">
        <f t="shared" si="796"/>
        <v>23.981800680526231</v>
      </c>
      <c r="T2703">
        <f t="shared" si="779"/>
        <v>-10.181093897294321</v>
      </c>
    </row>
    <row r="2704" spans="1:20" x14ac:dyDescent="0.25">
      <c r="A2704">
        <f t="shared" si="780"/>
        <v>151254.68964675907</v>
      </c>
      <c r="B2704">
        <f t="shared" si="797"/>
        <v>24072.931523112231</v>
      </c>
      <c r="C2704" t="str">
        <f t="shared" si="781"/>
        <v>0.187739008256412-0.246863304262872i</v>
      </c>
      <c r="D2704" t="str">
        <f t="shared" si="782"/>
        <v>3.47432149646302-0.776091273696351i</v>
      </c>
      <c r="E2704" t="str">
        <f t="shared" si="783"/>
        <v>244.641476989188-24.2041655649866i</v>
      </c>
      <c r="F2704" t="str">
        <f t="shared" si="784"/>
        <v>2.90929650372762-6.24660358219078i</v>
      </c>
      <c r="G2704" t="str">
        <f t="shared" si="785"/>
        <v>0.999789200971412-0.0145173893092908i</v>
      </c>
      <c r="H2704" t="str">
        <f t="shared" si="786"/>
        <v>1.79324621628728-61.9239348236666i</v>
      </c>
      <c r="I2704" t="str">
        <f t="shared" si="787"/>
        <v>-2.58360376233909-1.29558111499525i</v>
      </c>
      <c r="K2704" t="str">
        <f t="shared" si="788"/>
        <v>0.00233630094377793-0.00160598480624446i</v>
      </c>
      <c r="L2704" t="str">
        <f t="shared" si="789"/>
        <v>0.000714285714285714-0.0502383378146827i</v>
      </c>
      <c r="M2704" t="str">
        <f t="shared" si="790"/>
        <v>0.0025-0.00156519063835517i</v>
      </c>
      <c r="N2704">
        <f t="shared" si="791"/>
        <v>127.25291014999698</v>
      </c>
      <c r="O2704">
        <f t="shared" si="792"/>
        <v>10.168816959803788</v>
      </c>
      <c r="P2704" s="3">
        <f t="shared" si="793"/>
        <v>-10.168816959803788</v>
      </c>
      <c r="Q2704" s="3">
        <f t="shared" si="794"/>
        <v>-52.747089850003015</v>
      </c>
      <c r="R2704">
        <f t="shared" si="795"/>
        <v>127.25291014999698</v>
      </c>
      <c r="S2704">
        <f t="shared" si="796"/>
        <v>24.072931523112231</v>
      </c>
      <c r="T2704">
        <f t="shared" si="779"/>
        <v>-10.168816959803788</v>
      </c>
    </row>
    <row r="2705" spans="1:20" x14ac:dyDescent="0.25">
      <c r="A2705">
        <f t="shared" si="780"/>
        <v>151829.45746741677</v>
      </c>
      <c r="B2705">
        <f t="shared" si="797"/>
        <v>24164.408662900059</v>
      </c>
      <c r="C2705" t="str">
        <f t="shared" si="781"/>
        <v>0.187916023512732-0.247285656845148i</v>
      </c>
      <c r="D2705" t="str">
        <f t="shared" si="782"/>
        <v>3.47429256682533-0.774024332781205i</v>
      </c>
      <c r="E2705" t="str">
        <f t="shared" si="783"/>
        <v>245.228576221817-24.8671275990078i</v>
      </c>
      <c r="F2705" t="str">
        <f t="shared" si="784"/>
        <v>2.90929183397513-6.2232767289473i</v>
      </c>
      <c r="G2705" t="str">
        <f t="shared" si="785"/>
        <v>0.99978759619579-0.0145725319980537i</v>
      </c>
      <c r="H2705" t="str">
        <f t="shared" si="786"/>
        <v>1.77912932095737-61.681275989254i</v>
      </c>
      <c r="I2705" t="str">
        <f t="shared" si="787"/>
        <v>-2.56387760540986-1.28992139221407i</v>
      </c>
      <c r="K2705" t="str">
        <f t="shared" si="788"/>
        <v>0.00233619802549829-0.00160073307414052i</v>
      </c>
      <c r="L2705" t="str">
        <f t="shared" si="789"/>
        <v>0.000714285714285714-0.0500481548263427i</v>
      </c>
      <c r="M2705" t="str">
        <f t="shared" si="790"/>
        <v>0.0025-0.00155926542972223i</v>
      </c>
      <c r="N2705">
        <f t="shared" si="791"/>
        <v>127.23173851276459</v>
      </c>
      <c r="O2705">
        <f t="shared" si="792"/>
        <v>10.156409105757005</v>
      </c>
      <c r="P2705" s="3">
        <f t="shared" si="793"/>
        <v>-10.156409105757005</v>
      </c>
      <c r="Q2705" s="3">
        <f t="shared" si="794"/>
        <v>-52.768261487235407</v>
      </c>
      <c r="R2705">
        <f t="shared" si="795"/>
        <v>127.23173851276459</v>
      </c>
      <c r="S2705">
        <f t="shared" si="796"/>
        <v>24.164408662900058</v>
      </c>
      <c r="T2705">
        <f t="shared" si="779"/>
        <v>-10.156409105757005</v>
      </c>
    </row>
    <row r="2706" spans="1:20" x14ac:dyDescent="0.25">
      <c r="A2706">
        <f t="shared" si="780"/>
        <v>152406.40940579295</v>
      </c>
      <c r="B2706">
        <f t="shared" si="797"/>
        <v>24256.233415819079</v>
      </c>
      <c r="C2706" t="str">
        <f t="shared" si="781"/>
        <v>0.188085797608094-0.247720047133203i</v>
      </c>
      <c r="D2706" t="str">
        <f t="shared" si="782"/>
        <v>3.47426341739195-0.771968511849704i</v>
      </c>
      <c r="E2706" t="str">
        <f t="shared" si="783"/>
        <v>245.816744125396-25.5419768209554i</v>
      </c>
      <c r="F2706" t="str">
        <f t="shared" si="784"/>
        <v>2.90928712868026-6.20003939859255i</v>
      </c>
      <c r="G2706" t="str">
        <f t="shared" si="785"/>
        <v>0.99978597920591-0.0146278839614426i</v>
      </c>
      <c r="H2706" t="str">
        <f t="shared" si="786"/>
        <v>1.76512726681943-61.4396309620993i</v>
      </c>
      <c r="I2706" t="str">
        <f t="shared" si="787"/>
        <v>-2.54430563014112-1.28429198890631i</v>
      </c>
      <c r="K2706" t="str">
        <f t="shared" si="788"/>
        <v>0.00233609511008341-0.00159550431738525i</v>
      </c>
      <c r="L2706" t="str">
        <f t="shared" si="789"/>
        <v>0.000714285714285714-0.0498586917975119i</v>
      </c>
      <c r="M2706" t="str">
        <f t="shared" si="790"/>
        <v>0.0025-0.00155336265164597i</v>
      </c>
      <c r="N2706">
        <f t="shared" si="791"/>
        <v>127.20822387734945</v>
      </c>
      <c r="O2706">
        <f t="shared" si="792"/>
        <v>10.143872323766395</v>
      </c>
      <c r="P2706" s="3">
        <f t="shared" si="793"/>
        <v>-10.143872323766395</v>
      </c>
      <c r="Q2706" s="3">
        <f t="shared" si="794"/>
        <v>-52.791776122650546</v>
      </c>
      <c r="R2706">
        <f t="shared" si="795"/>
        <v>127.20822387734945</v>
      </c>
      <c r="S2706">
        <f t="shared" si="796"/>
        <v>24.256233415819079</v>
      </c>
      <c r="T2706">
        <f t="shared" si="779"/>
        <v>-10.143872323766395</v>
      </c>
    </row>
    <row r="2707" spans="1:20" x14ac:dyDescent="0.25">
      <c r="A2707">
        <f t="shared" si="780"/>
        <v>152985.55376153497</v>
      </c>
      <c r="B2707">
        <f t="shared" si="797"/>
        <v>24348.407102799192</v>
      </c>
      <c r="C2707" t="str">
        <f t="shared" si="781"/>
        <v>0.188248133648415-0.24816653825941i</v>
      </c>
      <c r="D2707" t="str">
        <f t="shared" si="782"/>
        <v>3.47423404649669-0.769923781161284i</v>
      </c>
      <c r="E2707" t="str">
        <f t="shared" si="783"/>
        <v>246.405854371584-26.2288962662377i</v>
      </c>
      <c r="F2707" t="str">
        <f t="shared" si="784"/>
        <v>2.9092823875726-6.17689125683787i</v>
      </c>
      <c r="G2707" t="str">
        <f t="shared" si="785"/>
        <v>0.999784349908849-0.0146834459916405i</v>
      </c>
      <c r="H2707" t="str">
        <f t="shared" si="786"/>
        <v>1.7512390582853-61.1989947885878i</v>
      </c>
      <c r="I2707" t="str">
        <f t="shared" si="787"/>
        <v>-2.52488659257653-1.27869268220107i</v>
      </c>
      <c r="K2707" t="str">
        <f t="shared" si="788"/>
        <v>0.00233599219167992-0.0015902984602543i</v>
      </c>
      <c r="L2707" t="str">
        <f t="shared" si="789"/>
        <v>0.000714285714285714-0.0496699460027018i</v>
      </c>
      <c r="M2707" t="str">
        <f t="shared" si="790"/>
        <v>0.0025-0.00154748221921296i</v>
      </c>
      <c r="N2707">
        <f t="shared" si="791"/>
        <v>127.18234168088992</v>
      </c>
      <c r="O2707">
        <f t="shared" si="792"/>
        <v>10.131208670923915</v>
      </c>
      <c r="P2707" s="3">
        <f t="shared" si="793"/>
        <v>-10.131208670923915</v>
      </c>
      <c r="Q2707" s="3">
        <f t="shared" si="794"/>
        <v>-52.817658319110087</v>
      </c>
      <c r="R2707">
        <f t="shared" si="795"/>
        <v>127.18234168088992</v>
      </c>
      <c r="S2707">
        <f t="shared" si="796"/>
        <v>24.348407102799193</v>
      </c>
      <c r="T2707">
        <f t="shared" si="779"/>
        <v>-10.131208670923915</v>
      </c>
    </row>
    <row r="2708" spans="1:20" x14ac:dyDescent="0.25">
      <c r="A2708">
        <f t="shared" si="780"/>
        <v>153566.89886582879</v>
      </c>
      <c r="B2708">
        <f t="shared" si="797"/>
        <v>24440.93104978983</v>
      </c>
      <c r="C2708" t="str">
        <f t="shared" si="781"/>
        <v>0.188402829644142-0.248625191428354i</v>
      </c>
      <c r="D2708" t="str">
        <f t="shared" si="782"/>
        <v>3.47420445246078-0.767890111133019i</v>
      </c>
      <c r="E2708" t="str">
        <f t="shared" si="783"/>
        <v>246.995775298502-26.928070393869i</v>
      </c>
      <c r="F2708" t="str">
        <f t="shared" si="784"/>
        <v>2.90927761037967-6.15383197067746i</v>
      </c>
      <c r="G2708" t="str">
        <f t="shared" si="785"/>
        <v>0.999782708210974-0.0147392188838054i</v>
      </c>
      <c r="H2708" t="str">
        <f t="shared" si="786"/>
        <v>1.73746370932805-60.9593625472227i</v>
      </c>
      <c r="I2708" t="str">
        <f t="shared" si="787"/>
        <v>-2.50561925938873-1.27312325143769i</v>
      </c>
      <c r="K2708" t="str">
        <f t="shared" si="788"/>
        <v>0.00233588926443528-0.00158511542734611i</v>
      </c>
      <c r="L2708" t="str">
        <f t="shared" si="789"/>
        <v>0.000714285714285714-0.0494819147267401i</v>
      </c>
      <c r="M2708" t="str">
        <f t="shared" si="790"/>
        <v>0.0025-0.0015416240478312i</v>
      </c>
      <c r="N2708">
        <f t="shared" si="791"/>
        <v>127.15406718816885</v>
      </c>
      <c r="O2708">
        <f t="shared" si="792"/>
        <v>10.118420274505526</v>
      </c>
      <c r="P2708" s="3">
        <f t="shared" si="793"/>
        <v>-10.118420274505526</v>
      </c>
      <c r="Q2708" s="3">
        <f t="shared" si="794"/>
        <v>-52.845932811831148</v>
      </c>
      <c r="R2708">
        <f t="shared" si="795"/>
        <v>127.15406718816885</v>
      </c>
      <c r="S2708">
        <f t="shared" si="796"/>
        <v>24.440931049789828</v>
      </c>
      <c r="T2708">
        <f t="shared" si="779"/>
        <v>-10.118420274505526</v>
      </c>
    </row>
    <row r="2709" spans="1:20" x14ac:dyDescent="0.25">
      <c r="A2709">
        <f t="shared" si="780"/>
        <v>154150.45308151896</v>
      </c>
      <c r="B2709">
        <f t="shared" si="797"/>
        <v>24533.806587779032</v>
      </c>
      <c r="C2709" t="str">
        <f t="shared" si="781"/>
        <v>0.188549678431243-0.249096065768454i</v>
      </c>
      <c r="D2709" t="str">
        <f t="shared" si="782"/>
        <v>3.4741746335928-0.765867472339169i</v>
      </c>
      <c r="E2709" t="str">
        <f t="shared" si="783"/>
        <v>247.586369755709-27.6396850121065i</v>
      </c>
      <c r="F2709" t="str">
        <f t="shared" si="784"/>
        <v>2.90927279682698-6.13086120838365i</v>
      </c>
      <c r="G2709" t="str">
        <f t="shared" si="785"/>
        <v>0.999781054017942-0.0147952034360817i</v>
      </c>
      <c r="H2709" t="str">
        <f t="shared" si="786"/>
        <v>1.72380024337645-60.7207293483377i</v>
      </c>
      <c r="I2709" t="str">
        <f t="shared" si="787"/>
        <v>-2.48650240777956-1.26758347813905i</v>
      </c>
      <c r="K2709" t="str">
        <f t="shared" si="788"/>
        <v>0.00233578632249754-0.00157995514358071i</v>
      </c>
      <c r="L2709" t="str">
        <f t="shared" si="789"/>
        <v>0.000714285714285714-0.0492945952647342i</v>
      </c>
      <c r="M2709" t="str">
        <f t="shared" si="790"/>
        <v>0.0025-0.00153578805322893i</v>
      </c>
      <c r="N2709">
        <f t="shared" si="791"/>
        <v>127.12337549575776</v>
      </c>
      <c r="O2709">
        <f t="shared" si="792"/>
        <v>10.105509333704088</v>
      </c>
      <c r="P2709" s="3">
        <f t="shared" si="793"/>
        <v>-10.105509333704088</v>
      </c>
      <c r="Q2709" s="3">
        <f t="shared" si="794"/>
        <v>-52.876624504242244</v>
      </c>
      <c r="R2709">
        <f t="shared" si="795"/>
        <v>127.12337549575776</v>
      </c>
      <c r="S2709">
        <f t="shared" si="796"/>
        <v>24.533806587779033</v>
      </c>
      <c r="T2709">
        <f t="shared" si="779"/>
        <v>-10.105509333704088</v>
      </c>
    </row>
    <row r="2710" spans="1:20" x14ac:dyDescent="0.25">
      <c r="A2710">
        <f t="shared" si="780"/>
        <v>154736.22480322872</v>
      </c>
      <c r="B2710">
        <f t="shared" si="797"/>
        <v>24627.035052812593</v>
      </c>
      <c r="C2710" t="str">
        <f t="shared" si="781"/>
        <v>0.188688467593521-0.249579218177441i</v>
      </c>
      <c r="D2710" t="str">
        <f t="shared" si="782"/>
        <v>3.47414458818856-0.763855835510734i</v>
      </c>
      <c r="E2710" t="str">
        <f t="shared" si="783"/>
        <v>248.177494946593-28.3639271981853i</v>
      </c>
      <c r="F2710" t="str">
        <f t="shared" si="784"/>
        <v>2.90926794663788-6.10797863950202i</v>
      </c>
      <c r="G2710" t="str">
        <f t="shared" si="785"/>
        <v>0.999779387234693-0.0148514004496111i</v>
      </c>
      <c r="H2710" t="str">
        <f t="shared" si="786"/>
        <v>1.71024769321062-60.4830903338132i</v>
      </c>
      <c r="I2710" t="str">
        <f t="shared" si="787"/>
        <v>-2.46753482538131-1.26207314598524i</v>
      </c>
      <c r="K2710" t="str">
        <f t="shared" si="788"/>
        <v>0.00233568336001492-0.00157481753419868i</v>
      </c>
      <c r="L2710" t="str">
        <f t="shared" si="789"/>
        <v>0.000714285714285714-0.0491079849220305i</v>
      </c>
      <c r="M2710" t="str">
        <f t="shared" si="790"/>
        <v>0.0025-0.00152997415145341i</v>
      </c>
      <c r="N2710">
        <f t="shared" si="791"/>
        <v>127.0902415364816</v>
      </c>
      <c r="O2710">
        <f t="shared" si="792"/>
        <v>10.092478121390949</v>
      </c>
      <c r="P2710" s="3">
        <f t="shared" si="793"/>
        <v>-10.092478121390949</v>
      </c>
      <c r="Q2710" s="3">
        <f t="shared" si="794"/>
        <v>-52.909758463518401</v>
      </c>
      <c r="R2710">
        <f t="shared" si="795"/>
        <v>127.0902415364816</v>
      </c>
      <c r="S2710">
        <f t="shared" si="796"/>
        <v>24.627035052812595</v>
      </c>
      <c r="T2710">
        <f t="shared" si="779"/>
        <v>-10.092478121390949</v>
      </c>
    </row>
    <row r="2711" spans="1:20" x14ac:dyDescent="0.25">
      <c r="A2711">
        <f t="shared" si="780"/>
        <v>155324.222457481</v>
      </c>
      <c r="B2711">
        <f t="shared" si="797"/>
        <v>24720.617786013281</v>
      </c>
      <c r="C2711" t="str">
        <f t="shared" si="781"/>
        <v>0.188818979386566-0.250074703161469i</v>
      </c>
      <c r="D2711" t="str">
        <f t="shared" si="782"/>
        <v>3.47411431453103-0.761855171535019i</v>
      </c>
      <c r="E2711" t="str">
        <f t="shared" si="783"/>
        <v>248.76900226826-29.1009852118525i</v>
      </c>
      <c r="F2711" t="str">
        <f t="shared" si="784"/>
        <v>2.90926305953368-6.08518393484676i</v>
      </c>
      <c r="G2711" t="str">
        <f t="shared" si="785"/>
        <v>0.999777707765445-0.0149078107285431i</v>
      </c>
      <c r="H2711" t="str">
        <f t="shared" si="786"/>
        <v>1.69680510085924-60.2464406767951i</v>
      </c>
      <c r="I2711" t="str">
        <f t="shared" si="787"/>
        <v>-2.44871531015912-1.25659204078762i</v>
      </c>
      <c r="K2711" t="str">
        <f t="shared" si="788"/>
        <v>0.00233558037113556-0.00156970252475992i</v>
      </c>
      <c r="L2711" t="str">
        <f t="shared" si="789"/>
        <v>0.000714285714285714-0.0489220810141766i</v>
      </c>
      <c r="M2711" t="str">
        <f t="shared" si="790"/>
        <v>0.0025-0.00152418225886971i</v>
      </c>
      <c r="N2711">
        <f t="shared" si="791"/>
        <v>127.05464008423837</v>
      </c>
      <c r="O2711">
        <f t="shared" si="792"/>
        <v>10.079328985905542</v>
      </c>
      <c r="P2711" s="3">
        <f t="shared" si="793"/>
        <v>-10.079328985905542</v>
      </c>
      <c r="Q2711" s="3">
        <f t="shared" si="794"/>
        <v>-52.945359915761628</v>
      </c>
      <c r="R2711">
        <f t="shared" si="795"/>
        <v>127.05464008423837</v>
      </c>
      <c r="S2711">
        <f t="shared" si="796"/>
        <v>24.720617786013282</v>
      </c>
      <c r="T2711">
        <f t="shared" si="779"/>
        <v>-10.079328985905542</v>
      </c>
    </row>
    <row r="2712" spans="1:20" x14ac:dyDescent="0.25">
      <c r="A2712">
        <f t="shared" si="780"/>
        <v>155914.45450281946</v>
      </c>
      <c r="B2712">
        <f t="shared" si="797"/>
        <v>24814.556133600134</v>
      </c>
      <c r="C2712" t="str">
        <f t="shared" si="781"/>
        <v>0.188940990663522-0.250582572667768i</v>
      </c>
      <c r="D2712" t="str">
        <f t="shared" si="782"/>
        <v>3.47408381089019-0.75986545145518i</v>
      </c>
      <c r="E2712" t="str">
        <f t="shared" si="783"/>
        <v>249.360737149033-29.8510484024448i</v>
      </c>
      <c r="F2712" t="str">
        <f t="shared" si="784"/>
        <v>2.90925813523352-6.06247676649583i</v>
      </c>
      <c r="G2712" t="str">
        <f t="shared" si="785"/>
        <v>0.999776015513685-0.0149644350800466i</v>
      </c>
      <c r="H2712" t="str">
        <f t="shared" si="786"/>
        <v>1.68347151749794-60.0107755814179i</v>
      </c>
      <c r="I2712" t="str">
        <f t="shared" si="787"/>
        <v>-2.43004267031431-1.25113995046315i</v>
      </c>
      <c r="K2712" t="str">
        <f t="shared" si="788"/>
        <v>0.00233547735000715-0.00156461004114253i</v>
      </c>
      <c r="L2712" t="str">
        <f t="shared" si="789"/>
        <v>0.000714285714285714-0.0487368808668825i</v>
      </c>
      <c r="M2712" t="str">
        <f t="shared" si="790"/>
        <v>0.0025-0.0015184122921595i</v>
      </c>
      <c r="N2712">
        <f t="shared" si="791"/>
        <v>127.01654575917061</v>
      </c>
      <c r="O2712">
        <f t="shared" si="792"/>
        <v>10.066064352871887</v>
      </c>
      <c r="P2712" s="3">
        <f t="shared" si="793"/>
        <v>-10.066064352871887</v>
      </c>
      <c r="Q2712" s="3">
        <f t="shared" si="794"/>
        <v>-52.983454240829388</v>
      </c>
      <c r="R2712">
        <f t="shared" si="795"/>
        <v>127.01654575917061</v>
      </c>
      <c r="S2712">
        <f t="shared" si="796"/>
        <v>24.814556133600135</v>
      </c>
      <c r="T2712">
        <f t="shared" si="779"/>
        <v>-10.066064352871887</v>
      </c>
    </row>
    <row r="2713" spans="1:20" x14ac:dyDescent="0.25">
      <c r="A2713">
        <f t="shared" si="780"/>
        <v>156506.92942993017</v>
      </c>
      <c r="B2713">
        <f t="shared" si="797"/>
        <v>24908.851446907815</v>
      </c>
      <c r="C2713" t="str">
        <f t="shared" si="781"/>
        <v>0.189054272802934-0.251102875910633i</v>
      </c>
      <c r="D2713" t="str">
        <f t="shared" si="782"/>
        <v>3.47405307552299-0.757886646469788i</v>
      </c>
      <c r="E2713" t="str">
        <f t="shared" si="783"/>
        <v>249.952538883647-30.6143071092212i</v>
      </c>
      <c r="F2713" t="str">
        <f t="shared" si="784"/>
        <v>2.90925317345443-6.03985680778626i</v>
      </c>
      <c r="G2713" t="str">
        <f t="shared" si="785"/>
        <v>0.99977431038217-0.0150212743143206i</v>
      </c>
      <c r="H2713" t="str">
        <f t="shared" si="786"/>
        <v>1.67024600334905-59.7760902825297i</v>
      </c>
      <c r="I2713" t="str">
        <f t="shared" si="787"/>
        <v>-2.41151572418879-1.24571666500921i</v>
      </c>
      <c r="K2713" t="str">
        <f t="shared" si="788"/>
        <v>0.00233537429077666-0.00155954000954173i</v>
      </c>
      <c r="L2713" t="str">
        <f t="shared" si="789"/>
        <v>0.000714285714285714-0.0485523818159817i</v>
      </c>
      <c r="M2713" t="str">
        <f t="shared" si="790"/>
        <v>0.0025-0.00151266416831989i</v>
      </c>
      <c r="N2713">
        <f t="shared" si="791"/>
        <v>126.97593303321054</v>
      </c>
      <c r="O2713">
        <f t="shared" si="792"/>
        <v>10.052686727042172</v>
      </c>
      <c r="P2713" s="3">
        <f t="shared" si="793"/>
        <v>-10.052686727042172</v>
      </c>
      <c r="Q2713" s="3">
        <f t="shared" si="794"/>
        <v>-53.024066966789469</v>
      </c>
      <c r="R2713">
        <f t="shared" si="795"/>
        <v>126.97593303321054</v>
      </c>
      <c r="S2713">
        <f t="shared" si="796"/>
        <v>24.908851446907814</v>
      </c>
      <c r="T2713">
        <f t="shared" si="779"/>
        <v>-10.052686727042172</v>
      </c>
    </row>
    <row r="2714" spans="1:20" x14ac:dyDescent="0.25">
      <c r="A2714">
        <f t="shared" si="780"/>
        <v>157101.65576176389</v>
      </c>
      <c r="B2714">
        <f t="shared" si="797"/>
        <v>25003.505082406064</v>
      </c>
      <c r="C2714" t="str">
        <f t="shared" si="781"/>
        <v>0.189158591638967-0.251635659190582i</v>
      </c>
      <c r="D2714" t="str">
        <f t="shared" si="782"/>
        <v>3.47402210667323-0.755918727932404i</v>
      </c>
      <c r="E2714" t="str">
        <f t="shared" si="783"/>
        <v>250.544240466284-31.3909525546377i</v>
      </c>
      <c r="F2714" t="str">
        <f t="shared" si="784"/>
        <v>2.90924817391128-6.01732373330956i</v>
      </c>
      <c r="G2714" t="str">
        <f t="shared" si="785"/>
        <v>0.999772592272917-0.0150783292446054i</v>
      </c>
      <c r="H2714" t="str">
        <f t="shared" si="786"/>
        <v>1.6571276275826-59.5423800454207i</v>
      </c>
      <c r="I2714" t="str">
        <f t="shared" si="787"/>
        <v>-2.39313330017056-1.24032197647863i</v>
      </c>
      <c r="K2714" t="str">
        <f t="shared" si="788"/>
        <v>0.00233527118758999-0.00155449235646863i</v>
      </c>
      <c r="L2714" t="str">
        <f t="shared" si="789"/>
        <v>0.000714285714285714-0.0483685812073937i</v>
      </c>
      <c r="M2714" t="str">
        <f t="shared" si="790"/>
        <v>0.0025-0.00150693780466217i</v>
      </c>
      <c r="N2714">
        <f t="shared" si="791"/>
        <v>126.93277623601816</v>
      </c>
      <c r="O2714">
        <f t="shared" si="792"/>
        <v>10.039198694166515</v>
      </c>
      <c r="P2714" s="3">
        <f t="shared" si="793"/>
        <v>-10.039198694166515</v>
      </c>
      <c r="Q2714" s="3">
        <f t="shared" si="794"/>
        <v>-53.067223763981843</v>
      </c>
      <c r="R2714">
        <f t="shared" si="795"/>
        <v>126.93277623601816</v>
      </c>
      <c r="S2714">
        <f t="shared" si="796"/>
        <v>25.003505082406065</v>
      </c>
      <c r="T2714">
        <f t="shared" si="779"/>
        <v>-10.039198694166515</v>
      </c>
    </row>
    <row r="2715" spans="1:20" x14ac:dyDescent="0.25">
      <c r="A2715">
        <f t="shared" si="780"/>
        <v>157698.64205365861</v>
      </c>
      <c r="B2715">
        <f t="shared" si="797"/>
        <v>25098.518401719208</v>
      </c>
      <c r="C2715" t="str">
        <f t="shared" si="781"/>
        <v>0.189253707394233-0.25218096570657i</v>
      </c>
      <c r="D2715" t="str">
        <f t="shared" si="782"/>
        <v>3.47399090257148-0.753961667351133i</v>
      </c>
      <c r="E2715" t="str">
        <f t="shared" si="783"/>
        <v>251.135668421582-32.1811767302917i</v>
      </c>
      <c r="F2715" t="str">
        <f t="shared" si="784"/>
        <v>2.90924313631679-5.99487721890689i</v>
      </c>
      <c r="G2715" t="str">
        <f t="shared" si="785"/>
        <v>0.999770861087196-0.0151356006871937i</v>
      </c>
      <c r="H2715" t="str">
        <f t="shared" si="786"/>
        <v>1.6441154682186-59.3096401655552i</v>
      </c>
      <c r="I2715" t="str">
        <f t="shared" si="787"/>
        <v>-2.37489423660007-1.23495567895513i</v>
      </c>
      <c r="K2715" t="str">
        <f t="shared" si="788"/>
        <v>0.00233516803459161-0.00154946700874921i</v>
      </c>
      <c r="L2715" t="str">
        <f t="shared" si="789"/>
        <v>0.000714285714285714-0.0481854763970846i</v>
      </c>
      <c r="M2715" t="str">
        <f t="shared" si="790"/>
        <v>0.0025-0.00150123311881069i</v>
      </c>
      <c r="N2715">
        <f t="shared" si="791"/>
        <v>126.88704956131639</v>
      </c>
      <c r="O2715">
        <f t="shared" si="792"/>
        <v>10.02560292288792</v>
      </c>
      <c r="P2715" s="3">
        <f t="shared" si="793"/>
        <v>-10.02560292288792</v>
      </c>
      <c r="Q2715" s="3">
        <f t="shared" si="794"/>
        <v>-53.112950438683612</v>
      </c>
      <c r="R2715">
        <f t="shared" si="795"/>
        <v>126.88704956131639</v>
      </c>
      <c r="S2715">
        <f t="shared" si="796"/>
        <v>25.098518401719208</v>
      </c>
      <c r="T2715">
        <f t="shared" si="779"/>
        <v>-10.02560292288792</v>
      </c>
    </row>
    <row r="2716" spans="1:20" x14ac:dyDescent="0.25">
      <c r="A2716">
        <f t="shared" si="780"/>
        <v>158297.89689346249</v>
      </c>
      <c r="B2716">
        <f t="shared" si="797"/>
        <v>25193.89277164574</v>
      </c>
      <c r="C2716" t="str">
        <f t="shared" si="781"/>
        <v>0.189339374615585-0.252738835361057i</v>
      </c>
      <c r="D2716" t="str">
        <f t="shared" si="782"/>
        <v>3.47395946143496-0.752015436388195i</v>
      </c>
      <c r="E2716" t="str">
        <f t="shared" si="783"/>
        <v>251.726642633764-32.9851722752094i</v>
      </c>
      <c r="F2716" t="str">
        <f t="shared" si="784"/>
        <v>2.9092380603815-5.97251694166452i</v>
      </c>
      <c r="G2716" t="str">
        <f t="shared" si="785"/>
        <v>0.99976911672553-0.0151930894614419i</v>
      </c>
      <c r="H2716" t="str">
        <f t="shared" si="786"/>
        <v>1.63120861203063-59.0778659683058i</v>
      </c>
      <c r="I2716" t="str">
        <f t="shared" si="787"/>
        <v>-2.35679738167771-1.22961756852909i</v>
      </c>
      <c r="K2716" t="str">
        <f t="shared" si="788"/>
        <v>0.00233506482592436-0.00154446389352314i</v>
      </c>
      <c r="L2716" t="str">
        <f t="shared" si="789"/>
        <v>0.000714285714285714-0.0480030647510307i</v>
      </c>
      <c r="M2716" t="str">
        <f t="shared" si="790"/>
        <v>0.0025-0.00149555002870162i</v>
      </c>
      <c r="N2716">
        <f t="shared" si="791"/>
        <v>126.83872707365298</v>
      </c>
      <c r="O2716">
        <f t="shared" si="792"/>
        <v>10.011902166661717</v>
      </c>
      <c r="P2716" s="3">
        <f t="shared" si="793"/>
        <v>-10.011902166661717</v>
      </c>
      <c r="Q2716" s="3">
        <f t="shared" si="794"/>
        <v>-53.161272926347024</v>
      </c>
      <c r="R2716">
        <f t="shared" si="795"/>
        <v>126.83872707365298</v>
      </c>
      <c r="S2716">
        <f t="shared" si="796"/>
        <v>25.193892771645739</v>
      </c>
      <c r="T2716">
        <f t="shared" si="779"/>
        <v>-10.011902166661717</v>
      </c>
    </row>
    <row r="2717" spans="1:20" x14ac:dyDescent="0.25">
      <c r="A2717">
        <f t="shared" si="780"/>
        <v>158899.42890165767</v>
      </c>
      <c r="B2717">
        <f t="shared" si="797"/>
        <v>25289.629564177994</v>
      </c>
      <c r="C2717" t="str">
        <f t="shared" si="781"/>
        <v>0.189415342113127-0.253309304557814i</v>
      </c>
      <c r="D2717" t="str">
        <f t="shared" si="782"/>
        <v>3.47392778146738-0.750080006859474i</v>
      </c>
      <c r="E2717" t="str">
        <f t="shared" si="783"/>
        <v>252.316976174077-33.8031323461786i</v>
      </c>
      <c r="F2717" t="str">
        <f t="shared" si="784"/>
        <v>2.9092329458137-5.95024257990896i</v>
      </c>
      <c r="G2717" t="str">
        <f t="shared" si="785"/>
        <v>0.999767359087683-0.0152507963897809i</v>
      </c>
      <c r="H2717" t="str">
        <f t="shared" si="786"/>
        <v>1.61840615445049-58.8470528086916i</v>
      </c>
      <c r="I2717" t="str">
        <f t="shared" si="787"/>
        <v>-2.33884159337212-1.2243074432736i</v>
      </c>
      <c r="K2717" t="str">
        <f t="shared" si="788"/>
        <v>0.002334961555729-0.00153948293824266i</v>
      </c>
      <c r="L2717" t="str">
        <f t="shared" si="789"/>
        <v>0.000714285714285714-0.0478213436451792i</v>
      </c>
      <c r="M2717" t="str">
        <f t="shared" si="790"/>
        <v>0.0025-0.00148988845258181i</v>
      </c>
      <c r="N2717">
        <f t="shared" si="791"/>
        <v>126.7877827155923</v>
      </c>
      <c r="O2717">
        <f t="shared" si="792"/>
        <v>9.9980992656989081</v>
      </c>
      <c r="P2717" s="3">
        <f t="shared" si="793"/>
        <v>-9.9980992656989081</v>
      </c>
      <c r="Q2717" s="3">
        <f t="shared" si="794"/>
        <v>-53.212217284407693</v>
      </c>
      <c r="R2717">
        <f t="shared" si="795"/>
        <v>126.7877827155923</v>
      </c>
      <c r="S2717">
        <f t="shared" si="796"/>
        <v>25.289629564177993</v>
      </c>
      <c r="T2717">
        <f t="shared" si="779"/>
        <v>-9.9980992656989081</v>
      </c>
    </row>
    <row r="2718" spans="1:20" x14ac:dyDescent="0.25">
      <c r="A2718">
        <f t="shared" si="780"/>
        <v>159503.24673148396</v>
      </c>
      <c r="B2718">
        <f t="shared" si="797"/>
        <v>25385.730156521873</v>
      </c>
      <c r="C2718" t="str">
        <f t="shared" si="781"/>
        <v>0.189481352902846-0.253892405992316i</v>
      </c>
      <c r="D2718" t="str">
        <f t="shared" si="782"/>
        <v>3.47389586085902-0.748155350734132i</v>
      </c>
      <c r="E2718" t="str">
        <f t="shared" si="783"/>
        <v>252.906475126704-34.6352504797864i</v>
      </c>
      <c r="F2718" t="str">
        <f t="shared" si="784"/>
        <v>2.90922779231954-5.92805381320272i</v>
      </c>
      <c r="G2718" t="str">
        <f t="shared" si="785"/>
        <v>0.999765588072659-0.0153087222977281i</v>
      </c>
      <c r="H2718" t="str">
        <f t="shared" si="786"/>
        <v>1.60570719947428-58.6171960711179i</v>
      </c>
      <c r="I2718" t="str">
        <f t="shared" si="787"/>
        <v>-2.32102573932972-1.21902510322092i</v>
      </c>
      <c r="K2718" t="str">
        <f t="shared" si="788"/>
        <v>0.00233485821814395-0.00153452407067149i</v>
      </c>
      <c r="L2718" t="str">
        <f t="shared" si="789"/>
        <v>0.000714285714285714-0.0476403104654105i</v>
      </c>
      <c r="M2718" t="str">
        <f t="shared" si="790"/>
        <v>0.0025-0.00148424830900758i</v>
      </c>
      <c r="N2718">
        <f t="shared" si="791"/>
        <v>126.73419031536517</v>
      </c>
      <c r="O2718">
        <f t="shared" si="792"/>
        <v>9.9841971489313011</v>
      </c>
      <c r="P2718" s="3">
        <f t="shared" si="793"/>
        <v>-9.9841971489313011</v>
      </c>
      <c r="Q2718" s="3">
        <f t="shared" si="794"/>
        <v>-53.265809684634831</v>
      </c>
      <c r="R2718">
        <f t="shared" si="795"/>
        <v>126.73419031536517</v>
      </c>
      <c r="S2718">
        <f t="shared" si="796"/>
        <v>25.385730156521873</v>
      </c>
      <c r="T2718">
        <f t="shared" si="779"/>
        <v>-9.9841971489313011</v>
      </c>
    </row>
    <row r="2719" spans="1:20" x14ac:dyDescent="0.25">
      <c r="A2719">
        <f t="shared" si="780"/>
        <v>160109.35906906362</v>
      </c>
      <c r="B2719">
        <f t="shared" si="797"/>
        <v>25482.195931116657</v>
      </c>
      <c r="C2719" t="str">
        <f t="shared" si="781"/>
        <v>0.189537144153141-0.254488168434573i</v>
      </c>
      <c r="D2719" t="str">
        <f t="shared" si="782"/>
        <v>3.47386369778641-0.746241440134134i</v>
      </c>
      <c r="E2719" t="str">
        <f t="shared" si="783"/>
        <v>253.494938413379-35.4817204458718i</v>
      </c>
      <c r="F2719" t="str">
        <f t="shared" si="784"/>
        <v>2.90922259960286-5.90595032233929i</v>
      </c>
      <c r="G2719" t="str">
        <f t="shared" si="785"/>
        <v>0.999763803578694-0.0153668680138977i</v>
      </c>
      <c r="H2719" t="str">
        <f t="shared" si="786"/>
        <v>1.5931108595695-58.3882911691204i</v>
      </c>
      <c r="I2719" t="str">
        <f t="shared" si="787"/>
        <v>-2.30334869678489-1.21377035033919i</v>
      </c>
      <c r="K2719" t="str">
        <f t="shared" si="788"/>
        <v>0.00233475480730501-0.00152958721888368i</v>
      </c>
      <c r="L2719" t="str">
        <f t="shared" si="789"/>
        <v>0.000714285714285714-0.047459962607502i</v>
      </c>
      <c r="M2719" t="str">
        <f t="shared" si="790"/>
        <v>0.0025-0.00147862951684358i</v>
      </c>
      <c r="N2719">
        <f t="shared" si="791"/>
        <v>126.67792359498348</v>
      </c>
      <c r="O2719">
        <f t="shared" si="792"/>
        <v>9.970198835998854</v>
      </c>
      <c r="P2719" s="3">
        <f t="shared" si="793"/>
        <v>-9.970198835998854</v>
      </c>
      <c r="Q2719" s="3">
        <f t="shared" si="794"/>
        <v>-53.322076405016517</v>
      </c>
      <c r="R2719">
        <f t="shared" si="795"/>
        <v>126.67792359498348</v>
      </c>
      <c r="S2719">
        <f t="shared" si="796"/>
        <v>25.482195931116657</v>
      </c>
      <c r="T2719">
        <f t="shared" si="779"/>
        <v>-9.970198835998854</v>
      </c>
    </row>
    <row r="2720" spans="1:20" x14ac:dyDescent="0.25">
      <c r="A2720">
        <f t="shared" si="780"/>
        <v>160717.77463352607</v>
      </c>
      <c r="B2720">
        <f t="shared" si="797"/>
        <v>25579.028275654902</v>
      </c>
      <c r="C2720" t="str">
        <f t="shared" si="781"/>
        <v>0.18958244713569-0.2550966165043i</v>
      </c>
      <c r="D2720" t="str">
        <f t="shared" si="782"/>
        <v>3.47383129041241-0.74433824733386i</v>
      </c>
      <c r="E2720" t="str">
        <f t="shared" si="783"/>
        <v>254.08215761693-36.3427360920224i</v>
      </c>
      <c r="F2720" t="str">
        <f t="shared" si="784"/>
        <v>2.90921736736531-5.88393178933883i</v>
      </c>
      <c r="G2720" t="str">
        <f t="shared" si="785"/>
        <v>0.99976200550325-0.0154252343700128i</v>
      </c>
      <c r="H2720" t="str">
        <f t="shared" si="786"/>
        <v>1.58061625558338-58.1603335451106i</v>
      </c>
      <c r="I2720" t="str">
        <f t="shared" si="787"/>
        <v>-2.28580935247135-1.20854298850945i</v>
      </c>
      <c r="K2720" t="str">
        <f t="shared" si="788"/>
        <v>0.00233465131734495-0.00152467231126254i</v>
      </c>
      <c r="L2720" t="str">
        <f t="shared" si="789"/>
        <v>0.000714285714285714-0.0472802974770892i</v>
      </c>
      <c r="M2720" t="str">
        <f t="shared" si="790"/>
        <v>0.0025-0.00147303199526158i</v>
      </c>
      <c r="N2720">
        <f t="shared" si="791"/>
        <v>126.61895617884483</v>
      </c>
      <c r="O2720">
        <f t="shared" si="792"/>
        <v>9.956107439256046</v>
      </c>
      <c r="P2720" s="3">
        <f t="shared" si="793"/>
        <v>-9.956107439256046</v>
      </c>
      <c r="Q2720" s="3">
        <f t="shared" si="794"/>
        <v>-53.381043821155181</v>
      </c>
      <c r="R2720">
        <f t="shared" si="795"/>
        <v>126.61895617884483</v>
      </c>
      <c r="S2720">
        <f t="shared" si="796"/>
        <v>25.579028275654903</v>
      </c>
      <c r="T2720">
        <f t="shared" si="779"/>
        <v>-9.956107439256046</v>
      </c>
    </row>
    <row r="2721" spans="1:20" x14ac:dyDescent="0.25">
      <c r="A2721">
        <f t="shared" si="780"/>
        <v>161328.50217713346</v>
      </c>
      <c r="B2721">
        <f t="shared" si="797"/>
        <v>25676.228583102391</v>
      </c>
      <c r="C2721" t="str">
        <f t="shared" si="781"/>
        <v>0.189616987180982-0.255717770438275i</v>
      </c>
      <c r="D2721" t="str">
        <f t="shared" si="782"/>
        <v>3.47379863688598-0.742445744759653i</v>
      </c>
      <c r="E2721" t="str">
        <f t="shared" si="783"/>
        <v>254.667916803977-37.2184911788241i</v>
      </c>
      <c r="F2721" t="str">
        <f t="shared" si="784"/>
        <v>2.90921209530624-5.86199789744344i</v>
      </c>
      <c r="G2721" t="str">
        <f t="shared" si="785"/>
        <v>0.99976019374301-0.0154838222009165i</v>
      </c>
      <c r="H2721" t="str">
        <f t="shared" si="786"/>
        <v>1.56822251665239-57.9333186701259i</v>
      </c>
      <c r="I2721" t="str">
        <f t="shared" si="787"/>
        <v>-2.26840660253431-1.20334282350306i</v>
      </c>
      <c r="K2721" t="str">
        <f t="shared" si="788"/>
        <v>0.00233454774239325-0.00151977927649954i</v>
      </c>
      <c r="L2721" t="str">
        <f t="shared" si="789"/>
        <v>0.000714285714285714-0.0471013124896284i</v>
      </c>
      <c r="M2721" t="str">
        <f t="shared" si="790"/>
        <v>0.0025-0.00146745566373937i</v>
      </c>
      <c r="N2721">
        <f t="shared" si="791"/>
        <v>126.55726160283818</v>
      </c>
      <c r="O2721">
        <f t="shared" si="792"/>
        <v>9.9419261657975397</v>
      </c>
      <c r="P2721" s="3">
        <f t="shared" si="793"/>
        <v>-9.9419261657975397</v>
      </c>
      <c r="Q2721" s="3">
        <f t="shared" si="794"/>
        <v>-53.442738397161818</v>
      </c>
      <c r="R2721">
        <f t="shared" si="795"/>
        <v>126.55726160283818</v>
      </c>
      <c r="S2721">
        <f t="shared" si="796"/>
        <v>25.67622858310239</v>
      </c>
      <c r="T2721">
        <f t="shared" si="779"/>
        <v>-9.9419261657975397</v>
      </c>
    </row>
    <row r="2722" spans="1:20" x14ac:dyDescent="0.25">
      <c r="A2722">
        <f t="shared" si="780"/>
        <v>161941.55048540659</v>
      </c>
      <c r="B2722">
        <f t="shared" si="797"/>
        <v>25773.798251718181</v>
      </c>
      <c r="C2722" t="str">
        <f t="shared" si="781"/>
        <v>0.189640483638973-0.256351645849777i</v>
      </c>
      <c r="D2722" t="str">
        <f t="shared" si="782"/>
        <v>3.4737657353421-0.740563904989408i</v>
      </c>
      <c r="E2722" t="str">
        <f t="shared" si="783"/>
        <v>255.251992347083-38.1091792054861i</v>
      </c>
      <c r="F2722" t="str">
        <f t="shared" si="784"/>
        <v>2.9092067831227-5.8401483311126i</v>
      </c>
      <c r="G2722" t="str">
        <f t="shared" si="785"/>
        <v>0.999758368193871-0.0155426323445832i</v>
      </c>
      <c r="H2722" t="str">
        <f t="shared" si="786"/>
        <v>1.55592878011288-57.7072420435805i</v>
      </c>
      <c r="I2722" t="str">
        <f t="shared" si="787"/>
        <v>-2.25113935244361-1.19816966295928i</v>
      </c>
      <c r="K2722" t="str">
        <f t="shared" si="788"/>
        <v>0.00233444407657578-0.00151490804359316i</v>
      </c>
      <c r="L2722" t="str">
        <f t="shared" si="789"/>
        <v>0.000714285714285714-0.0469230050703611i</v>
      </c>
      <c r="M2722" t="str">
        <f t="shared" si="790"/>
        <v>0.0025-0.00146190044205955i</v>
      </c>
      <c r="N2722">
        <f t="shared" si="791"/>
        <v>126.49281332397641</v>
      </c>
      <c r="O2722">
        <f t="shared" si="792"/>
        <v>9.92765831950069</v>
      </c>
      <c r="P2722" s="3">
        <f t="shared" si="793"/>
        <v>-9.92765831950069</v>
      </c>
      <c r="Q2722" s="3">
        <f t="shared" si="794"/>
        <v>-53.507186676023586</v>
      </c>
      <c r="R2722">
        <f t="shared" si="795"/>
        <v>126.49281332397641</v>
      </c>
      <c r="S2722">
        <f t="shared" si="796"/>
        <v>25.77379825171818</v>
      </c>
      <c r="T2722">
        <f t="shared" si="779"/>
        <v>-9.92765831950069</v>
      </c>
    </row>
    <row r="2723" spans="1:20" x14ac:dyDescent="0.25">
      <c r="A2723">
        <f t="shared" si="780"/>
        <v>162556.92837725111</v>
      </c>
      <c r="B2723">
        <f t="shared" si="797"/>
        <v>25871.73868507471</v>
      </c>
      <c r="C2723" t="str">
        <f t="shared" si="781"/>
        <v>0.189652649845266-0.256998253480043i</v>
      </c>
      <c r="D2723" t="str">
        <f t="shared" si="782"/>
        <v>3.47373258390179-0.738692700752175i</v>
      </c>
      <c r="E2723" t="str">
        <f t="shared" si="783"/>
        <v>255.834152746626-39.0149932255369i</v>
      </c>
      <c r="F2723" t="str">
        <f t="shared" si="784"/>
        <v>2.9092014305095-5.81838277601886i</v>
      </c>
      <c r="G2723" t="str">
        <f t="shared" si="785"/>
        <v>0.999756528750942-0.0156016656421302i</v>
      </c>
      <c r="H2723" t="str">
        <f t="shared" si="786"/>
        <v>1.54373419141282-57.48209919302i</v>
      </c>
      <c r="I2723" t="str">
        <f t="shared" si="787"/>
        <v>-2.23400651690781-1.1930233163633i</v>
      </c>
      <c r="K2723" t="str">
        <f t="shared" si="788"/>
        <v>0.00233434031401449-0.00151005854184782i</v>
      </c>
      <c r="L2723" t="str">
        <f t="shared" si="789"/>
        <v>0.000714285714285714-0.046745372654275i</v>
      </c>
      <c r="M2723" t="str">
        <f t="shared" si="790"/>
        <v>0.0025-0.00145636625030837i</v>
      </c>
      <c r="N2723">
        <f t="shared" si="791"/>
        <v>126.42558473056496</v>
      </c>
      <c r="O2723">
        <f t="shared" si="792"/>
        <v>9.9133073030827639</v>
      </c>
      <c r="P2723" s="3">
        <f t="shared" si="793"/>
        <v>-9.9133073030827639</v>
      </c>
      <c r="Q2723" s="3">
        <f t="shared" si="794"/>
        <v>-53.574415269435043</v>
      </c>
      <c r="R2723">
        <f t="shared" si="795"/>
        <v>126.42558473056496</v>
      </c>
      <c r="S2723">
        <f t="shared" si="796"/>
        <v>25.87173868507471</v>
      </c>
      <c r="T2723">
        <f t="shared" si="779"/>
        <v>-9.9133073030827639</v>
      </c>
    </row>
    <row r="2724" spans="1:20" x14ac:dyDescent="0.25">
      <c r="A2724">
        <f t="shared" si="780"/>
        <v>163174.64470508468</v>
      </c>
      <c r="B2724">
        <f t="shared" si="797"/>
        <v>25970.051292077995</v>
      </c>
      <c r="C2724" t="str">
        <f t="shared" si="781"/>
        <v>0.189653193093234-0.257657598941596i</v>
      </c>
      <c r="D2724" t="str">
        <f t="shared" si="782"/>
        <v>3.4736991806718-0.73683210492769i</v>
      </c>
      <c r="E2724" t="str">
        <f t="shared" si="783"/>
        <v>256.414158452723-39.9361256522268i</v>
      </c>
      <c r="F2724" t="str">
        <f t="shared" si="784"/>
        <v>2.90919603715905-5.79670091904292i</v>
      </c>
      <c r="G2724" t="str">
        <f t="shared" si="785"/>
        <v>0.999754675308531-0.0156609229378288i</v>
      </c>
      <c r="H2724" t="str">
        <f t="shared" si="786"/>
        <v>1.53163790402465-57.2578856738795i</v>
      </c>
      <c r="I2724" t="str">
        <f t="shared" si="787"/>
        <v>-2.21700701978904-1.18790359502445i</v>
      </c>
      <c r="K2724" t="str">
        <f t="shared" si="788"/>
        <v>0.00233423644882702-0.00150523070087284i</v>
      </c>
      <c r="L2724" t="str">
        <f t="shared" si="789"/>
        <v>0.000714285714285714-0.0465684126860679i</v>
      </c>
      <c r="M2724" t="str">
        <f t="shared" si="790"/>
        <v>0.0025-0.00145085300887465i</v>
      </c>
      <c r="N2724">
        <f t="shared" si="791"/>
        <v>126.35554915292786</v>
      </c>
      <c r="O2724">
        <f t="shared" si="792"/>
        <v>9.8988766201728708</v>
      </c>
      <c r="P2724" s="3">
        <f t="shared" si="793"/>
        <v>-9.8988766201728708</v>
      </c>
      <c r="Q2724" s="3">
        <f t="shared" si="794"/>
        <v>-53.644450847072136</v>
      </c>
      <c r="R2724">
        <f t="shared" si="795"/>
        <v>126.35554915292786</v>
      </c>
      <c r="S2724">
        <f t="shared" si="796"/>
        <v>25.970051292077994</v>
      </c>
      <c r="T2724">
        <f t="shared" si="779"/>
        <v>-9.8988766201728708</v>
      </c>
    </row>
    <row r="2725" spans="1:20" x14ac:dyDescent="0.25">
      <c r="A2725">
        <f t="shared" si="780"/>
        <v>163794.70835496401</v>
      </c>
      <c r="B2725">
        <f t="shared" si="797"/>
        <v>26068.737486987891</v>
      </c>
      <c r="C2725" t="str">
        <f t="shared" si="781"/>
        <v>0.189641814612646-0.258329682453419i</v>
      </c>
      <c r="D2725" t="str">
        <f t="shared" si="782"/>
        <v>3.4736655237447-0.734982090546016i</v>
      </c>
      <c r="E2725" t="str">
        <f t="shared" si="783"/>
        <v>256.991761687548-40.8727680532996i</v>
      </c>
      <c r="F2725" t="str">
        <f t="shared" si="784"/>
        <v>2.9091906027615-5.7751024482695i</v>
      </c>
      <c r="G2725" t="str">
        <f t="shared" si="785"/>
        <v>0.999752807760145-0.0157204050791164i</v>
      </c>
      <c r="H2725" t="str">
        <f t="shared" si="786"/>
        <v>1.5196390793593-57.0345970692428i</v>
      </c>
      <c r="I2725" t="str">
        <f t="shared" si="787"/>
        <v>-2.20013979401891-1.18281031205478i</v>
      </c>
      <c r="K2725" t="str">
        <f t="shared" si="788"/>
        <v>0.00233413247512649-0.00150042445058122i</v>
      </c>
      <c r="L2725" t="str">
        <f t="shared" si="789"/>
        <v>0.000714285714285714-0.0463921226201113i</v>
      </c>
      <c r="M2725" t="str">
        <f t="shared" si="790"/>
        <v>0.0025-0.00144536063844855i</v>
      </c>
      <c r="N2725">
        <f t="shared" si="791"/>
        <v>126.28267987471743</v>
      </c>
      <c r="O2725">
        <f t="shared" si="792"/>
        <v>9.8843698773939259</v>
      </c>
      <c r="P2725" s="3">
        <f t="shared" si="793"/>
        <v>-9.8843698773939259</v>
      </c>
      <c r="Q2725" s="3">
        <f t="shared" si="794"/>
        <v>-53.717320125282569</v>
      </c>
      <c r="R2725">
        <f t="shared" si="795"/>
        <v>126.28267987471743</v>
      </c>
      <c r="S2725">
        <f t="shared" si="796"/>
        <v>26.068737486987892</v>
      </c>
      <c r="T2725">
        <f t="shared" si="779"/>
        <v>-9.8843698773939259</v>
      </c>
    </row>
    <row r="2726" spans="1:20" x14ac:dyDescent="0.25">
      <c r="A2726">
        <f t="shared" si="780"/>
        <v>164417.12824671288</v>
      </c>
      <c r="B2726">
        <f t="shared" si="797"/>
        <v>26167.798689438445</v>
      </c>
      <c r="C2726" t="str">
        <f t="shared" si="781"/>
        <v>0.18961820955516-0.259014498567884i</v>
      </c>
      <c r="D2726" t="str">
        <f t="shared" si="782"/>
        <v>3.4736316111986-0.733142630787081i</v>
      </c>
      <c r="E2726" t="str">
        <f t="shared" si="783"/>
        <v>257.566706268387-41.8251109347907i</v>
      </c>
      <c r="F2726" t="str">
        <f t="shared" si="784"/>
        <v>2.90918512700459-5.75358705298261i</v>
      </c>
      <c r="G2726" t="str">
        <f t="shared" si="785"/>
        <v>0.999750925998481-0.0157801129166075i</v>
      </c>
      <c r="H2726" t="str">
        <f t="shared" si="786"/>
        <v>1.50773688668112-56.8122289896052i</v>
      </c>
      <c r="I2726" t="str">
        <f t="shared" si="787"/>
        <v>-2.18340378151518-1.1777432823479i</v>
      </c>
      <c r="K2726" t="str">
        <f t="shared" si="788"/>
        <v>0.00233402838702111-0.00149563972118868i</v>
      </c>
      <c r="L2726" t="str">
        <f t="shared" si="789"/>
        <v>0.000714285714285714-0.0462164999204139i</v>
      </c>
      <c r="M2726" t="str">
        <f t="shared" si="790"/>
        <v>0.0025-0.00143988906002047i</v>
      </c>
      <c r="N2726">
        <f t="shared" si="791"/>
        <v>126.20695014481181</v>
      </c>
      <c r="O2726">
        <f t="shared" si="792"/>
        <v>9.8697907864553205</v>
      </c>
      <c r="P2726" s="3">
        <f t="shared" si="793"/>
        <v>-9.8697907864553205</v>
      </c>
      <c r="Q2726" s="3">
        <f t="shared" si="794"/>
        <v>-53.793049855188187</v>
      </c>
      <c r="R2726">
        <f t="shared" si="795"/>
        <v>126.20695014481181</v>
      </c>
      <c r="S2726">
        <f t="shared" si="796"/>
        <v>26.167798689438445</v>
      </c>
      <c r="T2726">
        <f t="shared" si="779"/>
        <v>-9.8697907864553205</v>
      </c>
    </row>
    <row r="2727" spans="1:20" x14ac:dyDescent="0.25">
      <c r="A2727">
        <f t="shared" si="780"/>
        <v>165041.91333405036</v>
      </c>
      <c r="B2727">
        <f t="shared" si="797"/>
        <v>26267.23632445831</v>
      </c>
      <c r="C2727" t="str">
        <f t="shared" si="781"/>
        <v>0.18958206698731-0.259712035889432i</v>
      </c>
      <c r="D2727" t="str">
        <f t="shared" si="782"/>
        <v>3.4735974410972-0.731313698980301i</v>
      </c>
      <c r="E2727" t="str">
        <f t="shared" si="783"/>
        <v>258.138727431876-42.7933435135119i</v>
      </c>
      <c r="F2727" t="str">
        <f t="shared" si="784"/>
        <v>2.90917960957371-5.73215442366121i</v>
      </c>
      <c r="G2727" t="str">
        <f t="shared" si="785"/>
        <v>0.99974902991542-0.0158400473041057i</v>
      </c>
      <c r="H2727" t="str">
        <f t="shared" si="786"/>
        <v>1.49593050302405-56.5907770726384i</v>
      </c>
      <c r="I2727" t="str">
        <f t="shared" si="787"/>
        <v>-2.16679793309932-1.17270232255804i</v>
      </c>
      <c r="K2727" t="str">
        <f t="shared" si="788"/>
        <v>0.00233392417861385-0.00149087644321252i</v>
      </c>
      <c r="L2727" t="str">
        <f t="shared" si="789"/>
        <v>0.000714285714285714-0.0460415420605837i</v>
      </c>
      <c r="M2727" t="str">
        <f t="shared" si="790"/>
        <v>0.0025-0.00143443819487992i</v>
      </c>
      <c r="N2727">
        <f t="shared" si="791"/>
        <v>126.12833318983226</v>
      </c>
      <c r="O2727">
        <f t="shared" si="792"/>
        <v>9.8551431662511515</v>
      </c>
      <c r="P2727" s="3">
        <f t="shared" si="793"/>
        <v>-9.8551431662511515</v>
      </c>
      <c r="Q2727" s="3">
        <f t="shared" si="794"/>
        <v>-53.871666810167731</v>
      </c>
      <c r="R2727">
        <f t="shared" si="795"/>
        <v>126.12833318983226</v>
      </c>
      <c r="S2727">
        <f t="shared" si="796"/>
        <v>26.26723632445831</v>
      </c>
      <c r="T2727">
        <f t="shared" si="779"/>
        <v>-9.8551431662511515</v>
      </c>
    </row>
    <row r="2728" spans="1:20" x14ac:dyDescent="0.25">
      <c r="A2728">
        <f t="shared" si="780"/>
        <v>165669.07260471975</v>
      </c>
      <c r="B2728">
        <f t="shared" si="797"/>
        <v>26367.051822491252</v>
      </c>
      <c r="C2728" t="str">
        <f t="shared" si="781"/>
        <v>0.189533069891427-0.260422276784922i</v>
      </c>
      <c r="D2728" t="str">
        <f t="shared" si="782"/>
        <v>3.47356301148955-0.72949526860414i</v>
      </c>
      <c r="E2728" t="str">
        <f t="shared" si="783"/>
        <v>258.707551659776-43.7776534778769i</v>
      </c>
      <c r="F2728" t="str">
        <f t="shared" si="784"/>
        <v>2.90917405015183-5.71080425197462i</v>
      </c>
      <c r="G2728" t="str">
        <f t="shared" si="785"/>
        <v>0.999747119402023-0.015900209098615i</v>
      </c>
      <c r="H2728" t="str">
        <f t="shared" si="786"/>
        <v>1.48421911310874-56.3702369829591i</v>
      </c>
      <c r="I2728" t="str">
        <f t="shared" si="787"/>
        <v>-2.15032120841494-1.16768725107953i</v>
      </c>
      <c r="K2728" t="str">
        <f t="shared" si="788"/>
        <v>0.00233381984400218-0.00148613454747055i</v>
      </c>
      <c r="L2728" t="str">
        <f t="shared" si="789"/>
        <v>0.000714285714285714-0.0458672465237932i</v>
      </c>
      <c r="M2728" t="str">
        <f t="shared" si="790"/>
        <v>0.0025-0.00142900796461439i</v>
      </c>
      <c r="N2728">
        <f t="shared" si="791"/>
        <v>126.04680222729181</v>
      </c>
      <c r="O2728">
        <f t="shared" si="792"/>
        <v>9.8404309449642486</v>
      </c>
      <c r="P2728" s="3">
        <f t="shared" si="793"/>
        <v>-9.8404309449642486</v>
      </c>
      <c r="Q2728" s="3">
        <f t="shared" si="794"/>
        <v>-53.953197772708194</v>
      </c>
      <c r="R2728">
        <f t="shared" si="795"/>
        <v>126.04680222729181</v>
      </c>
      <c r="S2728">
        <f t="shared" si="796"/>
        <v>26.367051822491252</v>
      </c>
      <c r="T2728">
        <f t="shared" si="779"/>
        <v>-9.8404309449642486</v>
      </c>
    </row>
    <row r="2729" spans="1:20" x14ac:dyDescent="0.25">
      <c r="A2729">
        <f t="shared" si="780"/>
        <v>166298.61508061772</v>
      </c>
      <c r="B2729">
        <f t="shared" si="797"/>
        <v>26467.246619416721</v>
      </c>
      <c r="C2729" t="str">
        <f t="shared" si="781"/>
        <v>0.189470895175112-0.261145197085696i</v>
      </c>
      <c r="D2729" t="str">
        <f t="shared" si="782"/>
        <v>3.47352832041005-0.727687313285733i</v>
      </c>
      <c r="E2729" t="str">
        <f t="shared" si="783"/>
        <v>259.2728965068-44.7782267367335i</v>
      </c>
      <c r="F2729" t="str">
        <f t="shared" si="784"/>
        <v>2.90916844841957-5.6895362307783i</v>
      </c>
      <c r="G2729" t="str">
        <f t="shared" si="785"/>
        <v>0.999745194348523-0.0159605991603516i</v>
      </c>
      <c r="H2729" t="str">
        <f t="shared" si="786"/>
        <v>1.47260190926067-56.1506044118981i</v>
      </c>
      <c r="I2729" t="str">
        <f t="shared" si="787"/>
        <v>-2.1339725758471-1.16269788802642i</v>
      </c>
      <c r="K2729" t="str">
        <f t="shared" si="788"/>
        <v>0.00233371537727771-0.00148141396507998i</v>
      </c>
      <c r="L2729" t="str">
        <f t="shared" si="789"/>
        <v>0.000714285714285714-0.0456936108027427i</v>
      </c>
      <c r="M2729" t="str">
        <f t="shared" si="790"/>
        <v>0.0025-0.00142359829110818i</v>
      </c>
      <c r="N2729">
        <f t="shared" si="791"/>
        <v>125.96233047939882</v>
      </c>
      <c r="O2729">
        <f t="shared" si="792"/>
        <v>9.8256581621711376</v>
      </c>
      <c r="P2729" s="3">
        <f t="shared" si="793"/>
        <v>-9.8256581621711376</v>
      </c>
      <c r="Q2729" s="3">
        <f t="shared" si="794"/>
        <v>-54.037669520601185</v>
      </c>
      <c r="R2729">
        <f t="shared" si="795"/>
        <v>125.96233047939882</v>
      </c>
      <c r="S2729">
        <f t="shared" si="796"/>
        <v>26.46724661941672</v>
      </c>
      <c r="T2729">
        <f t="shared" si="779"/>
        <v>-9.8256581621711376</v>
      </c>
    </row>
    <row r="2730" spans="1:20" x14ac:dyDescent="0.25">
      <c r="A2730">
        <f t="shared" si="780"/>
        <v>166930.54981792407</v>
      </c>
      <c r="B2730">
        <f t="shared" si="797"/>
        <v>26567.822156570506</v>
      </c>
      <c r="C2730" t="str">
        <f t="shared" si="781"/>
        <v>0.189395213689782-0.261880765781361i</v>
      </c>
      <c r="D2730" t="str">
        <f t="shared" si="782"/>
        <v>3.47349336587828-0.725889806800455i</v>
      </c>
      <c r="E2730" t="str">
        <f t="shared" si="783"/>
        <v>259.834470430938-45.7952471558719i</v>
      </c>
      <c r="F2730" t="str">
        <f t="shared" si="784"/>
        <v>2.90916280405508-5.6683500541092i</v>
      </c>
      <c r="G2730" t="str">
        <f t="shared" si="785"/>
        <v>0.999743254644316-0.0160212183527555i</v>
      </c>
      <c r="H2730" t="str">
        <f t="shared" si="786"/>
        <v>1.46107809132939-55.9318750772739i</v>
      </c>
      <c r="I2730" t="str">
        <f t="shared" si="787"/>
        <v>-2.11775101244237-1.15773405521245i</v>
      </c>
      <c r="K2730" t="str">
        <f t="shared" si="788"/>
        <v>0.00233361077252588-0.00147671462745641i</v>
      </c>
      <c r="L2730" t="str">
        <f t="shared" si="789"/>
        <v>0.000714285714285714-0.0455206323996242i</v>
      </c>
      <c r="M2730" t="str">
        <f t="shared" si="790"/>
        <v>0.0025-0.00141820909654132i</v>
      </c>
      <c r="N2730">
        <f t="shared" si="791"/>
        <v>125.87489118752839</v>
      </c>
      <c r="O2730">
        <f t="shared" si="792"/>
        <v>9.8108289709462468</v>
      </c>
      <c r="P2730" s="3">
        <f t="shared" si="793"/>
        <v>-9.8108289709462468</v>
      </c>
      <c r="Q2730" s="3">
        <f t="shared" si="794"/>
        <v>-54.125108812471602</v>
      </c>
      <c r="R2730">
        <f t="shared" si="795"/>
        <v>125.87489118752839</v>
      </c>
      <c r="S2730">
        <f t="shared" si="796"/>
        <v>26.567822156570507</v>
      </c>
      <c r="T2730">
        <f t="shared" si="779"/>
        <v>-9.8108289709462468</v>
      </c>
    </row>
    <row r="2731" spans="1:20" x14ac:dyDescent="0.25">
      <c r="A2731">
        <f t="shared" si="780"/>
        <v>167564.88590723221</v>
      </c>
      <c r="B2731">
        <f t="shared" si="797"/>
        <v>26668.779880765476</v>
      </c>
      <c r="C2731" t="str">
        <f t="shared" si="781"/>
        <v>0.189305690258929-0.2626289447053i</v>
      </c>
      <c r="D2731" t="str">
        <f t="shared" si="782"/>
        <v>3.47345814589888-0.724102723071519i</v>
      </c>
      <c r="E2731" t="str">
        <f t="shared" si="783"/>
        <v>260.391972626807-46.8288962818757i</v>
      </c>
      <c r="F2731" t="str">
        <f t="shared" si="784"/>
        <v>2.90915711673407-5.64724541718149i</v>
      </c>
      <c r="G2731" t="str">
        <f t="shared" si="785"/>
        <v>0.99974130017796-0.0160820675425025i</v>
      </c>
      <c r="H2731" t="str">
        <f t="shared" si="786"/>
        <v>1.44964686660867-55.714044723168i</v>
      </c>
      <c r="I2731" t="str">
        <f t="shared" si="787"/>
        <v>-2.10165550382982-1.15279557613123i</v>
      </c>
      <c r="K2731" t="str">
        <f t="shared" si="788"/>
        <v>0.00233350602382564-0.00147203646631271i</v>
      </c>
      <c r="L2731" t="str">
        <f t="shared" si="789"/>
        <v>0.000714285714285714-0.045348308826085i</v>
      </c>
      <c r="M2731" t="str">
        <f t="shared" si="790"/>
        <v>0.0025-0.00141284030338845i</v>
      </c>
      <c r="N2731">
        <f t="shared" si="791"/>
        <v>125.78445762739042</v>
      </c>
      <c r="O2731">
        <f t="shared" si="792"/>
        <v>9.7959476399621792</v>
      </c>
      <c r="P2731" s="3">
        <f t="shared" si="793"/>
        <v>-9.7959476399621792</v>
      </c>
      <c r="Q2731" s="3">
        <f t="shared" si="794"/>
        <v>-54.215542372609569</v>
      </c>
      <c r="R2731">
        <f t="shared" si="795"/>
        <v>125.78445762739042</v>
      </c>
      <c r="S2731">
        <f t="shared" si="796"/>
        <v>26.668779880765477</v>
      </c>
      <c r="T2731">
        <f t="shared" si="779"/>
        <v>-9.7959476399621792</v>
      </c>
    </row>
    <row r="2732" spans="1:20" x14ac:dyDescent="0.25">
      <c r="A2732">
        <f t="shared" si="780"/>
        <v>168201.63247367967</v>
      </c>
      <c r="B2732">
        <f t="shared" si="797"/>
        <v>26770.121244312384</v>
      </c>
      <c r="C2732" t="str">
        <f t="shared" si="781"/>
        <v>0.189201983716666-0.263389688212043i</v>
      </c>
      <c r="D2732" t="str">
        <f t="shared" si="782"/>
        <v>3.47342265846144-0.722326036169579i</v>
      </c>
      <c r="E2732" t="str">
        <f t="shared" si="783"/>
        <v>260.94509286258-47.8793530530282i</v>
      </c>
      <c r="F2732" t="str">
        <f t="shared" si="784"/>
        <v>2.90915138612977-5.62622201638209i</v>
      </c>
      <c r="G2732" t="str">
        <f t="shared" si="785"/>
        <v>0.999739330837168-0.0161431475995157i</v>
      </c>
      <c r="H2732" t="str">
        <f t="shared" si="786"/>
        <v>1.43830744975767-55.4971091197019i</v>
      </c>
      <c r="I2732" t="str">
        <f t="shared" si="787"/>
        <v>-2.08568504414266-1.14788227593674i</v>
      </c>
      <c r="K2732" t="str">
        <f t="shared" si="788"/>
        <v>0.00233340112524915-0.00146737941365795i</v>
      </c>
      <c r="L2732" t="str">
        <f t="shared" si="789"/>
        <v>0.000714285714285714-0.045176637603193i</v>
      </c>
      <c r="M2732" t="str">
        <f t="shared" si="790"/>
        <v>0.0025-0.00140749183441766i</v>
      </c>
      <c r="N2732">
        <f t="shared" si="791"/>
        <v>125.69100312490026</v>
      </c>
      <c r="O2732">
        <f t="shared" si="792"/>
        <v>9.7810185555820546</v>
      </c>
      <c r="P2732" s="3">
        <f t="shared" si="793"/>
        <v>-9.7810185555820546</v>
      </c>
      <c r="Q2732" s="3">
        <f t="shared" si="794"/>
        <v>-54.308996875099737</v>
      </c>
      <c r="R2732">
        <f t="shared" si="795"/>
        <v>125.69100312490026</v>
      </c>
      <c r="S2732">
        <f t="shared" si="796"/>
        <v>26.770121244312385</v>
      </c>
      <c r="T2732">
        <f t="shared" ref="T2732:T2795" si="798">P2732</f>
        <v>-9.7810185555820546</v>
      </c>
    </row>
    <row r="2733" spans="1:20" x14ac:dyDescent="0.25">
      <c r="A2733">
        <f t="shared" ref="A2733:A2796" si="799">2*PI()*B2733</f>
        <v>168840.79867707964</v>
      </c>
      <c r="B2733">
        <f t="shared" si="797"/>
        <v>26871.847705040771</v>
      </c>
      <c r="C2733" t="str">
        <f t="shared" ref="C2733:C2796" si="800">IMPRODUCT(D2733,E2733,$C$40,,K2733,$C$41)</f>
        <v>0.18908374695724-0.264162942846505i</v>
      </c>
      <c r="D2733" t="str">
        <f t="shared" ref="D2733:D2796" si="801">IMDIV(IMPRODUCT($C$37,$C$38,COMPLEX(1,A2733/$C$38)),IMSUM(-1*A2733*A2733/$C$39,COMPLEX(0,1*A2733)))</f>
        <v>3.47338690154048-0.720559720312337i</v>
      </c>
      <c r="E2733" t="str">
        <f t="shared" ref="E2733:E2796" si="802">IMDIV(IMPRODUCT(IMSUM(F2733,G2733),$C$29,H2733),IMSUM(1,I2733))</f>
        <v>261.493511321053-48.9467934969051i</v>
      </c>
      <c r="F2733" t="str">
        <f t="shared" ref="F2733:F2796" si="803">IMDIV(IMPRODUCT($C$14,$C$15,COMPLEX(1,A2733/$C$15)),IMSUM(-1*A2733*A2733/$C$16,COMPLEX(0,A2733)))</f>
        <v>2.90914561191298-5.60527954926644i</v>
      </c>
      <c r="G2733" t="str">
        <f t="shared" ref="G2733:G2796" si="804">IMDIV(1,COMPLEX(1,A2733*$C$9*$C$10))</f>
        <v>0.999737346508795-0.0162044593969775i</v>
      </c>
      <c r="H2733" t="str">
        <f t="shared" ref="H2733:H2796" si="805">IMDIV($C$3,IMSUM(K2733,COMPLEX(0,$C$28*A2733)))</f>
        <v>1.42705906272308-55.281064062818i</v>
      </c>
      <c r="I2733" t="str">
        <f t="shared" ref="I2733:I2796" si="806">IMPRODUCT(F2733,$C$29,H2733,$C$31)</f>
        <v>-2.06983863594097-1.14299398142407i</v>
      </c>
      <c r="K2733" t="str">
        <f t="shared" ref="K2733:K2796" si="807">IF($C$26&lt;=0,IMDIV(1,IMSUM(IMDIV(1,L2733),1/$C$18)),IMDIV(1,IMSUM(IMDIV(1,L2733),1/$C$18,IMDIV(1,M2733))))</f>
        <v>0.00233329607086143-0.00146274340179636i</v>
      </c>
      <c r="L2733" t="str">
        <f t="shared" ref="L2733:L2796" si="808">IMSUM($C$21/$C$22,IMDIV(1,COMPLEX(0,$C$20*$C$22*A2733)))</f>
        <v>0.000714285714285714-0.0450056162613996i</v>
      </c>
      <c r="M2733" t="str">
        <f t="shared" ref="M2733:M2796" si="809">IMSUM($C$25/$C$26,IMDIV(1,COMPLEX(0,$C$24*$C$26*A2733)))</f>
        <v>0.0025-0.00140216361268944i</v>
      </c>
      <c r="N2733">
        <f t="shared" ref="N2733:N2796" si="810">ABS(R2733)</f>
        <v>125.59450107278639</v>
      </c>
      <c r="O2733">
        <f t="shared" ref="O2733:O2796" si="811">ABS(P2733)</f>
        <v>9.7660462239415917</v>
      </c>
      <c r="P2733" s="3">
        <f t="shared" ref="P2733:P2796" si="812">20*LOG10(IMABS(C2733))</f>
        <v>-9.7660462239415917</v>
      </c>
      <c r="Q2733" s="3">
        <f t="shared" ref="Q2733:Q2796" si="813">IMARGUMENT(C2733)*180/PI()</f>
        <v>-54.405498927213621</v>
      </c>
      <c r="R2733">
        <f t="shared" ref="R2733:R2796" si="814">IF(Q2733&lt;0,Q2733+180,Q2733-180)</f>
        <v>125.59450107278639</v>
      </c>
      <c r="S2733">
        <f t="shared" ref="S2733:S2796" si="815">B2733/1000</f>
        <v>26.871847705040771</v>
      </c>
      <c r="T2733">
        <f t="shared" si="798"/>
        <v>-9.7660462239415917</v>
      </c>
    </row>
    <row r="2734" spans="1:20" x14ac:dyDescent="0.25">
      <c r="A2734">
        <f t="shared" si="799"/>
        <v>169482.39371205255</v>
      </c>
      <c r="B2734">
        <f t="shared" ref="B2734:B2797" si="816">B2733*(1+B$42)</f>
        <v>26973.960726319925</v>
      </c>
      <c r="C2734" t="str">
        <f t="shared" si="800"/>
        <v>0.188950626996126-0.264948647005314i</v>
      </c>
      <c r="D2734" t="str">
        <f t="shared" si="801"/>
        <v>3.4733508730952-0.718803749864121i</v>
      </c>
      <c r="E2734" t="str">
        <f t="shared" si="802"/>
        <v>262.036898445505-50.0313904144401i</v>
      </c>
      <c r="F2734" t="str">
        <f t="shared" si="803"/>
        <v>2.90913979375194-5.584417714554i</v>
      </c>
      <c r="G2734" t="str">
        <f t="shared" si="804"/>
        <v>0.999735347078841-0.0162660038113412i</v>
      </c>
      <c r="H2734" t="str">
        <f t="shared" si="805"/>
        <v>1.41590093466221-55.0659053740614i</v>
      </c>
      <c r="I2734" t="str">
        <f t="shared" si="806"/>
        <v>-2.05411529013489-1.13813052101035i</v>
      </c>
      <c r="K2734" t="str">
        <f t="shared" si="807"/>
        <v>0.00233319085472007-0.0014581283633263i</v>
      </c>
      <c r="L2734" t="str">
        <f t="shared" si="808"/>
        <v>0.000714285714285714-0.0448352423405057i</v>
      </c>
      <c r="M2734" t="str">
        <f t="shared" si="809"/>
        <v>0.0025-0.00139685556155553i</v>
      </c>
      <c r="N2734">
        <f t="shared" si="810"/>
        <v>125.49492494793714</v>
      </c>
      <c r="O2734">
        <f t="shared" si="811"/>
        <v>9.7510352730157894</v>
      </c>
      <c r="P2734" s="3">
        <f t="shared" si="812"/>
        <v>-9.7510352730157894</v>
      </c>
      <c r="Q2734" s="3">
        <f t="shared" si="813"/>
        <v>-54.505075052062871</v>
      </c>
      <c r="R2734">
        <f t="shared" si="814"/>
        <v>125.49492494793714</v>
      </c>
      <c r="S2734">
        <f t="shared" si="815"/>
        <v>26.973960726319923</v>
      </c>
      <c r="T2734">
        <f t="shared" si="798"/>
        <v>-9.7510352730157894</v>
      </c>
    </row>
    <row r="2735" spans="1:20" x14ac:dyDescent="0.25">
      <c r="A2735">
        <f t="shared" si="799"/>
        <v>170126.42680815834</v>
      </c>
      <c r="B2735">
        <f t="shared" si="816"/>
        <v>27076.461777079941</v>
      </c>
      <c r="C2735" t="str">
        <f t="shared" si="800"/>
        <v>0.188802265043406-0.265746730590277i</v>
      </c>
      <c r="D2735" t="str">
        <f t="shared" si="801"/>
        <v>3.47331457106949-0.71705809933551i</v>
      </c>
      <c r="E2735" t="str">
        <f t="shared" si="802"/>
        <v>262.574914790956-51.1333130501191i</v>
      </c>
      <c r="F2735" t="str">
        <f t="shared" si="803"/>
        <v>2.90913393131241-5.56363621212398i</v>
      </c>
      <c r="G2735" t="str">
        <f t="shared" si="804"/>
        <v>0.999733332432436-0.0163277817223433i</v>
      </c>
      <c r="H2735" t="str">
        <f t="shared" si="805"/>
        <v>1.40483230186704-54.8516289003657i</v>
      </c>
      <c r="I2735" t="str">
        <f t="shared" si="806"/>
        <v>-2.03851402590885-1.13329172471608i</v>
      </c>
      <c r="K2735" t="str">
        <f t="shared" si="807"/>
        <v>0.00233308547087488-0.0014535342311391i</v>
      </c>
      <c r="L2735" t="str">
        <f t="shared" si="808"/>
        <v>0.000714285714285714-0.0446655133896252i</v>
      </c>
      <c r="M2735" t="str">
        <f t="shared" si="809"/>
        <v>0.0025-0.00139156760465783i</v>
      </c>
      <c r="N2735">
        <f t="shared" si="810"/>
        <v>125.3922483295199</v>
      </c>
      <c r="O2735">
        <f t="shared" si="811"/>
        <v>9.7359904546681566</v>
      </c>
      <c r="P2735" s="3">
        <f t="shared" si="812"/>
        <v>-9.7359904546681566</v>
      </c>
      <c r="Q2735" s="3">
        <f t="shared" si="813"/>
        <v>-54.607751670480106</v>
      </c>
      <c r="R2735">
        <f t="shared" si="814"/>
        <v>125.3922483295199</v>
      </c>
      <c r="S2735">
        <f t="shared" si="815"/>
        <v>27.076461777079942</v>
      </c>
      <c r="T2735">
        <f t="shared" si="798"/>
        <v>-9.7359904546681566</v>
      </c>
    </row>
    <row r="2736" spans="1:20" x14ac:dyDescent="0.25">
      <c r="A2736">
        <f t="shared" si="799"/>
        <v>170772.90723002935</v>
      </c>
      <c r="B2736">
        <f t="shared" si="816"/>
        <v>27179.352331832844</v>
      </c>
      <c r="C2736" t="str">
        <f t="shared" si="800"/>
        <v>0.188638296590131-0.266557114654271i</v>
      </c>
      <c r="D2736" t="str">
        <f t="shared" si="801"/>
        <v>3.47327799339167-0.715322743382915i</v>
      </c>
      <c r="E2736" t="str">
        <f t="shared" si="802"/>
        <v>263.107210881557-52.2527267480633i</v>
      </c>
      <c r="F2736" t="str">
        <f t="shared" si="803"/>
        <v>2.90912802425757-5.54293474301098i</v>
      </c>
      <c r="G2736" t="str">
        <f t="shared" si="804"/>
        <v>0.99973130245384-0.016389794013015i</v>
      </c>
      <c r="H2736" t="str">
        <f t="shared" si="805"/>
        <v>1.39385240768917-54.6382305138388i</v>
      </c>
      <c r="I2736" t="str">
        <f t="shared" si="806"/>
        <v>-2.02303387064643-1.12847742414651i</v>
      </c>
      <c r="K2736" t="str">
        <f t="shared" si="807"/>
        <v>0.00233297991336761-0.00144896093841812i</v>
      </c>
      <c r="L2736" t="str">
        <f t="shared" si="808"/>
        <v>0.000714285714285714-0.0444964269671499i</v>
      </c>
      <c r="M2736" t="str">
        <f t="shared" si="809"/>
        <v>0.0025-0.0013862996659273i</v>
      </c>
      <c r="N2736">
        <f t="shared" si="810"/>
        <v>125.28644491788103</v>
      </c>
      <c r="O2736">
        <f t="shared" si="811"/>
        <v>9.7209166466761907</v>
      </c>
      <c r="P2736" s="3">
        <f t="shared" si="812"/>
        <v>-9.7209166466761907</v>
      </c>
      <c r="Q2736" s="3">
        <f t="shared" si="813"/>
        <v>-54.713555082118965</v>
      </c>
      <c r="R2736">
        <f t="shared" si="814"/>
        <v>125.28644491788103</v>
      </c>
      <c r="S2736">
        <f t="shared" si="815"/>
        <v>27.179352331832845</v>
      </c>
      <c r="T2736">
        <f t="shared" si="798"/>
        <v>-9.7209166466761907</v>
      </c>
    </row>
    <row r="2737" spans="1:20" x14ac:dyDescent="0.25">
      <c r="A2737">
        <f t="shared" si="799"/>
        <v>171421.84427750349</v>
      </c>
      <c r="B2737">
        <f t="shared" si="816"/>
        <v>27282.633870693811</v>
      </c>
      <c r="C2737" t="str">
        <f t="shared" si="800"/>
        <v>0.188458351508362-0.267379711039718i</v>
      </c>
      <c r="D2737" t="str">
        <f t="shared" si="801"/>
        <v>3.47324113797453-0.713597656808209i</v>
      </c>
      <c r="E2737" t="str">
        <f t="shared" si="802"/>
        <v>263.633427074802-53.3897925937609i</v>
      </c>
      <c r="F2737" t="str">
        <f t="shared" si="803"/>
        <v>2.90912207224809-5.52231300940076i</v>
      </c>
      <c r="G2737" t="str">
        <f t="shared" si="804"/>
        <v>0.999729257026431-0.0164520415696943i</v>
      </c>
      <c r="H2737" t="str">
        <f t="shared" si="805"/>
        <v>1.38296050246576-54.4257061115537i</v>
      </c>
      <c r="I2737" t="str">
        <f t="shared" si="806"/>
        <v>-2.00767385985612-1.12368745247346i</v>
      </c>
      <c r="K2737" t="str">
        <f t="shared" si="807"/>
        <v>0.0023328741762316-0.00144440841863763i</v>
      </c>
      <c r="L2737" t="str">
        <f t="shared" si="808"/>
        <v>0.000714285714285714-0.0443279806407151i</v>
      </c>
      <c r="M2737" t="str">
        <f t="shared" si="809"/>
        <v>0.0025-0.00138105166958289i</v>
      </c>
      <c r="N2737">
        <f t="shared" si="810"/>
        <v>125.1774885542485</v>
      </c>
      <c r="O2737">
        <f t="shared" si="811"/>
        <v>9.7058188547304844</v>
      </c>
      <c r="P2737" s="3">
        <f t="shared" si="812"/>
        <v>-9.7058188547304844</v>
      </c>
      <c r="Q2737" s="3">
        <f t="shared" si="813"/>
        <v>-54.822511445751495</v>
      </c>
      <c r="R2737">
        <f t="shared" si="814"/>
        <v>125.1774885542485</v>
      </c>
      <c r="S2737">
        <f t="shared" si="815"/>
        <v>27.282633870693811</v>
      </c>
      <c r="T2737">
        <f t="shared" si="798"/>
        <v>-9.7058188547304844</v>
      </c>
    </row>
    <row r="2738" spans="1:20" x14ac:dyDescent="0.25">
      <c r="A2738">
        <f t="shared" si="799"/>
        <v>172073.247285758</v>
      </c>
      <c r="B2738">
        <f t="shared" si="816"/>
        <v>27386.307879402448</v>
      </c>
      <c r="C2738" t="str">
        <f t="shared" si="800"/>
        <v>0.188262054165634-0.268214422009945i</v>
      </c>
      <c r="D2738" t="str">
        <f t="shared" si="801"/>
        <v>3.47320400271513-0.711882814558315i</v>
      </c>
      <c r="E2738" t="str">
        <f t="shared" si="802"/>
        <v>264.153193433348-54.5446670412218i</v>
      </c>
      <c r="F2738" t="str">
        <f t="shared" si="803"/>
        <v>2.90911607494201-5.50177071462587i</v>
      </c>
      <c r="G2738" t="str">
        <f t="shared" si="804"/>
        <v>0.999727196032704-0.0165145252820384i</v>
      </c>
      <c r="H2738" t="str">
        <f t="shared" si="805"/>
        <v>1.37215584344624-54.2140516153394i</v>
      </c>
      <c r="I2738" t="str">
        <f t="shared" si="806"/>
        <v>-1.99243303709769-1.11892164441723i</v>
      </c>
      <c r="K2738" t="str">
        <f t="shared" si="807"/>
        <v>0.00233276825349146-0.00143987660556178i</v>
      </c>
      <c r="L2738" t="str">
        <f t="shared" si="808"/>
        <v>0.000714285714285714-0.0441601719871639i</v>
      </c>
      <c r="M2738" t="str">
        <f t="shared" si="809"/>
        <v>0.0025-0.00137582354013039i</v>
      </c>
      <c r="N2738">
        <f t="shared" si="810"/>
        <v>125.06535324125238</v>
      </c>
      <c r="O2738">
        <f t="shared" si="811"/>
        <v>9.6907022144018349</v>
      </c>
      <c r="P2738" s="3">
        <f t="shared" si="812"/>
        <v>-9.6907022144018349</v>
      </c>
      <c r="Q2738" s="3">
        <f t="shared" si="813"/>
        <v>-54.934646758747618</v>
      </c>
      <c r="R2738">
        <f t="shared" si="814"/>
        <v>125.06535324125238</v>
      </c>
      <c r="S2738">
        <f t="shared" si="815"/>
        <v>27.386307879402448</v>
      </c>
      <c r="T2738">
        <f t="shared" si="798"/>
        <v>-9.6907022144018349</v>
      </c>
    </row>
    <row r="2739" spans="1:20" x14ac:dyDescent="0.25">
      <c r="A2739">
        <f t="shared" si="799"/>
        <v>172727.12562544388</v>
      </c>
      <c r="B2739">
        <f t="shared" si="816"/>
        <v>27490.375849344178</v>
      </c>
      <c r="C2739" t="str">
        <f t="shared" si="800"/>
        <v>0.188049023554598-0.269061139873723i</v>
      </c>
      <c r="D2739" t="str">
        <f t="shared" si="801"/>
        <v>3.4731665854947-0.710178191724834i</v>
      </c>
      <c r="E2739" t="str">
        <f t="shared" si="802"/>
        <v>264.666129605243-55.7175015253484i</v>
      </c>
      <c r="F2739" t="str">
        <f t="shared" si="803"/>
        <v>2.90911003199483-5.48130756316148i</v>
      </c>
      <c r="G2739" t="str">
        <f t="shared" si="804"/>
        <v>0.999725119354259-0.016577246043035i</v>
      </c>
      <c r="H2739" t="str">
        <f t="shared" si="805"/>
        <v>1.3614376947201-54.0032629715749i</v>
      </c>
      <c r="I2739" t="str">
        <f t="shared" si="806"/>
        <v>-1.97731045390943-1.11417983622884i</v>
      </c>
      <c r="K2739" t="str">
        <f t="shared" si="807"/>
        <v>0.00233266213916279-0.00143536543324355i</v>
      </c>
      <c r="L2739" t="str">
        <f t="shared" si="808"/>
        <v>0.000714285714285714-0.0439929985925125i</v>
      </c>
      <c r="M2739" t="str">
        <f t="shared" si="809"/>
        <v>0.0025-0.00137061520236142i</v>
      </c>
      <c r="N2739">
        <f t="shared" si="810"/>
        <v>124.95001316428211</v>
      </c>
      <c r="O2739">
        <f t="shared" si="811"/>
        <v>9.6755719930716708</v>
      </c>
      <c r="P2739" s="3">
        <f t="shared" si="812"/>
        <v>-9.6755719930716708</v>
      </c>
      <c r="Q2739" s="3">
        <f t="shared" si="813"/>
        <v>-55.049986835717888</v>
      </c>
      <c r="R2739">
        <f t="shared" si="814"/>
        <v>124.95001316428211</v>
      </c>
      <c r="S2739">
        <f t="shared" si="815"/>
        <v>27.490375849344179</v>
      </c>
      <c r="T2739">
        <f t="shared" si="798"/>
        <v>-9.6755719930716708</v>
      </c>
    </row>
    <row r="2740" spans="1:20" x14ac:dyDescent="0.25">
      <c r="A2740">
        <f t="shared" si="799"/>
        <v>173383.48870282056</v>
      </c>
      <c r="B2740">
        <f t="shared" si="816"/>
        <v>27594.839277571686</v>
      </c>
      <c r="C2740" t="str">
        <f t="shared" si="800"/>
        <v>0.187818873438582-0.269919746603347i</v>
      </c>
      <c r="D2740" t="str">
        <f t="shared" si="801"/>
        <v>3.47312888417851-0.708483763543634i</v>
      </c>
      <c r="E2740" t="str">
        <f t="shared" si="802"/>
        <v>265.171844713397-56.9084420593697i</v>
      </c>
      <c r="F2740" t="str">
        <f t="shared" si="803"/>
        <v>2.90910394305937-5.46092326062103i</v>
      </c>
      <c r="G2740" t="str">
        <f t="shared" si="804"/>
        <v>0.999723026871797-0.0166402047490153i</v>
      </c>
      <c r="H2740" t="str">
        <f t="shared" si="805"/>
        <v>1.35080532714535-53.7933361509859i</v>
      </c>
      <c r="I2740" t="str">
        <f t="shared" si="806"/>
        <v>-1.96230516973606-1.10946186567247i</v>
      </c>
      <c r="K2740" t="str">
        <f t="shared" si="807"/>
        <v>0.0023325558272518-0.00143087483602373i</v>
      </c>
      <c r="L2740" t="str">
        <f t="shared" si="808"/>
        <v>0.000714285714285714-0.0438264580519152i</v>
      </c>
      <c r="M2740" t="str">
        <f t="shared" si="809"/>
        <v>0.0025-0.00136542658135228i</v>
      </c>
      <c r="N2740">
        <f t="shared" si="810"/>
        <v>124.8314427136921</v>
      </c>
      <c r="O2740">
        <f t="shared" si="811"/>
        <v>9.6604335918207305</v>
      </c>
      <c r="P2740" s="3">
        <f t="shared" si="812"/>
        <v>-9.6604335918207305</v>
      </c>
      <c r="Q2740" s="3">
        <f t="shared" si="813"/>
        <v>-55.168557286307895</v>
      </c>
      <c r="R2740">
        <f t="shared" si="814"/>
        <v>124.8314427136921</v>
      </c>
      <c r="S2740">
        <f t="shared" si="815"/>
        <v>27.594839277571687</v>
      </c>
      <c r="T2740">
        <f t="shared" si="798"/>
        <v>-9.6604335918207305</v>
      </c>
    </row>
    <row r="2741" spans="1:20" x14ac:dyDescent="0.25">
      <c r="A2741">
        <f t="shared" si="799"/>
        <v>174042.34595989127</v>
      </c>
      <c r="B2741">
        <f t="shared" si="816"/>
        <v>27699.699666826458</v>
      </c>
      <c r="C2741" t="str">
        <f t="shared" si="800"/>
        <v>0.187571212513899-0.270790113446621i</v>
      </c>
      <c r="D2741" t="str">
        <f t="shared" si="801"/>
        <v>3.47309089661579-0.706799505394486i</v>
      </c>
      <c r="E2741" t="str">
        <f t="shared" si="802"/>
        <v>265.669937255181-58.1176288171631i</v>
      </c>
      <c r="F2741" t="str">
        <f t="shared" si="803"/>
        <v>2.90909780778587-5.44061751375206i</v>
      </c>
      <c r="G2741" t="str">
        <f t="shared" si="804"/>
        <v>0.999720918465112-0.0167034022996652i</v>
      </c>
      <c r="H2741" t="str">
        <f t="shared" si="805"/>
        <v>1.34025801827806-53.5842671484426i</v>
      </c>
      <c r="I2741" t="str">
        <f t="shared" si="806"/>
        <v>-1.94741625185744-1.10476757200811i</v>
      </c>
      <c r="K2741" t="str">
        <f t="shared" si="807"/>
        <v>0.00233244931175506-0.00142640474852983i</v>
      </c>
      <c r="L2741" t="str">
        <f t="shared" si="808"/>
        <v>0.000714285714285714-0.0436605479696306i</v>
      </c>
      <c r="M2741" t="str">
        <f t="shared" si="809"/>
        <v>0.0025-0.00136025760246292i</v>
      </c>
      <c r="N2741">
        <f t="shared" si="810"/>
        <v>124.70961650788166</v>
      </c>
      <c r="O2741">
        <f t="shared" si="811"/>
        <v>9.6452925472705768</v>
      </c>
      <c r="P2741" s="3">
        <f t="shared" si="812"/>
        <v>-9.6452925472705768</v>
      </c>
      <c r="Q2741" s="3">
        <f t="shared" si="813"/>
        <v>-55.290383492118345</v>
      </c>
      <c r="R2741">
        <f t="shared" si="814"/>
        <v>124.70961650788166</v>
      </c>
      <c r="S2741">
        <f t="shared" si="815"/>
        <v>27.699699666826458</v>
      </c>
      <c r="T2741">
        <f t="shared" si="798"/>
        <v>-9.6452925472705768</v>
      </c>
    </row>
    <row r="2742" spans="1:20" x14ac:dyDescent="0.25">
      <c r="A2742">
        <f t="shared" si="799"/>
        <v>174703.70687453888</v>
      </c>
      <c r="B2742">
        <f t="shared" si="816"/>
        <v>27804.9585255604</v>
      </c>
      <c r="C2742" t="str">
        <f t="shared" si="800"/>
        <v>0.187305644589597-0.271672100533264i</v>
      </c>
      <c r="D2742" t="str">
        <f t="shared" si="801"/>
        <v>3.47305262063951-0.705125392800648i</v>
      </c>
      <c r="E2742" t="str">
        <f t="shared" si="802"/>
        <v>266.159995013084-59.3451957004194i</v>
      </c>
      <c r="F2742" t="str">
        <f t="shared" si="803"/>
        <v>2.90909162582187-5.42039003043187i</v>
      </c>
      <c r="G2742" t="str">
        <f t="shared" si="804"/>
        <v>0.999718794013086-0.016766839598038i</v>
      </c>
      <c r="H2742" t="str">
        <f t="shared" si="805"/>
        <v>1.32979505230251-53.3760519827601i</v>
      </c>
      <c r="I2742" t="str">
        <f t="shared" si="806"/>
        <v>-1.93264277531786-1.10009679597444i</v>
      </c>
      <c r="K2742" t="str">
        <f t="shared" si="807"/>
        <v>0.00233234258665909-0.00142195510567512i</v>
      </c>
      <c r="L2742" t="str">
        <f t="shared" si="808"/>
        <v>0.000714285714285714-0.0434952659589865i</v>
      </c>
      <c r="M2742" t="str">
        <f t="shared" si="809"/>
        <v>0.0025-0.00135510819133585i</v>
      </c>
      <c r="N2742">
        <f t="shared" si="810"/>
        <v>124.58450941724298</v>
      </c>
      <c r="O2742">
        <f t="shared" si="811"/>
        <v>9.630154533372183</v>
      </c>
      <c r="P2742" s="3">
        <f t="shared" si="812"/>
        <v>-9.630154533372183</v>
      </c>
      <c r="Q2742" s="3">
        <f t="shared" si="813"/>
        <v>-55.415490582757016</v>
      </c>
      <c r="R2742">
        <f t="shared" si="814"/>
        <v>124.58450941724298</v>
      </c>
      <c r="S2742">
        <f t="shared" si="815"/>
        <v>27.804958525560401</v>
      </c>
      <c r="T2742">
        <f t="shared" si="798"/>
        <v>-9.630154533372183</v>
      </c>
    </row>
    <row r="2743" spans="1:20" x14ac:dyDescent="0.25">
      <c r="A2743">
        <f t="shared" si="799"/>
        <v>175367.58096066213</v>
      </c>
      <c r="B2743">
        <f t="shared" si="816"/>
        <v>27910.617367957529</v>
      </c>
      <c r="C2743" t="str">
        <f t="shared" si="800"/>
        <v>0.187021768785581-0.272565556476152i</v>
      </c>
      <c r="D2743" t="str">
        <f t="shared" si="801"/>
        <v>3.47301405406644-0.703461401428521i</v>
      </c>
      <c r="E2743" t="str">
        <f t="shared" si="802"/>
        <v>266.641594977361-60.5912698905048i</v>
      </c>
      <c r="F2743" t="str">
        <f t="shared" si="803"/>
        <v>2.90908539681225-5.40024051966354i</v>
      </c>
      <c r="G2743" t="str">
        <f t="shared" si="804"/>
        <v>0.999716653393681-0.0168305175505669i</v>
      </c>
      <c r="H2743" t="str">
        <f t="shared" si="805"/>
        <v>1.31941571996246-53.1686866965017i</v>
      </c>
      <c r="I2743" t="str">
        <f t="shared" si="806"/>
        <v>-1.91798382285631-1.09544937977201i</v>
      </c>
      <c r="K2743" t="str">
        <f t="shared" si="807"/>
        <v>0.00233223564594015-0.00141752584265751i</v>
      </c>
      <c r="L2743" t="str">
        <f t="shared" si="808"/>
        <v>0.000714285714285714-0.0433306096423456i</v>
      </c>
      <c r="M2743" t="str">
        <f t="shared" si="809"/>
        <v>0.0025-0.00134997827389504i</v>
      </c>
      <c r="N2743">
        <f t="shared" si="810"/>
        <v>124.45609658901817</v>
      </c>
      <c r="O2743">
        <f t="shared" si="811"/>
        <v>9.615025363135512</v>
      </c>
      <c r="P2743" s="3">
        <f t="shared" si="812"/>
        <v>-9.615025363135512</v>
      </c>
      <c r="Q2743" s="3">
        <f t="shared" si="813"/>
        <v>-55.543903410981827</v>
      </c>
      <c r="R2743">
        <f t="shared" si="814"/>
        <v>124.45609658901817</v>
      </c>
      <c r="S2743">
        <f t="shared" si="815"/>
        <v>27.910617367957528</v>
      </c>
      <c r="T2743">
        <f t="shared" si="798"/>
        <v>-9.615025363135512</v>
      </c>
    </row>
    <row r="2744" spans="1:20" x14ac:dyDescent="0.25">
      <c r="A2744">
        <f t="shared" si="799"/>
        <v>176033.97776831264</v>
      </c>
      <c r="B2744">
        <f t="shared" si="816"/>
        <v>28016.677713955767</v>
      </c>
      <c r="C2744" t="str">
        <f t="shared" si="800"/>
        <v>0.186719179749767-0.273470317968034i</v>
      </c>
      <c r="D2744" t="str">
        <f t="shared" si="801"/>
        <v>3.47297519469682-0.701807507087228i</v>
      </c>
      <c r="E2744" t="str">
        <f t="shared" si="802"/>
        <v>267.114303281718-61.8559713850649i</v>
      </c>
      <c r="F2744" t="str">
        <f t="shared" si="803"/>
        <v>2.90907912039918-5.38016869157149i</v>
      </c>
      <c r="G2744" t="str">
        <f t="shared" si="804"/>
        <v>0.999714496483929-0.0168944370670763i</v>
      </c>
      <c r="H2744" t="str">
        <f t="shared" si="805"/>
        <v>1.30911931849304-52.962167355783i</v>
      </c>
      <c r="I2744" t="str">
        <f t="shared" si="806"/>
        <v>-1.90343848483713-1.09082516704654i</v>
      </c>
      <c r="K2744" t="str">
        <f t="shared" si="807"/>
        <v>0.00233212848356381-0.00141311689495861i</v>
      </c>
      <c r="L2744" t="str">
        <f t="shared" si="808"/>
        <v>0.000714285714285714-0.0431665766510715i</v>
      </c>
      <c r="M2744" t="str">
        <f t="shared" si="809"/>
        <v>0.0025-0.00134486777634493i</v>
      </c>
      <c r="N2744">
        <f t="shared" si="810"/>
        <v>124.32435347304786</v>
      </c>
      <c r="O2744">
        <f t="shared" si="811"/>
        <v>9.5999109902942301</v>
      </c>
      <c r="P2744" s="3">
        <f t="shared" si="812"/>
        <v>-9.5999109902942301</v>
      </c>
      <c r="Q2744" s="3">
        <f t="shared" si="813"/>
        <v>-55.675646526952129</v>
      </c>
      <c r="R2744">
        <f t="shared" si="814"/>
        <v>124.32435347304786</v>
      </c>
      <c r="S2744">
        <f t="shared" si="815"/>
        <v>28.016677713955769</v>
      </c>
      <c r="T2744">
        <f t="shared" si="798"/>
        <v>-9.5999109902942301</v>
      </c>
    </row>
    <row r="2745" spans="1:20" x14ac:dyDescent="0.25">
      <c r="A2745">
        <f t="shared" si="799"/>
        <v>176702.90688383224</v>
      </c>
      <c r="B2745">
        <f t="shared" si="816"/>
        <v>28123.1410892688</v>
      </c>
      <c r="C2745" t="str">
        <f t="shared" si="800"/>
        <v>0.186397467895223-0.274386209374266i</v>
      </c>
      <c r="D2745" t="str">
        <f t="shared" si="801"/>
        <v>3.47293604031442-0.700163685728268i</v>
      </c>
      <c r="E2745" t="str">
        <f t="shared" si="802"/>
        <v>267.577675153019-63.1394125193246i</v>
      </c>
      <c r="F2745" t="str">
        <f t="shared" si="803"/>
        <v>2.90907279622215-5.36017425739753i</v>
      </c>
      <c r="G2745" t="str">
        <f t="shared" si="804"/>
        <v>0.999712323159931-0.0169585990607951i</v>
      </c>
      <c r="H2745" t="str">
        <f t="shared" si="805"/>
        <v>1.29890515155354-52.7564900500788i</v>
      </c>
      <c r="I2745" t="str">
        <f t="shared" si="806"/>
        <v>-1.88900585918165-1.08622400287249i</v>
      </c>
      <c r="K2745" t="str">
        <f t="shared" si="807"/>
        <v>0.00233202109348473-0.00140872819834264i</v>
      </c>
      <c r="L2745" t="str">
        <f t="shared" si="808"/>
        <v>0.000714285714285714-0.0430031646254946i</v>
      </c>
      <c r="M2745" t="str">
        <f t="shared" si="809"/>
        <v>0.0025-0.00133977662516929i</v>
      </c>
      <c r="N2745">
        <f t="shared" si="810"/>
        <v>124.18925584845023</v>
      </c>
      <c r="O2745">
        <f t="shared" si="811"/>
        <v>9.5848175108984108</v>
      </c>
      <c r="P2745" s="3">
        <f t="shared" si="812"/>
        <v>-9.5848175108984108</v>
      </c>
      <c r="Q2745" s="3">
        <f t="shared" si="813"/>
        <v>-55.81074415154977</v>
      </c>
      <c r="R2745">
        <f t="shared" si="814"/>
        <v>124.18925584845023</v>
      </c>
      <c r="S2745">
        <f t="shared" si="815"/>
        <v>28.123141089268799</v>
      </c>
      <c r="T2745">
        <f t="shared" si="798"/>
        <v>-9.5848175108984108</v>
      </c>
    </row>
    <row r="2746" spans="1:20" x14ac:dyDescent="0.25">
      <c r="A2746">
        <f t="shared" si="799"/>
        <v>177374.37792999079</v>
      </c>
      <c r="B2746">
        <f t="shared" si="816"/>
        <v>28230.009025408021</v>
      </c>
      <c r="C2746" t="str">
        <f t="shared" si="800"/>
        <v>0.186056219657987-0.275313042322278i</v>
      </c>
      <c r="D2746" t="str">
        <f t="shared" si="801"/>
        <v>3.47289658868626-0.698529913445103i</v>
      </c>
      <c r="E2746" t="str">
        <f t="shared" si="802"/>
        <v>268.03125487615-64.4416974722012i</v>
      </c>
      <c r="F2746" t="str">
        <f t="shared" si="803"/>
        <v>2.90906642391785-5.34025692949647i</v>
      </c>
      <c r="G2746" t="str">
        <f t="shared" si="804"/>
        <v>0.999710133296845-0.0170230044483683i</v>
      </c>
      <c r="H2746" t="str">
        <f t="shared" si="805"/>
        <v>1.28877252916097-52.551650892032i</v>
      </c>
      <c r="I2746" t="str">
        <f t="shared" si="806"/>
        <v>-1.87468505130029-1.0816457337368i</v>
      </c>
      <c r="K2746" t="str">
        <f t="shared" si="807"/>
        <v>0.00233191346964624-0.0014043596888554i</v>
      </c>
      <c r="L2746" t="str">
        <f t="shared" si="808"/>
        <v>0.000714285714285714-0.042840371214878i</v>
      </c>
      <c r="M2746" t="str">
        <f t="shared" si="809"/>
        <v>0.0025-0.0013347047471302i</v>
      </c>
      <c r="N2746">
        <f t="shared" si="810"/>
        <v>124.05077985121773</v>
      </c>
      <c r="O2746">
        <f t="shared" si="811"/>
        <v>9.5697511648293183</v>
      </c>
      <c r="P2746" s="3">
        <f t="shared" si="812"/>
        <v>-9.5697511648293183</v>
      </c>
      <c r="Q2746" s="3">
        <f t="shared" si="813"/>
        <v>-55.949220148782281</v>
      </c>
      <c r="R2746">
        <f t="shared" si="814"/>
        <v>124.05077985121773</v>
      </c>
      <c r="S2746">
        <f t="shared" si="815"/>
        <v>28.23000902540802</v>
      </c>
      <c r="T2746">
        <f t="shared" si="798"/>
        <v>-9.5697511648293183</v>
      </c>
    </row>
    <row r="2747" spans="1:20" x14ac:dyDescent="0.25">
      <c r="A2747">
        <f t="shared" si="799"/>
        <v>178048.40056612476</v>
      </c>
      <c r="B2747">
        <f t="shared" si="816"/>
        <v>28337.283059704572</v>
      </c>
      <c r="C2747" t="str">
        <f t="shared" si="800"/>
        <v>0.185695017776471-0.276250615288503i</v>
      </c>
      <c r="D2747" t="str">
        <f t="shared" si="801"/>
        <v>3.47285683756262-0.696906166472812i</v>
      </c>
      <c r="E2747" t="str">
        <f t="shared" si="802"/>
        <v>268.474575775093-65.7629217573018i</v>
      </c>
      <c r="F2747" t="str">
        <f t="shared" si="803"/>
        <v>2.90906000312026-5.32041642133224i</v>
      </c>
      <c r="G2747" t="str">
        <f t="shared" si="804"/>
        <v>0.999707926768882-0.0170876541498697i</v>
      </c>
      <c r="H2747" t="str">
        <f t="shared" si="805"/>
        <v>1.27872076762452-52.3476460172645i</v>
      </c>
      <c r="I2747" t="str">
        <f t="shared" si="806"/>
        <v>-1.86047517402556-1.07709020752292i</v>
      </c>
      <c r="K2747" t="str">
        <f t="shared" si="807"/>
        <v>0.00233180560598014-0.00140001130282328i</v>
      </c>
      <c r="L2747" t="str">
        <f t="shared" si="808"/>
        <v>0.000714285714285714-0.042678194077384i</v>
      </c>
      <c r="M2747" t="str">
        <f t="shared" si="809"/>
        <v>0.0025-0.00132965206926698i</v>
      </c>
      <c r="N2747">
        <f t="shared" si="810"/>
        <v>123.90890200275449</v>
      </c>
      <c r="O2747">
        <f t="shared" si="811"/>
        <v>9.5547183372279907</v>
      </c>
      <c r="P2747" s="3">
        <f t="shared" si="812"/>
        <v>-9.5547183372279907</v>
      </c>
      <c r="Q2747" s="3">
        <f t="shared" si="813"/>
        <v>-56.091097997245512</v>
      </c>
      <c r="R2747">
        <f t="shared" si="814"/>
        <v>123.90890200275449</v>
      </c>
      <c r="S2747">
        <f t="shared" si="815"/>
        <v>28.337283059704571</v>
      </c>
      <c r="T2747">
        <f t="shared" si="798"/>
        <v>-9.5547183372279907</v>
      </c>
    </row>
    <row r="2748" spans="1:20" x14ac:dyDescent="0.25">
      <c r="A2748">
        <f t="shared" si="799"/>
        <v>178724.98448827604</v>
      </c>
      <c r="B2748">
        <f t="shared" si="816"/>
        <v>28444.96473533145</v>
      </c>
      <c r="C2748" t="str">
        <f t="shared" si="800"/>
        <v>0.185313441593169-0.277198713183562i</v>
      </c>
      <c r="D2748" t="str">
        <f t="shared" si="801"/>
        <v>3.47281678467684-0.695292421187698i</v>
      </c>
      <c r="E2748" t="str">
        <f t="shared" si="802"/>
        <v>268.907160211414-67.1031716990254i</v>
      </c>
      <c r="F2748" t="str">
        <f t="shared" si="803"/>
        <v>2.90905353346056-5.30065244747357i</v>
      </c>
      <c r="G2748" t="str">
        <f t="shared" si="804"/>
        <v>0.999705703449296-0.0171525490888144i</v>
      </c>
      <c r="H2748" t="str">
        <f t="shared" si="805"/>
        <v>1.26874918948063-52.1444715841899i</v>
      </c>
      <c r="I2748" t="str">
        <f t="shared" si="806"/>
        <v>-1.84637534754552-1.07255727349497i</v>
      </c>
      <c r="K2748" t="str">
        <f t="shared" si="807"/>
        <v>0.00233169749640622-0.00139568297685227i</v>
      </c>
      <c r="L2748" t="str">
        <f t="shared" si="808"/>
        <v>0.000714285714285714-0.0425166308800399i</v>
      </c>
      <c r="M2748" t="str">
        <f t="shared" si="809"/>
        <v>0.0025-0.00132461851889518i</v>
      </c>
      <c r="N2748">
        <f t="shared" si="810"/>
        <v>123.76359923934865</v>
      </c>
      <c r="O2748">
        <f t="shared" si="811"/>
        <v>9.5397255598316768</v>
      </c>
      <c r="P2748" s="3">
        <f t="shared" si="812"/>
        <v>-9.5397255598316768</v>
      </c>
      <c r="Q2748" s="3">
        <f t="shared" si="813"/>
        <v>-56.236400760651357</v>
      </c>
      <c r="R2748">
        <f t="shared" si="814"/>
        <v>123.76359923934865</v>
      </c>
      <c r="S2748">
        <f t="shared" si="815"/>
        <v>28.44496473533145</v>
      </c>
      <c r="T2748">
        <f t="shared" si="798"/>
        <v>-9.5397255598316768</v>
      </c>
    </row>
    <row r="2749" spans="1:20" x14ac:dyDescent="0.25">
      <c r="A2749">
        <f t="shared" si="799"/>
        <v>179404.1394293315</v>
      </c>
      <c r="B2749">
        <f t="shared" si="816"/>
        <v>28553.055601325712</v>
      </c>
      <c r="C2749" t="str">
        <f t="shared" si="800"/>
        <v>0.184911067379573-0.278157106936574i</v>
      </c>
      <c r="D2749" t="str">
        <f t="shared" si="801"/>
        <v>3.47277642774521-0.693688654106915i</v>
      </c>
      <c r="E2749" t="str">
        <f t="shared" si="802"/>
        <v>269.328519601318-68.4625238939605i</v>
      </c>
      <c r="F2749" t="str">
        <f t="shared" si="803"/>
        <v>2.90904701456714-5.28096472358994i</v>
      </c>
      <c r="G2749" t="str">
        <f t="shared" si="804"/>
        <v>0.999703463210379-0.0172176901921709i</v>
      </c>
      <c r="H2749" t="str">
        <f t="shared" si="805"/>
        <v>1.25885712342903-51.9421237738287i</v>
      </c>
      <c r="I2749" t="str">
        <f t="shared" si="806"/>
        <v>-1.83238469933807-1.06804678228215i</v>
      </c>
      <c r="K2749" t="str">
        <f t="shared" si="807"/>
        <v>0.0023315891348321-0.00139137464782688i</v>
      </c>
      <c r="L2749" t="str">
        <f t="shared" si="808"/>
        <v>0.000714285714285714-0.0423556792987048i</v>
      </c>
      <c r="M2749" t="str">
        <f t="shared" si="809"/>
        <v>0.0025-0.00131960402360548i</v>
      </c>
      <c r="N2749">
        <f t="shared" si="810"/>
        <v>123.61484894259877</v>
      </c>
      <c r="O2749">
        <f t="shared" si="811"/>
        <v>9.5247795122090633</v>
      </c>
      <c r="P2749" s="3">
        <f t="shared" si="812"/>
        <v>-9.5247795122090633</v>
      </c>
      <c r="Q2749" s="3">
        <f t="shared" si="813"/>
        <v>-56.385151057401238</v>
      </c>
      <c r="R2749">
        <f t="shared" si="814"/>
        <v>123.61484894259877</v>
      </c>
      <c r="S2749">
        <f t="shared" si="815"/>
        <v>28.553055601325713</v>
      </c>
      <c r="T2749">
        <f t="shared" si="798"/>
        <v>-9.5247795122090633</v>
      </c>
    </row>
    <row r="2750" spans="1:20" x14ac:dyDescent="0.25">
      <c r="A2750">
        <f t="shared" si="799"/>
        <v>180085.87515916297</v>
      </c>
      <c r="B2750">
        <f t="shared" si="816"/>
        <v>28661.557212610751</v>
      </c>
      <c r="C2750" t="str">
        <f t="shared" si="800"/>
        <v>0.184487468684985-0.279125553079535i</v>
      </c>
      <c r="D2750" t="str">
        <f t="shared" si="801"/>
        <v>3.47273576446681-0.692094841888098i</v>
      </c>
      <c r="E2750" t="str">
        <f t="shared" si="802"/>
        <v>269.738154452504-69.8410446579108i</v>
      </c>
      <c r="F2750" t="str">
        <f t="shared" si="803"/>
        <v>2.90904044606554-5.26135296644748i</v>
      </c>
      <c r="G2750" t="str">
        <f t="shared" si="804"/>
        <v>0.999701205923452-0.0172830783903739i</v>
      </c>
      <c r="H2750" t="str">
        <f t="shared" si="805"/>
        <v>1.24904390426939-51.7405987896242i</v>
      </c>
      <c r="I2750" t="str">
        <f t="shared" si="806"/>
        <v>-1.81850236410577-1.06355858586331i</v>
      </c>
      <c r="K2750" t="str">
        <f t="shared" si="807"/>
        <v>0.00233148051515279-0.00138708625290913i</v>
      </c>
      <c r="L2750" t="str">
        <f t="shared" si="808"/>
        <v>0.000714285714285714-0.0421953370180363i</v>
      </c>
      <c r="M2750" t="str">
        <f t="shared" si="809"/>
        <v>0.0025-0.00131460851126268i</v>
      </c>
      <c r="N2750">
        <f t="shared" si="810"/>
        <v>123.4626289707828</v>
      </c>
      <c r="O2750">
        <f t="shared" si="811"/>
        <v>9.5098870228877264</v>
      </c>
      <c r="P2750" s="3">
        <f t="shared" si="812"/>
        <v>-9.5098870228877264</v>
      </c>
      <c r="Q2750" s="3">
        <f t="shared" si="813"/>
        <v>-56.537371029217198</v>
      </c>
      <c r="R2750">
        <f t="shared" si="814"/>
        <v>123.4626289707828</v>
      </c>
      <c r="S2750">
        <f t="shared" si="815"/>
        <v>28.661557212610752</v>
      </c>
      <c r="T2750">
        <f t="shared" si="798"/>
        <v>-9.5098870228877264</v>
      </c>
    </row>
    <row r="2751" spans="1:20" x14ac:dyDescent="0.25">
      <c r="A2751">
        <f t="shared" si="799"/>
        <v>180770.20148476778</v>
      </c>
      <c r="B2751">
        <f t="shared" si="816"/>
        <v>28770.471130018672</v>
      </c>
      <c r="C2751" t="str">
        <f t="shared" si="800"/>
        <v>0.184042216710084-0.280103793332799i</v>
      </c>
      <c r="D2751" t="str">
        <f t="shared" si="801"/>
        <v>3.47269479252349-0.690510961329001i</v>
      </c>
      <c r="E2751" t="str">
        <f t="shared" si="802"/>
        <v>270.135554422061-71.2387894588898i</v>
      </c>
      <c r="F2751" t="str">
        <f t="shared" si="803"/>
        <v>2.90903382757848-5.24181689390496i</v>
      </c>
      <c r="G2751" t="str">
        <f t="shared" si="804"/>
        <v>0.99969893145886-0.0173487146173368i</v>
      </c>
      <c r="H2751" t="str">
        <f t="shared" si="805"/>
        <v>1.23930887283882-51.5398928572623i</v>
      </c>
      <c r="I2751" t="str">
        <f t="shared" si="806"/>
        <v>-1.8047274837115-1.05909253755177i</v>
      </c>
      <c r="K2751" t="str">
        <f t="shared" si="807"/>
        <v>0.00233137163125046-0.00138281772953762i</v>
      </c>
      <c r="L2751" t="str">
        <f t="shared" si="808"/>
        <v>0.000714285714285714-0.0420356017314567i</v>
      </c>
      <c r="M2751" t="str">
        <f t="shared" si="809"/>
        <v>0.0025-0.00130963191000466i</v>
      </c>
      <c r="N2751">
        <f t="shared" si="810"/>
        <v>123.3069176911805</v>
      </c>
      <c r="O2751">
        <f t="shared" si="811"/>
        <v>9.4950550703639518</v>
      </c>
      <c r="P2751" s="3">
        <f t="shared" si="812"/>
        <v>-9.4950550703639518</v>
      </c>
      <c r="Q2751" s="3">
        <f t="shared" si="813"/>
        <v>-56.693082308819491</v>
      </c>
      <c r="R2751">
        <f t="shared" si="814"/>
        <v>123.3069176911805</v>
      </c>
      <c r="S2751">
        <f t="shared" si="815"/>
        <v>28.77047113001867</v>
      </c>
      <c r="T2751">
        <f t="shared" si="798"/>
        <v>-9.4950550703639518</v>
      </c>
    </row>
    <row r="2752" spans="1:20" x14ac:dyDescent="0.25">
      <c r="A2752">
        <f t="shared" si="799"/>
        <v>181457.12825040991</v>
      </c>
      <c r="B2752">
        <f t="shared" si="816"/>
        <v>28879.798920312744</v>
      </c>
      <c r="C2752" t="str">
        <f t="shared" si="800"/>
        <v>0.183574880705895-0.281091554192703i</v>
      </c>
      <c r="D2752" t="str">
        <f t="shared" si="801"/>
        <v>3.47265350957962-0.688936989367118i</v>
      </c>
      <c r="E2752" t="str">
        <f t="shared" si="802"/>
        <v>270.520198396676-72.6558023365808i</v>
      </c>
      <c r="F2752" t="str">
        <f t="shared" si="803"/>
        <v>2.90902715872581-5.22235622490965i</v>
      </c>
      <c r="G2752" t="str">
        <f t="shared" si="804"/>
        <v>0.999696639685961-0.017414599810464i</v>
      </c>
      <c r="H2752" t="str">
        <f t="shared" si="805"/>
        <v>1.22965137595003-51.3400022244914i</v>
      </c>
      <c r="I2752" t="str">
        <f t="shared" si="806"/>
        <v>-1.79105920711452-1.05464849198033i</v>
      </c>
      <c r="K2752" t="str">
        <f t="shared" si="807"/>
        <v>0.00233126247699401-0.00137856901542644i</v>
      </c>
      <c r="L2752" t="str">
        <f t="shared" si="808"/>
        <v>0.000714285714285714-0.0418764711411205i</v>
      </c>
      <c r="M2752" t="str">
        <f t="shared" si="809"/>
        <v>0.0025-0.00130467414824135i</v>
      </c>
      <c r="N2752">
        <f t="shared" si="810"/>
        <v>123.14769401333697</v>
      </c>
      <c r="O2752">
        <f t="shared" si="811"/>
        <v>9.4802907839889787</v>
      </c>
      <c r="P2752" s="3">
        <f t="shared" si="812"/>
        <v>-9.4802907839889787</v>
      </c>
      <c r="Q2752" s="3">
        <f t="shared" si="813"/>
        <v>-56.852305986663019</v>
      </c>
      <c r="R2752">
        <f t="shared" si="814"/>
        <v>123.14769401333697</v>
      </c>
      <c r="S2752">
        <f t="shared" si="815"/>
        <v>28.879798920312744</v>
      </c>
      <c r="T2752">
        <f t="shared" si="798"/>
        <v>-9.4802907839889787</v>
      </c>
    </row>
    <row r="2753" spans="1:20" x14ac:dyDescent="0.25">
      <c r="A2753">
        <f t="shared" si="799"/>
        <v>182146.66533776146</v>
      </c>
      <c r="B2753">
        <f t="shared" si="816"/>
        <v>28989.542156209933</v>
      </c>
      <c r="C2753" t="str">
        <f t="shared" si="800"/>
        <v>0.183085028399043-0.282088546522555i</v>
      </c>
      <c r="D2753" t="str">
        <f t="shared" si="801"/>
        <v>3.47261191328201-0.687372903079318i</v>
      </c>
      <c r="E2753" t="str">
        <f t="shared" si="802"/>
        <v>270.89155459649-74.0921153087122i</v>
      </c>
      <c r="F2753" t="str">
        <f t="shared" si="803"/>
        <v>2.9090204391245-5.20297067949331i</v>
      </c>
      <c r="G2753" t="str">
        <f t="shared" si="804"/>
        <v>0.999694330473123-0.0174807349106636i</v>
      </c>
      <c r="H2753" t="str">
        <f t="shared" si="805"/>
        <v>1.2200707663303-51.1409231609449i</v>
      </c>
      <c r="I2753" t="str">
        <f t="shared" si="806"/>
        <v>-1.77749669030735-1.05022630508639i</v>
      </c>
      <c r="K2753" t="str">
        <f t="shared" si="807"/>
        <v>0.00233115304623886-0.00137434004856415i</v>
      </c>
      <c r="L2753" t="str">
        <f t="shared" si="808"/>
        <v>0.000714285714285714-0.0417179429578805i</v>
      </c>
      <c r="M2753" t="str">
        <f t="shared" si="809"/>
        <v>0.0025-0.00129973515465366i</v>
      </c>
      <c r="N2753">
        <f t="shared" si="810"/>
        <v>122.98493742328083</v>
      </c>
      <c r="O2753">
        <f t="shared" si="811"/>
        <v>9.4656014447195034</v>
      </c>
      <c r="P2753" s="3">
        <f t="shared" si="812"/>
        <v>-9.4656014447195034</v>
      </c>
      <c r="Q2753" s="3">
        <f t="shared" si="813"/>
        <v>-57.015062576719174</v>
      </c>
      <c r="R2753">
        <f t="shared" si="814"/>
        <v>122.98493742328083</v>
      </c>
      <c r="S2753">
        <f t="shared" si="815"/>
        <v>28.989542156209932</v>
      </c>
      <c r="T2753">
        <f t="shared" si="798"/>
        <v>-9.4656014447195034</v>
      </c>
    </row>
    <row r="2754" spans="1:20" x14ac:dyDescent="0.25">
      <c r="A2754">
        <f t="shared" si="799"/>
        <v>182838.82266604499</v>
      </c>
      <c r="B2754">
        <f t="shared" si="816"/>
        <v>29099.702416403532</v>
      </c>
      <c r="C2754" t="str">
        <f t="shared" si="800"/>
        <v>0.182572226443793-0.283094465148198i</v>
      </c>
      <c r="D2754" t="str">
        <f t="shared" si="801"/>
        <v>3.47257000125977-0.685818679681473i</v>
      </c>
      <c r="E2754" t="str">
        <f t="shared" si="802"/>
        <v>271.249080703865-75.5477477650253i</v>
      </c>
      <c r="F2754" t="str">
        <f t="shared" si="803"/>
        <v>2.90901366838857-5.18365997876807i</v>
      </c>
      <c r="G2754" t="str">
        <f t="shared" si="804"/>
        <v>0.999692003687713-0.0175471208623604i</v>
      </c>
      <c r="H2754" t="str">
        <f t="shared" si="805"/>
        <v>1.21056640256115-50.9426519579655i</v>
      </c>
      <c r="I2754" t="str">
        <f t="shared" si="806"/>
        <v>-1.76403909625318-1.04582583409737i</v>
      </c>
      <c r="K2754" t="str">
        <f t="shared" si="807"/>
        <v>0.00233104333282655-0.0013701307672129i</v>
      </c>
      <c r="L2754" t="str">
        <f t="shared" si="808"/>
        <v>0.000714285714285714-0.0415600149012557i</v>
      </c>
      <c r="M2754" t="str">
        <f t="shared" si="809"/>
        <v>0.0025-0.00129481485819253i</v>
      </c>
      <c r="N2754">
        <f t="shared" si="810"/>
        <v>122.81862801866549</v>
      </c>
      <c r="O2754">
        <f t="shared" si="811"/>
        <v>9.450994485726925</v>
      </c>
      <c r="P2754" s="3">
        <f t="shared" si="812"/>
        <v>-9.450994485726925</v>
      </c>
      <c r="Q2754" s="3">
        <f t="shared" si="813"/>
        <v>-57.181371981334507</v>
      </c>
      <c r="R2754">
        <f t="shared" si="814"/>
        <v>122.81862801866549</v>
      </c>
      <c r="S2754">
        <f t="shared" si="815"/>
        <v>29.099702416403531</v>
      </c>
      <c r="T2754">
        <f t="shared" si="798"/>
        <v>-9.450994485726925</v>
      </c>
    </row>
    <row r="2755" spans="1:20" x14ac:dyDescent="0.25">
      <c r="A2755">
        <f t="shared" si="799"/>
        <v>183533.61019217595</v>
      </c>
      <c r="B2755">
        <f t="shared" si="816"/>
        <v>29210.281285585865</v>
      </c>
      <c r="C2755" t="str">
        <f t="shared" si="800"/>
        <v>0.182036040901714-0.284108988459465i</v>
      </c>
      <c r="D2755" t="str">
        <f t="shared" si="801"/>
        <v>3.47252777112423-0.684274296528113i</v>
      </c>
      <c r="E2755" t="str">
        <f t="shared" si="802"/>
        <v>271.592224018459-77.0227058494772i</v>
      </c>
      <c r="F2755" t="str">
        <f t="shared" si="803"/>
        <v>2.90900684612916-5.16442384492261i</v>
      </c>
      <c r="G2755" t="str">
        <f t="shared" si="804"/>
        <v>0.999689659196091-0.0176137586135083i</v>
      </c>
      <c r="H2755" t="str">
        <f t="shared" si="805"/>
        <v>1.20113764901869-50.7451849284319i</v>
      </c>
      <c r="I2755" t="str">
        <f t="shared" si="806"/>
        <v>-1.75068559482403-1.04144693751629i</v>
      </c>
      <c r="K2755" t="str">
        <f t="shared" si="807"/>
        <v>0.00233093333058446-0.0013659411099073i</v>
      </c>
      <c r="L2755" t="str">
        <f t="shared" si="808"/>
        <v>0.000714285714285714-0.0414026846993979i</v>
      </c>
      <c r="M2755" t="str">
        <f t="shared" si="809"/>
        <v>0.0025-0.00128991318807783i</v>
      </c>
      <c r="N2755">
        <f t="shared" si="810"/>
        <v>122.64874654485078</v>
      </c>
      <c r="O2755">
        <f t="shared" si="811"/>
        <v>9.4364774928537702</v>
      </c>
      <c r="P2755" s="3">
        <f t="shared" si="812"/>
        <v>-9.4364774928537702</v>
      </c>
      <c r="Q2755" s="3">
        <f t="shared" si="813"/>
        <v>-57.351253455149227</v>
      </c>
      <c r="R2755">
        <f t="shared" si="814"/>
        <v>122.64874654485078</v>
      </c>
      <c r="S2755">
        <f t="shared" si="815"/>
        <v>29.210281285585864</v>
      </c>
      <c r="T2755">
        <f t="shared" si="798"/>
        <v>-9.4364774928537702</v>
      </c>
    </row>
    <row r="2756" spans="1:20" x14ac:dyDescent="0.25">
      <c r="A2756">
        <f t="shared" si="799"/>
        <v>184231.03791090622</v>
      </c>
      <c r="B2756">
        <f t="shared" si="816"/>
        <v>29321.280354471091</v>
      </c>
      <c r="C2756" t="str">
        <f t="shared" si="800"/>
        <v>0.181476037749438-0.285131778018972i</v>
      </c>
      <c r="D2756" t="str">
        <f t="shared" si="801"/>
        <v>3.47248522046874-0.682739731112045i</v>
      </c>
      <c r="E2756" t="str">
        <f t="shared" si="802"/>
        <v>271.920421639937-78.516981831518i</v>
      </c>
      <c r="F2756" t="str">
        <f t="shared" si="803"/>
        <v>2.90899997195444-5.145262001218i</v>
      </c>
      <c r="G2756" t="str">
        <f t="shared" si="804"/>
        <v>0.999687296863599-0.0176806491156028i</v>
      </c>
      <c r="H2756" t="str">
        <f t="shared" si="805"/>
        <v>1.19178387581472-50.548518406586i</v>
      </c>
      <c r="I2756" t="str">
        <f t="shared" si="806"/>
        <v>-1.73743536273933-1.03708947510749i</v>
      </c>
      <c r="K2756" t="str">
        <f t="shared" si="807"/>
        <v>0.00233082303332544-0.0013617710154535i</v>
      </c>
      <c r="L2756" t="str">
        <f t="shared" si="808"/>
        <v>0.000714285714285714-0.0412459500890595i</v>
      </c>
      <c r="M2756" t="str">
        <f t="shared" si="809"/>
        <v>0.0025-0.0012850300737974i</v>
      </c>
      <c r="N2756">
        <f t="shared" si="810"/>
        <v>122.47527443188767</v>
      </c>
      <c r="O2756">
        <f t="shared" si="811"/>
        <v>9.4220582049088826</v>
      </c>
      <c r="P2756" s="3">
        <f t="shared" si="812"/>
        <v>-9.4220582049088826</v>
      </c>
      <c r="Q2756" s="3">
        <f t="shared" si="813"/>
        <v>-57.524725568112338</v>
      </c>
      <c r="R2756">
        <f t="shared" si="814"/>
        <v>122.47527443188767</v>
      </c>
      <c r="S2756">
        <f t="shared" si="815"/>
        <v>29.321280354471092</v>
      </c>
      <c r="T2756">
        <f t="shared" si="798"/>
        <v>-9.4220582049088826</v>
      </c>
    </row>
    <row r="2757" spans="1:20" x14ac:dyDescent="0.25">
      <c r="A2757">
        <f t="shared" si="799"/>
        <v>184931.11585496765</v>
      </c>
      <c r="B2757">
        <f t="shared" si="816"/>
        <v>29432.701219818082</v>
      </c>
      <c r="C2757" t="str">
        <f t="shared" si="800"/>
        <v>0.180891783415193-0.286162478179698i</v>
      </c>
      <c r="D2757" t="str">
        <f t="shared" si="801"/>
        <v>3.47244234686854-0.681214961063995i</v>
      </c>
      <c r="E2757" t="str">
        <f t="shared" si="802"/>
        <v>272.233100679693-80.0305534672828i</v>
      </c>
      <c r="F2757" t="str">
        <f t="shared" si="803"/>
        <v>2.90899304546958-5.12617417198372i</v>
      </c>
      <c r="G2757" t="str">
        <f t="shared" si="804"/>
        <v>0.999684916554562-0.0177477933236943i</v>
      </c>
      <c r="H2757" t="str">
        <f t="shared" si="805"/>
        <v>1.18250445873848-50.3526487478633i</v>
      </c>
      <c r="I2757" t="str">
        <f t="shared" si="806"/>
        <v>-1.72428758350526-1.03275330788253i</v>
      </c>
      <c r="K2757" t="str">
        <f t="shared" si="807"/>
        <v>0.00233071243484752-0.00135762042292816i</v>
      </c>
      <c r="L2757" t="str">
        <f t="shared" si="808"/>
        <v>0.000714285714285714-0.0410898088155605i</v>
      </c>
      <c r="M2757" t="str">
        <f t="shared" si="809"/>
        <v>0.0025-0.001280165445106i</v>
      </c>
      <c r="N2757">
        <f t="shared" si="810"/>
        <v>122.2981938324109</v>
      </c>
      <c r="O2757">
        <f t="shared" si="811"/>
        <v>9.4077445137910871</v>
      </c>
      <c r="P2757" s="3">
        <f t="shared" si="812"/>
        <v>-9.4077445137910871</v>
      </c>
      <c r="Q2757" s="3">
        <f t="shared" si="813"/>
        <v>-57.701806167589091</v>
      </c>
      <c r="R2757">
        <f t="shared" si="814"/>
        <v>122.2981938324109</v>
      </c>
      <c r="S2757">
        <f t="shared" si="815"/>
        <v>29.432701219818082</v>
      </c>
      <c r="T2757">
        <f t="shared" si="798"/>
        <v>-9.4077445137910871</v>
      </c>
    </row>
    <row r="2758" spans="1:20" x14ac:dyDescent="0.25">
      <c r="A2758">
        <f t="shared" si="799"/>
        <v>185633.85409521655</v>
      </c>
      <c r="B2758">
        <f t="shared" si="816"/>
        <v>29544.545484453392</v>
      </c>
      <c r="C2758" t="str">
        <f t="shared" si="800"/>
        <v>0.180282845344526-0.287200715712939i</v>
      </c>
      <c r="D2758" t="str">
        <f t="shared" si="801"/>
        <v>3.47239914788069-0.679699964152262i</v>
      </c>
      <c r="E2758" t="str">
        <f t="shared" si="802"/>
        <v>272.52967850292-81.5633833517179i</v>
      </c>
      <c r="F2758" t="str">
        <f t="shared" si="803"/>
        <v>2.90898606627677-5.1071600826138i</v>
      </c>
      <c r="G2758" t="str">
        <f t="shared" si="804"/>
        <v>0.999682518132269-0.0178151921964004i</v>
      </c>
      <c r="H2758" t="str">
        <f t="shared" si="805"/>
        <v>1.17329877919908-50.157572328723i</v>
      </c>
      <c r="I2758" t="str">
        <f t="shared" si="806"/>
        <v>-1.71124144735462-1.02843829808636i</v>
      </c>
      <c r="K2758" t="str">
        <f t="shared" si="807"/>
        <v>0.00233060152893362-0.00135348927167745i</v>
      </c>
      <c r="L2758" t="str">
        <f t="shared" si="808"/>
        <v>0.000714285714285714-0.0409342586327559i</v>
      </c>
      <c r="M2758" t="str">
        <f t="shared" si="809"/>
        <v>0.0025-0.00127531923202431i</v>
      </c>
      <c r="N2758">
        <f t="shared" si="810"/>
        <v>122.11748766040529</v>
      </c>
      <c r="O2758">
        <f t="shared" si="811"/>
        <v>9.3935444644322903</v>
      </c>
      <c r="P2758" s="3">
        <f t="shared" si="812"/>
        <v>-9.3935444644322903</v>
      </c>
      <c r="Q2758" s="3">
        <f t="shared" si="813"/>
        <v>-57.882512339594719</v>
      </c>
      <c r="R2758">
        <f t="shared" si="814"/>
        <v>122.11748766040529</v>
      </c>
      <c r="S2758">
        <f t="shared" si="815"/>
        <v>29.544545484453394</v>
      </c>
      <c r="T2758">
        <f t="shared" si="798"/>
        <v>-9.3935444644322903</v>
      </c>
    </row>
    <row r="2759" spans="1:20" x14ac:dyDescent="0.25">
      <c r="A2759">
        <f t="shared" si="799"/>
        <v>186339.26274077839</v>
      </c>
      <c r="B2759">
        <f t="shared" si="816"/>
        <v>29656.814757294316</v>
      </c>
      <c r="C2759" t="str">
        <f t="shared" si="800"/>
        <v>0.17964879259573-0.288246099448273i</v>
      </c>
      <c r="D2759" t="str">
        <f t="shared" si="801"/>
        <v>3.47235562104388-0.678194718282347i</v>
      </c>
      <c r="E2759" t="str">
        <f t="shared" si="802"/>
        <v>272.809563002444-83.1154182627087i</v>
      </c>
      <c r="F2759" t="str">
        <f t="shared" si="803"/>
        <v>2.90897903397522-5.08821945956279i</v>
      </c>
      <c r="G2759" t="str">
        <f t="shared" si="804"/>
        <v>0.999680101458974-0.0178828466959192i</v>
      </c>
      <c r="H2759" t="str">
        <f t="shared" si="805"/>
        <v>1.16416622416877-49.9632855464846i</v>
      </c>
      <c r="I2759" t="str">
        <f t="shared" si="806"/>
        <v>-1.69829615118742-1.02414430918361i</v>
      </c>
      <c r="K2759" t="str">
        <f t="shared" si="807"/>
        <v>0.00233049030935114-0.00134937750131612i</v>
      </c>
      <c r="L2759" t="str">
        <f t="shared" si="808"/>
        <v>0.000714285714285714-0.0407792973030046i</v>
      </c>
      <c r="M2759" t="str">
        <f t="shared" si="809"/>
        <v>0.0025-0.00127049136483792i</v>
      </c>
      <c r="N2759">
        <f t="shared" si="810"/>
        <v>121.93313963083439</v>
      </c>
      <c r="O2759">
        <f t="shared" si="811"/>
        <v>9.3794662545494205</v>
      </c>
      <c r="P2759" s="3">
        <f t="shared" si="812"/>
        <v>-9.3794662545494205</v>
      </c>
      <c r="Q2759" s="3">
        <f t="shared" si="813"/>
        <v>-58.06686036916561</v>
      </c>
      <c r="R2759">
        <f t="shared" si="814"/>
        <v>121.93313963083439</v>
      </c>
      <c r="S2759">
        <f t="shared" si="815"/>
        <v>29.656814757294317</v>
      </c>
      <c r="T2759">
        <f t="shared" si="798"/>
        <v>-9.3794662545494205</v>
      </c>
    </row>
    <row r="2760" spans="1:20" x14ac:dyDescent="0.25">
      <c r="A2760">
        <f t="shared" si="799"/>
        <v>187047.35193919335</v>
      </c>
      <c r="B2760">
        <f t="shared" si="816"/>
        <v>29769.510653372035</v>
      </c>
      <c r="C2760" t="str">
        <f t="shared" si="800"/>
        <v>0.178989196465293-0.289298219927319i</v>
      </c>
      <c r="D2760" t="str">
        <f t="shared" si="801"/>
        <v>3.47231176387829-0.676699201496591i</v>
      </c>
      <c r="E2760" t="str">
        <f t="shared" si="802"/>
        <v>273.072152905632-84.6865884984717i</v>
      </c>
      <c r="F2760" t="str">
        <f t="shared" si="803"/>
        <v>2.908971948161-5.06935203034177i</v>
      </c>
      <c r="G2760" t="str">
        <f t="shared" si="804"/>
        <v>0.999677666395883-0.0179507577880419i</v>
      </c>
      <c r="H2760" t="str">
        <f t="shared" si="805"/>
        <v>1.15510618612647-49.7697848191578i</v>
      </c>
      <c r="I2760" t="str">
        <f t="shared" si="806"/>
        <v>-1.68545089851177-1.01987120584496i</v>
      </c>
      <c r="K2760" t="str">
        <f t="shared" si="807"/>
        <v>0.00233037876985168-0.00134528505172646i</v>
      </c>
      <c r="L2760" t="str">
        <f t="shared" si="808"/>
        <v>0.000714285714285714-0.0406249225971355i</v>
      </c>
      <c r="M2760" t="str">
        <f t="shared" si="809"/>
        <v>0.0025-0.00126568177409636i</v>
      </c>
      <c r="N2760">
        <f t="shared" si="810"/>
        <v>121.74513430009314</v>
      </c>
      <c r="O2760">
        <f t="shared" si="811"/>
        <v>9.3655182341947416</v>
      </c>
      <c r="P2760" s="3">
        <f t="shared" si="812"/>
        <v>-9.3655182341947416</v>
      </c>
      <c r="Q2760" s="3">
        <f t="shared" si="813"/>
        <v>-58.254865699906858</v>
      </c>
      <c r="R2760">
        <f t="shared" si="814"/>
        <v>121.74513430009314</v>
      </c>
      <c r="S2760">
        <f t="shared" si="815"/>
        <v>29.769510653372034</v>
      </c>
      <c r="T2760">
        <f t="shared" si="798"/>
        <v>-9.3655182341947416</v>
      </c>
    </row>
    <row r="2761" spans="1:20" x14ac:dyDescent="0.25">
      <c r="A2761">
        <f t="shared" si="799"/>
        <v>187758.13187656229</v>
      </c>
      <c r="B2761">
        <f t="shared" si="816"/>
        <v>29882.63479385485</v>
      </c>
      <c r="C2761" t="str">
        <f t="shared" si="800"/>
        <v>0.178303631143735-0.290356649073037i</v>
      </c>
      <c r="D2761" t="str">
        <f t="shared" si="801"/>
        <v>3.47226757388546-0.675213391973839i</v>
      </c>
      <c r="E2761" t="str">
        <f t="shared" si="802"/>
        <v>273.31683811574-86.2768072094452i</v>
      </c>
      <c r="F2761" t="str">
        <f t="shared" si="803"/>
        <v>2.90896480842718-5.05055752351455i</v>
      </c>
      <c r="G2761" t="str">
        <f t="shared" si="804"/>
        <v>0.999675212803149-0.0180189264421655i</v>
      </c>
      <c r="H2761" t="str">
        <f t="shared" si="805"/>
        <v>1.14611806300252-49.5770665852842i</v>
      </c>
      <c r="I2761" t="str">
        <f t="shared" si="806"/>
        <v>-1.67270489938571-1.01561885393389i</v>
      </c>
      <c r="K2761" t="str">
        <f t="shared" si="807"/>
        <v>0.00233026690417074-0.00134121186305731i</v>
      </c>
      <c r="L2761" t="str">
        <f t="shared" si="808"/>
        <v>0.000714285714285714-0.0404711322944166i</v>
      </c>
      <c r="M2761" t="str">
        <f t="shared" si="809"/>
        <v>0.0025-0.00126089039061203i</v>
      </c>
      <c r="N2761">
        <f t="shared" si="810"/>
        <v>121.55345710727019</v>
      </c>
      <c r="O2761">
        <f t="shared" si="811"/>
        <v>9.3517089050947639</v>
      </c>
      <c r="P2761" s="3">
        <f t="shared" si="812"/>
        <v>-9.3517089050947639</v>
      </c>
      <c r="Q2761" s="3">
        <f t="shared" si="813"/>
        <v>-58.446542892729816</v>
      </c>
      <c r="R2761">
        <f t="shared" si="814"/>
        <v>121.55345710727019</v>
      </c>
      <c r="S2761">
        <f t="shared" si="815"/>
        <v>29.882634793854848</v>
      </c>
      <c r="T2761">
        <f t="shared" si="798"/>
        <v>-9.3517089050947639</v>
      </c>
    </row>
    <row r="2762" spans="1:20" x14ac:dyDescent="0.25">
      <c r="A2762">
        <f t="shared" si="799"/>
        <v>188471.61277769323</v>
      </c>
      <c r="B2762">
        <f t="shared" si="816"/>
        <v>29996.188806071499</v>
      </c>
      <c r="C2762" t="str">
        <f t="shared" si="800"/>
        <v>0.177591674401955-0.291420939876523i</v>
      </c>
      <c r="D2762" t="str">
        <f t="shared" si="801"/>
        <v>3.47222304854822-0.673737268029077i</v>
      </c>
      <c r="E2762" t="str">
        <f t="shared" si="802"/>
        <v>273.543000088995-87.8859697261929i</v>
      </c>
      <c r="F2762" t="str">
        <f t="shared" si="803"/>
        <v>2.90895761436375-5.03183566869369i</v>
      </c>
      <c r="G2762" t="str">
        <f t="shared" si="804"/>
        <v>0.999672740539862-0.0180873536313067i</v>
      </c>
      <c r="H2762" t="str">
        <f t="shared" si="805"/>
        <v>1.13720125812359-49.3851273037727i</v>
      </c>
      <c r="I2762" t="str">
        <f t="shared" si="806"/>
        <v>-1.66005737035936-1.01138712049344i</v>
      </c>
      <c r="K2762" t="str">
        <f t="shared" si="807"/>
        <v>0.00233015470602735-0.00133715787572313i</v>
      </c>
      <c r="L2762" t="str">
        <f t="shared" si="808"/>
        <v>0.000714285714285714-0.0403179241825231i</v>
      </c>
      <c r="M2762" t="str">
        <f t="shared" si="809"/>
        <v>0.0025-0.00125611714545929i</v>
      </c>
      <c r="N2762">
        <f t="shared" si="810"/>
        <v>121.35809441616804</v>
      </c>
      <c r="O2762">
        <f t="shared" si="811"/>
        <v>9.3380469197672653</v>
      </c>
      <c r="P2762" s="3">
        <f t="shared" si="812"/>
        <v>-9.3380469197672653</v>
      </c>
      <c r="Q2762" s="3">
        <f t="shared" si="813"/>
        <v>-58.641905583831957</v>
      </c>
      <c r="R2762">
        <f t="shared" si="814"/>
        <v>121.35809441616804</v>
      </c>
      <c r="S2762">
        <f t="shared" si="815"/>
        <v>29.996188806071498</v>
      </c>
      <c r="T2762">
        <f t="shared" si="798"/>
        <v>-9.3380469197672653</v>
      </c>
    </row>
    <row r="2763" spans="1:20" x14ac:dyDescent="0.25">
      <c r="A2763">
        <f t="shared" si="799"/>
        <v>189187.80490624846</v>
      </c>
      <c r="B2763">
        <f t="shared" si="816"/>
        <v>30110.174323534571</v>
      </c>
      <c r="C2763" t="str">
        <f t="shared" si="800"/>
        <v>0.176852908308292-0.292490626103249i</v>
      </c>
      <c r="D2763" t="str">
        <f t="shared" si="801"/>
        <v>3.47217818533044-0.672270808113079i</v>
      </c>
      <c r="E2763" t="str">
        <f t="shared" si="802"/>
        <v>273.750012248742-89.5139528848423i</v>
      </c>
      <c r="F2763" t="str">
        <f t="shared" si="803"/>
        <v>2.90895036555753-5.01318619653662i</v>
      </c>
      <c r="G2763" t="str">
        <f t="shared" si="804"/>
        <v>0.999670249464043-0.0181560403321137i</v>
      </c>
      <c r="H2763" t="str">
        <f t="shared" si="805"/>
        <v>1.12835518015844-49.1939634537398i</v>
      </c>
      <c r="I2763" t="str">
        <f t="shared" si="806"/>
        <v>-1.64750753441772-1.00717587373311i</v>
      </c>
      <c r="K2763" t="str">
        <f t="shared" si="807"/>
        <v>0.00233004216912377-0.00133312303040298i</v>
      </c>
      <c r="L2763" t="str">
        <f t="shared" si="808"/>
        <v>0.000714285714285714-0.0401652960575045i</v>
      </c>
      <c r="M2763" t="str">
        <f t="shared" si="809"/>
        <v>0.0025-0.00125136196997339i</v>
      </c>
      <c r="N2763">
        <f t="shared" si="810"/>
        <v>121.15903355805725</v>
      </c>
      <c r="O2763">
        <f t="shared" si="811"/>
        <v>9.3245410804052256</v>
      </c>
      <c r="P2763" s="3">
        <f t="shared" si="812"/>
        <v>-9.3245410804052256</v>
      </c>
      <c r="Q2763" s="3">
        <f t="shared" si="813"/>
        <v>-58.840966441942747</v>
      </c>
      <c r="R2763">
        <f t="shared" si="814"/>
        <v>121.15903355805725</v>
      </c>
      <c r="S2763">
        <f t="shared" si="815"/>
        <v>30.110174323534572</v>
      </c>
      <c r="T2763">
        <f t="shared" si="798"/>
        <v>-9.3245410804052256</v>
      </c>
    </row>
    <row r="2764" spans="1:20" x14ac:dyDescent="0.25">
      <c r="A2764">
        <f t="shared" si="799"/>
        <v>189906.71856489219</v>
      </c>
      <c r="B2764">
        <f t="shared" si="816"/>
        <v>30224.592985964002</v>
      </c>
      <c r="C2764" t="str">
        <f t="shared" si="800"/>
        <v>0.176086919976219-0.293565222020786i</v>
      </c>
      <c r="D2764" t="str">
        <f t="shared" si="801"/>
        <v>3.47213298167695-0.670813990812058i</v>
      </c>
      <c r="E2764" t="str">
        <f t="shared" si="802"/>
        <v>273.937240437822-91.1606143517556i</v>
      </c>
      <c r="F2764" t="str">
        <f t="shared" si="803"/>
        <v>2.90894306159226-4.99460883874175i</v>
      </c>
      <c r="G2764" t="str">
        <f t="shared" si="804"/>
        <v>0.999667739432633-0.0182249875248802i</v>
      </c>
      <c r="H2764" t="str">
        <f t="shared" si="805"/>
        <v>1.11957924306436-49.0035715343523i</v>
      </c>
      <c r="I2764" t="str">
        <f t="shared" si="806"/>
        <v>-1.63505462092404-1.00298498301615i</v>
      </c>
      <c r="K2764" t="str">
        <f t="shared" si="807"/>
        <v>0.00232992928714514-0.00132910726803955i</v>
      </c>
      <c r="L2764" t="str">
        <f t="shared" si="808"/>
        <v>0.000714285714285714-0.0400132457237543i</v>
      </c>
      <c r="M2764" t="str">
        <f t="shared" si="809"/>
        <v>0.0025-0.00124662479574954i</v>
      </c>
      <c r="N2764">
        <f t="shared" si="810"/>
        <v>120.95626287510936</v>
      </c>
      <c r="O2764">
        <f t="shared" si="811"/>
        <v>9.3112003375185939</v>
      </c>
      <c r="P2764" s="3">
        <f t="shared" si="812"/>
        <v>-9.3112003375185939</v>
      </c>
      <c r="Q2764" s="3">
        <f t="shared" si="813"/>
        <v>-59.043737124890633</v>
      </c>
      <c r="R2764">
        <f t="shared" si="814"/>
        <v>120.95626287510936</v>
      </c>
      <c r="S2764">
        <f t="shared" si="815"/>
        <v>30.224592985964001</v>
      </c>
      <c r="T2764">
        <f t="shared" si="798"/>
        <v>-9.3112003375185939</v>
      </c>
    </row>
    <row r="2765" spans="1:20" x14ac:dyDescent="0.25">
      <c r="A2765">
        <f t="shared" si="799"/>
        <v>190628.3640954388</v>
      </c>
      <c r="B2765">
        <f t="shared" si="816"/>
        <v>30339.446439310665</v>
      </c>
      <c r="C2765" t="str">
        <f t="shared" si="800"/>
        <v>0.175293302342676-0.294644222150186i</v>
      </c>
      <c r="D2765" t="str">
        <f t="shared" si="801"/>
        <v>3.47208743501341-0.669366794847318i</v>
      </c>
      <c r="E2765" t="str">
        <f t="shared" si="802"/>
        <v>274.104043410481-92.8257919492351i</v>
      </c>
      <c r="F2765" t="str">
        <f t="shared" si="803"/>
        <v>2.90893570204847-4.97610332804464i</v>
      </c>
      <c r="G2765" t="str">
        <f t="shared" si="804"/>
        <v>0.999665210301489-0.018294196193558i</v>
      </c>
      <c r="H2765" t="str">
        <f t="shared" si="805"/>
        <v>1.11087286603405-48.8139480646686i</v>
      </c>
      <c r="I2765" t="str">
        <f t="shared" si="806"/>
        <v>-1.6226978655637-0.998814318846689i</v>
      </c>
      <c r="K2765" t="str">
        <f t="shared" si="807"/>
        <v>0.00232981605375919-0.0013251105298382i</v>
      </c>
      <c r="L2765" t="str">
        <f t="shared" si="808"/>
        <v>0.000714285714285714-0.0398617709939772i</v>
      </c>
      <c r="M2765" t="str">
        <f t="shared" si="809"/>
        <v>0.0025-0.0012419055546419i</v>
      </c>
      <c r="N2765">
        <f t="shared" si="810"/>
        <v>120.74977176447111</v>
      </c>
      <c r="O2765">
        <f t="shared" si="811"/>
        <v>9.2980337883207262</v>
      </c>
      <c r="P2765" s="3">
        <f t="shared" si="812"/>
        <v>-9.2980337883207262</v>
      </c>
      <c r="Q2765" s="3">
        <f t="shared" si="813"/>
        <v>-59.250228235528894</v>
      </c>
      <c r="R2765">
        <f t="shared" si="814"/>
        <v>120.74977176447111</v>
      </c>
      <c r="S2765">
        <f t="shared" si="815"/>
        <v>30.339446439310663</v>
      </c>
      <c r="T2765">
        <f t="shared" si="798"/>
        <v>-9.2980337883207262</v>
      </c>
    </row>
    <row r="2766" spans="1:20" x14ac:dyDescent="0.25">
      <c r="A2766">
        <f t="shared" si="799"/>
        <v>191352.75187900144</v>
      </c>
      <c r="B2766">
        <f t="shared" si="816"/>
        <v>30454.736335780046</v>
      </c>
      <c r="C2766" t="str">
        <f t="shared" si="800"/>
        <v>0.174471654976733-0.2957271010431i</v>
      </c>
      <c r="D2766" t="str">
        <f t="shared" si="801"/>
        <v>3.47204154274616-0.667929199074914i</v>
      </c>
      <c r="E2766" t="str">
        <f t="shared" si="802"/>
        <v>274.249773364849-94.5093029841778i</v>
      </c>
      <c r="F2766" t="str">
        <f t="shared" si="803"/>
        <v>2.90892828650356-4.95766939821415i</v>
      </c>
      <c r="G2766" t="str">
        <f t="shared" si="804"/>
        <v>0.999662661925372-0.0183636673257703i</v>
      </c>
      <c r="H2766" t="str">
        <f t="shared" si="805"/>
        <v>1.1022354734434-48.6250895834878i</v>
      </c>
      <c r="I2766" t="str">
        <f t="shared" si="806"/>
        <v>-1.61043651028881-0.994663752857372i</v>
      </c>
      <c r="K2766" t="str">
        <f t="shared" si="807"/>
        <v>0.00232970246261585-0.00132113275726596i</v>
      </c>
      <c r="L2766" t="str">
        <f t="shared" si="808"/>
        <v>0.000714285714285714-0.0397108696891583i</v>
      </c>
      <c r="M2766" t="str">
        <f t="shared" si="809"/>
        <v>0.0025-0.0012372041787626i</v>
      </c>
      <c r="N2766">
        <f t="shared" si="810"/>
        <v>120.5395507229245</v>
      </c>
      <c r="O2766">
        <f t="shared" si="811"/>
        <v>9.2850506748525508</v>
      </c>
      <c r="P2766" s="3">
        <f t="shared" si="812"/>
        <v>-9.2850506748525508</v>
      </c>
      <c r="Q2766" s="3">
        <f t="shared" si="813"/>
        <v>-59.460449277075497</v>
      </c>
      <c r="R2766">
        <f t="shared" si="814"/>
        <v>120.5395507229245</v>
      </c>
      <c r="S2766">
        <f t="shared" si="815"/>
        <v>30.454736335780044</v>
      </c>
      <c r="T2766">
        <f t="shared" si="798"/>
        <v>-9.2850506748525508</v>
      </c>
    </row>
    <row r="2767" spans="1:20" x14ac:dyDescent="0.25">
      <c r="A2767">
        <f t="shared" si="799"/>
        <v>192079.89233614167</v>
      </c>
      <c r="B2767">
        <f t="shared" si="816"/>
        <v>30570.464333856013</v>
      </c>
      <c r="C2767" t="str">
        <f t="shared" si="800"/>
        <v>0.173621584918251-0.296813313087049i</v>
      </c>
      <c r="D2767" t="str">
        <f t="shared" si="801"/>
        <v>3.471995302262-0.666501182485283i</v>
      </c>
      <c r="E2767" t="str">
        <f t="shared" si="802"/>
        <v>274.373776517131-96.2109435818394i</v>
      </c>
      <c r="F2767" t="str">
        <f t="shared" si="803"/>
        <v>2.90892081453166-4.9393067840485i</v>
      </c>
      <c r="G2767" t="str">
        <f t="shared" si="804"/>
        <v>0.999660094157939-0.018433401912825i</v>
      </c>
      <c r="H2767" t="str">
        <f t="shared" si="805"/>
        <v>1.09366649479951-48.4369926491909i</v>
      </c>
      <c r="I2767" t="str">
        <f t="shared" si="806"/>
        <v>-1.59826980326298-0.990533157796818i</v>
      </c>
      <c r="K2767" t="str">
        <f t="shared" si="807"/>
        <v>0.00232958850734701-0.00131717389205062i</v>
      </c>
      <c r="L2767" t="str">
        <f t="shared" si="808"/>
        <v>0.000714285714285714-0.039560539638532i</v>
      </c>
      <c r="M2767" t="str">
        <f t="shared" si="809"/>
        <v>0.0025-0.00123252060048078i</v>
      </c>
      <c r="N2767">
        <f t="shared" si="810"/>
        <v>120.3255913920635</v>
      </c>
      <c r="O2767">
        <f t="shared" si="811"/>
        <v>9.272260381830117</v>
      </c>
      <c r="P2767" s="3">
        <f t="shared" si="812"/>
        <v>-9.272260381830117</v>
      </c>
      <c r="Q2767" s="3">
        <f t="shared" si="813"/>
        <v>-59.674408607936506</v>
      </c>
      <c r="R2767">
        <f t="shared" si="814"/>
        <v>120.3255913920635</v>
      </c>
      <c r="S2767">
        <f t="shared" si="815"/>
        <v>30.570464333856012</v>
      </c>
      <c r="T2767">
        <f t="shared" si="798"/>
        <v>-9.272260381830117</v>
      </c>
    </row>
    <row r="2768" spans="1:20" x14ac:dyDescent="0.25">
      <c r="A2768">
        <f t="shared" si="799"/>
        <v>192809.795927019</v>
      </c>
      <c r="B2768">
        <f t="shared" si="816"/>
        <v>30686.632098324666</v>
      </c>
      <c r="C2768" t="str">
        <f t="shared" si="800"/>
        <v>0.172742707546123-0.297902292340975i</v>
      </c>
      <c r="D2768" t="str">
        <f t="shared" si="801"/>
        <v>3.47194871092822-0.665082724202936i</v>
      </c>
      <c r="E2768" t="str">
        <f t="shared" si="802"/>
        <v>274.475393718462-97.9304880267628i</v>
      </c>
      <c r="F2768" t="str">
        <f t="shared" si="803"/>
        <v>2.9089132857037-4.92101522137166i</v>
      </c>
      <c r="G2768" t="str">
        <f t="shared" si="804"/>
        <v>0.999657506851737-0.0185034009497276i</v>
      </c>
      <c r="H2768" t="str">
        <f t="shared" si="805"/>
        <v>1.08516536468956-48.2496538395915i</v>
      </c>
      <c r="I2768" t="str">
        <f t="shared" si="806"/>
        <v>-1.58619699880708-0.98642240751748i</v>
      </c>
      <c r="K2768" t="str">
        <f t="shared" si="807"/>
        <v>0.0023294741815661-0.00131323387617967i</v>
      </c>
      <c r="L2768" t="str">
        <f t="shared" si="808"/>
        <v>0.000714285714285714-0.0394107786795496i</v>
      </c>
      <c r="M2768" t="str">
        <f t="shared" si="809"/>
        <v>0.0025-0.00122785475242157i</v>
      </c>
      <c r="N2768">
        <f t="shared" si="810"/>
        <v>120.10788660395025</v>
      </c>
      <c r="O2768">
        <f t="shared" si="811"/>
        <v>9.2596724342081913</v>
      </c>
      <c r="P2768" s="3">
        <f t="shared" si="812"/>
        <v>-9.2596724342081913</v>
      </c>
      <c r="Q2768" s="3">
        <f t="shared" si="813"/>
        <v>-59.892113396049751</v>
      </c>
      <c r="R2768">
        <f t="shared" si="814"/>
        <v>120.10788660395025</v>
      </c>
      <c r="S2768">
        <f t="shared" si="815"/>
        <v>30.686632098324665</v>
      </c>
      <c r="T2768">
        <f t="shared" si="798"/>
        <v>-9.2596724342081913</v>
      </c>
    </row>
    <row r="2769" spans="1:20" x14ac:dyDescent="0.25">
      <c r="A2769">
        <f t="shared" si="799"/>
        <v>193542.47315154169</v>
      </c>
      <c r="B2769">
        <f t="shared" si="816"/>
        <v>30803.241300298301</v>
      </c>
      <c r="C2769" t="str">
        <f t="shared" si="800"/>
        <v>0.171834647475316-0.298993452403576i</v>
      </c>
      <c r="D2769" t="str">
        <f t="shared" si="801"/>
        <v>3.47190176609224-0.66367380348608i</v>
      </c>
      <c r="E2769" t="str">
        <f t="shared" si="802"/>
        <v>274.55396111532-99.667688113345i</v>
      </c>
      <c r="F2769" t="str">
        <f t="shared" si="803"/>
        <v>2.90890569958735-4.90279444702935i</v>
      </c>
      <c r="G2769" t="str">
        <f t="shared" si="804"/>
        <v>0.999654899858194-0.0185736654351947i</v>
      </c>
      <c r="H2769" t="str">
        <f t="shared" si="805"/>
        <v>1.07673152273024-48.0630697517849i</v>
      </c>
      <c r="I2769" t="str">
        <f t="shared" si="806"/>
        <v>-1.57421735734514-0.982331376963559i</v>
      </c>
      <c r="K2769" t="str">
        <f t="shared" si="807"/>
        <v>0.00232935947886781-0.00130931265189944i</v>
      </c>
      <c r="L2769" t="str">
        <f t="shared" si="808"/>
        <v>0.000714285714285714-0.0392615846578498i</v>
      </c>
      <c r="M2769" t="str">
        <f t="shared" si="809"/>
        <v>0.0025-0.00122320656746521i</v>
      </c>
      <c r="N2769">
        <f t="shared" si="810"/>
        <v>119.88643042715013</v>
      </c>
      <c r="O2769">
        <f t="shared" si="811"/>
        <v>9.2472964944483813</v>
      </c>
      <c r="P2769" s="3">
        <f t="shared" si="812"/>
        <v>-9.2472964944483813</v>
      </c>
      <c r="Q2769" s="3">
        <f t="shared" si="813"/>
        <v>-60.113569572849869</v>
      </c>
      <c r="R2769">
        <f t="shared" si="814"/>
        <v>119.88643042715013</v>
      </c>
      <c r="S2769">
        <f t="shared" si="815"/>
        <v>30.8032413002983</v>
      </c>
      <c r="T2769">
        <f t="shared" si="798"/>
        <v>-9.2472964944483813</v>
      </c>
    </row>
    <row r="2770" spans="1:20" x14ac:dyDescent="0.25">
      <c r="A2770">
        <f t="shared" si="799"/>
        <v>194277.93454951758</v>
      </c>
      <c r="B2770">
        <f t="shared" si="816"/>
        <v>30920.293617239437</v>
      </c>
      <c r="C2770" t="str">
        <f t="shared" si="800"/>
        <v>0.170897039482123-0.300086186316716i</v>
      </c>
      <c r="D2770" t="str">
        <f t="shared" si="801"/>
        <v>3.47185446508165-0.6622743997263i</v>
      </c>
      <c r="E2770" t="str">
        <f t="shared" si="802"/>
        <v>274.608810854327-101.422272508363i</v>
      </c>
      <c r="F2770" t="str">
        <f t="shared" si="803"/>
        <v>2.908898055747-4.88464419888536i</v>
      </c>
      <c r="G2770" t="str">
        <f t="shared" si="804"/>
        <v>0.999652273027607-0.0186441963716673i</v>
      </c>
      <c r="H2770" t="str">
        <f t="shared" si="805"/>
        <v>1.0683644135178-47.8772370020014i</v>
      </c>
      <c r="I2770" t="str">
        <f t="shared" si="806"/>
        <v>-1.56233014535114-0.978259942159128i</v>
      </c>
      <c r="K2770" t="str">
        <f t="shared" si="807"/>
        <v>0.00232924439282778-0.00130541016171404i</v>
      </c>
      <c r="L2770" t="str">
        <f t="shared" si="808"/>
        <v>0.000714285714285714-0.0391129554272264i</v>
      </c>
      <c r="M2770" t="str">
        <f t="shared" si="809"/>
        <v>0.0025-0.00121857597874597i</v>
      </c>
      <c r="N2770">
        <f t="shared" si="810"/>
        <v>119.66121821311035</v>
      </c>
      <c r="O2770">
        <f t="shared" si="811"/>
        <v>9.2351423594816353</v>
      </c>
      <c r="P2770" s="3">
        <f t="shared" si="812"/>
        <v>-9.2351423594816353</v>
      </c>
      <c r="Q2770" s="3">
        <f t="shared" si="813"/>
        <v>-60.338781786889648</v>
      </c>
      <c r="R2770">
        <f t="shared" si="814"/>
        <v>119.66121821311035</v>
      </c>
      <c r="S2770">
        <f t="shared" si="815"/>
        <v>30.920293617239437</v>
      </c>
      <c r="T2770">
        <f t="shared" si="798"/>
        <v>-9.2351423594816353</v>
      </c>
    </row>
    <row r="2771" spans="1:20" x14ac:dyDescent="0.25">
      <c r="A2771">
        <f t="shared" si="799"/>
        <v>195016.19070080575</v>
      </c>
      <c r="B2771">
        <f t="shared" si="816"/>
        <v>31037.790732984948</v>
      </c>
      <c r="C2771" t="str">
        <f t="shared" si="800"/>
        <v>0.169929529456443-0.301179866506449i</v>
      </c>
      <c r="D2771" t="str">
        <f t="shared" si="801"/>
        <v>3.47180680520395-0.660884492448209i</v>
      </c>
      <c r="E2771" t="str">
        <f t="shared" si="802"/>
        <v>274.639271832078-103.193946128186i</v>
      </c>
      <c r="F2771" t="str">
        <f t="shared" si="803"/>
        <v>2.90889035374371-4.86656421581774i</v>
      </c>
      <c r="G2771" t="str">
        <f t="shared" si="804"/>
        <v>0.99964962620914-0.018714994765324i</v>
      </c>
      <c r="H2771" t="str">
        <f t="shared" si="805"/>
        <v>1.06006348657839-47.6921522254552i</v>
      </c>
      <c r="I2771" t="str">
        <f t="shared" si="806"/>
        <v>-1.55053463529594-0.974207980196277i</v>
      </c>
      <c r="K2771" t="str">
        <f t="shared" si="807"/>
        <v>0.0023291289170022-0.0013015263483845i</v>
      </c>
      <c r="L2771" t="str">
        <f t="shared" si="808"/>
        <v>0.000714285714285714-0.0389648888495979i</v>
      </c>
      <c r="M2771" t="str">
        <f t="shared" si="809"/>
        <v>0.0025-0.0012139629196513i</v>
      </c>
      <c r="N2771">
        <f t="shared" si="810"/>
        <v>119.43224664276229</v>
      </c>
      <c r="O2771">
        <f t="shared" si="811"/>
        <v>9.2232199573559264</v>
      </c>
      <c r="P2771" s="3">
        <f t="shared" si="812"/>
        <v>-9.2232199573559264</v>
      </c>
      <c r="Q2771" s="3">
        <f t="shared" si="813"/>
        <v>-60.567753357237706</v>
      </c>
      <c r="R2771">
        <f t="shared" si="814"/>
        <v>119.43224664276229</v>
      </c>
      <c r="S2771">
        <f t="shared" si="815"/>
        <v>31.037790732984949</v>
      </c>
      <c r="T2771">
        <f t="shared" si="798"/>
        <v>-9.2232199573559264</v>
      </c>
    </row>
    <row r="2772" spans="1:20" x14ac:dyDescent="0.25">
      <c r="A2772">
        <f t="shared" si="799"/>
        <v>195757.25222546881</v>
      </c>
      <c r="B2772">
        <f t="shared" si="816"/>
        <v>31155.734337770293</v>
      </c>
      <c r="C2772" t="str">
        <f t="shared" si="800"/>
        <v>0.168931775380148-0.302273844764022i</v>
      </c>
      <c r="D2772" t="str">
        <f t="shared" si="801"/>
        <v>3.47175878374644-0.659504061309111i</v>
      </c>
      <c r="E2772" t="str">
        <f t="shared" si="802"/>
        <v>274.644670490576-104.982389533262i</v>
      </c>
      <c r="F2772" t="str">
        <f t="shared" si="803"/>
        <v>2.90888259313524-4.84855423771505i</v>
      </c>
      <c r="G2772" t="str">
        <f t="shared" si="804"/>
        <v>0.99964695925081-0.0187860616260944i</v>
      </c>
      <c r="H2772" t="str">
        <f t="shared" si="805"/>
        <v>1.05182819631928-47.5078120761988i</v>
      </c>
      <c r="I2772" t="str">
        <f t="shared" si="806"/>
        <v>-1.53883010559495-0.970175369223519i</v>
      </c>
      <c r="K2772" t="str">
        <f t="shared" si="807"/>
        <v>0.00232901304492754-0.00129766115492771i</v>
      </c>
      <c r="L2772" t="str">
        <f t="shared" si="808"/>
        <v>0.000714285714285714-0.0388173827949769i</v>
      </c>
      <c r="M2772" t="str">
        <f t="shared" si="809"/>
        <v>0.0025-0.00120936732382078i</v>
      </c>
      <c r="N2772">
        <f t="shared" si="810"/>
        <v>119.19951377329826</v>
      </c>
      <c r="O2772">
        <f t="shared" si="811"/>
        <v>9.2115393435594406</v>
      </c>
      <c r="P2772" s="3">
        <f t="shared" si="812"/>
        <v>-9.2115393435594406</v>
      </c>
      <c r="Q2772" s="3">
        <f t="shared" si="813"/>
        <v>-60.800486226701729</v>
      </c>
      <c r="R2772">
        <f t="shared" si="814"/>
        <v>119.19951377329826</v>
      </c>
      <c r="S2772">
        <f t="shared" si="815"/>
        <v>31.155734337770294</v>
      </c>
      <c r="T2772">
        <f t="shared" si="798"/>
        <v>-9.2115393435594406</v>
      </c>
    </row>
    <row r="2773" spans="1:20" x14ac:dyDescent="0.25">
      <c r="A2773">
        <f t="shared" si="799"/>
        <v>196501.1297839256</v>
      </c>
      <c r="B2773">
        <f t="shared" si="816"/>
        <v>31274.126128253822</v>
      </c>
      <c r="C2773" t="str">
        <f t="shared" si="800"/>
        <v>0.167903448330141-0.303367452269368i</v>
      </c>
      <c r="D2773" t="str">
        <f t="shared" si="801"/>
        <v>3.47171039797606-0.658133086098664i</v>
      </c>
      <c r="E2773" t="str">
        <f t="shared" si="802"/>
        <v>274.624331658669-106.787258342754i</v>
      </c>
      <c r="F2773" t="str">
        <f t="shared" si="803"/>
        <v>2.90887477347595-4.83061400547258i</v>
      </c>
      <c r="G2773" t="str">
        <f t="shared" si="804"/>
        <v>0.999644271999479-0.0188573979676731i</v>
      </c>
      <c r="H2773" t="str">
        <f t="shared" si="805"/>
        <v>1.04365800198065-47.3242132269822i</v>
      </c>
      <c r="I2773" t="str">
        <f t="shared" si="806"/>
        <v>-1.52721584055635-0.966161988434366i</v>
      </c>
      <c r="K2773" t="str">
        <f t="shared" si="807"/>
        <v>0.00232889677012023-0.00129381452461552i</v>
      </c>
      <c r="L2773" t="str">
        <f t="shared" si="808"/>
        <v>0.000714285714285714-0.0386704351414395i</v>
      </c>
      <c r="M2773" t="str">
        <f t="shared" si="809"/>
        <v>0.0025-0.00120478912514523i</v>
      </c>
      <c r="N2773">
        <f t="shared" si="810"/>
        <v>118.96301908501744</v>
      </c>
      <c r="O2773">
        <f t="shared" si="811"/>
        <v>9.2001106970105067</v>
      </c>
      <c r="P2773" s="3">
        <f t="shared" si="812"/>
        <v>-9.2001106970105067</v>
      </c>
      <c r="Q2773" s="3">
        <f t="shared" si="813"/>
        <v>-61.036980914982571</v>
      </c>
      <c r="R2773">
        <f t="shared" si="814"/>
        <v>118.96301908501744</v>
      </c>
      <c r="S2773">
        <f t="shared" si="815"/>
        <v>31.274126128253823</v>
      </c>
      <c r="T2773">
        <f t="shared" si="798"/>
        <v>-9.2001106970105067</v>
      </c>
    </row>
    <row r="2774" spans="1:20" x14ac:dyDescent="0.25">
      <c r="A2774">
        <f t="shared" si="799"/>
        <v>197247.83407710452</v>
      </c>
      <c r="B2774">
        <f t="shared" si="816"/>
        <v>31392.967807541187</v>
      </c>
      <c r="C2774" t="str">
        <f t="shared" si="800"/>
        <v>0.166844233504581-0.304459999659576i</v>
      </c>
      <c r="D2774" t="str">
        <f t="shared" si="801"/>
        <v>3.47166164513926-0.656771546738547i</v>
      </c>
      <c r="E2774" t="str">
        <f t="shared" si="802"/>
        <v>274.577579439747-108.608182672296i</v>
      </c>
      <c r="F2774" t="str">
        <f t="shared" si="803"/>
        <v>2.90886689431687-4.81274326098871i</v>
      </c>
      <c r="G2774" t="str">
        <f t="shared" si="804"/>
        <v>0.999641564300846-0.0189290048075319i</v>
      </c>
      <c r="H2774" t="str">
        <f t="shared" si="805"/>
        <v>1.03555236758764-47.141352369107i</v>
      </c>
      <c r="I2774" t="str">
        <f t="shared" si="806"/>
        <v>-1.51569113032966-0.962167718055962i</v>
      </c>
      <c r="K2774" t="str">
        <f t="shared" si="807"/>
        <v>0.00232878008607622-0.0012899864009738i</v>
      </c>
      <c r="L2774" t="str">
        <f t="shared" si="808"/>
        <v>0.000714285714285714-0.038524043775094i</v>
      </c>
      <c r="M2774" t="str">
        <f t="shared" si="809"/>
        <v>0.0025-0.00120022825776572i</v>
      </c>
      <c r="N2774">
        <f t="shared" si="810"/>
        <v>118.72276352814059</v>
      </c>
      <c r="O2774">
        <f t="shared" si="811"/>
        <v>9.1889443157057382</v>
      </c>
      <c r="P2774" s="3">
        <f t="shared" si="812"/>
        <v>-9.1889443157057382</v>
      </c>
      <c r="Q2774" s="3">
        <f t="shared" si="813"/>
        <v>-61.27723647185941</v>
      </c>
      <c r="R2774">
        <f t="shared" si="814"/>
        <v>118.72276352814059</v>
      </c>
      <c r="S2774">
        <f t="shared" si="815"/>
        <v>31.392967807541186</v>
      </c>
      <c r="T2774">
        <f t="shared" si="798"/>
        <v>-9.1889443157057382</v>
      </c>
    </row>
    <row r="2775" spans="1:20" x14ac:dyDescent="0.25">
      <c r="A2775">
        <f t="shared" si="799"/>
        <v>197997.37584659754</v>
      </c>
      <c r="B2775">
        <f t="shared" si="816"/>
        <v>31512.261085209844</v>
      </c>
      <c r="C2775" t="str">
        <f t="shared" si="800"/>
        <v>0.165753831270683-0.3055507771448i</v>
      </c>
      <c r="D2775" t="str">
        <f t="shared" si="801"/>
        <v>3.47161252246183-0.655419423282125i</v>
      </c>
      <c r="E2775" t="str">
        <f t="shared" si="802"/>
        <v>274.503738145814-110.444766597882i</v>
      </c>
      <c r="F2775" t="str">
        <f t="shared" si="803"/>
        <v>2.90885895520558-4.79494174716108i</v>
      </c>
      <c r="G2775" t="str">
        <f t="shared" si="804"/>
        <v>0.999638835999441-0.0190008831669348i</v>
      </c>
      <c r="H2775" t="str">
        <f t="shared" si="805"/>
        <v>1.02751076190321-46.9592262122847i</v>
      </c>
      <c r="I2775" t="str">
        <f t="shared" si="806"/>
        <v>-1.50425527085486-0.958192439337866i</v>
      </c>
      <c r="K2775" t="str">
        <f t="shared" si="807"/>
        <v>0.00232866298627081-0.00128617672778145i</v>
      </c>
      <c r="L2775" t="str">
        <f t="shared" si="808"/>
        <v>0.000714285714285714-0.038378206590052i</v>
      </c>
      <c r="M2775" t="str">
        <f t="shared" si="809"/>
        <v>0.0025-0.00119568465607264i</v>
      </c>
      <c r="N2775">
        <f t="shared" si="810"/>
        <v>118.478749569508</v>
      </c>
      <c r="O2775">
        <f t="shared" si="811"/>
        <v>9.1780506120171381</v>
      </c>
      <c r="P2775" s="3">
        <f t="shared" si="812"/>
        <v>-9.1780506120171381</v>
      </c>
      <c r="Q2775" s="3">
        <f t="shared" si="813"/>
        <v>-61.521250430492003</v>
      </c>
      <c r="R2775">
        <f t="shared" si="814"/>
        <v>118.478749569508</v>
      </c>
      <c r="S2775">
        <f t="shared" si="815"/>
        <v>31.512261085209843</v>
      </c>
      <c r="T2775">
        <f t="shared" si="798"/>
        <v>-9.1780506120171381</v>
      </c>
    </row>
    <row r="2776" spans="1:20" x14ac:dyDescent="0.25">
      <c r="A2776">
        <f t="shared" si="799"/>
        <v>198749.76587481462</v>
      </c>
      <c r="B2776">
        <f t="shared" si="816"/>
        <v>31632.007677333644</v>
      </c>
      <c r="C2776" t="str">
        <f t="shared" si="800"/>
        <v>0.164631958232086-0.306639054674019i</v>
      </c>
      <c r="D2776" t="str">
        <f t="shared" si="801"/>
        <v>3.47156302714875-0.654076695914113i</v>
      </c>
      <c r="E2776" t="str">
        <f t="shared" si="802"/>
        <v>274.402133277811-112.296587649071i</v>
      </c>
      <c r="F2776" t="str">
        <f t="shared" si="803"/>
        <v>2.90885095568622-4.77720920788298i</v>
      </c>
      <c r="G2776" t="str">
        <f t="shared" si="804"/>
        <v>0.999636086938612-0.0190730340709502i</v>
      </c>
      <c r="H2776" t="str">
        <f t="shared" si="805"/>
        <v>1.01953265838146-46.7778314844982i</v>
      </c>
      <c r="I2776" t="str">
        <f t="shared" si="806"/>
        <v>-1.49290756381205-0.95423603454104i</v>
      </c>
      <c r="K2776" t="str">
        <f t="shared" si="807"/>
        <v>0.00232854546415818-0.00128238544906949i</v>
      </c>
      <c r="L2776" t="str">
        <f t="shared" si="808"/>
        <v>0.000714285714285714-0.038232921488396i</v>
      </c>
      <c r="M2776" t="str">
        <f t="shared" si="809"/>
        <v>0.0025-0.00119115825470476i</v>
      </c>
      <c r="N2776">
        <f t="shared" si="810"/>
        <v>118.23098123903965</v>
      </c>
      <c r="O2776">
        <f t="shared" si="811"/>
        <v>9.1674401076327445</v>
      </c>
      <c r="P2776" s="3">
        <f t="shared" si="812"/>
        <v>-9.1674401076327445</v>
      </c>
      <c r="Q2776" s="3">
        <f t="shared" si="813"/>
        <v>-61.76901876096035</v>
      </c>
      <c r="R2776">
        <f t="shared" si="814"/>
        <v>118.23098123903965</v>
      </c>
      <c r="S2776">
        <f t="shared" si="815"/>
        <v>31.632007677333643</v>
      </c>
      <c r="T2776">
        <f t="shared" si="798"/>
        <v>-9.1674401076327445</v>
      </c>
    </row>
    <row r="2777" spans="1:20" x14ac:dyDescent="0.25">
      <c r="A2777">
        <f t="shared" si="799"/>
        <v>199505.01498513893</v>
      </c>
      <c r="B2777">
        <f t="shared" si="816"/>
        <v>31752.209306507513</v>
      </c>
      <c r="C2777" t="str">
        <f t="shared" si="800"/>
        <v>0.163478348313759-0.307724082153066i</v>
      </c>
      <c r="D2777" t="str">
        <f t="shared" si="801"/>
        <v>3.47151315638405-0.652743344950247i</v>
      </c>
      <c r="E2777" t="str">
        <f t="shared" si="802"/>
        <v>274.27209255191-114.163196334734i</v>
      </c>
      <c r="F2777" t="str">
        <f t="shared" si="803"/>
        <v>2.90884289529952-4.75954538803961i</v>
      </c>
      <c r="G2777" t="str">
        <f t="shared" si="804"/>
        <v>0.999633316960517-0.0191454585484658i</v>
      </c>
      <c r="H2777" t="str">
        <f t="shared" si="805"/>
        <v>1.01161753512137-46.5971649318612i</v>
      </c>
      <c r="I2777" t="str">
        <f t="shared" si="806"/>
        <v>-1.48164731657153-0.950298386926917i</v>
      </c>
      <c r="K2777" t="str">
        <f t="shared" si="807"/>
        <v>0.0023284275131711-0.00127861250912007i</v>
      </c>
      <c r="L2777" t="str">
        <f t="shared" si="808"/>
        <v>0.000714285714285714-0.0380881863801514i</v>
      </c>
      <c r="M2777" t="str">
        <f t="shared" si="809"/>
        <v>0.0025-0.00118664898854828i</v>
      </c>
      <c r="N2777">
        <f t="shared" si="810"/>
        <v>117.97946417585501</v>
      </c>
      <c r="O2777">
        <f t="shared" si="811"/>
        <v>9.1571234281327367</v>
      </c>
      <c r="P2777" s="3">
        <f t="shared" si="812"/>
        <v>-9.1571234281327367</v>
      </c>
      <c r="Q2777" s="3">
        <f t="shared" si="813"/>
        <v>-62.020535824144993</v>
      </c>
      <c r="R2777">
        <f t="shared" si="814"/>
        <v>117.97946417585501</v>
      </c>
      <c r="S2777">
        <f t="shared" si="815"/>
        <v>31.752209306507513</v>
      </c>
      <c r="T2777">
        <f t="shared" si="798"/>
        <v>-9.1571234281327367</v>
      </c>
    </row>
    <row r="2778" spans="1:20" x14ac:dyDescent="0.25">
      <c r="A2778">
        <f t="shared" si="799"/>
        <v>200263.13404208244</v>
      </c>
      <c r="B2778">
        <f t="shared" si="816"/>
        <v>31872.867701872241</v>
      </c>
      <c r="C2778" t="str">
        <f t="shared" si="800"/>
        <v>0.162292753862129-0.308805089717316i</v>
      </c>
      <c r="D2778" t="str">
        <f t="shared" si="801"/>
        <v>3.47146290733064-0.651419350836954i</v>
      </c>
      <c r="E2778" t="str">
        <f t="shared" si="802"/>
        <v>274.112946971331-116.044115704706i</v>
      </c>
      <c r="F2778" t="str">
        <f t="shared" si="803"/>
        <v>2.90883477358267-4.74195003350441i</v>
      </c>
      <c r="G2778" t="str">
        <f t="shared" si="804"/>
        <v>0.999630525906118-0.019218157632201i</v>
      </c>
      <c r="H2778" t="str">
        <f t="shared" si="805"/>
        <v>1.00376487482128-46.4172233184829i</v>
      </c>
      <c r="I2778" t="str">
        <f t="shared" si="806"/>
        <v>-1.4704738421444-0.946379380746634i</v>
      </c>
      <c r="K2778" t="str">
        <f t="shared" si="807"/>
        <v>0.00232830912672064-0.00127485785246554i</v>
      </c>
      <c r="L2778" t="str">
        <f t="shared" si="808"/>
        <v>0.000714285714285714-0.037943999183255i</v>
      </c>
      <c r="M2778" t="str">
        <f t="shared" si="809"/>
        <v>0.0025-0.00118215679273588i</v>
      </c>
      <c r="N2778">
        <f t="shared" si="810"/>
        <v>117.72420567393121</v>
      </c>
      <c r="O2778">
        <f t="shared" si="811"/>
        <v>9.1471112971940833</v>
      </c>
      <c r="P2778" s="3">
        <f t="shared" si="812"/>
        <v>-9.1471112971940833</v>
      </c>
      <c r="Q2778" s="3">
        <f t="shared" si="813"/>
        <v>-62.275794326068791</v>
      </c>
      <c r="R2778">
        <f t="shared" si="814"/>
        <v>117.72420567393121</v>
      </c>
      <c r="S2778">
        <f t="shared" si="815"/>
        <v>31.872867701872241</v>
      </c>
      <c r="T2778">
        <f t="shared" si="798"/>
        <v>-9.1471112971940833</v>
      </c>
    </row>
    <row r="2779" spans="1:20" x14ac:dyDescent="0.25">
      <c r="A2779">
        <f t="shared" si="799"/>
        <v>201024.13395144237</v>
      </c>
      <c r="B2779">
        <f t="shared" si="816"/>
        <v>31993.984599139356</v>
      </c>
      <c r="C2779" t="str">
        <f t="shared" si="800"/>
        <v>0.161074946757854-0.309881288061242i</v>
      </c>
      <c r="D2779" t="str">
        <f t="shared" si="801"/>
        <v>3.47141227713012-0.650104694151018i</v>
      </c>
      <c r="E2779" t="str">
        <f t="shared" si="802"/>
        <v>273.924031942914-117.938840950724i</v>
      </c>
      <c r="F2779" t="str">
        <f t="shared" si="803"/>
        <v>2.90882659006936-4.72442289113542i</v>
      </c>
      <c r="G2779" t="str">
        <f t="shared" si="804"/>
        <v>0.999627713615166-0.0192911323587216i</v>
      </c>
      <c r="H2779" t="str">
        <f t="shared" si="805"/>
        <v>0.99597416473365-46.2380034263295i</v>
      </c>
      <c r="I2779" t="str">
        <f t="shared" si="806"/>
        <v>-1.45938645913359-0.942478901230352i</v>
      </c>
      <c r="K2779" t="str">
        <f t="shared" si="807"/>
        <v>0.00232819029819577-0.00127112142388753i</v>
      </c>
      <c r="L2779" t="str">
        <f t="shared" si="808"/>
        <v>0.000714285714285714-0.0378003578235257i</v>
      </c>
      <c r="M2779" t="str">
        <f t="shared" si="809"/>
        <v>0.0025-0.00117768160264583i</v>
      </c>
      <c r="N2779">
        <f t="shared" si="810"/>
        <v>117.46521472717504</v>
      </c>
      <c r="O2779">
        <f t="shared" si="811"/>
        <v>9.1374145304204788</v>
      </c>
      <c r="P2779" s="3">
        <f t="shared" si="812"/>
        <v>-9.1374145304204788</v>
      </c>
      <c r="Q2779" s="3">
        <f t="shared" si="813"/>
        <v>-62.534785272824962</v>
      </c>
      <c r="R2779">
        <f t="shared" si="814"/>
        <v>117.46521472717504</v>
      </c>
      <c r="S2779">
        <f t="shared" si="815"/>
        <v>31.993984599139356</v>
      </c>
      <c r="T2779">
        <f t="shared" si="798"/>
        <v>-9.1374145304204788</v>
      </c>
    </row>
    <row r="2780" spans="1:20" x14ac:dyDescent="0.25">
      <c r="A2780">
        <f t="shared" si="799"/>
        <v>201788.02566045785</v>
      </c>
      <c r="B2780">
        <f t="shared" si="816"/>
        <v>32115.561740616085</v>
      </c>
      <c r="C2780" t="str">
        <f t="shared" si="800"/>
        <v>0.159824719538572-0.310951868827081i</v>
      </c>
      <c r="D2780" t="str">
        <f t="shared" si="801"/>
        <v>3.47136126290272-0.648799355599263i</v>
      </c>
      <c r="E2780" t="str">
        <f t="shared" si="802"/>
        <v>273.704688437539-119.846839050108i</v>
      </c>
      <c r="F2780" t="str">
        <f t="shared" si="803"/>
        <v>2.90881834428975-4.70696370877163i</v>
      </c>
      <c r="G2780" t="str">
        <f t="shared" si="804"/>
        <v>0.999624879926198-0.0193643837684525i</v>
      </c>
      <c r="H2780" t="str">
        <f t="shared" si="805"/>
        <v>0.988244896620541-46.0595020550921i</v>
      </c>
      <c r="I2780" t="str">
        <f t="shared" si="806"/>
        <v>-1.44838449168546-0.938596834576801i</v>
      </c>
      <c r="K2780" t="str">
        <f t="shared" si="807"/>
        <v>0.00232807102096307-0.00126740316841599i</v>
      </c>
      <c r="L2780" t="str">
        <f t="shared" si="808"/>
        <v>0.000714285714285714-0.037657260234634i</v>
      </c>
      <c r="M2780" t="str">
        <f t="shared" si="809"/>
        <v>0.0025-0.001173223353901i</v>
      </c>
      <c r="N2780">
        <f t="shared" si="810"/>
        <v>117.20250207378814</v>
      </c>
      <c r="O2780">
        <f t="shared" si="811"/>
        <v>9.1280440287911482</v>
      </c>
      <c r="P2780" s="3">
        <f t="shared" si="812"/>
        <v>-9.1280440287911482</v>
      </c>
      <c r="Q2780" s="3">
        <f t="shared" si="813"/>
        <v>-62.797497926211861</v>
      </c>
      <c r="R2780">
        <f t="shared" si="814"/>
        <v>117.20250207378814</v>
      </c>
      <c r="S2780">
        <f t="shared" si="815"/>
        <v>32.115561740616087</v>
      </c>
      <c r="T2780">
        <f t="shared" si="798"/>
        <v>-9.1280440287911482</v>
      </c>
    </row>
    <row r="2781" spans="1:20" x14ac:dyDescent="0.25">
      <c r="A2781">
        <f t="shared" si="799"/>
        <v>202554.8201579676</v>
      </c>
      <c r="B2781">
        <f t="shared" si="816"/>
        <v>32237.600875230426</v>
      </c>
      <c r="C2781" t="str">
        <f t="shared" si="800"/>
        <v>0.15854188652858-0.312016005054681i</v>
      </c>
      <c r="D2781" t="str">
        <f t="shared" si="801"/>
        <v>3.47130986174705-0.647503316018222i</v>
      </c>
      <c r="E2781" t="str">
        <f t="shared" si="802"/>
        <v>273.454264193203-121.767548455738i</v>
      </c>
      <c r="F2781" t="str">
        <f t="shared" si="803"/>
        <v>2.90881003577043-4.68957223522937i</v>
      </c>
      <c r="G2781" t="str">
        <f t="shared" si="804"/>
        <v>0.999622024676526-0.0194379129056925i</v>
      </c>
      <c r="H2781" t="str">
        <f t="shared" si="805"/>
        <v>0.980576566709438-45.8817160220519i</v>
      </c>
      <c r="I2781" t="str">
        <f t="shared" si="806"/>
        <v>-1.43746726944172-0.934733067942861i</v>
      </c>
      <c r="K2781" t="str">
        <f t="shared" si="807"/>
        <v>0.00232795128836636-0.00126370303132826i</v>
      </c>
      <c r="L2781" t="str">
        <f t="shared" si="808"/>
        <v>0.000714285714285714-0.0375147043580734i</v>
      </c>
      <c r="M2781" t="str">
        <f t="shared" si="809"/>
        <v>0.0025-0.00116878198236801i</v>
      </c>
      <c r="N2781">
        <f t="shared" si="810"/>
        <v>116.93608023978153</v>
      </c>
      <c r="O2781">
        <f t="shared" si="811"/>
        <v>9.1190107717262503</v>
      </c>
      <c r="P2781" s="3">
        <f t="shared" si="812"/>
        <v>-9.1190107717262503</v>
      </c>
      <c r="Q2781" s="3">
        <f t="shared" si="813"/>
        <v>-63.063919760218468</v>
      </c>
      <c r="R2781">
        <f t="shared" si="814"/>
        <v>116.93608023978153</v>
      </c>
      <c r="S2781">
        <f t="shared" si="815"/>
        <v>32.237600875230427</v>
      </c>
      <c r="T2781">
        <f t="shared" si="798"/>
        <v>-9.1190107717262503</v>
      </c>
    </row>
    <row r="2782" spans="1:20" x14ac:dyDescent="0.25">
      <c r="A2782">
        <f t="shared" si="799"/>
        <v>203324.52847456787</v>
      </c>
      <c r="B2782">
        <f t="shared" si="816"/>
        <v>32360.103758556303</v>
      </c>
      <c r="C2782" t="str">
        <f t="shared" si="800"/>
        <v>0.157226284972343-0.313072851694482i</v>
      </c>
      <c r="D2782" t="str">
        <f t="shared" si="801"/>
        <v>3.47125807073999-0.646216556373809i</v>
      </c>
      <c r="E2782" t="str">
        <f t="shared" si="802"/>
        <v>273.172114959303-123.700378835803i</v>
      </c>
      <c r="F2782" t="str">
        <f t="shared" si="803"/>
        <v>2.9088016640344-4.67224822029864i</v>
      </c>
      <c r="G2782" t="str">
        <f t="shared" si="804"/>
        <v>0.999619147702223-0.0195117208186276i</v>
      </c>
      <c r="H2782" t="str">
        <f t="shared" si="805"/>
        <v>0.972968675649644-45.7046421619485i</v>
      </c>
      <c r="I2782" t="str">
        <f t="shared" si="806"/>
        <v>-1.42663412749193-0.930887489433314i</v>
      </c>
      <c r="K2782" t="str">
        <f t="shared" si="807"/>
        <v>0.00232783109372639-0.00126002095814808i</v>
      </c>
      <c r="L2782" t="str">
        <f t="shared" si="808"/>
        <v>0.000714285714285714-0.0373726881431295i</v>
      </c>
      <c r="M2782" t="str">
        <f t="shared" si="809"/>
        <v>0.0025-0.00116435742415621i</v>
      </c>
      <c r="N2782">
        <f t="shared" si="810"/>
        <v>116.66596358151439</v>
      </c>
      <c r="O2782">
        <f t="shared" si="811"/>
        <v>9.1103258097656319</v>
      </c>
      <c r="P2782" s="3">
        <f t="shared" si="812"/>
        <v>-9.1103258097656319</v>
      </c>
      <c r="Q2782" s="3">
        <f t="shared" si="813"/>
        <v>-63.33403641848561</v>
      </c>
      <c r="R2782">
        <f t="shared" si="814"/>
        <v>116.66596358151439</v>
      </c>
      <c r="S2782">
        <f t="shared" si="815"/>
        <v>32.360103758556299</v>
      </c>
      <c r="T2782">
        <f t="shared" si="798"/>
        <v>-9.1103258097656319</v>
      </c>
    </row>
    <row r="2783" spans="1:20" x14ac:dyDescent="0.25">
      <c r="A2783">
        <f t="shared" si="799"/>
        <v>204097.16168277123</v>
      </c>
      <c r="B2783">
        <f t="shared" si="816"/>
        <v>32483.072152838817</v>
      </c>
      <c r="C2783" t="str">
        <f t="shared" si="800"/>
        <v>0.155877776168364-0.314121546185485i</v>
      </c>
      <c r="D2783" t="str">
        <f t="shared" si="801"/>
        <v>3.47120588693651-0.644939057760999i</v>
      </c>
      <c r="E2783" t="str">
        <f t="shared" si="802"/>
        <v>272.857605780436-125.644710866922i</v>
      </c>
      <c r="F2783" t="str">
        <f t="shared" si="803"/>
        <v>2.90879322860103-4.65499141473956i</v>
      </c>
      <c r="G2783" t="str">
        <f t="shared" si="804"/>
        <v>0.999616248838122-0.0195858085593446i</v>
      </c>
      <c r="H2783" t="str">
        <f t="shared" si="805"/>
        <v>0.965420728469162-45.5282773268497i</v>
      </c>
      <c r="I2783" t="str">
        <f t="shared" si="806"/>
        <v>-1.41588440632639-0.927059988090726i</v>
      </c>
      <c r="K2783" t="str">
        <f t="shared" si="807"/>
        <v>0.00232771043034047-0.00125635689464475i</v>
      </c>
      <c r="L2783" t="str">
        <f t="shared" si="808"/>
        <v>0.000714285714285714-0.0372312095468514i</v>
      </c>
      <c r="M2783" t="str">
        <f t="shared" si="809"/>
        <v>0.0025-0.00115994961561687i</v>
      </c>
      <c r="N2783">
        <f t="shared" si="810"/>
        <v>116.39216832710207</v>
      </c>
      <c r="O2783">
        <f t="shared" si="811"/>
        <v>9.1020002568594283</v>
      </c>
      <c r="P2783" s="3">
        <f t="shared" si="812"/>
        <v>-9.1020002568594283</v>
      </c>
      <c r="Q2783" s="3">
        <f t="shared" si="813"/>
        <v>-63.607831672897923</v>
      </c>
      <c r="R2783">
        <f t="shared" si="814"/>
        <v>116.39216832710207</v>
      </c>
      <c r="S2783">
        <f t="shared" si="815"/>
        <v>32.483072152838815</v>
      </c>
      <c r="T2783">
        <f t="shared" si="798"/>
        <v>-9.1020002568594283</v>
      </c>
    </row>
    <row r="2784" spans="1:20" x14ac:dyDescent="0.25">
      <c r="A2784">
        <f t="shared" si="799"/>
        <v>204872.73089716578</v>
      </c>
      <c r="B2784">
        <f t="shared" si="816"/>
        <v>32606.507827019606</v>
      </c>
      <c r="C2784" t="str">
        <f t="shared" si="800"/>
        <v>0.154496246599839-0.315161209099811i</v>
      </c>
      <c r="D2784" t="str">
        <f t="shared" si="801"/>
        <v>3.47115330736949-0.6436708014035i</v>
      </c>
      <c r="E2784" t="str">
        <f t="shared" si="802"/>
        <v>272.510112317703-127.599896084162i</v>
      </c>
      <c r="F2784" t="str">
        <f t="shared" si="803"/>
        <v>2.90878472898603-4.63780157027869i</v>
      </c>
      <c r="G2784" t="str">
        <f t="shared" si="804"/>
        <v>0.999613327917801-0.0196601771838455i</v>
      </c>
      <c r="H2784" t="str">
        <f t="shared" si="805"/>
        <v>0.957932234532046-45.3526183860215i</v>
      </c>
      <c r="I2784" t="str">
        <f t="shared" si="806"/>
        <v>-1.40521745178947-0.923250453885432i</v>
      </c>
      <c r="K2784" t="str">
        <f t="shared" si="807"/>
        <v>0.00232758929148219-0.00125271078683212i</v>
      </c>
      <c r="L2784" t="str">
        <f t="shared" si="808"/>
        <v>0.000714285714285714-0.0370902665340222i</v>
      </c>
      <c r="M2784" t="str">
        <f t="shared" si="809"/>
        <v>0.0025-0.00115555849334217i</v>
      </c>
      <c r="N2784">
        <f t="shared" si="810"/>
        <v>116.11471261655636</v>
      </c>
      <c r="O2784">
        <f t="shared" si="811"/>
        <v>9.0940452822710505</v>
      </c>
      <c r="P2784" s="3">
        <f t="shared" si="812"/>
        <v>-9.0940452822710505</v>
      </c>
      <c r="Q2784" s="3">
        <f t="shared" si="813"/>
        <v>-63.885287383443639</v>
      </c>
      <c r="R2784">
        <f t="shared" si="814"/>
        <v>116.11471261655636</v>
      </c>
      <c r="S2784">
        <f t="shared" si="815"/>
        <v>32.606507827019605</v>
      </c>
      <c r="T2784">
        <f t="shared" si="798"/>
        <v>-9.0940452822710505</v>
      </c>
    </row>
    <row r="2785" spans="1:20" x14ac:dyDescent="0.25">
      <c r="A2785">
        <f t="shared" si="799"/>
        <v>205651.247274575</v>
      </c>
      <c r="B2785">
        <f t="shared" si="816"/>
        <v>32730.412556762283</v>
      </c>
      <c r="C2785" t="str">
        <f t="shared" si="800"/>
        <v>0.153081609058303-0.316190944855338i</v>
      </c>
      <c r="D2785" t="str">
        <f t="shared" si="801"/>
        <v>3.47110032904962-0.642411768653447i</v>
      </c>
      <c r="E2785" t="str">
        <f t="shared" si="802"/>
        <v>272.129022205287-129.565256791433i</v>
      </c>
      <c r="F2785" t="str">
        <f t="shared" si="803"/>
        <v>2.90877616470147-4.62067843960564i</v>
      </c>
      <c r="G2785" t="str">
        <f t="shared" si="804"/>
        <v>0.999610384773572-0.0197348277520611i</v>
      </c>
      <c r="H2785" t="str">
        <f t="shared" si="805"/>
        <v>0.950502707496202-45.1776622258001i</v>
      </c>
      <c r="I2785" t="str">
        <f t="shared" si="806"/>
        <v>-1.39463261503348-0.919458777705673i</v>
      </c>
      <c r="K2785" t="str">
        <f t="shared" si="807"/>
        <v>0.00232746767040102-0.00124908258096769i</v>
      </c>
      <c r="L2785" t="str">
        <f t="shared" si="808"/>
        <v>0.000714285714285714-0.036949857077129i</v>
      </c>
      <c r="M2785" t="str">
        <f t="shared" si="809"/>
        <v>0.0025-0.00115118399416434i</v>
      </c>
      <c r="N2785">
        <f t="shared" si="810"/>
        <v>115.83361654050992</v>
      </c>
      <c r="O2785">
        <f t="shared" si="811"/>
        <v>9.0864721020926869</v>
      </c>
      <c r="P2785" s="3">
        <f t="shared" si="812"/>
        <v>-9.0864721020926869</v>
      </c>
      <c r="Q2785" s="3">
        <f t="shared" si="813"/>
        <v>-64.166383459490078</v>
      </c>
      <c r="R2785">
        <f t="shared" si="814"/>
        <v>115.83361654050992</v>
      </c>
      <c r="S2785">
        <f t="shared" si="815"/>
        <v>32.730412556762282</v>
      </c>
      <c r="T2785">
        <f t="shared" si="798"/>
        <v>-9.0864721020926869</v>
      </c>
    </row>
    <row r="2786" spans="1:20" x14ac:dyDescent="0.25">
      <c r="A2786">
        <f t="shared" si="799"/>
        <v>206432.72201421839</v>
      </c>
      <c r="B2786">
        <f t="shared" si="816"/>
        <v>32854.788124477978</v>
      </c>
      <c r="C2786" t="str">
        <f t="shared" si="800"/>
        <v>0.151633803756164-0.317209842497722i</v>
      </c>
      <c r="D2786" t="str">
        <f t="shared" si="801"/>
        <v>3.47104694896516-0.641161940991063i</v>
      </c>
      <c r="E2786" t="str">
        <f t="shared" si="802"/>
        <v>271.713736439727-131.540086035813i</v>
      </c>
      <c r="F2786" t="str">
        <f t="shared" si="803"/>
        <v>2.9087675352557-4.60362177636931i</v>
      </c>
      <c r="G2786" t="str">
        <f t="shared" si="804"/>
        <v>0.999607419236477-0.0198097613278651i</v>
      </c>
      <c r="H2786" t="str">
        <f t="shared" si="805"/>
        <v>0.943131665271728-45.0034057494654i</v>
      </c>
      <c r="I2786" t="str">
        <f t="shared" si="806"/>
        <v>-1.38412925247283-0.915684851347829i</v>
      </c>
      <c r="K2786" t="str">
        <f t="shared" si="807"/>
        <v>0.002327345560322-0.00124547222355169i</v>
      </c>
      <c r="L2786" t="str">
        <f t="shared" si="808"/>
        <v>0.000714285714285714-0.036809979156335i</v>
      </c>
      <c r="M2786" t="str">
        <f t="shared" si="809"/>
        <v>0.0025-0.00114682605515476i</v>
      </c>
      <c r="N2786">
        <f t="shared" si="810"/>
        <v>115.54890217735716</v>
      </c>
      <c r="O2786">
        <f t="shared" si="811"/>
        <v>9.0792919703755786</v>
      </c>
      <c r="P2786" s="3">
        <f t="shared" si="812"/>
        <v>-9.0792919703755786</v>
      </c>
      <c r="Q2786" s="3">
        <f t="shared" si="813"/>
        <v>-64.451097822642836</v>
      </c>
      <c r="R2786">
        <f t="shared" si="814"/>
        <v>115.54890217735716</v>
      </c>
      <c r="S2786">
        <f t="shared" si="815"/>
        <v>32.854788124477977</v>
      </c>
      <c r="T2786">
        <f t="shared" si="798"/>
        <v>-9.0792919703755786</v>
      </c>
    </row>
    <row r="2787" spans="1:20" x14ac:dyDescent="0.25">
      <c r="A2787">
        <f t="shared" si="799"/>
        <v>207217.16635787243</v>
      </c>
      <c r="B2787">
        <f t="shared" si="816"/>
        <v>32979.636319350997</v>
      </c>
      <c r="C2787" t="str">
        <f t="shared" si="800"/>
        <v>0.150152799424001-0.318216976552756i</v>
      </c>
      <c r="D2787" t="str">
        <f t="shared" si="801"/>
        <v>3.47099316408183-0.639921300024354i</v>
      </c>
      <c r="E2787" t="str">
        <f t="shared" si="802"/>
        <v>271.26367079904-133.523647649105i</v>
      </c>
      <c r="F2787" t="str">
        <f t="shared" si="803"/>
        <v>2.90875884015331-4.58663133517442i</v>
      </c>
      <c r="G2787" t="str">
        <f t="shared" si="804"/>
        <v>0.999604431136275-0.0198849789790879i</v>
      </c>
      <c r="H2787" t="str">
        <f t="shared" si="805"/>
        <v>0.935818629979637-44.829845877115i</v>
      </c>
      <c r="I2787" t="str">
        <f t="shared" si="806"/>
        <v>-1.37370672573874-0.911928567506771i</v>
      </c>
      <c r="K2787" t="str">
        <f t="shared" si="807"/>
        <v>0.00232722295444538-0.00124187966132608i</v>
      </c>
      <c r="L2787" t="str">
        <f t="shared" si="808"/>
        <v>0.000714285714285714-0.0366706307594491i</v>
      </c>
      <c r="M2787" t="str">
        <f t="shared" si="809"/>
        <v>0.0025-0.00114248461362299i</v>
      </c>
      <c r="N2787">
        <f t="shared" si="810"/>
        <v>115.26059362867386</v>
      </c>
      <c r="O2787">
        <f t="shared" si="811"/>
        <v>9.0725161698794707</v>
      </c>
      <c r="P2787" s="3">
        <f t="shared" si="812"/>
        <v>-9.0725161698794707</v>
      </c>
      <c r="Q2787" s="3">
        <f t="shared" si="813"/>
        <v>-64.73940637132614</v>
      </c>
      <c r="R2787">
        <f t="shared" si="814"/>
        <v>115.26059362867386</v>
      </c>
      <c r="S2787">
        <f t="shared" si="815"/>
        <v>32.979636319350995</v>
      </c>
      <c r="T2787">
        <f t="shared" si="798"/>
        <v>-9.0725161698794707</v>
      </c>
    </row>
    <row r="2788" spans="1:20" x14ac:dyDescent="0.25">
      <c r="A2788">
        <f t="shared" si="799"/>
        <v>208004.59159003233</v>
      </c>
      <c r="B2788">
        <f t="shared" si="816"/>
        <v>33104.958937364529</v>
      </c>
      <c r="C2788" t="str">
        <f t="shared" si="800"/>
        <v>0.148638594388191-0.319211407949924i</v>
      </c>
      <c r="D2788" t="str">
        <f t="shared" si="801"/>
        <v>3.47093897134261-0.638689827488787i</v>
      </c>
      <c r="E2788" t="str">
        <f t="shared" si="802"/>
        <v>270.778257288543-135.515176359966i</v>
      </c>
      <c r="F2788" t="str">
        <f t="shared" si="803"/>
        <v>2.90875007889516-4.56970687157802i</v>
      </c>
      <c r="G2788" t="str">
        <f t="shared" si="804"/>
        <v>0.999601420301433-0.0199604817775311i</v>
      </c>
      <c r="H2788" t="str">
        <f t="shared" si="805"/>
        <v>0.928563127911156-44.656979545541i</v>
      </c>
      <c r="I2788" t="str">
        <f t="shared" si="806"/>
        <v>-1.36336440163439-0.908189819766389i</v>
      </c>
      <c r="K2788" t="str">
        <f t="shared" si="807"/>
        <v>0.00232709984594633-0.00123830484127374i</v>
      </c>
      <c r="L2788" t="str">
        <f t="shared" si="808"/>
        <v>0.000714285714285714-0.0365318098818978i</v>
      </c>
      <c r="M2788" t="str">
        <f t="shared" si="809"/>
        <v>0.0025-0.00113815960711595i</v>
      </c>
      <c r="N2788">
        <f t="shared" si="810"/>
        <v>114.96871705274674</v>
      </c>
      <c r="O2788">
        <f t="shared" si="811"/>
        <v>9.0661560024452026</v>
      </c>
      <c r="P2788" s="3">
        <f t="shared" si="812"/>
        <v>-9.0661560024452026</v>
      </c>
      <c r="Q2788" s="3">
        <f t="shared" si="813"/>
        <v>-65.03128294725326</v>
      </c>
      <c r="R2788">
        <f t="shared" si="814"/>
        <v>114.96871705274674</v>
      </c>
      <c r="S2788">
        <f t="shared" si="815"/>
        <v>33.104958937364529</v>
      </c>
      <c r="T2788">
        <f t="shared" si="798"/>
        <v>-9.0661560024452026</v>
      </c>
    </row>
    <row r="2789" spans="1:20" x14ac:dyDescent="0.25">
      <c r="A2789">
        <f t="shared" si="799"/>
        <v>208795.00903807447</v>
      </c>
      <c r="B2789">
        <f t="shared" si="816"/>
        <v>33230.757781326516</v>
      </c>
      <c r="C2789" t="str">
        <f t="shared" si="800"/>
        <v>0.147091217624258-0.320192185017643i</v>
      </c>
      <c r="D2789" t="str">
        <f t="shared" si="801"/>
        <v>3.47088436766761-0.637467505246979i</v>
      </c>
      <c r="E2789" t="str">
        <f t="shared" si="802"/>
        <v>270.256945609919-137.513877979832i</v>
      </c>
      <c r="F2789" t="str">
        <f t="shared" si="803"/>
        <v>2.90874125097833-4.5528481420859i</v>
      </c>
      <c r="G2789" t="str">
        <f t="shared" si="804"/>
        <v>0.999598386559114-0.0200362707989813i</v>
      </c>
      <c r="H2789" t="str">
        <f t="shared" si="805"/>
        <v>0.921364689487271-44.4848037081042i</v>
      </c>
      <c r="I2789" t="str">
        <f t="shared" si="806"/>
        <v>-1.35310165209034-0.904468502590121i</v>
      </c>
      <c r="K2789" t="str">
        <f t="shared" si="807"/>
        <v>0.00232697622797452-0.00123474771061746i</v>
      </c>
      <c r="L2789" t="str">
        <f t="shared" si="808"/>
        <v>0.000714285714285714-0.0363935145266964i</v>
      </c>
      <c r="M2789" t="str">
        <f t="shared" si="809"/>
        <v>0.0025-0.00113385097341696i</v>
      </c>
      <c r="N2789">
        <f t="shared" si="810"/>
        <v>114.67330069604799</v>
      </c>
      <c r="O2789">
        <f t="shared" si="811"/>
        <v>9.0602227789980017</v>
      </c>
      <c r="P2789" s="3">
        <f t="shared" si="812"/>
        <v>-9.0602227789980017</v>
      </c>
      <c r="Q2789" s="3">
        <f t="shared" si="813"/>
        <v>-65.326699303952012</v>
      </c>
      <c r="R2789">
        <f t="shared" si="814"/>
        <v>114.67330069604799</v>
      </c>
      <c r="S2789">
        <f t="shared" si="815"/>
        <v>33.230757781326517</v>
      </c>
      <c r="T2789">
        <f t="shared" si="798"/>
        <v>-9.0602227789980017</v>
      </c>
    </row>
    <row r="2790" spans="1:20" x14ac:dyDescent="0.25">
      <c r="A2790">
        <f t="shared" si="799"/>
        <v>209588.43007241917</v>
      </c>
      <c r="B2790">
        <f t="shared" si="816"/>
        <v>33357.034660895559</v>
      </c>
      <c r="C2790" t="str">
        <f t="shared" si="800"/>
        <v>0.145510729781333-0.321158344550397i</v>
      </c>
      <c r="D2790" t="str">
        <f t="shared" si="801"/>
        <v>3.47082934995386-0.636254315288373i</v>
      </c>
      <c r="E2790" t="str">
        <f t="shared" si="802"/>
        <v>269.699204649779-139.518929665576i</v>
      </c>
      <c r="F2790" t="str">
        <f t="shared" si="803"/>
        <v>2.90873235589605-4.53605490414914i</v>
      </c>
      <c r="G2790" t="str">
        <f t="shared" si="804"/>
        <v>0.999595329735172-0.020112347123224i</v>
      </c>
      <c r="H2790" t="str">
        <f t="shared" si="805"/>
        <v>0.914222849219014-44.3133153346159i</v>
      </c>
      <c r="I2790" t="str">
        <f t="shared" si="806"/>
        <v>-1.34291785412061-0.900764511311737i</v>
      </c>
      <c r="K2790" t="str">
        <f t="shared" si="807"/>
        <v>0.00232685209365384-0.00123120821681903i</v>
      </c>
      <c r="L2790" t="str">
        <f t="shared" si="808"/>
        <v>0.000714285714285714-0.0362557427044196i</v>
      </c>
      <c r="M2790" t="str">
        <f t="shared" si="809"/>
        <v>0.0025-0.00112955865054489i</v>
      </c>
      <c r="N2790">
        <f t="shared" si="810"/>
        <v>114.37437492251061</v>
      </c>
      <c r="O2790">
        <f t="shared" si="811"/>
        <v>9.0547278091890657</v>
      </c>
      <c r="P2790" s="3">
        <f t="shared" si="812"/>
        <v>-9.0547278091890657</v>
      </c>
      <c r="Q2790" s="3">
        <f t="shared" si="813"/>
        <v>-65.625625077489389</v>
      </c>
      <c r="R2790">
        <f t="shared" si="814"/>
        <v>114.37437492251061</v>
      </c>
      <c r="S2790">
        <f t="shared" si="815"/>
        <v>33.357034660895557</v>
      </c>
      <c r="T2790">
        <f t="shared" si="798"/>
        <v>-9.0547278091890657</v>
      </c>
    </row>
    <row r="2791" spans="1:20" x14ac:dyDescent="0.25">
      <c r="A2791">
        <f t="shared" si="799"/>
        <v>210384.86610669433</v>
      </c>
      <c r="B2791">
        <f t="shared" si="816"/>
        <v>33483.79139260696</v>
      </c>
      <c r="C2791" t="str">
        <f t="shared" si="800"/>
        <v>0.143897224172751-0.32210891294776i</v>
      </c>
      <c r="D2791" t="str">
        <f t="shared" si="801"/>
        <v>3.47077391507517-0.635050239728936i</v>
      </c>
      <c r="E2791" t="str">
        <f t="shared" si="802"/>
        <v>269.104523983664-141.529480261874i</v>
      </c>
      <c r="F2791" t="str">
        <f t="shared" si="803"/>
        <v>2.90872339313771-4.51932691616056i</v>
      </c>
      <c r="G2791" t="str">
        <f t="shared" si="804"/>
        <v>0.999592249654137-0.0201887118340584i</v>
      </c>
      <c r="H2791" t="str">
        <f t="shared" si="805"/>
        <v>0.90713714566784-44.1425114112129i</v>
      </c>
      <c r="I2791" t="str">
        <f t="shared" si="806"/>
        <v>-1.3328123897789-0.897077742126086i</v>
      </c>
      <c r="K2791" t="str">
        <f t="shared" si="807"/>
        <v>0.00232672743608204-0.00122768630757835i</v>
      </c>
      <c r="L2791" t="str">
        <f t="shared" si="808"/>
        <v>0.000714285714285714-0.0361184924331735i</v>
      </c>
      <c r="M2791" t="str">
        <f t="shared" si="809"/>
        <v>0.0025-0.00112528257675323i</v>
      </c>
      <c r="N2791">
        <f t="shared" si="810"/>
        <v>114.07197224041974</v>
      </c>
      <c r="O2791">
        <f t="shared" si="811"/>
        <v>9.0496823906846178</v>
      </c>
      <c r="P2791" s="3">
        <f t="shared" si="812"/>
        <v>-9.0496823906846178</v>
      </c>
      <c r="Q2791" s="3">
        <f t="shared" si="813"/>
        <v>-65.92802775958026</v>
      </c>
      <c r="R2791">
        <f t="shared" si="814"/>
        <v>114.07197224041974</v>
      </c>
      <c r="S2791">
        <f t="shared" si="815"/>
        <v>33.48379139260696</v>
      </c>
      <c r="T2791">
        <f t="shared" si="798"/>
        <v>-9.0496823906846178</v>
      </c>
    </row>
    <row r="2792" spans="1:20" x14ac:dyDescent="0.25">
      <c r="A2792">
        <f t="shared" si="799"/>
        <v>211184.32859789979</v>
      </c>
      <c r="B2792">
        <f t="shared" si="816"/>
        <v>33611.029799898868</v>
      </c>
      <c r="C2792" t="str">
        <f t="shared" si="800"/>
        <v>0.142250827727913-0.323042907424763i</v>
      </c>
      <c r="D2792" t="str">
        <f t="shared" si="801"/>
        <v>3.47071805988193-0.633855260810835i</v>
      </c>
      <c r="E2792" t="str">
        <f t="shared" si="802"/>
        <v>268.472415391128-143.544650725809i</v>
      </c>
      <c r="F2792" t="str">
        <f t="shared" si="803"/>
        <v>2.90871436218886-4.50266393745129i</v>
      </c>
      <c r="G2792" t="str">
        <f t="shared" si="804"/>
        <v>0.999589146139209-0.0202653660193111i</v>
      </c>
      <c r="H2792" t="str">
        <f t="shared" si="805"/>
        <v>0.900107121406825-43.9723889402422i</v>
      </c>
      <c r="I2792" t="str">
        <f t="shared" si="806"/>
        <v>-1.32278464611552-0.893408092080137i</v>
      </c>
      <c r="K2792" t="str">
        <f t="shared" si="807"/>
        <v>0.00232660224833039-0.00122418193083247i</v>
      </c>
      <c r="L2792" t="str">
        <f t="shared" si="808"/>
        <v>0.000714285714285714-0.035981761738567i</v>
      </c>
      <c r="M2792" t="str">
        <f t="shared" si="809"/>
        <v>0.0025-0.00112102269052922i</v>
      </c>
      <c r="N2792">
        <f t="shared" si="810"/>
        <v>113.76612732678191</v>
      </c>
      <c r="O2792">
        <f t="shared" si="811"/>
        <v>9.045097798115922</v>
      </c>
      <c r="P2792" s="3">
        <f t="shared" si="812"/>
        <v>-9.045097798115922</v>
      </c>
      <c r="Q2792" s="3">
        <f t="shared" si="813"/>
        <v>-66.233872673218087</v>
      </c>
      <c r="R2792">
        <f t="shared" si="814"/>
        <v>113.76612732678191</v>
      </c>
      <c r="S2792">
        <f t="shared" si="815"/>
        <v>33.611029799898866</v>
      </c>
      <c r="T2792">
        <f t="shared" si="798"/>
        <v>-9.045097798115922</v>
      </c>
    </row>
    <row r="2793" spans="1:20" x14ac:dyDescent="0.25">
      <c r="A2793">
        <f t="shared" si="799"/>
        <v>211986.8290465718</v>
      </c>
      <c r="B2793">
        <f t="shared" si="816"/>
        <v>33738.751713138481</v>
      </c>
      <c r="C2793" t="str">
        <f t="shared" si="800"/>
        <v>0.140571701900276-0.323959337293028i</v>
      </c>
      <c r="D2793" t="str">
        <f t="shared" si="801"/>
        <v>3.470661781201-0.632669360902139i</v>
      </c>
      <c r="E2793" t="str">
        <f t="shared" si="802"/>
        <v>267.8024143773-145.563534636298i</v>
      </c>
      <c r="F2793" t="str">
        <f t="shared" si="803"/>
        <v>2.90870526253112-4.48606572828729i</v>
      </c>
      <c r="G2793" t="str">
        <f t="shared" si="804"/>
        <v>0.999586019012244-0.0203423107708504i</v>
      </c>
      <c r="H2793" t="str">
        <f t="shared" si="805"/>
        <v>0.893132322981911-43.802944940139i</v>
      </c>
      <c r="I2793" t="str">
        <f t="shared" si="806"/>
        <v>-1.31283401513445-0.889755459063929i</v>
      </c>
      <c r="K2793" t="str">
        <f t="shared" si="807"/>
        <v>0.0023264765234433-0.0012206950347547i</v>
      </c>
      <c r="L2793" t="str">
        <f t="shared" si="808"/>
        <v>0.000714285714285714-0.0358455486536831i</v>
      </c>
      <c r="M2793" t="str">
        <f t="shared" si="809"/>
        <v>0.0025-0.00111677893059297i</v>
      </c>
      <c r="N2793">
        <f t="shared" si="810"/>
        <v>113.45687704898845</v>
      </c>
      <c r="O2793">
        <f t="shared" si="811"/>
        <v>9.0409852717000412</v>
      </c>
      <c r="P2793" s="3">
        <f t="shared" si="812"/>
        <v>-9.0409852717000412</v>
      </c>
      <c r="Q2793" s="3">
        <f t="shared" si="813"/>
        <v>-66.543122951011554</v>
      </c>
      <c r="R2793">
        <f t="shared" si="814"/>
        <v>113.45687704898845</v>
      </c>
      <c r="S2793">
        <f t="shared" si="815"/>
        <v>33.738751713138484</v>
      </c>
      <c r="T2793">
        <f t="shared" si="798"/>
        <v>-9.0409852717000412</v>
      </c>
    </row>
    <row r="2794" spans="1:20" x14ac:dyDescent="0.25">
      <c r="A2794">
        <f t="shared" si="799"/>
        <v>212792.3789969488</v>
      </c>
      <c r="B2794">
        <f t="shared" si="816"/>
        <v>33866.958969648411</v>
      </c>
      <c r="C2794" t="str">
        <f t="shared" si="800"/>
        <v>0.138860043526379-0.324857205311382i</v>
      </c>
      <c r="D2794" t="str">
        <f t="shared" si="801"/>
        <v>3.47060507583544-0.631492522496498i</v>
      </c>
      <c r="E2794" t="str">
        <f t="shared" si="802"/>
        <v>267.094081695973-147.585198790371i</v>
      </c>
      <c r="F2794" t="str">
        <f t="shared" si="803"/>
        <v>2.90869609364216-4.46953204986587i</v>
      </c>
      <c r="G2794" t="str">
        <f t="shared" si="804"/>
        <v>0.999582868093749-0.0204195471846012i</v>
      </c>
      <c r="H2794" t="str">
        <f t="shared" si="805"/>
        <v>0.886212300873873-43.6341764453113i</v>
      </c>
      <c r="I2794" t="str">
        <f t="shared" si="806"/>
        <v>-1.30295989375099-0.886119741801777i</v>
      </c>
      <c r="K2794" t="str">
        <f t="shared" si="807"/>
        <v>0.00232635025443802-0.00121722556775368i</v>
      </c>
      <c r="L2794" t="str">
        <f t="shared" si="808"/>
        <v>0.000714285714285714-0.0357098512190506i</v>
      </c>
      <c r="M2794" t="str">
        <f t="shared" si="809"/>
        <v>0.0025-0.00111255123589656i</v>
      </c>
      <c r="N2794">
        <f t="shared" si="810"/>
        <v>113.14426048363191</v>
      </c>
      <c r="O2794">
        <f t="shared" si="811"/>
        <v>9.037356005549471</v>
      </c>
      <c r="P2794" s="3">
        <f t="shared" si="812"/>
        <v>-9.037356005549471</v>
      </c>
      <c r="Q2794" s="3">
        <f t="shared" si="813"/>
        <v>-66.855739516368089</v>
      </c>
      <c r="R2794">
        <f t="shared" si="814"/>
        <v>113.14426048363191</v>
      </c>
      <c r="S2794">
        <f t="shared" si="815"/>
        <v>33.866958969648408</v>
      </c>
      <c r="T2794">
        <f t="shared" si="798"/>
        <v>-9.037356005549471</v>
      </c>
    </row>
    <row r="2795" spans="1:20" x14ac:dyDescent="0.25">
      <c r="A2795">
        <f t="shared" si="799"/>
        <v>213600.99003713721</v>
      </c>
      <c r="B2795">
        <f t="shared" si="816"/>
        <v>33995.653413733075</v>
      </c>
      <c r="C2795" t="str">
        <f t="shared" si="800"/>
        <v>0.137116085630709-0.32573550910457i</v>
      </c>
      <c r="D2795" t="str">
        <f t="shared" si="801"/>
        <v>3.47054794056444-0.630324728212842i</v>
      </c>
      <c r="E2795" t="str">
        <f t="shared" si="802"/>
        <v>266.347004869071-149.608683888296i</v>
      </c>
      <c r="F2795" t="str">
        <f t="shared" si="803"/>
        <v>2.90868685499573-4.45306266431229i</v>
      </c>
      <c r="G2795" t="str">
        <f t="shared" si="804"/>
        <v>0.999579693202866-0.0204970763605584i</v>
      </c>
      <c r="H2795" t="str">
        <f t="shared" si="805"/>
        <v>0.879346609460542-43.4660805060231i</v>
      </c>
      <c r="I2795" t="str">
        <f t="shared" si="806"/>
        <v>-1.29316168374972-0.882500839843542i</v>
      </c>
      <c r="K2795" t="str">
        <f t="shared" si="807"/>
        <v>0.00232622343430429-0.00121377347847248i</v>
      </c>
      <c r="L2795" t="str">
        <f t="shared" si="808"/>
        <v>0.000714285714285714-0.0355746674826166i</v>
      </c>
      <c r="M2795" t="str">
        <f t="shared" si="809"/>
        <v>0.0025-0.00110833954562319i</v>
      </c>
      <c r="N2795">
        <f t="shared" si="810"/>
        <v>112.82831893230865</v>
      </c>
      <c r="O2795">
        <f t="shared" si="811"/>
        <v>9.0342211356847812</v>
      </c>
      <c r="P2795" s="3">
        <f t="shared" si="812"/>
        <v>-9.0342211356847812</v>
      </c>
      <c r="Q2795" s="3">
        <f t="shared" si="813"/>
        <v>-67.171681067691352</v>
      </c>
      <c r="R2795">
        <f t="shared" si="814"/>
        <v>112.82831893230865</v>
      </c>
      <c r="S2795">
        <f t="shared" si="815"/>
        <v>33.995653413733073</v>
      </c>
      <c r="T2795">
        <f t="shared" si="798"/>
        <v>-9.0342211356847812</v>
      </c>
    </row>
    <row r="2796" spans="1:20" x14ac:dyDescent="0.25">
      <c r="A2796">
        <f t="shared" si="799"/>
        <v>214412.6737992783</v>
      </c>
      <c r="B2796">
        <f t="shared" si="816"/>
        <v>34124.836896705259</v>
      </c>
      <c r="C2796" t="str">
        <f t="shared" si="800"/>
        <v>0.135340098171226-0.326593242648098i</v>
      </c>
      <c r="D2796" t="str">
        <f t="shared" si="801"/>
        <v>3.47049037214304-0.629165960795065i</v>
      </c>
      <c r="E2796" t="str">
        <f t="shared" si="802"/>
        <v>265.560799697068-151.633005309048i</v>
      </c>
      <c r="F2796" t="str">
        <f t="shared" si="803"/>
        <v>2.90867754606153-4.4366573346763i</v>
      </c>
      <c r="G2796" t="str">
        <f t="shared" si="804"/>
        <v>0.999576494157366-0.0205748994028022i</v>
      </c>
      <c r="H2796" t="str">
        <f t="shared" si="805"/>
        <v>0.872534806979583-43.2986541882817i</v>
      </c>
      <c r="I2796" t="str">
        <f t="shared" si="806"/>
        <v>-1.28343879174297-0.878898653556017i</v>
      </c>
      <c r="K2796" t="str">
        <f t="shared" si="807"/>
        <v>0.00232609605600396-0.00121033871578767i</v>
      </c>
      <c r="L2796" t="str">
        <f t="shared" si="808"/>
        <v>0.000714285714285714-0.0354399954997178i</v>
      </c>
      <c r="M2796" t="str">
        <f t="shared" si="809"/>
        <v>0.0025-0.00110414379918628i</v>
      </c>
      <c r="N2796">
        <f t="shared" si="810"/>
        <v>112.50909593426215</v>
      </c>
      <c r="O2796">
        <f t="shared" si="811"/>
        <v>9.0315917277702678</v>
      </c>
      <c r="P2796" s="3">
        <f t="shared" si="812"/>
        <v>-9.0315917277702678</v>
      </c>
      <c r="Q2796" s="3">
        <f t="shared" si="813"/>
        <v>-67.490904065737851</v>
      </c>
      <c r="R2796">
        <f t="shared" si="814"/>
        <v>112.50909593426215</v>
      </c>
      <c r="S2796">
        <f t="shared" si="815"/>
        <v>34.124836896705261</v>
      </c>
      <c r="T2796">
        <f t="shared" ref="T2796:T2859" si="817">P2796</f>
        <v>-9.0315917277702678</v>
      </c>
    </row>
    <row r="2797" spans="1:20" x14ac:dyDescent="0.25">
      <c r="A2797">
        <f t="shared" ref="A2797:A2860" si="818">2*PI()*B2797</f>
        <v>215227.44195971556</v>
      </c>
      <c r="B2797">
        <f t="shared" si="816"/>
        <v>34254.511276912737</v>
      </c>
      <c r="C2797" t="str">
        <f t="shared" ref="C2797:C2860" si="819">IMPRODUCT(D2797,E2797,$C$40,,K2797,$C$41)</f>
        <v>0.13353238872028-0.327429397817024i</v>
      </c>
      <c r="D2797" t="str">
        <f t="shared" ref="D2797:D2860" si="820">IMDIV(IMPRODUCT($C$37,$C$38,COMPLEX(1,A2797/$C$38)),IMSUM(-1*A2797*A2797/$C$39,COMPLEX(0,1*A2797)))</f>
        <v>3.47043236730203-0.628016203111724i</v>
      </c>
      <c r="E2797" t="str">
        <f t="shared" ref="E2797:E2860" si="821">IMDIV(IMPRODUCT(IMSUM(F2797,G2797),$C$29,H2797),IMSUM(1,I2797))</f>
        <v>264.735111754667-153.657153977487i</v>
      </c>
      <c r="F2797" t="str">
        <f t="shared" ref="F2797:F2860" si="822">IMDIV(IMPRODUCT($C$14,$C$15,COMPLEX(1,A2797/$C$15)),IMSUM(-1*A2797*A2797/$C$16,COMPLEX(0,A2797)))</f>
        <v>2.90866816630526-4.42031582492875i</v>
      </c>
      <c r="G2797" t="str">
        <f t="shared" ref="G2797:G2860" si="823">IMDIV(1,COMPLEX(1,A2797*$C$9*$C$10))</f>
        <v>0.999573270773637-0.0206530174195119i</v>
      </c>
      <c r="H2797" t="str">
        <f t="shared" ref="H2797:H2860" si="824">IMDIV($C$3,IMSUM(K2797,COMPLEX(0,$C$28*A2797)))</f>
        <v>0.865776455491365-43.131894573718i</v>
      </c>
      <c r="I2797" t="str">
        <f t="shared" ref="I2797:I2860" si="825">IMPRODUCT(F2797,$C$29,H2797,$C$31)</f>
        <v>-1.27379062912937-0.875313084114309i</v>
      </c>
      <c r="K2797" t="str">
        <f t="shared" ref="K2797:K2860" si="826">IF($C$26&lt;=0,IMDIV(1,IMSUM(IMDIV(1,L2797),1/$C$18)),IMDIV(1,IMSUM(IMDIV(1,L2797),1/$C$18,IMDIV(1,M2797))))</f>
        <v>0.00232596811247067-0.00120692122880839i</v>
      </c>
      <c r="L2797" t="str">
        <f t="shared" ref="L2797:L2860" si="827">IMSUM($C$21/$C$22,IMDIV(1,COMPLEX(0,$C$20*$C$22*A2797)))</f>
        <v>0.000714285714285714-0.0353058333330521i</v>
      </c>
      <c r="M2797" t="str">
        <f t="shared" ref="M2797:M2860" si="828">IMSUM($C$25/$C$26,IMDIV(1,COMPLEX(0,$C$24*$C$26*A2797)))</f>
        <v>0.0025-0.00109996393622861i</v>
      </c>
      <c r="N2797">
        <f t="shared" ref="N2797:N2860" si="829">ABS(R2797)</f>
        <v>112.18663727569854</v>
      </c>
      <c r="O2797">
        <f t="shared" ref="O2797:O2860" si="830">ABS(P2797)</f>
        <v>9.0294787645910244</v>
      </c>
      <c r="P2797" s="3">
        <f t="shared" ref="P2797:P2860" si="831">20*LOG10(IMABS(C2797))</f>
        <v>-9.0294787645910244</v>
      </c>
      <c r="Q2797" s="3">
        <f t="shared" ref="Q2797:Q2860" si="832">IMARGUMENT(C2797)*180/PI()</f>
        <v>-67.813362724301456</v>
      </c>
      <c r="R2797">
        <f t="shared" ref="R2797:R2860" si="833">IF(Q2797&lt;0,Q2797+180,Q2797-180)</f>
        <v>112.18663727569854</v>
      </c>
      <c r="S2797">
        <f t="shared" ref="S2797:S2860" si="834">B2797/1000</f>
        <v>34.254511276912737</v>
      </c>
      <c r="T2797">
        <f t="shared" si="817"/>
        <v>-9.0294787645910244</v>
      </c>
    </row>
    <row r="2798" spans="1:20" x14ac:dyDescent="0.25">
      <c r="A2798">
        <f t="shared" si="818"/>
        <v>216045.30623916248</v>
      </c>
      <c r="B2798">
        <f t="shared" ref="B2798:B2861" si="835">B2797*(1+B$42)</f>
        <v>34384.678419765005</v>
      </c>
      <c r="C2798" t="str">
        <f t="shared" si="819"/>
        <v>0.131693303075954-0.328242965995835i</v>
      </c>
      <c r="D2798" t="str">
        <f t="shared" si="820"/>
        <v>3.47037392274778-0.626875438155751i</v>
      </c>
      <c r="E2798" t="str">
        <f t="shared" si="821"/>
        <v>263.869617865927-155.680097323895i</v>
      </c>
      <c r="F2798" t="str">
        <f t="shared" si="822"/>
        <v>2.90865871518861-4.40403789995822i</v>
      </c>
      <c r="G2798" t="str">
        <f t="shared" si="823"/>
        <v>0.999570022866673-0.0207314315229808i</v>
      </c>
      <c r="H2798" t="str">
        <f t="shared" si="824"/>
        <v>0.859071120842729-42.9657987594808i</v>
      </c>
      <c r="I2798" t="str">
        <f t="shared" si="825"/>
        <v>-1.26421661205329-0.871744033493576i</v>
      </c>
      <c r="K2798" t="str">
        <f t="shared" si="826"/>
        <v>0.00232583959660948-0.0012035209668755i</v>
      </c>
      <c r="L2798" t="str">
        <f t="shared" si="827"/>
        <v>0.000714285714285714-0.0351721790526521i</v>
      </c>
      <c r="M2798" t="str">
        <f t="shared" si="828"/>
        <v>0.0025-0.00109579989662145i</v>
      </c>
      <c r="N2798">
        <f t="shared" si="829"/>
        <v>111.8609909956663</v>
      </c>
      <c r="O2798">
        <f t="shared" si="830"/>
        <v>9.0278931332952439</v>
      </c>
      <c r="P2798" s="3">
        <f t="shared" si="831"/>
        <v>-9.0278931332952439</v>
      </c>
      <c r="Q2798" s="3">
        <f t="shared" si="832"/>
        <v>-68.139009004333701</v>
      </c>
      <c r="R2798">
        <f t="shared" si="833"/>
        <v>111.8609909956663</v>
      </c>
      <c r="S2798">
        <f t="shared" si="834"/>
        <v>34.384678419765002</v>
      </c>
      <c r="T2798">
        <f t="shared" si="817"/>
        <v>-9.0278931332952439</v>
      </c>
    </row>
    <row r="2799" spans="1:20" x14ac:dyDescent="0.25">
      <c r="A2799">
        <f t="shared" si="818"/>
        <v>216866.27840287128</v>
      </c>
      <c r="B2799">
        <f t="shared" si="835"/>
        <v>34515.34019776011</v>
      </c>
      <c r="C2799" t="str">
        <f t="shared" si="819"/>
        <v>0.129823225798571-0.329032939746454i</v>
      </c>
      <c r="D2799" t="str">
        <f t="shared" si="820"/>
        <v>3.47031503516198-0.625743649044106i</v>
      </c>
      <c r="E2799" t="str">
        <f t="shared" si="821"/>
        <v>262.964027552722-157.700780336613i</v>
      </c>
      <c r="F2799" t="str">
        <f t="shared" si="822"/>
        <v>2.90864919216911-4.38782332556752i</v>
      </c>
      <c r="G2799" t="str">
        <f t="shared" si="823"/>
        <v>0.999566750250065-0.0208101428296304i</v>
      </c>
      <c r="H2799" t="str">
        <f t="shared" si="824"/>
        <v>0.852418372630711-42.8003638581201i</v>
      </c>
      <c r="I2799" t="str">
        <f t="shared" si="825"/>
        <v>-1.25471616136414-0.868191404460565i</v>
      </c>
      <c r="K2799" t="str">
        <f t="shared" si="826"/>
        <v>0.00232571050129657-0.00120013787956061i</v>
      </c>
      <c r="L2799" t="str">
        <f t="shared" si="827"/>
        <v>0.000714285714285714-0.0350390307358558i</v>
      </c>
      <c r="M2799" t="str">
        <f t="shared" si="828"/>
        <v>0.0025-0.00109165162046369i</v>
      </c>
      <c r="N2799">
        <f t="shared" si="829"/>
        <v>111.53220738832155</v>
      </c>
      <c r="O2799">
        <f t="shared" si="830"/>
        <v>9.0268456124236192</v>
      </c>
      <c r="P2799" s="3">
        <f t="shared" si="831"/>
        <v>-9.0268456124236192</v>
      </c>
      <c r="Q2799" s="3">
        <f t="shared" si="832"/>
        <v>-68.467792611678448</v>
      </c>
      <c r="R2799">
        <f t="shared" si="833"/>
        <v>111.53220738832155</v>
      </c>
      <c r="S2799">
        <f t="shared" si="834"/>
        <v>34.515340197760111</v>
      </c>
      <c r="T2799">
        <f t="shared" si="817"/>
        <v>-9.0268456124236192</v>
      </c>
    </row>
    <row r="2800" spans="1:20" x14ac:dyDescent="0.25">
      <c r="A2800">
        <f t="shared" si="818"/>
        <v>217690.37026080218</v>
      </c>
      <c r="B2800">
        <f t="shared" si="835"/>
        <v>34646.4984905116</v>
      </c>
      <c r="C2800" t="str">
        <f t="shared" si="819"/>
        <v>0.127922580667568-0.32979831453071i</v>
      </c>
      <c r="D2800" t="str">
        <f t="shared" si="820"/>
        <v>3.47025570120151-0.624620819017518i</v>
      </c>
      <c r="E2800" t="str">
        <f t="shared" si="821"/>
        <v>262.018084450356-159.718126707618i</v>
      </c>
      <c r="F2800" t="str">
        <f t="shared" si="822"/>
        <v>2.90863959670022-4.37167186847046i</v>
      </c>
      <c r="G2800" t="str">
        <f t="shared" si="823"/>
        <v>0.999563452735988-0.0208891524600252i</v>
      </c>
      <c r="H2800" t="str">
        <f t="shared" si="824"/>
        <v>0.84581778416686-42.6355869974779i</v>
      </c>
      <c r="I2800" t="str">
        <f t="shared" si="825"/>
        <v>-1.24528870257642-0.864655100565467i</v>
      </c>
      <c r="K2800" t="str">
        <f t="shared" si="826"/>
        <v>0.00232558081937884-0.0011967719166652i</v>
      </c>
      <c r="L2800" t="str">
        <f t="shared" si="827"/>
        <v>0.000714285714285714-0.0349063864672801i</v>
      </c>
      <c r="M2800" t="str">
        <f t="shared" si="828"/>
        <v>0.0025-0.00108751904808098i</v>
      </c>
      <c r="N2800">
        <f t="shared" si="829"/>
        <v>111.20033900147843</v>
      </c>
      <c r="O2800">
        <f t="shared" si="830"/>
        <v>9.0263468587525146</v>
      </c>
      <c r="P2800" s="3">
        <f t="shared" si="831"/>
        <v>-9.0263468587525146</v>
      </c>
      <c r="Q2800" s="3">
        <f t="shared" si="832"/>
        <v>-68.799660998521574</v>
      </c>
      <c r="R2800">
        <f t="shared" si="833"/>
        <v>111.20033900147843</v>
      </c>
      <c r="S2800">
        <f t="shared" si="834"/>
        <v>34.646498490511597</v>
      </c>
      <c r="T2800">
        <f t="shared" si="817"/>
        <v>-9.0263468587525146</v>
      </c>
    </row>
    <row r="2801" spans="1:20" x14ac:dyDescent="0.25">
      <c r="A2801">
        <f t="shared" si="818"/>
        <v>218517.59366779326</v>
      </c>
      <c r="B2801">
        <f t="shared" si="835"/>
        <v>34778.155184775547</v>
      </c>
      <c r="C2801" t="str">
        <f t="shared" si="819"/>
        <v>0.125991831053864-0.330538090483394i</v>
      </c>
      <c r="D2801" t="str">
        <f t="shared" si="820"/>
        <v>3.4701959174983-0.623506931440161i</v>
      </c>
      <c r="E2801" t="str">
        <f t="shared" si="821"/>
        <v>261.03156768397-161.731040070804i</v>
      </c>
      <c r="F2801" t="str">
        <f t="shared" si="822"/>
        <v>2.90862992823124-4.35558329628839i</v>
      </c>
      <c r="G2801" t="str">
        <f t="shared" si="823"/>
        <v>0.999560130135194-0.0209684615388873i</v>
      </c>
      <c r="H2801" t="str">
        <f t="shared" si="824"/>
        <v>0.839268932441941-42.4714653205792i</v>
      </c>
      <c r="I2801" t="str">
        <f t="shared" si="825"/>
        <v>-1.23593366582996-0.861135026133786i</v>
      </c>
      <c r="K2801" t="str">
        <f t="shared" si="826"/>
        <v>0.00232545054367355-0.0011934230282197i</v>
      </c>
      <c r="L2801" t="str">
        <f t="shared" si="827"/>
        <v>0.000714285714285714-0.0347742443387927i</v>
      </c>
      <c r="M2801" t="str">
        <f t="shared" si="828"/>
        <v>0.0025-0.00108340212002489i</v>
      </c>
      <c r="N2801">
        <f t="shared" si="829"/>
        <v>110.86544063130447</v>
      </c>
      <c r="O2801">
        <f t="shared" si="830"/>
        <v>9.0264073939767488</v>
      </c>
      <c r="P2801" s="3">
        <f t="shared" si="831"/>
        <v>-9.0264073939767488</v>
      </c>
      <c r="Q2801" s="3">
        <f t="shared" si="832"/>
        <v>-69.134559368695534</v>
      </c>
      <c r="R2801">
        <f t="shared" si="833"/>
        <v>110.86544063130447</v>
      </c>
      <c r="S2801">
        <f t="shared" si="834"/>
        <v>34.778155184775549</v>
      </c>
      <c r="T2801">
        <f t="shared" si="817"/>
        <v>-9.0264073939767488</v>
      </c>
    </row>
    <row r="2802" spans="1:20" x14ac:dyDescent="0.25">
      <c r="A2802">
        <f t="shared" si="818"/>
        <v>219347.96052373087</v>
      </c>
      <c r="B2802">
        <f t="shared" si="835"/>
        <v>34910.312174477694</v>
      </c>
      <c r="C2802" t="str">
        <f t="shared" si="819"/>
        <v>0.124031480203162-0.331251274231444i</v>
      </c>
      <c r="D2802" t="str">
        <f t="shared" si="820"/>
        <v>3.47013568065906-0.622401969799354i</v>
      </c>
      <c r="E2802" t="str">
        <f t="shared" si="821"/>
        <v>260.0042931993-163.738405332042i</v>
      </c>
      <c r="F2802" t="str">
        <f t="shared" si="822"/>
        <v>2.9086201862073-4.33955737754691i</v>
      </c>
      <c r="G2802" t="str">
        <f t="shared" si="823"/>
        <v>0.999556782256998-0.0210480711951106i</v>
      </c>
      <c r="H2802" t="str">
        <f t="shared" si="824"/>
        <v>0.832771398090995-42.3079959855232i</v>
      </c>
      <c r="I2802" t="str">
        <f t="shared" si="825"/>
        <v>-1.22665048585062-0.857631086258326i</v>
      </c>
      <c r="K2802" t="str">
        <f t="shared" si="826"/>
        <v>0.00232531966696802-0.00119009116448259i</v>
      </c>
      <c r="L2802" t="str">
        <f t="shared" si="827"/>
        <v>0.000714285714285714-0.0346426024494847i</v>
      </c>
      <c r="M2802" t="str">
        <f t="shared" si="828"/>
        <v>0.0025-0.00107930077707201i</v>
      </c>
      <c r="N2802">
        <f t="shared" si="829"/>
        <v>110.52756931305878</v>
      </c>
      <c r="O2802">
        <f t="shared" si="830"/>
        <v>9.0270375912617791</v>
      </c>
      <c r="P2802" s="3">
        <f t="shared" si="831"/>
        <v>-9.0270375912617791</v>
      </c>
      <c r="Q2802" s="3">
        <f t="shared" si="832"/>
        <v>-69.472430686941223</v>
      </c>
      <c r="R2802">
        <f t="shared" si="833"/>
        <v>110.52756931305878</v>
      </c>
      <c r="S2802">
        <f t="shared" si="834"/>
        <v>34.910312174477696</v>
      </c>
      <c r="T2802">
        <f t="shared" si="817"/>
        <v>-9.0270375912617791</v>
      </c>
    </row>
    <row r="2803" spans="1:20" x14ac:dyDescent="0.25">
      <c r="A2803">
        <f t="shared" si="818"/>
        <v>220181.48277372107</v>
      </c>
      <c r="B2803">
        <f t="shared" si="835"/>
        <v>35042.97136074071</v>
      </c>
      <c r="C2803" t="str">
        <f t="shared" si="819"/>
        <v>0.122042071425726-0.331936880754541i</v>
      </c>
      <c r="D2803" t="str">
        <f t="shared" si="820"/>
        <v>3.47007498726516-0.621305917705275i</v>
      </c>
      <c r="E2803" t="str">
        <f t="shared" si="821"/>
        <v>258.93611504126-165.739090089787i</v>
      </c>
      <c r="F2803" t="str">
        <f t="shared" si="822"/>
        <v>2.90861037006931-4.32359388167249i</v>
      </c>
      <c r="G2803" t="str">
        <f t="shared" si="823"/>
        <v>0.999553408909267-0.0211279825617763i</v>
      </c>
      <c r="H2803" t="str">
        <f t="shared" si="824"/>
        <v>0.826324765358753-42.145176165375i</v>
      </c>
      <c r="I2803" t="str">
        <f t="shared" si="825"/>
        <v>-1.21743860191123-0.854143186791241i</v>
      </c>
      <c r="K2803" t="str">
        <f t="shared" si="826"/>
        <v>0.00232518818201926-0.00118677627593955i</v>
      </c>
      <c r="L2803" t="str">
        <f t="shared" si="827"/>
        <v>0.000714285714285714-0.0345114589056433i</v>
      </c>
      <c r="M2803" t="str">
        <f t="shared" si="828"/>
        <v>0.0025-0.00107521496022317i</v>
      </c>
      <c r="N2803">
        <f t="shared" si="829"/>
        <v>110.18678430775289</v>
      </c>
      <c r="O2803">
        <f t="shared" si="830"/>
        <v>9.0282476616944258</v>
      </c>
      <c r="P2803" s="3">
        <f t="shared" si="831"/>
        <v>-9.0282476616944258</v>
      </c>
      <c r="Q2803" s="3">
        <f t="shared" si="832"/>
        <v>-69.813215692247113</v>
      </c>
      <c r="R2803">
        <f t="shared" si="833"/>
        <v>110.18678430775289</v>
      </c>
      <c r="S2803">
        <f t="shared" si="834"/>
        <v>35.042971360740708</v>
      </c>
      <c r="T2803">
        <f t="shared" si="817"/>
        <v>-9.0282476616944258</v>
      </c>
    </row>
    <row r="2804" spans="1:20" x14ac:dyDescent="0.25">
      <c r="A2804">
        <f t="shared" si="818"/>
        <v>221018.17240826119</v>
      </c>
      <c r="B2804">
        <f t="shared" si="835"/>
        <v>35176.134651911525</v>
      </c>
      <c r="C2804" t="str">
        <f t="shared" si="819"/>
        <v>0.120024188188625-0.3325939352818i</v>
      </c>
      <c r="D2804" t="str">
        <f t="shared" si="820"/>
        <v>3.4700138338724-0.620218758890643i</v>
      </c>
      <c r="E2804" t="str">
        <f t="shared" si="821"/>
        <v>257.826926573842-167.731946144326i</v>
      </c>
      <c r="F2804" t="str">
        <f t="shared" si="822"/>
        <v>2.90860047925394-4.3076925789892i</v>
      </c>
      <c r="G2804" t="str">
        <f t="shared" si="823"/>
        <v>0.999550009898412-0.021208196776167i</v>
      </c>
      <c r="H2804" t="str">
        <f t="shared" si="824"/>
        <v>0.81992862206541-41.983003048059i</v>
      </c>
      <c r="I2804" t="str">
        <f t="shared" si="825"/>
        <v>-1.20829745779306-0.85067123433621i</v>
      </c>
      <c r="K2804" t="str">
        <f t="shared" si="826"/>
        <v>0.00232505608155357-0.0011834783133024i</v>
      </c>
      <c r="L2804" t="str">
        <f t="shared" si="827"/>
        <v>0.000714285714285714-0.0343808118207245i</v>
      </c>
      <c r="M2804" t="str">
        <f t="shared" si="828"/>
        <v>0.0025-0.0010711446107025i</v>
      </c>
      <c r="N2804">
        <f t="shared" si="829"/>
        <v>109.84314708466448</v>
      </c>
      <c r="O2804">
        <f t="shared" si="830"/>
        <v>9.0300476406653853</v>
      </c>
      <c r="P2804" s="3">
        <f t="shared" si="831"/>
        <v>-9.0300476406653853</v>
      </c>
      <c r="Q2804" s="3">
        <f t="shared" si="832"/>
        <v>-70.15685291533552</v>
      </c>
      <c r="R2804">
        <f t="shared" si="833"/>
        <v>109.84314708466448</v>
      </c>
      <c r="S2804">
        <f t="shared" si="834"/>
        <v>35.176134651911525</v>
      </c>
      <c r="T2804">
        <f t="shared" si="817"/>
        <v>-9.0300476406653853</v>
      </c>
    </row>
    <row r="2805" spans="1:20" x14ac:dyDescent="0.25">
      <c r="A2805">
        <f t="shared" si="818"/>
        <v>221858.04146341261</v>
      </c>
      <c r="B2805">
        <f t="shared" si="835"/>
        <v>35309.803963588791</v>
      </c>
      <c r="C2805" t="str">
        <f t="shared" si="819"/>
        <v>0.117978454106518-0.33322147521912i</v>
      </c>
      <c r="D2805" t="str">
        <f t="shared" si="820"/>
        <v>3.46995221701086-0.619140477210429i</v>
      </c>
      <c r="E2805" t="str">
        <f t="shared" si="821"/>
        <v>256.67666163479-169.715811093454i</v>
      </c>
      <c r="F2805" t="str">
        <f t="shared" si="822"/>
        <v>2.90859051319357-4.29185324071531i</v>
      </c>
      <c r="G2805" t="str">
        <f t="shared" si="823"/>
        <v>0.999546585029374-0.0212887149797817i</v>
      </c>
      <c r="H2805" t="str">
        <f t="shared" si="824"/>
        <v>0.813582559572944-41.8214738362558i</v>
      </c>
      <c r="I2805" t="str">
        <f t="shared" si="825"/>
        <v>-1.19922650174755-0.847215136240748i</v>
      </c>
      <c r="K2805" t="str">
        <f t="shared" si="826"/>
        <v>0.00232492335826627-0.00118019722750839i</v>
      </c>
      <c r="L2805" t="str">
        <f t="shared" si="827"/>
        <v>0.000714285714285714-0.0342506593153263i</v>
      </c>
      <c r="M2805" t="str">
        <f t="shared" si="828"/>
        <v>0.0025-0.00106708966995666i</v>
      </c>
      <c r="N2805">
        <f t="shared" si="829"/>
        <v>109.49672129959723</v>
      </c>
      <c r="O2805">
        <f t="shared" si="830"/>
        <v>9.0324473742140743</v>
      </c>
      <c r="P2805" s="3">
        <f t="shared" si="831"/>
        <v>-9.0324473742140743</v>
      </c>
      <c r="Q2805" s="3">
        <f t="shared" si="832"/>
        <v>-70.503278700402774</v>
      </c>
      <c r="R2805">
        <f t="shared" si="833"/>
        <v>109.49672129959723</v>
      </c>
      <c r="S2805">
        <f t="shared" si="834"/>
        <v>35.309803963588791</v>
      </c>
      <c r="T2805">
        <f t="shared" si="817"/>
        <v>-9.0324473742140743</v>
      </c>
    </row>
    <row r="2806" spans="1:20" x14ac:dyDescent="0.25">
      <c r="A2806">
        <f t="shared" si="818"/>
        <v>222701.10202097357</v>
      </c>
      <c r="B2806">
        <f t="shared" si="835"/>
        <v>35443.981218650428</v>
      </c>
      <c r="C2806" t="str">
        <f t="shared" si="819"/>
        <v>0.115905532827532-0.333818552101071i</v>
      </c>
      <c r="D2806" t="str">
        <f t="shared" si="820"/>
        <v>3.4698901331847-0.618071056641574i</v>
      </c>
      <c r="E2806" t="str">
        <f t="shared" si="821"/>
        <v>255.485295618561-171.689510011702i</v>
      </c>
      <c r="F2806" t="str">
        <f t="shared" si="822"/>
        <v>2.90858047131633-4.27607563896014i</v>
      </c>
      <c r="G2806" t="str">
        <f t="shared" si="823"/>
        <v>0.999543134105615-0.0213695383183506i</v>
      </c>
      <c r="H2806" t="str">
        <f t="shared" si="824"/>
        <v>0.807286172751471-41.660585747294i</v>
      </c>
      <c r="I2806" t="str">
        <f t="shared" si="825"/>
        <v>-1.19022518645835-0.843774800588503i</v>
      </c>
      <c r="K2806" t="str">
        <f t="shared" si="826"/>
        <v>0.00232479000482126-0.00117693296971922i</v>
      </c>
      <c r="L2806" t="str">
        <f t="shared" si="827"/>
        <v>0.000714285714285714-0.0341209995171611i</v>
      </c>
      <c r="M2806" t="str">
        <f t="shared" si="828"/>
        <v>0.0025-0.00106305007965398i</v>
      </c>
      <c r="N2806">
        <f t="shared" si="829"/>
        <v>109.14757276883134</v>
      </c>
      <c r="O2806">
        <f t="shared" si="830"/>
        <v>9.035456505373368</v>
      </c>
      <c r="P2806" s="3">
        <f t="shared" si="831"/>
        <v>-9.035456505373368</v>
      </c>
      <c r="Q2806" s="3">
        <f t="shared" si="832"/>
        <v>-70.852427231168662</v>
      </c>
      <c r="R2806">
        <f t="shared" si="833"/>
        <v>109.14757276883134</v>
      </c>
      <c r="S2806">
        <f t="shared" si="834"/>
        <v>35.443981218650428</v>
      </c>
      <c r="T2806">
        <f t="shared" si="817"/>
        <v>-9.035456505373368</v>
      </c>
    </row>
    <row r="2807" spans="1:20" x14ac:dyDescent="0.25">
      <c r="A2807">
        <f t="shared" si="818"/>
        <v>223547.36620865329</v>
      </c>
      <c r="B2807">
        <f t="shared" si="835"/>
        <v>35578.668347281302</v>
      </c>
      <c r="C2807" t="str">
        <f t="shared" si="819"/>
        <v>0.11380612781121-0.334384233561079i</v>
      </c>
      <c r="D2807" t="str">
        <f t="shared" si="820"/>
        <v>3.46982757887197-0.61701048128267i</v>
      </c>
      <c r="E2807" t="str">
        <f t="shared" si="821"/>
        <v>254.252846481257-173.651857209763i</v>
      </c>
      <c r="F2807" t="str">
        <f t="shared" si="822"/>
        <v>2.90857035304596-4.26035954672065i</v>
      </c>
      <c r="G2807" t="str">
        <f t="shared" si="823"/>
        <v>0.999539656929106-0.0214506679418498i</v>
      </c>
      <c r="H2807" t="str">
        <f t="shared" si="824"/>
        <v>0.801039059946323-41.5003360130505i</v>
      </c>
      <c r="I2807" t="str">
        <f t="shared" si="825"/>
        <v>-1.18129296900389-0.840350136191758i</v>
      </c>
      <c r="K2807" t="str">
        <f t="shared" si="826"/>
        <v>0.00232465601385072-0.00117368549132005i</v>
      </c>
      <c r="L2807" t="str">
        <f t="shared" si="827"/>
        <v>0.000714285714285714-0.0339918305610291i</v>
      </c>
      <c r="M2807" t="str">
        <f t="shared" si="828"/>
        <v>0.0025-0.00105902578168358i</v>
      </c>
      <c r="N2807">
        <f t="shared" si="829"/>
        <v>108.79576943871686</v>
      </c>
      <c r="O2807">
        <f t="shared" si="830"/>
        <v>9.039084460547377</v>
      </c>
      <c r="P2807" s="3">
        <f t="shared" si="831"/>
        <v>-9.039084460547377</v>
      </c>
      <c r="Q2807" s="3">
        <f t="shared" si="832"/>
        <v>-71.20423056128314</v>
      </c>
      <c r="R2807">
        <f t="shared" si="833"/>
        <v>108.79576943871686</v>
      </c>
      <c r="S2807">
        <f t="shared" si="834"/>
        <v>35.578668347281301</v>
      </c>
      <c r="T2807">
        <f t="shared" si="817"/>
        <v>-9.039084460547377</v>
      </c>
    </row>
    <row r="2808" spans="1:20" x14ac:dyDescent="0.25">
      <c r="A2808">
        <f t="shared" si="818"/>
        <v>224396.84620024616</v>
      </c>
      <c r="B2808">
        <f t="shared" si="835"/>
        <v>35713.867287000969</v>
      </c>
      <c r="C2808" t="str">
        <f t="shared" si="819"/>
        <v>0.111680981995648-0.334917605313286i</v>
      </c>
      <c r="D2808" t="str">
        <f t="shared" si="820"/>
        <v>3.46976455052438-0.615958735353675i</v>
      </c>
      <c r="E2808" t="str">
        <f t="shared" si="821"/>
        <v>252.97937566121-175.601658070337i</v>
      </c>
      <c r="F2808" t="str">
        <f t="shared" si="822"/>
        <v>2.90856015780181-4.24470473787819i</v>
      </c>
      <c r="G2808" t="str">
        <f t="shared" si="823"/>
        <v>0.999536153300314-0.0215321050045167i</v>
      </c>
      <c r="H2808" t="str">
        <f t="shared" si="824"/>
        <v>0.794840822945154-41.3407218798438i</v>
      </c>
      <c r="I2808" t="str">
        <f t="shared" si="825"/>
        <v>-1.17242931082-0.836941052583892i</v>
      </c>
      <c r="K2808" t="str">
        <f t="shared" si="826"/>
        <v>0.00232452137795474-0.00117045474391876i</v>
      </c>
      <c r="L2808" t="str">
        <f t="shared" si="827"/>
        <v>0.000714285714285714-0.0338631505887917i</v>
      </c>
      <c r="M2808" t="str">
        <f t="shared" si="828"/>
        <v>0.0025-0.00105501671815459i</v>
      </c>
      <c r="N2808">
        <f t="shared" si="829"/>
        <v>108.44138135083816</v>
      </c>
      <c r="O2808">
        <f t="shared" si="830"/>
        <v>9.0433404359597915</v>
      </c>
      <c r="P2808" s="3">
        <f t="shared" si="831"/>
        <v>-9.0433404359597915</v>
      </c>
      <c r="Q2808" s="3">
        <f t="shared" si="832"/>
        <v>-71.558618649161843</v>
      </c>
      <c r="R2808">
        <f t="shared" si="833"/>
        <v>108.44138135083816</v>
      </c>
      <c r="S2808">
        <f t="shared" si="834"/>
        <v>35.713867287000966</v>
      </c>
      <c r="T2808">
        <f t="shared" si="817"/>
        <v>-9.0433404359597915</v>
      </c>
    </row>
    <row r="2809" spans="1:20" x14ac:dyDescent="0.25">
      <c r="A2809">
        <f t="shared" si="818"/>
        <v>225249.55421580712</v>
      </c>
      <c r="B2809">
        <f t="shared" si="835"/>
        <v>35849.579982691575</v>
      </c>
      <c r="C2809" t="str">
        <f t="shared" si="819"/>
        <v>0.109530877351825-0.33541777313903i</v>
      </c>
      <c r="D2809" t="str">
        <f t="shared" si="820"/>
        <v>3.46970104456717-0.614915803195624i</v>
      </c>
      <c r="E2809" t="str">
        <f t="shared" si="821"/>
        <v>251.664988909276-177.537710955865i</v>
      </c>
      <c r="F2809" t="str">
        <f t="shared" si="822"/>
        <v>2.90854988499889-4.2291109871953i</v>
      </c>
      <c r="G2809" t="str">
        <f t="shared" si="823"/>
        <v>0.999532623018194-0.0216138506648645i</v>
      </c>
      <c r="H2809" t="str">
        <f t="shared" si="824"/>
        <v>0.788691066945676-41.1817406083367i</v>
      </c>
      <c r="I2809" t="str">
        <f t="shared" si="825"/>
        <v>-1.16363367766325-0.83354746001212i</v>
      </c>
      <c r="K2809" t="str">
        <f t="shared" si="826"/>
        <v>0.00232438608970095-0.00116724067934495i</v>
      </c>
      <c r="L2809" t="str">
        <f t="shared" si="827"/>
        <v>0.000714285714285714-0.0337349577493442i</v>
      </c>
      <c r="M2809" t="str">
        <f t="shared" si="828"/>
        <v>0.0025-0.00105102283139529i</v>
      </c>
      <c r="N2809">
        <f t="shared" si="829"/>
        <v>108.0844806027667</v>
      </c>
      <c r="O2809">
        <f t="shared" si="830"/>
        <v>9.0482333842107625</v>
      </c>
      <c r="P2809" s="3">
        <f t="shared" si="831"/>
        <v>-9.0482333842107625</v>
      </c>
      <c r="Q2809" s="3">
        <f t="shared" si="832"/>
        <v>-71.915519397233297</v>
      </c>
      <c r="R2809">
        <f t="shared" si="833"/>
        <v>108.0844806027667</v>
      </c>
      <c r="S2809">
        <f t="shared" si="834"/>
        <v>35.849579982691573</v>
      </c>
      <c r="T2809">
        <f t="shared" si="817"/>
        <v>-9.0482333842107625</v>
      </c>
    </row>
    <row r="2810" spans="1:20" x14ac:dyDescent="0.25">
      <c r="A2810">
        <f t="shared" si="818"/>
        <v>226105.50252182718</v>
      </c>
      <c r="B2810">
        <f t="shared" si="835"/>
        <v>35985.808386625802</v>
      </c>
      <c r="C2810" t="str">
        <f t="shared" si="819"/>
        <v>0.107356634323106-0.335883864870861i</v>
      </c>
      <c r="D2810" t="str">
        <f t="shared" si="820"/>
        <v>3.4696370573989-0.613881669270337i</v>
      </c>
      <c r="E2810" t="str">
        <f t="shared" si="821"/>
        <v>250.309837022925-179.458809183464i</v>
      </c>
      <c r="F2810" t="str">
        <f t="shared" si="822"/>
        <v>2.90853953404772-4.21357807031243i</v>
      </c>
      <c r="G2810" t="str">
        <f t="shared" si="823"/>
        <v>0.999529065880176-0.0216959060856969i</v>
      </c>
      <c r="H2810" t="str">
        <f t="shared" si="824"/>
        <v>0.782589400523553-41.0233894734325i</v>
      </c>
      <c r="I2810" t="str">
        <f t="shared" si="825"/>
        <v>-1.15490553957426-0.830169269430113i</v>
      </c>
      <c r="K2810" t="str">
        <f t="shared" si="826"/>
        <v>0.0023242501416242-0.00116404324964907i</v>
      </c>
      <c r="L2810" t="str">
        <f t="shared" si="827"/>
        <v>0.000714285714285714-0.0336072501985895i</v>
      </c>
      <c r="M2810" t="str">
        <f t="shared" si="828"/>
        <v>0.0025-0.00104704406395227i</v>
      </c>
      <c r="N2810">
        <f t="shared" si="829"/>
        <v>107.7251413043455</v>
      </c>
      <c r="O2810">
        <f t="shared" si="830"/>
        <v>9.0537720009795226</v>
      </c>
      <c r="P2810" s="3">
        <f t="shared" si="831"/>
        <v>-9.0537720009795226</v>
      </c>
      <c r="Q2810" s="3">
        <f t="shared" si="832"/>
        <v>-72.274858695654501</v>
      </c>
      <c r="R2810">
        <f t="shared" si="833"/>
        <v>107.7251413043455</v>
      </c>
      <c r="S2810">
        <f t="shared" si="834"/>
        <v>35.985808386625806</v>
      </c>
      <c r="T2810">
        <f t="shared" si="817"/>
        <v>-9.0537720009795226</v>
      </c>
    </row>
    <row r="2811" spans="1:20" x14ac:dyDescent="0.25">
      <c r="A2811">
        <f t="shared" si="818"/>
        <v>226964.70343141013</v>
      </c>
      <c r="B2811">
        <f t="shared" si="835"/>
        <v>36122.554458494982</v>
      </c>
      <c r="C2811" t="str">
        <f t="shared" si="819"/>
        <v>0.105159111148863-0.336315032366512i</v>
      </c>
      <c r="D2811" t="str">
        <f t="shared" si="820"/>
        <v>3.46957258539122-0.612856318160119i</v>
      </c>
      <c r="E2811" t="str">
        <f t="shared" si="821"/>
        <v>248.914116478688-181.363743061473i</v>
      </c>
      <c r="F2811" t="str">
        <f t="shared" si="822"/>
        <v>2.90852910435437-4.19810576374468i</v>
      </c>
      <c r="G2811" t="str">
        <f t="shared" si="823"/>
        <v>0.999525481682151-0.0217782724341242i</v>
      </c>
      <c r="H2811" t="str">
        <f t="shared" si="824"/>
        <v>0.776535435600709-40.8656657641775i</v>
      </c>
      <c r="I2811" t="str">
        <f t="shared" si="825"/>
        <v>-1.14624437084165-0.826806392490864i</v>
      </c>
      <c r="K2811" t="str">
        <f t="shared" si="826"/>
        <v>0.00232411352622612-0.00116086240710153i</v>
      </c>
      <c r="L2811" t="str">
        <f t="shared" si="827"/>
        <v>0.000714285714285714-0.0334800260994118i</v>
      </c>
      <c r="M2811" t="str">
        <f t="shared" si="828"/>
        <v>0.0025-0.00104308035858963i</v>
      </c>
      <c r="N2811">
        <f t="shared" si="829"/>
        <v>107.36343952954833</v>
      </c>
      <c r="O2811">
        <f t="shared" si="830"/>
        <v>9.0599647119130822</v>
      </c>
      <c r="P2811" s="3">
        <f t="shared" si="831"/>
        <v>-9.0599647119130822</v>
      </c>
      <c r="Q2811" s="3">
        <f t="shared" si="832"/>
        <v>-72.63656047045167</v>
      </c>
      <c r="R2811">
        <f t="shared" si="833"/>
        <v>107.36343952954833</v>
      </c>
      <c r="S2811">
        <f t="shared" si="834"/>
        <v>36.122554458494982</v>
      </c>
      <c r="T2811">
        <f t="shared" si="817"/>
        <v>-9.0599647119130822</v>
      </c>
    </row>
    <row r="2812" spans="1:20" x14ac:dyDescent="0.25">
      <c r="A2812">
        <f t="shared" si="818"/>
        <v>227827.16930444946</v>
      </c>
      <c r="B2812">
        <f t="shared" si="835"/>
        <v>36259.820165437261</v>
      </c>
      <c r="C2812" t="str">
        <f t="shared" si="819"/>
        <v>0.10293920307134-0.336710453465296i</v>
      </c>
      <c r="D2812" t="str">
        <f t="shared" si="820"/>
        <v>3.46950762488871-0.611839734567478i</v>
      </c>
      <c r="E2812" t="str">
        <f t="shared" si="821"/>
        <v>247.478069957662-183.251301981912i</v>
      </c>
      <c r="F2812" t="str">
        <f t="shared" si="822"/>
        <v>2.9085185953204-4.18269384487864i</v>
      </c>
      <c r="G2812" t="str">
        <f t="shared" si="823"/>
        <v>0.999521870218465-0.0218609508815771i</v>
      </c>
      <c r="H2812" t="str">
        <f t="shared" si="824"/>
        <v>0.770528787413945-40.7085667836597i</v>
      </c>
      <c r="I2812" t="str">
        <f t="shared" si="825"/>
        <v>-1.13764964996607-0.823458741539518i</v>
      </c>
      <c r="K2812" t="str">
        <f t="shared" si="826"/>
        <v>0.00232397623597487-0.00115769810419182i</v>
      </c>
      <c r="L2812" t="str">
        <f t="shared" si="827"/>
        <v>0.000714285714285714-0.0333532836216495i</v>
      </c>
      <c r="M2812" t="str">
        <f t="shared" si="828"/>
        <v>0.0025-0.00103913165828814i</v>
      </c>
      <c r="N2812">
        <f t="shared" si="829"/>
        <v>106.9994532639066</v>
      </c>
      <c r="O2812">
        <f t="shared" si="830"/>
        <v>9.0668196597387407</v>
      </c>
      <c r="P2812" s="3">
        <f t="shared" si="831"/>
        <v>-9.0668196597387407</v>
      </c>
      <c r="Q2812" s="3">
        <f t="shared" si="832"/>
        <v>-73.000546736093398</v>
      </c>
      <c r="R2812">
        <f t="shared" si="833"/>
        <v>106.9994532639066</v>
      </c>
      <c r="S2812">
        <f t="shared" si="834"/>
        <v>36.259820165437262</v>
      </c>
      <c r="T2812">
        <f t="shared" si="817"/>
        <v>-9.0668196597387407</v>
      </c>
    </row>
    <row r="2813" spans="1:20" x14ac:dyDescent="0.25">
      <c r="A2813">
        <f t="shared" si="818"/>
        <v>228692.91254780637</v>
      </c>
      <c r="B2813">
        <f t="shared" si="835"/>
        <v>36397.60748206592</v>
      </c>
      <c r="C2813" t="str">
        <f t="shared" si="819"/>
        <v>0.100697841425728-0.337069333919018i</v>
      </c>
      <c r="D2813" t="str">
        <f t="shared" si="820"/>
        <v>3.46944217220865-0.610831903314829i</v>
      </c>
      <c r="E2813" t="str">
        <f t="shared" si="821"/>
        <v>246.001986759328-185.120276562373i</v>
      </c>
      <c r="F2813" t="str">
        <f t="shared" si="822"/>
        <v>2.90850800634284-4.16734209196914i</v>
      </c>
      <c r="G2813" t="str">
        <f t="shared" si="823"/>
        <v>0.999518231281902-0.0219439426038231i</v>
      </c>
      <c r="H2813" t="str">
        <f t="shared" si="824"/>
        <v>0.764569074483984-40.5520898489147i</v>
      </c>
      <c r="I2813" t="str">
        <f t="shared" si="825"/>
        <v>-1.1291208596248-0.820126229606428i</v>
      </c>
      <c r="K2813" t="str">
        <f t="shared" si="826"/>
        <v>0.00232383826330468-0.00115455029362755i</v>
      </c>
      <c r="L2813" t="str">
        <f t="shared" si="827"/>
        <v>0.000714285714285714-0.0332270209420697i</v>
      </c>
      <c r="M2813" t="str">
        <f t="shared" si="828"/>
        <v>0.0025-0.00103519790624441i</v>
      </c>
      <c r="N2813">
        <f t="shared" si="829"/>
        <v>106.63326234756818</v>
      </c>
      <c r="O2813">
        <f t="shared" si="830"/>
        <v>9.074344691641663</v>
      </c>
      <c r="P2813" s="3">
        <f t="shared" si="831"/>
        <v>-9.074344691641663</v>
      </c>
      <c r="Q2813" s="3">
        <f t="shared" si="832"/>
        <v>-73.366737652431823</v>
      </c>
      <c r="R2813">
        <f t="shared" si="833"/>
        <v>106.63326234756818</v>
      </c>
      <c r="S2813">
        <f t="shared" si="834"/>
        <v>36.397607482065922</v>
      </c>
      <c r="T2813">
        <f t="shared" si="817"/>
        <v>-9.074344691641663</v>
      </c>
    </row>
    <row r="2814" spans="1:20" x14ac:dyDescent="0.25">
      <c r="A2814">
        <f t="shared" si="818"/>
        <v>229561.94561548802</v>
      </c>
      <c r="B2814">
        <f t="shared" si="835"/>
        <v>36535.918390497769</v>
      </c>
      <c r="C2814" t="str">
        <f t="shared" si="819"/>
        <v>0.0984359926137357-0.337390909289623i</v>
      </c>
      <c r="D2814" t="str">
        <f t="shared" si="820"/>
        <v>3.46937622364086-0.609832809344211i</v>
      </c>
      <c r="E2814" t="str">
        <f t="shared" si="821"/>
        <v>244.486203099173-186.969460830708i</v>
      </c>
      <c r="F2814" t="str">
        <f t="shared" si="822"/>
        <v>2.90849733681412-4.15205028413604i</v>
      </c>
      <c r="G2814" t="str">
        <f t="shared" si="823"/>
        <v>0.999514564663675-0.0220272487809802i</v>
      </c>
      <c r="H2814" t="str">
        <f t="shared" si="824"/>
        <v>0.758655918584682-40.3962322908249i</v>
      </c>
      <c r="I2814" t="str">
        <f t="shared" si="825"/>
        <v>-1.12065748663646-0.81680877040012i</v>
      </c>
      <c r="K2814" t="str">
        <f t="shared" si="826"/>
        <v>0.00232369960061556-0.00115141892833365i</v>
      </c>
      <c r="L2814" t="str">
        <f t="shared" si="827"/>
        <v>0.000714285714285714-0.0331012362443412i</v>
      </c>
      <c r="M2814" t="str">
        <f t="shared" si="828"/>
        <v>0.0025-0.0010312790458701i</v>
      </c>
      <c r="N2814">
        <f t="shared" si="829"/>
        <v>106.26494841401846</v>
      </c>
      <c r="O2814">
        <f t="shared" si="830"/>
        <v>9.0825473469451605</v>
      </c>
      <c r="P2814" s="3">
        <f t="shared" si="831"/>
        <v>-9.0825473469451605</v>
      </c>
      <c r="Q2814" s="3">
        <f t="shared" si="832"/>
        <v>-73.735051585981537</v>
      </c>
      <c r="R2814">
        <f t="shared" si="833"/>
        <v>106.26494841401846</v>
      </c>
      <c r="S2814">
        <f t="shared" si="834"/>
        <v>36.53591839049777</v>
      </c>
      <c r="T2814">
        <f t="shared" si="817"/>
        <v>-9.0825473469451605</v>
      </c>
    </row>
    <row r="2815" spans="1:20" x14ac:dyDescent="0.25">
      <c r="A2815">
        <f t="shared" si="818"/>
        <v>230434.28100882689</v>
      </c>
      <c r="B2815">
        <f t="shared" si="835"/>
        <v>36674.754880381661</v>
      </c>
      <c r="C2815" t="str">
        <f t="shared" si="819"/>
        <v>0.0961546569617548-0.337674446805499i</v>
      </c>
      <c r="D2815" t="str">
        <f t="shared" si="820"/>
        <v>3.46930977544747-0.608842437716999i</v>
      </c>
      <c r="E2815" t="str">
        <f t="shared" si="821"/>
        <v>242.931102286194-188.797654445233i</v>
      </c>
      <c r="F2815" t="str">
        <f t="shared" si="822"/>
        <v>2.90848658612209-4.13681820136112i</v>
      </c>
      <c r="G2815" t="str">
        <f t="shared" si="823"/>
        <v>0.999510870153412-0.0221108705975336i</v>
      </c>
      <c r="H2815" t="str">
        <f t="shared" si="824"/>
        <v>0.752788944712663-40.2409914540252i</v>
      </c>
      <c r="I2815" t="str">
        <f t="shared" si="825"/>
        <v>-1.11225902192614-0.813506278300481i</v>
      </c>
      <c r="K2815" t="str">
        <f t="shared" si="826"/>
        <v>0.00232356024027287-0.00114830396145142i</v>
      </c>
      <c r="L2815" t="str">
        <f t="shared" si="827"/>
        <v>0.000714285714285714-0.032975927719009i</v>
      </c>
      <c r="M2815" t="str">
        <f t="shared" si="828"/>
        <v>0.0025-0.00102737502079109i</v>
      </c>
      <c r="N2815">
        <f t="shared" si="829"/>
        <v>105.89459482455675</v>
      </c>
      <c r="O2815">
        <f t="shared" si="830"/>
        <v>9.0914348451352076</v>
      </c>
      <c r="P2815" s="3">
        <f t="shared" si="831"/>
        <v>-9.0914348451352076</v>
      </c>
      <c r="Q2815" s="3">
        <f t="shared" si="832"/>
        <v>-74.105405175443252</v>
      </c>
      <c r="R2815">
        <f t="shared" si="833"/>
        <v>105.89459482455675</v>
      </c>
      <c r="S2815">
        <f t="shared" si="834"/>
        <v>36.674754880381663</v>
      </c>
      <c r="T2815">
        <f t="shared" si="817"/>
        <v>-9.0914348451352076</v>
      </c>
    </row>
    <row r="2816" spans="1:20" x14ac:dyDescent="0.25">
      <c r="A2816">
        <f t="shared" si="818"/>
        <v>231309.93127666044</v>
      </c>
      <c r="B2816">
        <f t="shared" si="835"/>
        <v>36814.118948927113</v>
      </c>
      <c r="C2816" t="str">
        <f t="shared" si="819"/>
        <v>0.0938548674652836-0.337919247168514i</v>
      </c>
      <c r="D2816" t="str">
        <f t="shared" si="820"/>
        <v>3.46924282386275-0.607860773613617i</v>
      </c>
      <c r="E2816" t="str">
        <f t="shared" si="821"/>
        <v>241.337114776835-190.603664942891i</v>
      </c>
      <c r="F2816" t="str">
        <f t="shared" si="822"/>
        <v>2.90847575364996-4.12164562448484i</v>
      </c>
      <c r="G2816" t="str">
        <f t="shared" si="823"/>
        <v>0.999507147539147-0.0221948092423499i</v>
      </c>
      <c r="H2816" t="str">
        <f t="shared" si="824"/>
        <v>0.746967781057396-40.0863646968101i</v>
      </c>
      <c r="I2816" t="str">
        <f t="shared" si="825"/>
        <v>-1.10392496049097-0.810218668352022i</v>
      </c>
      <c r="K2816" t="str">
        <f t="shared" si="826"/>
        <v>0.00232342017460702-0.00114520534633765i</v>
      </c>
      <c r="L2816" t="str">
        <f t="shared" si="827"/>
        <v>0.000714285714285714-0.0328510935634678i</v>
      </c>
      <c r="M2816" t="str">
        <f t="shared" si="828"/>
        <v>0.0025-0.00102348577484668i</v>
      </c>
      <c r="N2816">
        <f t="shared" si="829"/>
        <v>105.52228659862321</v>
      </c>
      <c r="O2816">
        <f t="shared" si="830"/>
        <v>9.1010140742668373</v>
      </c>
      <c r="P2816" s="3">
        <f t="shared" si="831"/>
        <v>-9.1010140742668373</v>
      </c>
      <c r="Q2816" s="3">
        <f t="shared" si="832"/>
        <v>-74.477713401376789</v>
      </c>
      <c r="R2816">
        <f t="shared" si="833"/>
        <v>105.52228659862321</v>
      </c>
      <c r="S2816">
        <f t="shared" si="834"/>
        <v>36.81411894892711</v>
      </c>
      <c r="T2816">
        <f t="shared" si="817"/>
        <v>-9.1010140742668373</v>
      </c>
    </row>
    <row r="2817" spans="1:20" x14ac:dyDescent="0.25">
      <c r="A2817">
        <f t="shared" si="818"/>
        <v>232188.90901551172</v>
      </c>
      <c r="B2817">
        <f t="shared" si="835"/>
        <v>36954.012600933034</v>
      </c>
      <c r="C2817" t="str">
        <f t="shared" si="819"/>
        <v>0.0915376884216501-0.338124646303886i</v>
      </c>
      <c r="D2817" t="str">
        <f t="shared" si="820"/>
        <v>3.46917536509281-0.606887802333242i</v>
      </c>
      <c r="E2817" t="str">
        <f t="shared" si="821"/>
        <v>239.704718102325-192.386310007607i</v>
      </c>
      <c r="F2817" t="str">
        <f t="shared" si="822"/>
        <v>2.90846483877621-4.10653233520317i</v>
      </c>
      <c r="G2817" t="str">
        <f t="shared" si="823"/>
        <v>0.999503396607306-0.0222790659086927i</v>
      </c>
      <c r="H2817" t="str">
        <f t="shared" si="824"/>
        <v>0.741192058971264-39.9323493910345i</v>
      </c>
      <c r="I2817" t="str">
        <f t="shared" si="825"/>
        <v>-1.09565480136568-0.806945856257056i</v>
      </c>
      <c r="K2817" t="str">
        <f t="shared" si="826"/>
        <v>0.0023232793959131-0.00114212303656375i</v>
      </c>
      <c r="L2817" t="str">
        <f t="shared" si="827"/>
        <v>0.000714285714285714-0.0327267319819365i</v>
      </c>
      <c r="M2817" t="str">
        <f t="shared" si="828"/>
        <v>0.0025-0.00101961125208874i</v>
      </c>
      <c r="N2817">
        <f t="shared" si="829"/>
        <v>105.14811034005443</v>
      </c>
      <c r="O2817">
        <f t="shared" si="830"/>
        <v>9.1112915797914891</v>
      </c>
      <c r="P2817" s="3">
        <f t="shared" si="831"/>
        <v>-9.1112915797914891</v>
      </c>
      <c r="Q2817" s="3">
        <f t="shared" si="832"/>
        <v>-74.85188965994557</v>
      </c>
      <c r="R2817">
        <f t="shared" si="833"/>
        <v>105.14811034005443</v>
      </c>
      <c r="S2817">
        <f t="shared" si="834"/>
        <v>36.954012600933034</v>
      </c>
      <c r="T2817">
        <f t="shared" si="817"/>
        <v>-9.1112915797914891</v>
      </c>
    </row>
    <row r="2818" spans="1:20" x14ac:dyDescent="0.25">
      <c r="A2818">
        <f t="shared" si="818"/>
        <v>233071.22686977067</v>
      </c>
      <c r="B2818">
        <f t="shared" si="835"/>
        <v>37094.437848816582</v>
      </c>
      <c r="C2818" t="str">
        <f t="shared" si="819"/>
        <v>0.0892042139541825-0.338290017044967i</v>
      </c>
      <c r="D2818" t="str">
        <f t="shared" si="820"/>
        <v>3.46910739531556-0.605923509293542i</v>
      </c>
      <c r="E2818" t="str">
        <f t="shared" si="821"/>
        <v>238.034436667184-194.144419750438i</v>
      </c>
      <c r="F2818" t="str">
        <f t="shared" si="822"/>
        <v>2.90845384087469-4.09147811606455i</v>
      </c>
      <c r="G2818" t="str">
        <f t="shared" si="823"/>
        <v>0.999499617142695-0.0223636417942382i</v>
      </c>
      <c r="H2818" t="str">
        <f t="shared" si="824"/>
        <v>0.735461412940289-39.7789429220248i</v>
      </c>
      <c r="I2818" t="str">
        <f t="shared" si="825"/>
        <v>-1.08744804758888-0.803687758369211i</v>
      </c>
      <c r="K2818" t="str">
        <f t="shared" si="826"/>
        <v>0.00232313789645046-0.00113905698591481i</v>
      </c>
      <c r="L2818" t="str">
        <f t="shared" si="827"/>
        <v>0.000714285714285714-0.0326028411854318i</v>
      </c>
      <c r="M2818" t="str">
        <f t="shared" si="828"/>
        <v>0.0025-0.00101575139678097i</v>
      </c>
      <c r="N2818">
        <f t="shared" si="829"/>
        <v>104.77215415944339</v>
      </c>
      <c r="O2818">
        <f t="shared" si="830"/>
        <v>9.1222735538430992</v>
      </c>
      <c r="P2818" s="3">
        <f t="shared" si="831"/>
        <v>-9.1222735538430992</v>
      </c>
      <c r="Q2818" s="3">
        <f t="shared" si="832"/>
        <v>-75.227845840556611</v>
      </c>
      <c r="R2818">
        <f t="shared" si="833"/>
        <v>104.77215415944339</v>
      </c>
      <c r="S2818">
        <f t="shared" si="834"/>
        <v>37.094437848816582</v>
      </c>
      <c r="T2818">
        <f t="shared" si="817"/>
        <v>-9.1222735538430992</v>
      </c>
    </row>
    <row r="2819" spans="1:20" x14ac:dyDescent="0.25">
      <c r="A2819">
        <f t="shared" si="818"/>
        <v>233956.89753187579</v>
      </c>
      <c r="B2819">
        <f t="shared" si="835"/>
        <v>37235.396712642083</v>
      </c>
      <c r="C2819" t="str">
        <f t="shared" si="819"/>
        <v>0.0868555664310172-0.338414770745335i</v>
      </c>
      <c r="D2819" t="str">
        <f t="shared" si="820"/>
        <v>3.46903891068036-0.604967880030369i</v>
      </c>
      <c r="E2819" t="str">
        <f t="shared" si="821"/>
        <v>236.326841416996-195.876838993288i</v>
      </c>
      <c r="F2819" t="str">
        <f t="shared" si="822"/>
        <v>2.90844275931443-4.07648275046664i</v>
      </c>
      <c r="G2819" t="str">
        <f t="shared" si="823"/>
        <v>0.999495808928487-0.0224485381010901i</v>
      </c>
      <c r="H2819" t="str">
        <f t="shared" si="824"/>
        <v>0.72977548055497-39.6261426884844i</v>
      </c>
      <c r="I2819" t="str">
        <f t="shared" si="825"/>
        <v>-1.0793042061693-0.800444291686803i</v>
      </c>
      <c r="K2819" t="str">
        <f t="shared" si="826"/>
        <v>0.00232299566844237-0.00113600714838878i</v>
      </c>
      <c r="L2819" t="str">
        <f t="shared" si="827"/>
        <v>0.000714285714285714-0.0324794193917431i</v>
      </c>
      <c r="M2819" t="str">
        <f t="shared" si="828"/>
        <v>0.0025-0.00101190615339806i</v>
      </c>
      <c r="N2819">
        <f t="shared" si="829"/>
        <v>104.39450759270026</v>
      </c>
      <c r="O2819">
        <f t="shared" si="830"/>
        <v>9.1339658250196134</v>
      </c>
      <c r="P2819" s="3">
        <f t="shared" si="831"/>
        <v>-9.1339658250196134</v>
      </c>
      <c r="Q2819" s="3">
        <f t="shared" si="832"/>
        <v>-75.605492407299735</v>
      </c>
      <c r="R2819">
        <f t="shared" si="833"/>
        <v>104.39450759270026</v>
      </c>
      <c r="S2819">
        <f t="shared" si="834"/>
        <v>37.235396712642086</v>
      </c>
      <c r="T2819">
        <f t="shared" si="817"/>
        <v>-9.1339658250196134</v>
      </c>
    </row>
    <row r="2820" spans="1:20" x14ac:dyDescent="0.25">
      <c r="A2820">
        <f t="shared" si="818"/>
        <v>234845.93374249694</v>
      </c>
      <c r="B2820">
        <f t="shared" si="835"/>
        <v>37376.891220150123</v>
      </c>
      <c r="C2820" t="str">
        <f t="shared" si="819"/>
        <v>0.0844928947828376-0.338498358810631i</v>
      </c>
      <c r="D2820" t="str">
        <f t="shared" si="820"/>
        <v>3.46896990730787-0.604020900197488i</v>
      </c>
      <c r="E2820" t="str">
        <f t="shared" si="821"/>
        <v>234.582549374376-197.582429547384i</v>
      </c>
      <c r="F2820" t="str">
        <f t="shared" si="822"/>
        <v>2.9084315934597-4.06154602265325i</v>
      </c>
      <c r="G2820" t="str">
        <f t="shared" si="823"/>
        <v>0.999491971746213-0.0225337560357954i</v>
      </c>
      <c r="H2820" t="str">
        <f t="shared" si="824"/>
        <v>0.724133902481491-39.4739461024022i</v>
      </c>
      <c r="I2820" t="str">
        <f t="shared" si="825"/>
        <v>-1.07122278805253-0.797215373846399i</v>
      </c>
      <c r="K2820" t="str">
        <f t="shared" si="826"/>
        <v>0.00232285270407571-0.00113297347819553i</v>
      </c>
      <c r="L2820" t="str">
        <f t="shared" si="827"/>
        <v>0.000714285714285714-0.0323564648254066i</v>
      </c>
      <c r="M2820" t="str">
        <f t="shared" si="828"/>
        <v>0.0025-0.00100807546662488i</v>
      </c>
      <c r="N2820">
        <f t="shared" si="829"/>
        <v>104.01526151601156</v>
      </c>
      <c r="O2820">
        <f t="shared" si="830"/>
        <v>9.1463738486959407</v>
      </c>
      <c r="P2820" s="3">
        <f t="shared" si="831"/>
        <v>-9.1463738486959407</v>
      </c>
      <c r="Q2820" s="3">
        <f t="shared" si="832"/>
        <v>-75.984738483988437</v>
      </c>
      <c r="R2820">
        <f t="shared" si="833"/>
        <v>104.01526151601156</v>
      </c>
      <c r="S2820">
        <f t="shared" si="834"/>
        <v>37.376891220150121</v>
      </c>
      <c r="T2820">
        <f t="shared" si="817"/>
        <v>-9.1463738486959407</v>
      </c>
    </row>
    <row r="2821" spans="1:20" x14ac:dyDescent="0.25">
      <c r="A2821">
        <f t="shared" si="818"/>
        <v>235738.34829071842</v>
      </c>
      <c r="B2821">
        <f t="shared" si="835"/>
        <v>37518.923406786693</v>
      </c>
      <c r="C2821" t="str">
        <f t="shared" si="819"/>
        <v>0.0821173727241386-0.33854027414297i</v>
      </c>
      <c r="D2821" t="str">
        <f t="shared" si="820"/>
        <v>3.46890038128985-0.603082555566294i</v>
      </c>
      <c r="E2821" t="str">
        <f t="shared" si="821"/>
        <v>232.802223042641-199.260072477803i</v>
      </c>
      <c r="F2821" t="str">
        <f t="shared" si="822"/>
        <v>2.90842034266996-4.04666771771123i</v>
      </c>
      <c r="G2821" t="str">
        <f t="shared" si="823"/>
        <v>0.999488105375744-0.0226192968093598i</v>
      </c>
      <c r="H2821" t="str">
        <f t="shared" si="824"/>
        <v>0.71853632243319-39.3223505889618i</v>
      </c>
      <c r="I2821" t="str">
        <f t="shared" si="825"/>
        <v>-1.06320330808804-0.794000923116425i</v>
      </c>
      <c r="K2821" t="str">
        <f t="shared" si="826"/>
        <v>0.0023227089955005-0.001129955929756i</v>
      </c>
      <c r="L2821" t="str">
        <f t="shared" si="827"/>
        <v>0.000714285714285714-0.0322339757176795i</v>
      </c>
      <c r="M2821" t="str">
        <f t="shared" si="828"/>
        <v>0.0025-0.00100425928135573i</v>
      </c>
      <c r="N2821">
        <f t="shared" si="829"/>
        <v>103.63450805735953</v>
      </c>
      <c r="O2821">
        <f t="shared" si="830"/>
        <v>9.1595026979017113</v>
      </c>
      <c r="P2821" s="3">
        <f t="shared" si="831"/>
        <v>-9.1595026979017113</v>
      </c>
      <c r="Q2821" s="3">
        <f t="shared" si="832"/>
        <v>-76.365491942640475</v>
      </c>
      <c r="R2821">
        <f t="shared" si="833"/>
        <v>103.63450805735953</v>
      </c>
      <c r="S2821">
        <f t="shared" si="834"/>
        <v>37.518923406786691</v>
      </c>
      <c r="T2821">
        <f t="shared" si="817"/>
        <v>-9.1595026979017113</v>
      </c>
    </row>
    <row r="2822" spans="1:20" x14ac:dyDescent="0.25">
      <c r="A2822">
        <f t="shared" si="818"/>
        <v>236634.15401422317</v>
      </c>
      <c r="B2822">
        <f t="shared" si="835"/>
        <v>37661.495315732485</v>
      </c>
      <c r="C2822" t="str">
        <f t="shared" si="819"/>
        <v>0.0797301968832936-0.33854005249095i</v>
      </c>
      <c r="D2822" t="str">
        <f t="shared" si="820"/>
        <v>3.4688303286889-0.602152832025522i</v>
      </c>
      <c r="E2822" t="str">
        <f t="shared" si="821"/>
        <v>230.986569677305-200.908670345146i</v>
      </c>
      <c r="F2822" t="str">
        <f t="shared" si="822"/>
        <v>2.9084090062998-4.03184762156734i</v>
      </c>
      <c r="G2822" t="str">
        <f t="shared" si="823"/>
        <v>0.999484209595284-0.0227051616372628i</v>
      </c>
      <c r="H2822" t="str">
        <f t="shared" si="824"/>
        <v>0.71298238714243-39.1713535864528i</v>
      </c>
      <c r="I2822" t="str">
        <f t="shared" si="825"/>
        <v>-1.05524528499645-0.79080085839087i</v>
      </c>
      <c r="K2822" t="str">
        <f t="shared" si="826"/>
        <v>0.00232256453482961-0.00112695445770127i</v>
      </c>
      <c r="L2822" t="str">
        <f t="shared" si="827"/>
        <v>0.000714285714285714-0.0321119503065146i</v>
      </c>
      <c r="M2822" t="str">
        <f t="shared" si="828"/>
        <v>0.0025-0.0010004575426935i</v>
      </c>
      <c r="N2822">
        <f t="shared" si="829"/>
        <v>103.25234050479985</v>
      </c>
      <c r="O2822">
        <f t="shared" si="830"/>
        <v>9.1733570547976733</v>
      </c>
      <c r="P2822" s="3">
        <f t="shared" si="831"/>
        <v>-9.1733570547976733</v>
      </c>
      <c r="Q2822" s="3">
        <f t="shared" si="832"/>
        <v>-76.747659495200153</v>
      </c>
      <c r="R2822">
        <f t="shared" si="833"/>
        <v>103.25234050479985</v>
      </c>
      <c r="S2822">
        <f t="shared" si="834"/>
        <v>37.661495315732488</v>
      </c>
      <c r="T2822">
        <f t="shared" si="817"/>
        <v>-9.1733570547976733</v>
      </c>
    </row>
    <row r="2823" spans="1:20" x14ac:dyDescent="0.25">
      <c r="A2823">
        <f t="shared" si="818"/>
        <v>237533.36379947723</v>
      </c>
      <c r="B2823">
        <f t="shared" si="835"/>
        <v>37804.608997932271</v>
      </c>
      <c r="C2823" t="str">
        <f t="shared" si="819"/>
        <v>0.0773325848472343-0.338497273698755i</v>
      </c>
      <c r="D2823" t="str">
        <f t="shared" si="820"/>
        <v>3.46875974553831-0.601231715580985i</v>
      </c>
      <c r="E2823" t="str">
        <f t="shared" si="821"/>
        <v>229.136340426268-202.527149415434i</v>
      </c>
      <c r="F2823" t="str">
        <f t="shared" si="822"/>
        <v>2.9083975836989-4.01708552098525i</v>
      </c>
      <c r="G2823" t="str">
        <f t="shared" si="823"/>
        <v>0.999480284181355-0.022791351739474i</v>
      </c>
      <c r="H2823" t="str">
        <f t="shared" si="824"/>
        <v>0.707471746332604-39.0209525461793i</v>
      </c>
      <c r="I2823" t="str">
        <f t="shared" si="825"/>
        <v>-1.0473482413371-0.787615099183001i</v>
      </c>
      <c r="K2823" t="str">
        <f t="shared" si="826"/>
        <v>0.00232241931413838-0.00112396901687171i</v>
      </c>
      <c r="L2823" t="str">
        <f t="shared" si="827"/>
        <v>0.000714285714285714-0.0319903868365358i</v>
      </c>
      <c r="M2823" t="str">
        <f t="shared" si="828"/>
        <v>0.0025-0.000996670195948893i</v>
      </c>
      <c r="N2823">
        <f t="shared" si="829"/>
        <v>102.86885321170402</v>
      </c>
      <c r="O2823">
        <f t="shared" si="830"/>
        <v>9.1879412027801663</v>
      </c>
      <c r="P2823" s="3">
        <f t="shared" si="831"/>
        <v>-9.1879412027801663</v>
      </c>
      <c r="Q2823" s="3">
        <f t="shared" si="832"/>
        <v>-77.131146788295979</v>
      </c>
      <c r="R2823">
        <f t="shared" si="833"/>
        <v>102.86885321170402</v>
      </c>
      <c r="S2823">
        <f t="shared" si="834"/>
        <v>37.80460899793227</v>
      </c>
      <c r="T2823">
        <f t="shared" si="817"/>
        <v>-9.1879412027801663</v>
      </c>
    </row>
    <row r="2824" spans="1:20" x14ac:dyDescent="0.25">
      <c r="A2824">
        <f t="shared" si="818"/>
        <v>238435.99058191525</v>
      </c>
      <c r="B2824">
        <f t="shared" si="835"/>
        <v>37948.266512124414</v>
      </c>
      <c r="C2824" t="str">
        <f t="shared" si="819"/>
        <v>0.0749257731271627-0.33841156284812i</v>
      </c>
      <c r="D2824" t="str">
        <f t="shared" si="820"/>
        <v>3.46868862784182-0.600319192355275i</v>
      </c>
      <c r="E2824" t="str">
        <f t="shared" si="821"/>
        <v>227.252329340261-204.114461829284i</v>
      </c>
      <c r="F2824" t="str">
        <f t="shared" si="822"/>
        <v>2.90838607421205-4.00238120356236i</v>
      </c>
      <c r="G2824" t="str">
        <f t="shared" si="823"/>
        <v>0.999476328908784-0.0228778683404681i</v>
      </c>
      <c r="H2824" t="str">
        <f t="shared" si="824"/>
        <v>0.702004052690579-38.8711449323734i</v>
      </c>
      <c r="I2824" t="str">
        <f t="shared" si="825"/>
        <v>-1.03951170347597-0.784443565619242i</v>
      </c>
      <c r="K2824" t="str">
        <f t="shared" si="826"/>
        <v>0.0023222733254642-0.00112099956231607i</v>
      </c>
      <c r="L2824" t="str">
        <f t="shared" si="827"/>
        <v>0.000714285714285714-0.0318692835590116i</v>
      </c>
      <c r="M2824" t="str">
        <f t="shared" si="828"/>
        <v>0.0025-0.000992897186639661i</v>
      </c>
      <c r="N2824">
        <f t="shared" si="829"/>
        <v>102.48414149920319</v>
      </c>
      <c r="O2824">
        <f t="shared" si="830"/>
        <v>9.2032590192441486</v>
      </c>
      <c r="P2824" s="3">
        <f t="shared" si="831"/>
        <v>-9.2032590192441486</v>
      </c>
      <c r="Q2824" s="3">
        <f t="shared" si="832"/>
        <v>-77.51585850079681</v>
      </c>
      <c r="R2824">
        <f t="shared" si="833"/>
        <v>102.48414149920319</v>
      </c>
      <c r="S2824">
        <f t="shared" si="834"/>
        <v>37.948266512124412</v>
      </c>
      <c r="T2824">
        <f t="shared" si="817"/>
        <v>-9.2032590192441486</v>
      </c>
    </row>
    <row r="2825" spans="1:20" x14ac:dyDescent="0.25">
      <c r="A2825">
        <f t="shared" si="818"/>
        <v>239342.04734612652</v>
      </c>
      <c r="B2825">
        <f t="shared" si="835"/>
        <v>38092.469924870486</v>
      </c>
      <c r="C2825" t="str">
        <f t="shared" si="819"/>
        <v>0.0725110150520672-0.338282591287541i</v>
      </c>
      <c r="D2825" t="str">
        <f t="shared" si="820"/>
        <v>3.46861697157337-0.599415248587491i</v>
      </c>
      <c r="E2825" t="str">
        <f t="shared" si="821"/>
        <v>225.335372255714-205.66958772158i</v>
      </c>
      <c r="F2825" t="str">
        <f t="shared" si="822"/>
        <v>2.90837447717903-3.9877344577268i</v>
      </c>
      <c r="G2825" t="str">
        <f t="shared" si="823"/>
        <v>0.999472343550691-0.0229647126692403i</v>
      </c>
      <c r="H2825" t="str">
        <f t="shared" si="824"/>
        <v>0.696578961839353-38.7219282221071i</v>
      </c>
      <c r="I2825" t="str">
        <f t="shared" si="825"/>
        <v>-1.03173520155385-0.781286178433054i</v>
      </c>
      <c r="K2825" t="str">
        <f t="shared" si="826"/>
        <v>0.00232212656080619-0.00111804604929064i</v>
      </c>
      <c r="L2825" t="str">
        <f t="shared" si="827"/>
        <v>0.000714285714285714-0.0317486387318307i</v>
      </c>
      <c r="M2825" t="str">
        <f t="shared" si="828"/>
        <v>0.0025-0.000989138460489798i</v>
      </c>
      <c r="N2825">
        <f t="shared" si="829"/>
        <v>102.09830155605692</v>
      </c>
      <c r="O2825">
        <f t="shared" si="830"/>
        <v>9.219313969030086</v>
      </c>
      <c r="P2825" s="3">
        <f t="shared" si="831"/>
        <v>-9.219313969030086</v>
      </c>
      <c r="Q2825" s="3">
        <f t="shared" si="832"/>
        <v>-77.901698443943076</v>
      </c>
      <c r="R2825">
        <f t="shared" si="833"/>
        <v>102.09830155605692</v>
      </c>
      <c r="S2825">
        <f t="shared" si="834"/>
        <v>38.092469924870485</v>
      </c>
      <c r="T2825">
        <f t="shared" si="817"/>
        <v>-9.219313969030086</v>
      </c>
    </row>
    <row r="2826" spans="1:20" x14ac:dyDescent="0.25">
      <c r="A2826">
        <f t="shared" si="818"/>
        <v>240251.54712604181</v>
      </c>
      <c r="B2826">
        <f t="shared" si="835"/>
        <v>38237.221310584995</v>
      </c>
      <c r="C2826" t="str">
        <f t="shared" si="819"/>
        <v>0.0700895785974108-0.338110077543502i</v>
      </c>
      <c r="D2826" t="str">
        <f t="shared" si="820"/>
        <v>3.46854477267697-0.598519870632972i</v>
      </c>
      <c r="E2826" t="str">
        <f t="shared" si="821"/>
        <v>223.386345552987-207.19153728293i</v>
      </c>
      <c r="F2826" t="str">
        <f t="shared" si="822"/>
        <v>2.90836279193466-3.97314507273441i</v>
      </c>
      <c r="G2826" t="str">
        <f t="shared" si="823"/>
        <v>0.999468327878474-0.023051885959323i</v>
      </c>
      <c r="H2826" t="str">
        <f t="shared" si="824"/>
        <v>0.69119613231099-38.5732999052051i</v>
      </c>
      <c r="I2826" t="str">
        <f t="shared" si="825"/>
        <v>-1.02401826945479-0.778142858958917i</v>
      </c>
      <c r="K2826" t="str">
        <f t="shared" si="826"/>
        <v>0.0023219790121248-0.00111510843325831i</v>
      </c>
      <c r="L2826" t="str">
        <f t="shared" si="827"/>
        <v>0.000714285714285714-0.0316284506194766i</v>
      </c>
      <c r="M2826" t="str">
        <f t="shared" si="828"/>
        <v>0.0025-0.000985393963428771i</v>
      </c>
      <c r="N2826">
        <f t="shared" si="829"/>
        <v>101.71143033620719</v>
      </c>
      <c r="O2826">
        <f t="shared" si="830"/>
        <v>9.2361090985796466</v>
      </c>
      <c r="P2826" s="3">
        <f t="shared" si="831"/>
        <v>-9.2361090985796466</v>
      </c>
      <c r="Q2826" s="3">
        <f t="shared" si="832"/>
        <v>-78.288569663792813</v>
      </c>
      <c r="R2826">
        <f t="shared" si="833"/>
        <v>101.71143033620719</v>
      </c>
      <c r="S2826">
        <f t="shared" si="834"/>
        <v>38.237221310584992</v>
      </c>
      <c r="T2826">
        <f t="shared" si="817"/>
        <v>-9.2361090985796466</v>
      </c>
    </row>
    <row r="2827" spans="1:20" x14ac:dyDescent="0.25">
      <c r="A2827">
        <f t="shared" si="818"/>
        <v>241164.50300512079</v>
      </c>
      <c r="B2827">
        <f t="shared" si="835"/>
        <v>38382.522751565222</v>
      </c>
      <c r="C2827" t="str">
        <f t="shared" si="819"/>
        <v>0.0676627441567126-0.337893788109062i</v>
      </c>
      <c r="D2827" t="str">
        <f t="shared" si="820"/>
        <v>3.46847202706639-0.597633044962997i</v>
      </c>
      <c r="E2827" t="str">
        <f t="shared" si="821"/>
        <v>221.406164793528-208.679352754391i</v>
      </c>
      <c r="F2827" t="str">
        <f t="shared" si="822"/>
        <v>2.90835101780865-3.95861283866559i</v>
      </c>
      <c r="G2827" t="str">
        <f t="shared" si="823"/>
        <v>0.999464281661799-0.0231393894488004i</v>
      </c>
      <c r="H2827" t="str">
        <f t="shared" si="824"/>
        <v>0.685855225519934-38.4252574841604i</v>
      </c>
      <c r="I2827" t="str">
        <f t="shared" si="825"/>
        <v>-1.01636044477486-0.775013529126382i</v>
      </c>
      <c r="K2827" t="str">
        <f t="shared" si="826"/>
        <v>0.00232183067134147-0.00111218666988769i</v>
      </c>
      <c r="L2827" t="str">
        <f t="shared" si="827"/>
        <v>0.000714285714285714-0.0315087174930032i</v>
      </c>
      <c r="M2827" t="str">
        <f t="shared" si="828"/>
        <v>0.0025-0.000981663641590725i</v>
      </c>
      <c r="N2827">
        <f t="shared" si="829"/>
        <v>101.32362545427885</v>
      </c>
      <c r="O2827">
        <f t="shared" si="830"/>
        <v>9.2536470308224921</v>
      </c>
      <c r="P2827" s="3">
        <f t="shared" si="831"/>
        <v>-9.2536470308224921</v>
      </c>
      <c r="Q2827" s="3">
        <f t="shared" si="832"/>
        <v>-78.676374545721146</v>
      </c>
      <c r="R2827">
        <f t="shared" si="833"/>
        <v>101.32362545427885</v>
      </c>
      <c r="S2827">
        <f t="shared" si="834"/>
        <v>38.382522751565219</v>
      </c>
      <c r="T2827">
        <f t="shared" si="817"/>
        <v>-9.2536470308224921</v>
      </c>
    </row>
    <row r="2828" spans="1:20" x14ac:dyDescent="0.25">
      <c r="A2828">
        <f t="shared" si="818"/>
        <v>242080.92811654022</v>
      </c>
      <c r="B2828">
        <f t="shared" si="835"/>
        <v>38528.376338021168</v>
      </c>
      <c r="C2828" t="str">
        <f t="shared" si="819"/>
        <v>0.0652318022641045-0.337633538105767i</v>
      </c>
      <c r="D2828" t="str">
        <f t="shared" si="820"/>
        <v>3.46839873062497-0.596754758164529i</v>
      </c>
      <c r="E2828" t="str">
        <f t="shared" si="821"/>
        <v>219.395783240196-210.132110347243i</v>
      </c>
      <c r="F2828" t="str">
        <f t="shared" si="822"/>
        <v>2.90833915412571-3.94413754642241i</v>
      </c>
      <c r="G2828" t="str">
        <f t="shared" si="823"/>
        <v>0.999460204668586-0.023227224380325i</v>
      </c>
      <c r="H2828" t="str">
        <f t="shared" si="824"/>
        <v>0.680555905736414-38.2777984740468i</v>
      </c>
      <c r="I2828" t="str">
        <f t="shared" si="825"/>
        <v>-1.00876126879117-0.771898111454182i</v>
      </c>
      <c r="K2828" t="str">
        <f t="shared" si="826"/>
        <v>0.00232168153033819-0.00110928071505231i</v>
      </c>
      <c r="L2828" t="str">
        <f t="shared" si="827"/>
        <v>0.000714285714285714-0.0313894376300092i</v>
      </c>
      <c r="M2828" t="str">
        <f t="shared" si="828"/>
        <v>0.0025-0.000977947441313729i</v>
      </c>
      <c r="N2828">
        <f t="shared" si="829"/>
        <v>100.93498507929462</v>
      </c>
      <c r="O2828">
        <f t="shared" si="830"/>
        <v>9.2719299608128622</v>
      </c>
      <c r="P2828" s="3">
        <f t="shared" si="831"/>
        <v>-9.2719299608128622</v>
      </c>
      <c r="Q2828" s="3">
        <f t="shared" si="832"/>
        <v>-79.06501492070538</v>
      </c>
      <c r="R2828">
        <f t="shared" si="833"/>
        <v>100.93498507929462</v>
      </c>
      <c r="S2828">
        <f t="shared" si="834"/>
        <v>38.528376338021168</v>
      </c>
      <c r="T2828">
        <f t="shared" si="817"/>
        <v>-9.2719299608128622</v>
      </c>
    </row>
    <row r="2829" spans="1:20" x14ac:dyDescent="0.25">
      <c r="A2829">
        <f t="shared" si="818"/>
        <v>243000.83564338312</v>
      </c>
      <c r="B2829">
        <f t="shared" si="835"/>
        <v>38674.784168105652</v>
      </c>
      <c r="C2829" t="str">
        <f t="shared" si="819"/>
        <v>0.0627980512763469-0.33732919181541i</v>
      </c>
      <c r="D2829" t="str">
        <f t="shared" si="820"/>
        <v>3.46832487920543-0.595884996939928i</v>
      </c>
      <c r="E2829" t="str">
        <f t="shared" si="821"/>
        <v>217.356190265619-211.548922079876i</v>
      </c>
      <c r="F2829" t="str">
        <f t="shared" si="822"/>
        <v>2.90832720020535-3.92971898772548i</v>
      </c>
      <c r="G2829" t="str">
        <f t="shared" si="823"/>
        <v>0.999456096664996-0.0233153920011329i</v>
      </c>
      <c r="H2829" t="str">
        <f t="shared" si="824"/>
        <v>0.675297840060355-38.1309204024369i</v>
      </c>
      <c r="I2829" t="str">
        <f t="shared" si="825"/>
        <v>-1.00122028643121-0.768796529044415i</v>
      </c>
      <c r="K2829" t="str">
        <f t="shared" si="826"/>
        <v>0.0023215315809572-0.00110639052482961i</v>
      </c>
      <c r="L2829" t="str">
        <f t="shared" si="827"/>
        <v>0.000714285714285714-0.0312706093146137i</v>
      </c>
      <c r="M2829" t="str">
        <f t="shared" si="828"/>
        <v>0.0025-0.000974245309139005i</v>
      </c>
      <c r="N2829">
        <f t="shared" si="829"/>
        <v>100.54560782689552</v>
      </c>
      <c r="O2829">
        <f t="shared" si="830"/>
        <v>9.2909596521328393</v>
      </c>
      <c r="P2829" s="3">
        <f t="shared" si="831"/>
        <v>-9.2909596521328393</v>
      </c>
      <c r="Q2829" s="3">
        <f t="shared" si="832"/>
        <v>-79.45439217310448</v>
      </c>
      <c r="R2829">
        <f t="shared" si="833"/>
        <v>100.54560782689552</v>
      </c>
      <c r="S2829">
        <f t="shared" si="834"/>
        <v>38.674784168105653</v>
      </c>
      <c r="T2829">
        <f t="shared" si="817"/>
        <v>-9.2909596521328393</v>
      </c>
    </row>
    <row r="2830" spans="1:20" x14ac:dyDescent="0.25">
      <c r="A2830">
        <f t="shared" si="818"/>
        <v>243924.23881882799</v>
      </c>
      <c r="B2830">
        <f t="shared" si="835"/>
        <v>38821.748347944456</v>
      </c>
      <c r="C2830" t="str">
        <f t="shared" si="819"/>
        <v>0.060362795022935-0.336980663078864i</v>
      </c>
      <c r="D2830" t="str">
        <f t="shared" si="820"/>
        <v>3.46825046862962-0.59502374810668i</v>
      </c>
      <c r="E2830" t="str">
        <f t="shared" si="821"/>
        <v>215.288409654078-212.92893752423i</v>
      </c>
      <c r="F2830" t="str">
        <f t="shared" si="822"/>
        <v>2.90831515536197-3.91535695511102i</v>
      </c>
      <c r="G2830" t="str">
        <f t="shared" si="823"/>
        <v>0.999451957415414-0.0234038935630601i</v>
      </c>
      <c r="H2830" t="str">
        <f t="shared" si="824"/>
        <v>0.670080698395324-37.984620809316i</v>
      </c>
      <c r="I2830" t="str">
        <f t="shared" si="825"/>
        <v>-0.993737046242385-0.765708705576788i</v>
      </c>
      <c r="K2830" t="str">
        <f t="shared" si="826"/>
        <v>0.00232138081500057-0.00110351605550014i</v>
      </c>
      <c r="L2830" t="str">
        <f t="shared" si="827"/>
        <v>0.000714285714285714-0.0311522308374314i</v>
      </c>
      <c r="M2830" t="str">
        <f t="shared" si="828"/>
        <v>0.0025-0.000970557191810126i</v>
      </c>
      <c r="N2830">
        <f t="shared" si="829"/>
        <v>100.15559265034449</v>
      </c>
      <c r="O2830">
        <f t="shared" si="830"/>
        <v>9.3107374340756817</v>
      </c>
      <c r="P2830" s="3">
        <f t="shared" si="831"/>
        <v>-9.3107374340756817</v>
      </c>
      <c r="Q2830" s="3">
        <f t="shared" si="832"/>
        <v>-79.844407349655512</v>
      </c>
      <c r="R2830">
        <f t="shared" si="833"/>
        <v>100.15559265034449</v>
      </c>
      <c r="S2830">
        <f t="shared" si="834"/>
        <v>38.821748347944457</v>
      </c>
      <c r="T2830">
        <f t="shared" si="817"/>
        <v>-9.3107374340756817</v>
      </c>
    </row>
    <row r="2831" spans="1:20" x14ac:dyDescent="0.25">
      <c r="A2831">
        <f t="shared" si="818"/>
        <v>244851.15092633953</v>
      </c>
      <c r="B2831">
        <f t="shared" si="835"/>
        <v>38969.270991666643</v>
      </c>
      <c r="C2831" t="str">
        <f t="shared" si="819"/>
        <v>0.0579273404332684-0.336587915559811i</v>
      </c>
      <c r="D2831" t="str">
        <f t="shared" si="820"/>
        <v>3.46817549468828-0.594170998597122i</v>
      </c>
      <c r="E2831" t="str">
        <f t="shared" si="821"/>
        <v>213.193497802981-214.271345454632i</v>
      </c>
      <c r="F2831" t="str">
        <f t="shared" si="822"/>
        <v>2.90830301890476-3.90105124192787i</v>
      </c>
      <c r="G2831" t="str">
        <f t="shared" si="823"/>
        <v>0.999447786682444-0.023492730322558i</v>
      </c>
      <c r="H2831" t="str">
        <f t="shared" si="824"/>
        <v>0.664904153422974-37.8388972470018i</v>
      </c>
      <c r="I2831" t="str">
        <f t="shared" si="825"/>
        <v>-0.986311100361936-0.762634565302967i</v>
      </c>
      <c r="K2831" t="str">
        <f t="shared" si="826"/>
        <v>0.00232122922422982-0.00110065726354668i</v>
      </c>
      <c r="L2831" t="str">
        <f t="shared" si="827"/>
        <v>0.000714285714285714-0.0310343004955483i</v>
      </c>
      <c r="M2831" t="str">
        <f t="shared" si="828"/>
        <v>0.0025-0.00096688303627229i</v>
      </c>
      <c r="N2831">
        <f t="shared" si="829"/>
        <v>99.765038730619068</v>
      </c>
      <c r="O2831">
        <f t="shared" si="830"/>
        <v>9.3312641996205574</v>
      </c>
      <c r="P2831" s="3">
        <f t="shared" si="831"/>
        <v>-9.3312641996205574</v>
      </c>
      <c r="Q2831" s="3">
        <f t="shared" si="832"/>
        <v>-80.234961269380932</v>
      </c>
      <c r="R2831">
        <f t="shared" si="833"/>
        <v>99.765038730619068</v>
      </c>
      <c r="S2831">
        <f t="shared" si="834"/>
        <v>38.96927099166664</v>
      </c>
      <c r="T2831">
        <f t="shared" si="817"/>
        <v>-9.3312641996205574</v>
      </c>
    </row>
    <row r="2832" spans="1:20" x14ac:dyDescent="0.25">
      <c r="A2832">
        <f t="shared" si="818"/>
        <v>245781.58529985964</v>
      </c>
      <c r="B2832">
        <f t="shared" si="835"/>
        <v>39117.35422143498</v>
      </c>
      <c r="C2832" t="str">
        <f t="shared" si="819"/>
        <v>0.0554929951499358-0.336150962871937i</v>
      </c>
      <c r="D2832" t="str">
        <f t="shared" si="820"/>
        <v>3.46809995314087-0.593326735458173i</v>
      </c>
      <c r="E2832" t="str">
        <f t="shared" si="821"/>
        <v>211.072541830524-215.575375392374i</v>
      </c>
      <c r="F2832" t="str">
        <f t="shared" si="822"/>
        <v>2.90829079013768-3.88680164233447i</v>
      </c>
      <c r="G2832" t="str">
        <f t="shared" si="823"/>
        <v>0.999443584226884-0.0235819035407095i</v>
      </c>
      <c r="H2832" t="str">
        <f t="shared" si="824"/>
        <v>0.659767880577565-37.6937472800604i</v>
      </c>
      <c r="I2832" t="str">
        <f t="shared" si="825"/>
        <v>-0.978942004487031-0.75957403304093i</v>
      </c>
      <c r="K2832" t="str">
        <f t="shared" si="826"/>
        <v>0.00232107680036557-0.00109781410565329i</v>
      </c>
      <c r="L2832" t="str">
        <f t="shared" si="827"/>
        <v>0.000714285714285714-0.0309168165924969i</v>
      </c>
      <c r="M2832" t="str">
        <f t="shared" si="828"/>
        <v>0.0025-0.000963222789671537i</v>
      </c>
      <c r="N2832">
        <f t="shared" si="829"/>
        <v>99.374045365889046</v>
      </c>
      <c r="O2832">
        <f t="shared" si="830"/>
        <v>9.3525404042060138</v>
      </c>
      <c r="P2832" s="3">
        <f t="shared" si="831"/>
        <v>-9.3525404042060138</v>
      </c>
      <c r="Q2832" s="3">
        <f t="shared" si="832"/>
        <v>-80.625954634110954</v>
      </c>
      <c r="R2832">
        <f t="shared" si="833"/>
        <v>99.374045365889046</v>
      </c>
      <c r="S2832">
        <f t="shared" si="834"/>
        <v>39.117354221434979</v>
      </c>
      <c r="T2832">
        <f t="shared" si="817"/>
        <v>-9.3525404042060138</v>
      </c>
    </row>
    <row r="2833" spans="1:20" x14ac:dyDescent="0.25">
      <c r="A2833">
        <f t="shared" si="818"/>
        <v>246715.55532399911</v>
      </c>
      <c r="B2833">
        <f t="shared" si="835"/>
        <v>39266.000167476435</v>
      </c>
      <c r="C2833" t="str">
        <f t="shared" si="819"/>
        <v>0.0530610651372661-0.33566986856884i</v>
      </c>
      <c r="D2833" t="str">
        <f t="shared" si="820"/>
        <v>3.4680238397153-0.592490945851052i</v>
      </c>
      <c r="E2833" t="str">
        <f t="shared" si="821"/>
        <v>208.926657596664-216.840299039873i</v>
      </c>
      <c r="F2833" t="str">
        <f t="shared" si="822"/>
        <v>2.90827846835941-3.87260795129591i</v>
      </c>
      <c r="G2833" t="str">
        <f t="shared" si="823"/>
        <v>0.999439349807724-0.023671414483245i</v>
      </c>
      <c r="H2833" t="str">
        <f t="shared" si="824"/>
        <v>0.654671558020866-37.5491684852261i</v>
      </c>
      <c r="I2833" t="str">
        <f t="shared" si="825"/>
        <v>-0.97162931784519-0.756527034169441i</v>
      </c>
      <c r="K2833" t="str">
        <f t="shared" si="826"/>
        <v>0.00232092353508712-0.00109498653870452i</v>
      </c>
      <c r="L2833" t="str">
        <f t="shared" si="827"/>
        <v>0.000714285714285714-0.0307997774382315i</v>
      </c>
      <c r="M2833" t="str">
        <f t="shared" si="828"/>
        <v>0.0025-0.000959576399353996i</v>
      </c>
      <c r="N2833">
        <f t="shared" si="829"/>
        <v>98.982711860678947</v>
      </c>
      <c r="O2833">
        <f t="shared" si="830"/>
        <v>9.3745660653067926</v>
      </c>
      <c r="P2833" s="3">
        <f t="shared" si="831"/>
        <v>-9.3745660653067926</v>
      </c>
      <c r="Q2833" s="3">
        <f t="shared" si="832"/>
        <v>-81.017288139321053</v>
      </c>
      <c r="R2833">
        <f t="shared" si="833"/>
        <v>98.982711860678947</v>
      </c>
      <c r="S2833">
        <f t="shared" si="834"/>
        <v>39.266000167476435</v>
      </c>
      <c r="T2833">
        <f t="shared" si="817"/>
        <v>-9.3745660653067926</v>
      </c>
    </row>
    <row r="2834" spans="1:20" x14ac:dyDescent="0.25">
      <c r="A2834">
        <f t="shared" si="818"/>
        <v>247653.07443423034</v>
      </c>
      <c r="B2834">
        <f t="shared" si="835"/>
        <v>39415.21096811285</v>
      </c>
      <c r="C2834" t="str">
        <f t="shared" si="819"/>
        <v>0.0506328522943799-0.335144745996571i</v>
      </c>
      <c r="D2834" t="str">
        <f t="shared" si="820"/>
        <v>3.46794715010766-0.591663617051007i</v>
      </c>
      <c r="E2834" t="str">
        <f t="shared" si="821"/>
        <v>206.756987644944-218.065431598817i</v>
      </c>
      <c r="F2834" t="str">
        <f t="shared" si="822"/>
        <v>2.90826605286331-3.85846996458097i</v>
      </c>
      <c r="G2834" t="str">
        <f t="shared" si="823"/>
        <v>0.999435083182125-0.0237612644205585i</v>
      </c>
      <c r="H2834" t="str">
        <f t="shared" si="824"/>
        <v>0.649614866617224-37.4051584513191i</v>
      </c>
      <c r="I2834" t="str">
        <f t="shared" si="825"/>
        <v>-0.964372603164909-0.753493494622528i</v>
      </c>
      <c r="K2834" t="str">
        <f t="shared" si="826"/>
        <v>0.00232076942003213-0.00109217451978445i</v>
      </c>
      <c r="L2834" t="str">
        <f t="shared" si="827"/>
        <v>0.000714285714285714-0.030683181349105i</v>
      </c>
      <c r="M2834" t="str">
        <f t="shared" si="828"/>
        <v>0.0025-0.000955943812865106i</v>
      </c>
      <c r="N2834">
        <f t="shared" si="829"/>
        <v>98.591137415025486</v>
      </c>
      <c r="O2834">
        <f t="shared" si="830"/>
        <v>9.3973407628162526</v>
      </c>
      <c r="P2834" s="3">
        <f t="shared" si="831"/>
        <v>-9.3973407628162526</v>
      </c>
      <c r="Q2834" s="3">
        <f t="shared" si="832"/>
        <v>-81.408862584974514</v>
      </c>
      <c r="R2834">
        <f t="shared" si="833"/>
        <v>98.591137415025486</v>
      </c>
      <c r="S2834">
        <f t="shared" si="834"/>
        <v>39.415210968112852</v>
      </c>
      <c r="T2834">
        <f t="shared" si="817"/>
        <v>-9.3973407628162526</v>
      </c>
    </row>
    <row r="2835" spans="1:20" x14ac:dyDescent="0.25">
      <c r="A2835">
        <f t="shared" si="818"/>
        <v>248594.15611708042</v>
      </c>
      <c r="B2835">
        <f t="shared" si="835"/>
        <v>39564.988769791678</v>
      </c>
      <c r="C2835" t="str">
        <f t="shared" si="819"/>
        <v>0.0482096520819532-0.334575758009493i</v>
      </c>
      <c r="D2835" t="str">
        <f t="shared" si="820"/>
        <v>3.4678698799821-0.590844736447051i</v>
      </c>
      <c r="E2835" t="str">
        <f t="shared" si="821"/>
        <v>204.564699073197-219.250132967264i</v>
      </c>
      <c r="F2835" t="str">
        <f t="shared" si="822"/>
        <v>2.90825354293736-3.8443874787592i</v>
      </c>
      <c r="G2835" t="str">
        <f t="shared" si="823"/>
        <v>0.999430784105407-0.0238514546277231i</v>
      </c>
      <c r="H2835" t="str">
        <f t="shared" si="824"/>
        <v>0.644597489908983-37.2617147791676i</v>
      </c>
      <c r="I2835" t="str">
        <f t="shared" si="825"/>
        <v>-0.957171426646649-0.750473340884099i</v>
      </c>
      <c r="K2835" t="str">
        <f t="shared" si="826"/>
        <v>0.00232061444679615-0.00108937800617586i</v>
      </c>
      <c r="L2835" t="str">
        <f t="shared" si="827"/>
        <v>0.000714285714285714-0.0305670266478431i</v>
      </c>
      <c r="M2835" t="str">
        <f t="shared" si="828"/>
        <v>0.0025-0.000952324977948899i</v>
      </c>
      <c r="N2835">
        <f t="shared" si="829"/>
        <v>98.199421013937808</v>
      </c>
      <c r="O2835">
        <f t="shared" si="830"/>
        <v>9.4208636402318788</v>
      </c>
      <c r="P2835" s="3">
        <f t="shared" si="831"/>
        <v>-9.4208636402318788</v>
      </c>
      <c r="Q2835" s="3">
        <f t="shared" si="832"/>
        <v>-81.800578986062192</v>
      </c>
      <c r="R2835">
        <f t="shared" si="833"/>
        <v>98.199421013937808</v>
      </c>
      <c r="S2835">
        <f t="shared" si="834"/>
        <v>39.564988769791675</v>
      </c>
      <c r="T2835">
        <f t="shared" si="817"/>
        <v>-9.4208636402318788</v>
      </c>
    </row>
    <row r="2836" spans="1:20" x14ac:dyDescent="0.25">
      <c r="A2836">
        <f t="shared" si="818"/>
        <v>249538.81391032532</v>
      </c>
      <c r="B2836">
        <f t="shared" si="835"/>
        <v>39715.335727116886</v>
      </c>
      <c r="C2836" t="str">
        <f t="shared" si="819"/>
        <v>0.0457927511717202-0.333963116550783i</v>
      </c>
      <c r="D2836" t="str">
        <f t="shared" si="820"/>
        <v>3.4677920249705-0.59003429154169i</v>
      </c>
      <c r="E2836" t="str">
        <f t="shared" si="821"/>
        <v>202.350981341364-220.393808811372i</v>
      </c>
      <c r="F2836" t="str">
        <f t="shared" si="822"/>
        <v>2.90824093786419-3.83036029119796i</v>
      </c>
      <c r="G2836" t="str">
        <f t="shared" si="823"/>
        <v>0.999426452331035-0.0239419863845079i</v>
      </c>
      <c r="H2836" t="str">
        <f t="shared" si="824"/>
        <v>0.639619114092099-37.118835081527i</v>
      </c>
      <c r="I2836" t="str">
        <f t="shared" si="825"/>
        <v>-0.950025357933977-0.747466499982566i</v>
      </c>
      <c r="K2836" t="str">
        <f t="shared" si="826"/>
        <v>0.00232045860693236-0.0010865969553593i</v>
      </c>
      <c r="L2836" t="str">
        <f t="shared" si="827"/>
        <v>0.000714285714285714-0.0304513116635218i</v>
      </c>
      <c r="M2836" t="str">
        <f t="shared" si="828"/>
        <v>0.0025-0.000948719842547225i</v>
      </c>
      <c r="N2836">
        <f t="shared" si="829"/>
        <v>97.807661317452457</v>
      </c>
      <c r="O2836">
        <f t="shared" si="830"/>
        <v>9.4451334066404105</v>
      </c>
      <c r="P2836" s="3">
        <f t="shared" si="831"/>
        <v>-9.4451334066404105</v>
      </c>
      <c r="Q2836" s="3">
        <f t="shared" si="832"/>
        <v>-82.192338682547543</v>
      </c>
      <c r="R2836">
        <f t="shared" si="833"/>
        <v>97.807661317452457</v>
      </c>
      <c r="S2836">
        <f t="shared" si="834"/>
        <v>39.715335727116887</v>
      </c>
      <c r="T2836">
        <f t="shared" si="817"/>
        <v>-9.4451334066404105</v>
      </c>
    </row>
    <row r="2837" spans="1:20" x14ac:dyDescent="0.25">
      <c r="A2837">
        <f t="shared" si="818"/>
        <v>250487.06140318458</v>
      </c>
      <c r="B2837">
        <f t="shared" si="835"/>
        <v>39866.254002879934</v>
      </c>
      <c r="C2837" t="str">
        <f t="shared" si="819"/>
        <v>0.0433834251277475-0.333307082099629i</v>
      </c>
      <c r="D2837" t="str">
        <f t="shared" si="820"/>
        <v>3.46771358067227-0.58923226995064i</v>
      </c>
      <c r="E2837" t="str">
        <f t="shared" si="821"/>
        <v>200.117044025147-221.495911507995i</v>
      </c>
      <c r="F2837" t="str">
        <f t="shared" si="822"/>
        <v>2.90822823692095-3.8163882000595i</v>
      </c>
      <c r="G2837" t="str">
        <f t="shared" si="823"/>
        <v>0.999422087610608-0.0240328609753936i</v>
      </c>
      <c r="H2837" t="str">
        <f t="shared" si="824"/>
        <v>0.634679427992001-36.9765169830023i</v>
      </c>
      <c r="I2837" t="str">
        <f t="shared" si="825"/>
        <v>-0.942933970085033-0.744472899485545i</v>
      </c>
      <c r="K2837" t="str">
        <f t="shared" si="826"/>
        <v>0.00232030189195105-0.00108383132501228i</v>
      </c>
      <c r="L2837" t="str">
        <f t="shared" si="827"/>
        <v>0.000714285714285714-0.0303360347315419i</v>
      </c>
      <c r="M2837" t="str">
        <f t="shared" si="828"/>
        <v>0.0025-0.000945128354798987i</v>
      </c>
      <c r="N2837">
        <f t="shared" si="829"/>
        <v>97.415956551595031</v>
      </c>
      <c r="O2837">
        <f t="shared" si="830"/>
        <v>9.4701483394942585</v>
      </c>
      <c r="P2837" s="3">
        <f t="shared" si="831"/>
        <v>-9.4701483394942585</v>
      </c>
      <c r="Q2837" s="3">
        <f t="shared" si="832"/>
        <v>-82.584043448404969</v>
      </c>
      <c r="R2837">
        <f t="shared" si="833"/>
        <v>97.415956551595031</v>
      </c>
      <c r="S2837">
        <f t="shared" si="834"/>
        <v>39.866254002879934</v>
      </c>
      <c r="T2837">
        <f t="shared" si="817"/>
        <v>-9.4701483394942585</v>
      </c>
    </row>
    <row r="2838" spans="1:20" x14ac:dyDescent="0.25">
      <c r="A2838">
        <f t="shared" si="818"/>
        <v>251438.91223651665</v>
      </c>
      <c r="B2838">
        <f t="shared" si="835"/>
        <v>40017.745768090877</v>
      </c>
      <c r="C2838" t="str">
        <f t="shared" si="819"/>
        <v>0.0409829361282101-0.332607962987843i</v>
      </c>
      <c r="D2838" t="str">
        <f t="shared" si="820"/>
        <v>3.46763454265416-0.588438659402579i</v>
      </c>
      <c r="E2838" t="str">
        <f t="shared" si="821"/>
        <v>197.864114524279-222.555940955124i</v>
      </c>
      <c r="F2838" t="str">
        <f t="shared" si="822"/>
        <v>2.90821543937936-3.80247100429809i</v>
      </c>
      <c r="G2838" t="str">
        <f t="shared" si="823"/>
        <v>0.999417689693838-0.0241240796895889i</v>
      </c>
      <c r="H2838" t="str">
        <f t="shared" si="824"/>
        <v>0.629778123039711-36.8347581199695i</v>
      </c>
      <c r="I2838" t="str">
        <f t="shared" si="825"/>
        <v>-0.935896839544229-0.741492467494628i</v>
      </c>
      <c r="K2838" t="str">
        <f t="shared" si="826"/>
        <v>0.00232014429331934-0.00108108107300828i</v>
      </c>
      <c r="L2838" t="str">
        <f t="shared" si="827"/>
        <v>0.000714285714285714-0.0302211941936062i</v>
      </c>
      <c r="M2838" t="str">
        <f t="shared" si="828"/>
        <v>0.0025-0.000941550463039432i</v>
      </c>
      <c r="N2838">
        <f t="shared" si="829"/>
        <v>97.024404400539112</v>
      </c>
      <c r="O2838">
        <f t="shared" si="830"/>
        <v>9.4959062881686371</v>
      </c>
      <c r="P2838" s="3">
        <f t="shared" si="831"/>
        <v>-9.4959062881686371</v>
      </c>
      <c r="Q2838" s="3">
        <f t="shared" si="832"/>
        <v>-82.975595599460888</v>
      </c>
      <c r="R2838">
        <f t="shared" si="833"/>
        <v>97.024404400539112</v>
      </c>
      <c r="S2838">
        <f t="shared" si="834"/>
        <v>40.017745768090876</v>
      </c>
      <c r="T2838">
        <f t="shared" si="817"/>
        <v>-9.4959062881686371</v>
      </c>
    </row>
    <row r="2839" spans="1:20" x14ac:dyDescent="0.25">
      <c r="A2839">
        <f t="shared" si="818"/>
        <v>252394.38010301543</v>
      </c>
      <c r="B2839">
        <f t="shared" si="835"/>
        <v>40169.813202009624</v>
      </c>
      <c r="C2839" t="str">
        <f t="shared" si="819"/>
        <v>0.0385925307361601-0.33186611458925i</v>
      </c>
      <c r="D2839" t="str">
        <f t="shared" si="820"/>
        <v>3.46755490644994-0.587653447738861i</v>
      </c>
      <c r="E2839" t="str">
        <f t="shared" si="821"/>
        <v>195.593435734516-223.573445247815i</v>
      </c>
      <c r="F2839" t="str">
        <f t="shared" si="822"/>
        <v>2.90820254450558-3.78860850365706i</v>
      </c>
      <c r="G2839" t="str">
        <f t="shared" si="823"/>
        <v>0.999413258328543-0.0242156438210465i</v>
      </c>
      <c r="H2839" t="str">
        <f t="shared" si="824"/>
        <v>0.624914893248241-36.6935561404995i</v>
      </c>
      <c r="I2839" t="str">
        <f t="shared" si="825"/>
        <v>-0.928913546114208-0.738525132640198i</v>
      </c>
      <c r="K2839" t="str">
        <f t="shared" si="826"/>
        <v>0.00231998580246074-0.00107834615741601i</v>
      </c>
      <c r="L2839" t="str">
        <f t="shared" si="827"/>
        <v>0.000714285714285714-0.030106788397695i</v>
      </c>
      <c r="M2839" t="str">
        <f t="shared" si="828"/>
        <v>0.0025-0.000937986115799395i</v>
      </c>
      <c r="N2839">
        <f t="shared" si="829"/>
        <v>96.633101900251376</v>
      </c>
      <c r="O2839">
        <f t="shared" si="830"/>
        <v>9.5224046782859375</v>
      </c>
      <c r="P2839" s="3">
        <f t="shared" si="831"/>
        <v>-9.5224046782859375</v>
      </c>
      <c r="Q2839" s="3">
        <f t="shared" si="832"/>
        <v>-83.366898099748624</v>
      </c>
      <c r="R2839">
        <f t="shared" si="833"/>
        <v>96.633101900251376</v>
      </c>
      <c r="S2839">
        <f t="shared" si="834"/>
        <v>40.169813202009621</v>
      </c>
      <c r="T2839">
        <f t="shared" si="817"/>
        <v>-9.5224046782859375</v>
      </c>
    </row>
    <row r="2840" spans="1:20" x14ac:dyDescent="0.25">
      <c r="A2840">
        <f t="shared" si="818"/>
        <v>253353.47874740692</v>
      </c>
      <c r="B2840">
        <f t="shared" si="835"/>
        <v>40322.458492177262</v>
      </c>
      <c r="C2840" t="str">
        <f t="shared" si="819"/>
        <v>0.0362134377274857-0.331081938385818i</v>
      </c>
      <c r="D2840" t="str">
        <f t="shared" si="820"/>
        <v>3.46747466756018-0.586876622913242i</v>
      </c>
      <c r="E2840" t="str">
        <f t="shared" si="821"/>
        <v>193.306263692445-224.548021217964i</v>
      </c>
      <c r="F2840" t="str">
        <f t="shared" si="822"/>
        <v>2.90818955156021-3.77480049866591i</v>
      </c>
      <c r="G2840" t="str">
        <f t="shared" si="823"/>
        <v>0.99940879326063-0.0243075546684796i</v>
      </c>
      <c r="H2840" t="str">
        <f t="shared" si="824"/>
        <v>0.62008943518915-36.55290870428i</v>
      </c>
      <c r="I2840" t="str">
        <f t="shared" si="825"/>
        <v>-0.921983672928008-0.735570824076296i</v>
      </c>
      <c r="K2840" t="str">
        <f t="shared" si="826"/>
        <v>0.00231982641075479-0.00107562653649839i</v>
      </c>
      <c r="L2840" t="str">
        <f t="shared" si="827"/>
        <v>0.000714285714285714-0.0299928156980423i</v>
      </c>
      <c r="M2840" t="str">
        <f t="shared" si="828"/>
        <v>0.0025-0.000934435261804538i</v>
      </c>
      <c r="N2840">
        <f t="shared" si="829"/>
        <v>96.242145333906251</v>
      </c>
      <c r="O2840">
        <f t="shared" si="830"/>
        <v>9.5496405167915572</v>
      </c>
      <c r="P2840" s="3">
        <f t="shared" si="831"/>
        <v>-9.5496405167915572</v>
      </c>
      <c r="Q2840" s="3">
        <f t="shared" si="832"/>
        <v>-83.757854666093749</v>
      </c>
      <c r="R2840">
        <f t="shared" si="833"/>
        <v>96.242145333906251</v>
      </c>
      <c r="S2840">
        <f t="shared" si="834"/>
        <v>40.322458492177262</v>
      </c>
      <c r="T2840">
        <f t="shared" si="817"/>
        <v>-9.5496405167915572</v>
      </c>
    </row>
    <row r="2841" spans="1:20" x14ac:dyDescent="0.25">
      <c r="A2841">
        <f t="shared" si="818"/>
        <v>254316.22196664708</v>
      </c>
      <c r="B2841">
        <f t="shared" si="835"/>
        <v>40475.68383444754</v>
      </c>
      <c r="C2841" t="str">
        <f t="shared" si="819"/>
        <v>0.0338468659839289-0.330255880915195i</v>
      </c>
      <c r="D2841" t="str">
        <f t="shared" si="820"/>
        <v>3.46739382145209-0.586108172991641i</v>
      </c>
      <c r="E2841" t="str">
        <f t="shared" si="821"/>
        <v>191.003865202435-225.479314836976i</v>
      </c>
      <c r="F2841" t="str">
        <f t="shared" si="822"/>
        <v>2.90817645979827-3.76104679063754i</v>
      </c>
      <c r="G2841" t="str">
        <f t="shared" si="823"/>
        <v>0.999404294234079-0.024399813535378i</v>
      </c>
      <c r="H2841" t="str">
        <f t="shared" si="824"/>
        <v>0.61530144796945-36.4128134825418i</v>
      </c>
      <c r="I2841" t="str">
        <f t="shared" si="825"/>
        <v>-0.915106806421594-0.732629471475607i</v>
      </c>
      <c r="K2841" t="str">
        <f t="shared" si="826"/>
        <v>0.00231966610953668-0.00107292216871176i</v>
      </c>
      <c r="L2841" t="str">
        <f t="shared" si="827"/>
        <v>0.000714285714285714-0.0298792744551129i</v>
      </c>
      <c r="M2841" t="str">
        <f t="shared" si="828"/>
        <v>0.0025-0.000930897849974634i</v>
      </c>
      <c r="N2841">
        <f t="shared" si="829"/>
        <v>95.851630129349303</v>
      </c>
      <c r="O2841">
        <f t="shared" si="830"/>
        <v>9.5776103977597842</v>
      </c>
      <c r="P2841" s="3">
        <f t="shared" si="831"/>
        <v>-9.5776103977597842</v>
      </c>
      <c r="Q2841" s="3">
        <f t="shared" si="832"/>
        <v>-84.148369870650697</v>
      </c>
      <c r="R2841">
        <f t="shared" si="833"/>
        <v>95.851630129349303</v>
      </c>
      <c r="S2841">
        <f t="shared" si="834"/>
        <v>40.475683834447537</v>
      </c>
      <c r="T2841">
        <f t="shared" si="817"/>
        <v>-9.5776103977597842</v>
      </c>
    </row>
    <row r="2842" spans="1:20" x14ac:dyDescent="0.25">
      <c r="A2842">
        <f t="shared" si="818"/>
        <v>255282.62361012032</v>
      </c>
      <c r="B2842">
        <f t="shared" si="835"/>
        <v>40629.49143301844</v>
      </c>
      <c r="C2842" t="str">
        <f t="shared" si="819"/>
        <v>0.0314940024584758-0.329388432604668i</v>
      </c>
      <c r="D2842" t="str">
        <f t="shared" si="820"/>
        <v>3.46731236355919-0.585348086151841i</v>
      </c>
      <c r="E2842" t="str">
        <f t="shared" si="821"/>
        <v>188.68751545481-226.367021481115i</v>
      </c>
      <c r="F2842" t="str">
        <f t="shared" si="822"/>
        <v>2.90816326846911-3.74734718166526i</v>
      </c>
      <c r="G2842" t="str">
        <f t="shared" si="823"/>
        <v>0.999399760990931-0.0244924217300249i</v>
      </c>
      <c r="H2842" t="str">
        <f t="shared" si="824"/>
        <v>0.610550633208624-36.2732681579821i</v>
      </c>
      <c r="I2842" t="str">
        <f t="shared" si="825"/>
        <v>-0.90828253630648-0.729701005024415i</v>
      </c>
      <c r="K2842" t="str">
        <f t="shared" si="826"/>
        <v>0.00231950489009682-0.00107023301270495i</v>
      </c>
      <c r="L2842" t="str">
        <f t="shared" si="827"/>
        <v>0.000714285714285714-0.0297661630355778i</v>
      </c>
      <c r="M2842" t="str">
        <f t="shared" si="828"/>
        <v>0.0025-0.000927373829422828i</v>
      </c>
      <c r="N2842">
        <f t="shared" si="829"/>
        <v>95.461650758857132</v>
      </c>
      <c r="O2842">
        <f t="shared" si="830"/>
        <v>9.6063105089114504</v>
      </c>
      <c r="P2842" s="3">
        <f t="shared" si="831"/>
        <v>-9.6063105089114504</v>
      </c>
      <c r="Q2842" s="3">
        <f t="shared" si="832"/>
        <v>-84.538349241142868</v>
      </c>
      <c r="R2842">
        <f t="shared" si="833"/>
        <v>95.461650758857132</v>
      </c>
      <c r="S2842">
        <f t="shared" si="834"/>
        <v>40.629491433018437</v>
      </c>
      <c r="T2842">
        <f t="shared" si="817"/>
        <v>-9.6063105089114504</v>
      </c>
    </row>
    <row r="2843" spans="1:20" x14ac:dyDescent="0.25">
      <c r="A2843">
        <f t="shared" si="818"/>
        <v>256252.6975798388</v>
      </c>
      <c r="B2843">
        <f t="shared" si="835"/>
        <v>40783.883500463911</v>
      </c>
      <c r="C2843" t="str">
        <f t="shared" si="819"/>
        <v>0.0291560102201856-0.328480126497317i</v>
      </c>
      <c r="D2843" t="str">
        <f t="shared" si="820"/>
        <v>3.46723028928108-0.584596350683238i</v>
      </c>
      <c r="E2843" t="str">
        <f t="shared" si="821"/>
        <v>186.358495644522-227.210886059991i</v>
      </c>
      <c r="F2843" t="str">
        <f t="shared" si="822"/>
        <v>2.9081499768164-3.73370147461997i</v>
      </c>
      <c r="G2843" t="str">
        <f t="shared" si="823"/>
        <v>0.99939519327127-0.0245853805655124i</v>
      </c>
      <c r="H2843" t="str">
        <f t="shared" si="824"/>
        <v>0.605836695015966-36.1342704246902i</v>
      </c>
      <c r="I2843" t="str">
        <f t="shared" si="825"/>
        <v>-0.901510455542685-0.72678535541767i</v>
      </c>
      <c r="K2843" t="str">
        <f t="shared" si="826"/>
        <v>0.00231934274368048-0.00106755902731843i</v>
      </c>
      <c r="L2843" t="str">
        <f t="shared" si="827"/>
        <v>0.000714285714285714-0.029653479812291i</v>
      </c>
      <c r="M2843" t="str">
        <f t="shared" si="828"/>
        <v>0.0025-0.000923863149454901i</v>
      </c>
      <c r="N2843">
        <f t="shared" si="829"/>
        <v>95.072300641460714</v>
      </c>
      <c r="O2843">
        <f t="shared" si="830"/>
        <v>9.6357366388157839</v>
      </c>
      <c r="P2843" s="3">
        <f t="shared" si="831"/>
        <v>-9.6357366388157839</v>
      </c>
      <c r="Q2843" s="3">
        <f t="shared" si="832"/>
        <v>-84.927699358539286</v>
      </c>
      <c r="R2843">
        <f t="shared" si="833"/>
        <v>95.072300641460714</v>
      </c>
      <c r="S2843">
        <f t="shared" si="834"/>
        <v>40.783883500463908</v>
      </c>
      <c r="T2843">
        <f t="shared" si="817"/>
        <v>-9.6357366388157839</v>
      </c>
    </row>
    <row r="2844" spans="1:20" x14ac:dyDescent="0.25">
      <c r="A2844">
        <f t="shared" si="818"/>
        <v>257226.4578306422</v>
      </c>
      <c r="B2844">
        <f t="shared" si="835"/>
        <v>40938.862257765679</v>
      </c>
      <c r="C2844" t="str">
        <f t="shared" si="819"/>
        <v>0.0268340265849045-0.327531536876444i</v>
      </c>
      <c r="D2844" t="str">
        <f t="shared" si="820"/>
        <v>3.46714759398325-0.583852954986578i</v>
      </c>
      <c r="E2844" t="str">
        <f t="shared" si="821"/>
        <v>184.018090599314-228.010703009331i</v>
      </c>
      <c r="F2844" t="str">
        <f t="shared" si="822"/>
        <v>2.90813658407809-3.72010947314739i</v>
      </c>
      <c r="G2844" t="str">
        <f t="shared" si="823"/>
        <v>0.999390590813213-0.024678691359759i</v>
      </c>
      <c r="H2844" t="str">
        <f t="shared" si="824"/>
        <v>0.601159339968153-35.9958179880748i</v>
      </c>
      <c r="I2844" t="str">
        <f t="shared" si="825"/>
        <v>-0.894790160311951-0.723882453854124i</v>
      </c>
      <c r="K2844" t="str">
        <f t="shared" si="826"/>
        <v>0.00231917966148742-0.00106490017158341i</v>
      </c>
      <c r="L2844" t="str">
        <f t="shared" si="827"/>
        <v>0.000714285714285714-0.0295412231642669i</v>
      </c>
      <c r="M2844" t="str">
        <f t="shared" si="828"/>
        <v>0.0025-0.000920365759568543i</v>
      </c>
      <c r="N2844">
        <f t="shared" si="829"/>
        <v>94.683672048067791</v>
      </c>
      <c r="O2844">
        <f t="shared" si="830"/>
        <v>9.6658841847511727</v>
      </c>
      <c r="P2844" s="3">
        <f t="shared" si="831"/>
        <v>-9.6658841847511727</v>
      </c>
      <c r="Q2844" s="3">
        <f t="shared" si="832"/>
        <v>-85.316327951932209</v>
      </c>
      <c r="R2844">
        <f t="shared" si="833"/>
        <v>94.683672048067791</v>
      </c>
      <c r="S2844">
        <f t="shared" si="834"/>
        <v>40.938862257765678</v>
      </c>
      <c r="T2844">
        <f t="shared" si="817"/>
        <v>-9.6658841847511727</v>
      </c>
    </row>
    <row r="2845" spans="1:20" x14ac:dyDescent="0.25">
      <c r="A2845">
        <f t="shared" si="818"/>
        <v>258203.91837039869</v>
      </c>
      <c r="B2845">
        <f t="shared" si="835"/>
        <v>41094.429934345193</v>
      </c>
      <c r="C2845" t="str">
        <f t="shared" si="819"/>
        <v>0.0245291613377402-0.326543277794801i</v>
      </c>
      <c r="D2845" t="str">
        <f t="shared" si="820"/>
        <v>3.46706427299675-0.583117887573676i</v>
      </c>
      <c r="E2845" t="str">
        <f t="shared" si="821"/>
        <v>181.667586426187-228.766316149875i</v>
      </c>
      <c r="F2845" t="str">
        <f t="shared" si="822"/>
        <v>2.90812308948634-3.70657098166511i</v>
      </c>
      <c r="G2845" t="str">
        <f t="shared" si="823"/>
        <v>0.999385953352891-0.0247723554355251i</v>
      </c>
      <c r="H2845" t="str">
        <f t="shared" si="824"/>
        <v>0.596518277086952-35.8579085647896i</v>
      </c>
      <c r="I2845" t="str">
        <f t="shared" si="825"/>
        <v>-0.888121249991109-0.72099223203147i</v>
      </c>
      <c r="K2845" t="str">
        <f t="shared" si="826"/>
        <v>0.00231901563467145-0.00106225640472095i</v>
      </c>
      <c r="L2845" t="str">
        <f t="shared" si="827"/>
        <v>0.000714285714285714-0.0294293914766555i</v>
      </c>
      <c r="M2845" t="str">
        <f t="shared" si="828"/>
        <v>0.0025-0.000916881609452624i</v>
      </c>
      <c r="N2845">
        <f t="shared" si="829"/>
        <v>94.295856009598722</v>
      </c>
      <c r="O2845">
        <f t="shared" si="830"/>
        <v>9.6967481611970925</v>
      </c>
      <c r="P2845" s="3">
        <f t="shared" si="831"/>
        <v>-9.6967481611970925</v>
      </c>
      <c r="Q2845" s="3">
        <f t="shared" si="832"/>
        <v>-85.704143990401278</v>
      </c>
      <c r="R2845">
        <f t="shared" si="833"/>
        <v>94.295856009598722</v>
      </c>
      <c r="S2845">
        <f t="shared" si="834"/>
        <v>41.094429934345193</v>
      </c>
      <c r="T2845">
        <f t="shared" si="817"/>
        <v>-9.6967481611970925</v>
      </c>
    </row>
    <row r="2846" spans="1:20" x14ac:dyDescent="0.25">
      <c r="A2846">
        <f t="shared" si="818"/>
        <v>259185.09326020622</v>
      </c>
      <c r="B2846">
        <f t="shared" si="835"/>
        <v>41250.588768095709</v>
      </c>
      <c r="C2846" t="str">
        <f t="shared" si="819"/>
        <v>0.0222424950527925-0.325516001515623i</v>
      </c>
      <c r="D2846" t="str">
        <f t="shared" si="820"/>
        <v>3.46698032161804-0.582391137067171i</v>
      </c>
      <c r="E2846" t="str">
        <f t="shared" si="821"/>
        <v>179.308268184884-229.477618414847i</v>
      </c>
      <c r="F2846" t="str">
        <f t="shared" si="822"/>
        <v>2.90810949226751-3.69308580535988i</v>
      </c>
      <c r="G2846" t="str">
        <f t="shared" si="823"/>
        <v>0.999381280624437-0.0248663741204303i</v>
      </c>
      <c r="H2846" t="str">
        <f t="shared" si="824"/>
        <v>0.591913217817264-35.7205398826614i</v>
      </c>
      <c r="I2846" t="str">
        <f t="shared" si="825"/>
        <v>-0.881503327125767-0.718114622141583i</v>
      </c>
      <c r="K2846" t="str">
        <f t="shared" si="826"/>
        <v>0.00231885065434008-0.0010596276861411i</v>
      </c>
      <c r="L2846" t="str">
        <f t="shared" si="827"/>
        <v>0.000714285714285714-0.0293179831407208i</v>
      </c>
      <c r="M2846" t="str">
        <f t="shared" si="828"/>
        <v>0.0025-0.000913410648986473i</v>
      </c>
      <c r="N2846">
        <f t="shared" si="829"/>
        <v>93.908942228363443</v>
      </c>
      <c r="O2846">
        <f t="shared" si="830"/>
        <v>9.728323208924154</v>
      </c>
      <c r="P2846" s="3">
        <f t="shared" si="831"/>
        <v>-9.728323208924154</v>
      </c>
      <c r="Q2846" s="3">
        <f t="shared" si="832"/>
        <v>-86.091057771636557</v>
      </c>
      <c r="R2846">
        <f t="shared" si="833"/>
        <v>93.908942228363443</v>
      </c>
      <c r="S2846">
        <f t="shared" si="834"/>
        <v>41.25058876809571</v>
      </c>
      <c r="T2846">
        <f t="shared" si="817"/>
        <v>-9.728323208924154</v>
      </c>
    </row>
    <row r="2847" spans="1:20" x14ac:dyDescent="0.25">
      <c r="A2847">
        <f t="shared" si="818"/>
        <v>260169.99661459503</v>
      </c>
      <c r="B2847">
        <f t="shared" si="835"/>
        <v>41407.341005414477</v>
      </c>
      <c r="C2847" t="str">
        <f t="shared" si="819"/>
        <v>0.0199750775148523-0.324450396872653i</v>
      </c>
      <c r="D2847" t="str">
        <f t="shared" si="820"/>
        <v>3.46689573510863-0.58167269220024i</v>
      </c>
      <c r="E2847" t="str">
        <f t="shared" si="821"/>
        <v>176.941417596649-230.144551449107i</v>
      </c>
      <c r="F2847" t="str">
        <f t="shared" si="822"/>
        <v>2.90809579164207-3.67965375018471i</v>
      </c>
      <c r="G2847" t="str">
        <f t="shared" si="823"/>
        <v>0.999376572359968-0.0249607487469694i</v>
      </c>
      <c r="H2847" t="str">
        <f t="shared" si="824"/>
        <v>0.587343876005315-35.5837096806179i</v>
      </c>
      <c r="I2847" t="str">
        <f t="shared" si="825"/>
        <v>-0.874935997404168-0.71524955686578i</v>
      </c>
      <c r="K2847" t="str">
        <f t="shared" si="826"/>
        <v>0.00231868471155412-0.00105701397544198i</v>
      </c>
      <c r="L2847" t="str">
        <f t="shared" si="827"/>
        <v>0.000714285714285714-0.0292069965538163i</v>
      </c>
      <c r="M2847" t="str">
        <f t="shared" si="828"/>
        <v>0.0025-0.000909952828239163i</v>
      </c>
      <c r="N2847">
        <f t="shared" si="829"/>
        <v>93.523018992860017</v>
      </c>
      <c r="O2847">
        <f t="shared" si="830"/>
        <v>9.7606036046516937</v>
      </c>
      <c r="P2847" s="3">
        <f t="shared" si="831"/>
        <v>-9.7606036046516937</v>
      </c>
      <c r="Q2847" s="3">
        <f t="shared" si="832"/>
        <v>-86.476981007139983</v>
      </c>
      <c r="R2847">
        <f t="shared" si="833"/>
        <v>93.523018992860017</v>
      </c>
      <c r="S2847">
        <f t="shared" si="834"/>
        <v>41.40734100541448</v>
      </c>
      <c r="T2847">
        <f t="shared" si="817"/>
        <v>-9.7606036046516937</v>
      </c>
    </row>
    <row r="2848" spans="1:20" x14ac:dyDescent="0.25">
      <c r="A2848">
        <f t="shared" si="818"/>
        <v>261158.64260173051</v>
      </c>
      <c r="B2848">
        <f t="shared" si="835"/>
        <v>41564.688901235051</v>
      </c>
      <c r="C2848" t="str">
        <f t="shared" si="819"/>
        <v>0.0177279262473466-0.323347187556716i</v>
      </c>
      <c r="D2848" t="str">
        <f t="shared" si="820"/>
        <v>3.46681050869492-0.580962541816352i</v>
      </c>
      <c r="E2848" t="str">
        <f t="shared" si="821"/>
        <v>174.568310796333-230.767105083617i</v>
      </c>
      <c r="F2848" t="str">
        <f t="shared" si="822"/>
        <v>2.90808198682461-3.66627462285613i</v>
      </c>
      <c r="G2848" t="str">
        <f t="shared" si="823"/>
        <v>0.999371828289573-0.0250554806525294i</v>
      </c>
      <c r="H2848" t="str">
        <f t="shared" si="824"/>
        <v>0.58280996787711-35.4474157086171i</v>
      </c>
      <c r="I2848" t="str">
        <f t="shared" si="825"/>
        <v>-0.868418869631338-0.712396969370184i</v>
      </c>
      <c r="K2848" t="str">
        <f t="shared" si="826"/>
        <v>0.00231851779732725-0.00105441523240896i</v>
      </c>
      <c r="L2848" t="str">
        <f t="shared" si="827"/>
        <v>0.000714285714285714-0.0290964301193627i</v>
      </c>
      <c r="M2848" t="str">
        <f t="shared" si="828"/>
        <v>0.0025-0.000906508097468781i</v>
      </c>
      <c r="N2848">
        <f t="shared" si="829"/>
        <v>93.138173096185724</v>
      </c>
      <c r="O2848">
        <f t="shared" si="830"/>
        <v>9.7935832712378197</v>
      </c>
      <c r="P2848" s="3">
        <f t="shared" si="831"/>
        <v>-9.7935832712378197</v>
      </c>
      <c r="Q2848" s="3">
        <f t="shared" si="832"/>
        <v>-86.861826903814276</v>
      </c>
      <c r="R2848">
        <f t="shared" si="833"/>
        <v>93.138173096185724</v>
      </c>
      <c r="S2848">
        <f t="shared" si="834"/>
        <v>41.564688901235051</v>
      </c>
      <c r="T2848">
        <f t="shared" si="817"/>
        <v>-9.7935832712378197</v>
      </c>
    </row>
    <row r="2849" spans="1:20" x14ac:dyDescent="0.25">
      <c r="A2849">
        <f t="shared" si="818"/>
        <v>262151.0454436171</v>
      </c>
      <c r="B2849">
        <f t="shared" si="835"/>
        <v>41722.634719059744</v>
      </c>
      <c r="C2849" t="str">
        <f t="shared" si="819"/>
        <v>0.0155020251500669-0.322207130336589i</v>
      </c>
      <c r="D2849" t="str">
        <f t="shared" si="820"/>
        <v>3.46672463756791-0.580260674868995i</v>
      </c>
      <c r="E2849" t="str">
        <f t="shared" si="821"/>
        <v>172.190216135429-231.345316689497i</v>
      </c>
      <c r="F2849" t="str">
        <f t="shared" si="822"/>
        <v>2.90806807702377-3.65294823085139i</v>
      </c>
      <c r="G2849" t="str">
        <f t="shared" si="823"/>
        <v>0.999367048141294-0.0251505711794056i</v>
      </c>
      <c r="H2849" t="str">
        <f t="shared" si="824"/>
        <v>0.578311212017048-35.3116557275754i</v>
      </c>
      <c r="I2849" t="str">
        <f t="shared" si="825"/>
        <v>-0.861951555703397-0.709556793301069i</v>
      </c>
      <c r="K2849" t="str">
        <f t="shared" si="826"/>
        <v>0.00231834990262568-0.00105183141701372i</v>
      </c>
      <c r="L2849" t="str">
        <f t="shared" si="827"/>
        <v>0.000714285714285714-0.0289862822468248i</v>
      </c>
      <c r="M2849" t="str">
        <f t="shared" si="828"/>
        <v>0.0025-0.000903076407121718i</v>
      </c>
      <c r="N2849">
        <f t="shared" si="829"/>
        <v>92.754489758214078</v>
      </c>
      <c r="O2849">
        <f t="shared" si="830"/>
        <v>9.8272557883662657</v>
      </c>
      <c r="P2849" s="3">
        <f t="shared" si="831"/>
        <v>-9.8272557883662657</v>
      </c>
      <c r="Q2849" s="3">
        <f t="shared" si="832"/>
        <v>-87.245510241785922</v>
      </c>
      <c r="R2849">
        <f t="shared" si="833"/>
        <v>92.754489758214078</v>
      </c>
      <c r="S2849">
        <f t="shared" si="834"/>
        <v>41.722634719059741</v>
      </c>
      <c r="T2849">
        <f t="shared" si="817"/>
        <v>-9.8272557883662657</v>
      </c>
    </row>
    <row r="2850" spans="1:20" x14ac:dyDescent="0.25">
      <c r="A2850">
        <f t="shared" si="818"/>
        <v>263147.2194163028</v>
      </c>
      <c r="B2850">
        <f t="shared" si="835"/>
        <v>41881.180730992171</v>
      </c>
      <c r="C2850" t="str">
        <f t="shared" si="819"/>
        <v>0.0132983232497018-0.321031013222044i</v>
      </c>
      <c r="D2850" t="str">
        <f t="shared" si="820"/>
        <v>3.46663811688291-0.57956708042141i</v>
      </c>
      <c r="E2850" t="str">
        <f t="shared" si="821"/>
        <v>169.808392043301-231.879270416346i</v>
      </c>
      <c r="F2850" t="str">
        <f t="shared" si="822"/>
        <v>2.90805406144216-3.63967438240565i</v>
      </c>
      <c r="G2850" t="str">
        <f t="shared" si="823"/>
        <v>0.999362231641115-0.025246021674819i</v>
      </c>
      <c r="H2850" t="str">
        <f t="shared" si="824"/>
        <v>0.573847329346844-35.176427509299i</v>
      </c>
      <c r="I2850" t="str">
        <f t="shared" si="825"/>
        <v>-0.855533670582158-0.706728962780323i</v>
      </c>
      <c r="K2850" t="str">
        <f t="shared" si="826"/>
        <v>0.00231818101836773-0.00104926248941337i</v>
      </c>
      <c r="L2850" t="str">
        <f t="shared" si="827"/>
        <v>0.000714285714285714-0.0288765513516883i</v>
      </c>
      <c r="M2850" t="str">
        <f t="shared" si="828"/>
        <v>0.0025-0.00089965770783196i</v>
      </c>
      <c r="N2850">
        <f t="shared" si="829"/>
        <v>92.372052551691809</v>
      </c>
      <c r="O2850">
        <f t="shared" si="830"/>
        <v>9.8616144036939808</v>
      </c>
      <c r="P2850" s="3">
        <f t="shared" si="831"/>
        <v>-9.8616144036939808</v>
      </c>
      <c r="Q2850" s="3">
        <f t="shared" si="832"/>
        <v>-87.627947448308191</v>
      </c>
      <c r="R2850">
        <f t="shared" si="833"/>
        <v>92.372052551691809</v>
      </c>
      <c r="S2850">
        <f t="shared" si="834"/>
        <v>41.88118073099217</v>
      </c>
      <c r="T2850">
        <f t="shared" si="817"/>
        <v>-9.8616144036939808</v>
      </c>
    </row>
    <row r="2851" spans="1:20" x14ac:dyDescent="0.25">
      <c r="A2851">
        <f t="shared" si="818"/>
        <v>264147.17885008478</v>
      </c>
      <c r="B2851">
        <f t="shared" si="835"/>
        <v>42040.32921776994</v>
      </c>
      <c r="C2851" t="str">
        <f t="shared" si="819"/>
        <v>0.0111177335654674-0.319819653577102i</v>
      </c>
      <c r="D2851" t="str">
        <f t="shared" si="820"/>
        <v>3.46655094175937-0.578881747646337i</v>
      </c>
      <c r="E2851" t="str">
        <f t="shared" si="821"/>
        <v>167.424084953331-232.369096320056i</v>
      </c>
      <c r="F2851" t="str">
        <f t="shared" si="822"/>
        <v>2.9080399392764-3.62645288650927i</v>
      </c>
      <c r="G2851" t="str">
        <f t="shared" si="823"/>
        <v>0.999357378512942-0.0253418334909321i</v>
      </c>
      <c r="H2851" t="str">
        <f t="shared" si="824"/>
        <v>0.569418043104568-35.0417288364141i</v>
      </c>
      <c r="I2851" t="str">
        <f t="shared" si="825"/>
        <v>-0.849164832269925-0.703913412400946i</v>
      </c>
      <c r="K2851" t="str">
        <f t="shared" si="826"/>
        <v>0.00231801113542339-0.00104670840994958i</v>
      </c>
      <c r="L2851" t="str">
        <f t="shared" si="827"/>
        <v>0.000714285714285714-0.0287672358554377i</v>
      </c>
      <c r="M2851" t="str">
        <f t="shared" si="828"/>
        <v>0.0025-0.000896251950420359i</v>
      </c>
      <c r="N2851">
        <f t="shared" si="829"/>
        <v>91.990943332375792</v>
      </c>
      <c r="O2851">
        <f t="shared" si="830"/>
        <v>9.8966520444210246</v>
      </c>
      <c r="P2851" s="3">
        <f t="shared" si="831"/>
        <v>-9.8966520444210246</v>
      </c>
      <c r="Q2851" s="3">
        <f t="shared" si="832"/>
        <v>-88.009056667624208</v>
      </c>
      <c r="R2851">
        <f t="shared" si="833"/>
        <v>91.990943332375792</v>
      </c>
      <c r="S2851">
        <f t="shared" si="834"/>
        <v>42.040329217769937</v>
      </c>
      <c r="T2851">
        <f t="shared" si="817"/>
        <v>-9.8966520444210246</v>
      </c>
    </row>
    <row r="2852" spans="1:20" x14ac:dyDescent="0.25">
      <c r="A2852">
        <f t="shared" si="818"/>
        <v>265150.9381297151</v>
      </c>
      <c r="B2852">
        <f t="shared" si="835"/>
        <v>42200.082468797467</v>
      </c>
      <c r="C2852" t="str">
        <f t="shared" si="819"/>
        <v>0.00896113209157723-0.318573896191568i</v>
      </c>
      <c r="D2852" t="str">
        <f t="shared" si="820"/>
        <v>3.46646310728054-0.578204665825747i</v>
      </c>
      <c r="E2852" t="str">
        <f t="shared" si="821"/>
        <v>165.038527300288-232.814969385742i</v>
      </c>
      <c r="F2852" t="str">
        <f t="shared" si="822"/>
        <v>2.90802570971698-3.61328355290501i</v>
      </c>
      <c r="G2852" t="str">
        <f t="shared" si="823"/>
        <v>0.999352488478591-0.0254380079848669i</v>
      </c>
      <c r="H2852" t="str">
        <f t="shared" si="824"/>
        <v>0.565023078823914-34.9075575022966i</v>
      </c>
      <c r="I2852" t="str">
        <f t="shared" si="825"/>
        <v>-0.842844661784467-0.701110077222538i</v>
      </c>
      <c r="K2852" t="str">
        <f t="shared" si="826"/>
        <v>0.002317840244614-0.00104416913914771i</v>
      </c>
      <c r="L2852" t="str">
        <f t="shared" si="827"/>
        <v>0.000714285714285714-0.0286583341855327i</v>
      </c>
      <c r="M2852" t="str">
        <f t="shared" si="828"/>
        <v>0.0025-0.000892859085893961i</v>
      </c>
      <c r="N2852">
        <f t="shared" si="829"/>
        <v>91.611242173323589</v>
      </c>
      <c r="O2852">
        <f t="shared" si="830"/>
        <v>9.9323613292442001</v>
      </c>
      <c r="P2852" s="3">
        <f t="shared" si="831"/>
        <v>-9.9323613292442001</v>
      </c>
      <c r="Q2852" s="3">
        <f t="shared" si="832"/>
        <v>-88.388757826676411</v>
      </c>
      <c r="R2852">
        <f t="shared" si="833"/>
        <v>91.611242173323589</v>
      </c>
      <c r="S2852">
        <f t="shared" si="834"/>
        <v>42.200082468797468</v>
      </c>
      <c r="T2852">
        <f t="shared" si="817"/>
        <v>-9.9323613292442001</v>
      </c>
    </row>
    <row r="2853" spans="1:20" x14ac:dyDescent="0.25">
      <c r="A2853">
        <f t="shared" si="818"/>
        <v>266158.51169460802</v>
      </c>
      <c r="B2853">
        <f t="shared" si="835"/>
        <v>42360.4427821789</v>
      </c>
      <c r="C2853" t="str">
        <f t="shared" si="819"/>
        <v>0.00682935689769035-0.317294611318873i</v>
      </c>
      <c r="D2853" t="str">
        <f t="shared" si="820"/>
        <v>3.46637460849324-0.577535824350576i</v>
      </c>
      <c r="E2853" t="str">
        <f t="shared" si="821"/>
        <v>162.652935594702-233.217108451729i</v>
      </c>
      <c r="F2853" t="str">
        <f t="shared" si="822"/>
        <v>2.90801137194829-3.60016619208528i</v>
      </c>
      <c r="G2853" t="str">
        <f t="shared" si="823"/>
        <v>0.999347561257771-0.0255345465187205i</v>
      </c>
      <c r="H2853" t="str">
        <f t="shared" si="824"/>
        <v>0.560662164313757-34.7739113110061i</v>
      </c>
      <c r="I2853" t="str">
        <f t="shared" si="825"/>
        <v>-0.836572783134307-0.698318892766955i</v>
      </c>
      <c r="K2853" t="str">
        <f t="shared" si="826"/>
        <v>0.00231766833671183-0.00104164463771589i</v>
      </c>
      <c r="L2853" t="str">
        <f t="shared" si="827"/>
        <v>0.000714285714285714-0.0285498447753862i</v>
      </c>
      <c r="M2853" t="str">
        <f t="shared" si="828"/>
        <v>0.0025-0.000889479065445275i</v>
      </c>
      <c r="N2853">
        <f t="shared" si="829"/>
        <v>91.233027303437936</v>
      </c>
      <c r="O2853">
        <f t="shared" si="830"/>
        <v>9.9687345806563101</v>
      </c>
      <c r="P2853" s="3">
        <f t="shared" si="831"/>
        <v>-9.9687345806563101</v>
      </c>
      <c r="Q2853" s="3">
        <f t="shared" si="832"/>
        <v>-88.766972696562064</v>
      </c>
      <c r="R2853">
        <f t="shared" si="833"/>
        <v>91.233027303437936</v>
      </c>
      <c r="S2853">
        <f t="shared" si="834"/>
        <v>42.3604427821789</v>
      </c>
      <c r="T2853">
        <f t="shared" si="817"/>
        <v>-9.9687345806563101</v>
      </c>
    </row>
    <row r="2854" spans="1:20" x14ac:dyDescent="0.25">
      <c r="A2854">
        <f t="shared" si="818"/>
        <v>267169.91403904749</v>
      </c>
      <c r="B2854">
        <f t="shared" si="835"/>
        <v>42521.412464751178</v>
      </c>
      <c r="C2854" t="str">
        <f t="shared" si="819"/>
        <v>0.00472320734774184-0.315982692688296i</v>
      </c>
      <c r="D2854" t="str">
        <f t="shared" si="820"/>
        <v>3.46628544040761-0.576875212720473i</v>
      </c>
      <c r="E2854" t="str">
        <f t="shared" si="821"/>
        <v>160.268508579462-233.575775041001i</v>
      </c>
      <c r="F2854" t="str">
        <f t="shared" si="822"/>
        <v>2.90799692514852-3.58710061528946i</v>
      </c>
      <c r="G2854" t="str">
        <f t="shared" si="823"/>
        <v>0.999342596568066-0.0256314504595823i</v>
      </c>
      <c r="H2854" t="str">
        <f t="shared" si="824"/>
        <v>0.556335029637799-34.6407880772169i</v>
      </c>
      <c r="I2854" t="str">
        <f t="shared" si="825"/>
        <v>-0.830348823294155-0.695539795013904i</v>
      </c>
      <c r="K2854" t="str">
        <f t="shared" si="826"/>
        <v>0.00231749540243961-0.00103913486654414i</v>
      </c>
      <c r="L2854" t="str">
        <f t="shared" si="827"/>
        <v>0.000714285714285714-0.0284417660643417i</v>
      </c>
      <c r="M2854" t="str">
        <f t="shared" si="828"/>
        <v>0.0025-0.000886111840451553i</v>
      </c>
      <c r="N2854">
        <f t="shared" si="829"/>
        <v>90.856375050323464</v>
      </c>
      <c r="O2854">
        <f t="shared" si="830"/>
        <v>10.00576383755028</v>
      </c>
      <c r="P2854" s="3">
        <f t="shared" si="831"/>
        <v>-10.00576383755028</v>
      </c>
      <c r="Q2854" s="3">
        <f t="shared" si="832"/>
        <v>-89.143624949676536</v>
      </c>
      <c r="R2854">
        <f t="shared" si="833"/>
        <v>90.856375050323464</v>
      </c>
      <c r="S2854">
        <f t="shared" si="834"/>
        <v>42.52141246475118</v>
      </c>
      <c r="T2854">
        <f t="shared" si="817"/>
        <v>-10.00576383755028</v>
      </c>
    </row>
    <row r="2855" spans="1:20" x14ac:dyDescent="0.25">
      <c r="A2855">
        <f t="shared" si="818"/>
        <v>268185.15971239586</v>
      </c>
      <c r="B2855">
        <f t="shared" si="835"/>
        <v>42682.99383211723</v>
      </c>
      <c r="C2855" t="str">
        <f t="shared" si="819"/>
        <v>0.00264344343714096-0.314639055499456i</v>
      </c>
      <c r="D2855" t="str">
        <f t="shared" si="820"/>
        <v>3.46619559799682-0.576222820543528i</v>
      </c>
      <c r="E2855" t="str">
        <f t="shared" si="821"/>
        <v>157.886425473343-233.891272106614i</v>
      </c>
      <c r="F2855" t="str">
        <f t="shared" si="822"/>
        <v>2.90798236848963-3.5740866345011i</v>
      </c>
      <c r="G2855" t="str">
        <f t="shared" si="823"/>
        <v>0.999337594124922-0.0257287211795514i</v>
      </c>
      <c r="H2855" t="str">
        <f t="shared" si="824"/>
        <v>0.552041407094506-34.5081856261518i</v>
      </c>
      <c r="I2855" t="str">
        <f t="shared" si="825"/>
        <v>-0.824172412180585-0.692772720396656i</v>
      </c>
      <c r="K2855" t="str">
        <f t="shared" si="826"/>
        <v>0.00231732143247025-0.00103663978670352i</v>
      </c>
      <c r="L2855" t="str">
        <f t="shared" si="827"/>
        <v>0.000714285714285714-0.0283340964976506i</v>
      </c>
      <c r="M2855" t="str">
        <f t="shared" si="828"/>
        <v>0.0025-0.000882757362474154i</v>
      </c>
      <c r="N2855">
        <f t="shared" si="829"/>
        <v>90.481359787528348</v>
      </c>
      <c r="O2855">
        <f t="shared" si="830"/>
        <v>10.043440868089192</v>
      </c>
      <c r="P2855" s="3">
        <f t="shared" si="831"/>
        <v>-10.043440868089192</v>
      </c>
      <c r="Q2855" s="3">
        <f t="shared" si="832"/>
        <v>-89.518640212471652</v>
      </c>
      <c r="R2855">
        <f t="shared" si="833"/>
        <v>90.481359787528348</v>
      </c>
      <c r="S2855">
        <f t="shared" si="834"/>
        <v>42.682993832117234</v>
      </c>
      <c r="T2855">
        <f t="shared" si="817"/>
        <v>-10.043440868089192</v>
      </c>
    </row>
    <row r="2856" spans="1:20" x14ac:dyDescent="0.25">
      <c r="A2856">
        <f t="shared" si="818"/>
        <v>269204.26331930299</v>
      </c>
      <c r="B2856">
        <f t="shared" si="835"/>
        <v>42845.18920867928</v>
      </c>
      <c r="C2856" t="str">
        <f t="shared" si="819"/>
        <v>0.000590785247594539-0.313264634406826i</v>
      </c>
      <c r="D2856" t="str">
        <f t="shared" si="820"/>
        <v>3.46610507619683-0.575578637536023i</v>
      </c>
      <c r="E2856" t="str">
        <f t="shared" si="821"/>
        <v>155.507844305582-234.163942697959i</v>
      </c>
      <c r="F2856" t="str">
        <f t="shared" si="822"/>
        <v>2.90796770113735-3.5611240624453i</v>
      </c>
      <c r="G2856" t="str">
        <f t="shared" si="823"/>
        <v>0.999332553641629-0.0258263600557529i</v>
      </c>
      <c r="H2856" t="str">
        <f t="shared" si="824"/>
        <v>0.547781031197139-34.3761017935135i</v>
      </c>
      <c r="I2856" t="str">
        <f t="shared" si="825"/>
        <v>-0.818043182627888-0.690017605797749i</v>
      </c>
      <c r="K2856" t="str">
        <f t="shared" si="826"/>
        <v>0.0023171464174263-0.0010341593594452i</v>
      </c>
      <c r="L2856" t="str">
        <f t="shared" si="827"/>
        <v>0.000714285714285714-0.0282268345264501i</v>
      </c>
      <c r="M2856" t="str">
        <f t="shared" si="828"/>
        <v>0.0025-0.000879415583257771i</v>
      </c>
      <c r="N2856">
        <f t="shared" si="829"/>
        <v>90.108053886197808</v>
      </c>
      <c r="O2856">
        <f t="shared" si="830"/>
        <v>10.08175718280344</v>
      </c>
      <c r="P2856" s="3">
        <f t="shared" si="831"/>
        <v>-10.08175718280344</v>
      </c>
      <c r="Q2856" s="3">
        <f t="shared" si="832"/>
        <v>-89.891946113802192</v>
      </c>
      <c r="R2856">
        <f t="shared" si="833"/>
        <v>90.108053886197808</v>
      </c>
      <c r="S2856">
        <f t="shared" si="834"/>
        <v>42.84518920867928</v>
      </c>
      <c r="T2856">
        <f t="shared" si="817"/>
        <v>-10.08175718280344</v>
      </c>
    </row>
    <row r="2857" spans="1:20" x14ac:dyDescent="0.25">
      <c r="A2857">
        <f t="shared" si="818"/>
        <v>270227.23951991636</v>
      </c>
      <c r="B2857">
        <f t="shared" si="835"/>
        <v>43008.000927672263</v>
      </c>
      <c r="C2857" t="str">
        <f t="shared" si="819"/>
        <v>-0.00143408748154833-0.31186038150193i</v>
      </c>
      <c r="D2857" t="str">
        <f t="shared" si="820"/>
        <v>3.4660138699061-0.574942653522158i</v>
      </c>
      <c r="E2857" t="str">
        <f t="shared" si="821"/>
        <v>153.133900345146-234.394168554821i</v>
      </c>
      <c r="F2857" t="str">
        <f t="shared" si="822"/>
        <v>2.90795292225105-3.54821271258592i</v>
      </c>
      <c r="G2857" t="str">
        <f t="shared" si="823"/>
        <v>0.999327474829308-0.0259243684703552i</v>
      </c>
      <c r="H2857" t="str">
        <f t="shared" si="824"/>
        <v>0.543553638654188-34.2445344254225i</v>
      </c>
      <c r="I2857" t="str">
        <f t="shared" si="825"/>
        <v>-0.811960770364239-0.687274388544835i</v>
      </c>
      <c r="K2857" t="str">
        <f t="shared" si="826"/>
        <v>0.0023169703478797-0.00103169354619958i</v>
      </c>
      <c r="L2857" t="str">
        <f t="shared" si="827"/>
        <v>0.000714285714285714-0.0281199786077407i</v>
      </c>
      <c r="M2857" t="str">
        <f t="shared" si="828"/>
        <v>0.0025-0.000876086454729798i</v>
      </c>
      <c r="N2857">
        <f t="shared" si="829"/>
        <v>89.736527671182728</v>
      </c>
      <c r="O2857">
        <f t="shared" si="830"/>
        <v>10.120704047873497</v>
      </c>
      <c r="P2857" s="3">
        <f t="shared" si="831"/>
        <v>-10.120704047873497</v>
      </c>
      <c r="Q2857" s="3">
        <f t="shared" si="832"/>
        <v>-90.263472328817272</v>
      </c>
      <c r="R2857">
        <f t="shared" si="833"/>
        <v>89.736527671182728</v>
      </c>
      <c r="S2857">
        <f t="shared" si="834"/>
        <v>43.008000927672263</v>
      </c>
      <c r="T2857">
        <f t="shared" si="817"/>
        <v>-10.120704047873497</v>
      </c>
    </row>
    <row r="2858" spans="1:20" x14ac:dyDescent="0.25">
      <c r="A2858">
        <f t="shared" si="818"/>
        <v>271254.10303009208</v>
      </c>
      <c r="B2858">
        <f t="shared" si="835"/>
        <v>43171.431331197418</v>
      </c>
      <c r="C2858" t="str">
        <f t="shared" si="819"/>
        <v>-0.00343053566738974-0.310427264300486i</v>
      </c>
      <c r="D2858" t="str">
        <f t="shared" si="820"/>
        <v>3.46592197398534-0.574314858433799i</v>
      </c>
      <c r="E2858" t="str">
        <f t="shared" si="821"/>
        <v>150.765704627529-234.582368636419i</v>
      </c>
      <c r="F2858" t="str">
        <f t="shared" si="822"/>
        <v>2.90793803098374-3.53535239912292i</v>
      </c>
      <c r="G2858" t="str">
        <f t="shared" si="823"/>
        <v>0.999322357396889-0.0260227478105865i</v>
      </c>
      <c r="H2858" t="str">
        <f t="shared" si="824"/>
        <v>0.539358968349693-34.1134813783471i</v>
      </c>
      <c r="I2858" t="str">
        <f t="shared" si="825"/>
        <v>-0.805924813987896-0.684543006406427i</v>
      </c>
      <c r="K2858" t="str">
        <f t="shared" si="826"/>
        <v>0.00231679321435124-0.0010292423085754i</v>
      </c>
      <c r="L2858" t="str">
        <f t="shared" si="827"/>
        <v>0.000714285714285714-0.0280135272043641i</v>
      </c>
      <c r="M2858" t="str">
        <f t="shared" si="828"/>
        <v>0.0025-0.000872769928999601i</v>
      </c>
      <c r="N2858">
        <f t="shared" si="829"/>
        <v>89.366849381570646</v>
      </c>
      <c r="O2858">
        <f t="shared" si="830"/>
        <v>10.160272498562131</v>
      </c>
      <c r="P2858" s="3">
        <f t="shared" si="831"/>
        <v>-10.160272498562131</v>
      </c>
      <c r="Q2858" s="3">
        <f t="shared" si="832"/>
        <v>-90.633150618429354</v>
      </c>
      <c r="R2858">
        <f t="shared" si="833"/>
        <v>89.366849381570646</v>
      </c>
      <c r="S2858">
        <f t="shared" si="834"/>
        <v>43.171431331197418</v>
      </c>
      <c r="T2858">
        <f t="shared" si="817"/>
        <v>-10.160272498562131</v>
      </c>
    </row>
    <row r="2859" spans="1:20" x14ac:dyDescent="0.25">
      <c r="A2859">
        <f t="shared" si="818"/>
        <v>272284.86862160644</v>
      </c>
      <c r="B2859">
        <f t="shared" si="835"/>
        <v>43335.482770255971</v>
      </c>
      <c r="C2859" t="str">
        <f t="shared" si="819"/>
        <v>-0.00539796108495874-0.308966263741681i</v>
      </c>
      <c r="D2859" t="str">
        <f t="shared" si="820"/>
        <v>3.46582938325723-0.573695242310218i</v>
      </c>
      <c r="E2859" t="str">
        <f t="shared" si="821"/>
        <v>148.404342581743-234.728997592538i</v>
      </c>
      <c r="F2859" t="str">
        <f t="shared" si="822"/>
        <v>2.90792302648203-3.52254293698971i</v>
      </c>
      <c r="G2859" t="str">
        <f t="shared" si="823"/>
        <v>0.999317201051099-0.0261214994687529i</v>
      </c>
      <c r="H2859" t="str">
        <f t="shared" si="824"/>
        <v>0.535196761324097-33.9829405190432i</v>
      </c>
      <c r="I2859" t="str">
        <f t="shared" si="825"/>
        <v>-0.799934954943832-0.681823397587874i</v>
      </c>
      <c r="K2859" t="str">
        <f t="shared" si="826"/>
        <v>0.00231661500731023-0.00102680560835888i</v>
      </c>
      <c r="L2859" t="str">
        <f t="shared" si="827"/>
        <v>0.000714285714285714-0.0279074787849812i</v>
      </c>
      <c r="M2859" t="str">
        <f t="shared" si="828"/>
        <v>0.0025-0.000869465958357839i</v>
      </c>
      <c r="N2859">
        <f t="shared" si="829"/>
        <v>88.999085135681241</v>
      </c>
      <c r="O2859">
        <f t="shared" si="830"/>
        <v>10.20045335275508</v>
      </c>
      <c r="P2859" s="3">
        <f t="shared" si="831"/>
        <v>-10.20045335275508</v>
      </c>
      <c r="Q2859" s="3">
        <f t="shared" si="832"/>
        <v>-91.000914864318759</v>
      </c>
      <c r="R2859">
        <f t="shared" si="833"/>
        <v>88.999085135681241</v>
      </c>
      <c r="S2859">
        <f t="shared" si="834"/>
        <v>43.335482770255972</v>
      </c>
      <c r="T2859">
        <f t="shared" si="817"/>
        <v>-10.20045335275508</v>
      </c>
    </row>
    <row r="2860" spans="1:20" x14ac:dyDescent="0.25">
      <c r="A2860">
        <f t="shared" si="818"/>
        <v>273319.55112236855</v>
      </c>
      <c r="B2860">
        <f t="shared" si="835"/>
        <v>43500.157604782944</v>
      </c>
      <c r="C2860" t="str">
        <f t="shared" si="819"/>
        <v>-0.00733580645906085-0.307478372206284i</v>
      </c>
      <c r="D2860" t="str">
        <f t="shared" si="820"/>
        <v>3.46573609250612-0.573083795297824i</v>
      </c>
      <c r="E2860" t="str">
        <f t="shared" si="821"/>
        <v>146.050872759125-234.834544184081i</v>
      </c>
      <c r="F2860" t="str">
        <f t="shared" si="822"/>
        <v>2.90790790788605-3.50978414185042i</v>
      </c>
      <c r="G2860" t="str">
        <f t="shared" si="823"/>
        <v>0.999312005496445-0.0262206248422543i</v>
      </c>
      <c r="H2860" t="str">
        <f t="shared" si="824"/>
        <v>0.531066760755009-33.8529097244865i</v>
      </c>
      <c r="I2860" t="str">
        <f t="shared" si="825"/>
        <v>-0.793990837500354-0.679115500727206i</v>
      </c>
      <c r="K2860" t="str">
        <f t="shared" si="826"/>
        <v>0.00231643571717408-0.00102438340751278i</v>
      </c>
      <c r="L2860" t="str">
        <f t="shared" si="827"/>
        <v>0.000714285714285714-0.0278018318240498i</v>
      </c>
      <c r="M2860" t="str">
        <f t="shared" si="828"/>
        <v>0.0025-0.000866174495275798i</v>
      </c>
      <c r="N2860">
        <f t="shared" si="829"/>
        <v>88.633298900446803</v>
      </c>
      <c r="O2860">
        <f t="shared" si="830"/>
        <v>10.24123722457505</v>
      </c>
      <c r="P2860" s="3">
        <f t="shared" si="831"/>
        <v>-10.24123722457505</v>
      </c>
      <c r="Q2860" s="3">
        <f t="shared" si="832"/>
        <v>-91.366701099553197</v>
      </c>
      <c r="R2860">
        <f t="shared" si="833"/>
        <v>88.633298900446803</v>
      </c>
      <c r="S2860">
        <f t="shared" si="834"/>
        <v>43.500157604782942</v>
      </c>
      <c r="T2860">
        <f t="shared" ref="T2860:T2923" si="836">P2860</f>
        <v>-10.24123722457505</v>
      </c>
    </row>
    <row r="2861" spans="1:20" x14ac:dyDescent="0.25">
      <c r="A2861">
        <f t="shared" ref="A2861:A2924" si="837">2*PI()*B2861</f>
        <v>274358.16541663354</v>
      </c>
      <c r="B2861">
        <f t="shared" si="835"/>
        <v>43665.458203681119</v>
      </c>
      <c r="C2861" t="str">
        <f t="shared" ref="C2861:C2924" si="838">IMPRODUCT(D2861,E2861,$C$40,,K2861,$C$41)</f>
        <v>-0.00924355544939702-0.305964591560143i</v>
      </c>
      <c r="D2861" t="str">
        <f t="shared" ref="D2861:D2924" si="839">IMDIV(IMPRODUCT($C$37,$C$38,COMPLEX(1,A2861/$C$38)),IMSUM(-1*A2861*A2861/$C$39,COMPLEX(0,1*A2861)))</f>
        <v>3.46564209647783-0.572480507649919i</v>
      </c>
      <c r="E2861" t="str">
        <f t="shared" ref="E2861:E2924" si="840">IMDIV(IMPRODUCT(IMSUM(F2861,G2861),$C$29,H2861),IMSUM(1,I2861))</f>
        <v>143.706325665487-234.899529660179i</v>
      </c>
      <c r="F2861" t="str">
        <f t="shared" ref="F2861:F2924" si="841">IMDIV(IMPRODUCT($C$14,$C$15,COMPLEX(1,A2861/$C$15)),IMSUM(-1*A2861*A2861/$C$16,COMPLEX(0,A2861)))</f>
        <v>2.90789267432943-3.49707583009731i</v>
      </c>
      <c r="G2861" t="str">
        <f t="shared" ref="G2861:G2924" si="842">IMDIV(1,COMPLEX(1,A2861*$C$9*$C$10))</f>
        <v>0.999306770435194-0.026320125333602i</v>
      </c>
      <c r="H2861" t="str">
        <f t="shared" ref="H2861:H2924" si="843">IMDIV($C$3,IMSUM(K2861,COMPLEX(0,$C$28*A2861)))</f>
        <v>0.526968711938311-33.72338688181i</v>
      </c>
      <c r="I2861" t="str">
        <f t="shared" ref="I2861:I2924" si="844">IMPRODUCT(F2861,$C$29,H2861,$C$31)</f>
        <v>-0.788092108726063-0.676419254891139i</v>
      </c>
      <c r="K2861" t="str">
        <f t="shared" ref="K2861:K2924" si="845">IF($C$26&lt;=0,IMDIV(1,IMSUM(IMDIV(1,L2861),1/$C$18)),IMDIV(1,IMSUM(IMDIV(1,L2861),1/$C$18,IMDIV(1,M2861))))</f>
        <v>0.00231625533430791-0.00102197566817552i</v>
      </c>
      <c r="L2861" t="str">
        <f t="shared" ref="L2861:L2924" si="846">IMSUM($C$21/$C$22,IMDIV(1,COMPLEX(0,$C$20*$C$22*A2861)))</f>
        <v>0.000714285714285714-0.0276965848018029i</v>
      </c>
      <c r="M2861" t="str">
        <f t="shared" ref="M2861:M2924" si="847">IMSUM($C$25/$C$26,IMDIV(1,COMPLEX(0,$C$24*$C$26*A2861)))</f>
        <v>0.0025-0.000862895492404657i</v>
      </c>
      <c r="N2861">
        <f t="shared" ref="N2861:N2924" si="848">ABS(R2861)</f>
        <v>88.269552465178364</v>
      </c>
      <c r="O2861">
        <f t="shared" ref="O2861:O2924" si="849">ABS(P2861)</f>
        <v>10.282614538030089</v>
      </c>
      <c r="P2861" s="3">
        <f t="shared" ref="P2861:P2924" si="850">20*LOG10(IMABS(C2861))</f>
        <v>-10.282614538030089</v>
      </c>
      <c r="Q2861" s="3">
        <f t="shared" ref="Q2861:Q2924" si="851">IMARGUMENT(C2861)*180/PI()</f>
        <v>-91.730447534821636</v>
      </c>
      <c r="R2861">
        <f t="shared" ref="R2861:R2924" si="852">IF(Q2861&lt;0,Q2861+180,Q2861-180)</f>
        <v>88.269552465178364</v>
      </c>
      <c r="S2861">
        <f t="shared" ref="S2861:S2924" si="853">B2861/1000</f>
        <v>43.665458203681119</v>
      </c>
      <c r="T2861">
        <f t="shared" si="836"/>
        <v>-10.282614538030089</v>
      </c>
    </row>
    <row r="2862" spans="1:20" x14ac:dyDescent="0.25">
      <c r="A2862">
        <f t="shared" si="837"/>
        <v>275400.72644521674</v>
      </c>
      <c r="B2862">
        <f t="shared" ref="B2862:B2925" si="854">B2861*(1+B$42)</f>
        <v>43831.386944855105</v>
      </c>
      <c r="C2862" t="str">
        <f t="shared" si="838"/>
        <v>-0.0111207325325884-0.304425931229106i</v>
      </c>
      <c r="D2862" t="str">
        <f t="shared" si="839"/>
        <v>3.4655473898793-0.571885369726425i</v>
      </c>
      <c r="E2862" t="str">
        <f t="shared" si="840"/>
        <v>141.371702697291-234.924506099058i</v>
      </c>
      <c r="F2862" t="str">
        <f t="shared" si="841"/>
        <v>2.90787732493925-3.48441781884806i</v>
      </c>
      <c r="G2862" t="str">
        <f t="shared" si="842"/>
        <v>0.99930149556736-0.0264200023504361i</v>
      </c>
      <c r="H2862" t="str">
        <f t="shared" si="843"/>
        <v>0.522902362269427-33.5943698882416i</v>
      </c>
      <c r="I2862" t="str">
        <f t="shared" si="844"/>
        <v>-0.782238418466987-0.673734599571102i</v>
      </c>
      <c r="K2862" t="str">
        <f t="shared" si="845"/>
        <v>0.00231607384902408-0.00101958235266033i</v>
      </c>
      <c r="L2862" t="str">
        <f t="shared" si="846"/>
        <v>0.000714285714285714-0.0275917362042269i</v>
      </c>
      <c r="M2862" t="str">
        <f t="shared" si="847"/>
        <v>0.0025-0.000859628902574869i</v>
      </c>
      <c r="N2862">
        <f t="shared" si="848"/>
        <v>87.907905419639491</v>
      </c>
      <c r="O2862">
        <f t="shared" si="849"/>
        <v>10.324575540662643</v>
      </c>
      <c r="P2862" s="3">
        <f t="shared" si="850"/>
        <v>-10.324575540662643</v>
      </c>
      <c r="Q2862" s="3">
        <f t="shared" si="851"/>
        <v>-92.092094580360509</v>
      </c>
      <c r="R2862">
        <f t="shared" si="852"/>
        <v>87.907905419639491</v>
      </c>
      <c r="S2862">
        <f t="shared" si="853"/>
        <v>43.831386944855105</v>
      </c>
      <c r="T2862">
        <f t="shared" si="836"/>
        <v>-10.324575540662643</v>
      </c>
    </row>
    <row r="2863" spans="1:20" x14ac:dyDescent="0.25">
      <c r="A2863">
        <f t="shared" si="837"/>
        <v>276447.24920570856</v>
      </c>
      <c r="B2863">
        <f t="shared" si="854"/>
        <v>43997.946215245553</v>
      </c>
      <c r="C2863" t="str">
        <f t="shared" si="838"/>
        <v>-0.0129669027849321-0.302863406311155i</v>
      </c>
      <c r="D2863" t="str">
        <f t="shared" si="839"/>
        <v>3.46545196737833-0.571298371993626i</v>
      </c>
      <c r="E2863" t="str">
        <f t="shared" si="840"/>
        <v>139.047975182132-234.910054719717i</v>
      </c>
      <c r="F2863" t="str">
        <f t="shared" si="841"/>
        <v>2.90786185883596-3.47180992594313i</v>
      </c>
      <c r="G2863" t="str">
        <f t="shared" si="842"/>
        <v>0.999296180590687-0.0265202573055424i</v>
      </c>
      <c r="H2863" t="str">
        <f t="shared" si="843"/>
        <v>0.518867461224754-33.4658566510409i</v>
      </c>
      <c r="I2863" t="str">
        <f t="shared" si="844"/>
        <v>-0.776429419323884-0.671061474679282i</v>
      </c>
      <c r="K2863" t="str">
        <f t="shared" si="845"/>
        <v>0.00231589125158187-0.00101720342345432i</v>
      </c>
      <c r="L2863" t="str">
        <f t="shared" si="846"/>
        <v>0.000714285714285714-0.0274872845230394i</v>
      </c>
      <c r="M2863" t="str">
        <f t="shared" si="847"/>
        <v>0.0025-0.000856374678795452i</v>
      </c>
      <c r="N2863">
        <f t="shared" si="848"/>
        <v>87.548415136366756</v>
      </c>
      <c r="O2863">
        <f t="shared" si="849"/>
        <v>10.367110317163226</v>
      </c>
      <c r="P2863" s="3">
        <f t="shared" si="850"/>
        <v>-10.367110317163226</v>
      </c>
      <c r="Q2863" s="3">
        <f t="shared" si="851"/>
        <v>-92.451584863633244</v>
      </c>
      <c r="R2863">
        <f t="shared" si="852"/>
        <v>87.548415136366756</v>
      </c>
      <c r="S2863">
        <f t="shared" si="853"/>
        <v>43.997946215245555</v>
      </c>
      <c r="T2863">
        <f t="shared" si="836"/>
        <v>-10.367110317163226</v>
      </c>
    </row>
    <row r="2864" spans="1:20" x14ac:dyDescent="0.25">
      <c r="A2864">
        <f t="shared" si="837"/>
        <v>277497.74875269027</v>
      </c>
      <c r="B2864">
        <f t="shared" si="854"/>
        <v>44165.138410863488</v>
      </c>
      <c r="C2864" t="str">
        <f t="shared" si="838"/>
        <v>-0.0147816715700962-0.301278035731036i</v>
      </c>
      <c r="D2864" t="str">
        <f t="shared" si="839"/>
        <v>3.46535582360333-0.570719505023922i</v>
      </c>
      <c r="E2864" t="str">
        <f t="shared" si="840"/>
        <v>136.736083523297-234.856784171343i</v>
      </c>
      <c r="F2864" t="str">
        <f t="shared" si="841"/>
        <v>2.90784627513336-3.4592519699432i</v>
      </c>
      <c r="G2864" t="str">
        <f t="shared" si="842"/>
        <v>0.999290825200627-0.0266208916168697i</v>
      </c>
      <c r="H2864" t="str">
        <f t="shared" si="843"/>
        <v>0.514863760343254-33.3378450874361i</v>
      </c>
      <c r="I2864" t="str">
        <f t="shared" si="844"/>
        <v>-0.770664766629756-0.668399820544715i</v>
      </c>
      <c r="K2864" t="str">
        <f t="shared" si="845"/>
        <v>0.00231570753218702-0.00101483884321757i</v>
      </c>
      <c r="L2864" t="str">
        <f t="shared" si="846"/>
        <v>0.000714285714285714-0.0273832282556678i</v>
      </c>
      <c r="M2864" t="str">
        <f t="shared" si="847"/>
        <v>0.0025-0.00085313277425329i</v>
      </c>
      <c r="N2864">
        <f t="shared" si="848"/>
        <v>87.191136757150304</v>
      </c>
      <c r="O2864">
        <f t="shared" si="849"/>
        <v>10.410208802917008</v>
      </c>
      <c r="P2864" s="3">
        <f t="shared" si="850"/>
        <v>-10.410208802917008</v>
      </c>
      <c r="Q2864" s="3">
        <f t="shared" si="851"/>
        <v>-92.808863242849696</v>
      </c>
      <c r="R2864">
        <f t="shared" si="852"/>
        <v>87.191136757150304</v>
      </c>
      <c r="S2864">
        <f t="shared" si="853"/>
        <v>44.165138410863491</v>
      </c>
      <c r="T2864">
        <f t="shared" si="836"/>
        <v>-10.410208802917008</v>
      </c>
    </row>
    <row r="2865" spans="1:20" x14ac:dyDescent="0.25">
      <c r="A2865">
        <f t="shared" si="837"/>
        <v>278552.24019795051</v>
      </c>
      <c r="B2865">
        <f t="shared" si="854"/>
        <v>44332.965936824774</v>
      </c>
      <c r="C2865" t="str">
        <f t="shared" si="838"/>
        <v>-0.016564684136134-0.299670840442355i</v>
      </c>
      <c r="D2865" t="str">
        <f t="shared" si="839"/>
        <v>3.46525895314296-0.570148759495544i</v>
      </c>
      <c r="E2865" t="str">
        <f t="shared" si="840"/>
        <v>134.43693644775-234.765328807186i</v>
      </c>
      <c r="F2865" t="str">
        <f t="shared" si="841"/>
        <v>2.90783057293852-3.44674377012646i</v>
      </c>
      <c r="G2865" t="str">
        <f t="shared" si="842"/>
        <v>0.999285429090328-0.026721906707547i</v>
      </c>
      <c r="H2865" t="str">
        <f t="shared" si="843"/>
        <v>0.510891013208296-33.2103331245641i</v>
      </c>
      <c r="I2865" t="str">
        <f t="shared" si="844"/>
        <v>-0.764944118427579-0.665749577909458i</v>
      </c>
      <c r="K2865" t="str">
        <f t="shared" si="845"/>
        <v>0.00231552268099131-0.00101248857478225i</v>
      </c>
      <c r="L2865" t="str">
        <f t="shared" si="846"/>
        <v>0.000714285714285714-0.0272795659052279i</v>
      </c>
      <c r="M2865" t="str">
        <f t="shared" si="847"/>
        <v>0.0025-0.000849903142312501i</v>
      </c>
      <c r="N2865">
        <f t="shared" si="848"/>
        <v>86.836123183595632</v>
      </c>
      <c r="O2865">
        <f t="shared" si="849"/>
        <v>10.453860797450416</v>
      </c>
      <c r="P2865" s="3">
        <f t="shared" si="850"/>
        <v>-10.453860797450416</v>
      </c>
      <c r="Q2865" s="3">
        <f t="shared" si="851"/>
        <v>-93.163876816404368</v>
      </c>
      <c r="R2865">
        <f t="shared" si="852"/>
        <v>86.836123183595632</v>
      </c>
      <c r="S2865">
        <f t="shared" si="853"/>
        <v>44.332965936824777</v>
      </c>
      <c r="T2865">
        <f t="shared" si="836"/>
        <v>-10.453860797450416</v>
      </c>
    </row>
    <row r="2866" spans="1:20" x14ac:dyDescent="0.25">
      <c r="A2866">
        <f t="shared" si="837"/>
        <v>279610.73871070275</v>
      </c>
      <c r="B2866">
        <f t="shared" si="854"/>
        <v>44501.43120738471</v>
      </c>
      <c r="C2866" t="str">
        <f t="shared" si="838"/>
        <v>-0.0183156251266245-0.298042841681638i</v>
      </c>
      <c r="D2866" t="str">
        <f t="shared" si="839"/>
        <v>3.465161350546-0.569586126192331i</v>
      </c>
      <c r="E2866" t="str">
        <f t="shared" si="840"/>
        <v>132.151410356297-234.636346949488i</v>
      </c>
      <c r="F2866" t="str">
        <f t="shared" si="841"/>
        <v>2.90781475135179-3.43428514648607i</v>
      </c>
      <c r="G2866" t="str">
        <f t="shared" si="842"/>
        <v>0.999279991950616-0.0268233040059012i</v>
      </c>
      <c r="H2866" t="str">
        <f t="shared" si="843"/>
        <v>0.506948975429617-33.0833186994084i</v>
      </c>
      <c r="I2866" t="str">
        <f t="shared" si="844"/>
        <v>-0.759267135448203-0.663110687924777i</v>
      </c>
      <c r="K2866" t="str">
        <f t="shared" si="845"/>
        <v>0.00231533668809218-0.00101015258115175i</v>
      </c>
      <c r="L2866" t="str">
        <f t="shared" si="846"/>
        <v>0.000714285714285714-0.027176295980502i</v>
      </c>
      <c r="M2866" t="str">
        <f t="shared" si="847"/>
        <v>0.0025-0.000846685736513746i</v>
      </c>
      <c r="N2866">
        <f t="shared" si="848"/>
        <v>86.483425071641832</v>
      </c>
      <c r="O2866">
        <f t="shared" si="849"/>
        <v>10.498055977747516</v>
      </c>
      <c r="P2866" s="3">
        <f t="shared" si="850"/>
        <v>-10.498055977747516</v>
      </c>
      <c r="Q2866" s="3">
        <f t="shared" si="851"/>
        <v>-93.516574928358168</v>
      </c>
      <c r="R2866">
        <f t="shared" si="852"/>
        <v>86.483425071641832</v>
      </c>
      <c r="S2866">
        <f t="shared" si="853"/>
        <v>44.501431207384712</v>
      </c>
      <c r="T2866">
        <f t="shared" si="836"/>
        <v>-10.498055977747516</v>
      </c>
    </row>
    <row r="2867" spans="1:20" x14ac:dyDescent="0.25">
      <c r="A2867">
        <f t="shared" si="837"/>
        <v>280673.25951780338</v>
      </c>
      <c r="B2867">
        <f t="shared" si="854"/>
        <v>44670.536645972774</v>
      </c>
      <c r="C2867" t="str">
        <f t="shared" si="838"/>
        <v>-0.0200342180107256-0.296395059278391i</v>
      </c>
      <c r="D2867" t="str">
        <f t="shared" si="839"/>
        <v>3.46506301032087-0.569031596003442i</v>
      </c>
      <c r="E2867" t="str">
        <f t="shared" si="840"/>
        <v>129.88034877443-234.47051915174i</v>
      </c>
      <c r="F2867" t="str">
        <f t="shared" si="841"/>
        <v>2.90779880946668-3.42187591972755i</v>
      </c>
      <c r="G2867" t="str">
        <f t="shared" si="842"/>
        <v>0.999274513469974-0.0269250849454737i</v>
      </c>
      <c r="H2867" t="str">
        <f t="shared" si="843"/>
        <v>0.503037404625471-32.9567997587383i</v>
      </c>
      <c r="I2867" t="str">
        <f t="shared" si="844"/>
        <v>-0.753633481088448-0.660483092147353i</v>
      </c>
      <c r="K2867" t="str">
        <f t="shared" si="845"/>
        <v>0.00231514954353232-0.00100783082549972i</v>
      </c>
      <c r="L2867" t="str">
        <f t="shared" si="846"/>
        <v>0.000714285714285714-0.0270734169959176i</v>
      </c>
      <c r="M2867" t="str">
        <f t="shared" si="847"/>
        <v>0.0025-0.000843480510573569i</v>
      </c>
      <c r="N2867">
        <f t="shared" si="848"/>
        <v>86.13309082994121</v>
      </c>
      <c r="O2867">
        <f t="shared" si="849"/>
        <v>10.542783911408815</v>
      </c>
      <c r="P2867" s="3">
        <f t="shared" si="850"/>
        <v>-10.542783911408815</v>
      </c>
      <c r="Q2867" s="3">
        <f t="shared" si="851"/>
        <v>-93.86690917005879</v>
      </c>
      <c r="R2867">
        <f t="shared" si="852"/>
        <v>86.13309082994121</v>
      </c>
      <c r="S2867">
        <f t="shared" si="853"/>
        <v>44.670536645972774</v>
      </c>
      <c r="T2867">
        <f t="shared" si="836"/>
        <v>-10.542783911408815</v>
      </c>
    </row>
    <row r="2868" spans="1:20" x14ac:dyDescent="0.25">
      <c r="A2868">
        <f t="shared" si="837"/>
        <v>281739.81790397107</v>
      </c>
      <c r="B2868">
        <f t="shared" si="854"/>
        <v>44840.284685227474</v>
      </c>
      <c r="C2868" t="str">
        <f t="shared" si="838"/>
        <v>-0.021720224437255-0.294728510024878i</v>
      </c>
      <c r="D2868" t="str">
        <f t="shared" si="839"/>
        <v>3.46496392693547-0.568485159923104i</v>
      </c>
      <c r="E2868" t="str">
        <f t="shared" si="840"/>
        <v>127.62456190186-234.268546464345i</v>
      </c>
      <c r="F2868" t="str">
        <f t="shared" si="841"/>
        <v>2.90778274636984-3.40951591126612i</v>
      </c>
      <c r="G2868" t="str">
        <f t="shared" si="842"/>
        <v>0.999268993334528-0.0270272509650388i</v>
      </c>
      <c r="H2868" t="str">
        <f t="shared" si="843"/>
        <v>0.499156060404978-32.83077425905i</v>
      </c>
      <c r="I2868" t="str">
        <f t="shared" si="844"/>
        <v>-0.748042821389395-0.657866732535591i</v>
      </c>
      <c r="K2868" t="str">
        <f t="shared" si="845"/>
        <v>0.00231496123729922-0.00100552327116926i</v>
      </c>
      <c r="L2868" t="str">
        <f t="shared" si="846"/>
        <v>0.000714285714285714-0.0269709274715257i</v>
      </c>
      <c r="M2868" t="str">
        <f t="shared" si="847"/>
        <v>0.0025-0.000840287418383712i</v>
      </c>
      <c r="N2868">
        <f t="shared" si="848"/>
        <v>85.785166621966255</v>
      </c>
      <c r="O2868">
        <f t="shared" si="849"/>
        <v>10.588034069623182</v>
      </c>
      <c r="P2868" s="3">
        <f t="shared" si="850"/>
        <v>-10.588034069623182</v>
      </c>
      <c r="Q2868" s="3">
        <f t="shared" si="851"/>
        <v>-94.214833378033745</v>
      </c>
      <c r="R2868">
        <f t="shared" si="852"/>
        <v>85.785166621966255</v>
      </c>
      <c r="S2868">
        <f t="shared" si="853"/>
        <v>44.840284685227473</v>
      </c>
      <c r="T2868">
        <f t="shared" si="836"/>
        <v>-10.588034069623182</v>
      </c>
    </row>
    <row r="2869" spans="1:20" x14ac:dyDescent="0.25">
      <c r="A2869">
        <f t="shared" si="837"/>
        <v>282810.42921200616</v>
      </c>
      <c r="B2869">
        <f t="shared" si="854"/>
        <v>45010.677767031339</v>
      </c>
      <c r="C2869" t="str">
        <f t="shared" si="838"/>
        <v>-0.0233734435179189-0.293044206108763i</v>
      </c>
      <c r="D2869" t="str">
        <f t="shared" si="839"/>
        <v>3.46486409481688-0.567946809050368i</v>
      </c>
      <c r="E2869" t="str">
        <f t="shared" si="840"/>
        <v>125.384826258404-234.031148709434i</v>
      </c>
      <c r="F2869" t="str">
        <f t="shared" si="841"/>
        <v>2.90776656114102-3.39720494322424i</v>
      </c>
      <c r="G2869" t="str">
        <f t="shared" si="842"/>
        <v>0.999263431228028-0.0271298035086202i</v>
      </c>
      <c r="H2869" t="str">
        <f t="shared" si="843"/>
        <v>0.495304704350628-32.7052401665062i</v>
      </c>
      <c r="I2869" t="str">
        <f t="shared" si="844"/>
        <v>-0.742494825014879-0.655261551445922i</v>
      </c>
      <c r="K2869" t="str">
        <f t="shared" si="845"/>
        <v>0.0023147717593248-0.00100322988167189i</v>
      </c>
      <c r="L2869" t="str">
        <f t="shared" si="846"/>
        <v>0.000714285714285714-0.0268688259329804i</v>
      </c>
      <c r="M2869" t="str">
        <f t="shared" si="847"/>
        <v>0.0025-0.000837106414010473i</v>
      </c>
      <c r="N2869">
        <f t="shared" si="848"/>
        <v>85.439696371722818</v>
      </c>
      <c r="O2869">
        <f t="shared" si="849"/>
        <v>10.633795839929601</v>
      </c>
      <c r="P2869" s="3">
        <f t="shared" si="850"/>
        <v>-10.633795839929601</v>
      </c>
      <c r="Q2869" s="3">
        <f t="shared" si="851"/>
        <v>-94.560303628277182</v>
      </c>
      <c r="R2869">
        <f t="shared" si="852"/>
        <v>85.439696371722818</v>
      </c>
      <c r="S2869">
        <f t="shared" si="853"/>
        <v>45.010677767031339</v>
      </c>
      <c r="T2869">
        <f t="shared" si="836"/>
        <v>-10.633795839929601</v>
      </c>
    </row>
    <row r="2870" spans="1:20" x14ac:dyDescent="0.25">
      <c r="A2870">
        <f t="shared" si="837"/>
        <v>283885.10884301184</v>
      </c>
      <c r="B2870">
        <f t="shared" si="854"/>
        <v>45181.718342546061</v>
      </c>
      <c r="C2870" t="str">
        <f t="shared" si="838"/>
        <v>-0.0249937110450273-0.291343153611443i</v>
      </c>
      <c r="D2870" t="str">
        <f t="shared" si="839"/>
        <v>3.46476350835102-0.56741653458883i</v>
      </c>
      <c r="E2870" t="str">
        <f t="shared" si="840"/>
        <v>123.161884423561-233.759062770336i</v>
      </c>
      <c r="F2870" t="str">
        <f t="shared" si="841"/>
        <v>2.90775025285298-3.38494283842895i</v>
      </c>
      <c r="G2870" t="str">
        <f t="shared" si="842"/>
        <v>0.99925782683183-0.027232744025509i</v>
      </c>
      <c r="H2870" t="str">
        <f t="shared" si="843"/>
        <v>0.49148310000093-32.5801954568766i</v>
      </c>
      <c r="I2870" t="str">
        <f t="shared" si="844"/>
        <v>-0.736989163230117-0.652667491629138i</v>
      </c>
      <c r="K2870" t="str">
        <f t="shared" si="845"/>
        <v>0.00231458109948497-0.00100095062068679i</v>
      </c>
      <c r="L2870" t="str">
        <f t="shared" si="846"/>
        <v>0.000714285714285714-0.0267671109115166i</v>
      </c>
      <c r="M2870" t="str">
        <f t="shared" si="847"/>
        <v>0.0025-0.000833937451694034i</v>
      </c>
      <c r="N2870">
        <f t="shared" si="848"/>
        <v>85.096721772916297</v>
      </c>
      <c r="O2870">
        <f t="shared" si="849"/>
        <v>10.680058538743701</v>
      </c>
      <c r="P2870" s="3">
        <f t="shared" si="850"/>
        <v>-10.680058538743701</v>
      </c>
      <c r="Q2870" s="3">
        <f t="shared" si="851"/>
        <v>-94.903278227083703</v>
      </c>
      <c r="R2870">
        <f t="shared" si="852"/>
        <v>85.096721772916297</v>
      </c>
      <c r="S2870">
        <f t="shared" si="853"/>
        <v>45.181718342546063</v>
      </c>
      <c r="T2870">
        <f t="shared" si="836"/>
        <v>-10.680058538743701</v>
      </c>
    </row>
    <row r="2871" spans="1:20" x14ac:dyDescent="0.25">
      <c r="A2871">
        <f t="shared" si="837"/>
        <v>284963.87225661526</v>
      </c>
      <c r="B2871">
        <f t="shared" si="854"/>
        <v>45353.408872247739</v>
      </c>
      <c r="C2871" t="str">
        <f t="shared" si="838"/>
        <v>-0.0265808986488865-0.28962635107443i</v>
      </c>
      <c r="D2871" t="str">
        <f t="shared" si="839"/>
        <v>3.46466216188238-0.566894327846392i</v>
      </c>
      <c r="E2871" t="str">
        <f t="shared" si="840"/>
        <v>120.956444866873-233.453040900826i</v>
      </c>
      <c r="F2871" t="str">
        <f t="shared" si="841"/>
        <v>2.90773382057149-3.37272942040935i</v>
      </c>
      <c r="G2871" t="str">
        <f t="shared" si="842"/>
        <v>0.999252179824877-0.027336073970281i</v>
      </c>
      <c r="H2871" t="str">
        <f t="shared" si="843"/>
        <v>0.487691012833277-32.4556381154804i</v>
      </c>
      <c r="I2871" t="str">
        <f t="shared" si="844"/>
        <v>-0.731525509880595-0.650084496226824i</v>
      </c>
      <c r="K2871" t="str">
        <f t="shared" si="845"/>
        <v>0.00231438924759923-0.000998685452059788i</v>
      </c>
      <c r="L2871" t="str">
        <f t="shared" si="846"/>
        <v>0.000714285714285714-0.0266657809439297i</v>
      </c>
      <c r="M2871" t="str">
        <f t="shared" si="847"/>
        <v>0.0025-0.000830780485847813i</v>
      </c>
      <c r="N2871">
        <f t="shared" si="848"/>
        <v>84.756282301450725</v>
      </c>
      <c r="O2871">
        <f t="shared" si="849"/>
        <v>10.726811423627534</v>
      </c>
      <c r="P2871" s="3">
        <f t="shared" si="850"/>
        <v>-10.726811423627534</v>
      </c>
      <c r="Q2871" s="3">
        <f t="shared" si="851"/>
        <v>-95.243717698549275</v>
      </c>
      <c r="R2871">
        <f t="shared" si="852"/>
        <v>84.756282301450725</v>
      </c>
      <c r="S2871">
        <f t="shared" si="853"/>
        <v>45.353408872247741</v>
      </c>
      <c r="T2871">
        <f t="shared" si="836"/>
        <v>-10.726811423627534</v>
      </c>
    </row>
    <row r="2872" spans="1:20" x14ac:dyDescent="0.25">
      <c r="A2872">
        <f t="shared" si="837"/>
        <v>286046.7349711904</v>
      </c>
      <c r="B2872">
        <f t="shared" si="854"/>
        <v>45525.751825962281</v>
      </c>
      <c r="C2872" t="str">
        <f t="shared" si="838"/>
        <v>-0.0281349129003221-0.287894788135714i</v>
      </c>
      <c r="D2872" t="str">
        <f t="shared" si="839"/>
        <v>3.46456004971376-0.566380180234991i</v>
      </c>
      <c r="E2872" t="str">
        <f t="shared" si="840"/>
        <v>118.769181865772-233.11384905899i</v>
      </c>
      <c r="F2872" t="str">
        <f t="shared" si="841"/>
        <v>2.90771726335523-3.36056451339403i</v>
      </c>
      <c r="G2872" t="str">
        <f t="shared" si="842"/>
        <v>0.999246489883684-0.0274397948028145i</v>
      </c>
      <c r="H2872" t="str">
        <f t="shared" si="843"/>
        <v>0.483928210246961-32.3315661371277i</v>
      </c>
      <c r="I2872" t="str">
        <f t="shared" si="844"/>
        <v>-0.726103541371076-0.647512508767773i</v>
      </c>
      <c r="K2872" t="str">
        <f t="shared" si="845"/>
        <v>0.00231419619343022-0.0009964343398025i</v>
      </c>
      <c r="L2872" t="str">
        <f t="shared" si="846"/>
        <v>0.000714285714285714-0.026564834572554i</v>
      </c>
      <c r="M2872" t="str">
        <f t="shared" si="847"/>
        <v>0.0025-0.00082763547105779i</v>
      </c>
      <c r="N2872">
        <f t="shared" si="848"/>
        <v>84.418415231086868</v>
      </c>
      <c r="O2872">
        <f t="shared" si="849"/>
        <v>10.774043705282622</v>
      </c>
      <c r="P2872" s="3">
        <f t="shared" si="850"/>
        <v>-10.774043705282622</v>
      </c>
      <c r="Q2872" s="3">
        <f t="shared" si="851"/>
        <v>-95.581584768913132</v>
      </c>
      <c r="R2872">
        <f t="shared" si="852"/>
        <v>84.418415231086868</v>
      </c>
      <c r="S2872">
        <f t="shared" si="853"/>
        <v>45.525751825962281</v>
      </c>
      <c r="T2872">
        <f t="shared" si="836"/>
        <v>-10.774043705282622</v>
      </c>
    </row>
    <row r="2873" spans="1:20" x14ac:dyDescent="0.25">
      <c r="A2873">
        <f t="shared" si="837"/>
        <v>287133.71256408095</v>
      </c>
      <c r="B2873">
        <f t="shared" si="854"/>
        <v>45698.74968290094</v>
      </c>
      <c r="C2873" t="str">
        <f t="shared" si="838"/>
        <v>-0.0296556943635579-0.286149444237668i</v>
      </c>
      <c r="D2873" t="str">
        <f t="shared" si="839"/>
        <v>3.46445716610585-0.565874083270338i</v>
      </c>
      <c r="E2873" t="str">
        <f t="shared" si="840"/>
        <v>116.600735507529-232.74226527018i</v>
      </c>
      <c r="F2873" t="str">
        <f t="shared" si="841"/>
        <v>2.90770058025575-3.34844794230856i</v>
      </c>
      <c r="G2873" t="str">
        <f t="shared" si="842"/>
        <v>0.999240756682316-0.0275439079883074i</v>
      </c>
      <c r="H2873" t="str">
        <f t="shared" si="843"/>
        <v>0.480194461546323-32.2079775260617i</v>
      </c>
      <c r="I2873" t="str">
        <f t="shared" si="844"/>
        <v>-0.720722936644819-0.644951473164459i</v>
      </c>
      <c r="K2873" t="str">
        <f t="shared" si="845"/>
        <v>0.00231400192668336-0.000994197248091433i</v>
      </c>
      <c r="L2873" t="str">
        <f t="shared" si="846"/>
        <v>0.000714285714285714-0.0264642703452421i</v>
      </c>
      <c r="M2873" t="str">
        <f t="shared" si="847"/>
        <v>0.0025-0.000824502362081878i</v>
      </c>
      <c r="N2873">
        <f t="shared" si="848"/>
        <v>84.083155652124304</v>
      </c>
      <c r="O2873">
        <f t="shared" si="849"/>
        <v>10.821744559247691</v>
      </c>
      <c r="P2873" s="3">
        <f t="shared" si="850"/>
        <v>-10.821744559247691</v>
      </c>
      <c r="Q2873" s="3">
        <f t="shared" si="851"/>
        <v>-95.916844347875696</v>
      </c>
      <c r="R2873">
        <f t="shared" si="852"/>
        <v>84.083155652124304</v>
      </c>
      <c r="S2873">
        <f t="shared" si="853"/>
        <v>45.698749682900939</v>
      </c>
      <c r="T2873">
        <f t="shared" si="836"/>
        <v>-10.821744559247691</v>
      </c>
    </row>
    <row r="2874" spans="1:20" x14ac:dyDescent="0.25">
      <c r="A2874">
        <f t="shared" si="837"/>
        <v>288224.82067182445</v>
      </c>
      <c r="B2874">
        <f t="shared" si="854"/>
        <v>45872.404931695964</v>
      </c>
      <c r="C2874" t="str">
        <f t="shared" si="838"/>
        <v>-0.0311432166047692-0.284391287407668i</v>
      </c>
      <c r="D2874" t="str">
        <f t="shared" si="839"/>
        <v>3.46435350527719-0.565376028571683i</v>
      </c>
      <c r="E2874" t="str">
        <f t="shared" si="840"/>
        <v>114.451711771613-232.339078023199i</v>
      </c>
      <c r="F2874" t="str">
        <f t="shared" si="841"/>
        <v>2.90768377031745-3.33637953277295i</v>
      </c>
      <c r="G2874" t="str">
        <f t="shared" si="842"/>
        <v>0.999234979892372-0.0276484149972953i</v>
      </c>
      <c r="H2874" t="str">
        <f t="shared" si="843"/>
        <v>0.47648953792413-32.0848702959022i</v>
      </c>
      <c r="I2874" t="str">
        <f t="shared" si="844"/>
        <v>-0.715383377162981-0.642401333709577i</v>
      </c>
      <c r="K2874" t="str">
        <f t="shared" si="845"/>
        <v>0.00231380643700641-0.000991974141267052i</v>
      </c>
      <c r="L2874" t="str">
        <f t="shared" si="846"/>
        <v>0.000714285714285714-0.0263640868153438i</v>
      </c>
      <c r="M2874" t="str">
        <f t="shared" si="847"/>
        <v>0.0025-0.00082138111384925i</v>
      </c>
      <c r="N2874">
        <f t="shared" si="848"/>
        <v>83.750536492942103</v>
      </c>
      <c r="O2874">
        <f t="shared" si="849"/>
        <v>10.869903137283789</v>
      </c>
      <c r="P2874" s="3">
        <f t="shared" si="850"/>
        <v>-10.869903137283789</v>
      </c>
      <c r="Q2874" s="3">
        <f t="shared" si="851"/>
        <v>-96.249463507057897</v>
      </c>
      <c r="R2874">
        <f t="shared" si="852"/>
        <v>83.750536492942103</v>
      </c>
      <c r="S2874">
        <f t="shared" si="853"/>
        <v>45.872404931695968</v>
      </c>
      <c r="T2874">
        <f t="shared" si="836"/>
        <v>-10.869903137283789</v>
      </c>
    </row>
    <row r="2875" spans="1:20" x14ac:dyDescent="0.25">
      <c r="A2875">
        <f t="shared" si="837"/>
        <v>289320.07499037741</v>
      </c>
      <c r="B2875">
        <f t="shared" si="854"/>
        <v>46046.720070436408</v>
      </c>
      <c r="C2875" t="str">
        <f t="shared" si="838"/>
        <v>-0.0325974851615111-0.282621273112124i</v>
      </c>
      <c r="D2875" t="str">
        <f t="shared" si="839"/>
        <v>3.46424906140348-0.564886007861524i</v>
      </c>
      <c r="E2875" t="str">
        <f t="shared" si="840"/>
        <v>112.322682688642-231.905084703492i</v>
      </c>
      <c r="F2875" t="str">
        <f t="shared" si="841"/>
        <v>2.90766683257747-3.32435911109912i</v>
      </c>
      <c r="G2875" t="str">
        <f t="shared" si="842"/>
        <v>0.999229159182966-0.0277533173056692i</v>
      </c>
      <c r="H2875" t="str">
        <f t="shared" si="843"/>
        <v>0.472813212445012-31.9622424695876i</v>
      </c>
      <c r="I2875" t="str">
        <f t="shared" si="844"/>
        <v>-0.710084546884155-0.639862035072547i</v>
      </c>
      <c r="K2875" t="str">
        <f t="shared" si="845"/>
        <v>0.002313609713989-0.000989764983832891i</v>
      </c>
      <c r="L2875" t="str">
        <f t="shared" si="846"/>
        <v>0.000714285714285714-0.0262642825416854i</v>
      </c>
      <c r="M2875" t="str">
        <f t="shared" si="847"/>
        <v>0.0025-0.000818271681459708i</v>
      </c>
      <c r="N2875">
        <f t="shared" si="848"/>
        <v>83.4205885442382</v>
      </c>
      <c r="O2875">
        <f t="shared" si="849"/>
        <v>10.918508578434437</v>
      </c>
      <c r="P2875" s="3">
        <f t="shared" si="850"/>
        <v>-10.918508578434437</v>
      </c>
      <c r="Q2875" s="3">
        <f t="shared" si="851"/>
        <v>-96.5794114557618</v>
      </c>
      <c r="R2875">
        <f t="shared" si="852"/>
        <v>83.4205885442382</v>
      </c>
      <c r="S2875">
        <f t="shared" si="853"/>
        <v>46.046720070436407</v>
      </c>
      <c r="T2875">
        <f t="shared" si="836"/>
        <v>-10.918508578434437</v>
      </c>
    </row>
    <row r="2876" spans="1:20" x14ac:dyDescent="0.25">
      <c r="A2876">
        <f t="shared" si="837"/>
        <v>290419.49127534084</v>
      </c>
      <c r="B2876">
        <f t="shared" si="854"/>
        <v>46221.697606704067</v>
      </c>
      <c r="C2876" t="str">
        <f t="shared" si="838"/>
        <v>-0.0340185364780895-0.280840343184504i</v>
      </c>
      <c r="D2876" t="str">
        <f t="shared" si="839"/>
        <v>3.46414382861767-0.564404012965374i</v>
      </c>
      <c r="E2876" t="str">
        <f t="shared" si="840"/>
        <v>110.214186571996-231.441090066779i</v>
      </c>
      <c r="F2876" t="str">
        <f t="shared" si="841"/>
        <v>2.90764976606566-3.31238650428838i</v>
      </c>
      <c r="G2876" t="str">
        <f t="shared" si="842"/>
        <v>0.999223294220706-0.0278586163946926i</v>
      </c>
      <c r="H2876" t="str">
        <f t="shared" si="843"/>
        <v>0.469165260029195-31.8400920793206i</v>
      </c>
      <c r="I2876" t="str">
        <f t="shared" si="844"/>
        <v>-0.704826132244154-0.637333522296156i</v>
      </c>
      <c r="K2876" t="str">
        <f t="shared" si="845"/>
        <v>0.00231341174716231-0.000987569740454585i</v>
      </c>
      <c r="L2876" t="str">
        <f t="shared" si="846"/>
        <v>0.000714285714285714-0.0261648560885489i</v>
      </c>
      <c r="M2876" t="str">
        <f t="shared" si="847"/>
        <v>0.0025-0.00081517402018301i</v>
      </c>
      <c r="N2876">
        <f t="shared" si="848"/>
        <v>83.093340485818104</v>
      </c>
      <c r="O2876">
        <f t="shared" si="849"/>
        <v>10.967550019743051</v>
      </c>
      <c r="P2876" s="3">
        <f t="shared" si="850"/>
        <v>-10.967550019743051</v>
      </c>
      <c r="Q2876" s="3">
        <f t="shared" si="851"/>
        <v>-96.906659514181896</v>
      </c>
      <c r="R2876">
        <f t="shared" si="852"/>
        <v>83.093340485818104</v>
      </c>
      <c r="S2876">
        <f t="shared" si="853"/>
        <v>46.221697606704069</v>
      </c>
      <c r="T2876">
        <f t="shared" si="836"/>
        <v>-10.967550019743051</v>
      </c>
    </row>
    <row r="2877" spans="1:20" x14ac:dyDescent="0.25">
      <c r="A2877">
        <f t="shared" si="837"/>
        <v>291523.08534218714</v>
      </c>
      <c r="B2877">
        <f t="shared" si="854"/>
        <v>46397.340057609545</v>
      </c>
      <c r="C2877" t="str">
        <f t="shared" si="838"/>
        <v>-0.0354064368119576-0.279049424827251i</v>
      </c>
      <c r="D2877" t="str">
        <f t="shared" si="839"/>
        <v>3.46403780100945-0.5639300358115i</v>
      </c>
      <c r="E2877" t="str">
        <f t="shared" si="840"/>
        <v>108.126728317967-230.947904756208i</v>
      </c>
      <c r="F2877" t="str">
        <f t="shared" si="841"/>
        <v>2.90763256980456-3.30046154002899i</v>
      </c>
      <c r="G2877" t="str">
        <f t="shared" si="842"/>
        <v>0.999217384669679-0.0279643137510198i</v>
      </c>
      <c r="H2877" t="str">
        <f t="shared" si="843"/>
        <v>0.465545457436248-31.7184171665104i</v>
      </c>
      <c r="I2877" t="str">
        <f t="shared" si="844"/>
        <v>-0.699607822135897-0.634815740793146i</v>
      </c>
      <c r="K2877" t="str">
        <f t="shared" si="845"/>
        <v>0.00231321252599854-0.000985388375959067i</v>
      </c>
      <c r="L2877" t="str">
        <f t="shared" si="846"/>
        <v>0.000714285714285714-0.0260658060256514i</v>
      </c>
      <c r="M2877" t="str">
        <f t="shared" si="847"/>
        <v>0.0025-0.000812088085458268i</v>
      </c>
      <c r="N2877">
        <f t="shared" si="848"/>
        <v>82.768818915749051</v>
      </c>
      <c r="O2877">
        <f t="shared" si="849"/>
        <v>11.017016606621349</v>
      </c>
      <c r="P2877" s="3">
        <f t="shared" si="850"/>
        <v>-11.017016606621349</v>
      </c>
      <c r="Q2877" s="3">
        <f t="shared" si="851"/>
        <v>-97.231181084250949</v>
      </c>
      <c r="R2877">
        <f t="shared" si="852"/>
        <v>82.768818915749051</v>
      </c>
      <c r="S2877">
        <f t="shared" si="853"/>
        <v>46.397340057609547</v>
      </c>
      <c r="T2877">
        <f t="shared" si="836"/>
        <v>-11.017016606621349</v>
      </c>
    </row>
    <row r="2878" spans="1:20" x14ac:dyDescent="0.25">
      <c r="A2878">
        <f t="shared" si="837"/>
        <v>292630.87306648749</v>
      </c>
      <c r="B2878">
        <f t="shared" si="854"/>
        <v>46573.649949828461</v>
      </c>
      <c r="C2878" t="str">
        <f t="shared" si="838"/>
        <v>-0.036761281115852-0.277249429687492i</v>
      </c>
      <c r="D2878" t="str">
        <f t="shared" si="839"/>
        <v>3.46393097262486-0.563464068430646i</v>
      </c>
      <c r="E2878" t="str">
        <f t="shared" si="840"/>
        <v>106.060779770381-230.426343865755i</v>
      </c>
      <c r="F2878" t="str">
        <f t="shared" si="841"/>
        <v>2.9076152428093-3.2885840466936i</v>
      </c>
      <c r="G2878" t="str">
        <f t="shared" si="842"/>
        <v>0.999211430191431-0.0280704108667135i</v>
      </c>
      <c r="H2878" t="str">
        <f t="shared" si="843"/>
        <v>0.461953583249135-31.5972157817199i</v>
      </c>
      <c r="I2878" t="str">
        <f t="shared" si="844"/>
        <v>-0.694429307889544-0.632308636342923i</v>
      </c>
      <c r="K2878" t="str">
        <f t="shared" si="845"/>
        <v>0.0023130120399106-0.000983220855333534i</v>
      </c>
      <c r="L2878" t="str">
        <f t="shared" si="846"/>
        <v>0.000714285714285714-0.0259671309281245i</v>
      </c>
      <c r="M2878" t="str">
        <f t="shared" si="847"/>
        <v>0.0025-0.000809013832893276i</v>
      </c>
      <c r="N2878">
        <f t="shared" si="848"/>
        <v>82.447048381749056</v>
      </c>
      <c r="O2878">
        <f t="shared" si="849"/>
        <v>11.066897502855319</v>
      </c>
      <c r="P2878" s="3">
        <f t="shared" si="850"/>
        <v>-11.066897502855319</v>
      </c>
      <c r="Q2878" s="3">
        <f t="shared" si="851"/>
        <v>-97.552951618250944</v>
      </c>
      <c r="R2878">
        <f t="shared" si="852"/>
        <v>82.447048381749056</v>
      </c>
      <c r="S2878">
        <f t="shared" si="853"/>
        <v>46.573649949828464</v>
      </c>
      <c r="T2878">
        <f t="shared" si="836"/>
        <v>-11.066897502855319</v>
      </c>
    </row>
    <row r="2879" spans="1:20" x14ac:dyDescent="0.25">
      <c r="A2879">
        <f t="shared" si="837"/>
        <v>293742.87038414011</v>
      </c>
      <c r="B2879">
        <f t="shared" si="854"/>
        <v>46750.629819637812</v>
      </c>
      <c r="C2879" t="str">
        <f t="shared" si="838"/>
        <v>-0.0380831919005574-0.27544125300593i</v>
      </c>
      <c r="D2879" t="str">
        <f t="shared" si="839"/>
        <v>3.46382333746618-0.563006102955791i</v>
      </c>
      <c r="E2879" t="str">
        <f t="shared" si="840"/>
        <v>104.016780145365-229.877225552275i</v>
      </c>
      <c r="F2879" t="str">
        <f t="shared" si="841"/>
        <v>2.90759778408754-3.2767538533368i</v>
      </c>
      <c r="G2879" t="str">
        <f t="shared" si="842"/>
        <v>0.999205430444945-0.0281769092392626i</v>
      </c>
      <c r="H2879" t="str">
        <f t="shared" si="843"/>
        <v>0.458389417858249-31.4764859846081i</v>
      </c>
      <c r="I2879" t="str">
        <f t="shared" si="844"/>
        <v>-0.689290283252701-0.629812155088198i</v>
      </c>
      <c r="K2879" t="str">
        <f t="shared" si="845"/>
        <v>0.0023128102782516-0.00098106714372461i</v>
      </c>
      <c r="L2879" t="str">
        <f t="shared" si="846"/>
        <v>0.000714285714285714-0.0258688293764939i</v>
      </c>
      <c r="M2879" t="str">
        <f t="shared" si="847"/>
        <v>0.0025-0.00080595121826387i</v>
      </c>
      <c r="N2879">
        <f t="shared" si="848"/>
        <v>82.12805141460889</v>
      </c>
      <c r="O2879">
        <f t="shared" si="849"/>
        <v>11.117181900242009</v>
      </c>
      <c r="P2879" s="3">
        <f t="shared" si="850"/>
        <v>-11.117181900242009</v>
      </c>
      <c r="Q2879" s="3">
        <f t="shared" si="851"/>
        <v>-97.87194858539111</v>
      </c>
      <c r="R2879">
        <f t="shared" si="852"/>
        <v>82.12805141460889</v>
      </c>
      <c r="S2879">
        <f t="shared" si="853"/>
        <v>46.750629819637815</v>
      </c>
      <c r="T2879">
        <f t="shared" si="836"/>
        <v>-11.117181900242009</v>
      </c>
    </row>
    <row r="2880" spans="1:20" x14ac:dyDescent="0.25">
      <c r="A2880">
        <f t="shared" si="837"/>
        <v>294859.09329159989</v>
      </c>
      <c r="B2880">
        <f t="shared" si="854"/>
        <v>46928.282212952436</v>
      </c>
      <c r="C2880" t="str">
        <f t="shared" si="838"/>
        <v>-0.0393723180826224-0.273625772838142i</v>
      </c>
      <c r="D2880" t="str">
        <f t="shared" si="839"/>
        <v>3.46371488949157-0.562556131621898i</v>
      </c>
      <c r="E2880" t="str">
        <f t="shared" si="840"/>
        <v>101.995136512187-229.301369698237i</v>
      </c>
      <c r="F2880" t="str">
        <f t="shared" si="841"/>
        <v>2.90758019263946-3.26497078969268i</v>
      </c>
      <c r="G2880" t="str">
        <f t="shared" si="842"/>
        <v>0.999199385086624-0.0282838103716i</v>
      </c>
      <c r="H2880" t="str">
        <f t="shared" si="843"/>
        <v>0.45485274344576-31.3562258438774i</v>
      </c>
      <c r="I2880" t="str">
        <f t="shared" si="844"/>
        <v>-0.684190444370898-0.62732624353177i</v>
      </c>
      <c r="K2880" t="str">
        <f t="shared" si="845"/>
        <v>0.00231260723031446-0.000978927206437401i</v>
      </c>
      <c r="L2880" t="str">
        <f t="shared" si="846"/>
        <v>0.000714285714285714-0.0257708999566586i</v>
      </c>
      <c r="M2880" t="str">
        <f t="shared" si="847"/>
        <v>0.0025-0.000802900197513319i</v>
      </c>
      <c r="N2880">
        <f t="shared" si="848"/>
        <v>81.811848563529026</v>
      </c>
      <c r="O2880">
        <f t="shared" si="849"/>
        <v>11.167859027850023</v>
      </c>
      <c r="P2880" s="3">
        <f t="shared" si="850"/>
        <v>-11.167859027850023</v>
      </c>
      <c r="Q2880" s="3">
        <f t="shared" si="851"/>
        <v>-98.188151436470974</v>
      </c>
      <c r="R2880">
        <f t="shared" si="852"/>
        <v>81.811848563529026</v>
      </c>
      <c r="S2880">
        <f t="shared" si="853"/>
        <v>46.928282212952439</v>
      </c>
      <c r="T2880">
        <f t="shared" si="836"/>
        <v>-11.167859027850023</v>
      </c>
    </row>
    <row r="2881" spans="1:20" x14ac:dyDescent="0.25">
      <c r="A2881">
        <f t="shared" si="837"/>
        <v>295979.55784610793</v>
      </c>
      <c r="B2881">
        <f t="shared" si="854"/>
        <v>47106.609685361655</v>
      </c>
      <c r="C2881" t="str">
        <f t="shared" si="838"/>
        <v>-0.0406288338214987-0.271803849347164i</v>
      </c>
      <c r="D2881" t="str">
        <f t="shared" si="839"/>
        <v>3.46360562261466-0.562114146765636i</v>
      </c>
      <c r="E2881" t="str">
        <f t="shared" si="840"/>
        <v>99.9962243258256-228.699596626888i</v>
      </c>
      <c r="F2881" t="str">
        <f t="shared" si="841"/>
        <v>2.90756246745764-3.25323468617232i</v>
      </c>
      <c r="G2881" t="str">
        <f t="shared" si="842"/>
        <v>0.999193293770273-0.0283911157721205i</v>
      </c>
      <c r="H2881" t="str">
        <f t="shared" si="843"/>
        <v>0.451343343970037-31.2364334372199i</v>
      </c>
      <c r="I2881" t="str">
        <f t="shared" si="844"/>
        <v>-0.679129489768185-0.624850848533288i</v>
      </c>
      <c r="K2881" t="str">
        <f t="shared" si="845"/>
        <v>0.00231240288533152-0.000976801008934564i</v>
      </c>
      <c r="L2881" t="str">
        <f t="shared" si="846"/>
        <v>0.000714285714285714-0.0256733412598711i</v>
      </c>
      <c r="M2881" t="str">
        <f t="shared" si="847"/>
        <v>0.0025-0.000799860726751664i</v>
      </c>
      <c r="N2881">
        <f t="shared" si="848"/>
        <v>81.498458433184709</v>
      </c>
      <c r="O2881">
        <f t="shared" si="849"/>
        <v>11.218918160899506</v>
      </c>
      <c r="P2881" s="3">
        <f t="shared" si="850"/>
        <v>-11.218918160899506</v>
      </c>
      <c r="Q2881" s="3">
        <f t="shared" si="851"/>
        <v>-98.501541566815291</v>
      </c>
      <c r="R2881">
        <f t="shared" si="852"/>
        <v>81.498458433184709</v>
      </c>
      <c r="S2881">
        <f t="shared" si="853"/>
        <v>47.106609685361654</v>
      </c>
      <c r="T2881">
        <f t="shared" si="836"/>
        <v>-11.218918160899506</v>
      </c>
    </row>
    <row r="2882" spans="1:20" x14ac:dyDescent="0.25">
      <c r="A2882">
        <f t="shared" si="837"/>
        <v>297104.28016592312</v>
      </c>
      <c r="B2882">
        <f t="shared" si="854"/>
        <v>47285.614802166026</v>
      </c>
      <c r="C2882" t="str">
        <f t="shared" si="838"/>
        <v>-0.0418529373502359-0.269976324166087i</v>
      </c>
      <c r="D2882" t="str">
        <f t="shared" si="839"/>
        <v>3.46349553070427-0.561680140825131i</v>
      </c>
      <c r="E2882" t="str">
        <f t="shared" si="840"/>
        <v>98.0203880070853-228.072725871273i</v>
      </c>
      <c r="F2882" t="str">
        <f t="shared" si="841"/>
        <v>2.90754460752708-3.24154537386135i</v>
      </c>
      <c r="G2882" t="str">
        <f t="shared" si="842"/>
        <v>0.999187156147077-0.0284988269546988i</v>
      </c>
      <c r="H2882" t="str">
        <f t="shared" si="843"/>
        <v>0.447861005150189-31.1171068512625i</v>
      </c>
      <c r="I2882" t="str">
        <f t="shared" si="844"/>
        <v>-0.674107120327869-0.622385917306046i</v>
      </c>
      <c r="K2882" t="str">
        <f t="shared" si="845"/>
        <v>0.00231219723247404-0.000974688516835409i</v>
      </c>
      <c r="L2882" t="str">
        <f t="shared" si="846"/>
        <v>0.000714285714285714-0.0255761518827167i</v>
      </c>
      <c r="M2882" t="str">
        <f t="shared" si="847"/>
        <v>0.0025-0.000796832762255095i</v>
      </c>
      <c r="N2882">
        <f t="shared" si="848"/>
        <v>81.18789772236606</v>
      </c>
      <c r="O2882">
        <f t="shared" si="849"/>
        <v>11.270348629256802</v>
      </c>
      <c r="P2882" s="3">
        <f t="shared" si="850"/>
        <v>-11.270348629256802</v>
      </c>
      <c r="Q2882" s="3">
        <f t="shared" si="851"/>
        <v>-98.81210227763394</v>
      </c>
      <c r="R2882">
        <f t="shared" si="852"/>
        <v>81.18789772236606</v>
      </c>
      <c r="S2882">
        <f t="shared" si="853"/>
        <v>47.285614802166023</v>
      </c>
      <c r="T2882">
        <f t="shared" si="836"/>
        <v>-11.270348629256802</v>
      </c>
    </row>
    <row r="2883" spans="1:20" x14ac:dyDescent="0.25">
      <c r="A2883">
        <f t="shared" si="837"/>
        <v>298233.27643055364</v>
      </c>
      <c r="B2883">
        <f t="shared" si="854"/>
        <v>47465.300138414255</v>
      </c>
      <c r="C2883" t="str">
        <f t="shared" si="838"/>
        <v>-0.0430448498035816-0.268144019829148i</v>
      </c>
      <c r="D2883" t="str">
        <f t="shared" si="839"/>
        <v>3.46338460758417-0.561254106339704i</v>
      </c>
      <c r="E2883" t="str">
        <f t="shared" si="840"/>
        <v>96.0679415661436-227.421574998194i</v>
      </c>
      <c r="F2883" t="str">
        <f t="shared" si="841"/>
        <v>2.90752661182507-3.22990268451753i</v>
      </c>
      <c r="G2883" t="str">
        <f t="shared" si="842"/>
        <v>0.999180971865582-0.0286069454387076i</v>
      </c>
      <c r="H2883" t="str">
        <f t="shared" si="843"/>
        <v>0.444405514450848-30.9982441815153i</v>
      </c>
      <c r="I2883" t="str">
        <f t="shared" si="844"/>
        <v>-0.669123039273484-0.619931397413845i</v>
      </c>
      <c r="K2883" t="str">
        <f t="shared" si="845"/>
        <v>0.00231199026085187-0.00097258969591494i</v>
      </c>
      <c r="L2883" t="str">
        <f t="shared" si="846"/>
        <v>0.000714285714285714-0.0254793304270938i</v>
      </c>
      <c r="M2883" t="str">
        <f t="shared" si="847"/>
        <v>0.0025-0.000793816260465326i</v>
      </c>
      <c r="N2883">
        <f t="shared" si="848"/>
        <v>80.88018126405737</v>
      </c>
      <c r="O2883">
        <f t="shared" si="849"/>
        <v>11.322139825541647</v>
      </c>
      <c r="P2883" s="3">
        <f t="shared" si="850"/>
        <v>-11.322139825541647</v>
      </c>
      <c r="Q2883" s="3">
        <f t="shared" si="851"/>
        <v>-99.11981873594263</v>
      </c>
      <c r="R2883">
        <f t="shared" si="852"/>
        <v>80.88018126405737</v>
      </c>
      <c r="S2883">
        <f t="shared" si="853"/>
        <v>47.465300138414257</v>
      </c>
      <c r="T2883">
        <f t="shared" si="836"/>
        <v>-11.322139825541647</v>
      </c>
    </row>
    <row r="2884" spans="1:20" x14ac:dyDescent="0.25">
      <c r="A2884">
        <f t="shared" si="837"/>
        <v>299366.56288098975</v>
      </c>
      <c r="B2884">
        <f t="shared" si="854"/>
        <v>47645.668278940233</v>
      </c>
      <c r="C2884" t="str">
        <f t="shared" si="838"/>
        <v>-0.0442048140473265-0.266307739269533i</v>
      </c>
      <c r="D2884" t="str">
        <f t="shared" si="839"/>
        <v>3.46327284703266-0.560836035949621i</v>
      </c>
      <c r="E2884" t="str">
        <f t="shared" si="840"/>
        <v>94.1391692653434-226.746958487965i</v>
      </c>
      <c r="F2884" t="str">
        <f t="shared" si="841"/>
        <v>2.90750847932118-3.21830645056833i</v>
      </c>
      <c r="G2884" t="str">
        <f t="shared" si="842"/>
        <v>0.999174740571675-0.0287154727490349i</v>
      </c>
      <c r="H2884" t="str">
        <f t="shared" si="843"/>
        <v>0.440976661066989-30.8798435323176i</v>
      </c>
      <c r="I2884" t="str">
        <f t="shared" si="844"/>
        <v>-0.664176952149856-0.617487236767846i</v>
      </c>
      <c r="K2884" t="str">
        <f t="shared" si="845"/>
        <v>0.00231178195951293-0.000970504512102991i</v>
      </c>
      <c r="L2884" t="str">
        <f t="shared" si="846"/>
        <v>0.000714285714285714-0.025382875500193i</v>
      </c>
      <c r="M2884" t="str">
        <f t="shared" si="847"/>
        <v>0.0025-0.000790811177988969i</v>
      </c>
      <c r="N2884">
        <f t="shared" si="848"/>
        <v>80.575322066779009</v>
      </c>
      <c r="O2884">
        <f t="shared" si="849"/>
        <v>11.374281212847253</v>
      </c>
      <c r="P2884" s="3">
        <f t="shared" si="850"/>
        <v>-11.374281212847253</v>
      </c>
      <c r="Q2884" s="3">
        <f t="shared" si="851"/>
        <v>-99.424677933220991</v>
      </c>
      <c r="R2884">
        <f t="shared" si="852"/>
        <v>80.575322066779009</v>
      </c>
      <c r="S2884">
        <f t="shared" si="853"/>
        <v>47.645668278940235</v>
      </c>
      <c r="T2884">
        <f t="shared" si="836"/>
        <v>-11.374281212847253</v>
      </c>
    </row>
    <row r="2885" spans="1:20" x14ac:dyDescent="0.25">
      <c r="A2885">
        <f t="shared" si="837"/>
        <v>300504.15581993753</v>
      </c>
      <c r="B2885">
        <f t="shared" si="854"/>
        <v>47826.721818400205</v>
      </c>
      <c r="C2885" t="str">
        <f t="shared" si="838"/>
        <v>-0.0453330935122862-0.264468265382106i</v>
      </c>
      <c r="D2885" t="str">
        <f t="shared" si="839"/>
        <v>3.46316024278236-0.560425922395823i</v>
      </c>
      <c r="E2885" t="str">
        <f t="shared" si="840"/>
        <v>92.234326317275-226.049686670508i</v>
      </c>
      <c r="F2885" t="str">
        <f t="shared" si="841"/>
        <v>2.90749020897717-3.20675650510844i</v>
      </c>
      <c r="G2885" t="str">
        <f t="shared" si="842"/>
        <v>0.999168461908566-0.028824410416103i</v>
      </c>
      <c r="H2885" t="str">
        <f t="shared" si="843"/>
        <v>0.437574235908988-30.7619030167866i</v>
      </c>
      <c r="I2885" t="str">
        <f t="shared" si="844"/>
        <v>-0.659268566804369-0.615053383623494i</v>
      </c>
      <c r="K2885" t="str">
        <f t="shared" si="845"/>
        <v>0.00231157231744288-0.000968432931483204i</v>
      </c>
      <c r="L2885" t="str">
        <f t="shared" si="846"/>
        <v>0.000714285714285714-0.025286785714478i</v>
      </c>
      <c r="M2885" t="str">
        <f t="shared" si="847"/>
        <v>0.0025-0.000787817471596898i</v>
      </c>
      <c r="N2885">
        <f t="shared" si="848"/>
        <v>80.273331357071172</v>
      </c>
      <c r="O2885">
        <f t="shared" si="849"/>
        <v>11.426762332070943</v>
      </c>
      <c r="P2885" s="3">
        <f t="shared" si="850"/>
        <v>-11.426762332070943</v>
      </c>
      <c r="Q2885" s="3">
        <f t="shared" si="851"/>
        <v>-99.726668642928828</v>
      </c>
      <c r="R2885">
        <f t="shared" si="852"/>
        <v>80.273331357071172</v>
      </c>
      <c r="S2885">
        <f t="shared" si="853"/>
        <v>47.826721818400202</v>
      </c>
      <c r="T2885">
        <f t="shared" si="836"/>
        <v>-11.426762332070943</v>
      </c>
    </row>
    <row r="2886" spans="1:20" x14ac:dyDescent="0.25">
      <c r="A2886">
        <f t="shared" si="837"/>
        <v>301646.07161205326</v>
      </c>
      <c r="B2886">
        <f t="shared" si="854"/>
        <v>48008.463361310125</v>
      </c>
      <c r="C2886" t="str">
        <f t="shared" si="838"/>
        <v>-0.0464299710362579-0.262626360648906i</v>
      </c>
      <c r="D2886" t="str">
        <f t="shared" si="839"/>
        <v>3.46304678851976-0.560023758519672i</v>
      </c>
      <c r="E2886" t="str">
        <f t="shared" si="840"/>
        <v>90.3536396141864-225.33056471806i</v>
      </c>
      <c r="F2886" t="str">
        <f t="shared" si="841"/>
        <v>2.90747179974699-3.19525268189746i</v>
      </c>
      <c r="G2886" t="str">
        <f t="shared" si="842"/>
        <v>0.999162135516766-0.0289337599758857i</v>
      </c>
      <c r="H2886" t="str">
        <f t="shared" si="843"/>
        <v>0.434198031587772-30.6444207567656i</v>
      </c>
      <c r="I2886" t="str">
        <f t="shared" si="844"/>
        <v>-0.654397593368397-0.612629786577476i</v>
      </c>
      <c r="K2886" t="str">
        <f t="shared" si="845"/>
        <v>0.0023113613235646-0.000966374920292204i</v>
      </c>
      <c r="L2886" t="str">
        <f t="shared" si="846"/>
        <v>0.000714285714285714-0.0251910596876649i</v>
      </c>
      <c r="M2886" t="str">
        <f t="shared" si="847"/>
        <v>0.0025-0.000784835098223653i</v>
      </c>
      <c r="N2886">
        <f t="shared" si="848"/>
        <v>79.974218622960535</v>
      </c>
      <c r="O2886">
        <f t="shared" si="849"/>
        <v>11.479572808860057</v>
      </c>
      <c r="P2886" s="3">
        <f t="shared" si="850"/>
        <v>-11.479572808860057</v>
      </c>
      <c r="Q2886" s="3">
        <f t="shared" si="851"/>
        <v>-100.02578137703946</v>
      </c>
      <c r="R2886">
        <f t="shared" si="852"/>
        <v>79.974218622960535</v>
      </c>
      <c r="S2886">
        <f t="shared" si="853"/>
        <v>48.008463361310127</v>
      </c>
      <c r="T2886">
        <f t="shared" si="836"/>
        <v>-11.479572808860057</v>
      </c>
    </row>
    <row r="2887" spans="1:20" x14ac:dyDescent="0.25">
      <c r="A2887">
        <f t="shared" si="837"/>
        <v>302792.32668417908</v>
      </c>
      <c r="B2887">
        <f t="shared" si="854"/>
        <v>48190.895522083105</v>
      </c>
      <c r="C2887" t="str">
        <f t="shared" si="838"/>
        <v>-0.0474957477170063-0.260782766825345i</v>
      </c>
      <c r="D2887" t="str">
        <f t="shared" si="839"/>
        <v>3.46293247788493-0.559629537262683i</v>
      </c>
      <c r="E2887" t="str">
        <f t="shared" si="840"/>
        <v>88.4973084848647-224.590391694586i</v>
      </c>
      <c r="F2887" t="str">
        <f t="shared" si="841"/>
        <v>2.9074532505766-3.18379481535737i</v>
      </c>
      <c r="G2887" t="str">
        <f t="shared" si="842"/>
        <v>0.999155761034064-0.029043522969927i</v>
      </c>
      <c r="H2887" t="str">
        <f t="shared" si="843"/>
        <v>0.430847842400115-30.5273948827722i</v>
      </c>
      <c r="I2887" t="str">
        <f t="shared" si="844"/>
        <v>-0.64956374423885-0.610216394564665i</v>
      </c>
      <c r="K2887" t="str">
        <f t="shared" si="845"/>
        <v>0.00231114896673783-0.000964330444918575i</v>
      </c>
      <c r="L2887" t="str">
        <f t="shared" si="846"/>
        <v>0.000714285714285714-0.0250956960427026i</v>
      </c>
      <c r="M2887" t="str">
        <f t="shared" si="847"/>
        <v>0.0025-0.000781864014966779i</v>
      </c>
      <c r="N2887">
        <f t="shared" si="848"/>
        <v>79.677991658274394</v>
      </c>
      <c r="O2887">
        <f t="shared" si="849"/>
        <v>11.532702360172403</v>
      </c>
      <c r="P2887" s="3">
        <f t="shared" si="850"/>
        <v>-11.532702360172403</v>
      </c>
      <c r="Q2887" s="3">
        <f t="shared" si="851"/>
        <v>-100.32200834172561</v>
      </c>
      <c r="R2887">
        <f t="shared" si="852"/>
        <v>79.677991658274394</v>
      </c>
      <c r="S2887">
        <f t="shared" si="853"/>
        <v>48.190895522083103</v>
      </c>
      <c r="T2887">
        <f t="shared" si="836"/>
        <v>-11.532702360172403</v>
      </c>
    </row>
    <row r="2888" spans="1:20" x14ac:dyDescent="0.25">
      <c r="A2888">
        <f t="shared" si="837"/>
        <v>303942.93752557895</v>
      </c>
      <c r="B2888">
        <f t="shared" si="854"/>
        <v>48374.020925067023</v>
      </c>
      <c r="C2888" t="str">
        <f t="shared" si="838"/>
        <v>-0.0485307417790518-0.258938204684774i</v>
      </c>
      <c r="D2888" t="str">
        <f t="shared" si="839"/>
        <v>3.46281730447127-0.559243251666277i</v>
      </c>
      <c r="E2888" t="str">
        <f t="shared" si="840"/>
        <v>86.6655054753581-223.829959661674i</v>
      </c>
      <c r="F2888" t="str">
        <f t="shared" si="841"/>
        <v>2.90743456040406-3.17238274057027i</v>
      </c>
      <c r="G2888" t="str">
        <f t="shared" si="842"/>
        <v>0.999149338095513-0.0291537009453589i</v>
      </c>
      <c r="H2888" t="str">
        <f t="shared" si="843"/>
        <v>0.427523464314071-30.4108235339469i</v>
      </c>
      <c r="I2888" t="str">
        <f t="shared" si="844"/>
        <v>-0.644766734059921-0.607813156855147i</v>
      </c>
      <c r="K2888" t="str">
        <f t="shared" si="845"/>
        <v>0.00231093523575872-0.000962299471901985i</v>
      </c>
      <c r="L2888" t="str">
        <f t="shared" si="846"/>
        <v>0.000714285714285714-0.0250006934077532i</v>
      </c>
      <c r="M2888" t="str">
        <f t="shared" si="847"/>
        <v>0.0025-0.000778904179086247i</v>
      </c>
      <c r="N2888">
        <f t="shared" si="848"/>
        <v>79.384656607677968</v>
      </c>
      <c r="O2888">
        <f t="shared" si="849"/>
        <v>11.586140800456665</v>
      </c>
      <c r="P2888" s="3">
        <f t="shared" si="850"/>
        <v>-11.586140800456665</v>
      </c>
      <c r="Q2888" s="3">
        <f t="shared" si="851"/>
        <v>-100.61534339232203</v>
      </c>
      <c r="R2888">
        <f t="shared" si="852"/>
        <v>79.384656607677968</v>
      </c>
      <c r="S2888">
        <f t="shared" si="853"/>
        <v>48.374020925067022</v>
      </c>
      <c r="T2888">
        <f t="shared" si="836"/>
        <v>-11.586140800456665</v>
      </c>
    </row>
    <row r="2889" spans="1:20" x14ac:dyDescent="0.25">
      <c r="A2889">
        <f t="shared" si="837"/>
        <v>305097.92068817618</v>
      </c>
      <c r="B2889">
        <f t="shared" si="854"/>
        <v>48557.842204582281</v>
      </c>
      <c r="C2889" t="str">
        <f t="shared" si="838"/>
        <v>-0.0495352874569073-0.257093373819045i</v>
      </c>
      <c r="D2889" t="str">
        <f t="shared" si="839"/>
        <v>3.46270126182513-0.558864894871514i</v>
      </c>
      <c r="E2889" t="str">
        <f t="shared" si="840"/>
        <v>84.8583771498985-223.050052840548i</v>
      </c>
      <c r="F2889" t="str">
        <f t="shared" si="841"/>
        <v>2.90741572815937-3.16101629327591i</v>
      </c>
      <c r="G2889" t="str">
        <f t="shared" si="842"/>
        <v>0.999142866333405-0.0292642954549196i</v>
      </c>
      <c r="H2889" t="str">
        <f t="shared" si="843"/>
        <v>0.424224694954591-30.2947048580039i</v>
      </c>
      <c r="I2889" t="str">
        <f t="shared" si="844"/>
        <v>-0.640006279704984-0.605420023051275i</v>
      </c>
      <c r="K2889" t="str">
        <f t="shared" si="845"/>
        <v>0.00231072011935939-0.000960281967932236i</v>
      </c>
      <c r="L2889" t="str">
        <f t="shared" si="846"/>
        <v>0.000714285714285714-0.0249060504161717i</v>
      </c>
      <c r="M2889" t="str">
        <f t="shared" si="847"/>
        <v>0.0025-0.000775955548003832i</v>
      </c>
      <c r="N2889">
        <f t="shared" si="848"/>
        <v>79.094218012296679</v>
      </c>
      <c r="O2889">
        <f t="shared" si="849"/>
        <v>11.639878047457087</v>
      </c>
      <c r="P2889" s="3">
        <f t="shared" si="850"/>
        <v>-11.639878047457087</v>
      </c>
      <c r="Q2889" s="3">
        <f t="shared" si="851"/>
        <v>-100.90578198770332</v>
      </c>
      <c r="R2889">
        <f t="shared" si="852"/>
        <v>79.094218012296679</v>
      </c>
      <c r="S2889">
        <f t="shared" si="853"/>
        <v>48.557842204582279</v>
      </c>
      <c r="T2889">
        <f t="shared" si="836"/>
        <v>-11.639878047457087</v>
      </c>
    </row>
    <row r="2890" spans="1:20" x14ac:dyDescent="0.25">
      <c r="A2890">
        <f t="shared" si="837"/>
        <v>306257.29278679128</v>
      </c>
      <c r="B2890">
        <f t="shared" si="854"/>
        <v>48742.362004959694</v>
      </c>
      <c r="C2890" t="str">
        <f t="shared" si="838"/>
        <v>-0.0505097338971167-0.255248952492656i</v>
      </c>
      <c r="D2890" t="str">
        <f t="shared" si="839"/>
        <v>3.46258434344541-0.558494460118828i</v>
      </c>
      <c r="E2890" t="str">
        <f t="shared" si="840"/>
        <v>83.0760449086245-222.251446829621i</v>
      </c>
      <c r="F2890" t="str">
        <f t="shared" si="841"/>
        <v>2.90739675276443-3.14969530986933i</v>
      </c>
      <c r="G2890" t="str">
        <f t="shared" si="842"/>
        <v>0.999136345377251-0.0293753080569721i</v>
      </c>
      <c r="H2890" t="str">
        <f t="shared" si="843"/>
        <v>0.420951333589212-30.1790370111798i</v>
      </c>
      <c r="I2890" t="str">
        <f t="shared" si="844"/>
        <v>-0.635282100258621-0.603036943084722i</v>
      </c>
      <c r="K2890" t="str">
        <f t="shared" si="845"/>
        <v>0.00231050360620753-0.000958277899848299i</v>
      </c>
      <c r="L2890" t="str">
        <f t="shared" si="846"/>
        <v>0.000714285714285714-0.0248117657064871i</v>
      </c>
      <c r="M2890" t="str">
        <f t="shared" si="847"/>
        <v>0.0025-0.000773018079302483i</v>
      </c>
      <c r="N2890">
        <f t="shared" si="848"/>
        <v>78.806678855806112</v>
      </c>
      <c r="O2890">
        <f t="shared" si="849"/>
        <v>11.693904127646718</v>
      </c>
      <c r="P2890" s="3">
        <f t="shared" si="850"/>
        <v>-11.693904127646718</v>
      </c>
      <c r="Q2890" s="3">
        <f t="shared" si="851"/>
        <v>-101.19332114419389</v>
      </c>
      <c r="R2890">
        <f t="shared" si="852"/>
        <v>78.806678855806112</v>
      </c>
      <c r="S2890">
        <f t="shared" si="853"/>
        <v>48.742362004959695</v>
      </c>
      <c r="T2890">
        <f t="shared" si="836"/>
        <v>-11.693904127646718</v>
      </c>
    </row>
    <row r="2891" spans="1:20" x14ac:dyDescent="0.25">
      <c r="A2891">
        <f t="shared" si="837"/>
        <v>307421.07049938105</v>
      </c>
      <c r="B2891">
        <f t="shared" si="854"/>
        <v>48927.58298057854</v>
      </c>
      <c r="C2891" t="str">
        <f t="shared" si="838"/>
        <v>-0.0514544440812633-0.253405597547936i</v>
      </c>
      <c r="D2891" t="str">
        <f t="shared" si="839"/>
        <v>3.46246654278336-0.558131940747775i</v>
      </c>
      <c r="E2891" t="str">
        <f t="shared" si="840"/>
        <v>81.3186058188011-221.434907876796i</v>
      </c>
      <c r="F2891" t="str">
        <f t="shared" si="841"/>
        <v>2.90737763313301-3.1384196273985i</v>
      </c>
      <c r="G2891" t="str">
        <f t="shared" si="842"/>
        <v>0.99912977485376-0.0294867403155215i</v>
      </c>
      <c r="H2891" t="str">
        <f t="shared" si="843"/>
        <v>0.417703181113904-30.0638181581839i</v>
      </c>
      <c r="I2891" t="str">
        <f t="shared" si="844"/>
        <v>-0.630593916998812-0.600663867213592i</v>
      </c>
      <c r="K2891" t="str">
        <f t="shared" si="845"/>
        <v>0.00231028568490594-0.000956287234637412i</v>
      </c>
      <c r="L2891" t="str">
        <f t="shared" si="846"/>
        <v>0.000714285714285714-0.024717837922382i</v>
      </c>
      <c r="M2891" t="str">
        <f t="shared" si="847"/>
        <v>0.0025-0.000770091730725725i</v>
      </c>
      <c r="N2891">
        <f t="shared" si="848"/>
        <v>78.522040610867606</v>
      </c>
      <c r="O2891">
        <f t="shared" si="849"/>
        <v>11.748209181296801</v>
      </c>
      <c r="P2891" s="3">
        <f t="shared" si="850"/>
        <v>-11.748209181296801</v>
      </c>
      <c r="Q2891" s="3">
        <f t="shared" si="851"/>
        <v>-101.47795938913239</v>
      </c>
      <c r="R2891">
        <f t="shared" si="852"/>
        <v>78.522040610867606</v>
      </c>
      <c r="S2891">
        <f t="shared" si="853"/>
        <v>48.927582980578542</v>
      </c>
      <c r="T2891">
        <f t="shared" si="836"/>
        <v>-11.748209181296801</v>
      </c>
    </row>
    <row r="2892" spans="1:20" x14ac:dyDescent="0.25">
      <c r="A2892">
        <f t="shared" si="837"/>
        <v>308589.27056727873</v>
      </c>
      <c r="B2892">
        <f t="shared" si="854"/>
        <v>49113.507795904741</v>
      </c>
      <c r="C2892" t="str">
        <f t="shared" si="838"/>
        <v>-0.0523697937718667-0.251563944358788i</v>
      </c>
      <c r="D2892" t="str">
        <f t="shared" si="839"/>
        <v>3.46234785324218-0.557777330196766i</v>
      </c>
      <c r="E2892" t="str">
        <f t="shared" si="840"/>
        <v>79.5861334564325-220.601192205636i</v>
      </c>
      <c r="F2892" t="str">
        <f t="shared" si="841"/>
        <v>2.90735836817065-3.12718908356197i</v>
      </c>
      <c r="G2892" t="str">
        <f t="shared" si="842"/>
        <v>0.999123154386819-0.0295985938002343i</v>
      </c>
      <c r="H2892" t="str">
        <f t="shared" si="843"/>
        <v>0.414480040039082-29.9490464721492i</v>
      </c>
      <c r="I2892" t="str">
        <f t="shared" si="844"/>
        <v>-0.625941453379295-0.59830074601956i</v>
      </c>
      <c r="K2892" t="str">
        <f t="shared" si="845"/>
        <v>0.00231006634399212-0.000954309939434089i</v>
      </c>
      <c r="L2892" t="str">
        <f t="shared" si="846"/>
        <v>0.000714285714285714-0.0246242657126738i</v>
      </c>
      <c r="M2892" t="str">
        <f t="shared" si="847"/>
        <v>0.0025-0.000767176460177052i</v>
      </c>
      <c r="N2892">
        <f t="shared" si="848"/>
        <v>78.240303285804558</v>
      </c>
      <c r="O2892">
        <f t="shared" si="849"/>
        <v>11.80278346718724</v>
      </c>
      <c r="P2892" s="3">
        <f t="shared" si="850"/>
        <v>-11.80278346718724</v>
      </c>
      <c r="Q2892" s="3">
        <f t="shared" si="851"/>
        <v>-101.75969671419544</v>
      </c>
      <c r="R2892">
        <f t="shared" si="852"/>
        <v>78.240303285804558</v>
      </c>
      <c r="S2892">
        <f t="shared" si="853"/>
        <v>49.113507795904738</v>
      </c>
      <c r="T2892">
        <f t="shared" si="836"/>
        <v>-11.80278346718724</v>
      </c>
    </row>
    <row r="2893" spans="1:20" x14ac:dyDescent="0.25">
      <c r="A2893">
        <f t="shared" si="837"/>
        <v>309761.90979543439</v>
      </c>
      <c r="B2893">
        <f t="shared" si="854"/>
        <v>49300.139125529182</v>
      </c>
      <c r="C2893" t="str">
        <f t="shared" si="838"/>
        <v>-0.053256170482925-0.249724606830358i</v>
      </c>
      <c r="D2893" t="str">
        <f t="shared" si="839"/>
        <v>3.46222826817656-0.557430622002803i</v>
      </c>
      <c r="E2893" t="str">
        <f t="shared" si="840"/>
        <v>77.8786787552581-219.751045394284i</v>
      </c>
      <c r="F2893" t="str">
        <f t="shared" si="841"/>
        <v>2.90733895677463-3.11600351670655i</v>
      </c>
      <c r="G2893" t="str">
        <f t="shared" si="842"/>
        <v>0.999116483597472-0.0297108700864562i</v>
      </c>
      <c r="H2893" t="str">
        <f t="shared" si="843"/>
        <v>0.411281714475715-29.8347201345837i</v>
      </c>
      <c r="I2893" t="str">
        <f t="shared" si="844"/>
        <v>-0.621324435012073-0.595947530405046i</v>
      </c>
      <c r="K2893" t="str">
        <f t="shared" si="845"/>
        <v>0.00230984557193784-0.000952345981519231i</v>
      </c>
      <c r="L2893" t="str">
        <f t="shared" si="846"/>
        <v>0.000714285714285714-0.0245310477312949i</v>
      </c>
      <c r="M2893" t="str">
        <f t="shared" si="847"/>
        <v>0.0025-0.000764272225719324i</v>
      </c>
      <c r="N2893">
        <f t="shared" si="848"/>
        <v>77.961465471404409</v>
      </c>
      <c r="O2893">
        <f t="shared" si="849"/>
        <v>11.857617366967768</v>
      </c>
      <c r="P2893" s="3">
        <f t="shared" si="850"/>
        <v>-11.857617366967768</v>
      </c>
      <c r="Q2893" s="3">
        <f t="shared" si="851"/>
        <v>-102.03853452859559</v>
      </c>
      <c r="R2893">
        <f t="shared" si="852"/>
        <v>77.961465471404409</v>
      </c>
      <c r="S2893">
        <f t="shared" si="853"/>
        <v>49.300139125529185</v>
      </c>
      <c r="T2893">
        <f t="shared" si="836"/>
        <v>-11.857617366967768</v>
      </c>
    </row>
    <row r="2894" spans="1:20" x14ac:dyDescent="0.25">
      <c r="A2894">
        <f t="shared" si="837"/>
        <v>310939.0050526571</v>
      </c>
      <c r="B2894">
        <f t="shared" si="854"/>
        <v>49487.479654206196</v>
      </c>
      <c r="C2894" t="str">
        <f t="shared" si="838"/>
        <v>-0.0541139724766271-0.247888177442102i</v>
      </c>
      <c r="D2894" t="str">
        <f t="shared" si="839"/>
        <v>3.46210778089256-0.557091809801222i</v>
      </c>
      <c r="E2894" t="str">
        <f t="shared" si="840"/>
        <v>76.1962708603226-218.885201805959i</v>
      </c>
      <c r="F2894" t="str">
        <f t="shared" si="841"/>
        <v>2.90731939783386-3.10486276582487i</v>
      </c>
      <c r="G2894" t="str">
        <f t="shared" si="842"/>
        <v>0.999109762103896-0.0298235707552303i</v>
      </c>
      <c r="H2894" t="str">
        <f t="shared" si="843"/>
        <v>0.408108010121561-29.7208373353207i</v>
      </c>
      <c r="I2894" t="str">
        <f t="shared" si="844"/>
        <v>-0.616742589650011-0.593604171590385i</v>
      </c>
      <c r="K2894" t="str">
        <f t="shared" si="845"/>
        <v>0.00230962335714868-0.000950395328319132i</v>
      </c>
      <c r="L2894" t="str">
        <f t="shared" si="846"/>
        <v>0.000714285714285714-0.0244381826372733i</v>
      </c>
      <c r="M2894" t="str">
        <f t="shared" si="847"/>
        <v>0.0025-0.000761378985574141i</v>
      </c>
      <c r="N2894">
        <f t="shared" si="848"/>
        <v>77.685524387747961</v>
      </c>
      <c r="O2894">
        <f t="shared" si="849"/>
        <v>11.912701389176288</v>
      </c>
      <c r="P2894" s="3">
        <f t="shared" si="850"/>
        <v>-11.912701389176288</v>
      </c>
      <c r="Q2894" s="3">
        <f t="shared" si="851"/>
        <v>-102.31447561225204</v>
      </c>
      <c r="R2894">
        <f t="shared" si="852"/>
        <v>77.685524387747961</v>
      </c>
      <c r="S2894">
        <f t="shared" si="853"/>
        <v>49.487479654206197</v>
      </c>
      <c r="T2894">
        <f t="shared" si="836"/>
        <v>-11.912701389176288</v>
      </c>
    </row>
    <row r="2895" spans="1:20" x14ac:dyDescent="0.25">
      <c r="A2895">
        <f t="shared" si="837"/>
        <v>312120.57327185717</v>
      </c>
      <c r="B2895">
        <f t="shared" si="854"/>
        <v>49675.532076892181</v>
      </c>
      <c r="C2895" t="str">
        <f t="shared" si="838"/>
        <v>-0.0549436077875394-0.246055227331685i</v>
      </c>
      <c r="D2895" t="str">
        <f t="shared" si="839"/>
        <v>3.46198638464714-0.556760887325429i</v>
      </c>
      <c r="E2895" t="str">
        <f t="shared" si="840"/>
        <v>74.5389179835107-218.004384069715i</v>
      </c>
      <c r="F2895" t="str">
        <f t="shared" si="841"/>
        <v>2.90729969022889-3.09376667055319i</v>
      </c>
      <c r="G2895" t="str">
        <f t="shared" si="842"/>
        <v>0.999102989521382-0.0299366973933159i</v>
      </c>
      <c r="H2895" t="str">
        <f t="shared" si="843"/>
        <v>0.404958734247573-29.6073962724717i</v>
      </c>
      <c r="I2895" t="str">
        <f t="shared" si="844"/>
        <v>-0.612195647169685-0.591270621111089i</v>
      </c>
      <c r="K2895" t="str">
        <f t="shared" si="845"/>
        <v>0.00230939968796364-0.000948457947404537i</v>
      </c>
      <c r="L2895" t="str">
        <f t="shared" si="846"/>
        <v>0.000714285714285714-0.0243456690947134i</v>
      </c>
      <c r="M2895" t="str">
        <f t="shared" si="847"/>
        <v>0.0025-0.000758496698121281i</v>
      </c>
      <c r="N2895">
        <f t="shared" si="848"/>
        <v>77.412475930977166</v>
      </c>
      <c r="O2895">
        <f t="shared" si="849"/>
        <v>11.968026172922986</v>
      </c>
      <c r="P2895" s="3">
        <f t="shared" si="850"/>
        <v>-11.968026172922986</v>
      </c>
      <c r="Q2895" s="3">
        <f t="shared" si="851"/>
        <v>-102.58752406902283</v>
      </c>
      <c r="R2895">
        <f t="shared" si="852"/>
        <v>77.412475930977166</v>
      </c>
      <c r="S2895">
        <f t="shared" si="853"/>
        <v>49.675532076892182</v>
      </c>
      <c r="T2895">
        <f t="shared" si="836"/>
        <v>-11.968026172922986</v>
      </c>
    </row>
    <row r="2896" spans="1:20" x14ac:dyDescent="0.25">
      <c r="A2896">
        <f t="shared" si="837"/>
        <v>313306.63145029027</v>
      </c>
      <c r="B2896">
        <f t="shared" si="854"/>
        <v>49864.299098784373</v>
      </c>
      <c r="C2896" t="str">
        <f t="shared" si="838"/>
        <v>-0.055745493275457-0.244226306417108i</v>
      </c>
      <c r="D2896" t="str">
        <f t="shared" si="839"/>
        <v>3.46186407264783-0.556437848406635i</v>
      </c>
      <c r="E2896" t="str">
        <f t="shared" si="840"/>
        <v>72.9066082584978-217.10930261002i</v>
      </c>
      <c r="F2896" t="str">
        <f t="shared" si="841"/>
        <v>2.90727983283178-3.08271507116896i</v>
      </c>
      <c r="G2896" t="str">
        <f t="shared" si="842"/>
        <v>0.999096165462314-0.0300502515932064i</v>
      </c>
      <c r="H2896" t="str">
        <f t="shared" si="843"/>
        <v>0.401833695684384-29.4943951523776i</v>
      </c>
      <c r="I2896" t="str">
        <f t="shared" si="844"/>
        <v>-0.607683339554272-0.588946830815069i</v>
      </c>
      <c r="K2896" t="str">
        <f t="shared" si="845"/>
        <v>0.00230917455265468-0.000946533806489697i</v>
      </c>
      <c r="L2896" t="str">
        <f t="shared" si="846"/>
        <v>0.000714285714285714-0.0242535057727768i</v>
      </c>
      <c r="M2896" t="str">
        <f t="shared" si="847"/>
        <v>0.0025-0.000755625321898063i</v>
      </c>
      <c r="N2896">
        <f t="shared" si="848"/>
        <v>77.14231471989973</v>
      </c>
      <c r="O2896">
        <f t="shared" si="849"/>
        <v>12.023582491250441</v>
      </c>
      <c r="P2896" s="3">
        <f t="shared" si="850"/>
        <v>-12.023582491250441</v>
      </c>
      <c r="Q2896" s="3">
        <f t="shared" si="851"/>
        <v>-102.85768528010027</v>
      </c>
      <c r="R2896">
        <f t="shared" si="852"/>
        <v>77.14231471989973</v>
      </c>
      <c r="S2896">
        <f t="shared" si="853"/>
        <v>49.864299098784372</v>
      </c>
      <c r="T2896">
        <f t="shared" si="836"/>
        <v>-12.023582491250441</v>
      </c>
    </row>
    <row r="2897" spans="1:20" x14ac:dyDescent="0.25">
      <c r="A2897">
        <f t="shared" si="837"/>
        <v>314497.19664980139</v>
      </c>
      <c r="B2897">
        <f t="shared" si="854"/>
        <v>50053.783435359757</v>
      </c>
      <c r="C2897" t="str">
        <f t="shared" si="838"/>
        <v>-0.0565200537078485-0.242401943554579i</v>
      </c>
      <c r="D2897" t="str">
        <f t="shared" si="839"/>
        <v>3.46174083805231-0.556122686973589i</v>
      </c>
      <c r="E2897" t="str">
        <f t="shared" si="840"/>
        <v>71.2993105928477-216.200655223679i</v>
      </c>
      <c r="F2897" t="str">
        <f t="shared" si="841"/>
        <v>2.90725982450609-3.0717078085886i</v>
      </c>
      <c r="G2897" t="str">
        <f t="shared" si="842"/>
        <v>0.999089289536142-0.030164234953148i</v>
      </c>
      <c r="H2897" t="str">
        <f t="shared" si="843"/>
        <v>0.398732704808966-29.3818321895623i</v>
      </c>
      <c r="I2897" t="str">
        <f t="shared" si="844"/>
        <v>-0.603205400876672-0.58663275285996i</v>
      </c>
      <c r="K2897" t="str">
        <f t="shared" si="845"/>
        <v>0.0023089479394263-0.000944622873431433i</v>
      </c>
      <c r="L2897" t="str">
        <f t="shared" si="846"/>
        <v>0.000714285714285714-0.0241616913456633i</v>
      </c>
      <c r="M2897" t="str">
        <f t="shared" si="847"/>
        <v>0.0025-0.000752764815598791i</v>
      </c>
      <c r="N2897">
        <f t="shared" si="848"/>
        <v>76.875034142356157</v>
      </c>
      <c r="O2897">
        <f t="shared" si="849"/>
        <v>12.079361254177796</v>
      </c>
      <c r="P2897" s="3">
        <f t="shared" si="850"/>
        <v>-12.079361254177796</v>
      </c>
      <c r="Q2897" s="3">
        <f t="shared" si="851"/>
        <v>-103.12496585764384</v>
      </c>
      <c r="R2897">
        <f t="shared" si="852"/>
        <v>76.875034142356157</v>
      </c>
      <c r="S2897">
        <f t="shared" si="853"/>
        <v>50.053783435359755</v>
      </c>
      <c r="T2897">
        <f t="shared" si="836"/>
        <v>-12.079361254177796</v>
      </c>
    </row>
    <row r="2898" spans="1:20" x14ac:dyDescent="0.25">
      <c r="A2898">
        <f t="shared" si="837"/>
        <v>315692.2859970706</v>
      </c>
      <c r="B2898">
        <f t="shared" si="854"/>
        <v>50243.987812414125</v>
      </c>
      <c r="C2898" t="str">
        <f t="shared" si="838"/>
        <v>-0.0572677208727132-0.240582646729615i</v>
      </c>
      <c r="D2898" t="str">
        <f t="shared" si="839"/>
        <v>3.46161667396829-0.555815397052328i</v>
      </c>
      <c r="E2898" t="str">
        <f t="shared" si="840"/>
        <v>69.7169755150454-215.27912670249i</v>
      </c>
      <c r="F2898" t="str">
        <f t="shared" si="841"/>
        <v>2.90723966410673-3.06074472436513i</v>
      </c>
      <c r="G2898" t="str">
        <f t="shared" si="842"/>
        <v>0.999082361349369-0.0302786490771585i</v>
      </c>
      <c r="H2898" t="str">
        <f t="shared" si="843"/>
        <v>0.395655573531383-29.2697056066852i</v>
      </c>
      <c r="I2898" t="str">
        <f t="shared" si="844"/>
        <v>-0.598761567282711-0.5843283397104i</v>
      </c>
      <c r="K2898" t="str">
        <f t="shared" si="845"/>
        <v>0.00230871983641512-0.000942725116228111i</v>
      </c>
      <c r="L2898" t="str">
        <f t="shared" si="846"/>
        <v>0.000714285714285714-0.0240702244925914i</v>
      </c>
      <c r="M2898" t="str">
        <f t="shared" si="847"/>
        <v>0.0025-0.000749915138074107i</v>
      </c>
      <c r="N2898">
        <f t="shared" si="848"/>
        <v>76.610626401264511</v>
      </c>
      <c r="O2898">
        <f t="shared" si="849"/>
        <v>12.135353511439144</v>
      </c>
      <c r="P2898" s="3">
        <f t="shared" si="850"/>
        <v>-12.135353511439144</v>
      </c>
      <c r="Q2898" s="3">
        <f t="shared" si="851"/>
        <v>-103.38937359873549</v>
      </c>
      <c r="R2898">
        <f t="shared" si="852"/>
        <v>76.610626401264511</v>
      </c>
      <c r="S2898">
        <f t="shared" si="853"/>
        <v>50.243987812414126</v>
      </c>
      <c r="T2898">
        <f t="shared" si="836"/>
        <v>-12.135353511439144</v>
      </c>
    </row>
    <row r="2899" spans="1:20" x14ac:dyDescent="0.25">
      <c r="A2899">
        <f t="shared" si="837"/>
        <v>316891.91668385948</v>
      </c>
      <c r="B2899">
        <f t="shared" si="854"/>
        <v>50434.9149661013</v>
      </c>
      <c r="C2899" t="str">
        <f t="shared" si="838"/>
        <v>-0.0579889327224684-0.238768903278905i</v>
      </c>
      <c r="D2899" t="str">
        <f t="shared" si="839"/>
        <v>3.46149157345289-0.555515972765897i</v>
      </c>
      <c r="E2899" t="str">
        <f t="shared" si="840"/>
        <v>68.1595360145187-214.345388500022i</v>
      </c>
      <c r="F2899" t="str">
        <f t="shared" si="841"/>
        <v>2.90721935048002-3.04982566068594i</v>
      </c>
      <c r="G2899" t="str">
        <f t="shared" si="842"/>
        <v>0.99907538050552-0.0303934955750448i</v>
      </c>
      <c r="H2899" t="str">
        <f t="shared" si="843"/>
        <v>0.392602115281647-29.1580136344934i</v>
      </c>
      <c r="I2899" t="str">
        <f t="shared" si="844"/>
        <v>-0.594351576974501-0.582033544135389i</v>
      </c>
      <c r="K2899" t="str">
        <f t="shared" si="845"/>
        <v>0.00230849023168939-0.000940840503018761i</v>
      </c>
      <c r="L2899" t="str">
        <f t="shared" si="846"/>
        <v>0.000714285714285714-0.0239791038977799i</v>
      </c>
      <c r="M2899" t="str">
        <f t="shared" si="847"/>
        <v>0.0025-0.000747076248330454i</v>
      </c>
      <c r="N2899">
        <f t="shared" si="848"/>
        <v>76.349082560271398</v>
      </c>
      <c r="O2899">
        <f t="shared" si="849"/>
        <v>12.191550454926798</v>
      </c>
      <c r="P2899" s="3">
        <f t="shared" si="850"/>
        <v>-12.191550454926798</v>
      </c>
      <c r="Q2899" s="3">
        <f t="shared" si="851"/>
        <v>-103.6509174397286</v>
      </c>
      <c r="R2899">
        <f t="shared" si="852"/>
        <v>76.349082560271398</v>
      </c>
      <c r="S2899">
        <f t="shared" si="853"/>
        <v>50.434914966101303</v>
      </c>
      <c r="T2899">
        <f t="shared" si="836"/>
        <v>-12.191550454926798</v>
      </c>
    </row>
    <row r="2900" spans="1:20" x14ac:dyDescent="0.25">
      <c r="A2900">
        <f t="shared" si="837"/>
        <v>318096.10596725816</v>
      </c>
      <c r="B2900">
        <f t="shared" si="854"/>
        <v>50626.567642972484</v>
      </c>
      <c r="C2900" t="str">
        <f t="shared" si="838"/>
        <v>-0.0586841325493398-0.236961180140574i</v>
      </c>
      <c r="D2900" t="str">
        <f t="shared" si="839"/>
        <v>3.46136552951239-0.555224408334084i</v>
      </c>
      <c r="E2900" t="str">
        <f t="shared" si="840"/>
        <v>66.6269083727692-213.400098440802i</v>
      </c>
      <c r="F2900" t="str">
        <f t="shared" si="841"/>
        <v>2.90719888246356-3.03895046037042i</v>
      </c>
      <c r="G2900" t="str">
        <f t="shared" si="842"/>
        <v>0.999068346605125-0.0305087760624228i</v>
      </c>
      <c r="H2900" t="str">
        <f t="shared" si="843"/>
        <v>0.389572144996781-29.0467545117774i</v>
      </c>
      <c r="I2900" t="str">
        <f t="shared" si="844"/>
        <v>-0.589975170193969-0.579748319205679i</v>
      </c>
      <c r="K2900" t="str">
        <f t="shared" si="845"/>
        <v>0.00230825911324863-0.000938969002082047i</v>
      </c>
      <c r="L2900" t="str">
        <f t="shared" si="846"/>
        <v>0.000714285714285714-0.0238883282504282i</v>
      </c>
      <c r="M2900" t="str">
        <f t="shared" si="847"/>
        <v>0.0025-0.00074424810552944i</v>
      </c>
      <c r="N2900">
        <f t="shared" si="848"/>
        <v>76.090392588945051</v>
      </c>
      <c r="O2900">
        <f t="shared" si="849"/>
        <v>12.247943420848486</v>
      </c>
      <c r="P2900" s="3">
        <f t="shared" si="850"/>
        <v>-12.247943420848486</v>
      </c>
      <c r="Q2900" s="3">
        <f t="shared" si="851"/>
        <v>-103.90960741105495</v>
      </c>
      <c r="R2900">
        <f t="shared" si="852"/>
        <v>76.090392588945051</v>
      </c>
      <c r="S2900">
        <f t="shared" si="853"/>
        <v>50.626567642972482</v>
      </c>
      <c r="T2900">
        <f t="shared" si="836"/>
        <v>-12.247943420848486</v>
      </c>
    </row>
    <row r="2901" spans="1:20" x14ac:dyDescent="0.25">
      <c r="A2901">
        <f t="shared" si="837"/>
        <v>319304.87116993376</v>
      </c>
      <c r="B2901">
        <f t="shared" si="854"/>
        <v>50818.948600015778</v>
      </c>
      <c r="C2901" t="str">
        <f t="shared" si="838"/>
        <v>-0.0593537681926343-0.235159924130484i</v>
      </c>
      <c r="D2901" t="str">
        <f t="shared" si="839"/>
        <v>3.46123853510199-0.55494069807317i</v>
      </c>
      <c r="E2901" t="str">
        <f t="shared" si="840"/>
        <v>65.1189929839249-212.443900470208i</v>
      </c>
      <c r="F2901" t="str">
        <f t="shared" si="841"/>
        <v>2.9071782588861-3.02811896686779i</v>
      </c>
      <c r="G2901" t="str">
        <f t="shared" si="842"/>
        <v>0.999061259245693-0.0306244921607345i</v>
      </c>
      <c r="H2901" t="str">
        <f t="shared" si="843"/>
        <v>0.38656547910789-28.9359264853228i</v>
      </c>
      <c r="I2901" t="str">
        <f t="shared" si="844"/>
        <v>-0.585632089206478-0.57747261829112i</v>
      </c>
      <c r="K2901" t="str">
        <f t="shared" si="845"/>
        <v>0.00230802646902314-0.000937110581835329i</v>
      </c>
      <c r="L2901" t="str">
        <f t="shared" si="846"/>
        <v>0.000714285714285714-0.0237978962446984i</v>
      </c>
      <c r="M2901" t="str">
        <f t="shared" si="847"/>
        <v>0.0025-0.000741430668987289i</v>
      </c>
      <c r="N2901">
        <f t="shared" si="848"/>
        <v>75.834545407436167</v>
      </c>
      <c r="O2901">
        <f t="shared" si="849"/>
        <v>12.304523891609255</v>
      </c>
      <c r="P2901" s="3">
        <f t="shared" si="850"/>
        <v>-12.304523891609255</v>
      </c>
      <c r="Q2901" s="3">
        <f t="shared" si="851"/>
        <v>-104.16545459256383</v>
      </c>
      <c r="R2901">
        <f t="shared" si="852"/>
        <v>75.834545407436167</v>
      </c>
      <c r="S2901">
        <f t="shared" si="853"/>
        <v>50.81894860001578</v>
      </c>
      <c r="T2901">
        <f t="shared" si="836"/>
        <v>-12.304523891609255</v>
      </c>
    </row>
    <row r="2902" spans="1:20" x14ac:dyDescent="0.25">
      <c r="A2902">
        <f t="shared" si="837"/>
        <v>320518.2296803795</v>
      </c>
      <c r="B2902">
        <f t="shared" si="854"/>
        <v>51012.060604695842</v>
      </c>
      <c r="C2902" t="str">
        <f t="shared" si="838"/>
        <v>-0.0599982912780116-0.233365562242309i</v>
      </c>
      <c r="D2902" t="str">
        <f t="shared" si="839"/>
        <v>3.46111058312524-0.554664836395646i</v>
      </c>
      <c r="E2902" t="str">
        <f t="shared" si="840"/>
        <v>63.6356751632291-211.477424443288i</v>
      </c>
      <c r="F2902" t="str">
        <f t="shared" si="841"/>
        <v>2.90715747856764-3.01733102425475i</v>
      </c>
      <c r="G2902" t="str">
        <f t="shared" si="842"/>
        <v>0.999054118021695-0.0307406454972678i</v>
      </c>
      <c r="H2902" t="str">
        <f t="shared" si="843"/>
        <v>0.383581935527472-28.8255278098672i</v>
      </c>
      <c r="I2902" t="str">
        <f t="shared" si="844"/>
        <v>-0.581322078284652-0.575206395058169i</v>
      </c>
      <c r="K2902" t="str">
        <f t="shared" si="845"/>
        <v>0.00230779228687361-0.000935265210833716i</v>
      </c>
      <c r="L2902" t="str">
        <f t="shared" si="846"/>
        <v>0.000714285714285714-0.0237078065796956i</v>
      </c>
      <c r="M2902" t="str">
        <f t="shared" si="847"/>
        <v>0.0025-0.000738623898174229i</v>
      </c>
      <c r="N2902">
        <f t="shared" si="848"/>
        <v>75.581528930568638</v>
      </c>
      <c r="O2902">
        <f t="shared" si="849"/>
        <v>12.361283497428994</v>
      </c>
      <c r="P2902" s="3">
        <f t="shared" si="850"/>
        <v>-12.361283497428994</v>
      </c>
      <c r="Q2902" s="3">
        <f t="shared" si="851"/>
        <v>-104.41847106943136</v>
      </c>
      <c r="R2902">
        <f t="shared" si="852"/>
        <v>75.581528930568638</v>
      </c>
      <c r="S2902">
        <f t="shared" si="853"/>
        <v>51.01206060469584</v>
      </c>
      <c r="T2902">
        <f t="shared" si="836"/>
        <v>-12.361283497428994</v>
      </c>
    </row>
    <row r="2903" spans="1:20" x14ac:dyDescent="0.25">
      <c r="A2903">
        <f t="shared" si="837"/>
        <v>321736.19895316497</v>
      </c>
      <c r="B2903">
        <f t="shared" si="854"/>
        <v>51205.906434993689</v>
      </c>
      <c r="C2903" t="str">
        <f t="shared" si="838"/>
        <v>-0.060618156488949-0.231578501969155i</v>
      </c>
      <c r="D2903" t="str">
        <f t="shared" si="839"/>
        <v>3.46098166643384-0.554396817809955i</v>
      </c>
      <c r="E2903" t="str">
        <f t="shared" si="840"/>
        <v>62.1768259419661-210.501285950757i</v>
      </c>
      <c r="F2903" t="str">
        <f t="shared" si="841"/>
        <v>2.90713654031914-3.00658647723328i</v>
      </c>
      <c r="G2903" t="str">
        <f t="shared" si="842"/>
        <v>0.999046922524532-0.0308572377051744i</v>
      </c>
      <c r="H2903" t="str">
        <f t="shared" si="843"/>
        <v>0.380621333636719-28.7155567480518i</v>
      </c>
      <c r="I2903" t="str">
        <f t="shared" si="844"/>
        <v>-0.577044883692237-0.57294960346724i</v>
      </c>
      <c r="K2903" t="str">
        <f t="shared" si="845"/>
        <v>0.00230755655459064-0.000933432857769016i</v>
      </c>
      <c r="L2903" t="str">
        <f t="shared" si="846"/>
        <v>0.000714285714285714-0.0236180579594497i</v>
      </c>
      <c r="M2903" t="str">
        <f t="shared" si="847"/>
        <v>0.0025-0.000735827752713914i</v>
      </c>
      <c r="N2903">
        <f t="shared" si="848"/>
        <v>75.331330111278746</v>
      </c>
      <c r="O2903">
        <f t="shared" si="849"/>
        <v>12.418214017705999</v>
      </c>
      <c r="P2903" s="3">
        <f t="shared" si="850"/>
        <v>-12.418214017705999</v>
      </c>
      <c r="Q2903" s="3">
        <f t="shared" si="851"/>
        <v>-104.66866988872125</v>
      </c>
      <c r="R2903">
        <f t="shared" si="852"/>
        <v>75.331330111278746</v>
      </c>
      <c r="S2903">
        <f t="shared" si="853"/>
        <v>51.205906434993686</v>
      </c>
      <c r="T2903">
        <f t="shared" si="836"/>
        <v>-12.418214017705999</v>
      </c>
    </row>
    <row r="2904" spans="1:20" x14ac:dyDescent="0.25">
      <c r="A2904">
        <f t="shared" si="837"/>
        <v>322958.79650918703</v>
      </c>
      <c r="B2904">
        <f t="shared" si="854"/>
        <v>51400.488879446668</v>
      </c>
      <c r="C2904" t="str">
        <f t="shared" si="838"/>
        <v>-0.0612138208702202-0.229799131644664i</v>
      </c>
      <c r="D2904" t="str">
        <f t="shared" si="839"/>
        <v>3.46085177782718-0.554136636920214i</v>
      </c>
      <c r="E2904" t="str">
        <f t="shared" si="840"/>
        <v>60.742302847733-209.516086180382i</v>
      </c>
      <c r="F2904" t="str">
        <f t="shared" si="841"/>
        <v>2.90711544294266-2.99588517112833i</v>
      </c>
      <c r="G2904" t="str">
        <f t="shared" si="842"/>
        <v>0.999039672342523-0.0309742704234887i</v>
      </c>
      <c r="H2904" t="str">
        <f t="shared" si="843"/>
        <v>0.377683494273071-28.6060115703799i</v>
      </c>
      <c r="I2904" t="str">
        <f t="shared" si="844"/>
        <v>-0.572800253668222-0.570702197770294i</v>
      </c>
      <c r="K2904" t="str">
        <f t="shared" si="845"/>
        <v>0.00230731925989433-0.000931613491468855i</v>
      </c>
      <c r="L2904" t="str">
        <f t="shared" si="846"/>
        <v>0.000714285714285714-0.0235286490928967i</v>
      </c>
      <c r="M2904" t="str">
        <f t="shared" si="847"/>
        <v>0.0025-0.000733042192382857i</v>
      </c>
      <c r="N2904">
        <f t="shared" si="848"/>
        <v>75.083934983390606</v>
      </c>
      <c r="O2904">
        <f t="shared" si="849"/>
        <v>12.475307382136148</v>
      </c>
      <c r="P2904" s="3">
        <f t="shared" si="850"/>
        <v>-12.475307382136148</v>
      </c>
      <c r="Q2904" s="3">
        <f t="shared" si="851"/>
        <v>-104.91606501660939</v>
      </c>
      <c r="R2904">
        <f t="shared" si="852"/>
        <v>75.083934983390606</v>
      </c>
      <c r="S2904">
        <f t="shared" si="853"/>
        <v>51.400488879446669</v>
      </c>
      <c r="T2904">
        <f t="shared" si="836"/>
        <v>-12.475307382136148</v>
      </c>
    </row>
    <row r="2905" spans="1:20" x14ac:dyDescent="0.25">
      <c r="A2905">
        <f t="shared" si="837"/>
        <v>324186.0399359219</v>
      </c>
      <c r="B2905">
        <f t="shared" si="854"/>
        <v>51595.810737188564</v>
      </c>
      <c r="C2905" t="str">
        <f t="shared" si="838"/>
        <v>-0.0617857431633736-0.228027820801485i</v>
      </c>
      <c r="D2905" t="str">
        <f t="shared" si="839"/>
        <v>3.46072091005211-0.553884288425967i</v>
      </c>
      <c r="E2905" t="str">
        <f t="shared" si="840"/>
        <v>59.3319506687766-208.522411811978i</v>
      </c>
      <c r="F2905" t="str">
        <f t="shared" si="841"/>
        <v>2.9070941852312-2.98522695188566i</v>
      </c>
      <c r="G2905" t="str">
        <f t="shared" si="842"/>
        <v>0.999032367060873-0.0310917452971464i</v>
      </c>
      <c r="H2905" t="str">
        <f t="shared" si="843"/>
        <v>0.374768239717772-28.4968905551696i</v>
      </c>
      <c r="I2905" t="str">
        <f t="shared" si="844"/>
        <v>-0.568587938410988-0.568464132508273i</v>
      </c>
      <c r="K2905" t="str">
        <f t="shared" si="845"/>
        <v>0.00230708039043387-0.000929807080895631i</v>
      </c>
      <c r="L2905" t="str">
        <f t="shared" si="846"/>
        <v>0.000714285714285714-0.02343957869386i</v>
      </c>
      <c r="M2905" t="str">
        <f t="shared" si="847"/>
        <v>0.0025-0.000730267177109844i</v>
      </c>
      <c r="N2905">
        <f t="shared" si="848"/>
        <v>74.839328703649855</v>
      </c>
      <c r="O2905">
        <f t="shared" si="849"/>
        <v>12.532555671599447</v>
      </c>
      <c r="P2905" s="3">
        <f t="shared" si="850"/>
        <v>-12.532555671599447</v>
      </c>
      <c r="Q2905" s="3">
        <f t="shared" si="851"/>
        <v>-105.16067129635015</v>
      </c>
      <c r="R2905">
        <f t="shared" si="852"/>
        <v>74.839328703649855</v>
      </c>
      <c r="S2905">
        <f t="shared" si="853"/>
        <v>51.595810737188565</v>
      </c>
      <c r="T2905">
        <f t="shared" si="836"/>
        <v>-12.532555671599447</v>
      </c>
    </row>
    <row r="2906" spans="1:20" x14ac:dyDescent="0.25">
      <c r="A2906">
        <f t="shared" si="837"/>
        <v>325417.94688767847</v>
      </c>
      <c r="B2906">
        <f t="shared" si="854"/>
        <v>51791.874817989883</v>
      </c>
      <c r="C2906" t="str">
        <f t="shared" si="838"/>
        <v>-0.0623343831738684-0.22626492054516i</v>
      </c>
      <c r="D2906" t="str">
        <f t="shared" si="839"/>
        <v>3.46058905580233-0.553639767121887i</v>
      </c>
      <c r="E2906" t="str">
        <f t="shared" si="840"/>
        <v>57.9456022015346-207.520834944249i</v>
      </c>
      <c r="F2906" t="str">
        <f t="shared" si="841"/>
        <v>2.9070727659686-2.97461166606955i</v>
      </c>
      <c r="G2906" t="str">
        <f t="shared" si="842"/>
        <v>0.999025006261653-0.0312096639770032i</v>
      </c>
      <c r="H2906" t="str">
        <f t="shared" si="843"/>
        <v>0.37187539368361-28.3881919885108i</v>
      </c>
      <c r="I2906" t="str">
        <f t="shared" si="844"/>
        <v>-0.564407690062646-0.566235362508657i</v>
      </c>
      <c r="K2906" t="str">
        <f t="shared" si="845"/>
        <v>0.00230683993378704-0.000928013595145546i</v>
      </c>
      <c r="L2906" t="str">
        <f t="shared" si="846"/>
        <v>0.000714285714285714-0.023350845481032i</v>
      </c>
      <c r="M2906" t="str">
        <f t="shared" si="847"/>
        <v>0.0025-0.000727502666975338i</v>
      </c>
      <c r="N2906">
        <f t="shared" si="848"/>
        <v>74.597495592999948</v>
      </c>
      <c r="O2906">
        <f t="shared" si="849"/>
        <v>12.589951118824915</v>
      </c>
      <c r="P2906" s="3">
        <f t="shared" si="850"/>
        <v>-12.589951118824915</v>
      </c>
      <c r="Q2906" s="3">
        <f t="shared" si="851"/>
        <v>-105.40250440700005</v>
      </c>
      <c r="R2906">
        <f t="shared" si="852"/>
        <v>74.597495592999948</v>
      </c>
      <c r="S2906">
        <f t="shared" si="853"/>
        <v>51.791874817989886</v>
      </c>
      <c r="T2906">
        <f t="shared" si="836"/>
        <v>-12.589951118824915</v>
      </c>
    </row>
    <row r="2907" spans="1:20" x14ac:dyDescent="0.25">
      <c r="A2907">
        <f t="shared" si="837"/>
        <v>326654.53508585162</v>
      </c>
      <c r="B2907">
        <f t="shared" si="854"/>
        <v>51988.683942298245</v>
      </c>
      <c r="C2907" t="str">
        <f t="shared" si="838"/>
        <v>-0.062860201169587-0.224510763941601i</v>
      </c>
      <c r="D2907" t="str">
        <f t="shared" si="839"/>
        <v>3.4604562077183-0.55340306789753i</v>
      </c>
      <c r="E2907" t="str">
        <f t="shared" si="840"/>
        <v>56.5830789804648-206.511913051716i</v>
      </c>
      <c r="F2907" t="str">
        <f t="shared" si="841"/>
        <v>2.90705118392955-2.96403916086057i</v>
      </c>
      <c r="G2907" t="str">
        <f t="shared" si="842"/>
        <v>0.999017589523778-0.0313280281198539i</v>
      </c>
      <c r="H2907" t="str">
        <f t="shared" si="843"/>
        <v>0.369004781302738-28.2799141642209i</v>
      </c>
      <c r="I2907" t="str">
        <f t="shared" si="844"/>
        <v>-0.560259262693485-0.564015842883026i</v>
      </c>
      <c r="K2907" t="str">
        <f t="shared" si="845"/>
        <v>0.00230659787745983-0.00092623300344764i</v>
      </c>
      <c r="L2907" t="str">
        <f t="shared" si="846"/>
        <v>0.000714285714285714-0.0232624481779558i</v>
      </c>
      <c r="M2907" t="str">
        <f t="shared" si="847"/>
        <v>0.0025-0.000724748622210933i</v>
      </c>
      <c r="N2907">
        <f t="shared" si="848"/>
        <v>74.358419177057058</v>
      </c>
      <c r="O2907">
        <f t="shared" si="849"/>
        <v>12.647486108841694</v>
      </c>
      <c r="P2907" s="3">
        <f t="shared" si="850"/>
        <v>-12.647486108841694</v>
      </c>
      <c r="Q2907" s="3">
        <f t="shared" si="851"/>
        <v>-105.64158082294294</v>
      </c>
      <c r="R2907">
        <f t="shared" si="852"/>
        <v>74.358419177057058</v>
      </c>
      <c r="S2907">
        <f t="shared" si="853"/>
        <v>51.988683942298245</v>
      </c>
      <c r="T2907">
        <f t="shared" si="836"/>
        <v>-12.647486108841694</v>
      </c>
    </row>
    <row r="2908" spans="1:20" x14ac:dyDescent="0.25">
      <c r="A2908">
        <f t="shared" si="837"/>
        <v>327895.82231917785</v>
      </c>
      <c r="B2908">
        <f t="shared" si="854"/>
        <v>52186.240941278978</v>
      </c>
      <c r="C2908" t="str">
        <f t="shared" si="838"/>
        <v>-0.0633636573102782-0.222765666416278i</v>
      </c>
      <c r="D2908" t="str">
        <f t="shared" si="839"/>
        <v>3.46032235838668-0.553174185737053i</v>
      </c>
      <c r="E2908" t="str">
        <f t="shared" si="840"/>
        <v>55.244191989441-205.496188970003i</v>
      </c>
      <c r="F2908" t="str">
        <f t="shared" si="841"/>
        <v>2.90702943787949-2.95350928405344i</v>
      </c>
      <c r="G2908" t="str">
        <f t="shared" si="842"/>
        <v>0.999010116422981-0.0314468393884504i</v>
      </c>
      <c r="H2908" t="str">
        <f t="shared" si="843"/>
        <v>0.366156229114627-28.1720553838013i</v>
      </c>
      <c r="I2908" t="str">
        <f t="shared" si="844"/>
        <v>-0.556142412286569-0.561805529024646i</v>
      </c>
      <c r="K2908" t="str">
        <f t="shared" si="845"/>
        <v>0.00230635420888596-0.000924465275162779i</v>
      </c>
      <c r="L2908" t="str">
        <f t="shared" si="846"/>
        <v>0.000714285714285714-0.0231743855130064i</v>
      </c>
      <c r="M2908" t="str">
        <f t="shared" si="847"/>
        <v>0.0025-0.000722005003198777i</v>
      </c>
      <c r="N2908">
        <f t="shared" si="848"/>
        <v>74.122082225755832</v>
      </c>
      <c r="O2908">
        <f t="shared" si="849"/>
        <v>12.705153179229978</v>
      </c>
      <c r="P2908" s="3">
        <f t="shared" si="850"/>
        <v>-12.705153179229978</v>
      </c>
      <c r="Q2908" s="3">
        <f t="shared" si="851"/>
        <v>-105.87791777424417</v>
      </c>
      <c r="R2908">
        <f t="shared" si="852"/>
        <v>74.122082225755832</v>
      </c>
      <c r="S2908">
        <f t="shared" si="853"/>
        <v>52.186240941278982</v>
      </c>
      <c r="T2908">
        <f t="shared" si="836"/>
        <v>-12.705153179229978</v>
      </c>
    </row>
    <row r="2909" spans="1:20" x14ac:dyDescent="0.25">
      <c r="A2909">
        <f t="shared" si="837"/>
        <v>329141.82644399075</v>
      </c>
      <c r="B2909">
        <f t="shared" si="854"/>
        <v>52384.548656855841</v>
      </c>
      <c r="C2909" t="str">
        <f t="shared" si="838"/>
        <v>-0.0638452111074608-0.221029926163475i</v>
      </c>
      <c r="D2909" t="str">
        <f t="shared" si="839"/>
        <v>3.46018750034002-0.552953115718947i</v>
      </c>
      <c r="E2909" t="str">
        <f t="shared" si="840"/>
        <v>53.9287423540809-204.474190907775i</v>
      </c>
      <c r="F2909" t="str">
        <f t="shared" si="841"/>
        <v>2.90700752657449-2.94302188405474i</v>
      </c>
      <c r="G2909" t="str">
        <f t="shared" si="842"/>
        <v>0.99900258653179-0.031566099451521i</v>
      </c>
      <c r="H2909" t="str">
        <f t="shared" si="843"/>
        <v>0.363329565054136-28.0646139563946i</v>
      </c>
      <c r="I2909" t="str">
        <f t="shared" si="844"/>
        <v>-0.552056896722451-0.55960437660608i</v>
      </c>
      <c r="K2909" t="str">
        <f t="shared" si="845"/>
        <v>0.00230610891542651-0.000922710379782661i</v>
      </c>
      <c r="L2909" t="str">
        <f t="shared" si="846"/>
        <v>0.000714285714285714-0.0230866562193728i</v>
      </c>
      <c r="M2909" t="str">
        <f t="shared" si="847"/>
        <v>0.0025-0.000719271770470988i</v>
      </c>
      <c r="N2909">
        <f t="shared" si="848"/>
        <v>73.888466792138189</v>
      </c>
      <c r="O2909">
        <f t="shared" si="849"/>
        <v>12.762945020179439</v>
      </c>
      <c r="P2909" s="3">
        <f t="shared" si="850"/>
        <v>-12.762945020179439</v>
      </c>
      <c r="Q2909" s="3">
        <f t="shared" si="851"/>
        <v>-106.11153320786181</v>
      </c>
      <c r="R2909">
        <f t="shared" si="852"/>
        <v>73.888466792138189</v>
      </c>
      <c r="S2909">
        <f t="shared" si="853"/>
        <v>52.384548656855841</v>
      </c>
      <c r="T2909">
        <f t="shared" si="836"/>
        <v>-12.762945020179439</v>
      </c>
    </row>
    <row r="2910" spans="1:20" x14ac:dyDescent="0.25">
      <c r="A2910">
        <f t="shared" si="837"/>
        <v>330392.5653844779</v>
      </c>
      <c r="B2910">
        <f t="shared" si="854"/>
        <v>52583.609941751893</v>
      </c>
      <c r="C2910" t="str">
        <f t="shared" si="838"/>
        <v>-0.0643053209142283-0.219303824563945i</v>
      </c>
      <c r="D2910" t="str">
        <f t="shared" si="839"/>
        <v>3.46005162605634-0.55273985301576i</v>
      </c>
      <c r="E2910" t="str">
        <f t="shared" si="840"/>
        <v>52.6365220144864-203.446432483648i</v>
      </c>
      <c r="F2910" t="str">
        <f t="shared" si="841"/>
        <v>2.90698544876126-2.93257680988077i</v>
      </c>
      <c r="G2910" t="str">
        <f t="shared" si="842"/>
        <v>0.998994999419505-0.0316858099837896i</v>
      </c>
      <c r="H2910" t="str">
        <f t="shared" si="843"/>
        <v>0.36052461843965-27.9575881987409i</v>
      </c>
      <c r="I2910" t="str">
        <f t="shared" si="844"/>
        <v>-0.54800247576401-0.557412341576818i</v>
      </c>
      <c r="K2910" t="str">
        <f t="shared" si="845"/>
        <v>0.00230586198436941-0.000920968286928865i</v>
      </c>
      <c r="L2910" t="str">
        <f t="shared" si="846"/>
        <v>0.000714285714285714-0.0229992590350396i</v>
      </c>
      <c r="M2910" t="str">
        <f t="shared" si="847"/>
        <v>0.0025-0.000716548884709097i</v>
      </c>
      <c r="N2910">
        <f t="shared" si="848"/>
        <v>73.657554250261398</v>
      </c>
      <c r="O2910">
        <f t="shared" si="849"/>
        <v>12.820854474366882</v>
      </c>
      <c r="P2910" s="3">
        <f t="shared" si="850"/>
        <v>-12.820854474366882</v>
      </c>
      <c r="Q2910" s="3">
        <f t="shared" si="851"/>
        <v>-106.3424457497386</v>
      </c>
      <c r="R2910">
        <f t="shared" si="852"/>
        <v>73.657554250261398</v>
      </c>
      <c r="S2910">
        <f t="shared" si="853"/>
        <v>52.583609941751895</v>
      </c>
      <c r="T2910">
        <f t="shared" si="836"/>
        <v>-12.820854474366882</v>
      </c>
    </row>
    <row r="2911" spans="1:20" x14ac:dyDescent="0.25">
      <c r="A2911">
        <f t="shared" si="837"/>
        <v>331648.05713293893</v>
      </c>
      <c r="B2911">
        <f t="shared" si="854"/>
        <v>52783.427659530549</v>
      </c>
      <c r="C2911" t="str">
        <f t="shared" si="838"/>
        <v>-0.064744443444329-0.217587626609467i</v>
      </c>
      <c r="D2911" t="str">
        <f t="shared" si="839"/>
        <v>3.45991472795887-0.552534392893829i</v>
      </c>
      <c r="E2911" t="str">
        <f t="shared" si="840"/>
        <v>51.367314377978-202.413412786446i</v>
      </c>
      <c r="F2911" t="str">
        <f t="shared" si="841"/>
        <v>2.90696320317703-2.92217391115534i</v>
      </c>
      <c r="G2911" t="str">
        <f t="shared" si="842"/>
        <v>0.99898735465217-0.0318059726659935i</v>
      </c>
      <c r="H2911" t="str">
        <f t="shared" si="843"/>
        <v>0.357741219961382-27.8509764351357i</v>
      </c>
      <c r="I2911" t="str">
        <f t="shared" si="844"/>
        <v>-0.543978911041424-0.555229380160944i</v>
      </c>
      <c r="K2911" t="str">
        <f t="shared" si="845"/>
        <v>0.00230561340292904-0.000919238966351768i</v>
      </c>
      <c r="L2911" t="str">
        <f t="shared" si="846"/>
        <v>0.000714285714285714-0.0229121927027691i</v>
      </c>
      <c r="M2911" t="str">
        <f t="shared" si="847"/>
        <v>0.0025-0.000713836306743471i</v>
      </c>
      <c r="N2911">
        <f t="shared" si="848"/>
        <v>73.429325332211391</v>
      </c>
      <c r="O2911">
        <f t="shared" si="849"/>
        <v>12.878874536661753</v>
      </c>
      <c r="P2911" s="3">
        <f t="shared" si="850"/>
        <v>-12.878874536661753</v>
      </c>
      <c r="Q2911" s="3">
        <f t="shared" si="851"/>
        <v>-106.57067466778861</v>
      </c>
      <c r="R2911">
        <f t="shared" si="852"/>
        <v>73.429325332211391</v>
      </c>
      <c r="S2911">
        <f t="shared" si="853"/>
        <v>52.783427659530552</v>
      </c>
      <c r="T2911">
        <f t="shared" si="836"/>
        <v>-12.878874536661753</v>
      </c>
    </row>
    <row r="2912" spans="1:20" x14ac:dyDescent="0.25">
      <c r="A2912">
        <f t="shared" si="837"/>
        <v>332908.31975004415</v>
      </c>
      <c r="B2912">
        <f t="shared" si="854"/>
        <v>52984.00468463677</v>
      </c>
      <c r="C2912" t="str">
        <f t="shared" si="838"/>
        <v>-0.0651630333198834-0.215881581332816i</v>
      </c>
      <c r="D2912" t="str">
        <f t="shared" si="839"/>
        <v>3.45977679841545-0.552336730713i</v>
      </c>
      <c r="E2912" t="str">
        <f t="shared" si="840"/>
        <v>50.1208949514945-201.375616457202i</v>
      </c>
      <c r="F2912" t="str">
        <f t="shared" si="841"/>
        <v>2.9069407885495-2.91181303810759i</v>
      </c>
      <c r="G2912" t="str">
        <f t="shared" si="842"/>
        <v>0.998979651792554-0.0319265891849033i</v>
      </c>
      <c r="H2912" t="str">
        <f t="shared" si="843"/>
        <v>0.354979201669749-27.7447769973876i</v>
      </c>
      <c r="I2912" t="str">
        <f t="shared" si="844"/>
        <v>-0.539985966037271-0.553055448854823i</v>
      </c>
      <c r="K2912" t="str">
        <f t="shared" si="845"/>
        <v>0.00230536315824578-0.000917522387929633i</v>
      </c>
      <c r="L2912" t="str">
        <f t="shared" si="846"/>
        <v>0.000714285714285714-0.0228254559700828i</v>
      </c>
      <c r="M2912" t="str">
        <f t="shared" si="847"/>
        <v>0.0025-0.000711133997552767i</v>
      </c>
      <c r="N2912">
        <f t="shared" si="848"/>
        <v>73.203760164197377</v>
      </c>
      <c r="O2912">
        <f t="shared" si="849"/>
        <v>12.936998353670328</v>
      </c>
      <c r="P2912" s="3">
        <f t="shared" si="850"/>
        <v>-12.936998353670328</v>
      </c>
      <c r="Q2912" s="3">
        <f t="shared" si="851"/>
        <v>-106.79623983580262</v>
      </c>
      <c r="R2912">
        <f t="shared" si="852"/>
        <v>73.203760164197377</v>
      </c>
      <c r="S2912">
        <f t="shared" si="853"/>
        <v>52.984004684636773</v>
      </c>
      <c r="T2912">
        <f t="shared" si="836"/>
        <v>-12.936998353670328</v>
      </c>
    </row>
    <row r="2913" spans="1:20" x14ac:dyDescent="0.25">
      <c r="A2913">
        <f t="shared" si="837"/>
        <v>334173.37136509432</v>
      </c>
      <c r="B2913">
        <f t="shared" si="854"/>
        <v>53185.343902438392</v>
      </c>
      <c r="C2913" t="str">
        <f t="shared" si="838"/>
        <v>-0.0655615426470113-0.214185922241826i</v>
      </c>
      <c r="D2913" t="str">
        <f t="shared" si="839"/>
        <v>3.45963782973844-0.552146861926365i</v>
      </c>
      <c r="E2913" t="str">
        <f t="shared" si="840"/>
        <v>48.8970319534109-200.333513791348i</v>
      </c>
      <c r="F2913" t="str">
        <f t="shared" si="841"/>
        <v>2.90691820359675-2.90149404156983i</v>
      </c>
      <c r="G2913" t="str">
        <f t="shared" si="842"/>
        <v>0.998971890400124-0.0320476612333412i</v>
      </c>
      <c r="H2913" t="str">
        <f t="shared" si="843"/>
        <v>0.352238396963864-27.6389882247763i</v>
      </c>
      <c r="I2913" t="str">
        <f t="shared" si="844"/>
        <v>-0.536023406071745-0.550890504424805i</v>
      </c>
      <c r="K2913" t="str">
        <f t="shared" si="845"/>
        <v>0.00230511123738559-0.000915818521667545i</v>
      </c>
      <c r="L2913" t="str">
        <f t="shared" si="846"/>
        <v>0.000714285714285714-0.0227390475892437i</v>
      </c>
      <c r="M2913" t="str">
        <f t="shared" si="847"/>
        <v>0.0025-0.000708441918263367i</v>
      </c>
      <c r="N2913">
        <f t="shared" si="848"/>
        <v>72.980838301722457</v>
      </c>
      <c r="O2913">
        <f t="shared" si="849"/>
        <v>12.995219223126668</v>
      </c>
      <c r="P2913" s="3">
        <f t="shared" si="850"/>
        <v>-12.995219223126668</v>
      </c>
      <c r="Q2913" s="3">
        <f t="shared" si="851"/>
        <v>-107.01916169827754</v>
      </c>
      <c r="R2913">
        <f t="shared" si="852"/>
        <v>72.980838301722457</v>
      </c>
      <c r="S2913">
        <f t="shared" si="853"/>
        <v>53.18534390243839</v>
      </c>
      <c r="T2913">
        <f t="shared" si="836"/>
        <v>-12.995219223126668</v>
      </c>
    </row>
    <row r="2914" spans="1:20" x14ac:dyDescent="0.25">
      <c r="A2914">
        <f t="shared" si="837"/>
        <v>335443.23017628165</v>
      </c>
      <c r="B2914">
        <f t="shared" si="854"/>
        <v>53387.448209267655</v>
      </c>
      <c r="C2914" t="str">
        <f t="shared" si="838"/>
        <v>-0.0659404206186248-0.212500867756216i</v>
      </c>
      <c r="D2914" t="str">
        <f t="shared" si="839"/>
        <v>3.45949781418403-0.551964782079971i</v>
      </c>
      <c r="E2914" t="str">
        <f t="shared" si="840"/>
        <v>47.6954869046347-199.2875608596i</v>
      </c>
      <c r="F2914" t="str">
        <f t="shared" si="841"/>
        <v>2.90689544702721-2.89121677297538i</v>
      </c>
      <c r="G2914" t="str">
        <f t="shared" si="842"/>
        <v>0.998964070031018-0.0321691905102i</v>
      </c>
      <c r="H2914" t="str">
        <f t="shared" si="843"/>
        <v>0.349518640580136-27.5336084640106i</v>
      </c>
      <c r="I2914" t="str">
        <f t="shared" si="844"/>
        <v>-0.532090998288001-0.54873450390496i</v>
      </c>
      <c r="K2914" t="str">
        <f t="shared" si="845"/>
        <v>0.00230485762733957-0.000914127337696409i</v>
      </c>
      <c r="L2914" t="str">
        <f t="shared" si="846"/>
        <v>0.000714285714285714-0.0226529663172381i</v>
      </c>
      <c r="M2914" t="str">
        <f t="shared" si="847"/>
        <v>0.0025-0.000705760030148804i</v>
      </c>
      <c r="N2914">
        <f t="shared" si="848"/>
        <v>72.760538763817308</v>
      </c>
      <c r="O2914">
        <f t="shared" si="849"/>
        <v>13.053530593141392</v>
      </c>
      <c r="P2914" s="3">
        <f t="shared" si="850"/>
        <v>-13.053530593141392</v>
      </c>
      <c r="Q2914" s="3">
        <f t="shared" si="851"/>
        <v>-107.23946123618269</v>
      </c>
      <c r="R2914">
        <f t="shared" si="852"/>
        <v>72.760538763817308</v>
      </c>
      <c r="S2914">
        <f t="shared" si="853"/>
        <v>53.387448209267653</v>
      </c>
      <c r="T2914">
        <f t="shared" si="836"/>
        <v>-13.053530593141392</v>
      </c>
    </row>
    <row r="2915" spans="1:20" x14ac:dyDescent="0.25">
      <c r="A2915">
        <f t="shared" si="837"/>
        <v>336717.9144509515</v>
      </c>
      <c r="B2915">
        <f t="shared" si="854"/>
        <v>53590.320512462873</v>
      </c>
      <c r="C2915" t="str">
        <f t="shared" si="838"/>
        <v>-0.066300113143634-0.210826621646036i</v>
      </c>
      <c r="D2915" t="str">
        <f t="shared" si="839"/>
        <v>3.45935674395206-0.551790486812554i</v>
      </c>
      <c r="E2915" t="str">
        <f t="shared" si="840"/>
        <v>46.5160151988783-198.238199646077i</v>
      </c>
      <c r="F2915" t="str">
        <f t="shared" si="841"/>
        <v>2.90687251753946-2.88098108435641i</v>
      </c>
      <c r="G2915" t="str">
        <f t="shared" si="842"/>
        <v>0.998956190238024-0.0322911787204622i</v>
      </c>
      <c r="H2915" t="str">
        <f t="shared" si="843"/>
        <v>0.346819768580986-27.428636069188i</v>
      </c>
      <c r="I2915" t="str">
        <f t="shared" si="844"/>
        <v>-0.528188511637634-0.546587404594828i</v>
      </c>
      <c r="K2915" t="str">
        <f t="shared" si="845"/>
        <v>0.00230460231502352-0.000912448806271965i</v>
      </c>
      <c r="L2915" t="str">
        <f t="shared" si="846"/>
        <v>0.000714285714285714-0.0225672109157583i</v>
      </c>
      <c r="M2915" t="str">
        <f t="shared" si="847"/>
        <v>0.0025-0.000703088294629211i</v>
      </c>
      <c r="N2915">
        <f t="shared" si="848"/>
        <v>72.542840066328083</v>
      </c>
      <c r="O2915">
        <f t="shared" si="849"/>
        <v>13.111926061314962</v>
      </c>
      <c r="P2915" s="3">
        <f t="shared" si="850"/>
        <v>-13.111926061314962</v>
      </c>
      <c r="Q2915" s="3">
        <f t="shared" si="851"/>
        <v>-107.45715993367192</v>
      </c>
      <c r="R2915">
        <f t="shared" si="852"/>
        <v>72.542840066328083</v>
      </c>
      <c r="S2915">
        <f t="shared" si="853"/>
        <v>53.590320512462874</v>
      </c>
      <c r="T2915">
        <f t="shared" si="836"/>
        <v>-13.111926061314962</v>
      </c>
    </row>
    <row r="2916" spans="1:20" x14ac:dyDescent="0.25">
      <c r="A2916">
        <f t="shared" si="837"/>
        <v>337997.44252586516</v>
      </c>
      <c r="B2916">
        <f t="shared" si="854"/>
        <v>53793.963730410236</v>
      </c>
      <c r="C2916" t="str">
        <f t="shared" si="838"/>
        <v>-0.0666410625017157-0.209163373470562i</v>
      </c>
      <c r="D2916" t="str">
        <f t="shared" si="839"/>
        <v>3.45921461118559-0.551623971855262i</v>
      </c>
      <c r="E2916" t="str">
        <f t="shared" si="840"/>
        <v>45.3583666521195-197.185858202232i</v>
      </c>
      <c r="F2916" t="str">
        <f t="shared" si="841"/>
        <v>2.90684941382243-2.8707868283418i</v>
      </c>
      <c r="G2916" t="str">
        <f t="shared" si="842"/>
        <v>0.998948250570553-0.0324136275752193i</v>
      </c>
      <c r="H2916" t="str">
        <f t="shared" si="843"/>
        <v>0.344141618343629-27.324069401753i</v>
      </c>
      <c r="I2916" t="str">
        <f t="shared" si="844"/>
        <v>-0.524315716866256-0.544449164057241i</v>
      </c>
      <c r="K2916" t="str">
        <f t="shared" si="845"/>
        <v>0.00230434528727746-0.000910782897773732i</v>
      </c>
      <c r="L2916" t="str">
        <f t="shared" si="846"/>
        <v>0.000714285714285714-0.0224817801511838i</v>
      </c>
      <c r="M2916" t="str">
        <f t="shared" si="847"/>
        <v>0.0025-0.000700426673270785i</v>
      </c>
      <c r="N2916">
        <f t="shared" si="848"/>
        <v>72.327720254261877</v>
      </c>
      <c r="O2916">
        <f t="shared" si="849"/>
        <v>13.170399373726823</v>
      </c>
      <c r="P2916" s="3">
        <f t="shared" si="850"/>
        <v>-13.170399373726823</v>
      </c>
      <c r="Q2916" s="3">
        <f t="shared" si="851"/>
        <v>-107.67227974573812</v>
      </c>
      <c r="R2916">
        <f t="shared" si="852"/>
        <v>72.327720254261877</v>
      </c>
      <c r="S2916">
        <f t="shared" si="853"/>
        <v>53.793963730410233</v>
      </c>
      <c r="T2916">
        <f t="shared" si="836"/>
        <v>-13.170399373726823</v>
      </c>
    </row>
    <row r="2917" spans="1:20" x14ac:dyDescent="0.25">
      <c r="A2917">
        <f t="shared" si="837"/>
        <v>339281.83280746348</v>
      </c>
      <c r="B2917">
        <f t="shared" si="854"/>
        <v>53998.380792585798</v>
      </c>
      <c r="C2917" t="str">
        <f t="shared" si="838"/>
        <v>-0.0669637070228939-0.207511299016634i</v>
      </c>
      <c r="D2917" t="str">
        <f t="shared" si="839"/>
        <v>3.45907140797039-0.551465233031363i</v>
      </c>
      <c r="E2917" t="str">
        <f t="shared" si="840"/>
        <v>44.222286031258-196.130950815274i</v>
      </c>
      <c r="F2917" t="str">
        <f t="shared" si="841"/>
        <v>2.90682613455495-2.86063385815499i</v>
      </c>
      <c r="G2917" t="str">
        <f t="shared" si="842"/>
        <v>0.998940250574612-0.0325365387916897i</v>
      </c>
      <c r="H2917" t="str">
        <f t="shared" si="843"/>
        <v>0.341484028549005-27.2199068304561i</v>
      </c>
      <c r="I2917" t="str">
        <f t="shared" si="844"/>
        <v>-0.520472386499201-0.542319740116042i</v>
      </c>
      <c r="K2917" t="str">
        <f t="shared" si="845"/>
        <v>0.00230408653086529-0.000909129582704024i</v>
      </c>
      <c r="L2917" t="str">
        <f t="shared" si="846"/>
        <v>0.000714285714285714-0.0223966727945644i</v>
      </c>
      <c r="M2917" t="str">
        <f t="shared" si="847"/>
        <v>0.0025-0.000697775127785197i</v>
      </c>
      <c r="N2917">
        <f t="shared" si="848"/>
        <v>72.115156933172614</v>
      </c>
      <c r="O2917">
        <f t="shared" si="849"/>
        <v>13.228944423806768</v>
      </c>
      <c r="P2917" s="3">
        <f t="shared" si="850"/>
        <v>-13.228944423806768</v>
      </c>
      <c r="Q2917" s="3">
        <f t="shared" si="851"/>
        <v>-107.88484306682739</v>
      </c>
      <c r="R2917">
        <f t="shared" si="852"/>
        <v>72.115156933172614</v>
      </c>
      <c r="S2917">
        <f t="shared" si="853"/>
        <v>53.998380792585799</v>
      </c>
      <c r="T2917">
        <f t="shared" si="836"/>
        <v>-13.228944423806768</v>
      </c>
    </row>
    <row r="2918" spans="1:20" x14ac:dyDescent="0.25">
      <c r="A2918">
        <f t="shared" si="837"/>
        <v>340571.10377213184</v>
      </c>
      <c r="B2918">
        <f t="shared" si="854"/>
        <v>54203.574639597624</v>
      </c>
      <c r="C2918" t="str">
        <f t="shared" si="838"/>
        <v>-0.067268480791005-0.205870560735488i</v>
      </c>
      <c r="D2918" t="str">
        <f t="shared" si="839"/>
        <v>3.45892712633472-0.551314266255983i</v>
      </c>
      <c r="E2918" t="str">
        <f t="shared" si="840"/>
        <v>43.1075135621555-195.073878189755i</v>
      </c>
      <c r="F2918" t="str">
        <f t="shared" si="841"/>
        <v>2.90680267840601-2.85052202761184i</v>
      </c>
      <c r="G2918" t="str">
        <f t="shared" si="842"/>
        <v>0.998932189792784-0.0326599140932392i</v>
      </c>
      <c r="H2918" t="str">
        <f t="shared" si="843"/>
        <v>0.338846839170781-27.1161467313142i</v>
      </c>
      <c r="I2918" t="str">
        <f t="shared" si="844"/>
        <v>-0.516658294827359-0.540199090853999i</v>
      </c>
      <c r="K2918" t="str">
        <f t="shared" si="845"/>
        <v>0.00230382603247426-0.000907488831686897i</v>
      </c>
      <c r="L2918" t="str">
        <f t="shared" si="846"/>
        <v>0.000714285714285714-0.0223118876216023i</v>
      </c>
      <c r="M2918" t="str">
        <f t="shared" si="847"/>
        <v>0.0025-0.00069513362002909i</v>
      </c>
      <c r="N2918">
        <f t="shared" si="848"/>
        <v>71.905127299610541</v>
      </c>
      <c r="O2918">
        <f t="shared" si="849"/>
        <v>13.287555251097364</v>
      </c>
      <c r="P2918" s="3">
        <f t="shared" si="850"/>
        <v>-13.287555251097364</v>
      </c>
      <c r="Q2918" s="3">
        <f t="shared" si="851"/>
        <v>-108.09487270038946</v>
      </c>
      <c r="R2918">
        <f t="shared" si="852"/>
        <v>71.905127299610541</v>
      </c>
      <c r="S2918">
        <f t="shared" si="853"/>
        <v>54.203574639597626</v>
      </c>
      <c r="T2918">
        <f t="shared" si="836"/>
        <v>-13.287555251097364</v>
      </c>
    </row>
    <row r="2919" spans="1:20" x14ac:dyDescent="0.25">
      <c r="A2919">
        <f t="shared" si="837"/>
        <v>341865.27396646596</v>
      </c>
      <c r="B2919">
        <f t="shared" si="854"/>
        <v>54409.548223228099</v>
      </c>
      <c r="C2919" t="str">
        <f t="shared" si="838"/>
        <v>-0.0675558133702713-0.204241308177152i</v>
      </c>
      <c r="D2919" t="str">
        <f t="shared" si="839"/>
        <v>3.45878175824879-0.551171067535817i</v>
      </c>
      <c r="E2919" t="str">
        <f t="shared" si="840"/>
        <v>42.013785417151-194.015027641091i</v>
      </c>
      <c r="F2919" t="str">
        <f t="shared" si="841"/>
        <v>2.90677904403455-2.8404511911186i</v>
      </c>
      <c r="G2919" t="str">
        <f t="shared" si="842"/>
        <v>0.998924067764194-0.0327837552093986i</v>
      </c>
      <c r="H2919" t="str">
        <f t="shared" si="843"/>
        <v>0.336229891464475-27.0127874875704i</v>
      </c>
      <c r="I2919" t="str">
        <f t="shared" si="844"/>
        <v>-0.512873217893144-0.538087174610619i</v>
      </c>
      <c r="K2919" t="str">
        <f t="shared" si="845"/>
        <v>0.00230356377871459-0.000905860615467133i</v>
      </c>
      <c r="L2919" t="str">
        <f t="shared" si="846"/>
        <v>0.000714285714285714-0.0222274234126343i</v>
      </c>
      <c r="M2919" t="str">
        <f t="shared" si="847"/>
        <v>0.0025-0.000692502112003476i</v>
      </c>
      <c r="N2919">
        <f t="shared" si="848"/>
        <v>71.697608170616306</v>
      </c>
      <c r="O2919">
        <f t="shared" si="849"/>
        <v>13.346226039916031</v>
      </c>
      <c r="P2919" s="3">
        <f t="shared" si="850"/>
        <v>-13.346226039916031</v>
      </c>
      <c r="Q2919" s="3">
        <f t="shared" si="851"/>
        <v>-108.30239182938369</v>
      </c>
      <c r="R2919">
        <f t="shared" si="852"/>
        <v>71.697608170616306</v>
      </c>
      <c r="S2919">
        <f t="shared" si="853"/>
        <v>54.4095482232281</v>
      </c>
      <c r="T2919">
        <f t="shared" si="836"/>
        <v>-13.346226039916031</v>
      </c>
    </row>
    <row r="2920" spans="1:20" x14ac:dyDescent="0.25">
      <c r="A2920">
        <f t="shared" si="837"/>
        <v>343164.3620075385</v>
      </c>
      <c r="B2920">
        <f t="shared" si="854"/>
        <v>54616.304506476365</v>
      </c>
      <c r="C2920" t="str">
        <f t="shared" si="838"/>
        <v>-0.0678261295540964-0.202623678421617i</v>
      </c>
      <c r="D2920" t="str">
        <f t="shared" si="839"/>
        <v>3.45863529562442-0.551035632968842i</v>
      </c>
      <c r="E2920" t="str">
        <f t="shared" si="840"/>
        <v>40.9408341822976-192.954773299817i</v>
      </c>
      <c r="F2920" t="str">
        <f t="shared" si="841"/>
        <v>2.90675523008931-2.83042120366967i</v>
      </c>
      <c r="G2920" t="str">
        <f t="shared" si="842"/>
        <v>0.998915884024492-0.0329080638758843i</v>
      </c>
      <c r="H2920" t="str">
        <f t="shared" si="843"/>
        <v>0.333633027956646-26.9098274896533i</v>
      </c>
      <c r="I2920" t="str">
        <f t="shared" si="844"/>
        <v>-0.509116933476513-0.535983949979991i</v>
      </c>
      <c r="K2920" t="str">
        <f t="shared" si="845"/>
        <v>0.00230329975611899-0.000904244904909219i</v>
      </c>
      <c r="L2920" t="str">
        <f t="shared" si="846"/>
        <v>0.000714285714285714-0.0221432789526144i</v>
      </c>
      <c r="M2920" t="str">
        <f t="shared" si="847"/>
        <v>0.0025-0.000689880565853234i</v>
      </c>
      <c r="N2920">
        <f t="shared" si="848"/>
        <v>71.492576012273304</v>
      </c>
      <c r="O2920">
        <f t="shared" si="849"/>
        <v>13.404951117923748</v>
      </c>
      <c r="P2920" s="3">
        <f t="shared" si="850"/>
        <v>-13.404951117923748</v>
      </c>
      <c r="Q2920" s="3">
        <f t="shared" si="851"/>
        <v>-108.5074239877267</v>
      </c>
      <c r="R2920">
        <f t="shared" si="852"/>
        <v>71.492576012273304</v>
      </c>
      <c r="S2920">
        <f t="shared" si="853"/>
        <v>54.616304506476368</v>
      </c>
      <c r="T2920">
        <f t="shared" si="836"/>
        <v>-13.404951117923748</v>
      </c>
    </row>
    <row r="2921" spans="1:20" x14ac:dyDescent="0.25">
      <c r="A2921">
        <f t="shared" si="837"/>
        <v>344468.38658316719</v>
      </c>
      <c r="B2921">
        <f t="shared" si="854"/>
        <v>54823.846463600974</v>
      </c>
      <c r="C2921" t="str">
        <f t="shared" si="838"/>
        <v>-0.068079849135205-0.201017796506046i</v>
      </c>
      <c r="D2921" t="str">
        <f t="shared" si="839"/>
        <v>3.45848773031468-0.550907958744047i</v>
      </c>
      <c r="E2921" t="str">
        <f t="shared" si="840"/>
        <v>39.8883893045928-191.893476325443i</v>
      </c>
      <c r="F2921" t="str">
        <f t="shared" si="841"/>
        <v>2.90673123520883-2.82043192084557i</v>
      </c>
      <c r="G2921" t="str">
        <f t="shared" si="842"/>
        <v>0.998907638105821-0.0330328418346158i</v>
      </c>
      <c r="H2921" t="str">
        <f t="shared" si="843"/>
        <v>0.331056092434233-26.8072651351388i</v>
      </c>
      <c r="I2921" t="str">
        <f t="shared" si="844"/>
        <v>-0.505389221081182-0.533889375808716i</v>
      </c>
      <c r="K2921" t="str">
        <f t="shared" si="845"/>
        <v>0.00230303395114227-0.00090264167099628i</v>
      </c>
      <c r="L2921" t="str">
        <f t="shared" si="846"/>
        <v>0.000714285714285714-0.0220594530310962i</v>
      </c>
      <c r="M2921" t="str">
        <f t="shared" si="847"/>
        <v>0.0025-0.000687268943866539i</v>
      </c>
      <c r="N2921">
        <f t="shared" si="848"/>
        <v>71.290006967329774</v>
      </c>
      <c r="O2921">
        <f t="shared" si="849"/>
        <v>13.463724954607546</v>
      </c>
      <c r="P2921" s="3">
        <f t="shared" si="850"/>
        <v>-13.463724954607546</v>
      </c>
      <c r="Q2921" s="3">
        <f t="shared" si="851"/>
        <v>-108.70999303267023</v>
      </c>
      <c r="R2921">
        <f t="shared" si="852"/>
        <v>71.290006967329774</v>
      </c>
      <c r="S2921">
        <f t="shared" si="853"/>
        <v>54.823846463600972</v>
      </c>
      <c r="T2921">
        <f t="shared" si="836"/>
        <v>-13.463724954607546</v>
      </c>
    </row>
    <row r="2922" spans="1:20" x14ac:dyDescent="0.25">
      <c r="A2922">
        <f t="shared" si="837"/>
        <v>345777.36645218323</v>
      </c>
      <c r="B2922">
        <f t="shared" si="854"/>
        <v>55032.177080162663</v>
      </c>
      <c r="C2922" t="str">
        <f t="shared" si="838"/>
        <v>-0.0683173866962851-0.199423775847299i</v>
      </c>
      <c r="D2922" t="str">
        <f t="shared" si="839"/>
        <v>3.45833905411331-0.550788041141131i</v>
      </c>
      <c r="E2922" t="str">
        <f t="shared" si="840"/>
        <v>38.8561775194908-190.831485128832i</v>
      </c>
      <c r="F2922" t="str">
        <f t="shared" si="841"/>
        <v>2.90670705802148-2.81048319881086i</v>
      </c>
      <c r="G2922" t="str">
        <f t="shared" si="842"/>
        <v>0.998899329536793-0.0331580908337361i</v>
      </c>
      <c r="H2922" t="str">
        <f t="shared" si="843"/>
        <v>0.328498929933944-26.70509882871i</v>
      </c>
      <c r="I2922" t="str">
        <f t="shared" si="844"/>
        <v>-0.501689861920911-0.531803411193826i</v>
      </c>
      <c r="K2922" t="str">
        <f t="shared" si="845"/>
        <v>0.00230276635016087-0.000901050884829085i</v>
      </c>
      <c r="L2922" t="str">
        <f t="shared" si="846"/>
        <v>0.000714285714285714-0.0219759444422158i</v>
      </c>
      <c r="M2922" t="str">
        <f t="shared" si="847"/>
        <v>0.0025-0.000684667208474338i</v>
      </c>
      <c r="N2922">
        <f t="shared" si="848"/>
        <v>71.089876881890333</v>
      </c>
      <c r="O2922">
        <f t="shared" si="849"/>
        <v>13.522542159685216</v>
      </c>
      <c r="P2922" s="3">
        <f t="shared" si="850"/>
        <v>-13.522542159685216</v>
      </c>
      <c r="Q2922" s="3">
        <f t="shared" si="851"/>
        <v>-108.91012311810967</v>
      </c>
      <c r="R2922">
        <f t="shared" si="852"/>
        <v>71.089876881890333</v>
      </c>
      <c r="S2922">
        <f t="shared" si="853"/>
        <v>55.032177080162661</v>
      </c>
      <c r="T2922">
        <f t="shared" si="836"/>
        <v>-13.522542159685216</v>
      </c>
    </row>
    <row r="2923" spans="1:20" x14ac:dyDescent="0.25">
      <c r="A2923">
        <f t="shared" si="837"/>
        <v>347091.32044470153</v>
      </c>
      <c r="B2923">
        <f t="shared" si="854"/>
        <v>55241.299353067283</v>
      </c>
      <c r="C2923" t="str">
        <f t="shared" si="838"/>
        <v>-0.0685391514202893-0.197841718659212i</v>
      </c>
      <c r="D2923" t="str">
        <f t="shared" si="839"/>
        <v>3.45818925875459-0.550675876530238i</v>
      </c>
      <c r="E2923" t="str">
        <f t="shared" si="840"/>
        <v>37.8439232590075-189.769135602074i</v>
      </c>
      <c r="F2923" t="str">
        <f t="shared" si="841"/>
        <v>2.90668269714516-2.80057489431199i</v>
      </c>
      <c r="G2923" t="str">
        <f t="shared" si="842"/>
        <v>0.998890957842462-0.03328381262763i</v>
      </c>
      <c r="H2923" t="str">
        <f t="shared" si="843"/>
        <v>0.325961386731767-26.6033269821186i</v>
      </c>
      <c r="I2923" t="str">
        <f t="shared" si="844"/>
        <v>-0.498018638905903-0.529726015480686i</v>
      </c>
      <c r="K2923" t="str">
        <f t="shared" si="845"/>
        <v>0.00230249693947245-0.000899472517624941i</v>
      </c>
      <c r="L2923" t="str">
        <f t="shared" si="846"/>
        <v>0.000714285714285714-0.0218927519846741i</v>
      </c>
      <c r="M2923" t="str">
        <f t="shared" si="847"/>
        <v>0.0025-0.000682075322249788i</v>
      </c>
      <c r="N2923">
        <f t="shared" si="848"/>
        <v>70.892161331187907</v>
      </c>
      <c r="O2923">
        <f t="shared" si="849"/>
        <v>13.581397481436607</v>
      </c>
      <c r="P2923" s="3">
        <f t="shared" si="850"/>
        <v>-13.581397481436607</v>
      </c>
      <c r="Q2923" s="3">
        <f t="shared" si="851"/>
        <v>-109.10783866881209</v>
      </c>
      <c r="R2923">
        <f t="shared" si="852"/>
        <v>70.892161331187907</v>
      </c>
      <c r="S2923">
        <f t="shared" si="853"/>
        <v>55.241299353067284</v>
      </c>
      <c r="T2923">
        <f t="shared" si="836"/>
        <v>-13.581397481436607</v>
      </c>
    </row>
    <row r="2924" spans="1:20" x14ac:dyDescent="0.25">
      <c r="A2924">
        <f t="shared" si="837"/>
        <v>348410.26746239141</v>
      </c>
      <c r="B2924">
        <f t="shared" si="854"/>
        <v>55451.216290608943</v>
      </c>
      <c r="C2924" t="str">
        <f t="shared" si="838"/>
        <v>-0.068745546919503-0.196271716364003i</v>
      </c>
      <c r="D2924" t="str">
        <f t="shared" si="839"/>
        <v>3.45803833591264-0.550571461371657i</v>
      </c>
      <c r="E2924" t="str">
        <f t="shared" si="840"/>
        <v>36.8513490408279-188.706751354865i</v>
      </c>
      <c r="F2924" t="str">
        <f t="shared" si="841"/>
        <v>2.90665815118745-2.7907068646753i</v>
      </c>
      <c r="G2924" t="str">
        <f t="shared" si="842"/>
        <v>0.998882522544297-0.033410008976944i</v>
      </c>
      <c r="H2924" t="str">
        <f t="shared" si="843"/>
        <v>0.32344331033257-26.5019480141462i</v>
      </c>
      <c r="I2924" t="str">
        <f t="shared" si="844"/>
        <v>-0.49437533662934-0.527657148260987i</v>
      </c>
      <c r="K2924" t="str">
        <f t="shared" si="845"/>
        <v>0.00230222570529543-0.000897906540716708i</v>
      </c>
      <c r="L2924" t="str">
        <f t="shared" si="846"/>
        <v>0.000714285714285714-0.0218098744617195i</v>
      </c>
      <c r="M2924" t="str">
        <f t="shared" si="847"/>
        <v>0.0025-0.000679493247907739i</v>
      </c>
      <c r="N2924">
        <f t="shared" si="848"/>
        <v>70.696835644451042</v>
      </c>
      <c r="O2924">
        <f t="shared" si="849"/>
        <v>13.640285804971279</v>
      </c>
      <c r="P2924" s="3">
        <f t="shared" si="850"/>
        <v>-13.640285804971279</v>
      </c>
      <c r="Q2924" s="3">
        <f t="shared" si="851"/>
        <v>-109.30316435554896</v>
      </c>
      <c r="R2924">
        <f t="shared" si="852"/>
        <v>70.696835644451042</v>
      </c>
      <c r="S2924">
        <f t="shared" si="853"/>
        <v>55.45121629060894</v>
      </c>
      <c r="T2924">
        <f t="shared" ref="T2924:T2987" si="855">P2924</f>
        <v>-13.640285804971279</v>
      </c>
    </row>
    <row r="2925" spans="1:20" x14ac:dyDescent="0.25">
      <c r="A2925">
        <f t="shared" ref="A2925:A2988" si="856">2*PI()*B2925</f>
        <v>349734.22647874849</v>
      </c>
      <c r="B2925">
        <f t="shared" si="854"/>
        <v>55661.930912513257</v>
      </c>
      <c r="C2925" t="str">
        <f t="shared" ref="C2925:C2988" si="857">IMPRODUCT(D2925,E2925,$C$40,,K2925,$C$41)</f>
        <v>-0.0689369710825812-0.194713849997367i</v>
      </c>
      <c r="D2925" t="str">
        <f t="shared" ref="D2925:D2988" si="858">IMDIV(IMPRODUCT($C$37,$C$38,COMPLEX(1,A2925/$C$38)),IMSUM(-1*A2925*A2925/$C$39,COMPLEX(0,1*A2925)))</f>
        <v>3.45788627720123-0.550474792215536i</v>
      </c>
      <c r="E2925" t="str">
        <f t="shared" ref="E2925:E2988" si="859">IMDIV(IMPRODUCT(IMSUM(F2925,G2925),$C$29,H2925),IMSUM(1,I2925))</f>
        <v>35.8781758387664-187.644643956496i</v>
      </c>
      <c r="F2925" t="str">
        <f t="shared" ref="F2925:F2988" si="860">IMDIV(IMPRODUCT($C$14,$C$15,COMPLEX(1,A2925/$C$15)),IMSUM(-1*A2925*A2925/$C$16,COMPLEX(0,A2925)))</f>
        <v>2.90663341874531-2.78087896780486i</v>
      </c>
      <c r="G2925" t="str">
        <f t="shared" ref="G2925:G2988" si="861">IMDIV(1,COMPLEX(1,A2925*$C$9*$C$10))</f>
        <v>0.998874023160156-0.0335366816486048i</v>
      </c>
      <c r="H2925" t="str">
        <f t="shared" ref="H2925:H2988" si="862">IMDIV($C$3,IMSUM(K2925,COMPLEX(0,$C$28*A2925)))</f>
        <v>0.320944549459793-26.4009603505659i</v>
      </c>
      <c r="I2925" t="str">
        <f t="shared" ref="I2925:I2988" si="863">IMPRODUCT(F2925,$C$29,H2925,$C$31)</f>
        <v>-0.490759741353997-0.525596769370688i</v>
      </c>
      <c r="K2925" t="str">
        <f t="shared" ref="K2925:K2988" si="864">IF($C$26&lt;=0,IMDIV(1,IMSUM(IMDIV(1,L2925),1/$C$18)),IMDIV(1,IMSUM(IMDIV(1,L2925),1/$C$18,IMDIV(1,M2925))))</f>
        <v>0.00230195263376856-0.000896352925551702i</v>
      </c>
      <c r="L2925" t="str">
        <f t="shared" ref="L2925:L2988" si="865">IMSUM($C$21/$C$22,IMDIV(1,COMPLEX(0,$C$20*$C$22*A2925)))</f>
        <v>0.000714285714285714-0.0217273106811312i</v>
      </c>
      <c r="M2925" t="str">
        <f t="shared" ref="M2925:M2988" si="866">IMSUM($C$25/$C$26,IMDIV(1,COMPLEX(0,$C$24*$C$26*A2925)))</f>
        <v>0.0025-0.000676920948304184i</v>
      </c>
      <c r="N2925">
        <f t="shared" ref="N2925:N2988" si="867">ABS(R2925)</f>
        <v>70.503874928873046</v>
      </c>
      <c r="O2925">
        <f t="shared" ref="O2925:O2988" si="868">ABS(P2925)</f>
        <v>13.699202150435674</v>
      </c>
      <c r="P2925" s="3">
        <f t="shared" ref="P2925:P2988" si="869">20*LOG10(IMABS(C2925))</f>
        <v>-13.699202150435674</v>
      </c>
      <c r="Q2925" s="3">
        <f t="shared" ref="Q2925:Q2988" si="870">IMARGUMENT(C2925)*180/PI()</f>
        <v>-109.49612507112695</v>
      </c>
      <c r="R2925">
        <f t="shared" ref="R2925:R2988" si="871">IF(Q2925&lt;0,Q2925+180,Q2925-180)</f>
        <v>70.503874928873046</v>
      </c>
      <c r="S2925">
        <f t="shared" ref="S2925:S2988" si="872">B2925/1000</f>
        <v>55.661930912513256</v>
      </c>
      <c r="T2925">
        <f t="shared" si="855"/>
        <v>-13.699202150435674</v>
      </c>
    </row>
    <row r="2926" spans="1:20" x14ac:dyDescent="0.25">
      <c r="A2926">
        <f t="shared" si="856"/>
        <v>351063.21653936774</v>
      </c>
      <c r="B2926">
        <f t="shared" ref="B2926:B2989" si="873">B2925*(1+B$42)</f>
        <v>55873.446249980807</v>
      </c>
      <c r="C2926" t="str">
        <f t="shared" si="857"/>
        <v>-0.0691138159386773-0.193168190606777i</v>
      </c>
      <c r="D2926" t="str">
        <f t="shared" si="858"/>
        <v>3.45773307417322-0.550385865701596i</v>
      </c>
      <c r="E2926" t="str">
        <f t="shared" si="859"/>
        <v>34.9241234350389-186.583113182556i</v>
      </c>
      <c r="F2926" t="str">
        <f t="shared" si="860"/>
        <v>2.90660849840518-2.7710910621805i</v>
      </c>
      <c r="G2926" t="str">
        <f t="shared" si="861"/>
        <v>0.998865459204261-0.0336638324158388i</v>
      </c>
      <c r="H2926" t="str">
        <f t="shared" si="862"/>
        <v>0.318464954045241-26.3003624241045i</v>
      </c>
      <c r="I2926" t="str">
        <f t="shared" si="863"/>
        <v>-0.487171640999009-0.52354483888805i</v>
      </c>
      <c r="K2926" t="str">
        <f t="shared" si="864"/>
        <v>0.00230167771095049-0.000894811643690672i</v>
      </c>
      <c r="L2926" t="str">
        <f t="shared" si="865"/>
        <v>0.000714285714285714-0.0216450594552014i</v>
      </c>
      <c r="M2926" t="str">
        <f t="shared" si="866"/>
        <v>0.0025-0.000674358386435727i</v>
      </c>
      <c r="N2926">
        <f t="shared" si="867"/>
        <v>70.313254092704568</v>
      </c>
      <c r="O2926">
        <f t="shared" si="868"/>
        <v>13.758141671167852</v>
      </c>
      <c r="P2926" s="3">
        <f t="shared" si="869"/>
        <v>-13.758141671167852</v>
      </c>
      <c r="Q2926" s="3">
        <f t="shared" si="870"/>
        <v>-109.68674590729543</v>
      </c>
      <c r="R2926">
        <f t="shared" si="871"/>
        <v>70.313254092704568</v>
      </c>
      <c r="S2926">
        <f t="shared" si="872"/>
        <v>55.873446249980809</v>
      </c>
      <c r="T2926">
        <f t="shared" si="855"/>
        <v>-13.758141671167852</v>
      </c>
    </row>
    <row r="2927" spans="1:20" x14ac:dyDescent="0.25">
      <c r="A2927">
        <f t="shared" si="856"/>
        <v>352397.25676221738</v>
      </c>
      <c r="B2927">
        <f t="shared" si="873"/>
        <v>56085.765345730739</v>
      </c>
      <c r="C2927" t="str">
        <f t="shared" si="857"/>
        <v>-0.0692764675378838-0.191634799642616i</v>
      </c>
      <c r="D2927" t="str">
        <f t="shared" si="858"/>
        <v>3.45757871832022-0.550304678558843i</v>
      </c>
      <c r="E2927" t="str">
        <f t="shared" si="859"/>
        <v>33.9889107547441-185.522447265549i</v>
      </c>
      <c r="F2927" t="str">
        <f t="shared" si="860"/>
        <v>2.90658338874286-2.76134300685569i</v>
      </c>
      <c r="G2927" t="str">
        <f t="shared" si="861"/>
        <v>0.998856830187166-0.0337914630581915i</v>
      </c>
      <c r="H2927" t="str">
        <f t="shared" si="862"/>
        <v>0.316004375218972-26.2001526744045i</v>
      </c>
      <c r="I2927" t="str">
        <f t="shared" si="863"/>
        <v>-0.483610825126712-0.521501317131645i</v>
      </c>
      <c r="K2927" t="str">
        <f t="shared" si="864"/>
        <v>0.00230140092281937-0.000893282666806695i</v>
      </c>
      <c r="L2927" t="str">
        <f t="shared" si="865"/>
        <v>0.000714285714285714-0.0215631196007187i</v>
      </c>
      <c r="M2927" t="str">
        <f t="shared" si="866"/>
        <v>0.0025-0.000671805525439057i</v>
      </c>
      <c r="N2927">
        <f t="shared" si="867"/>
        <v>70.124947867475981</v>
      </c>
      <c r="O2927">
        <f t="shared" si="868"/>
        <v>13.817099651804089</v>
      </c>
      <c r="P2927" s="3">
        <f t="shared" si="869"/>
        <v>-13.817099651804089</v>
      </c>
      <c r="Q2927" s="3">
        <f t="shared" si="870"/>
        <v>-109.87505213252402</v>
      </c>
      <c r="R2927">
        <f t="shared" si="871"/>
        <v>70.124947867475981</v>
      </c>
      <c r="S2927">
        <f t="shared" si="872"/>
        <v>56.085765345730742</v>
      </c>
      <c r="T2927">
        <f t="shared" si="855"/>
        <v>-13.817099651804089</v>
      </c>
    </row>
    <row r="2928" spans="1:20" x14ac:dyDescent="0.25">
      <c r="A2928">
        <f t="shared" si="856"/>
        <v>353736.36633791379</v>
      </c>
      <c r="B2928">
        <f t="shared" si="873"/>
        <v>56298.891254044516</v>
      </c>
      <c r="C2928" t="str">
        <f t="shared" si="857"/>
        <v>-0.0694253058471818-0.19011372934175i</v>
      </c>
      <c r="D2928" t="str">
        <f t="shared" si="858"/>
        <v>3.45742320107215-0.550231227605267i</v>
      </c>
      <c r="E2928" t="str">
        <f t="shared" si="859"/>
        <v>33.0722561830133-184.462923148641i</v>
      </c>
      <c r="F2928" t="str">
        <f t="shared" si="860"/>
        <v>2.90655808832325-2.75163466145551i</v>
      </c>
      <c r="G2928" t="str">
        <f t="shared" si="861"/>
        <v>0.998848135615733-0.0339195753615464i</v>
      </c>
      <c r="H2928" t="str">
        <f t="shared" si="862"/>
        <v>0.313562665299253-26.1003295479865i</v>
      </c>
      <c r="I2928" t="str">
        <f t="shared" si="863"/>
        <v>-0.4800770849296-0.51946616465836i</v>
      </c>
      <c r="K2928" t="str">
        <f t="shared" si="864"/>
        <v>0.00230112225527235-0.000891765966684164i</v>
      </c>
      <c r="L2928" t="str">
        <f t="shared" si="865"/>
        <v>0.000714285714285714-0.0214814899389507i</v>
      </c>
      <c r="M2928" t="str">
        <f t="shared" si="866"/>
        <v>0.0025-0.000669262328590414i</v>
      </c>
      <c r="N2928">
        <f t="shared" si="867"/>
        <v>69.938930829360004</v>
      </c>
      <c r="O2928">
        <f t="shared" si="868"/>
        <v>13.876071506344589</v>
      </c>
      <c r="P2928" s="3">
        <f t="shared" si="869"/>
        <v>-13.876071506344589</v>
      </c>
      <c r="Q2928" s="3">
        <f t="shared" si="870"/>
        <v>-110.06106917064</v>
      </c>
      <c r="R2928">
        <f t="shared" si="871"/>
        <v>69.938930829360004</v>
      </c>
      <c r="S2928">
        <f t="shared" si="872"/>
        <v>56.298891254044513</v>
      </c>
      <c r="T2928">
        <f t="shared" si="855"/>
        <v>-13.876071506344589</v>
      </c>
    </row>
    <row r="2929" spans="1:20" x14ac:dyDescent="0.25">
      <c r="A2929">
        <f t="shared" si="856"/>
        <v>355080.56452999788</v>
      </c>
      <c r="B2929">
        <f t="shared" si="873"/>
        <v>56512.827040809883</v>
      </c>
      <c r="C2929" t="str">
        <f t="shared" si="857"/>
        <v>-0.0695607046610432-0.188605023103318i</v>
      </c>
      <c r="D2929" t="str">
        <f t="shared" si="858"/>
        <v>3.45726651379678-0.55016550974756i</v>
      </c>
      <c r="E2929" t="str">
        <f t="shared" si="859"/>
        <v>32.1738778653554-183.404806741817i</v>
      </c>
      <c r="F2929" t="str">
        <f t="shared" si="860"/>
        <v>2.90653259570067-2.74196588617464i</v>
      </c>
      <c r="G2929" t="str">
        <f t="shared" si="861"/>
        <v>0.998839374993103-0.0340481711181448i</v>
      </c>
      <c r="H2929" t="str">
        <f t="shared" si="862"/>
        <v>0.31113967778264-26.0008914982125i</v>
      </c>
      <c r="I2929" t="str">
        <f t="shared" si="863"/>
        <v>-0.476570213217417-0.517439342261541i</v>
      </c>
      <c r="K2929" t="str">
        <f t="shared" si="864"/>
        <v>0.00230084169412518-0.000890261515217676i</v>
      </c>
      <c r="L2929" t="str">
        <f t="shared" si="865"/>
        <v>0.000714285714285714-0.0214001692956273i</v>
      </c>
      <c r="M2929" t="str">
        <f t="shared" si="866"/>
        <v>0.0025-0.000666728759305056i</v>
      </c>
      <c r="N2929">
        <f t="shared" si="867"/>
        <v>69.755177419716418</v>
      </c>
      <c r="O2929">
        <f t="shared" si="868"/>
        <v>13.935052776181376</v>
      </c>
      <c r="P2929" s="3">
        <f t="shared" si="869"/>
        <v>-13.935052776181376</v>
      </c>
      <c r="Q2929" s="3">
        <f t="shared" si="870"/>
        <v>-110.24482258028358</v>
      </c>
      <c r="R2929">
        <f t="shared" si="871"/>
        <v>69.755177419716418</v>
      </c>
      <c r="S2929">
        <f t="shared" si="872"/>
        <v>56.512827040809881</v>
      </c>
      <c r="T2929">
        <f t="shared" si="855"/>
        <v>-13.935052776181376</v>
      </c>
    </row>
    <row r="2930" spans="1:20" x14ac:dyDescent="0.25">
      <c r="A2930">
        <f t="shared" si="856"/>
        <v>356429.87067521189</v>
      </c>
      <c r="B2930">
        <f t="shared" si="873"/>
        <v>56727.575783564964</v>
      </c>
      <c r="C2930" t="str">
        <f t="shared" si="857"/>
        <v>-0.0696830315260484-0.187108715856411i</v>
      </c>
      <c r="D2930" t="str">
        <f t="shared" si="858"/>
        <v>3.45710864779938-0.550107521980814i</v>
      </c>
      <c r="E2930" t="str">
        <f t="shared" si="859"/>
        <v>31.2934939915618-182.348353179791i</v>
      </c>
      <c r="F2930" t="str">
        <f t="shared" si="860"/>
        <v>2.9065069094183-2.73233654177529i</v>
      </c>
      <c r="G2930" t="str">
        <f t="shared" si="861"/>
        <v>0.99883054781867-0.0341772521266041i</v>
      </c>
      <c r="H2930" t="str">
        <f t="shared" si="862"/>
        <v>0.308735267334124-25.9018369852482i</v>
      </c>
      <c r="I2930" t="str">
        <f t="shared" si="863"/>
        <v>-0.473090004404313-0.515420810968972i</v>
      </c>
      <c r="K2930" t="str">
        <f t="shared" si="864"/>
        <v>0.00230055922511179-0.000888769284410984i</v>
      </c>
      <c r="L2930" t="str">
        <f t="shared" si="865"/>
        <v>0.000714285714285714-0.0213191565009238i</v>
      </c>
      <c r="M2930" t="str">
        <f t="shared" si="866"/>
        <v>0.0025-0.000664204781136738i</v>
      </c>
      <c r="N2930">
        <f t="shared" si="867"/>
        <v>69.573661964793729</v>
      </c>
      <c r="O2930">
        <f t="shared" si="868"/>
        <v>13.994039128094188</v>
      </c>
      <c r="P2930" s="3">
        <f t="shared" si="869"/>
        <v>-13.994039128094188</v>
      </c>
      <c r="Q2930" s="3">
        <f t="shared" si="870"/>
        <v>-110.42633803520627</v>
      </c>
      <c r="R2930">
        <f t="shared" si="871"/>
        <v>69.573661964793729</v>
      </c>
      <c r="S2930">
        <f t="shared" si="872"/>
        <v>56.727575783564966</v>
      </c>
      <c r="T2930">
        <f t="shared" si="855"/>
        <v>-13.994039128094188</v>
      </c>
    </row>
    <row r="2931" spans="1:20" x14ac:dyDescent="0.25">
      <c r="A2931">
        <f t="shared" si="856"/>
        <v>357784.30418377771</v>
      </c>
      <c r="B2931">
        <f t="shared" si="873"/>
        <v>56943.140571542513</v>
      </c>
      <c r="C2931" t="str">
        <f t="shared" si="857"/>
        <v>-0.0697926476786191-0.185624834419448i</v>
      </c>
      <c r="D2931" t="str">
        <f t="shared" si="858"/>
        <v>3.45694959432221-0.55005726138823i</v>
      </c>
      <c r="E2931" t="str">
        <f t="shared" si="859"/>
        <v>30.4308230637814-181.293807080996i</v>
      </c>
      <c r="F2931" t="str">
        <f t="shared" si="860"/>
        <v>2.90648102800846-2.72274648958519i</v>
      </c>
      <c r="G2931" t="str">
        <f t="shared" si="861"/>
        <v>0.998821653588051-0.0343068201919384i</v>
      </c>
      <c r="H2931" t="str">
        <f t="shared" si="862"/>
        <v>0.306349289777374-25.8031644760269i</v>
      </c>
      <c r="I2931" t="str">
        <f t="shared" si="863"/>
        <v>-0.469636254496137-0.513410532041048i</v>
      </c>
      <c r="K2931" t="str">
        <f t="shared" si="864"/>
        <v>0.00230027483388384-0.000887289246375883i</v>
      </c>
      <c r="L2931" t="str">
        <f t="shared" si="865"/>
        <v>0.000714285714285714-0.0212384503894439i</v>
      </c>
      <c r="M2931" t="str">
        <f t="shared" si="866"/>
        <v>0.0025-0.000661690357777181i</v>
      </c>
      <c r="N2931">
        <f t="shared" si="867"/>
        <v>69.394358694647281</v>
      </c>
      <c r="O2931">
        <f t="shared" si="868"/>
        <v>14.053026352220304</v>
      </c>
      <c r="P2931" s="3">
        <f t="shared" si="869"/>
        <v>-14.053026352220304</v>
      </c>
      <c r="Q2931" s="3">
        <f t="shared" si="870"/>
        <v>-110.60564130535272</v>
      </c>
      <c r="R2931">
        <f t="shared" si="871"/>
        <v>69.394358694647281</v>
      </c>
      <c r="S2931">
        <f t="shared" si="872"/>
        <v>56.943140571542514</v>
      </c>
      <c r="T2931">
        <f t="shared" si="855"/>
        <v>-14.053026352220304</v>
      </c>
    </row>
    <row r="2932" spans="1:20" x14ac:dyDescent="0.25">
      <c r="A2932">
        <f t="shared" si="856"/>
        <v>359143.88453967607</v>
      </c>
      <c r="B2932">
        <f t="shared" si="873"/>
        <v>57159.524505714377</v>
      </c>
      <c r="C2932" t="str">
        <f t="shared" si="857"/>
        <v>-0.0698899079952558-0.1841533978511i</v>
      </c>
      <c r="D2932" t="str">
        <f t="shared" si="858"/>
        <v>3.45678934454415-0.550014725140818i</v>
      </c>
      <c r="E2932" t="str">
        <f t="shared" si="859"/>
        <v>29.5855841491826-180.241402807121i</v>
      </c>
      <c r="F2932" t="str">
        <f t="shared" si="860"/>
        <v>2.90645494999242-2.71319559149561i</v>
      </c>
      <c r="G2932" t="str">
        <f t="shared" si="861"/>
        <v>0.99881269179306-0.0344368771255766i</v>
      </c>
      <c r="H2932" t="str">
        <f t="shared" si="862"/>
        <v>0.303981602085073-25.7048724442126i</v>
      </c>
      <c r="I2932" t="str">
        <f t="shared" si="863"/>
        <v>-0.46620876107783-0.51140846696887i</v>
      </c>
      <c r="K2932" t="str">
        <f t="shared" si="864"/>
        <v>0.00229998850601031-0.00088582137333119i</v>
      </c>
      <c r="L2932" t="str">
        <f t="shared" si="865"/>
        <v>0.000714285714285714-0.0211580498002031i</v>
      </c>
      <c r="M2932" t="str">
        <f t="shared" si="866"/>
        <v>0.0025-0.000659185453055572i</v>
      </c>
      <c r="N2932">
        <f t="shared" si="867"/>
        <v>69.217241761262756</v>
      </c>
      <c r="O2932">
        <f t="shared" si="868"/>
        <v>14.112010359999692</v>
      </c>
      <c r="P2932" s="3">
        <f t="shared" si="869"/>
        <v>-14.112010359999692</v>
      </c>
      <c r="Q2932" s="3">
        <f t="shared" si="870"/>
        <v>-110.78275823873724</v>
      </c>
      <c r="R2932">
        <f t="shared" si="871"/>
        <v>69.217241761262756</v>
      </c>
      <c r="S2932">
        <f t="shared" si="872"/>
        <v>57.15952450571438</v>
      </c>
      <c r="T2932">
        <f t="shared" si="855"/>
        <v>-14.112010359999692</v>
      </c>
    </row>
    <row r="2933" spans="1:20" x14ac:dyDescent="0.25">
      <c r="A2933">
        <f t="shared" si="856"/>
        <v>360508.63130092685</v>
      </c>
      <c r="B2933">
        <f t="shared" si="873"/>
        <v>57376.730698836094</v>
      </c>
      <c r="C2933" t="str">
        <f t="shared" si="857"/>
        <v>-0.0699751609545126-0.182694417792549i</v>
      </c>
      <c r="D2933" t="str">
        <f t="shared" si="858"/>
        <v>3.45662788958017-0.549979910497092i</v>
      </c>
      <c r="E2933" t="str">
        <f t="shared" si="859"/>
        <v>28.7574971177084-179.191364722598i</v>
      </c>
      <c r="F2933" t="str">
        <f t="shared" si="860"/>
        <v>2.90642867388019-2.70368370995929i</v>
      </c>
      <c r="G2933" t="str">
        <f t="shared" si="861"/>
        <v>0.998803661921675-0.0345674247453827i</v>
      </c>
      <c r="H2933" t="str">
        <f t="shared" si="862"/>
        <v>0.301632062369338-25.6069593701645i</v>
      </c>
      <c r="I2933" t="str">
        <f t="shared" si="863"/>
        <v>-0.462807323300912-0.509414577472368i</v>
      </c>
      <c r="K2933" t="str">
        <f t="shared" si="864"/>
        <v>0.00229970022697704-0.000884365637601598i</v>
      </c>
      <c r="L2933" t="str">
        <f t="shared" si="865"/>
        <v>0.000714285714285714-0.021077953576612i</v>
      </c>
      <c r="M2933" t="str">
        <f t="shared" si="866"/>
        <v>0.0025-0.000656690030938009i</v>
      </c>
      <c r="N2933">
        <f t="shared" si="867"/>
        <v>69.042285255911708</v>
      </c>
      <c r="O2933">
        <f t="shared" si="868"/>
        <v>14.170987182103442</v>
      </c>
      <c r="P2933" s="3">
        <f t="shared" si="869"/>
        <v>-14.170987182103442</v>
      </c>
      <c r="Q2933" s="3">
        <f t="shared" si="870"/>
        <v>-110.95771474408829</v>
      </c>
      <c r="R2933">
        <f t="shared" si="871"/>
        <v>69.042285255911708</v>
      </c>
      <c r="S2933">
        <f t="shared" si="872"/>
        <v>57.376730698836091</v>
      </c>
      <c r="T2933">
        <f t="shared" si="855"/>
        <v>-14.170987182103442</v>
      </c>
    </row>
    <row r="2934" spans="1:20" x14ac:dyDescent="0.25">
      <c r="A2934">
        <f t="shared" si="856"/>
        <v>361878.56409987039</v>
      </c>
      <c r="B2934">
        <f t="shared" si="873"/>
        <v>57594.762275491674</v>
      </c>
      <c r="C2934" t="str">
        <f t="shared" si="857"/>
        <v>-0.0700487486100268-0.181247898801062i</v>
      </c>
      <c r="D2934" t="str">
        <f t="shared" si="858"/>
        <v>3.45646522048112-0.549952814802793i</v>
      </c>
      <c r="E2934" t="str">
        <f t="shared" si="859"/>
        <v>27.9462828654672-178.143907453571i</v>
      </c>
      <c r="F2934" t="str">
        <f t="shared" si="860"/>
        <v>2.90640219817065-2.69421070798851i</v>
      </c>
      <c r="G2934" t="str">
        <f t="shared" si="861"/>
        <v>0.998794563458015-0.0346984648756746i</v>
      </c>
      <c r="H2934" t="str">
        <f t="shared" si="862"/>
        <v>0.299300529872206-25.5094237409004i</v>
      </c>
      <c r="I2934" t="str">
        <f t="shared" si="863"/>
        <v>-0.459431741871086-0.507428825498484i</v>
      </c>
      <c r="K2934" t="str">
        <f t="shared" si="864"/>
        <v>0.0022994099821863-0.00088292201161659i</v>
      </c>
      <c r="L2934" t="str">
        <f t="shared" si="865"/>
        <v>0.000714285714285714-0.0209981605664595i</v>
      </c>
      <c r="M2934" t="str">
        <f t="shared" si="866"/>
        <v>0.0025-0.000654204055527006i</v>
      </c>
      <c r="N2934">
        <f t="shared" si="867"/>
        <v>68.869463225765969</v>
      </c>
      <c r="O2934">
        <f t="shared" si="868"/>
        <v>14.229952966345598</v>
      </c>
      <c r="P2934" s="3">
        <f t="shared" si="869"/>
        <v>-14.229952966345598</v>
      </c>
      <c r="Q2934" s="3">
        <f t="shared" si="870"/>
        <v>-111.13053677423403</v>
      </c>
      <c r="R2934">
        <f t="shared" si="871"/>
        <v>68.869463225765969</v>
      </c>
      <c r="S2934">
        <f t="shared" si="872"/>
        <v>57.594762275491675</v>
      </c>
      <c r="T2934">
        <f t="shared" si="855"/>
        <v>-14.229952966345598</v>
      </c>
    </row>
    <row r="2935" spans="1:20" x14ac:dyDescent="0.25">
      <c r="A2935">
        <f t="shared" si="856"/>
        <v>363253.70264344994</v>
      </c>
      <c r="B2935">
        <f t="shared" si="873"/>
        <v>57813.622372138547</v>
      </c>
      <c r="C2935" t="str">
        <f t="shared" si="857"/>
        <v>-0.0701110065739669-0.179813838674703i</v>
      </c>
      <c r="D2935" t="str">
        <f t="shared" si="858"/>
        <v>3.45630132823293-0.549933435490549i</v>
      </c>
      <c r="E2935" t="str">
        <f t="shared" si="859"/>
        <v>27.1516635241998-177.099236145863i</v>
      </c>
      <c r="F2935" t="str">
        <f t="shared" si="860"/>
        <v>2.90637552135122-2.68477644915304i</v>
      </c>
      <c r="G2935" t="str">
        <f t="shared" si="861"/>
        <v>0.998785395882308-0.0348299993472434i</v>
      </c>
      <c r="H2935" t="str">
        <f t="shared" si="862"/>
        <v>0.296986864956243-25.412264050061i</v>
      </c>
      <c r="I2935" t="str">
        <f t="shared" si="863"/>
        <v>-0.456081819035915-0.505451173219302i</v>
      </c>
      <c r="K2935" t="str">
        <f t="shared" si="864"/>
        <v>0.0022991177569564-0.000881490467909379i</v>
      </c>
      <c r="L2935" t="str">
        <f t="shared" si="865"/>
        <v>0.000714285714285714-0.0209186696218963i</v>
      </c>
      <c r="M2935" t="str">
        <f t="shared" si="866"/>
        <v>0.0025-0.000651727491060974i</v>
      </c>
      <c r="N2935">
        <f t="shared" si="867"/>
        <v>68.69874968977102</v>
      </c>
      <c r="O2935">
        <f t="shared" si="868"/>
        <v>14.288903975585709</v>
      </c>
      <c r="P2935" s="3">
        <f t="shared" si="869"/>
        <v>-14.288903975585709</v>
      </c>
      <c r="Q2935" s="3">
        <f t="shared" si="870"/>
        <v>-111.30125031022898</v>
      </c>
      <c r="R2935">
        <f t="shared" si="871"/>
        <v>68.69874968977102</v>
      </c>
      <c r="S2935">
        <f t="shared" si="872"/>
        <v>57.813622372138546</v>
      </c>
      <c r="T2935">
        <f t="shared" si="855"/>
        <v>-14.288903975585709</v>
      </c>
    </row>
    <row r="2936" spans="1:20" x14ac:dyDescent="0.25">
      <c r="A2936">
        <f t="shared" si="856"/>
        <v>364634.06671349506</v>
      </c>
      <c r="B2936">
        <f t="shared" si="873"/>
        <v>58033.314137152673</v>
      </c>
      <c r="C2936" t="str">
        <f t="shared" si="857"/>
        <v>-0.0701622640101999-0.178392228768245i</v>
      </c>
      <c r="D2936" t="str">
        <f t="shared" si="858"/>
        <v>3.45613620375659-0.549921770079614i</v>
      </c>
      <c r="E2936" t="str">
        <f t="shared" si="859"/>
        <v>26.3733626573992-176.057546721514i</v>
      </c>
      <c r="F2936" t="str">
        <f t="shared" si="860"/>
        <v>2.90634864189808-2.6753807975782i</v>
      </c>
      <c r="G2936" t="str">
        <f t="shared" si="861"/>
        <v>0.998776158670864-0.0349620299973734i</v>
      </c>
      <c r="H2936" t="str">
        <f t="shared" si="862"/>
        <v>0.294690929095228-25.3154787978761i</v>
      </c>
      <c r="I2936" t="str">
        <f t="shared" si="863"/>
        <v>-0.45275735857267-0.503481583030329i</v>
      </c>
      <c r="K2936" t="str">
        <f t="shared" si="864"/>
        <v>0.00229882353652121-0.000880070979115772i</v>
      </c>
      <c r="L2936" t="str">
        <f t="shared" si="865"/>
        <v>0.000714285714285714-0.0208394795994185i</v>
      </c>
      <c r="M2936" t="str">
        <f t="shared" si="866"/>
        <v>0.0025-0.000649260301913702i</v>
      </c>
      <c r="N2936">
        <f t="shared" si="867"/>
        <v>68.530118653825397</v>
      </c>
      <c r="O2936">
        <f t="shared" si="868"/>
        <v>14.347836585621781</v>
      </c>
      <c r="P2936" s="3">
        <f t="shared" si="869"/>
        <v>-14.347836585621781</v>
      </c>
      <c r="Q2936" s="3">
        <f t="shared" si="870"/>
        <v>-111.4698813461746</v>
      </c>
      <c r="R2936">
        <f t="shared" si="871"/>
        <v>68.530118653825397</v>
      </c>
      <c r="S2936">
        <f t="shared" si="872"/>
        <v>58.033314137152672</v>
      </c>
      <c r="T2936">
        <f t="shared" si="855"/>
        <v>-14.347836585621781</v>
      </c>
    </row>
    <row r="2937" spans="1:20" x14ac:dyDescent="0.25">
      <c r="A2937">
        <f t="shared" si="856"/>
        <v>366019.67616700631</v>
      </c>
      <c r="B2937">
        <f t="shared" si="873"/>
        <v>58253.840730873853</v>
      </c>
      <c r="C2937" t="str">
        <f t="shared" si="857"/>
        <v>-0.0702028436366397-0.176983054300112i</v>
      </c>
      <c r="D2937" t="str">
        <f t="shared" si="858"/>
        <v>3.45596983790733-0.54991781617553i</v>
      </c>
      <c r="E2937" t="str">
        <f t="shared" si="859"/>
        <v>25.6111054434707-175.019026133489i</v>
      </c>
      <c r="F2937" t="str">
        <f t="shared" si="860"/>
        <v>2.90632155827587-2.66602361794285i</v>
      </c>
      <c r="G2937" t="str">
        <f t="shared" si="861"/>
        <v>0.998766851296041-0.0350945586698609i</v>
      </c>
      <c r="H2937" t="str">
        <f t="shared" si="862"/>
        <v>0.292412584864876-25.2190664911269i</v>
      </c>
      <c r="I2937" t="str">
        <f t="shared" si="863"/>
        <v>-0.449458165776167-0.501520017548614i</v>
      </c>
      <c r="K2937" t="str">
        <f t="shared" si="864"/>
        <v>0.00229852730602979-0.000878663517973073i</v>
      </c>
      <c r="L2937" t="str">
        <f t="shared" si="865"/>
        <v>0.000714285714285714-0.0207605893598511i</v>
      </c>
      <c r="M2937" t="str">
        <f t="shared" si="866"/>
        <v>0.0025-0.000646802452593846i</v>
      </c>
      <c r="N2937">
        <f t="shared" si="867"/>
        <v>68.363544125246705</v>
      </c>
      <c r="O2937">
        <f t="shared" si="868"/>
        <v>14.406747283081685</v>
      </c>
      <c r="P2937" s="3">
        <f t="shared" si="869"/>
        <v>-14.406747283081685</v>
      </c>
      <c r="Q2937" s="3">
        <f t="shared" si="870"/>
        <v>-111.6364558747533</v>
      </c>
      <c r="R2937">
        <f t="shared" si="871"/>
        <v>68.363544125246705</v>
      </c>
      <c r="S2937">
        <f t="shared" si="872"/>
        <v>58.253840730873854</v>
      </c>
      <c r="T2937">
        <f t="shared" si="855"/>
        <v>-14.406747283081685</v>
      </c>
    </row>
    <row r="2938" spans="1:20" x14ac:dyDescent="0.25">
      <c r="A2938">
        <f t="shared" si="856"/>
        <v>367410.550936441</v>
      </c>
      <c r="B2938">
        <f t="shared" si="873"/>
        <v>58475.205325651179</v>
      </c>
      <c r="C2938" t="str">
        <f t="shared" si="857"/>
        <v>-0.0702330617361086-0.175586294650512i</v>
      </c>
      <c r="D2938" t="str">
        <f t="shared" si="858"/>
        <v>3.4558022214744-0.549921571469834i</v>
      </c>
      <c r="E2938" t="str">
        <f t="shared" si="859"/>
        <v>24.8646188465358-173.983852618223i</v>
      </c>
      <c r="F2938" t="str">
        <f t="shared" si="860"/>
        <v>2.90629426893756-2.65670477547746i</v>
      </c>
      <c r="G2938" t="str">
        <f t="shared" si="861"/>
        <v>0.998757473226224-0.0352275872150337i</v>
      </c>
      <c r="H2938" t="str">
        <f t="shared" si="862"/>
        <v>0.290151695933711-25.1230256431132i</v>
      </c>
      <c r="I2938" t="str">
        <f t="shared" si="863"/>
        <v>-0.446184047446821-0.499566439611014i</v>
      </c>
      <c r="K2938" t="str">
        <f t="shared" si="864"/>
        <v>0.00229822905054591-0.000877268057318967i</v>
      </c>
      <c r="L2938" t="str">
        <f t="shared" si="865"/>
        <v>0.000714285714285714-0.0206819977683314i</v>
      </c>
      <c r="M2938" t="str">
        <f t="shared" si="866"/>
        <v>0.0025-0.000644353907744414i</v>
      </c>
      <c r="N2938">
        <f t="shared" si="867"/>
        <v>68.199000126580444</v>
      </c>
      <c r="O2938">
        <f t="shared" si="868"/>
        <v>14.46563266331043</v>
      </c>
      <c r="P2938" s="3">
        <f t="shared" si="869"/>
        <v>-14.46563266331043</v>
      </c>
      <c r="Q2938" s="3">
        <f t="shared" si="870"/>
        <v>-111.80099987341956</v>
      </c>
      <c r="R2938">
        <f t="shared" si="871"/>
        <v>68.199000126580444</v>
      </c>
      <c r="S2938">
        <f t="shared" si="872"/>
        <v>58.475205325651181</v>
      </c>
      <c r="T2938">
        <f t="shared" si="855"/>
        <v>-14.46563266331043</v>
      </c>
    </row>
    <row r="2939" spans="1:20" x14ac:dyDescent="0.25">
      <c r="A2939">
        <f t="shared" si="856"/>
        <v>368806.71102999948</v>
      </c>
      <c r="B2939">
        <f t="shared" si="873"/>
        <v>58697.411105888656</v>
      </c>
      <c r="C2939" t="str">
        <f t="shared" si="857"/>
        <v>-0.0702532281751596-0.174201923650652i</v>
      </c>
      <c r="D2939" t="str">
        <f t="shared" si="858"/>
        <v>3.45563334518057-0.549933033739757i</v>
      </c>
      <c r="E2939" t="str">
        <f t="shared" si="859"/>
        <v>24.1336317753059-172.952195945632i</v>
      </c>
      <c r="F2939" t="str">
        <f t="shared" si="860"/>
        <v>2.90626677232459-2.64742413596214i</v>
      </c>
      <c r="G2939" t="str">
        <f t="shared" si="861"/>
        <v>0.998748023925784-0.0353611174897709i</v>
      </c>
      <c r="H2939" t="str">
        <f t="shared" si="862"/>
        <v>0.287908127053976-25.0273547736179i</v>
      </c>
      <c r="I2939" t="str">
        <f t="shared" si="863"/>
        <v>-0.442934811878721-0.497620812272465i</v>
      </c>
      <c r="K2939" t="str">
        <f t="shared" si="864"/>
        <v>0.00229792875504765-0.000875884570090417i</v>
      </c>
      <c r="L2939" t="str">
        <f t="shared" si="865"/>
        <v>0.000714285714285714-0.0206037036942931i</v>
      </c>
      <c r="M2939" t="str">
        <f t="shared" si="866"/>
        <v>0.0025-0.000641914632142274i</v>
      </c>
      <c r="N2939">
        <f t="shared" si="867"/>
        <v>68.036460708750781</v>
      </c>
      <c r="O2939">
        <f t="shared" si="868"/>
        <v>14.524489428261322</v>
      </c>
      <c r="P2939" s="3">
        <f t="shared" si="869"/>
        <v>-14.524489428261322</v>
      </c>
      <c r="Q2939" s="3">
        <f t="shared" si="870"/>
        <v>-111.96353929124922</v>
      </c>
      <c r="R2939">
        <f t="shared" si="871"/>
        <v>68.036460708750781</v>
      </c>
      <c r="S2939">
        <f t="shared" si="872"/>
        <v>58.697411105888655</v>
      </c>
      <c r="T2939">
        <f t="shared" si="855"/>
        <v>-14.524489428261322</v>
      </c>
    </row>
    <row r="2940" spans="1:20" x14ac:dyDescent="0.25">
      <c r="A2940">
        <f t="shared" si="856"/>
        <v>370208.17653191352</v>
      </c>
      <c r="B2940">
        <f t="shared" si="873"/>
        <v>58920.461268091036</v>
      </c>
      <c r="C2940" t="str">
        <f t="shared" si="857"/>
        <v>-0.0702636464303271-0.172829909863135i</v>
      </c>
      <c r="D2940" t="str">
        <f t="shared" si="858"/>
        <v>3.45546319968159-0.549952200847887i</v>
      </c>
      <c r="E2940" t="str">
        <f t="shared" si="859"/>
        <v>23.4178752305008-171.92421766632i</v>
      </c>
      <c r="F2940" t="str">
        <f t="shared" si="860"/>
        <v>2.90623906686652-2.63818156572462i</v>
      </c>
      <c r="G2940" t="str">
        <f t="shared" si="861"/>
        <v>0.99873850285506-0.0354951513575218i</v>
      </c>
      <c r="H2940" t="str">
        <f t="shared" si="862"/>
        <v>0.285681744052645-24.932052408873i</v>
      </c>
      <c r="I2940" t="str">
        <f t="shared" si="863"/>
        <v>-0.439710268847827-0.495683098804207i</v>
      </c>
      <c r="K2940" t="str">
        <f t="shared" si="864"/>
        <v>0.00229762640442697-0.000874513029322523i</v>
      </c>
      <c r="L2940" t="str">
        <f t="shared" si="865"/>
        <v>0.000714285714285714-0.0205257060114496i</v>
      </c>
      <c r="M2940" t="str">
        <f t="shared" si="866"/>
        <v>0.0025-0.000639484590697625i</v>
      </c>
      <c r="N2940">
        <f t="shared" si="867"/>
        <v>67.875899963573119</v>
      </c>
      <c r="O2940">
        <f t="shared" si="868"/>
        <v>14.583314384390906</v>
      </c>
      <c r="P2940" s="3">
        <f t="shared" si="869"/>
        <v>-14.583314384390906</v>
      </c>
      <c r="Q2940" s="3">
        <f t="shared" si="870"/>
        <v>-112.12410003642688</v>
      </c>
      <c r="R2940">
        <f t="shared" si="871"/>
        <v>67.875899963573119</v>
      </c>
      <c r="S2940">
        <f t="shared" si="872"/>
        <v>58.920461268091039</v>
      </c>
      <c r="T2940">
        <f t="shared" si="855"/>
        <v>-14.583314384390906</v>
      </c>
    </row>
    <row r="2941" spans="1:20" x14ac:dyDescent="0.25">
      <c r="A2941">
        <f t="shared" si="856"/>
        <v>371614.96760273475</v>
      </c>
      <c r="B2941">
        <f t="shared" si="873"/>
        <v>59144.359020909782</v>
      </c>
      <c r="C2941" t="str">
        <f t="shared" si="857"/>
        <v>-0.070264613621258-0.171470216853609i</v>
      </c>
      <c r="D2941" t="str">
        <f t="shared" si="858"/>
        <v>3.45529177556588-0.549979070741895i</v>
      </c>
      <c r="E2941" t="str">
        <f t="shared" si="859"/>
        <v>22.7170824413208-170.900071355716i</v>
      </c>
      <c r="F2941" t="str">
        <f t="shared" si="860"/>
        <v>2.90621115098119-2.62897693163846i</v>
      </c>
      <c r="G2941" t="str">
        <f t="shared" si="861"/>
        <v>0.998728909470319-0.0356296906883258i</v>
      </c>
      <c r="H2941" t="str">
        <f t="shared" si="862"/>
        <v>0.283472413822488-24.8371170815246i</v>
      </c>
      <c r="I2941" t="str">
        <f t="shared" si="863"/>
        <v>-0.436510229600272-0.493753262692093i</v>
      </c>
      <c r="K2941" t="str">
        <f t="shared" si="864"/>
        <v>0.00229732198348929-0.00087315340814742i</v>
      </c>
      <c r="L2941" t="str">
        <f t="shared" si="865"/>
        <v>0.000714285714285714-0.020448003597778i</v>
      </c>
      <c r="M2941" t="str">
        <f t="shared" si="866"/>
        <v>0.0025-0.000637063748453501i</v>
      </c>
      <c r="N2941">
        <f t="shared" si="867"/>
        <v>67.717292035654197</v>
      </c>
      <c r="O2941">
        <f t="shared" si="868"/>
        <v>14.642104440560143</v>
      </c>
      <c r="P2941" s="3">
        <f t="shared" si="869"/>
        <v>-14.642104440560143</v>
      </c>
      <c r="Q2941" s="3">
        <f t="shared" si="870"/>
        <v>-112.2827079643458</v>
      </c>
      <c r="R2941">
        <f t="shared" si="871"/>
        <v>67.717292035654197</v>
      </c>
      <c r="S2941">
        <f t="shared" si="872"/>
        <v>59.144359020909782</v>
      </c>
      <c r="T2941">
        <f t="shared" si="855"/>
        <v>-14.642104440560143</v>
      </c>
    </row>
    <row r="2942" spans="1:20" x14ac:dyDescent="0.25">
      <c r="A2942">
        <f t="shared" si="856"/>
        <v>373027.10447962512</v>
      </c>
      <c r="B2942">
        <f t="shared" si="873"/>
        <v>59369.107585189238</v>
      </c>
      <c r="C2942" t="str">
        <f t="shared" si="857"/>
        <v>-0.0702564205502098-0.170122803453719i</v>
      </c>
      <c r="D2942" t="str">
        <f t="shared" si="858"/>
        <v>3.45511906335402-0.550013641454193i</v>
      </c>
      <c r="E2942" t="str">
        <f t="shared" si="859"/>
        <v>22.0309889914125-169.879902854879i</v>
      </c>
      <c r="F2942" t="str">
        <f t="shared" si="860"/>
        <v>2.90618302307448-2.61981010112094i</v>
      </c>
      <c r="G2942" t="str">
        <f t="shared" si="861"/>
        <v>0.998719243223734-0.0357647373588319i</v>
      </c>
      <c r="H2942" t="str">
        <f t="shared" si="862"/>
        <v>0.281280004313274-24.7425473306006i</v>
      </c>
      <c r="I2942" t="str">
        <f t="shared" si="863"/>
        <v>-0.433334506840751-0.491831267634898i</v>
      </c>
      <c r="K2942" t="str">
        <f t="shared" si="864"/>
        <v>0.00229701547695309-0.000871805679793116i</v>
      </c>
      <c r="L2942" t="str">
        <f t="shared" si="865"/>
        <v>0.000714285714285714-0.0203705953355031i</v>
      </c>
      <c r="M2942" t="str">
        <f t="shared" si="866"/>
        <v>0.0025-0.000634652070585275i</v>
      </c>
      <c r="N2942">
        <f t="shared" si="867"/>
        <v>67.560611133697606</v>
      </c>
      <c r="O2942">
        <f t="shared" si="868"/>
        <v>14.700856605945276</v>
      </c>
      <c r="P2942" s="3">
        <f t="shared" si="869"/>
        <v>-14.700856605945276</v>
      </c>
      <c r="Q2942" s="3">
        <f t="shared" si="870"/>
        <v>-112.43938886630239</v>
      </c>
      <c r="R2942">
        <f t="shared" si="871"/>
        <v>67.560611133697606</v>
      </c>
      <c r="S2942">
        <f t="shared" si="872"/>
        <v>59.369107585189241</v>
      </c>
      <c r="T2942">
        <f t="shared" si="855"/>
        <v>-14.700856605945276</v>
      </c>
    </row>
    <row r="2943" spans="1:20" x14ac:dyDescent="0.25">
      <c r="A2943">
        <f t="shared" si="856"/>
        <v>374444.60747664771</v>
      </c>
      <c r="B2943">
        <f t="shared" si="873"/>
        <v>59594.710194012958</v>
      </c>
      <c r="C2943" t="str">
        <f t="shared" si="857"/>
        <v>-0.070239351747464-0.168787624015429i</v>
      </c>
      <c r="D2943" t="str">
        <f t="shared" si="858"/>
        <v>3.45494505349817-0.550055911101624i</v>
      </c>
      <c r="E2943" t="str">
        <f t="shared" si="859"/>
        <v>21.3593329347678-168.863850507763i</v>
      </c>
      <c r="F2943" t="str">
        <f t="shared" si="860"/>
        <v>2.9061546815402-2.61068094213123i</v>
      </c>
      <c r="G2943" t="str">
        <f t="shared" si="861"/>
        <v>0.998709503563345-0.0359002932523175i</v>
      </c>
      <c r="H2943" t="str">
        <f t="shared" si="862"/>
        <v>0.279104384522967-24.6483417014751i</v>
      </c>
      <c r="I2943" t="str">
        <f t="shared" si="863"/>
        <v>-0.430182914720993-0.489917077542588i</v>
      </c>
      <c r="K2943" t="str">
        <f t="shared" si="864"/>
        <v>0.00229670686944941-0.000870469817582373i</v>
      </c>
      <c r="L2943" t="str">
        <f t="shared" si="865"/>
        <v>0.000714285714285714-0.020293480111081i</v>
      </c>
      <c r="M2943" t="str">
        <f t="shared" si="866"/>
        <v>0.0025-0.000632249522400156i</v>
      </c>
      <c r="N2943">
        <f t="shared" si="867"/>
        <v>67.405831541221431</v>
      </c>
      <c r="O2943">
        <f t="shared" si="868"/>
        <v>14.759567987961169</v>
      </c>
      <c r="P2943" s="3">
        <f t="shared" si="869"/>
        <v>-14.759567987961169</v>
      </c>
      <c r="Q2943" s="3">
        <f t="shared" si="870"/>
        <v>-112.59416845877857</v>
      </c>
      <c r="R2943">
        <f t="shared" si="871"/>
        <v>67.405831541221431</v>
      </c>
      <c r="S2943">
        <f t="shared" si="872"/>
        <v>59.594710194012961</v>
      </c>
      <c r="T2943">
        <f t="shared" si="855"/>
        <v>-14.759567987961169</v>
      </c>
    </row>
    <row r="2944" spans="1:20" x14ac:dyDescent="0.25">
      <c r="A2944">
        <f t="shared" si="856"/>
        <v>375867.496985059</v>
      </c>
      <c r="B2944">
        <f t="shared" si="873"/>
        <v>59821.17009275021</v>
      </c>
      <c r="C2944" t="str">
        <f t="shared" si="857"/>
        <v>-0.0702136855221524-0.16746462865691i</v>
      </c>
      <c r="D2944" t="str">
        <f t="shared" si="858"/>
        <v>3.45476973638181-0.550105877885155i</v>
      </c>
      <c r="E2944" t="str">
        <f t="shared" si="859"/>
        <v>20.7018549020491-167.852045394761i</v>
      </c>
      <c r="F2944" t="str">
        <f t="shared" si="860"/>
        <v>2.9061261247601-2.60158932316847i</v>
      </c>
      <c r="G2944" t="str">
        <f t="shared" si="861"/>
        <v>0.998699689933034-0.0360363602587089i</v>
      </c>
      <c r="H2944" t="str">
        <f t="shared" si="862"/>
        <v>0.276945424489089-24.5544987458366i</v>
      </c>
      <c r="I2944" t="str">
        <f t="shared" si="863"/>
        <v>-0.427055268828364-0.488010656534708i</v>
      </c>
      <c r="K2944" t="str">
        <f t="shared" si="864"/>
        <v>0.00229639614552154-0.000869145794931561i</v>
      </c>
      <c r="L2944" t="str">
        <f t="shared" si="865"/>
        <v>0.000714285714285714-0.0202166568151833i</v>
      </c>
      <c r="M2944" t="str">
        <f t="shared" si="866"/>
        <v>0.0025-0.000629856069336676i</v>
      </c>
      <c r="N2944">
        <f t="shared" si="867"/>
        <v>67.252927626728223</v>
      </c>
      <c r="O2944">
        <f t="shared" si="868"/>
        <v>14.818235790195818</v>
      </c>
      <c r="P2944" s="3">
        <f t="shared" si="869"/>
        <v>-14.818235790195818</v>
      </c>
      <c r="Q2944" s="3">
        <f t="shared" si="870"/>
        <v>-112.74707237327178</v>
      </c>
      <c r="R2944">
        <f t="shared" si="871"/>
        <v>67.252927626728223</v>
      </c>
      <c r="S2944">
        <f t="shared" si="872"/>
        <v>59.821170092750208</v>
      </c>
      <c r="T2944">
        <f t="shared" si="855"/>
        <v>-14.818235790195818</v>
      </c>
    </row>
    <row r="2945" spans="1:20" x14ac:dyDescent="0.25">
      <c r="A2945">
        <f t="shared" si="856"/>
        <v>377295.79347360221</v>
      </c>
      <c r="B2945">
        <f t="shared" si="873"/>
        <v>60048.490539102662</v>
      </c>
      <c r="C2945" t="str">
        <f t="shared" si="857"/>
        <v>-0.0701796940180801-0.166153763500009i</v>
      </c>
      <c r="D2945" t="str">
        <f t="shared" si="858"/>
        <v>3.45459310231912-0.550163540089542i</v>
      </c>
      <c r="E2945" t="str">
        <f t="shared" si="859"/>
        <v>20.0582981977327-166.844611562346i</v>
      </c>
      <c r="F2945" t="str">
        <f t="shared" si="860"/>
        <v>2.90609735110373-2.59253511326981i</v>
      </c>
      <c r="G2945" t="str">
        <f t="shared" si="861"/>
        <v>0.998689801772495-0.0361729402745998i</v>
      </c>
      <c r="H2945" t="str">
        <f t="shared" si="862"/>
        <v>0.27480299528009-24.461017021654i</v>
      </c>
      <c r="I2945" t="str">
        <f t="shared" si="863"/>
        <v>-0.423951386174525-0.486111968938706i</v>
      </c>
      <c r="K2945" t="str">
        <f t="shared" si="864"/>
        <v>0.00229608328962452-0.000867833585349516i</v>
      </c>
      <c r="L2945" t="str">
        <f t="shared" si="865"/>
        <v>0.000714285714285714-0.0201401243426811i</v>
      </c>
      <c r="M2945" t="str">
        <f t="shared" si="866"/>
        <v>0.0025-0.00062747167696421i</v>
      </c>
      <c r="N2945">
        <f t="shared" si="867"/>
        <v>67.101873853326879</v>
      </c>
      <c r="O2945">
        <f t="shared" si="868"/>
        <v>14.876857310361933</v>
      </c>
      <c r="P2945" s="3">
        <f t="shared" si="869"/>
        <v>-14.876857310361933</v>
      </c>
      <c r="Q2945" s="3">
        <f t="shared" si="870"/>
        <v>-112.89812614667312</v>
      </c>
      <c r="R2945">
        <f t="shared" si="871"/>
        <v>67.101873853326879</v>
      </c>
      <c r="S2945">
        <f t="shared" si="872"/>
        <v>60.048490539102666</v>
      </c>
      <c r="T2945">
        <f t="shared" si="855"/>
        <v>-14.876857310361933</v>
      </c>
    </row>
    <row r="2946" spans="1:20" x14ac:dyDescent="0.25">
      <c r="A2946">
        <f t="shared" si="856"/>
        <v>378729.51748880197</v>
      </c>
      <c r="B2946">
        <f t="shared" si="873"/>
        <v>60276.674803151254</v>
      </c>
      <c r="C2946" t="str">
        <f t="shared" si="857"/>
        <v>-0.0701376432741202-0.164854970899488i</v>
      </c>
      <c r="D2946" t="str">
        <f t="shared" si="858"/>
        <v>3.45441514155459-0.550228896083025i</v>
      </c>
      <c r="E2946" t="str">
        <f t="shared" si="859"/>
        <v>19.4284088885066-165.841666248659i</v>
      </c>
      <c r="F2946" t="str">
        <f t="shared" si="860"/>
        <v>2.9060683589284-2.58351818200853i</v>
      </c>
      <c r="G2946" t="str">
        <f t="shared" si="861"/>
        <v>0.998679838517196-0.0363100352032716i</v>
      </c>
      <c r="H2946" t="str">
        <f t="shared" si="862"/>
        <v>0.272676968986843-24.367895093144i</v>
      </c>
      <c r="I2946" t="str">
        <f t="shared" si="863"/>
        <v>-0.420871085184203-0.484220979288315i</v>
      </c>
      <c r="K2946" t="str">
        <f t="shared" si="864"/>
        <v>0.00229576828612476-0.00086653316243637i</v>
      </c>
      <c r="L2946" t="str">
        <f t="shared" si="865"/>
        <v>0.000714285714285714-0.0200638815926291i</v>
      </c>
      <c r="M2946" t="str">
        <f t="shared" si="866"/>
        <v>0.0025-0.000625096310982478i</v>
      </c>
      <c r="N2946">
        <f t="shared" si="867"/>
        <v>66.952644787832554</v>
      </c>
      <c r="O2946">
        <f t="shared" si="868"/>
        <v>14.935429938264742</v>
      </c>
      <c r="P2946" s="3">
        <f t="shared" si="869"/>
        <v>-14.935429938264742</v>
      </c>
      <c r="Q2946" s="3">
        <f t="shared" si="870"/>
        <v>-113.04735521216745</v>
      </c>
      <c r="R2946">
        <f t="shared" si="871"/>
        <v>66.952644787832554</v>
      </c>
      <c r="S2946">
        <f t="shared" si="872"/>
        <v>60.276674803151252</v>
      </c>
      <c r="T2946">
        <f t="shared" si="855"/>
        <v>-14.935429938264742</v>
      </c>
    </row>
    <row r="2947" spans="1:20" x14ac:dyDescent="0.25">
      <c r="A2947">
        <f t="shared" si="856"/>
        <v>380168.68965525937</v>
      </c>
      <c r="B2947">
        <f t="shared" si="873"/>
        <v>60505.726167403227</v>
      </c>
      <c r="C2947" t="str">
        <f t="shared" si="857"/>
        <v>-0.0700877932887821-0.163568189664143i</v>
      </c>
      <c r="D2947" t="str">
        <f t="shared" si="858"/>
        <v>3.4542358442625-0.550301944316997i</v>
      </c>
      <c r="E2947" t="str">
        <f t="shared" si="859"/>
        <v>18.8119358833377-164.843320104929i</v>
      </c>
      <c r="F2947" t="str">
        <f t="shared" si="860"/>
        <v>2.90603914657898-2.57453839949216i</v>
      </c>
      <c r="G2947" t="str">
        <f t="shared" si="861"/>
        <v>0.998669799598356-0.0364476469547124i</v>
      </c>
      <c r="H2947" t="str">
        <f t="shared" si="862"/>
        <v>0.270567218714183-24.2751315307379i</v>
      </c>
      <c r="I2947" t="str">
        <f t="shared" si="863"/>
        <v>-0.417814185684051-0.482337652321909i</v>
      </c>
      <c r="K2947" t="str">
        <f t="shared" si="864"/>
        <v>0.00229545111929959-0.000865244499882415i</v>
      </c>
      <c r="L2947" t="str">
        <f t="shared" si="865"/>
        <v>0.000714285714285714-0.0199879274682498i</v>
      </c>
      <c r="M2947" t="str">
        <f t="shared" si="866"/>
        <v>0.0025-0.000622729937221037i</v>
      </c>
      <c r="N2947">
        <f t="shared" si="867"/>
        <v>66.80521510935904</v>
      </c>
      <c r="O2947">
        <f t="shared" si="868"/>
        <v>14.993951153788743</v>
      </c>
      <c r="P2947" s="3">
        <f t="shared" si="869"/>
        <v>-14.993951153788743</v>
      </c>
      <c r="Q2947" s="3">
        <f t="shared" si="870"/>
        <v>-113.19478489064096</v>
      </c>
      <c r="R2947">
        <f t="shared" si="871"/>
        <v>66.80521510935904</v>
      </c>
      <c r="S2947">
        <f t="shared" si="872"/>
        <v>60.505726167403225</v>
      </c>
      <c r="T2947">
        <f t="shared" si="855"/>
        <v>-14.993951153788743</v>
      </c>
    </row>
    <row r="2948" spans="1:20" x14ac:dyDescent="0.25">
      <c r="A2948">
        <f t="shared" si="856"/>
        <v>381613.33067594934</v>
      </c>
      <c r="B2948">
        <f t="shared" si="873"/>
        <v>60735.64792683936</v>
      </c>
      <c r="C2948" t="str">
        <f t="shared" si="857"/>
        <v>-0.0700303980885579-0.162293355269981i</v>
      </c>
      <c r="D2948" t="str">
        <f t="shared" si="858"/>
        <v>3.4540552005465-0.55038268332567i</v>
      </c>
      <c r="E2948" t="str">
        <f t="shared" si="859"/>
        <v>18.2086310056208-163.849677412607i</v>
      </c>
      <c r="F2948" t="str">
        <f t="shared" si="860"/>
        <v>2.9060097123879-2.56559563636052i</v>
      </c>
      <c r="G2948" t="str">
        <f t="shared" si="861"/>
        <v>0.998659684442906-0.0365857774456367i</v>
      </c>
      <c r="H2948" t="str">
        <f t="shared" si="862"/>
        <v>0.268473618572542-24.18272491105i</v>
      </c>
      <c r="I2948" t="str">
        <f t="shared" si="863"/>
        <v>-0.414780508891596-0.480461952980935i</v>
      </c>
      <c r="K2948" t="str">
        <f t="shared" si="864"/>
        <v>0.00229513177333691-0.000863967571466924i</v>
      </c>
      <c r="L2948" t="str">
        <f t="shared" si="865"/>
        <v>0.000714285714285714-0.0199122608769175i</v>
      </c>
      <c r="M2948" t="str">
        <f t="shared" si="866"/>
        <v>0.0025-0.000620372521638811i</v>
      </c>
      <c r="N2948">
        <f t="shared" si="867"/>
        <v>66.65955961742911</v>
      </c>
      <c r="O2948">
        <f t="shared" si="868"/>
        <v>15.052418524903759</v>
      </c>
      <c r="P2948" s="3">
        <f t="shared" si="869"/>
        <v>-15.052418524903759</v>
      </c>
      <c r="Q2948" s="3">
        <f t="shared" si="870"/>
        <v>-113.34044038257089</v>
      </c>
      <c r="R2948">
        <f t="shared" si="871"/>
        <v>66.65955961742911</v>
      </c>
      <c r="S2948">
        <f t="shared" si="872"/>
        <v>60.735647926839363</v>
      </c>
      <c r="T2948">
        <f t="shared" si="855"/>
        <v>-15.052418524903759</v>
      </c>
    </row>
    <row r="2949" spans="1:20" x14ac:dyDescent="0.25">
      <c r="A2949">
        <f t="shared" si="856"/>
        <v>383063.46133251797</v>
      </c>
      <c r="B2949">
        <f t="shared" si="873"/>
        <v>60966.44338896135</v>
      </c>
      <c r="C2949" t="str">
        <f t="shared" si="857"/>
        <v>-0.069965705799715-0.161030400065568i</v>
      </c>
      <c r="D2949" t="str">
        <f t="shared" si="858"/>
        <v>3.4538732004391-0.550471111725767i</v>
      </c>
      <c r="E2949" t="str">
        <f t="shared" si="859"/>
        <v>17.6182490577751-162.860836296131i</v>
      </c>
      <c r="F2949" t="str">
        <f t="shared" si="860"/>
        <v>2.90598005467501-2.55668976378393i</v>
      </c>
      <c r="G2949" t="str">
        <f t="shared" si="861"/>
        <v>0.998649492473461-0.0367244285995052i</v>
      </c>
      <c r="H2949" t="str">
        <f t="shared" si="862"/>
        <v>0.266396043669631-24.0906738168442i</v>
      </c>
      <c r="I2949" t="str">
        <f t="shared" si="863"/>
        <v>-0.411769877404278-0.4785938464083i</v>
      </c>
      <c r="K2949" t="str">
        <f t="shared" si="864"/>
        <v>0.00229481023233469-0.000862702351056984i</v>
      </c>
      <c r="L2949" t="str">
        <f t="shared" si="865"/>
        <v>0.000714285714285714-0.0198368807301429i</v>
      </c>
      <c r="M2949" t="str">
        <f t="shared" si="866"/>
        <v>0.0025-0.00061802403032358i</v>
      </c>
      <c r="N2949">
        <f t="shared" si="867"/>
        <v>66.515653239607047</v>
      </c>
      <c r="O2949">
        <f t="shared" si="868"/>
        <v>15.110829705692803</v>
      </c>
      <c r="P2949" s="3">
        <f t="shared" si="869"/>
        <v>-15.110829705692803</v>
      </c>
      <c r="Q2949" s="3">
        <f t="shared" si="870"/>
        <v>-113.48434676039295</v>
      </c>
      <c r="R2949">
        <f t="shared" si="871"/>
        <v>66.515653239607047</v>
      </c>
      <c r="S2949">
        <f t="shared" si="872"/>
        <v>60.966443388961352</v>
      </c>
      <c r="T2949">
        <f t="shared" si="855"/>
        <v>-15.110829705692803</v>
      </c>
    </row>
    <row r="2950" spans="1:20" x14ac:dyDescent="0.25">
      <c r="A2950">
        <f t="shared" si="856"/>
        <v>384519.10248558159</v>
      </c>
      <c r="B2950">
        <f t="shared" si="873"/>
        <v>61198.115873839408</v>
      </c>
      <c r="C2950" t="str">
        <f t="shared" si="857"/>
        <v>-0.0698939587231579-0.159779253469742i</v>
      </c>
      <c r="D2950" t="str">
        <f t="shared" si="858"/>
        <v>3.45368983390121-0.55056722821618i</v>
      </c>
      <c r="E2950" t="str">
        <f t="shared" si="859"/>
        <v>17.0405478786938-161.876888931234i</v>
      </c>
      <c r="F2950" t="str">
        <f t="shared" si="860"/>
        <v>2.90595017174755-2.54782065346126i</v>
      </c>
      <c r="G2950" t="str">
        <f t="shared" si="861"/>
        <v>0.998639223108287-0.0368636023465437i</v>
      </c>
      <c r="H2950" t="str">
        <f t="shared" si="862"/>
        <v>0.264334370102247-23.9989768370029i</v>
      </c>
      <c r="I2950" t="str">
        <f t="shared" si="863"/>
        <v>-0.408782115188585-0.476733297946827i</v>
      </c>
      <c r="K2950" t="str">
        <f t="shared" si="864"/>
        <v>0.00229448648030065-0.000861448812606313i</v>
      </c>
      <c r="L2950" t="str">
        <f t="shared" si="865"/>
        <v>0.000714285714285714-0.0197617859435574i</v>
      </c>
      <c r="M2950" t="str">
        <f t="shared" si="866"/>
        <v>0.0025-0.000615684429491513i</v>
      </c>
      <c r="N2950">
        <f t="shared" si="867"/>
        <v>66.373471038684855</v>
      </c>
      <c r="O2950">
        <f t="shared" si="868"/>
        <v>15.169182434402144</v>
      </c>
      <c r="P2950" s="3">
        <f t="shared" si="869"/>
        <v>-15.169182434402144</v>
      </c>
      <c r="Q2950" s="3">
        <f t="shared" si="870"/>
        <v>-113.62652896131515</v>
      </c>
      <c r="R2950">
        <f t="shared" si="871"/>
        <v>66.373471038684855</v>
      </c>
      <c r="S2950">
        <f t="shared" si="872"/>
        <v>61.198115873839406</v>
      </c>
      <c r="T2950">
        <f t="shared" si="855"/>
        <v>-15.169182434402144</v>
      </c>
    </row>
    <row r="2951" spans="1:20" x14ac:dyDescent="0.25">
      <c r="A2951">
        <f t="shared" si="856"/>
        <v>385980.27507502679</v>
      </c>
      <c r="B2951">
        <f t="shared" si="873"/>
        <v>61430.668714159998</v>
      </c>
      <c r="C2951" t="str">
        <f t="shared" si="857"/>
        <v>-0.0698153934120749-0.158539842161821i</v>
      </c>
      <c r="D2951" t="str">
        <f t="shared" si="858"/>
        <v>3.45350509082157-0.550671031577636i</v>
      </c>
      <c r="E2951" t="str">
        <f t="shared" si="859"/>
        <v>16.4752883943829-160.897921748753i</v>
      </c>
      <c r="F2951" t="str">
        <f t="shared" si="860"/>
        <v>2.90592006189991-2.53898817761809i</v>
      </c>
      <c r="G2951" t="str">
        <f t="shared" si="861"/>
        <v>0.998628875761269-0.0370033006237632i</v>
      </c>
      <c r="H2951" t="str">
        <f t="shared" si="862"/>
        <v>0.262288474948083-23.9076325664948i</v>
      </c>
      <c r="I2951" t="str">
        <f t="shared" si="863"/>
        <v>-0.405817047569269-0.474880273137674i</v>
      </c>
      <c r="K2951" t="str">
        <f t="shared" si="864"/>
        <v>0.00229416050115177-0.000860206930154099i</v>
      </c>
      <c r="L2951" t="str">
        <f t="shared" si="865"/>
        <v>0.000714285714285714-0.0196869754368972i</v>
      </c>
      <c r="M2951" t="str">
        <f t="shared" si="866"/>
        <v>0.0025-0.000613353685486666i</v>
      </c>
      <c r="N2951">
        <f t="shared" si="867"/>
        <v>66.23298821942241</v>
      </c>
      <c r="O2951">
        <f t="shared" si="868"/>
        <v>15.227474531515394</v>
      </c>
      <c r="P2951" s="3">
        <f t="shared" si="869"/>
        <v>-15.227474531515394</v>
      </c>
      <c r="Q2951" s="3">
        <f t="shared" si="870"/>
        <v>-113.76701178057759</v>
      </c>
      <c r="R2951">
        <f t="shared" si="871"/>
        <v>66.23298821942241</v>
      </c>
      <c r="S2951">
        <f t="shared" si="872"/>
        <v>61.430668714159999</v>
      </c>
      <c r="T2951">
        <f t="shared" si="855"/>
        <v>-15.227474531515394</v>
      </c>
    </row>
    <row r="2952" spans="1:20" x14ac:dyDescent="0.25">
      <c r="A2952">
        <f t="shared" si="856"/>
        <v>387447.00012031186</v>
      </c>
      <c r="B2952">
        <f t="shared" si="873"/>
        <v>61664.105255273804</v>
      </c>
      <c r="C2952" t="str">
        <f t="shared" si="857"/>
        <v>-0.0697302407520223-0.157312090264534i</v>
      </c>
      <c r="D2952" t="str">
        <f t="shared" si="858"/>
        <v>3.45331896101648-0.550782520672376i</v>
      </c>
      <c r="E2952" t="str">
        <f t="shared" si="859"/>
        <v>15.9222346621817-159.924015633879i</v>
      </c>
      <c r="F2952" t="str">
        <f t="shared" si="860"/>
        <v>2.90588972341374-2.53019220900484i</v>
      </c>
      <c r="G2952" t="str">
        <f t="shared" si="861"/>
        <v>0.998618449841879-0.037143525374979i</v>
      </c>
      <c r="H2952" t="str">
        <f t="shared" si="862"/>
        <v>0.260258236257676-23.8166396063434i</v>
      </c>
      <c r="I2952" t="str">
        <f t="shared" si="863"/>
        <v>-0.402874501218651-0.473034737718826i</v>
      </c>
      <c r="K2952" t="str">
        <f t="shared" si="864"/>
        <v>0.00229383227871394-0.000858976677823791i</v>
      </c>
      <c r="L2952" t="str">
        <f t="shared" si="865"/>
        <v>0.000714285714285714-0.0196124481339881i</v>
      </c>
      <c r="M2952" t="str">
        <f t="shared" si="866"/>
        <v>0.0025-0.000611031764780498i</v>
      </c>
      <c r="N2952">
        <f t="shared" si="867"/>
        <v>66.094180134878329</v>
      </c>
      <c r="O2952">
        <f t="shared" si="868"/>
        <v>15.285703897850775</v>
      </c>
      <c r="P2952" s="3">
        <f t="shared" si="869"/>
        <v>-15.285703897850775</v>
      </c>
      <c r="Q2952" s="3">
        <f t="shared" si="870"/>
        <v>-113.90581986512167</v>
      </c>
      <c r="R2952">
        <f t="shared" si="871"/>
        <v>66.094180134878329</v>
      </c>
      <c r="S2952">
        <f t="shared" si="872"/>
        <v>61.664105255273803</v>
      </c>
      <c r="T2952">
        <f t="shared" si="855"/>
        <v>-15.285703897850775</v>
      </c>
    </row>
    <row r="2953" spans="1:20" x14ac:dyDescent="0.25">
      <c r="A2953">
        <f t="shared" si="856"/>
        <v>388919.29872076906</v>
      </c>
      <c r="B2953">
        <f t="shared" si="873"/>
        <v>61898.428855243845</v>
      </c>
      <c r="C2953" t="str">
        <f t="shared" si="857"/>
        <v>-0.0696387260431941-0.156095919519759i</v>
      </c>
      <c r="D2953" t="str">
        <f t="shared" si="858"/>
        <v>3.45313143422905-0.550901694443805i</v>
      </c>
      <c r="E2953" t="str">
        <f t="shared" si="859"/>
        <v>15.3811539088645-158.955246120826i</v>
      </c>
      <c r="F2953" t="str">
        <f t="shared" si="860"/>
        <v>2.90585915455773-2.52143262089493i</v>
      </c>
      <c r="G2953" t="str">
        <f t="shared" si="861"/>
        <v>0.998607944755139-0.0372842785508311i</v>
      </c>
      <c r="H2953" t="str">
        <f t="shared" si="862"/>
        <v>0.258243533046379-23.7259965635955i</v>
      </c>
      <c r="I2953" t="str">
        <f t="shared" si="863"/>
        <v>-0.399954304146021-0.471196657623557i</v>
      </c>
      <c r="K2953" t="str">
        <f t="shared" si="864"/>
        <v>0.00229350179672151-0.000857758029821924i</v>
      </c>
      <c r="L2953" t="str">
        <f t="shared" si="865"/>
        <v>0.000714285714285714-0.0195382029627297i</v>
      </c>
      <c r="M2953" t="str">
        <f t="shared" si="866"/>
        <v>0.0025-0.000608718633971407i</v>
      </c>
      <c r="N2953">
        <f t="shared" si="867"/>
        <v>65.957022292324112</v>
      </c>
      <c r="O2953">
        <f t="shared" si="868"/>
        <v>15.34386851268569</v>
      </c>
      <c r="P2953" s="3">
        <f t="shared" si="869"/>
        <v>-15.34386851268569</v>
      </c>
      <c r="Q2953" s="3">
        <f t="shared" si="870"/>
        <v>-114.04297770767589</v>
      </c>
      <c r="R2953">
        <f t="shared" si="871"/>
        <v>65.957022292324112</v>
      </c>
      <c r="S2953">
        <f t="shared" si="872"/>
        <v>61.898428855243843</v>
      </c>
      <c r="T2953">
        <f t="shared" si="855"/>
        <v>-15.34386851268569</v>
      </c>
    </row>
    <row r="2954" spans="1:20" x14ac:dyDescent="0.25">
      <c r="A2954">
        <f t="shared" si="856"/>
        <v>390397.19205590797</v>
      </c>
      <c r="B2954">
        <f t="shared" si="873"/>
        <v>62133.642884893772</v>
      </c>
      <c r="C2954" t="str">
        <f t="shared" si="857"/>
        <v>-0.0695410690845833-0.154891249457338i</v>
      </c>
      <c r="D2954" t="str">
        <f t="shared" si="858"/>
        <v>3.45294250012891-0.551028551916164i</v>
      </c>
      <c r="E2954" t="str">
        <f t="shared" si="859"/>
        <v>14.8518165629894-157.991683582897i</v>
      </c>
      <c r="F2954" t="str">
        <f t="shared" si="860"/>
        <v>2.90582835358754-2.51270928708291i</v>
      </c>
      <c r="G2954" t="str">
        <f t="shared" si="861"/>
        <v>0.998597359901594-0.0374255621088025i</v>
      </c>
      <c r="H2954" t="str">
        <f t="shared" si="862"/>
        <v>0.256244245286428-23.63570205129i</v>
      </c>
      <c r="I2954" t="str">
        <f t="shared" si="863"/>
        <v>-0.397056285687108-0.469365998978915i</v>
      </c>
      <c r="K2954" t="str">
        <f t="shared" si="864"/>
        <v>0.00229316903881694-0.000856550960436918i</v>
      </c>
      <c r="L2954" t="str">
        <f t="shared" si="865"/>
        <v>0.000714285714285714-0.0194642388550804i</v>
      </c>
      <c r="M2954" t="str">
        <f t="shared" si="866"/>
        <v>0.0025-0.000606414259784225i</v>
      </c>
      <c r="N2954">
        <f t="shared" si="867"/>
        <v>65.821490358776629</v>
      </c>
      <c r="O2954">
        <f t="shared" si="868"/>
        <v>15.40196643190554</v>
      </c>
      <c r="P2954" s="3">
        <f t="shared" si="869"/>
        <v>-15.40196643190554</v>
      </c>
      <c r="Q2954" s="3">
        <f t="shared" si="870"/>
        <v>-114.17850964122337</v>
      </c>
      <c r="R2954">
        <f t="shared" si="871"/>
        <v>65.821490358776629</v>
      </c>
      <c r="S2954">
        <f t="shared" si="872"/>
        <v>62.133642884893774</v>
      </c>
      <c r="T2954">
        <f t="shared" si="855"/>
        <v>-15.40196643190554</v>
      </c>
    </row>
    <row r="2955" spans="1:20" x14ac:dyDescent="0.25">
      <c r="A2955">
        <f t="shared" si="856"/>
        <v>391880.70138572046</v>
      </c>
      <c r="B2955">
        <f t="shared" si="873"/>
        <v>62369.750727856372</v>
      </c>
      <c r="C2955" t="str">
        <f t="shared" si="857"/>
        <v>-0.0694374842597843-0.153697997557071i</v>
      </c>
      <c r="D2955" t="str">
        <f t="shared" si="858"/>
        <v>3.4527521483116-0.551163092194187i</v>
      </c>
      <c r="E2955" t="str">
        <f t="shared" si="859"/>
        <v>14.3339962817889-157.033393417934i</v>
      </c>
      <c r="F2955" t="str">
        <f t="shared" si="860"/>
        <v>2.90579731874558-2.50402208188263i</v>
      </c>
      <c r="G2955" t="str">
        <f t="shared" si="861"/>
        <v>0.998586694677275-0.0375673780132396i</v>
      </c>
      <c r="H2955" t="str">
        <f t="shared" si="862"/>
        <v>0.254260253899075-23.5457546884275i</v>
      </c>
      <c r="I2955" t="str">
        <f t="shared" si="863"/>
        <v>-0.394180276493663-0.467542728104231i</v>
      </c>
      <c r="K2955" t="str">
        <f t="shared" si="864"/>
        <v>0.00229283398855032-0.00085535544403786i</v>
      </c>
      <c r="L2955" t="str">
        <f t="shared" si="865"/>
        <v>0.000714285714285714-0.0193905547470416i</v>
      </c>
      <c r="M2955" t="str">
        <f t="shared" si="866"/>
        <v>0.0025-0.000604118609069763i</v>
      </c>
      <c r="N2955">
        <f t="shared" si="867"/>
        <v>65.68756016615194</v>
      </c>
      <c r="O2955">
        <f t="shared" si="868"/>
        <v>15.459995786180723</v>
      </c>
      <c r="P2955" s="3">
        <f t="shared" si="869"/>
        <v>-15.459995786180723</v>
      </c>
      <c r="Q2955" s="3">
        <f t="shared" si="870"/>
        <v>-114.31243983384806</v>
      </c>
      <c r="R2955">
        <f t="shared" si="871"/>
        <v>65.68756016615194</v>
      </c>
      <c r="S2955">
        <f t="shared" si="872"/>
        <v>62.369750727856371</v>
      </c>
      <c r="T2955">
        <f t="shared" si="855"/>
        <v>-15.459995786180723</v>
      </c>
    </row>
    <row r="2956" spans="1:20" x14ac:dyDescent="0.25">
      <c r="A2956">
        <f t="shared" si="856"/>
        <v>393369.84805098618</v>
      </c>
      <c r="B2956">
        <f t="shared" si="873"/>
        <v>62606.755780622225</v>
      </c>
      <c r="C2956" t="str">
        <f t="shared" si="857"/>
        <v>-0.0693281806241871-0.152516079404126i</v>
      </c>
      <c r="D2956" t="str">
        <f t="shared" si="858"/>
        <v>3.45256036829814-0.551305314462754i</v>
      </c>
      <c r="E2956" t="str">
        <f t="shared" si="859"/>
        <v>13.8274699729363-156.080436229164i</v>
      </c>
      <c r="F2956" t="str">
        <f t="shared" si="860"/>
        <v>2.90576604826121-2.4953708801254i</v>
      </c>
      <c r="G2956" t="str">
        <f t="shared" si="861"/>
        <v>0.998575948473665-0.0377097282353717i</v>
      </c>
      <c r="H2956" t="str">
        <f t="shared" si="862"/>
        <v>0.252291440746789-23.4561530999388i</v>
      </c>
      <c r="I2956" t="str">
        <f t="shared" si="863"/>
        <v>-0.391326108523093-0.465726811509665i</v>
      </c>
      <c r="K2956" t="str">
        <f t="shared" si="864"/>
        <v>0.00229249662937906-0.000854171455073305i</v>
      </c>
      <c r="L2956" t="str">
        <f t="shared" si="865"/>
        <v>0.000714285714285714-0.0193171495786428i</v>
      </c>
      <c r="M2956" t="str">
        <f t="shared" si="866"/>
        <v>0.0025-0.000601831648804304i</v>
      </c>
      <c r="N2956">
        <f t="shared" si="867"/>
        <v>65.55520771606551</v>
      </c>
      <c r="O2956">
        <f t="shared" si="868"/>
        <v>15.517954779169935</v>
      </c>
      <c r="P2956" s="3">
        <f t="shared" si="869"/>
        <v>-15.517954779169935</v>
      </c>
      <c r="Q2956" s="3">
        <f t="shared" si="870"/>
        <v>-114.44479228393449</v>
      </c>
      <c r="R2956">
        <f t="shared" si="871"/>
        <v>65.55520771606551</v>
      </c>
      <c r="S2956">
        <f t="shared" si="872"/>
        <v>62.606755780622223</v>
      </c>
      <c r="T2956">
        <f t="shared" si="855"/>
        <v>-15.517954779169935</v>
      </c>
    </row>
    <row r="2957" spans="1:20" x14ac:dyDescent="0.25">
      <c r="A2957">
        <f t="shared" si="856"/>
        <v>394864.65347357991</v>
      </c>
      <c r="B2957">
        <f t="shared" si="873"/>
        <v>62844.661452588589</v>
      </c>
      <c r="C2957" t="str">
        <f t="shared" si="857"/>
        <v>-0.0692133619933658-0.151345408837991i</v>
      </c>
      <c r="D2957" t="str">
        <f t="shared" si="858"/>
        <v>3.45236714953452-0.551455217986553i</v>
      </c>
      <c r="E2957" t="str">
        <f t="shared" si="859"/>
        <v>13.3320178114379-155.13286800144i</v>
      </c>
      <c r="F2957" t="str">
        <f t="shared" si="860"/>
        <v>2.90573454035033-2.48675555715819i</v>
      </c>
      <c r="G2957" t="str">
        <f t="shared" si="861"/>
        <v>0.998565120677666-0.0378526147533303i</v>
      </c>
      <c r="H2957" t="str">
        <f t="shared" si="862"/>
        <v>0.25033768862552-23.3668959166549i</v>
      </c>
      <c r="I2957" t="str">
        <f t="shared" si="863"/>
        <v>-0.38849361502821-0.463918215894704i</v>
      </c>
      <c r="K2957" t="str">
        <f t="shared" si="864"/>
        <v>0.00229215694466743-0.000852998968070068i</v>
      </c>
      <c r="L2957" t="str">
        <f t="shared" si="865"/>
        <v>0.000714285714285714-0.0192440222939259i</v>
      </c>
      <c r="M2957" t="str">
        <f t="shared" si="866"/>
        <v>0.0025-0.000599553346089167i</v>
      </c>
      <c r="N2957">
        <f t="shared" si="867"/>
        <v>65.424409184277096</v>
      </c>
      <c r="O2957">
        <f t="shared" si="868"/>
        <v>15.57584168575219</v>
      </c>
      <c r="P2957" s="3">
        <f t="shared" si="869"/>
        <v>-15.57584168575219</v>
      </c>
      <c r="Q2957" s="3">
        <f t="shared" si="870"/>
        <v>-114.5755908157229</v>
      </c>
      <c r="R2957">
        <f t="shared" si="871"/>
        <v>65.424409184277096</v>
      </c>
      <c r="S2957">
        <f t="shared" si="872"/>
        <v>62.844661452588589</v>
      </c>
      <c r="T2957">
        <f t="shared" si="855"/>
        <v>-15.57584168575219</v>
      </c>
    </row>
    <row r="2958" spans="1:20" x14ac:dyDescent="0.25">
      <c r="A2958">
        <f t="shared" si="856"/>
        <v>396365.13915677957</v>
      </c>
      <c r="B2958">
        <f t="shared" si="873"/>
        <v>63083.471166108429</v>
      </c>
      <c r="C2958" t="str">
        <f t="shared" si="857"/>
        <v>-0.0690932270323988-0.150185898095192i</v>
      </c>
      <c r="D2958" t="str">
        <f t="shared" si="858"/>
        <v>3.45217248139118-0.551612802109728i</v>
      </c>
      <c r="E2958" t="str">
        <f t="shared" si="859"/>
        <v>12.8474232519919-154.190740272907i</v>
      </c>
      <c r="F2958" t="str">
        <f t="shared" si="860"/>
        <v>2.90570279321546-2.47817598884177i</v>
      </c>
      <c r="G2958" t="str">
        <f t="shared" si="861"/>
        <v>0.998554210671568-0.0379960395521687i</v>
      </c>
      <c r="H2958" t="str">
        <f t="shared" si="862"/>
        <v>0.248398881257035-23.2779817752764i</v>
      </c>
      <c r="I2958" t="str">
        <f t="shared" si="863"/>
        <v>-0.385682630547044-0.462116908146737i</v>
      </c>
      <c r="K2958" t="str">
        <f t="shared" si="864"/>
        <v>0.00229181491768616-0.000851837957631971i</v>
      </c>
      <c r="L2958" t="str">
        <f t="shared" si="865"/>
        <v>0.000714285714285714-0.0191711718409303i</v>
      </c>
      <c r="M2958" t="str">
        <f t="shared" si="866"/>
        <v>0.0025-0.000597283668150195i</v>
      </c>
      <c r="N2958">
        <f t="shared" si="867"/>
        <v>65.295140924815854</v>
      </c>
      <c r="O2958">
        <f t="shared" si="868"/>
        <v>15.633654850286904</v>
      </c>
      <c r="P2958" s="3">
        <f t="shared" si="869"/>
        <v>-15.633654850286904</v>
      </c>
      <c r="Q2958" s="3">
        <f t="shared" si="870"/>
        <v>-114.70485907518415</v>
      </c>
      <c r="R2958">
        <f t="shared" si="871"/>
        <v>65.295140924815854</v>
      </c>
      <c r="S2958">
        <f t="shared" si="872"/>
        <v>63.083471166108431</v>
      </c>
      <c r="T2958">
        <f t="shared" si="855"/>
        <v>-15.633654850286904</v>
      </c>
    </row>
    <row r="2959" spans="1:20" x14ac:dyDescent="0.25">
      <c r="A2959">
        <f t="shared" si="856"/>
        <v>397871.3266855753</v>
      </c>
      <c r="B2959">
        <f t="shared" si="873"/>
        <v>63323.188356539642</v>
      </c>
      <c r="C2959" t="str">
        <f t="shared" si="857"/>
        <v>-0.0689679693459735-0.149037457945939i</v>
      </c>
      <c r="D2959" t="str">
        <f t="shared" si="858"/>
        <v>3.45197635316251-0.551778066255532i</v>
      </c>
      <c r="E2959" t="str">
        <f t="shared" si="859"/>
        <v>12.373473037041-153.25410030212i</v>
      </c>
      <c r="F2959" t="str">
        <f t="shared" si="860"/>
        <v>2.90567080504561-2.46963205154894i</v>
      </c>
      <c r="G2959" t="str">
        <f t="shared" si="861"/>
        <v>0.998543217833008-0.0381400046238818i</v>
      </c>
      <c r="H2959" t="str">
        <f t="shared" si="862"/>
        <v>0.246474903281333-23.1894093183439i</v>
      </c>
      <c r="I2959" t="str">
        <f t="shared" si="863"/>
        <v>-0.382892990892752-0.460322855339625i</v>
      </c>
      <c r="K2959" t="str">
        <f t="shared" si="864"/>
        <v>0.00229147053161211-0.00085068839843866i</v>
      </c>
      <c r="L2959" t="str">
        <f t="shared" si="865"/>
        <v>0.000714285714285714-0.0190985971716779i</v>
      </c>
      <c r="M2959" t="str">
        <f t="shared" si="866"/>
        <v>0.0025-0.000595022582337314i</v>
      </c>
      <c r="N2959">
        <f t="shared" si="867"/>
        <v>65.167379473780471</v>
      </c>
      <c r="O2959">
        <f t="shared" si="868"/>
        <v>15.691392684902233</v>
      </c>
      <c r="P2959" s="3">
        <f t="shared" si="869"/>
        <v>-15.691392684902233</v>
      </c>
      <c r="Q2959" s="3">
        <f t="shared" si="870"/>
        <v>-114.83262052621953</v>
      </c>
      <c r="R2959">
        <f t="shared" si="871"/>
        <v>65.167379473780471</v>
      </c>
      <c r="S2959">
        <f t="shared" si="872"/>
        <v>63.323188356539639</v>
      </c>
      <c r="T2959">
        <f t="shared" si="855"/>
        <v>-15.691392684902233</v>
      </c>
    </row>
    <row r="2960" spans="1:20" x14ac:dyDescent="0.25">
      <c r="A2960">
        <f t="shared" si="856"/>
        <v>399383.23772698053</v>
      </c>
      <c r="B2960">
        <f t="shared" si="873"/>
        <v>63563.816472294493</v>
      </c>
      <c r="C2960" t="str">
        <f t="shared" si="857"/>
        <v>-0.068837777569058-0.147899997824861i</v>
      </c>
      <c r="D2960" t="str">
        <f t="shared" si="858"/>
        <v>3.45177875406636-0.551951009925969i</v>
      </c>
      <c r="E2960" t="str">
        <f t="shared" si="859"/>
        <v>11.9099572007939-152.322991230641i</v>
      </c>
      <c r="F2960" t="str">
        <f t="shared" si="860"/>
        <v>2.90563857401609-2.46112362216267i</v>
      </c>
      <c r="G2960" t="str">
        <f t="shared" si="861"/>
        <v>0.998532141534943-0.0382845119674253i</v>
      </c>
      <c r="H2960" t="str">
        <f t="shared" si="862"/>
        <v>0.2445656402491-23.1011771942074i</v>
      </c>
      <c r="I2960" t="str">
        <f t="shared" si="863"/>
        <v>-0.38012453314359-0.458536024732248i</v>
      </c>
      <c r="K2960" t="str">
        <f t="shared" si="864"/>
        <v>0.00229112376952778-0.000849550265244329i</v>
      </c>
      <c r="L2960" t="str">
        <f t="shared" si="865"/>
        <v>0.000714285714285714-0.0190262972421577i</v>
      </c>
      <c r="M2960" t="str">
        <f t="shared" si="866"/>
        <v>0.0025-0.000592770056124041i</v>
      </c>
      <c r="N2960">
        <f t="shared" si="867"/>
        <v>65.041101552835343</v>
      </c>
      <c r="O2960">
        <f t="shared" si="868"/>
        <v>15.74905366781338</v>
      </c>
      <c r="P2960" s="3">
        <f t="shared" si="869"/>
        <v>-15.74905366781338</v>
      </c>
      <c r="Q2960" s="3">
        <f t="shared" si="870"/>
        <v>-114.95889844716466</v>
      </c>
      <c r="R2960">
        <f t="shared" si="871"/>
        <v>65.041101552835343</v>
      </c>
      <c r="S2960">
        <f t="shared" si="872"/>
        <v>63.563816472294491</v>
      </c>
      <c r="T2960">
        <f t="shared" si="855"/>
        <v>-15.74905366781338</v>
      </c>
    </row>
    <row r="2961" spans="1:20" x14ac:dyDescent="0.25">
      <c r="A2961">
        <f t="shared" si="856"/>
        <v>400900.89403034304</v>
      </c>
      <c r="B2961">
        <f t="shared" si="873"/>
        <v>63805.358974889212</v>
      </c>
      <c r="C2961" t="str">
        <f t="shared" si="857"/>
        <v>-0.0687028354579708-0.14677342595606i</v>
      </c>
      <c r="D2961" t="str">
        <f t="shared" si="858"/>
        <v>3.45157967324353-0.55213163270145i</v>
      </c>
      <c r="E2961" t="str">
        <f t="shared" si="859"/>
        <v>11.456669069485-151.397452241172i</v>
      </c>
      <c r="F2961" t="str">
        <f t="shared" si="860"/>
        <v>2.90560609828857-2.45265057807439i</v>
      </c>
      <c r="G2961" t="str">
        <f t="shared" si="861"/>
        <v>0.998520981145608-0.0384295635887356i</v>
      </c>
      <c r="H2961" t="str">
        <f t="shared" si="862"/>
        <v>0.242670978614259-23.013284056997i</v>
      </c>
      <c r="I2961" t="str">
        <f t="shared" si="863"/>
        <v>-0.377377095632995-0.456756383767134i</v>
      </c>
      <c r="K2961" t="str">
        <f t="shared" si="864"/>
        <v>0.00229077461442102-0.000848423532876503i</v>
      </c>
      <c r="L2961" t="str">
        <f t="shared" si="865"/>
        <v>0.000714285714285714-0.018954271012311i</v>
      </c>
      <c r="M2961" t="str">
        <f t="shared" si="866"/>
        <v>0.0025-0.000590526057107036i</v>
      </c>
      <c r="N2961">
        <f t="shared" si="867"/>
        <v>64.916284072420865</v>
      </c>
      <c r="O2961">
        <f t="shared" si="868"/>
        <v>15.806636341668614</v>
      </c>
      <c r="P2961" s="3">
        <f t="shared" si="869"/>
        <v>-15.806636341668614</v>
      </c>
      <c r="Q2961" s="3">
        <f t="shared" si="870"/>
        <v>-115.08371592757914</v>
      </c>
      <c r="R2961">
        <f t="shared" si="871"/>
        <v>64.916284072420865</v>
      </c>
      <c r="S2961">
        <f t="shared" si="872"/>
        <v>63.805358974889209</v>
      </c>
      <c r="T2961">
        <f t="shared" si="855"/>
        <v>-15.806636341668614</v>
      </c>
    </row>
    <row r="2962" spans="1:20" x14ac:dyDescent="0.25">
      <c r="A2962">
        <f t="shared" si="856"/>
        <v>402424.31742765836</v>
      </c>
      <c r="B2962">
        <f t="shared" si="873"/>
        <v>64047.819338993795</v>
      </c>
      <c r="C2962" t="str">
        <f t="shared" si="857"/>
        <v>-0.0685633219816932-0.145657649472589i</v>
      </c>
      <c r="D2962" t="str">
        <f t="shared" si="858"/>
        <v>3.45137909975722-0.552319934240422i</v>
      </c>
      <c r="E2962" t="str">
        <f t="shared" si="859"/>
        <v>11.0134052580821-150.477518711255i</v>
      </c>
      <c r="F2962" t="str">
        <f t="shared" si="860"/>
        <v>2.90557337601084-2.4442127971821i</v>
      </c>
      <c r="G2962" t="str">
        <f t="shared" si="861"/>
        <v>0.998509736028486-0.038575161500749i</v>
      </c>
      <c r="H2962" t="str">
        <f t="shared" si="862"/>
        <v>0.240790805726574-22.9257285665939i</v>
      </c>
      <c r="I2962" t="str">
        <f t="shared" si="863"/>
        <v>-0.374650517939726-0.454983900069052i</v>
      </c>
      <c r="K2962" t="str">
        <f t="shared" si="864"/>
        <v>0.00229042304918459-0.000847308176234774i</v>
      </c>
      <c r="L2962" t="str">
        <f t="shared" si="865"/>
        <v>0.000714285714285714-0.0188825174460161i</v>
      </c>
      <c r="M2962" t="str">
        <f t="shared" si="866"/>
        <v>0.0025-0.000588290553005614i</v>
      </c>
      <c r="N2962">
        <f t="shared" si="867"/>
        <v>64.792904134679091</v>
      </c>
      <c r="O2962">
        <f t="shared" si="868"/>
        <v>15.864139311926355</v>
      </c>
      <c r="P2962" s="3">
        <f t="shared" si="869"/>
        <v>-15.864139311926355</v>
      </c>
      <c r="Q2962" s="3">
        <f t="shared" si="870"/>
        <v>-115.20709586532091</v>
      </c>
      <c r="R2962">
        <f t="shared" si="871"/>
        <v>64.792904134679091</v>
      </c>
      <c r="S2962">
        <f t="shared" si="872"/>
        <v>64.04781933899379</v>
      </c>
      <c r="T2962">
        <f t="shared" si="855"/>
        <v>-15.864139311926355</v>
      </c>
    </row>
    <row r="2963" spans="1:20" x14ac:dyDescent="0.25">
      <c r="A2963">
        <f t="shared" si="856"/>
        <v>403953.52983388345</v>
      </c>
      <c r="B2963">
        <f t="shared" si="873"/>
        <v>64291.201052481971</v>
      </c>
      <c r="C2963" t="str">
        <f t="shared" si="857"/>
        <v>-0.0684194114132794-0.144552574530584i</v>
      </c>
      <c r="D2963" t="str">
        <f t="shared" si="858"/>
        <v>3.4511770225926-0.552515914279019i</v>
      </c>
      <c r="E2963" t="str">
        <f t="shared" si="859"/>
        <v>10.5799656636823-149.563222362597i</v>
      </c>
      <c r="F2963" t="str">
        <f t="shared" si="860"/>
        <v>2.90554040531671-2.43581015788863i</v>
      </c>
      <c r="G2963" t="str">
        <f t="shared" si="861"/>
        <v>0.998498405542273-0.0387213077234213i</v>
      </c>
      <c r="H2963" t="str">
        <f t="shared" si="862"/>
        <v>0.238925009824292-22.8385093885996i</v>
      </c>
      <c r="I2963" t="str">
        <f t="shared" si="863"/>
        <v>-0.371944640878072-0.453218541443602i</v>
      </c>
      <c r="K2963" t="str">
        <f t="shared" si="864"/>
        <v>0.00229006905661576-0.000846204170289584i</v>
      </c>
      <c r="L2963" t="str">
        <f t="shared" si="865"/>
        <v>0.000714285714285714-0.018811035511074i</v>
      </c>
      <c r="M2963" t="str">
        <f t="shared" si="866"/>
        <v>0.0025-0.000586063511661303i</v>
      </c>
      <c r="N2963">
        <f t="shared" si="867"/>
        <v>64.670939036111307</v>
      </c>
      <c r="O2963">
        <f t="shared" si="868"/>
        <v>15.921561245260724</v>
      </c>
      <c r="P2963" s="3">
        <f t="shared" si="869"/>
        <v>-15.921561245260724</v>
      </c>
      <c r="Q2963" s="3">
        <f t="shared" si="870"/>
        <v>-115.32906096388869</v>
      </c>
      <c r="R2963">
        <f t="shared" si="871"/>
        <v>64.670939036111307</v>
      </c>
      <c r="S2963">
        <f t="shared" si="872"/>
        <v>64.291201052481966</v>
      </c>
      <c r="T2963">
        <f t="shared" si="855"/>
        <v>-15.921561245260724</v>
      </c>
    </row>
    <row r="2964" spans="1:20" x14ac:dyDescent="0.25">
      <c r="A2964">
        <f t="shared" si="856"/>
        <v>405488.55324725225</v>
      </c>
      <c r="B2964">
        <f t="shared" si="873"/>
        <v>64535.507616481402</v>
      </c>
      <c r="C2964" t="str">
        <f t="shared" si="857"/>
        <v>-0.0682712734211923-0.143458106418213i</v>
      </c>
      <c r="D2964" t="str">
        <f t="shared" si="858"/>
        <v>3.45097343065618-0.552719572630692i</v>
      </c>
      <c r="E2964" t="str">
        <f t="shared" si="859"/>
        <v>10.1561534558433-148.6545914061i</v>
      </c>
      <c r="F2964" t="str">
        <f t="shared" si="860"/>
        <v>2.90550718432605-2.4274425390999i</v>
      </c>
      <c r="G2964" t="str">
        <f t="shared" si="861"/>
        <v>0.998486989040836-0.0388680042837478i</v>
      </c>
      <c r="H2964" t="str">
        <f t="shared" si="862"/>
        <v>0.23707348002691-22.7516251943086i</v>
      </c>
      <c r="I2964" t="str">
        <f t="shared" si="863"/>
        <v>-0.369259306488193-0.451460275875905i</v>
      </c>
      <c r="K2964" t="str">
        <f t="shared" si="864"/>
        <v>0.00228971261941598-0.000845111490080898i</v>
      </c>
      <c r="L2964" t="str">
        <f t="shared" si="865"/>
        <v>0.000714285714285714-0.0187398241791931i</v>
      </c>
      <c r="M2964" t="str">
        <f t="shared" si="866"/>
        <v>0.0025-0.000583844901037361i</v>
      </c>
      <c r="N2964">
        <f t="shared" si="867"/>
        <v>64.550366269990064</v>
      </c>
      <c r="O2964">
        <f t="shared" si="868"/>
        <v>15.978900867996746</v>
      </c>
      <c r="P2964" s="3">
        <f t="shared" si="869"/>
        <v>-15.978900867996746</v>
      </c>
      <c r="Q2964" s="3">
        <f t="shared" si="870"/>
        <v>-115.44963373000994</v>
      </c>
      <c r="R2964">
        <f t="shared" si="871"/>
        <v>64.550366269990064</v>
      </c>
      <c r="S2964">
        <f t="shared" si="872"/>
        <v>64.535507616481397</v>
      </c>
      <c r="T2964">
        <f t="shared" si="855"/>
        <v>-15.978900867996746</v>
      </c>
    </row>
    <row r="2965" spans="1:20" x14ac:dyDescent="0.25">
      <c r="A2965">
        <f t="shared" si="856"/>
        <v>407029.40974959178</v>
      </c>
      <c r="B2965">
        <f t="shared" si="873"/>
        <v>64780.742545424029</v>
      </c>
      <c r="C2965" t="str">
        <f t="shared" si="857"/>
        <v>-0.0681190731604849-0.142374149659585i</v>
      </c>
      <c r="D2965" t="str">
        <f t="shared" si="858"/>
        <v>3.45076831277538-0.552930909185851i</v>
      </c>
      <c r="E2965" t="str">
        <f t="shared" si="859"/>
        <v>9.74177506400777-147.751650682614i</v>
      </c>
      <c r="F2965" t="str">
        <f t="shared" si="860"/>
        <v>2.90547371114451-2.41910982022309i</v>
      </c>
      <c r="G2965" t="str">
        <f t="shared" si="861"/>
        <v>0.998475485873185-0.0390152532157824i</v>
      </c>
      <c r="H2965" t="str">
        <f t="shared" si="862"/>
        <v>0.235236106327943-22.6650746606785i</v>
      </c>
      <c r="I2965" t="str">
        <f t="shared" si="863"/>
        <v>-0.366594358026481-0.449709071529205i</v>
      </c>
      <c r="K2965" t="str">
        <f t="shared" si="864"/>
        <v>0.00228935372019046-0.000844030110717014i</v>
      </c>
      <c r="L2965" t="str">
        <f t="shared" si="865"/>
        <v>0.000714285714285714-0.0186688824259744i</v>
      </c>
      <c r="M2965" t="str">
        <f t="shared" si="866"/>
        <v>0.0025-0.000581634689218329i</v>
      </c>
      <c r="N2965">
        <f t="shared" si="867"/>
        <v>64.431163528515626</v>
      </c>
      <c r="O2965">
        <f t="shared" si="868"/>
        <v>16.036156964575451</v>
      </c>
      <c r="P2965" s="3">
        <f t="shared" si="869"/>
        <v>-16.036156964575451</v>
      </c>
      <c r="Q2965" s="3">
        <f t="shared" si="870"/>
        <v>-115.56883647148437</v>
      </c>
      <c r="R2965">
        <f t="shared" si="871"/>
        <v>64.431163528515626</v>
      </c>
      <c r="S2965">
        <f t="shared" si="872"/>
        <v>64.780742545424033</v>
      </c>
      <c r="T2965">
        <f t="shared" si="855"/>
        <v>-16.036156964575451</v>
      </c>
    </row>
    <row r="2966" spans="1:20" x14ac:dyDescent="0.25">
      <c r="A2966">
        <f t="shared" si="856"/>
        <v>408576.12150664022</v>
      </c>
      <c r="B2966">
        <f t="shared" si="873"/>
        <v>65026.909367096639</v>
      </c>
      <c r="C2966" t="str">
        <f t="shared" si="857"/>
        <v>-0.0679629713636661-0.141300608113818i</v>
      </c>
      <c r="D2966" t="str">
        <f t="shared" si="858"/>
        <v>3.450561657698-0.553149923911492i</v>
      </c>
      <c r="E2966" t="str">
        <f t="shared" si="859"/>
        <v>9.33664016226227-146.854421799521i</v>
      </c>
      <c r="F2966" t="str">
        <f t="shared" si="860"/>
        <v>2.90543998386351-2.41081188116491i</v>
      </c>
      <c r="G2966" t="str">
        <f t="shared" si="861"/>
        <v>0.998463895383434-0.0391630565606568i</v>
      </c>
      <c r="H2966" t="str">
        <f t="shared" si="862"/>
        <v>0.233412779587793-22.5788564703013i</v>
      </c>
      <c r="I2966" t="str">
        <f t="shared" si="863"/>
        <v>-0.363949639956026-0.447964896743539i</v>
      </c>
      <c r="K2966" t="str">
        <f t="shared" si="864"/>
        <v>0.0022889923414478-0.000842960007373244i</v>
      </c>
      <c r="L2966" t="str">
        <f t="shared" si="865"/>
        <v>0.000714285714285714-0.0185982092308969i</v>
      </c>
      <c r="M2966" t="str">
        <f t="shared" si="866"/>
        <v>0.0025-0.000579432844409573i</v>
      </c>
      <c r="N2966">
        <f t="shared" si="867"/>
        <v>64.313308704746305</v>
      </c>
      <c r="O2966">
        <f t="shared" si="868"/>
        <v>16.093328376048223</v>
      </c>
      <c r="P2966" s="3">
        <f t="shared" si="869"/>
        <v>-16.093328376048223</v>
      </c>
      <c r="Q2966" s="3">
        <f t="shared" si="870"/>
        <v>-115.68669129525369</v>
      </c>
      <c r="R2966">
        <f t="shared" si="871"/>
        <v>64.313308704746305</v>
      </c>
      <c r="S2966">
        <f t="shared" si="872"/>
        <v>65.026909367096636</v>
      </c>
      <c r="T2966">
        <f t="shared" si="855"/>
        <v>-16.093328376048223</v>
      </c>
    </row>
    <row r="2967" spans="1:20" x14ac:dyDescent="0.25">
      <c r="A2967">
        <f t="shared" si="856"/>
        <v>410128.71076836548</v>
      </c>
      <c r="B2967">
        <f t="shared" si="873"/>
        <v>65274.011622691607</v>
      </c>
      <c r="C2967" t="str">
        <f t="shared" si="857"/>
        <v>-0.0678031244311486-0.140237385069412i</v>
      </c>
      <c r="D2967" t="str">
        <f t="shared" si="858"/>
        <v>3.45035345409161-0.553376616850823i</v>
      </c>
      <c r="E2967" t="str">
        <f t="shared" si="859"/>
        <v>8.9405616516144-145.962923263196i</v>
      </c>
      <c r="F2967" t="str">
        <f t="shared" si="860"/>
        <v>2.90540600056015-2.40254860232982i</v>
      </c>
      <c r="G2967" t="str">
        <f t="shared" si="861"/>
        <v>0.99845221691076-0.039311416366601i</v>
      </c>
      <c r="H2967" t="str">
        <f t="shared" si="862"/>
        <v>0.231603391526668-22.4929693113754i</v>
      </c>
      <c r="I2967" t="str">
        <f t="shared" si="863"/>
        <v>-0.361324997937161-0.446227720034427i</v>
      </c>
      <c r="K2967" t="str">
        <f t="shared" si="864"/>
        <v>0.00228862846559965-0.000841901155290629i</v>
      </c>
      <c r="L2967" t="str">
        <f t="shared" si="865"/>
        <v>0.000714285714285714-0.0185278035773032i</v>
      </c>
      <c r="M2967" t="str">
        <f t="shared" si="866"/>
        <v>0.0025-0.000577239334936813i</v>
      </c>
      <c r="N2967">
        <f t="shared" si="867"/>
        <v>64.196779894307653</v>
      </c>
      <c r="O2967">
        <f t="shared" si="868"/>
        <v>16.150413998601103</v>
      </c>
      <c r="P2967" s="3">
        <f t="shared" si="869"/>
        <v>-16.150413998601103</v>
      </c>
      <c r="Q2967" s="3">
        <f t="shared" si="870"/>
        <v>-115.80322010569235</v>
      </c>
      <c r="R2967">
        <f t="shared" si="871"/>
        <v>64.196779894307653</v>
      </c>
      <c r="S2967">
        <f t="shared" si="872"/>
        <v>65.274011622691603</v>
      </c>
      <c r="T2967">
        <f t="shared" si="855"/>
        <v>-16.150413998601103</v>
      </c>
    </row>
    <row r="2968" spans="1:20" x14ac:dyDescent="0.25">
      <c r="A2968">
        <f t="shared" si="856"/>
        <v>411687.19986928522</v>
      </c>
      <c r="B2968">
        <f t="shared" si="873"/>
        <v>65522.052866857834</v>
      </c>
      <c r="C2968" t="str">
        <f t="shared" si="857"/>
        <v>-0.0676396845212038-0.139184383334093i</v>
      </c>
      <c r="D2968" t="str">
        <f t="shared" si="858"/>
        <v>3.45014369054312-0.553610988122896i</v>
      </c>
      <c r="E2968" t="str">
        <f t="shared" si="859"/>
        <v>8.55335563994479-145.07717060742i</v>
      </c>
      <c r="F2968" t="str">
        <f t="shared" si="860"/>
        <v>2.905371759297-2.39431986461832i</v>
      </c>
      <c r="G2968" t="str">
        <f t="shared" si="861"/>
        <v>0.998440449789376-0.0394603346889617i</v>
      </c>
      <c r="H2968" t="str">
        <f t="shared" si="862"/>
        <v>0.229807834717556-22.4074118776768i</v>
      </c>
      <c r="I2968" t="str">
        <f t="shared" si="863"/>
        <v>-0.358720278818076-0.444497510091528i</v>
      </c>
      <c r="K2968" t="str">
        <f t="shared" si="864"/>
        <v>0.00228826207496027-0.000840853529774693i</v>
      </c>
      <c r="L2968" t="str">
        <f t="shared" si="865"/>
        <v>0.000714285714285714-0.0184576644523842i</v>
      </c>
      <c r="M2968" t="str">
        <f t="shared" si="866"/>
        <v>0.0025-0.000575054129245681i</v>
      </c>
      <c r="N2968">
        <f t="shared" si="867"/>
        <v>64.081555396882393</v>
      </c>
      <c r="O2968">
        <f t="shared" si="868"/>
        <v>16.207412782108019</v>
      </c>
      <c r="P2968" s="3">
        <f t="shared" si="869"/>
        <v>-16.207412782108019</v>
      </c>
      <c r="Q2968" s="3">
        <f t="shared" si="870"/>
        <v>-115.91844460311761</v>
      </c>
      <c r="R2968">
        <f t="shared" si="871"/>
        <v>64.081555396882393</v>
      </c>
      <c r="S2968">
        <f t="shared" si="872"/>
        <v>65.522052866857834</v>
      </c>
      <c r="T2968">
        <f t="shared" si="855"/>
        <v>-16.207412782108019</v>
      </c>
    </row>
    <row r="2969" spans="1:20" x14ac:dyDescent="0.25">
      <c r="A2969">
        <f t="shared" si="856"/>
        <v>413251.6112287885</v>
      </c>
      <c r="B2969">
        <f t="shared" si="873"/>
        <v>65771.03666775189</v>
      </c>
      <c r="C2969" t="str">
        <f t="shared" si="857"/>
        <v>-0.0674727996392822-0.138141505320296i</v>
      </c>
      <c r="D2969" t="str">
        <f t="shared" si="858"/>
        <v>3.44993235555821-0.553853037922231i</v>
      </c>
      <c r="E2969" t="str">
        <f t="shared" si="859"/>
        <v>8.17484141984788-144.197176517823i</v>
      </c>
      <c r="F2969" t="str">
        <f t="shared" si="860"/>
        <v>2.90533725812215-2.38612554942517i</v>
      </c>
      <c r="G2969" t="str">
        <f t="shared" si="861"/>
        <v>0.998428593348483-0.0396098135902227i</v>
      </c>
      <c r="H2969" t="str">
        <f t="shared" si="862"/>
        <v>0.228026002579276-22.322182868531i</v>
      </c>
      <c r="I2969" t="str">
        <f t="shared" si="863"/>
        <v>-0.356135330625511-0.442774235777361i</v>
      </c>
      <c r="K2969" t="str">
        <f t="shared" si="864"/>
        <v>0.00228789315174624-0.000839817106194106i</v>
      </c>
      <c r="L2969" t="str">
        <f t="shared" si="865"/>
        <v>0.000714285714285714-0.0183877908471649i</v>
      </c>
      <c r="M2969" t="str">
        <f t="shared" si="866"/>
        <v>0.0025-0.000572877195901257i</v>
      </c>
      <c r="N2969">
        <f t="shared" si="867"/>
        <v>63.967613717508755</v>
      </c>
      <c r="O2969">
        <f t="shared" si="868"/>
        <v>16.264323728713578</v>
      </c>
      <c r="P2969" s="3">
        <f t="shared" si="869"/>
        <v>-16.264323728713578</v>
      </c>
      <c r="Q2969" s="3">
        <f t="shared" si="870"/>
        <v>-116.03238628249125</v>
      </c>
      <c r="R2969">
        <f t="shared" si="871"/>
        <v>63.967613717508755</v>
      </c>
      <c r="S2969">
        <f t="shared" si="872"/>
        <v>65.771036667751886</v>
      </c>
      <c r="T2969">
        <f t="shared" si="855"/>
        <v>-16.264323728713578</v>
      </c>
    </row>
    <row r="2970" spans="1:20" x14ac:dyDescent="0.25">
      <c r="A2970">
        <f t="shared" si="856"/>
        <v>414821.96735145786</v>
      </c>
      <c r="B2970">
        <f t="shared" si="873"/>
        <v>66020.966607089344</v>
      </c>
      <c r="C2970" t="str">
        <f t="shared" si="857"/>
        <v>-0.0673026137266617-0.137108653126427i</v>
      </c>
      <c r="D2970" t="str">
        <f t="shared" si="858"/>
        <v>3.44971943756079-0.554102766518434i</v>
      </c>
      <c r="E2970" t="str">
        <f t="shared" si="859"/>
        <v>7.80484144448976-143.322950952439i</v>
      </c>
      <c r="F2970" t="str">
        <f t="shared" si="860"/>
        <v>2.90530249506895-2.37796553863767i</v>
      </c>
      <c r="G2970" t="str">
        <f t="shared" si="861"/>
        <v>0.998416646912244-0.039759855140024i</v>
      </c>
      <c r="H2970" t="str">
        <f t="shared" si="862"/>
        <v>0.226257789369579-22.2372809887855i</v>
      </c>
      <c r="I2970" t="str">
        <f t="shared" si="863"/>
        <v>-0.353570002555524-0.441057866126008i</v>
      </c>
      <c r="K2970" t="str">
        <f t="shared" si="864"/>
        <v>0.00228752167807604-0.000838791859979416i</v>
      </c>
      <c r="L2970" t="str">
        <f t="shared" si="865"/>
        <v>0.000714285714285714-0.0183181817564902i</v>
      </c>
      <c r="M2970" t="str">
        <f t="shared" si="866"/>
        <v>0.0025-0.000570708503587622i</v>
      </c>
      <c r="N2970">
        <f t="shared" si="867"/>
        <v>63.854933567677037</v>
      </c>
      <c r="O2970">
        <f t="shared" si="868"/>
        <v>16.321145891444743</v>
      </c>
      <c r="P2970" s="3">
        <f t="shared" si="869"/>
        <v>-16.321145891444743</v>
      </c>
      <c r="Q2970" s="3">
        <f t="shared" si="870"/>
        <v>-116.14506643232296</v>
      </c>
      <c r="R2970">
        <f t="shared" si="871"/>
        <v>63.854933567677037</v>
      </c>
      <c r="S2970">
        <f t="shared" si="872"/>
        <v>66.020966607089349</v>
      </c>
      <c r="T2970">
        <f t="shared" si="855"/>
        <v>-16.321145891444743</v>
      </c>
    </row>
    <row r="2971" spans="1:20" x14ac:dyDescent="0.25">
      <c r="A2971">
        <f t="shared" si="856"/>
        <v>416398.29082739342</v>
      </c>
      <c r="B2971">
        <f t="shared" si="873"/>
        <v>66271.846280196289</v>
      </c>
      <c r="C2971" t="str">
        <f t="shared" si="857"/>
        <v>-0.0671292667483112-0.136085728614071i</v>
      </c>
      <c r="D2971" t="str">
        <f t="shared" si="858"/>
        <v>3.4495049248925-0.554360174255816i</v>
      </c>
      <c r="E2971" t="str">
        <f t="shared" si="859"/>
        <v>7.44318130165984-142.454501258434i</v>
      </c>
      <c r="F2971" t="str">
        <f t="shared" si="860"/>
        <v>2.90526746815599-2.36983971463393i</v>
      </c>
      <c r="G2971" t="str">
        <f t="shared" si="861"/>
        <v>0.998404609799736-0.0399104614151809i</v>
      </c>
      <c r="H2971" t="str">
        <f t="shared" si="862"/>
        <v>0.224503090178311-22.1527049487816i</v>
      </c>
      <c r="I2971" t="str">
        <f t="shared" si="863"/>
        <v>-0.351024144964335-0.439348370341833i</v>
      </c>
      <c r="K2971" t="str">
        <f t="shared" si="864"/>
        <v>0.00228714763596972-0.000837777766621735i</v>
      </c>
      <c r="L2971" t="str">
        <f t="shared" si="865"/>
        <v>0.000714285714285714-0.01824883617901i</v>
      </c>
      <c r="M2971" t="str">
        <f t="shared" si="866"/>
        <v>0.0025-0.000568548021107415i</v>
      </c>
      <c r="N2971">
        <f t="shared" si="867"/>
        <v>63.743493866248954</v>
      </c>
      <c r="O2971">
        <f t="shared" si="868"/>
        <v>16.37787837285136</v>
      </c>
      <c r="P2971" s="3">
        <f t="shared" si="869"/>
        <v>-16.37787837285136</v>
      </c>
      <c r="Q2971" s="3">
        <f t="shared" si="870"/>
        <v>-116.25650613375105</v>
      </c>
      <c r="R2971">
        <f t="shared" si="871"/>
        <v>63.743493866248954</v>
      </c>
      <c r="S2971">
        <f t="shared" si="872"/>
        <v>66.271846280196286</v>
      </c>
      <c r="T2971">
        <f t="shared" si="855"/>
        <v>-16.37787837285136</v>
      </c>
    </row>
    <row r="2972" spans="1:20" x14ac:dyDescent="0.25">
      <c r="A2972">
        <f t="shared" si="856"/>
        <v>417980.60433253751</v>
      </c>
      <c r="B2972">
        <f t="shared" si="873"/>
        <v>66523.679296061033</v>
      </c>
      <c r="C2972" t="str">
        <f t="shared" si="857"/>
        <v>-0.0669528947799068-0.135072633481268i</v>
      </c>
      <c r="D2972" t="str">
        <f t="shared" si="858"/>
        <v>3.44928880581205-0.554625261552996i</v>
      </c>
      <c r="E2972" t="str">
        <f t="shared" si="859"/>
        <v>7.08968968615917-141.591832285097i</v>
      </c>
      <c r="F2972" t="str">
        <f t="shared" si="860"/>
        <v>2.90523217538695-2.36174796028113i</v>
      </c>
      <c r="G2972" t="str">
        <f t="shared" si="861"/>
        <v>0.998392481324921-0.0400616344997042i</v>
      </c>
      <c r="H2972" t="str">
        <f t="shared" si="862"/>
        <v>0.222761800920626-22.068453464327i</v>
      </c>
      <c r="I2972" t="str">
        <f t="shared" si="863"/>
        <v>-0.348497609359239-0.437645717798219i</v>
      </c>
      <c r="K2972" t="str">
        <f t="shared" si="864"/>
        <v>0.00228677100734851-0.000836774801671409i</v>
      </c>
      <c r="L2972" t="str">
        <f t="shared" si="865"/>
        <v>0.000714285714285714-0.0181797531171648i</v>
      </c>
      <c r="M2972" t="str">
        <f t="shared" si="866"/>
        <v>0.0025-0.000566395717381365i</v>
      </c>
      <c r="N2972">
        <f t="shared" si="867"/>
        <v>63.633273740199982</v>
      </c>
      <c r="O2972">
        <f t="shared" si="868"/>
        <v>16.434520323676395</v>
      </c>
      <c r="P2972" s="3">
        <f t="shared" si="869"/>
        <v>-16.434520323676395</v>
      </c>
      <c r="Q2972" s="3">
        <f t="shared" si="870"/>
        <v>-116.36672625980002</v>
      </c>
      <c r="R2972">
        <f t="shared" si="871"/>
        <v>63.633273740199982</v>
      </c>
      <c r="S2972">
        <f t="shared" si="872"/>
        <v>66.523679296061033</v>
      </c>
      <c r="T2972">
        <f t="shared" si="855"/>
        <v>-16.434520323676395</v>
      </c>
    </row>
    <row r="2973" spans="1:20" x14ac:dyDescent="0.25">
      <c r="A2973">
        <f t="shared" si="856"/>
        <v>419568.93062900123</v>
      </c>
      <c r="B2973">
        <f t="shared" si="873"/>
        <v>66776.469277386073</v>
      </c>
      <c r="C2973" t="str">
        <f t="shared" si="857"/>
        <v>-0.0667736300939539-0.134069269332057i</v>
      </c>
      <c r="D2973" t="str">
        <f t="shared" si="858"/>
        <v>3.44907106849488-0.554898028902539i</v>
      </c>
      <c r="E2973" t="str">
        <f t="shared" si="859"/>
        <v>6.74419837066662-140.734946493186i</v>
      </c>
      <c r="F2973" t="str">
        <f t="shared" si="860"/>
        <v>2.90519661475047-2.35369015893384i</v>
      </c>
      <c r="G2973" t="str">
        <f t="shared" si="861"/>
        <v>0.998380260796603-0.0402133764848193i</v>
      </c>
      <c r="H2973" t="str">
        <f t="shared" si="862"/>
        <v>0.221033818330283-21.9845252566685i</v>
      </c>
      <c r="I2973" t="str">
        <f t="shared" si="863"/>
        <v>-0.345990248389605-0.435949878036314i</v>
      </c>
      <c r="K2973" t="str">
        <f t="shared" si="864"/>
        <v>0.0022863917740345-0.000835782940736715i</v>
      </c>
      <c r="L2973" t="str">
        <f t="shared" si="865"/>
        <v>0.000714285714285714-0.0181109315771715i</v>
      </c>
      <c r="M2973" t="str">
        <f t="shared" si="866"/>
        <v>0.0025-0.000564251561447864i</v>
      </c>
      <c r="N2973">
        <f t="shared" si="867"/>
        <v>63.524252525196985</v>
      </c>
      <c r="O2973">
        <f t="shared" si="868"/>
        <v>16.491070941552401</v>
      </c>
      <c r="P2973" s="3">
        <f t="shared" si="869"/>
        <v>-16.491070941552401</v>
      </c>
      <c r="Q2973" s="3">
        <f t="shared" si="870"/>
        <v>-116.47574747480301</v>
      </c>
      <c r="R2973">
        <f t="shared" si="871"/>
        <v>63.524252525196985</v>
      </c>
      <c r="S2973">
        <f t="shared" si="872"/>
        <v>66.77646927738607</v>
      </c>
      <c r="T2973">
        <f t="shared" si="855"/>
        <v>-16.491070941552401</v>
      </c>
    </row>
    <row r="2974" spans="1:20" x14ac:dyDescent="0.25">
      <c r="A2974">
        <f t="shared" si="856"/>
        <v>421163.2925653914</v>
      </c>
      <c r="B2974">
        <f t="shared" si="873"/>
        <v>67030.219860640136</v>
      </c>
      <c r="C2974" t="str">
        <f t="shared" si="857"/>
        <v>-0.0665916012449226-0.133075537742361i</v>
      </c>
      <c r="D2974" t="str">
        <f t="shared" si="858"/>
        <v>3.44885170103245-0.55517847687054i</v>
      </c>
      <c r="E2974" t="str">
        <f t="shared" si="859"/>
        <v>6.40654217522093-139.883844060685i</v>
      </c>
      <c r="F2974" t="str">
        <f t="shared" si="860"/>
        <v>2.90516078422017-2.3456661944323i</v>
      </c>
      <c r="G2974" t="str">
        <f t="shared" si="861"/>
        <v>0.998367947518391-0.0403656894689854i</v>
      </c>
      <c r="H2974" t="str">
        <f t="shared" si="862"/>
        <v>0.219319039952975-21.9009190524645i</v>
      </c>
      <c r="I2974" t="str">
        <f t="shared" si="863"/>
        <v>-0.343501915837928-0.434260820763801i</v>
      </c>
      <c r="K2974" t="str">
        <f t="shared" si="864"/>
        <v>0.00228600991775027-0.000834802159482548i</v>
      </c>
      <c r="L2974" t="str">
        <f t="shared" si="865"/>
        <v>0.000714285714285714-0.0180423705690093i</v>
      </c>
      <c r="M2974" t="str">
        <f t="shared" si="866"/>
        <v>0.0025-0.000562115522462507i</v>
      </c>
      <c r="N2974">
        <f t="shared" si="867"/>
        <v>63.416409766019143</v>
      </c>
      <c r="O2974">
        <f t="shared" si="868"/>
        <v>16.547529469728257</v>
      </c>
      <c r="P2974" s="3">
        <f t="shared" si="869"/>
        <v>-16.547529469728257</v>
      </c>
      <c r="Q2974" s="3">
        <f t="shared" si="870"/>
        <v>-116.58359023398086</v>
      </c>
      <c r="R2974">
        <f t="shared" si="871"/>
        <v>63.416409766019143</v>
      </c>
      <c r="S2974">
        <f t="shared" si="872"/>
        <v>67.03021986064013</v>
      </c>
      <c r="T2974">
        <f t="shared" si="855"/>
        <v>-16.547529469728257</v>
      </c>
    </row>
    <row r="2975" spans="1:20" x14ac:dyDescent="0.25">
      <c r="A2975">
        <f t="shared" si="856"/>
        <v>422763.71307713992</v>
      </c>
      <c r="B2975">
        <f t="shared" si="873"/>
        <v>67284.934696110577</v>
      </c>
      <c r="C2975" t="str">
        <f t="shared" si="857"/>
        <v>-0.0664069331533682-0.132091340322395i</v>
      </c>
      <c r="D2975" t="str">
        <f t="shared" si="858"/>
        <v>3.44863069143171-0.555466606096233i</v>
      </c>
      <c r="E2975" t="str">
        <f t="shared" si="859"/>
        <v>6.0765589354363-139.03852298507i</v>
      </c>
      <c r="F2975" t="str">
        <f t="shared" si="860"/>
        <v>2.90512468175439-2.33767595110067i</v>
      </c>
      <c r="G2975" t="str">
        <f t="shared" si="861"/>
        <v>0.99835554078866-0.0405185755579152i</v>
      </c>
      <c r="H2975" t="str">
        <f t="shared" si="862"/>
        <v>0.217617364139722-21.8176335837583i</v>
      </c>
      <c r="I2975" t="str">
        <f t="shared" si="863"/>
        <v>-0.341032466610968-0.432578515853659i</v>
      </c>
      <c r="K2975" t="str">
        <f t="shared" si="864"/>
        <v>0.00228562542011853-0.000833832433629032i</v>
      </c>
      <c r="L2975" t="str">
        <f t="shared" si="865"/>
        <v>0.000714285714285714-0.017974069106405i</v>
      </c>
      <c r="M2975" t="str">
        <f t="shared" si="866"/>
        <v>0.0025-0.000559987569697654i</v>
      </c>
      <c r="N2975">
        <f t="shared" si="867"/>
        <v>63.30972521682925</v>
      </c>
      <c r="O2975">
        <f t="shared" si="868"/>
        <v>16.603895195823071</v>
      </c>
      <c r="P2975" s="3">
        <f t="shared" si="869"/>
        <v>-16.603895195823071</v>
      </c>
      <c r="Q2975" s="3">
        <f t="shared" si="870"/>
        <v>-116.69027478317075</v>
      </c>
      <c r="R2975">
        <f t="shared" si="871"/>
        <v>63.30972521682925</v>
      </c>
      <c r="S2975">
        <f t="shared" si="872"/>
        <v>67.284934696110582</v>
      </c>
      <c r="T2975">
        <f t="shared" si="855"/>
        <v>-16.603895195823071</v>
      </c>
    </row>
    <row r="2976" spans="1:20" x14ac:dyDescent="0.25">
      <c r="A2976">
        <f t="shared" si="856"/>
        <v>424370.21518683305</v>
      </c>
      <c r="B2976">
        <f t="shared" si="873"/>
        <v>67540.617447955796</v>
      </c>
      <c r="C2976" t="str">
        <f t="shared" si="857"/>
        <v>-0.0662197471889951-0.131116578775727i</v>
      </c>
      <c r="D2976" t="str">
        <f t="shared" si="858"/>
        <v>3.44840802761465-0.555762417291608i</v>
      </c>
      <c r="E2976" t="str">
        <f t="shared" si="859"/>
        <v>5.75408946957718-138.198979182169i</v>
      </c>
      <c r="F2976" t="str">
        <f t="shared" si="860"/>
        <v>2.90508830529609-2.32971931374542i</v>
      </c>
      <c r="G2976" t="str">
        <f t="shared" si="861"/>
        <v>0.998343039900514-0.0406720368645944i</v>
      </c>
      <c r="H2976" t="str">
        <f t="shared" si="862"/>
        <v>0.215928690040339-21.7346675879511i</v>
      </c>
      <c r="I2976" t="str">
        <f t="shared" si="863"/>
        <v>-0.338581756730965-0.430902933342937i</v>
      </c>
      <c r="K2976" t="str">
        <f t="shared" si="864"/>
        <v>0.0022852382626618-0.000832873738950247i</v>
      </c>
      <c r="L2976" t="str">
        <f t="shared" si="865"/>
        <v>0.000714285714285714-0.0179060262068191i</v>
      </c>
      <c r="M2976" t="str">
        <f t="shared" si="866"/>
        <v>0.0025-0.000557867672541996i</v>
      </c>
      <c r="N2976">
        <f t="shared" si="867"/>
        <v>63.204178841300333</v>
      </c>
      <c r="O2976">
        <f t="shared" si="868"/>
        <v>16.660167450606924</v>
      </c>
      <c r="P2976" s="3">
        <f t="shared" si="869"/>
        <v>-16.660167450606924</v>
      </c>
      <c r="Q2976" s="3">
        <f t="shared" si="870"/>
        <v>-116.79582115869967</v>
      </c>
      <c r="R2976">
        <f t="shared" si="871"/>
        <v>63.204178841300333</v>
      </c>
      <c r="S2976">
        <f t="shared" si="872"/>
        <v>67.540617447955796</v>
      </c>
      <c r="T2976">
        <f t="shared" si="855"/>
        <v>-16.660167450606924</v>
      </c>
    </row>
    <row r="2977" spans="1:20" x14ac:dyDescent="0.25">
      <c r="A2977">
        <f t="shared" si="856"/>
        <v>425982.82200454309</v>
      </c>
      <c r="B2977">
        <f t="shared" si="873"/>
        <v>67797.271794258035</v>
      </c>
      <c r="C2977" t="str">
        <f t="shared" si="857"/>
        <v>-0.0660301612525911-0.130151154955111i</v>
      </c>
      <c r="D2977" t="str">
        <f t="shared" si="858"/>
        <v>3.4481836974176-0.556065911240992i</v>
      </c>
      <c r="E2977" t="str">
        <f t="shared" si="859"/>
        <v>5.43897754461378-137.365206581691i</v>
      </c>
      <c r="F2977" t="str">
        <f t="shared" si="860"/>
        <v>2.90505165277283-2.32179616765357i</v>
      </c>
      <c r="G2977" t="str">
        <f t="shared" si="861"/>
        <v>0.998330444141745-0.0408260755093007i</v>
      </c>
      <c r="H2977" t="str">
        <f t="shared" si="862"/>
        <v>0.214252917596935-21.6520198077755i</v>
      </c>
      <c r="I2977" t="str">
        <f t="shared" si="863"/>
        <v>-0.336149643326908-0.42923404343157i</v>
      </c>
      <c r="K2977" t="str">
        <f t="shared" si="864"/>
        <v>0.00228484842680206-0.000831926051272852i</v>
      </c>
      <c r="L2977" t="str">
        <f t="shared" si="865"/>
        <v>0.000714285714285714-0.0178382408914316i</v>
      </c>
      <c r="M2977" t="str">
        <f t="shared" si="866"/>
        <v>0.0025-0.000555755800500095i</v>
      </c>
      <c r="N2977">
        <f t="shared" si="867"/>
        <v>63.099750812613621</v>
      </c>
      <c r="O2977">
        <f t="shared" si="868"/>
        <v>16.7163456068096</v>
      </c>
      <c r="P2977" s="3">
        <f t="shared" si="869"/>
        <v>-16.7163456068096</v>
      </c>
      <c r="Q2977" s="3">
        <f t="shared" si="870"/>
        <v>-116.90024918738638</v>
      </c>
      <c r="R2977">
        <f t="shared" si="871"/>
        <v>63.099750812613621</v>
      </c>
      <c r="S2977">
        <f t="shared" si="872"/>
        <v>67.797271794258037</v>
      </c>
      <c r="T2977">
        <f t="shared" si="855"/>
        <v>-16.7163456068096</v>
      </c>
    </row>
    <row r="2978" spans="1:20" x14ac:dyDescent="0.25">
      <c r="A2978">
        <f t="shared" si="856"/>
        <v>427601.5567281603</v>
      </c>
      <c r="B2978">
        <f t="shared" si="873"/>
        <v>68054.901427076213</v>
      </c>
      <c r="C2978" t="str">
        <f t="shared" si="857"/>
        <v>-0.0658382898568207-0.129194970915213i</v>
      </c>
      <c r="D2978" t="str">
        <f t="shared" si="858"/>
        <v>3.44795768859083-0.556377088800658i</v>
      </c>
      <c r="E2978" t="str">
        <f t="shared" si="859"/>
        <v>5.13106984134687-136.537197219495i</v>
      </c>
      <c r="F2978" t="str">
        <f t="shared" si="860"/>
        <v>2.90501472209657-2.31390639859102i</v>
      </c>
      <c r="G2978" t="str">
        <f t="shared" si="861"/>
        <v>0.998317752794795-0.0409806936196237i</v>
      </c>
      <c r="H2978" t="str">
        <f t="shared" si="862"/>
        <v>0.212589947537478-21.5696889912684i</v>
      </c>
      <c r="I2978" t="str">
        <f t="shared" si="863"/>
        <v>-0.333735984625875-0.427571816481161i</v>
      </c>
      <c r="K2978" t="str">
        <f t="shared" si="864"/>
        <v>0.0022844558938604-0.000830989346474695i</v>
      </c>
      <c r="L2978" t="str">
        <f t="shared" si="865"/>
        <v>0.000714285714285714-0.0177707121851281i</v>
      </c>
      <c r="M2978" t="str">
        <f t="shared" si="866"/>
        <v>0.0025-0.000553651923191965i</v>
      </c>
      <c r="N2978">
        <f t="shared" si="867"/>
        <v>62.996421513324862</v>
      </c>
      <c r="O2978">
        <f t="shared" si="868"/>
        <v>16.772429077956573</v>
      </c>
      <c r="P2978" s="3">
        <f t="shared" si="869"/>
        <v>-16.772429077956573</v>
      </c>
      <c r="Q2978" s="3">
        <f t="shared" si="870"/>
        <v>-117.00357848667514</v>
      </c>
      <c r="R2978">
        <f t="shared" si="871"/>
        <v>62.996421513324862</v>
      </c>
      <c r="S2978">
        <f t="shared" si="872"/>
        <v>68.054901427076217</v>
      </c>
      <c r="T2978">
        <f t="shared" si="855"/>
        <v>-16.772429077956573</v>
      </c>
    </row>
    <row r="2979" spans="1:20" x14ac:dyDescent="0.25">
      <c r="A2979">
        <f t="shared" si="856"/>
        <v>429226.44264372729</v>
      </c>
      <c r="B2979">
        <f t="shared" si="873"/>
        <v>68313.510052499099</v>
      </c>
      <c r="C2979" t="str">
        <f t="shared" si="857"/>
        <v>-0.0656442442058458-0.12824792896239i</v>
      </c>
      <c r="D2979" t="str">
        <f t="shared" si="858"/>
        <v>3.44772998879789-0.556695950898409i</v>
      </c>
      <c r="E2979" t="str">
        <f t="shared" si="859"/>
        <v>4.83021591872381-135.71494132672i</v>
      </c>
      <c r="F2979" t="str">
        <f t="shared" si="860"/>
        <v>2.90497751116359-2.30604989280091i</v>
      </c>
      <c r="G2979" t="str">
        <f t="shared" si="861"/>
        <v>0.998304965136715-0.0411358933304834i</v>
      </c>
      <c r="H2979" t="str">
        <f t="shared" si="862"/>
        <v>0.210939681369428-21.4876738917456i</v>
      </c>
      <c r="I2979" t="str">
        <f t="shared" si="863"/>
        <v>-0.331340639944474-0.425916223013818i</v>
      </c>
      <c r="K2979" t="str">
        <f t="shared" si="864"/>
        <v>0.0022840606450567-0.000830063600483516i</v>
      </c>
      <c r="L2979" t="str">
        <f t="shared" si="865"/>
        <v>0.000714285714285714-0.0177034391164855i</v>
      </c>
      <c r="M2979" t="str">
        <f t="shared" si="866"/>
        <v>0.0025-0.000551556010352627i</v>
      </c>
      <c r="N2979">
        <f t="shared" si="867"/>
        <v>62.894171535112122</v>
      </c>
      <c r="O2979">
        <f t="shared" si="868"/>
        <v>16.828417317229921</v>
      </c>
      <c r="P2979" s="3">
        <f t="shared" si="869"/>
        <v>-16.828417317229921</v>
      </c>
      <c r="Q2979" s="3">
        <f t="shared" si="870"/>
        <v>-117.10582846488788</v>
      </c>
      <c r="R2979">
        <f t="shared" si="871"/>
        <v>62.894171535112122</v>
      </c>
      <c r="S2979">
        <f t="shared" si="872"/>
        <v>68.313510052499097</v>
      </c>
      <c r="T2979">
        <f t="shared" si="855"/>
        <v>-16.828417317229921</v>
      </c>
    </row>
    <row r="2980" spans="1:20" x14ac:dyDescent="0.25">
      <c r="A2980">
        <f t="shared" si="856"/>
        <v>430857.50312577351</v>
      </c>
      <c r="B2980">
        <f t="shared" si="873"/>
        <v>68573.101390698605</v>
      </c>
      <c r="C2980" t="str">
        <f t="shared" si="857"/>
        <v>-0.0654481322737225-0.12730993170159i</v>
      </c>
      <c r="D2980" t="str">
        <f t="shared" si="858"/>
        <v>3.447500585615-0.557022498533165i</v>
      </c>
      <c r="E2980" t="str">
        <f t="shared" si="859"/>
        <v>4.53626817742727-134.898427415811i</v>
      </c>
      <c r="F2980" t="str">
        <f t="shared" si="860"/>
        <v>2.90494001785439-2.29822653700192i</v>
      </c>
      <c r="G2980" t="str">
        <f t="shared" si="861"/>
        <v>0.998292080439127-0.0412916767841507i</v>
      </c>
      <c r="H2980" t="str">
        <f t="shared" si="862"/>
        <v>0.209302021373407-21.4059732677751i</v>
      </c>
      <c r="I2980" t="str">
        <f t="shared" si="863"/>
        <v>-0.328963469680312-0.424267233710978i</v>
      </c>
      <c r="K2980" t="str">
        <f t="shared" si="864"/>
        <v>0.00228366266150931-0.000829148789275522i</v>
      </c>
      <c r="L2980" t="str">
        <f t="shared" si="865"/>
        <v>0.000714285714285714-0.017636420717758i</v>
      </c>
      <c r="M2980" t="str">
        <f t="shared" si="866"/>
        <v>0.0025-0.000549468031831664i</v>
      </c>
      <c r="N2980">
        <f t="shared" si="867"/>
        <v>62.792981678410257</v>
      </c>
      <c r="O2980">
        <f t="shared" si="868"/>
        <v>16.884309816357192</v>
      </c>
      <c r="P2980" s="3">
        <f t="shared" si="869"/>
        <v>-16.884309816357192</v>
      </c>
      <c r="Q2980" s="3">
        <f t="shared" si="870"/>
        <v>-117.20701832158974</v>
      </c>
      <c r="R2980">
        <f t="shared" si="871"/>
        <v>62.792981678410257</v>
      </c>
      <c r="S2980">
        <f t="shared" si="872"/>
        <v>68.573101390698611</v>
      </c>
      <c r="T2980">
        <f t="shared" si="855"/>
        <v>-16.884309816357192</v>
      </c>
    </row>
    <row r="2981" spans="1:20" x14ac:dyDescent="0.25">
      <c r="A2981">
        <f t="shared" si="856"/>
        <v>432494.76163765142</v>
      </c>
      <c r="B2981">
        <f t="shared" si="873"/>
        <v>68833.679175983256</v>
      </c>
      <c r="C2981" t="str">
        <f t="shared" si="857"/>
        <v>-0.0652500588815766-0.126380882080528i</v>
      </c>
      <c r="D2981" t="str">
        <f t="shared" si="858"/>
        <v>3.44726946653065-0.557356732774563i</v>
      </c>
      <c r="E2981" t="str">
        <f t="shared" si="859"/>
        <v>4.24908182282714-134.087642363541i</v>
      </c>
      <c r="F2981" t="str">
        <f t="shared" si="860"/>
        <v>2.90490224003353-2.29043621838661i</v>
      </c>
      <c r="G2981" t="str">
        <f t="shared" si="861"/>
        <v>0.99827909796818-0.0414480461302653i</v>
      </c>
      <c r="H2981" t="str">
        <f t="shared" si="862"/>
        <v>0.207676870596927-21.3245858831509i</v>
      </c>
      <c r="I2981" t="str">
        <f t="shared" si="863"/>
        <v>-0.326604335303552-0.42262481941223i</v>
      </c>
      <c r="K2981" t="str">
        <f t="shared" si="864"/>
        <v>0.00228326192423469-0.000828244888874048i</v>
      </c>
      <c r="L2981" t="str">
        <f t="shared" si="865"/>
        <v>0.000714285714285714-0.0175696560248635i</v>
      </c>
      <c r="M2981" t="str">
        <f t="shared" si="866"/>
        <v>0.0025-0.000547387957592812i</v>
      </c>
      <c r="N2981">
        <f t="shared" si="867"/>
        <v>62.692832951935515</v>
      </c>
      <c r="O2981">
        <f t="shared" si="868"/>
        <v>16.940106104525</v>
      </c>
      <c r="P2981" s="3">
        <f t="shared" si="869"/>
        <v>-16.940106104525</v>
      </c>
      <c r="Q2981" s="3">
        <f t="shared" si="870"/>
        <v>-117.30716704806449</v>
      </c>
      <c r="R2981">
        <f t="shared" si="871"/>
        <v>62.692832951935515</v>
      </c>
      <c r="S2981">
        <f t="shared" si="872"/>
        <v>68.833679175983249</v>
      </c>
      <c r="T2981">
        <f t="shared" si="855"/>
        <v>-16.940106104525</v>
      </c>
    </row>
    <row r="2982" spans="1:20" x14ac:dyDescent="0.25">
      <c r="A2982">
        <f t="shared" si="856"/>
        <v>434138.24173187453</v>
      </c>
      <c r="B2982">
        <f t="shared" si="873"/>
        <v>69095.247156851998</v>
      </c>
      <c r="C2982" t="str">
        <f t="shared" si="857"/>
        <v>-0.0650501257735168-0.125460683431238i</v>
      </c>
      <c r="D2982" t="str">
        <f t="shared" si="858"/>
        <v>3.44703661894488-0.557698654762519i</v>
      </c>
      <c r="E2982" t="str">
        <f t="shared" si="859"/>
        <v>3.96851482739593-133.282571491132i</v>
      </c>
      <c r="F2982" t="str">
        <f t="shared" si="860"/>
        <v>2.90486417554955-2.28267882461975i</v>
      </c>
      <c r="G2982" t="str">
        <f t="shared" si="861"/>
        <v>0.998266016984515-0.0416050035258566i</v>
      </c>
      <c r="H2982" t="str">
        <f t="shared" si="862"/>
        <v>0.206064132848179-21.2435105068677i</v>
      </c>
      <c r="I2982" t="str">
        <f t="shared" si="863"/>
        <v>-0.324263099348538-0.420988951114188i</v>
      </c>
      <c r="K2982" t="str">
        <f t="shared" si="864"/>
        <v>0.00228285841414711-0.00082735187534815i</v>
      </c>
      <c r="L2982" t="str">
        <f t="shared" si="865"/>
        <v>0.000714285714285714-0.0175031440773695i</v>
      </c>
      <c r="M2982" t="str">
        <f t="shared" si="866"/>
        <v>0.0025-0.0005453157577135i</v>
      </c>
      <c r="N2982">
        <f t="shared" si="867"/>
        <v>62.593706572112254</v>
      </c>
      <c r="O2982">
        <f t="shared" si="868"/>
        <v>16.995805747318244</v>
      </c>
      <c r="P2982" s="3">
        <f t="shared" si="869"/>
        <v>-16.995805747318244</v>
      </c>
      <c r="Q2982" s="3">
        <f t="shared" si="870"/>
        <v>-117.40629342788775</v>
      </c>
      <c r="R2982">
        <f t="shared" si="871"/>
        <v>62.593706572112254</v>
      </c>
      <c r="S2982">
        <f t="shared" si="872"/>
        <v>69.095247156851997</v>
      </c>
      <c r="T2982">
        <f t="shared" si="855"/>
        <v>-16.995805747318244</v>
      </c>
    </row>
    <row r="2983" spans="1:20" x14ac:dyDescent="0.25">
      <c r="A2983">
        <f t="shared" si="856"/>
        <v>435787.96705045569</v>
      </c>
      <c r="B2983">
        <f t="shared" si="873"/>
        <v>69357.809096048033</v>
      </c>
      <c r="C2983" t="str">
        <f t="shared" si="857"/>
        <v>-0.0648484316912825-0.124549239509111i</v>
      </c>
      <c r="D2983" t="str">
        <f t="shared" si="858"/>
        <v>3.44680203016877-0.558048265706825i</v>
      </c>
      <c r="E2983" t="str">
        <f t="shared" si="859"/>
        <v>3.69442789264478-132.483198641516i</v>
      </c>
      <c r="F2983" t="str">
        <f t="shared" si="860"/>
        <v>2.90482582223478-2.27495424383671i</v>
      </c>
      <c r="G2983" t="str">
        <f t="shared" si="861"/>
        <v>0.998252836743221-0.0417625511353611i</v>
      </c>
      <c r="H2983" t="str">
        <f t="shared" si="862"/>
        <v>0.204463712689881-21.1627459130952i</v>
      </c>
      <c r="I2983" t="str">
        <f t="shared" si="863"/>
        <v>-0.321939625405496-0.419359599969334i</v>
      </c>
      <c r="K2983" t="str">
        <f t="shared" si="864"/>
        <v>0.00228245211205836-0.000826469724811207i</v>
      </c>
      <c r="L2983" t="str">
        <f t="shared" si="865"/>
        <v>0.000714285714285714-0.0174368839184793i</v>
      </c>
      <c r="M2983" t="str">
        <f t="shared" si="866"/>
        <v>0.0025-0.000543251402384442i</v>
      </c>
      <c r="N2983">
        <f t="shared" si="867"/>
        <v>62.495583962401398</v>
      </c>
      <c r="O2983">
        <f t="shared" si="868"/>
        <v>17.051408345684077</v>
      </c>
      <c r="P2983" s="3">
        <f t="shared" si="869"/>
        <v>-17.051408345684077</v>
      </c>
      <c r="Q2983" s="3">
        <f t="shared" si="870"/>
        <v>-117.5044160375986</v>
      </c>
      <c r="R2983">
        <f t="shared" si="871"/>
        <v>62.495583962401398</v>
      </c>
      <c r="S2983">
        <f t="shared" si="872"/>
        <v>69.35780909604803</v>
      </c>
      <c r="T2983">
        <f t="shared" si="855"/>
        <v>-17.051408345684077</v>
      </c>
    </row>
    <row r="2984" spans="1:20" x14ac:dyDescent="0.25">
      <c r="A2984">
        <f t="shared" si="856"/>
        <v>437443.96132524736</v>
      </c>
      <c r="B2984">
        <f t="shared" si="873"/>
        <v>69621.368770613015</v>
      </c>
      <c r="C2984" t="str">
        <f t="shared" si="857"/>
        <v>-0.0646450724476018-0.12364645452952i</v>
      </c>
      <c r="D2984" t="str">
        <f t="shared" si="858"/>
        <v>3.44656568742392-0.558405566886714i</v>
      </c>
      <c r="E2984" t="str">
        <f t="shared" si="859"/>
        <v>3.42668441067608-131.689506253838i</v>
      </c>
      <c r="F2984" t="str">
        <f t="shared" si="860"/>
        <v>2.90478717790535-2.2672623646418i</v>
      </c>
      <c r="G2984" t="str">
        <f t="shared" si="861"/>
        <v>0.998239556493791-0.0419206911306433i</v>
      </c>
      <c r="H2984" t="str">
        <f t="shared" si="862"/>
        <v>0.202875515433153-21.0822908811522i</v>
      </c>
      <c r="I2984" t="str">
        <f t="shared" si="863"/>
        <v>-0.319633778112278-0.417736737284905i</v>
      </c>
      <c r="K2984" t="str">
        <f t="shared" si="864"/>
        <v>0.00228204299867739-0.000825598413419554i</v>
      </c>
      <c r="L2984" t="str">
        <f t="shared" si="865"/>
        <v>0.000714285714285714-0.0173708745950182i</v>
      </c>
      <c r="M2984" t="str">
        <f t="shared" si="866"/>
        <v>0.0025-0.000541194861909187i</v>
      </c>
      <c r="N2984">
        <f t="shared" si="867"/>
        <v>62.398446752540181</v>
      </c>
      <c r="O2984">
        <f t="shared" si="868"/>
        <v>17.106913534920796</v>
      </c>
      <c r="P2984" s="3">
        <f t="shared" si="869"/>
        <v>-17.106913534920796</v>
      </c>
      <c r="Q2984" s="3">
        <f t="shared" si="870"/>
        <v>-117.60155324745982</v>
      </c>
      <c r="R2984">
        <f t="shared" si="871"/>
        <v>62.398446752540181</v>
      </c>
      <c r="S2984">
        <f t="shared" si="872"/>
        <v>69.621368770613017</v>
      </c>
      <c r="T2984">
        <f t="shared" si="855"/>
        <v>-17.106913534920796</v>
      </c>
    </row>
    <row r="2985" spans="1:20" x14ac:dyDescent="0.25">
      <c r="A2985">
        <f t="shared" si="856"/>
        <v>439106.24837828329</v>
      </c>
      <c r="B2985">
        <f t="shared" si="873"/>
        <v>69885.929971941339</v>
      </c>
      <c r="C2985" t="str">
        <f t="shared" si="857"/>
        <v>-0.0644401409982495-0.122752233202128i</v>
      </c>
      <c r="D2985" t="str">
        <f t="shared" si="858"/>
        <v>3.44632757784168-0.558770559650421i</v>
      </c>
      <c r="E2985" t="str">
        <f t="shared" si="859"/>
        <v>3.1651504254091-130.901475435273i</v>
      </c>
      <c r="F2985" t="str">
        <f t="shared" si="860"/>
        <v>2.90474824036098-2.25960307610658i</v>
      </c>
      <c r="G2985" t="str">
        <f t="shared" si="861"/>
        <v>0.998226175480087-0.042079425691014i</v>
      </c>
      <c r="H2985" t="str">
        <f t="shared" si="862"/>
        <v>0.201299447131467-21.0021441954816i</v>
      </c>
      <c r="I2985" t="str">
        <f t="shared" si="863"/>
        <v>-0.317345423146187-0.416120334521764i</v>
      </c>
      <c r="K2985" t="str">
        <f t="shared" si="864"/>
        <v>0.00228163105461001-0.00082473791737103i</v>
      </c>
      <c r="L2985" t="str">
        <f t="shared" si="865"/>
        <v>0.000714285714285714-0.01730511515742i</v>
      </c>
      <c r="M2985" t="str">
        <f t="shared" si="866"/>
        <v>0.0025-0.000539146106703711i</v>
      </c>
      <c r="N2985">
        <f t="shared" si="867"/>
        <v>62.302276777696605</v>
      </c>
      <c r="O2985">
        <f t="shared" si="868"/>
        <v>17.162320983691544</v>
      </c>
      <c r="P2985" s="3">
        <f t="shared" si="869"/>
        <v>-17.162320983691544</v>
      </c>
      <c r="Q2985" s="3">
        <f t="shared" si="870"/>
        <v>-117.6977232223034</v>
      </c>
      <c r="R2985">
        <f t="shared" si="871"/>
        <v>62.302276777696605</v>
      </c>
      <c r="S2985">
        <f t="shared" si="872"/>
        <v>69.885929971941337</v>
      </c>
      <c r="T2985">
        <f t="shared" si="855"/>
        <v>-17.162320983691544</v>
      </c>
    </row>
    <row r="2986" spans="1:20" x14ac:dyDescent="0.25">
      <c r="A2986">
        <f t="shared" si="856"/>
        <v>440774.85212212079</v>
      </c>
      <c r="B2986">
        <f t="shared" si="873"/>
        <v>70151.496505834715</v>
      </c>
      <c r="C2986" t="str">
        <f t="shared" si="857"/>
        <v>-0.0642337275128171-0.121866480763018i</v>
      </c>
      <c r="D2986" t="str">
        <f t="shared" si="858"/>
        <v>3.44608768846282-0.559143245414775i</v>
      </c>
      <c r="E2986" t="str">
        <f t="shared" si="859"/>
        <v>2.90969459354965-130.119086030238i</v>
      </c>
      <c r="F2986" t="str">
        <f t="shared" si="860"/>
        <v>2.90470900738484-2.25197626776832i</v>
      </c>
      <c r="G2986" t="str">
        <f t="shared" si="861"/>
        <v>0.998212692940295-0.0422387570032495i</v>
      </c>
      <c r="H2986" t="str">
        <f t="shared" si="862"/>
        <v>0.199735414574652-20.9223046456253i</v>
      </c>
      <c r="I2986" t="str">
        <f t="shared" si="863"/>
        <v>-0.315074427215877-0.414510363293298i</v>
      </c>
      <c r="K2986" t="str">
        <f t="shared" si="864"/>
        <v>0.00228121626035863-0.000823888212903615i</v>
      </c>
      <c r="L2986" t="str">
        <f t="shared" si="865"/>
        <v>0.000714285714285714-0.0172396046597131i</v>
      </c>
      <c r="M2986" t="str">
        <f t="shared" si="866"/>
        <v>0.0025-0.000537105107295986i</v>
      </c>
      <c r="N2986">
        <f t="shared" si="867"/>
        <v>62.207056077544237</v>
      </c>
      <c r="O2986">
        <f t="shared" si="868"/>
        <v>17.217630393059679</v>
      </c>
      <c r="P2986" s="3">
        <f t="shared" si="869"/>
        <v>-17.217630393059679</v>
      </c>
      <c r="Q2986" s="3">
        <f t="shared" si="870"/>
        <v>-117.79294392245576</v>
      </c>
      <c r="R2986">
        <f t="shared" si="871"/>
        <v>62.207056077544237</v>
      </c>
      <c r="S2986">
        <f t="shared" si="872"/>
        <v>70.151496505834714</v>
      </c>
      <c r="T2986">
        <f t="shared" si="855"/>
        <v>-17.217630393059679</v>
      </c>
    </row>
    <row r="2987" spans="1:20" x14ac:dyDescent="0.25">
      <c r="A2987">
        <f t="shared" si="856"/>
        <v>442449.79656018486</v>
      </c>
      <c r="B2987">
        <f t="shared" si="873"/>
        <v>70418.072192556894</v>
      </c>
      <c r="C2987" t="str">
        <f t="shared" si="857"/>
        <v>-0.064025919444154-0.120989103004673i</v>
      </c>
      <c r="D2987" t="str">
        <f t="shared" si="858"/>
        <v>3.44584600623682-0.559523625664751i</v>
      </c>
      <c r="E2987" t="str">
        <f t="shared" si="859"/>
        <v>2.66018814536859-129.342316687066i</v>
      </c>
      <c r="F2987" t="str">
        <f t="shared" si="860"/>
        <v>2.90466947674346-2.24438182962831i</v>
      </c>
      <c r="G2987" t="str">
        <f t="shared" si="861"/>
        <v>0.998199108106881-0.0423986872616109i</v>
      </c>
      <c r="H2987" t="str">
        <f t="shared" si="862"/>
        <v>0.198183325282927-20.8427710261988i</v>
      </c>
      <c r="I2987" t="str">
        <f t="shared" si="863"/>
        <v>-0.312820658053296-0.41290679536431i</v>
      </c>
      <c r="K2987" t="str">
        <f t="shared" si="864"/>
        <v>0.00228079859632189-0.000823049276293959i</v>
      </c>
      <c r="L2987" t="str">
        <f t="shared" si="865"/>
        <v>0.000714285714285714-0.017174342159507i</v>
      </c>
      <c r="M2987" t="str">
        <f t="shared" si="866"/>
        <v>0.0025-0.00053507183432555i</v>
      </c>
      <c r="N2987">
        <f t="shared" si="867"/>
        <v>62.112766895262396</v>
      </c>
      <c r="O2987">
        <f t="shared" si="868"/>
        <v>17.272841495550072</v>
      </c>
      <c r="P2987" s="3">
        <f t="shared" si="869"/>
        <v>-17.272841495550072</v>
      </c>
      <c r="Q2987" s="3">
        <f t="shared" si="870"/>
        <v>-117.8872331047376</v>
      </c>
      <c r="R2987">
        <f t="shared" si="871"/>
        <v>62.112766895262396</v>
      </c>
      <c r="S2987">
        <f t="shared" si="872"/>
        <v>70.418072192556892</v>
      </c>
      <c r="T2987">
        <f t="shared" si="855"/>
        <v>-17.272841495550072</v>
      </c>
    </row>
    <row r="2988" spans="1:20" x14ac:dyDescent="0.25">
      <c r="A2988">
        <f t="shared" si="856"/>
        <v>444131.1057871136</v>
      </c>
      <c r="B2988">
        <f t="shared" si="873"/>
        <v>70685.660866888618</v>
      </c>
      <c r="C2988" t="str">
        <f t="shared" si="857"/>
        <v>-0.063816801596504-0.120120006303969i</v>
      </c>
      <c r="D2988" t="str">
        <f t="shared" si="858"/>
        <v>3.44560251802123-0.559911701953018i</v>
      </c>
      <c r="E2988" t="str">
        <f t="shared" si="859"/>
        <v>2.41650484534713-128.571144922225i</v>
      </c>
      <c r="F2988" t="str">
        <f t="shared" si="860"/>
        <v>2.90462964618664-2.23681965215025i</v>
      </c>
      <c r="G2988" t="str">
        <f t="shared" si="861"/>
        <v>0.998185420206554-0.0425592186678635i</v>
      </c>
      <c r="H2988" t="str">
        <f t="shared" si="862"/>
        <v>0.196643087501016-20.7635421368672i</v>
      </c>
      <c r="I2988" t="str">
        <f t="shared" si="863"/>
        <v>-0.310583984405714-0.411309602649959i</v>
      </c>
      <c r="K2988" t="str">
        <f t="shared" si="864"/>
        <v>0.00228037804279444-0.000822221083855979i</v>
      </c>
      <c r="L2988" t="str">
        <f t="shared" si="865"/>
        <v>0.000714285714285714-0.0171093267179787i</v>
      </c>
      <c r="M2988" t="str">
        <f t="shared" si="866"/>
        <v>0.0025-0.000533046258543085i</v>
      </c>
      <c r="N2988">
        <f t="shared" si="867"/>
        <v>62.019391676469695</v>
      </c>
      <c r="O2988">
        <f t="shared" si="868"/>
        <v>17.327954054231299</v>
      </c>
      <c r="P2988" s="3">
        <f t="shared" si="869"/>
        <v>-17.327954054231299</v>
      </c>
      <c r="Q2988" s="3">
        <f t="shared" si="870"/>
        <v>-117.9806083235303</v>
      </c>
      <c r="R2988">
        <f t="shared" si="871"/>
        <v>62.019391676469695</v>
      </c>
      <c r="S2988">
        <f t="shared" si="872"/>
        <v>70.685660866888625</v>
      </c>
      <c r="T2988">
        <f t="shared" ref="T2988:T3051" si="874">P2988</f>
        <v>-17.327954054231299</v>
      </c>
    </row>
    <row r="2989" spans="1:20" x14ac:dyDescent="0.25">
      <c r="A2989">
        <f t="shared" ref="A2989:A3052" si="875">2*PI()*B2989</f>
        <v>445818.80398910469</v>
      </c>
      <c r="B2989">
        <f t="shared" si="873"/>
        <v>70954.266378182801</v>
      </c>
      <c r="C2989" t="str">
        <f t="shared" ref="C2989:C3052" si="876">IMPRODUCT(D2989,E2989,$C$40,,K2989,$C$41)</f>
        <v>-0.0636064561923342-0.119259097648206i</v>
      </c>
      <c r="D2989" t="str">
        <f t="shared" ref="D2989:D3052" si="877">IMDIV(IMPRODUCT($C$37,$C$38,COMPLEX(1,A2989/$C$38)),IMSUM(-1*A2989*A2989/$C$39,COMPLEX(0,1*A2989)))</f>
        <v>3.4453572105812-0.560307475899517i</v>
      </c>
      <c r="E2989" t="str">
        <f t="shared" ref="E2989:E3052" si="878">IMDIV(IMPRODUCT(IMSUM(F2989,G2989),$C$29,H2989),IMSUM(1,I2989))</f>
        <v>2.17852095273244-127.805547182147i</v>
      </c>
      <c r="F2989" t="str">
        <f t="shared" ref="F2989:F3052" si="879">IMDIV(IMPRODUCT($C$14,$C$15,COMPLEX(1,A2989/$C$15)),IMSUM(-1*A2989*A2989/$C$16,COMPLEX(0,A2989)))</f>
        <v>2.90458951344729-2.22928962625866i</v>
      </c>
      <c r="G2989" t="str">
        <f t="shared" ref="G2989:G3052" si="880">IMDIV(1,COMPLEX(1,A2989*$C$9*$C$10))</f>
        <v>0.998171628460218-0.0427203534312952i</v>
      </c>
      <c r="H2989" t="str">
        <f t="shared" ref="H2989:H3052" si="881">IMDIV($C$3,IMSUM(K2989,COMPLEX(0,$C$28*A2989)))</f>
        <v>0.195114610192281-20.6846167823195i</v>
      </c>
      <c r="I2989" t="str">
        <f t="shared" ref="I2989:I3052" si="882">IMPRODUCT(F2989,$C$29,H2989,$C$31)</f>
        <v>-0.3083642760278-0.409718757214658i</v>
      </c>
      <c r="K2989" t="str">
        <f t="shared" ref="K2989:K3052" si="883">IF($C$26&lt;=0,IMDIV(1,IMSUM(IMDIV(1,L2989),1/$C$18)),IMDIV(1,IMSUM(IMDIV(1,L2989),1/$C$18,IMDIV(1,M2989))))</f>
        <v>0.0022799545799666-0.000821403611939425i</v>
      </c>
      <c r="L2989" t="str">
        <f t="shared" ref="L2989:L3052" si="884">IMSUM($C$21/$C$22,IMDIV(1,COMPLEX(0,$C$20*$C$22*A2989)))</f>
        <v>0.000714285714285714-0.0170445573998592i</v>
      </c>
      <c r="M2989" t="str">
        <f t="shared" ref="M2989:M3052" si="885">IMSUM($C$25/$C$26,IMDIV(1,COMPLEX(0,$C$24*$C$26*A2989)))</f>
        <v>0.0025-0.000531028350810007i</v>
      </c>
      <c r="N2989">
        <f t="shared" ref="N2989:N3052" si="886">ABS(R2989)</f>
        <v>61.926913068084431</v>
      </c>
      <c r="O2989">
        <f t="shared" ref="O2989:O3052" si="887">ABS(P2989)</f>
        <v>17.382967861821864</v>
      </c>
      <c r="P2989" s="3">
        <f t="shared" ref="P2989:P3052" si="888">20*LOG10(IMABS(C2989))</f>
        <v>-17.382967861821864</v>
      </c>
      <c r="Q2989" s="3">
        <f t="shared" ref="Q2989:Q3052" si="889">IMARGUMENT(C2989)*180/PI()</f>
        <v>-118.07308693191557</v>
      </c>
      <c r="R2989">
        <f t="shared" ref="R2989:R3052" si="890">IF(Q2989&lt;0,Q2989+180,Q2989-180)</f>
        <v>61.926913068084431</v>
      </c>
      <c r="S2989">
        <f t="shared" ref="S2989:S3052" si="891">B2989/1000</f>
        <v>70.954266378182808</v>
      </c>
      <c r="T2989">
        <f t="shared" si="874"/>
        <v>-17.382967861821864</v>
      </c>
    </row>
    <row r="2990" spans="1:20" x14ac:dyDescent="0.25">
      <c r="A2990">
        <f t="shared" si="875"/>
        <v>447512.91544426332</v>
      </c>
      <c r="B2990">
        <f t="shared" ref="B2990:B3053" si="892">B2989*(1+B$42)</f>
        <v>71223.892590419899</v>
      </c>
      <c r="C2990" t="str">
        <f t="shared" si="876"/>
        <v>-0.0633949629378435-0.118406284659324i</v>
      </c>
      <c r="D2990" t="str">
        <f t="shared" si="877"/>
        <v>3.44511007058881-0.560710949190996i</v>
      </c>
      <c r="E2990" t="str">
        <f t="shared" si="878"/>
        <v>1.94611518207149-127.045498902751i</v>
      </c>
      <c r="F2990" t="str">
        <f t="shared" si="879"/>
        <v>2.90454907624132-2.22179164333727i</v>
      </c>
      <c r="G2990" t="str">
        <f t="shared" si="880"/>
        <v>0.998157732082931-0.042882093768736i</v>
      </c>
      <c r="H2990" t="str">
        <f t="shared" si="881"/>
        <v>0.193597803032929-20.6059937722449i</v>
      </c>
      <c r="I2990" t="str">
        <f t="shared" si="882"/>
        <v>-0.306161403673776-0.40813423127102i</v>
      </c>
      <c r="K2990" t="str">
        <f t="shared" si="883"/>
        <v>0.00227952818792409-0.000820596836928416i</v>
      </c>
      <c r="L2990" t="str">
        <f t="shared" si="884"/>
        <v>0.000714285714285714-0.0169800332734202i</v>
      </c>
      <c r="M2990" t="str">
        <f t="shared" si="885"/>
        <v>0.0025-0.000529018082098034i</v>
      </c>
      <c r="N2990">
        <f t="shared" si="886"/>
        <v>61.835313917132822</v>
      </c>
      <c r="O2990">
        <f t="shared" si="887"/>
        <v>17.437882739817056</v>
      </c>
      <c r="P2990" s="3">
        <f t="shared" si="888"/>
        <v>-17.437882739817056</v>
      </c>
      <c r="Q2990" s="3">
        <f t="shared" si="889"/>
        <v>-118.16468608286718</v>
      </c>
      <c r="R2990">
        <f t="shared" si="890"/>
        <v>61.835313917132822</v>
      </c>
      <c r="S2990">
        <f t="shared" si="891"/>
        <v>71.223892590419894</v>
      </c>
      <c r="T2990">
        <f t="shared" si="874"/>
        <v>-17.437882739817056</v>
      </c>
    </row>
    <row r="2991" spans="1:20" x14ac:dyDescent="0.25">
      <c r="A2991">
        <f t="shared" si="875"/>
        <v>449213.46452295152</v>
      </c>
      <c r="B2991">
        <f t="shared" si="892"/>
        <v>71494.543382263495</v>
      </c>
      <c r="C2991" t="str">
        <f t="shared" si="876"/>
        <v>-0.0631823990871671-0.117561475616326i</v>
      </c>
      <c r="D2991" t="str">
        <f t="shared" si="877"/>
        <v>3.44486108462254-0.561122123580568i</v>
      </c>
      <c r="E2991" t="str">
        <f t="shared" si="878"/>
        <v>1.71916866375452-126.290974566709i</v>
      </c>
      <c r="F2991" t="str">
        <f t="shared" si="879"/>
        <v>2.90450833226745-2.21432559522739i</v>
      </c>
      <c r="G2991" t="str">
        <f t="shared" si="880"/>
        <v>0.998143730283864-0.043044441904577i</v>
      </c>
      <c r="H2991" t="str">
        <f t="shared" si="881"/>
        <v>0.192092576406259-20.5276719213079i</v>
      </c>
      <c r="I2991" t="str">
        <f t="shared" si="882"/>
        <v>-0.303975239089616-0.406555997178791i</v>
      </c>
      <c r="K2991" t="str">
        <f t="shared" si="883"/>
        <v>0.00227909884664774-0.00081980073524i</v>
      </c>
      <c r="L2991" t="str">
        <f t="shared" si="884"/>
        <v>0.000714285714285714-0.0169157534104605i</v>
      </c>
      <c r="M2991" t="str">
        <f t="shared" si="885"/>
        <v>0.0025-0.000527015423488777i</v>
      </c>
      <c r="N2991">
        <f t="shared" si="886"/>
        <v>61.744577269492567</v>
      </c>
      <c r="O2991">
        <f t="shared" si="887"/>
        <v>17.4926985376391</v>
      </c>
      <c r="P2991" s="3">
        <f t="shared" si="888"/>
        <v>-17.4926985376391</v>
      </c>
      <c r="Q2991" s="3">
        <f t="shared" si="889"/>
        <v>-118.25542273050743</v>
      </c>
      <c r="R2991">
        <f t="shared" si="890"/>
        <v>61.744577269492567</v>
      </c>
      <c r="S2991">
        <f t="shared" si="891"/>
        <v>71.494543382263501</v>
      </c>
      <c r="T2991">
        <f t="shared" si="874"/>
        <v>-17.4926985376391</v>
      </c>
    </row>
    <row r="2992" spans="1:20" x14ac:dyDescent="0.25">
      <c r="A2992">
        <f t="shared" si="875"/>
        <v>450920.47568813874</v>
      </c>
      <c r="B2992">
        <f t="shared" si="892"/>
        <v>71766.222647116098</v>
      </c>
      <c r="C2992" t="str">
        <f t="shared" si="876"/>
        <v>-0.062968839505276-0.116724579476049i</v>
      </c>
      <c r="D2992" t="str">
        <f t="shared" si="877"/>
        <v>3.44461023916659-0.561541000887254i</v>
      </c>
      <c r="E2992" t="str">
        <f t="shared" si="878"/>
        <v>1.49756490462747-125.541947758556i</v>
      </c>
      <c r="F2992" t="str">
        <f t="shared" si="879"/>
        <v>2.9044672792072-2.20689137422635i</v>
      </c>
      <c r="G2992" t="str">
        <f t="shared" si="880"/>
        <v>0.998129622266256-0.0432074000707893i</v>
      </c>
      <c r="H2992" t="str">
        <f t="shared" si="881"/>
        <v>0.190598841396964-20.4496500491247i</v>
      </c>
      <c r="I2992" t="str">
        <f t="shared" si="882"/>
        <v>-0.301805655005334-0.404984027443823i</v>
      </c>
      <c r="K2992" t="str">
        <f t="shared" si="883"/>
        <v>0.00227866653601325-0.000819015283322688i</v>
      </c>
      <c r="L2992" t="str">
        <f t="shared" si="884"/>
        <v>0.000714285714285714-0.0168517168862925i</v>
      </c>
      <c r="M2992" t="str">
        <f t="shared" si="885"/>
        <v>0.0025-0.000525020346173318i</v>
      </c>
      <c r="N2992">
        <f t="shared" si="886"/>
        <v>61.654686368589935</v>
      </c>
      <c r="O2992">
        <f t="shared" si="887"/>
        <v>17.547415131806879</v>
      </c>
      <c r="P2992" s="3">
        <f t="shared" si="888"/>
        <v>-17.547415131806879</v>
      </c>
      <c r="Q2992" s="3">
        <f t="shared" si="889"/>
        <v>-118.34531363141006</v>
      </c>
      <c r="R2992">
        <f t="shared" si="890"/>
        <v>61.654686368589935</v>
      </c>
      <c r="S2992">
        <f t="shared" si="891"/>
        <v>71.766222647116095</v>
      </c>
      <c r="T2992">
        <f t="shared" si="874"/>
        <v>-17.547415131806879</v>
      </c>
    </row>
    <row r="2993" spans="1:20" x14ac:dyDescent="0.25">
      <c r="A2993">
        <f t="shared" si="875"/>
        <v>452633.97349575371</v>
      </c>
      <c r="B2993">
        <f t="shared" si="892"/>
        <v>72038.934293175145</v>
      </c>
      <c r="C2993" t="str">
        <f t="shared" si="876"/>
        <v>-0.0627543567295806-0.115895505892302i</v>
      </c>
      <c r="D2993" t="str">
        <f t="shared" si="877"/>
        <v>3.44435752061033-0.561967582995517i</v>
      </c>
      <c r="E2993" t="str">
        <f t="shared" si="878"/>
        <v>1.28118974869592-124.798391217673i</v>
      </c>
      <c r="F2993" t="str">
        <f t="shared" si="879"/>
        <v>2.9044259147247-2.1994888730859i</v>
      </c>
      <c r="G2993" t="str">
        <f t="shared" si="880"/>
        <v>0.998115407227367-0.043370970506943i</v>
      </c>
      <c r="H2993" t="str">
        <f t="shared" si="881"/>
        <v>0.189116509785465-20.3719269802382i</v>
      </c>
      <c r="I2993" t="str">
        <f t="shared" si="882"/>
        <v>-0.299652525127298-0.403418294717016i</v>
      </c>
      <c r="K2993" t="str">
        <f t="shared" si="883"/>
        <v>0.00227823123579089-0.00081824045765499i</v>
      </c>
      <c r="L2993" t="str">
        <f t="shared" si="884"/>
        <v>0.000714285714285714-0.0167879227797296i</v>
      </c>
      <c r="M2993" t="str">
        <f t="shared" si="885"/>
        <v>0.0025-0.000523032821451803i</v>
      </c>
      <c r="N2993">
        <f t="shared" si="886"/>
        <v>61.565624654041898</v>
      </c>
      <c r="O2993">
        <f t="shared" si="887"/>
        <v>17.602032425127994</v>
      </c>
      <c r="P2993" s="3">
        <f t="shared" si="888"/>
        <v>-17.602032425127994</v>
      </c>
      <c r="Q2993" s="3">
        <f t="shared" si="889"/>
        <v>-118.4343753459581</v>
      </c>
      <c r="R2993">
        <f t="shared" si="890"/>
        <v>61.565624654041898</v>
      </c>
      <c r="S2993">
        <f t="shared" si="891"/>
        <v>72.038934293175146</v>
      </c>
      <c r="T2993">
        <f t="shared" si="874"/>
        <v>-17.602032425127994</v>
      </c>
    </row>
    <row r="2994" spans="1:20" x14ac:dyDescent="0.25">
      <c r="A2994">
        <f t="shared" si="875"/>
        <v>454353.98259503755</v>
      </c>
      <c r="B2994">
        <f t="shared" si="892"/>
        <v>72312.682243489209</v>
      </c>
      <c r="C2994" t="str">
        <f t="shared" si="876"/>
        <v>-0.062539021030248-0.115074165233489i</v>
      </c>
      <c r="D2994" t="str">
        <f t="shared" si="877"/>
        <v>3.44410291524771-0.562401871854808i</v>
      </c>
      <c r="E2994" t="str">
        <f t="shared" si="878"/>
        <v>1.0699313379753-124.060276889246i</v>
      </c>
      <c r="F2994" t="str">
        <f t="shared" si="879"/>
        <v>2.90438423646647-2.19211798501063i</v>
      </c>
      <c r="G2994" t="str">
        <f t="shared" si="880"/>
        <v>0.99810108435844-0.0435351554602256i</v>
      </c>
      <c r="H2994" t="str">
        <f t="shared" si="881"/>
        <v>0.18764549404232-20.2945015440953i</v>
      </c>
      <c r="I2994" t="str">
        <f t="shared" si="882"/>
        <v>-0.297515724130646-0.401858771793296i</v>
      </c>
      <c r="K2994" t="str">
        <f t="shared" si="883"/>
        <v>0.00227779292564523-0.000817476234743929i</v>
      </c>
      <c r="L2994" t="str">
        <f t="shared" si="884"/>
        <v>0.000714285714285714-0.0167243701730719i</v>
      </c>
      <c r="M2994" t="str">
        <f t="shared" si="885"/>
        <v>0.0025-0.000521052820733016i</v>
      </c>
      <c r="N2994">
        <f t="shared" si="886"/>
        <v>61.477375760254617</v>
      </c>
      <c r="O2994">
        <f t="shared" si="887"/>
        <v>17.656550345910311</v>
      </c>
      <c r="P2994" s="3">
        <f t="shared" si="888"/>
        <v>-17.656550345910311</v>
      </c>
      <c r="Q2994" s="3">
        <f t="shared" si="889"/>
        <v>-118.52262423974538</v>
      </c>
      <c r="R2994">
        <f t="shared" si="890"/>
        <v>61.477375760254617</v>
      </c>
      <c r="S2994">
        <f t="shared" si="891"/>
        <v>72.312682243489206</v>
      </c>
      <c r="T2994">
        <f t="shared" si="874"/>
        <v>-17.656550345910311</v>
      </c>
    </row>
    <row r="2995" spans="1:20" x14ac:dyDescent="0.25">
      <c r="A2995">
        <f t="shared" si="875"/>
        <v>456080.52772889868</v>
      </c>
      <c r="B2995">
        <f t="shared" si="892"/>
        <v>72587.470436014468</v>
      </c>
      <c r="C2995" t="str">
        <f t="shared" si="876"/>
        <v>-0.0623229004692326-0.114260468598774i</v>
      </c>
      <c r="D2995" t="str">
        <f t="shared" si="877"/>
        <v>3.44384640927666-0.562843869479094i</v>
      </c>
      <c r="E2995" t="str">
        <f t="shared" si="878"/>
        <v>0.863680073517893-123.327575973237i</v>
      </c>
      <c r="F2995" t="str">
        <f t="shared" si="879"/>
        <v>2.90434224206145-2.18477860365638i</v>
      </c>
      <c r="G2995" t="str">
        <f t="shared" si="880"/>
        <v>0.998086652844652-0.0436999571854617i</v>
      </c>
      <c r="H2995" t="str">
        <f t="shared" si="881"/>
        <v>0.186185707322658-20.2173725750222i</v>
      </c>
      <c r="I2995" t="str">
        <f t="shared" si="882"/>
        <v>-0.295395127651727-0.400305431610606i</v>
      </c>
      <c r="K2995" t="str">
        <f t="shared" si="883"/>
        <v>0.00227735158513493-0.000816722591123561i</v>
      </c>
      <c r="L2995" t="str">
        <f t="shared" si="884"/>
        <v>0.000714285714285714-0.0166610581520939i</v>
      </c>
      <c r="M2995" t="str">
        <f t="shared" si="885"/>
        <v>0.0025-0.000519080315533987i</v>
      </c>
      <c r="N2995">
        <f t="shared" si="886"/>
        <v>61.38992351498328</v>
      </c>
      <c r="O2995">
        <f t="shared" si="887"/>
        <v>17.710968847193595</v>
      </c>
      <c r="P2995" s="3">
        <f t="shared" si="888"/>
        <v>-17.710968847193595</v>
      </c>
      <c r="Q2995" s="3">
        <f t="shared" si="889"/>
        <v>-118.61007648501672</v>
      </c>
      <c r="R2995">
        <f t="shared" si="890"/>
        <v>61.38992351498328</v>
      </c>
      <c r="S2995">
        <f t="shared" si="891"/>
        <v>72.58747043601447</v>
      </c>
      <c r="T2995">
        <f t="shared" si="874"/>
        <v>-17.710968847193595</v>
      </c>
    </row>
    <row r="2996" spans="1:20" x14ac:dyDescent="0.25">
      <c r="A2996">
        <f t="shared" si="875"/>
        <v>457813.63373426854</v>
      </c>
      <c r="B2996">
        <f t="shared" si="892"/>
        <v>72863.302823671329</v>
      </c>
      <c r="C2996" t="str">
        <f t="shared" si="876"/>
        <v>-0.0621060609580464-0.113454327832838i</v>
      </c>
      <c r="D2996" t="str">
        <f t="shared" si="877"/>
        <v>3.44358798879838-0.563293577946377i</v>
      </c>
      <c r="E2996" t="str">
        <f t="shared" si="878"/>
        <v>0.662328576642983-122.600258971453i</v>
      </c>
      <c r="F2996" t="str">
        <f t="shared" si="879"/>
        <v>2.90429992912089-2.1774706231287i</v>
      </c>
      <c r="G2996" t="str">
        <f t="shared" si="880"/>
        <v>0.99807211186507-0.0438653779451312i</v>
      </c>
      <c r="H2996" t="str">
        <f t="shared" si="881"/>
        <v>0.184737063460665-20.1405389122011i</v>
      </c>
      <c r="I2996" t="str">
        <f t="shared" si="882"/>
        <v>-0.293290612280626-0.398758247248902i</v>
      </c>
      <c r="K2996" t="str">
        <f t="shared" si="883"/>
        <v>0.00227690719371241-0.000815979503353497i</v>
      </c>
      <c r="L2996" t="str">
        <f t="shared" si="884"/>
        <v>0.000714285714285714-0.016597985806031i</v>
      </c>
      <c r="M2996" t="str">
        <f t="shared" si="885"/>
        <v>0.0025-0.000517115277479565i</v>
      </c>
      <c r="N2996">
        <f t="shared" si="886"/>
        <v>61.303251937846099</v>
      </c>
      <c r="O2996">
        <f t="shared" si="887"/>
        <v>17.7652879060015</v>
      </c>
      <c r="P2996" s="3">
        <f t="shared" si="888"/>
        <v>-17.7652879060015</v>
      </c>
      <c r="Q2996" s="3">
        <f t="shared" si="889"/>
        <v>-118.6967480621539</v>
      </c>
      <c r="R2996">
        <f t="shared" si="890"/>
        <v>61.303251937846099</v>
      </c>
      <c r="S2996">
        <f t="shared" si="891"/>
        <v>72.863302823671333</v>
      </c>
      <c r="T2996">
        <f t="shared" si="874"/>
        <v>-17.7652879060015</v>
      </c>
    </row>
    <row r="2997" spans="1:20" x14ac:dyDescent="0.25">
      <c r="A2997">
        <f t="shared" si="875"/>
        <v>459553.3255424588</v>
      </c>
      <c r="B2997">
        <f t="shared" si="892"/>
        <v>73140.183374401284</v>
      </c>
      <c r="C2997" t="str">
        <f t="shared" si="876"/>
        <v>-0.061888566314274-0.112655655539333i</v>
      </c>
      <c r="D2997" t="str">
        <f t="shared" si="877"/>
        <v>3.4433276398169-0.563750999398236i</v>
      </c>
      <c r="E2997" t="str">
        <f t="shared" si="878"/>
        <v>0.465771650400137-121.878295732752i</v>
      </c>
      <c r="F2997" t="str">
        <f t="shared" si="879"/>
        <v>2.90425729523793-2.17019393798126i</v>
      </c>
      <c r="G2997" t="str">
        <f t="shared" si="880"/>
        <v>0.998057460592608-0.0440314200093882i</v>
      </c>
      <c r="H2997" t="str">
        <f t="shared" si="881"/>
        <v>0.183299476964132-20.0639993996471i</v>
      </c>
      <c r="I2997" t="str">
        <f t="shared" si="882"/>
        <v>-0.291202055553739-0.397217191929124i</v>
      </c>
      <c r="K2997" t="str">
        <f t="shared" si="883"/>
        <v>0.00227645973072368-0.000815246948017364i</v>
      </c>
      <c r="L2997" t="str">
        <f t="shared" si="884"/>
        <v>0.000714285714285714-0.0165351522275663i</v>
      </c>
      <c r="M2997" t="str">
        <f t="shared" si="885"/>
        <v>0.0025-0.000515157678302016i</v>
      </c>
      <c r="N2997">
        <f t="shared" si="886"/>
        <v>61.2173452388068</v>
      </c>
      <c r="O2997">
        <f t="shared" si="887"/>
        <v>17.819507522611421</v>
      </c>
      <c r="P2997" s="3">
        <f t="shared" si="888"/>
        <v>-17.819507522611421</v>
      </c>
      <c r="Q2997" s="3">
        <f t="shared" si="889"/>
        <v>-118.7826547611932</v>
      </c>
      <c r="R2997">
        <f t="shared" si="890"/>
        <v>61.2173452388068</v>
      </c>
      <c r="S2997">
        <f t="shared" si="891"/>
        <v>73.140183374401289</v>
      </c>
      <c r="T2997">
        <f t="shared" si="874"/>
        <v>-17.819507522611421</v>
      </c>
    </row>
    <row r="2998" spans="1:20" x14ac:dyDescent="0.25">
      <c r="A2998">
        <f t="shared" si="875"/>
        <v>461299.62817952014</v>
      </c>
      <c r="B2998">
        <f t="shared" si="892"/>
        <v>73418.116071224009</v>
      </c>
      <c r="C2998" t="str">
        <f t="shared" si="876"/>
        <v>-0.0616704783168331-0.111864365093058i</v>
      </c>
      <c r="D2998" t="str">
        <f t="shared" si="877"/>
        <v>3.44306534823829-0.564216136039329i</v>
      </c>
      <c r="E2998" t="str">
        <f t="shared" si="878"/>
        <v>0.273906241312931-121.161655496469i</v>
      </c>
      <c r="F2998" t="str">
        <f t="shared" si="879"/>
        <v>2.90421433798788-2.16294844321431i</v>
      </c>
      <c r="G2998" t="str">
        <f t="shared" si="880"/>
        <v>0.998042698193978-0.04419808565608i</v>
      </c>
      <c r="H2998" t="str">
        <f t="shared" si="881"/>
        <v>0.181872863009026-19.9877528861843i</v>
      </c>
      <c r="I2998" t="str">
        <f t="shared" si="882"/>
        <v>-0.289129335946408-0.395682239012246i</v>
      </c>
      <c r="K2998" t="str">
        <f t="shared" si="883"/>
        <v>0.00227600917540807-0.000814524901721349i</v>
      </c>
      <c r="L2998" t="str">
        <f t="shared" si="884"/>
        <v>0.000714285714285714-0.0164725565128176i</v>
      </c>
      <c r="M2998" t="str">
        <f t="shared" si="885"/>
        <v>0.0025-0.000513207489840624i</v>
      </c>
      <c r="N2998">
        <f t="shared" si="886"/>
        <v>61.132187816624864</v>
      </c>
      <c r="O2998">
        <f t="shared" si="887"/>
        <v>17.873627719844485</v>
      </c>
      <c r="P2998" s="3">
        <f t="shared" si="888"/>
        <v>-17.873627719844485</v>
      </c>
      <c r="Q2998" s="3">
        <f t="shared" si="889"/>
        <v>-118.86781218337514</v>
      </c>
      <c r="R2998">
        <f t="shared" si="890"/>
        <v>61.132187816624864</v>
      </c>
      <c r="S2998">
        <f t="shared" si="891"/>
        <v>73.418116071224006</v>
      </c>
      <c r="T2998">
        <f t="shared" si="874"/>
        <v>-17.873627719844485</v>
      </c>
    </row>
    <row r="2999" spans="1:20" x14ac:dyDescent="0.25">
      <c r="A2999">
        <f t="shared" si="875"/>
        <v>463052.56676660228</v>
      </c>
      <c r="B2999">
        <f t="shared" si="892"/>
        <v>73697.104912294657</v>
      </c>
      <c r="C2999" t="str">
        <f t="shared" si="876"/>
        <v>-0.0614518567600192-0.111080370650939i</v>
      </c>
      <c r="D2999" t="str">
        <f t="shared" si="877"/>
        <v>3.44280109987019-0.564688990136919i</v>
      </c>
      <c r="E2999" t="str">
        <f t="shared" si="878"/>
        <v>0.0866314013936965-120.4503069341i</v>
      </c>
      <c r="F2999" t="str">
        <f t="shared" si="879"/>
        <v>2.9041710549277-2.1557340342731i</v>
      </c>
      <c r="G2999" t="str">
        <f t="shared" si="880"/>
        <v>0.998027823829649-0.0443653771707653i</v>
      </c>
      <c r="H2999" t="str">
        <f t="shared" si="881"/>
        <v>0.180457137434123-19.9117982254231i</v>
      </c>
      <c r="I2999" t="str">
        <f t="shared" si="882"/>
        <v>-0.287072332865611-0.394153361998259i</v>
      </c>
      <c r="K2999" t="str">
        <f t="shared" si="883"/>
        <v>0.00227555550689796-0.000813813341092626i</v>
      </c>
      <c r="L2999" t="str">
        <f t="shared" si="884"/>
        <v>0.000714285714285714-0.0164101977613245i</v>
      </c>
      <c r="M2999" t="str">
        <f t="shared" si="885"/>
        <v>0.0025-0.000511264684041266i</v>
      </c>
      <c r="N2999">
        <f t="shared" si="886"/>
        <v>61.047764257270828</v>
      </c>
      <c r="O2999">
        <f t="shared" si="887"/>
        <v>17.927648542373191</v>
      </c>
      <c r="P2999" s="3">
        <f t="shared" si="888"/>
        <v>-17.927648542373191</v>
      </c>
      <c r="Q2999" s="3">
        <f t="shared" si="889"/>
        <v>-118.95223574272917</v>
      </c>
      <c r="R2999">
        <f t="shared" si="890"/>
        <v>61.047764257270828</v>
      </c>
      <c r="S2999">
        <f t="shared" si="891"/>
        <v>73.697104912294662</v>
      </c>
      <c r="T2999">
        <f t="shared" si="874"/>
        <v>-17.927648542373191</v>
      </c>
    </row>
    <row r="3000" spans="1:20" x14ac:dyDescent="0.25">
      <c r="A3000">
        <f t="shared" si="875"/>
        <v>464812.1665203154</v>
      </c>
      <c r="B3000">
        <f t="shared" si="892"/>
        <v>73977.15391096138</v>
      </c>
      <c r="C3000" t="str">
        <f t="shared" si="876"/>
        <v>-0.061232759506325-0.110303587161877i</v>
      </c>
      <c r="D3000" t="str">
        <f t="shared" si="877"/>
        <v>3.44253488042107-0.565169564020376i</v>
      </c>
      <c r="E3000" t="str">
        <f t="shared" si="878"/>
        <v>-0.0961517495083625-119.744218189325i</v>
      </c>
      <c r="F3000" t="str">
        <f t="shared" si="879"/>
        <v>2.90412744359617-2.14855060704639i</v>
      </c>
      <c r="G3000" t="str">
        <f t="shared" si="880"/>
        <v>0.998012836653796-0.0445332968467331i</v>
      </c>
      <c r="H3000" t="str">
        <f t="shared" si="881"/>
        <v>0.179052216735681-19.836134275737i</v>
      </c>
      <c r="I3000" t="str">
        <f t="shared" si="882"/>
        <v>-0.285030926642729-0.392630534525228i</v>
      </c>
      <c r="K3000" t="str">
        <f t="shared" si="883"/>
        <v>0.00227509870421863-0.00081311224277787i</v>
      </c>
      <c r="L3000" t="str">
        <f t="shared" si="884"/>
        <v>0.000714285714285714-0.0163480750760356i</v>
      </c>
      <c r="M3000" t="str">
        <f t="shared" si="885"/>
        <v>0.0025-0.000509329232956034i</v>
      </c>
      <c r="N3000">
        <f t="shared" si="886"/>
        <v>60.964059332320957</v>
      </c>
      <c r="O3000">
        <f t="shared" si="887"/>
        <v>17.981570056046877</v>
      </c>
      <c r="P3000" s="3">
        <f t="shared" si="888"/>
        <v>-17.981570056046877</v>
      </c>
      <c r="Q3000" s="3">
        <f t="shared" si="889"/>
        <v>-119.03594066767904</v>
      </c>
      <c r="R3000">
        <f t="shared" si="890"/>
        <v>60.964059332320957</v>
      </c>
      <c r="S3000">
        <f t="shared" si="891"/>
        <v>73.977153910961377</v>
      </c>
      <c r="T3000">
        <f t="shared" si="874"/>
        <v>-17.981570056046877</v>
      </c>
    </row>
    <row r="3001" spans="1:20" x14ac:dyDescent="0.25">
      <c r="A3001">
        <f t="shared" si="875"/>
        <v>466578.45275309257</v>
      </c>
      <c r="B3001">
        <f t="shared" si="892"/>
        <v>74258.26709582303</v>
      </c>
      <c r="C3001" t="str">
        <f t="shared" si="876"/>
        <v>-0.0610132425380679-0.1095339303755i</v>
      </c>
      <c r="D3001" t="str">
        <f t="shared" si="877"/>
        <v>3.44226667549972-0.565657860080691i</v>
      </c>
      <c r="E3001" t="str">
        <f t="shared" si="878"/>
        <v>-0.274540061039559-119.043356916396i</v>
      </c>
      <c r="F3001" t="str">
        <f t="shared" si="879"/>
        <v>2.90408350151356-2.14139805786485i</v>
      </c>
      <c r="G3001" t="str">
        <f t="shared" si="880"/>
        <v>0.997997735814258-0.0447018469850214i</v>
      </c>
      <c r="H3001" t="str">
        <f t="shared" si="881"/>
        <v>0.177658018062164-19.7607599002398i</v>
      </c>
      <c r="I3001" t="str">
        <f t="shared" si="882"/>
        <v>-0.283004998526342-0.391113730368311i</v>
      </c>
      <c r="K3001" t="str">
        <f t="shared" si="883"/>
        <v>0.00227463874628797-0.000812421583441712i</v>
      </c>
      <c r="L3001" t="str">
        <f t="shared" si="884"/>
        <v>0.000714285714285714-0.0162861875632951i</v>
      </c>
      <c r="M3001" t="str">
        <f t="shared" si="885"/>
        <v>0.0025-0.000507401108742811i</v>
      </c>
      <c r="N3001">
        <f t="shared" si="886"/>
        <v>60.881057997320951</v>
      </c>
      <c r="O3001">
        <f t="shared" si="887"/>
        <v>18.035392347235121</v>
      </c>
      <c r="P3001" s="3">
        <f t="shared" si="888"/>
        <v>-18.035392347235121</v>
      </c>
      <c r="Q3001" s="3">
        <f t="shared" si="889"/>
        <v>-119.11894200267905</v>
      </c>
      <c r="R3001">
        <f t="shared" si="890"/>
        <v>60.881057997320951</v>
      </c>
      <c r="S3001">
        <f t="shared" si="891"/>
        <v>74.25826709582303</v>
      </c>
      <c r="T3001">
        <f t="shared" si="874"/>
        <v>-18.035392347235121</v>
      </c>
    </row>
    <row r="3002" spans="1:20" x14ac:dyDescent="0.25">
      <c r="A3002">
        <f t="shared" si="875"/>
        <v>468351.45087355433</v>
      </c>
      <c r="B3002">
        <f t="shared" si="892"/>
        <v>74540.448510787159</v>
      </c>
      <c r="C3002" t="str">
        <f t="shared" si="876"/>
        <v>-0.0607933600078272-0.108771316849881i</v>
      </c>
      <c r="D3002" t="str">
        <f t="shared" si="877"/>
        <v>3.44199647061456-0.566153880769981i</v>
      </c>
      <c r="E3002" t="str">
        <f t="shared" si="878"/>
        <v>-0.44862838930947-118.34769031697i</v>
      </c>
      <c r="F3002" t="str">
        <f t="shared" si="879"/>
        <v>2.90403922618156-2.13427628349956i</v>
      </c>
      <c r="G3002" t="str">
        <f t="shared" si="880"/>
        <v>0.997982520452488-0.0448710298944354i</v>
      </c>
      <c r="H3002" t="str">
        <f t="shared" si="881"/>
        <v>0.176274459208995-19.6856739667626i</v>
      </c>
      <c r="I3002" t="str">
        <f t="shared" si="882"/>
        <v>-0.280994430675103-0.389602923438804i</v>
      </c>
      <c r="K3002" t="str">
        <f t="shared" si="883"/>
        <v>0.00227417561191628-0.000811741339765191i</v>
      </c>
      <c r="L3002" t="str">
        <f t="shared" si="884"/>
        <v>0.000714285714285714-0.0162245343328303i</v>
      </c>
      <c r="M3002" t="str">
        <f t="shared" si="885"/>
        <v>0.0025-0.000505480283664885i</v>
      </c>
      <c r="N3002">
        <f t="shared" si="886"/>
        <v>60.798745390129554</v>
      </c>
      <c r="O3002">
        <f t="shared" si="887"/>
        <v>18.089115522188802</v>
      </c>
      <c r="P3002" s="3">
        <f t="shared" si="888"/>
        <v>-18.089115522188802</v>
      </c>
      <c r="Q3002" s="3">
        <f t="shared" si="889"/>
        <v>-119.20125460987045</v>
      </c>
      <c r="R3002">
        <f t="shared" si="890"/>
        <v>60.798745390129554</v>
      </c>
      <c r="S3002">
        <f t="shared" si="891"/>
        <v>74.540448510787158</v>
      </c>
      <c r="T3002">
        <f t="shared" si="874"/>
        <v>-18.089115522188802</v>
      </c>
    </row>
    <row r="3003" spans="1:20" x14ac:dyDescent="0.25">
      <c r="A3003">
        <f t="shared" si="875"/>
        <v>470131.18638687389</v>
      </c>
      <c r="B3003">
        <f t="shared" si="892"/>
        <v>74823.702215128156</v>
      </c>
      <c r="C3003" t="str">
        <f t="shared" si="876"/>
        <v>-0.0605731642877159-0.108015663958297i</v>
      </c>
      <c r="D3003" t="str">
        <f t="shared" si="877"/>
        <v>3.44172425117296-0.56665762860096i</v>
      </c>
      <c r="E3003" t="str">
        <f t="shared" si="878"/>
        <v>-0.618509633486376-117.657185175432i</v>
      </c>
      <c r="F3003" t="str">
        <f t="shared" si="879"/>
        <v>2.90399461508318-2.12718518116048i</v>
      </c>
      <c r="G3003" t="str">
        <f t="shared" si="880"/>
        <v>0.997967189703507-0.0450408478915665i</v>
      </c>
      <c r="H3003" t="str">
        <f t="shared" si="881"/>
        <v>0.17490145861338-19.6108753478319i</v>
      </c>
      <c r="I3003" t="str">
        <f t="shared" si="882"/>
        <v>-0.27899910615067-0.388098087783216i</v>
      </c>
      <c r="K3003" t="str">
        <f t="shared" si="883"/>
        <v>0.00227370927980608-0.000811071488444215i</v>
      </c>
      <c r="L3003" t="str">
        <f t="shared" si="884"/>
        <v>0.000714285714285714-0.0161631144977389i</v>
      </c>
      <c r="M3003" t="str">
        <f t="shared" si="885"/>
        <v>0.0025-0.000503566730090541i</v>
      </c>
      <c r="N3003">
        <f t="shared" si="886"/>
        <v>60.717106829245751</v>
      </c>
      <c r="O3003">
        <f t="shared" si="887"/>
        <v>18.142739706416741</v>
      </c>
      <c r="P3003" s="3">
        <f t="shared" si="888"/>
        <v>-18.142739706416741</v>
      </c>
      <c r="Q3003" s="3">
        <f t="shared" si="889"/>
        <v>-119.28289317075425</v>
      </c>
      <c r="R3003">
        <f t="shared" si="890"/>
        <v>60.717106829245751</v>
      </c>
      <c r="S3003">
        <f t="shared" si="891"/>
        <v>74.823702215128151</v>
      </c>
      <c r="T3003">
        <f t="shared" si="874"/>
        <v>-18.142739706416741</v>
      </c>
    </row>
    <row r="3004" spans="1:20" x14ac:dyDescent="0.25">
      <c r="A3004">
        <f t="shared" si="875"/>
        <v>471917.68489514402</v>
      </c>
      <c r="B3004">
        <f t="shared" si="892"/>
        <v>75108.032283545646</v>
      </c>
      <c r="C3004" t="str">
        <f t="shared" si="876"/>
        <v>-0.0603527060175104-0.107266889895039i</v>
      </c>
      <c r="D3004" t="str">
        <f t="shared" si="877"/>
        <v>3.44145000248072-0.567169106146465i</v>
      </c>
      <c r="E3004" t="str">
        <f t="shared" si="878"/>
        <v>-0.784274772010346-116.971807892755i</v>
      </c>
      <c r="F3004" t="str">
        <f t="shared" si="879"/>
        <v>2.90394966568256-2.12012464849491i</v>
      </c>
      <c r="G3004" t="str">
        <f t="shared" si="880"/>
        <v>0.997951742695858-0.0452113033008099i</v>
      </c>
      <c r="H3004" t="str">
        <f t="shared" si="881"/>
        <v>0.173538935349144-19.5363629206465i</v>
      </c>
      <c r="I3004" t="str">
        <f t="shared" si="882"/>
        <v>-0.277018908910676-0.386599197582311i</v>
      </c>
      <c r="K3004" t="str">
        <f t="shared" si="883"/>
        <v>0.00227323972855191-0.000810412006187986i</v>
      </c>
      <c r="L3004" t="str">
        <f t="shared" si="884"/>
        <v>0.000714285714285714-0.0161019271744759i</v>
      </c>
      <c r="M3004" t="str">
        <f t="shared" si="885"/>
        <v>0.0025-0.000501660420492667i</v>
      </c>
      <c r="N3004">
        <f t="shared" si="886"/>
        <v>60.6361278121108</v>
      </c>
      <c r="O3004">
        <f t="shared" si="887"/>
        <v>18.196265044079748</v>
      </c>
      <c r="P3004" s="3">
        <f t="shared" si="888"/>
        <v>-18.196265044079748</v>
      </c>
      <c r="Q3004" s="3">
        <f t="shared" si="889"/>
        <v>-119.3638721878892</v>
      </c>
      <c r="R3004">
        <f t="shared" si="890"/>
        <v>60.6361278121108</v>
      </c>
      <c r="S3004">
        <f t="shared" si="891"/>
        <v>75.10803228354564</v>
      </c>
      <c r="T3004">
        <f t="shared" si="874"/>
        <v>-18.196265044079748</v>
      </c>
    </row>
    <row r="3005" spans="1:20" x14ac:dyDescent="0.25">
      <c r="A3005">
        <f t="shared" si="875"/>
        <v>473710.97209774557</v>
      </c>
      <c r="B3005">
        <f t="shared" si="892"/>
        <v>75393.442806223116</v>
      </c>
      <c r="C3005" t="str">
        <f t="shared" si="876"/>
        <v>-0.060132034151637-0.106524913680348i</v>
      </c>
      <c r="D3005" t="str">
        <f t="shared" si="877"/>
        <v>3.44117370974139-0.567688316038926i</v>
      </c>
      <c r="E3005" t="str">
        <f t="shared" si="878"/>
        <v>-0.946012898400085-116.291524518942i</v>
      </c>
      <c r="F3005" t="str">
        <f t="shared" si="879"/>
        <v>2.90390437542478-2.113094583586i</v>
      </c>
      <c r="G3005" t="str">
        <f t="shared" si="880"/>
        <v>0.997936178551556-0.0453823984543841i</v>
      </c>
      <c r="H3005" t="str">
        <f t="shared" si="881"/>
        <v>0.172186809121636-19.4621355670552i</v>
      </c>
      <c r="I3005" t="str">
        <f t="shared" si="882"/>
        <v>-0.275053723801773-0.385106227150173i</v>
      </c>
      <c r="K3005" t="str">
        <f t="shared" si="883"/>
        <v>0.0022727669366401-0.000809762869717451i</v>
      </c>
      <c r="L3005" t="str">
        <f t="shared" si="884"/>
        <v>0.000714285714285714-0.0160409714828411i</v>
      </c>
      <c r="M3005" t="str">
        <f t="shared" si="885"/>
        <v>0.0025-0.000499761327448363i</v>
      </c>
      <c r="N3005">
        <f t="shared" si="886"/>
        <v>60.555794013399819</v>
      </c>
      <c r="O3005">
        <f t="shared" si="887"/>
        <v>18.249691697400667</v>
      </c>
      <c r="P3005" s="3">
        <f t="shared" si="888"/>
        <v>-18.249691697400667</v>
      </c>
      <c r="Q3005" s="3">
        <f t="shared" si="889"/>
        <v>-119.44420598660018</v>
      </c>
      <c r="R3005">
        <f t="shared" si="890"/>
        <v>60.555794013399819</v>
      </c>
      <c r="S3005">
        <f t="shared" si="891"/>
        <v>75.393442806223121</v>
      </c>
      <c r="T3005">
        <f t="shared" si="874"/>
        <v>-18.249691697400667</v>
      </c>
    </row>
    <row r="3006" spans="1:20" x14ac:dyDescent="0.25">
      <c r="A3006">
        <f t="shared" si="875"/>
        <v>475511.073791717</v>
      </c>
      <c r="B3006">
        <f t="shared" si="892"/>
        <v>75679.937888886765</v>
      </c>
      <c r="C3006" t="str">
        <f t="shared" si="876"/>
        <v>-0.0599111960050479-0.105789655164526i</v>
      </c>
      <c r="D3006" t="str">
        <f t="shared" si="877"/>
        <v>3.44089535805562-0.568215260969847i</v>
      </c>
      <c r="E3006" t="str">
        <f t="shared" si="878"/>
        <v>-1.10381125663426-115.616300784129i</v>
      </c>
      <c r="F3006" t="str">
        <f t="shared" si="879"/>
        <v>2.90385874173596-2.10609488495121i</v>
      </c>
      <c r="G3006" t="str">
        <f t="shared" si="880"/>
        <v>0.997920496386043-0.0455541356923478i</v>
      </c>
      <c r="H3006" t="str">
        <f t="shared" si="881"/>
        <v>0.170845000262669-19.3881921735354i</v>
      </c>
      <c r="I3006" t="str">
        <f t="shared" si="882"/>
        <v>-0.273103436552727-0.383619150933334i</v>
      </c>
      <c r="K3006" t="str">
        <f t="shared" si="883"/>
        <v>0.0022722908824486-0.000809124055763721i</v>
      </c>
      <c r="L3006" t="str">
        <f t="shared" si="884"/>
        <v>0.000714285714285714-0.0159802465459664i</v>
      </c>
      <c r="M3006" t="str">
        <f t="shared" si="885"/>
        <v>0.0025-0.000497869423638538i</v>
      </c>
      <c r="N3006">
        <f t="shared" si="886"/>
        <v>60.476091283300903</v>
      </c>
      <c r="O3006">
        <f t="shared" si="887"/>
        <v>18.303019846089413</v>
      </c>
      <c r="P3006" s="3">
        <f t="shared" si="888"/>
        <v>-18.303019846089413</v>
      </c>
      <c r="Q3006" s="3">
        <f t="shared" si="889"/>
        <v>-119.5239087166991</v>
      </c>
      <c r="R3006">
        <f t="shared" si="890"/>
        <v>60.476091283300903</v>
      </c>
      <c r="S3006">
        <f t="shared" si="891"/>
        <v>75.679937888886769</v>
      </c>
      <c r="T3006">
        <f t="shared" si="874"/>
        <v>-18.303019846089413</v>
      </c>
    </row>
    <row r="3007" spans="1:20" x14ac:dyDescent="0.25">
      <c r="A3007">
        <f t="shared" si="875"/>
        <v>477318.01587212557</v>
      </c>
      <c r="B3007">
        <f t="shared" si="892"/>
        <v>75967.52165286454</v>
      </c>
      <c r="C3007" t="str">
        <f t="shared" si="876"/>
        <v>-0.059690237298005-0.105061035031232i</v>
      </c>
      <c r="D3007" t="str">
        <f t="shared" si="877"/>
        <v>3.4406149324205-0.568749943689288i</v>
      </c>
      <c r="E3007" t="str">
        <f t="shared" si="878"/>
        <v>-1.25775527612622-114.946102128344i</v>
      </c>
      <c r="F3007" t="str">
        <f t="shared" si="879"/>
        <v>2.90381276202277-2.09912545154084i</v>
      </c>
      <c r="G3007" t="str">
        <f t="shared" si="880"/>
        <v>0.997904695308134-0.0457265173626199i</v>
      </c>
      <c r="H3007" t="str">
        <f t="shared" si="881"/>
        <v>0.169513429725491-19.3145316311699i</v>
      </c>
      <c r="I3007" t="str">
        <f t="shared" si="882"/>
        <v>-0.271167933767561-0.382137943509794i</v>
      </c>
      <c r="K3007" t="str">
        <f t="shared" si="883"/>
        <v>0.00227181154424682-0.000808495541066481i</v>
      </c>
      <c r="L3007" t="str">
        <f t="shared" si="884"/>
        <v>0.000714285714285714-0.0159197514903033i</v>
      </c>
      <c r="M3007" t="str">
        <f t="shared" si="885"/>
        <v>0.0025-0.000495984681847517i</v>
      </c>
      <c r="N3007">
        <f t="shared" si="886"/>
        <v>60.397005645775096</v>
      </c>
      <c r="O3007">
        <f t="shared" si="887"/>
        <v>18.356249686784654</v>
      </c>
      <c r="P3007" s="3">
        <f t="shared" si="888"/>
        <v>-18.356249686784654</v>
      </c>
      <c r="Q3007" s="3">
        <f t="shared" si="889"/>
        <v>-119.6029943542249</v>
      </c>
      <c r="R3007">
        <f t="shared" si="890"/>
        <v>60.397005645775096</v>
      </c>
      <c r="S3007">
        <f t="shared" si="891"/>
        <v>75.967521652864534</v>
      </c>
      <c r="T3007">
        <f t="shared" si="874"/>
        <v>-18.356249686784654</v>
      </c>
    </row>
    <row r="3008" spans="1:20" x14ac:dyDescent="0.25">
      <c r="A3008">
        <f t="shared" si="875"/>
        <v>479131.82433243957</v>
      </c>
      <c r="B3008">
        <f t="shared" si="892"/>
        <v>76256.198235145421</v>
      </c>
      <c r="C3008" t="str">
        <f t="shared" si="876"/>
        <v>-0.0594692021997833-0.104338974800061i</v>
      </c>
      <c r="D3008" t="str">
        <f t="shared" si="877"/>
        <v>3.44033241772898-0.56929236700534i</v>
      </c>
      <c r="E3008" t="str">
        <f t="shared" si="878"/>
        <v>-1.40792860624082-114.280893730028i</v>
      </c>
      <c r="F3008" t="str">
        <f t="shared" si="879"/>
        <v>2.90376643367254-2.0921861827365i</v>
      </c>
      <c r="G3008" t="str">
        <f t="shared" si="880"/>
        <v>0.997888774419977-0.0458995458209957i</v>
      </c>
      <c r="H3008" t="str">
        <f t="shared" si="881"/>
        <v>0.168192019079818-19.2411528356259i</v>
      </c>
      <c r="I3008" t="str">
        <f t="shared" si="882"/>
        <v>-0.26924710291876-0.380662579588165i</v>
      </c>
      <c r="K3008" t="str">
        <f t="shared" si="883"/>
        <v>0.00227132890019542-0.000807877302372404i</v>
      </c>
      <c r="L3008" t="str">
        <f t="shared" si="884"/>
        <v>0.000714285714285714-0.01585948544561i</v>
      </c>
      <c r="M3008" t="str">
        <f t="shared" si="885"/>
        <v>0.0025-0.00049410707496266i</v>
      </c>
      <c r="N3008">
        <f t="shared" si="886"/>
        <v>60.31852329681449</v>
      </c>
      <c r="O3008">
        <f t="shared" si="887"/>
        <v>18.409381432508663</v>
      </c>
      <c r="P3008" s="3">
        <f t="shared" si="888"/>
        <v>-18.409381432508663</v>
      </c>
      <c r="Q3008" s="3">
        <f t="shared" si="889"/>
        <v>-119.68147670318551</v>
      </c>
      <c r="R3008">
        <f t="shared" si="890"/>
        <v>60.31852329681449</v>
      </c>
      <c r="S3008">
        <f t="shared" si="891"/>
        <v>76.256198235145419</v>
      </c>
      <c r="T3008">
        <f t="shared" si="874"/>
        <v>-18.409381432508663</v>
      </c>
    </row>
    <row r="3009" spans="1:20" x14ac:dyDescent="0.25">
      <c r="A3009">
        <f t="shared" si="875"/>
        <v>480952.52526490286</v>
      </c>
      <c r="B3009">
        <f t="shared" si="892"/>
        <v>76545.971788438968</v>
      </c>
      <c r="C3009" t="str">
        <f t="shared" si="876"/>
        <v>-0.0592481333713104-0.10362339682839i</v>
      </c>
      <c r="D3009" t="str">
        <f t="shared" si="877"/>
        <v>3.44004779876919-0.56984253378359i</v>
      </c>
      <c r="E3009" t="str">
        <f t="shared" si="878"/>
        <v>-1.5544131503726-113.62064053331i</v>
      </c>
      <c r="F3009" t="str">
        <f t="shared" si="879"/>
        <v>2.90371975405306-2.08527697834962i</v>
      </c>
      <c r="G3009" t="str">
        <f t="shared" si="880"/>
        <v>0.997872732816994-0.046073223431167i</v>
      </c>
      <c r="H3009" t="str">
        <f t="shared" si="881"/>
        <v>0.166880690506902-19.1680546871333i</v>
      </c>
      <c r="I3009" t="str">
        <f t="shared" si="882"/>
        <v>-0.267340832340532-0.379193034006772i</v>
      </c>
      <c r="K3009" t="str">
        <f t="shared" si="883"/>
        <v>0.00227084292834619-0.000807269316433539i</v>
      </c>
      <c r="L3009" t="str">
        <f t="shared" si="884"/>
        <v>0.000714285714285714-0.0157994475449392i</v>
      </c>
      <c r="M3009" t="str">
        <f t="shared" si="885"/>
        <v>0.0025-0.000492236575973958i</v>
      </c>
      <c r="N3009">
        <f t="shared" si="886"/>
        <v>60.240630602688782</v>
      </c>
      <c r="O3009">
        <f t="shared" si="887"/>
        <v>18.462415312138447</v>
      </c>
      <c r="P3009" s="3">
        <f t="shared" si="888"/>
        <v>-18.462415312138447</v>
      </c>
      <c r="Q3009" s="3">
        <f t="shared" si="889"/>
        <v>-119.75936939731122</v>
      </c>
      <c r="R3009">
        <f t="shared" si="890"/>
        <v>60.240630602688782</v>
      </c>
      <c r="S3009">
        <f t="shared" si="891"/>
        <v>76.545971788438962</v>
      </c>
      <c r="T3009">
        <f t="shared" si="874"/>
        <v>-18.462415312138447</v>
      </c>
    </row>
    <row r="3010" spans="1:20" x14ac:dyDescent="0.25">
      <c r="A3010">
        <f t="shared" si="875"/>
        <v>482780.1448609095</v>
      </c>
      <c r="B3010">
        <f t="shared" si="892"/>
        <v>76836.846481235043</v>
      </c>
      <c r="C3010" t="str">
        <f t="shared" si="876"/>
        <v>-0.0590270720067763-0.102914224312564i</v>
      </c>
      <c r="D3010" t="str">
        <f t="shared" si="877"/>
        <v>3.43976106022377-0.570400446946582i</v>
      </c>
      <c r="E3010" t="str">
        <f t="shared" si="878"/>
        <v>-1.6972890995738-112.965307274114i</v>
      </c>
      <c r="F3010" t="str">
        <f t="shared" si="879"/>
        <v>2.90367272051237-2.07839773862i</v>
      </c>
      <c r="G3010" t="str">
        <f t="shared" si="880"/>
        <v>0.99785656958784-0.0462475525647386i</v>
      </c>
      <c r="H3010" t="str">
        <f t="shared" si="881"/>
        <v>0.165579366794624-19.0952360904622i</v>
      </c>
      <c r="I3010" t="str">
        <f t="shared" si="882"/>
        <v>-0.265449011222112-0.377729281732741i</v>
      </c>
      <c r="K3010" t="str">
        <f t="shared" si="883"/>
        <v>0.00227035360664183-0.000806671560005738i</v>
      </c>
      <c r="L3010" t="str">
        <f t="shared" si="884"/>
        <v>0.000714285714285714-0.0157396369246256i</v>
      </c>
      <c r="M3010" t="str">
        <f t="shared" si="885"/>
        <v>0.0025-0.000490373157973658i</v>
      </c>
      <c r="N3010">
        <f t="shared" si="886"/>
        <v>60.163314098182411</v>
      </c>
      <c r="O3010">
        <f t="shared" si="887"/>
        <v>18.515351569890221</v>
      </c>
      <c r="P3010" s="3">
        <f t="shared" si="888"/>
        <v>-18.515351569890221</v>
      </c>
      <c r="Q3010" s="3">
        <f t="shared" si="889"/>
        <v>-119.83668590181759</v>
      </c>
      <c r="R3010">
        <f t="shared" si="890"/>
        <v>60.163314098182411</v>
      </c>
      <c r="S3010">
        <f t="shared" si="891"/>
        <v>76.836846481235042</v>
      </c>
      <c r="T3010">
        <f t="shared" si="874"/>
        <v>-18.515351569890221</v>
      </c>
    </row>
    <row r="3011" spans="1:20" x14ac:dyDescent="0.25">
      <c r="A3011">
        <f t="shared" si="875"/>
        <v>484614.70941138105</v>
      </c>
      <c r="B3011">
        <f t="shared" si="892"/>
        <v>77128.826497863745</v>
      </c>
      <c r="C3011" t="str">
        <f t="shared" si="876"/>
        <v>-0.0588060578742128-0.102211381288448i</v>
      </c>
      <c r="D3011" t="str">
        <f t="shared" si="877"/>
        <v>3.43947218666928-0.570966109473276i</v>
      </c>
      <c r="E3011" t="str">
        <f t="shared" si="878"/>
        <v>-1.8366349657137-112.314858505125i</v>
      </c>
      <c r="F3011" t="str">
        <f t="shared" si="879"/>
        <v>2.90362533037868-2.07154836421427i</v>
      </c>
      <c r="G3011" t="str">
        <f t="shared" si="880"/>
        <v>0.997840283814348-0.0464225356012474i</v>
      </c>
      <c r="H3011" t="str">
        <f t="shared" si="881"/>
        <v>0.164287971332659-19.0226959549022i</v>
      </c>
      <c r="I3011" t="str">
        <f t="shared" si="882"/>
        <v>-0.263571529601126-0.37627129786114i</v>
      </c>
      <c r="K3011" t="str">
        <f t="shared" si="883"/>
        <v>0.00226986091291584-0.000806084009846976i</v>
      </c>
      <c r="L3011" t="str">
        <f t="shared" si="884"/>
        <v>0.000714285714285714-0.0156800527242734i</v>
      </c>
      <c r="M3011" t="str">
        <f t="shared" si="885"/>
        <v>0.0025-0.000488516794155866i</v>
      </c>
      <c r="N3011">
        <f t="shared" si="886"/>
        <v>60.086560484830599</v>
      </c>
      <c r="O3011">
        <f t="shared" si="887"/>
        <v>18.568190464818251</v>
      </c>
      <c r="P3011" s="3">
        <f t="shared" si="888"/>
        <v>-18.568190464818251</v>
      </c>
      <c r="Q3011" s="3">
        <f t="shared" si="889"/>
        <v>-119.9134395151694</v>
      </c>
      <c r="R3011">
        <f t="shared" si="890"/>
        <v>60.086560484830599</v>
      </c>
      <c r="S3011">
        <f t="shared" si="891"/>
        <v>77.128826497863741</v>
      </c>
      <c r="T3011">
        <f t="shared" si="874"/>
        <v>-18.568190464818251</v>
      </c>
    </row>
    <row r="3012" spans="1:20" x14ac:dyDescent="0.25">
      <c r="A3012">
        <f t="shared" si="875"/>
        <v>486456.2453071443</v>
      </c>
      <c r="B3012">
        <f t="shared" si="892"/>
        <v>77421.916038555632</v>
      </c>
      <c r="C3012" t="str">
        <f t="shared" si="876"/>
        <v>-0.0585851293550735-0.101514792631387i</v>
      </c>
      <c r="D3012" t="str">
        <f t="shared" si="877"/>
        <v>3.43918116257549-0.571539524398508i</v>
      </c>
      <c r="E3012" t="str">
        <f t="shared" si="878"/>
        <v>-1.97252761417259-111.669258619657i</v>
      </c>
      <c r="F3012" t="str">
        <f t="shared" si="879"/>
        <v>2.90357758096025-2.06472875622445i</v>
      </c>
      <c r="G3012" t="str">
        <f t="shared" si="880"/>
        <v>0.997823874571482-0.0465981749281796i</v>
      </c>
      <c r="H3012" t="str">
        <f t="shared" si="881"/>
        <v>0.163006428107653-18.9504331942407i</v>
      </c>
      <c r="I3012" t="str">
        <f t="shared" si="882"/>
        <v>-0.261708278357011-0.37481905761411i</v>
      </c>
      <c r="K3012" t="str">
        <f t="shared" si="883"/>
        <v>0.00226936482489236-0.000805506642715781i</v>
      </c>
      <c r="L3012" t="str">
        <f t="shared" si="884"/>
        <v>0.000714285714285714-0.0156206940867437i</v>
      </c>
      <c r="M3012" t="str">
        <f t="shared" si="885"/>
        <v>0.0025-0.000486667457816164i</v>
      </c>
      <c r="N3012">
        <f t="shared" si="886"/>
        <v>60.010356629151502</v>
      </c>
      <c r="O3012">
        <f t="shared" si="887"/>
        <v>18.620932270326897</v>
      </c>
      <c r="P3012" s="3">
        <f t="shared" si="888"/>
        <v>-18.620932270326897</v>
      </c>
      <c r="Q3012" s="3">
        <f t="shared" si="889"/>
        <v>-119.9896433708485</v>
      </c>
      <c r="R3012">
        <f t="shared" si="890"/>
        <v>60.010356629151502</v>
      </c>
      <c r="S3012">
        <f t="shared" si="891"/>
        <v>77.421916038555636</v>
      </c>
      <c r="T3012">
        <f t="shared" si="874"/>
        <v>-18.620932270326897</v>
      </c>
    </row>
    <row r="3013" spans="1:20" x14ac:dyDescent="0.25">
      <c r="A3013">
        <f t="shared" si="875"/>
        <v>488304.77903931146</v>
      </c>
      <c r="B3013">
        <f t="shared" si="892"/>
        <v>77716.119319502148</v>
      </c>
      <c r="C3013" t="str">
        <f t="shared" si="876"/>
        <v>-0.0583643234828341-0.10082438405559i</v>
      </c>
      <c r="D3013" t="str">
        <f t="shared" si="877"/>
        <v>3.43888797230471-0.572120694812422i</v>
      </c>
      <c r="E3013" t="str">
        <f t="shared" si="878"/>
        <v>-2.10504229606913-111.028471874463i</v>
      </c>
      <c r="F3013" t="str">
        <f t="shared" si="879"/>
        <v>2.90352946954515-2.05793881616649i</v>
      </c>
      <c r="G3013" t="str">
        <f t="shared" si="880"/>
        <v>0.997807340927284-0.0467744729409888i</v>
      </c>
      <c r="H3013" t="str">
        <f t="shared" si="881"/>
        <v>0.161734661698457-18.878446726742i</v>
      </c>
      <c r="I3013" t="str">
        <f t="shared" si="882"/>
        <v>-0.259859149204489-0.373372536339992i</v>
      </c>
      <c r="K3013" t="str">
        <f t="shared" si="883"/>
        <v>0.00226886532018607-0.000804939435369585i</v>
      </c>
      <c r="L3013" t="str">
        <f t="shared" si="884"/>
        <v>0.000714285714285714-0.0155615601581428i</v>
      </c>
      <c r="M3013" t="str">
        <f t="shared" si="885"/>
        <v>0.0025-0.00048482512235123i</v>
      </c>
      <c r="N3013">
        <f t="shared" si="886"/>
        <v>59.934689560871277</v>
      </c>
      <c r="O3013">
        <f t="shared" si="887"/>
        <v>18.673577273696605</v>
      </c>
      <c r="P3013" s="3">
        <f t="shared" si="888"/>
        <v>-18.673577273696605</v>
      </c>
      <c r="Q3013" s="3">
        <f t="shared" si="889"/>
        <v>-120.06531043912872</v>
      </c>
      <c r="R3013">
        <f t="shared" si="890"/>
        <v>59.934689560871277</v>
      </c>
      <c r="S3013">
        <f t="shared" si="891"/>
        <v>77.716119319502141</v>
      </c>
      <c r="T3013">
        <f t="shared" si="874"/>
        <v>-18.673577273696605</v>
      </c>
    </row>
    <row r="3014" spans="1:20" x14ac:dyDescent="0.25">
      <c r="A3014">
        <f t="shared" si="875"/>
        <v>490160.33719966083</v>
      </c>
      <c r="B3014">
        <f t="shared" si="892"/>
        <v>78011.440572916254</v>
      </c>
      <c r="C3014" t="str">
        <f t="shared" si="876"/>
        <v>-0.0581436759806248-0.100140082113003i</v>
      </c>
      <c r="D3014" t="str">
        <f t="shared" si="877"/>
        <v>3.43859260011122-0.572709623859924i</v>
      </c>
      <c r="E3014" t="str">
        <f t="shared" si="878"/>
        <v>-2.23425268000748-110.392462411528i</v>
      </c>
      <c r="F3014" t="str">
        <f t="shared" si="879"/>
        <v>2.9034809934012-2.05117844597876i</v>
      </c>
      <c r="G3014" t="str">
        <f t="shared" si="880"/>
        <v>0.997790681942823-0.0469514320431142i</v>
      </c>
      <c r="H3014" t="str">
        <f t="shared" si="881"/>
        <v>0.160472597271392-18.8067354751255i</v>
      </c>
      <c r="I3014" t="str">
        <f t="shared" si="882"/>
        <v>-0.258024034687069-0.371931709512468i</v>
      </c>
      <c r="K3014" t="str">
        <f t="shared" si="883"/>
        <v>0.00226836237630198-0.000804382364563058i</v>
      </c>
      <c r="L3014" t="str">
        <f t="shared" si="884"/>
        <v>0.000714285714285714-0.0155026500878091i</v>
      </c>
      <c r="M3014" t="str">
        <f t="shared" si="885"/>
        <v>0.0025-0.000482989761258447i</v>
      </c>
      <c r="N3014">
        <f t="shared" si="886"/>
        <v>59.859546471155141</v>
      </c>
      <c r="O3014">
        <f t="shared" si="887"/>
        <v>18.726125775621803</v>
      </c>
      <c r="P3014" s="3">
        <f t="shared" si="888"/>
        <v>-18.726125775621803</v>
      </c>
      <c r="Q3014" s="3">
        <f t="shared" si="889"/>
        <v>-120.14045352884486</v>
      </c>
      <c r="R3014">
        <f t="shared" si="890"/>
        <v>59.859546471155141</v>
      </c>
      <c r="S3014">
        <f t="shared" si="891"/>
        <v>78.011440572916257</v>
      </c>
      <c r="T3014">
        <f t="shared" si="874"/>
        <v>-18.726125775621803</v>
      </c>
    </row>
    <row r="3015" spans="1:20" x14ac:dyDescent="0.25">
      <c r="A3015">
        <f t="shared" si="875"/>
        <v>492022.94648101955</v>
      </c>
      <c r="B3015">
        <f t="shared" si="892"/>
        <v>78307.884047093336</v>
      </c>
      <c r="C3015" t="str">
        <f t="shared" si="876"/>
        <v>-0.057923221297922-0.0994618141916635i</v>
      </c>
      <c r="D3015" t="str">
        <f t="shared" si="877"/>
        <v>3.43829503014055-0.573306314740124i</v>
      </c>
      <c r="E3015" t="str">
        <f t="shared" si="878"/>
        <v>-2.36023088334846-109.761194278878i</v>
      </c>
      <c r="F3015" t="str">
        <f t="shared" si="879"/>
        <v>2.90343214977571-2.04444754802064i</v>
      </c>
      <c r="G3015" t="str">
        <f t="shared" si="880"/>
        <v>0.997773896672148-0.047129054645998i</v>
      </c>
      <c r="H3015" t="str">
        <f t="shared" si="881"/>
        <v>0.159220160575573-18.7352983665456i</v>
      </c>
      <c r="I3015" t="str">
        <f t="shared" si="882"/>
        <v>-0.256202828170642-0.370496552729722i</v>
      </c>
      <c r="K3015" t="str">
        <f t="shared" si="883"/>
        <v>0.00226785597063542-0.000803835407046477i</v>
      </c>
      <c r="L3015" t="str">
        <f t="shared" si="884"/>
        <v>0.000714285714285714-0.0154439630283016i</v>
      </c>
      <c r="M3015" t="str">
        <f t="shared" si="885"/>
        <v>0.0025-0.000481161348135532i</v>
      </c>
      <c r="N3015">
        <f t="shared" si="886"/>
        <v>59.784914710831629</v>
      </c>
      <c r="O3015">
        <f t="shared" si="887"/>
        <v>18.778578089762462</v>
      </c>
      <c r="P3015" s="3">
        <f t="shared" si="888"/>
        <v>-18.778578089762462</v>
      </c>
      <c r="Q3015" s="3">
        <f t="shared" si="889"/>
        <v>-120.21508528916837</v>
      </c>
      <c r="R3015">
        <f t="shared" si="890"/>
        <v>59.784914710831629</v>
      </c>
      <c r="S3015">
        <f t="shared" si="891"/>
        <v>78.307884047093339</v>
      </c>
      <c r="T3015">
        <f t="shared" si="874"/>
        <v>-18.778578089762462</v>
      </c>
    </row>
    <row r="3016" spans="1:20" x14ac:dyDescent="0.25">
      <c r="A3016">
        <f t="shared" si="875"/>
        <v>493892.63367764745</v>
      </c>
      <c r="B3016">
        <f t="shared" si="892"/>
        <v>78605.454006472297</v>
      </c>
      <c r="C3016" t="str">
        <f t="shared" si="876"/>
        <v>-0.0577029926463073-0.0987895085135984i</v>
      </c>
      <c r="D3016" t="str">
        <f t="shared" si="877"/>
        <v>3.4379952464288-0.573910770705747i</v>
      </c>
      <c r="E3016" t="str">
        <f t="shared" si="878"/>
        <v>-2.48304750299619-109.134631450444i</v>
      </c>
      <c r="F3016" t="str">
        <f t="shared" si="879"/>
        <v>2.9033829358955-2.03774602507104i</v>
      </c>
      <c r="G3016" t="str">
        <f t="shared" si="880"/>
        <v>0.997756984162232-0.0473073431691026i</v>
      </c>
      <c r="H3016" t="str">
        <f t="shared" si="881"/>
        <v>0.157977277938236-18.6641343325703i</v>
      </c>
      <c r="I3016" t="str">
        <f t="shared" si="882"/>
        <v>-0.254395423837092-0.369067041713604i</v>
      </c>
      <c r="K3016" t="str">
        <f t="shared" si="883"/>
        <v>0.00226734608047181-0.000803298539564067i</v>
      </c>
      <c r="L3016" t="str">
        <f t="shared" si="884"/>
        <v>0.000714285714285714-0.0153854981353871i</v>
      </c>
      <c r="M3016" t="str">
        <f t="shared" si="885"/>
        <v>0.0025-0.000479339856680148i</v>
      </c>
      <c r="N3016">
        <f t="shared" si="886"/>
        <v>59.7107817886248</v>
      </c>
      <c r="O3016">
        <f t="shared" si="887"/>
        <v>18.830934542307382</v>
      </c>
      <c r="P3016" s="3">
        <f t="shared" si="888"/>
        <v>-18.830934542307382</v>
      </c>
      <c r="Q3016" s="3">
        <f t="shared" si="889"/>
        <v>-120.2892182113752</v>
      </c>
      <c r="R3016">
        <f t="shared" si="890"/>
        <v>59.7107817886248</v>
      </c>
      <c r="S3016">
        <f t="shared" si="891"/>
        <v>78.6054540064723</v>
      </c>
      <c r="T3016">
        <f t="shared" si="874"/>
        <v>-18.830934542307382</v>
      </c>
    </row>
    <row r="3017" spans="1:20" x14ac:dyDescent="0.25">
      <c r="A3017">
        <f t="shared" si="875"/>
        <v>495769.42568562255</v>
      </c>
      <c r="B3017">
        <f t="shared" si="892"/>
        <v>78904.154731696894</v>
      </c>
      <c r="C3017" t="str">
        <f t="shared" si="876"/>
        <v>-0.057483022034326-0.0981230941322692i</v>
      </c>
      <c r="D3017" t="str">
        <f t="shared" si="877"/>
        <v>3.43769323290195-0.57452299506257i</v>
      </c>
      <c r="E3017" t="str">
        <f t="shared" si="878"/>
        <v>-2.60277164570977-108.512737845009i</v>
      </c>
      <c r="F3017" t="str">
        <f t="shared" si="879"/>
        <v>2.90333334896661-2.03107378032693i</v>
      </c>
      <c r="G3017" t="str">
        <f t="shared" si="880"/>
        <v>0.997739943452922-0.047486300039929i</v>
      </c>
      <c r="H3017" t="str">
        <f t="shared" si="881"/>
        <v>0.156743876260137-18.5932423091604i</v>
      </c>
      <c r="I3017" t="str">
        <f t="shared" si="882"/>
        <v>-0.252601716677964-0.36764315230878i</v>
      </c>
      <c r="K3017" t="str">
        <f t="shared" si="883"/>
        <v>0.00226683268298668-0.000802771738852309i</v>
      </c>
      <c r="L3017" t="str">
        <f t="shared" si="884"/>
        <v>0.000714285714285714-0.0153272545680286i</v>
      </c>
      <c r="M3017" t="str">
        <f t="shared" si="885"/>
        <v>0.0025-0.000477525260689527i</v>
      </c>
      <c r="N3017">
        <f t="shared" si="886"/>
        <v>59.637135369383515</v>
      </c>
      <c r="O3017">
        <f t="shared" si="887"/>
        <v>18.883195471550021</v>
      </c>
      <c r="P3017" s="3">
        <f t="shared" si="888"/>
        <v>-18.883195471550021</v>
      </c>
      <c r="Q3017" s="3">
        <f t="shared" si="889"/>
        <v>-120.36286463061649</v>
      </c>
      <c r="R3017">
        <f t="shared" si="890"/>
        <v>59.637135369383515</v>
      </c>
      <c r="S3017">
        <f t="shared" si="891"/>
        <v>78.904154731696892</v>
      </c>
      <c r="T3017">
        <f t="shared" si="874"/>
        <v>-18.883195471550021</v>
      </c>
    </row>
    <row r="3018" spans="1:20" x14ac:dyDescent="0.25">
      <c r="A3018">
        <f t="shared" si="875"/>
        <v>497653.34950322798</v>
      </c>
      <c r="B3018">
        <f t="shared" si="892"/>
        <v>79203.990519677347</v>
      </c>
      <c r="C3018" t="str">
        <f t="shared" si="876"/>
        <v>-0.0572633403014589-0.0974625009296144i</v>
      </c>
      <c r="D3018" t="str">
        <f t="shared" si="877"/>
        <v>3.43738897337534-0.575142991168857i</v>
      </c>
      <c r="E3018" t="str">
        <f t="shared" si="878"/>
        <v>-2.71947095792686-107.895477344285i</v>
      </c>
      <c r="F3018" t="str">
        <f t="shared" si="879"/>
        <v>2.90328338617417-2.02443071740195i</v>
      </c>
      <c r="G3018" t="str">
        <f t="shared" si="880"/>
        <v>0.997722773576885-0.047665927694034i</v>
      </c>
      <c r="H3018" t="str">
        <f t="shared" si="881"/>
        <v>0.155519883010981-18.5226212366492i</v>
      </c>
      <c r="I3018" t="str">
        <f t="shared" si="882"/>
        <v>-0.250821602488201-0.366224860481918i</v>
      </c>
      <c r="K3018" t="str">
        <f t="shared" si="883"/>
        <v>0.00226631575524548-0.000802254981638302i</v>
      </c>
      <c r="L3018" t="str">
        <f t="shared" si="884"/>
        <v>0.000714285714285714-0.0152692314883728i</v>
      </c>
      <c r="M3018" t="str">
        <f t="shared" si="885"/>
        <v>0.0025-0.0004757175340601i</v>
      </c>
      <c r="N3018">
        <f t="shared" si="886"/>
        <v>59.56396327231613</v>
      </c>
      <c r="O3018">
        <f t="shared" si="887"/>
        <v>18.935361227475248</v>
      </c>
      <c r="P3018" s="3">
        <f t="shared" si="888"/>
        <v>-18.935361227475248</v>
      </c>
      <c r="Q3018" s="3">
        <f t="shared" si="889"/>
        <v>-120.43603672768387</v>
      </c>
      <c r="R3018">
        <f t="shared" si="890"/>
        <v>59.56396327231613</v>
      </c>
      <c r="S3018">
        <f t="shared" si="891"/>
        <v>79.203990519677347</v>
      </c>
      <c r="T3018">
        <f t="shared" si="874"/>
        <v>-18.935361227475248</v>
      </c>
    </row>
    <row r="3019" spans="1:20" x14ac:dyDescent="0.25">
      <c r="A3019">
        <f t="shared" si="875"/>
        <v>499544.43223134021</v>
      </c>
      <c r="B3019">
        <f t="shared" si="892"/>
        <v>79504.965683652117</v>
      </c>
      <c r="C3019" t="str">
        <f t="shared" si="876"/>
        <v>-0.0570439771512162-0.0968076596126956i</v>
      </c>
      <c r="D3019" t="str">
        <f t="shared" si="877"/>
        <v>3.43708245155278-0.575770762434745i</v>
      </c>
      <c r="E3019" t="str">
        <f t="shared" si="878"/>
        <v>-2.83321165510437-107.282813810143i</v>
      </c>
      <c r="F3019" t="str">
        <f t="shared" si="879"/>
        <v>2.90323304468232-2.01781674032494i</v>
      </c>
      <c r="G3019" t="str">
        <f t="shared" si="880"/>
        <v>0.997705473559558-0.0478462285750474i</v>
      </c>
      <c r="H3019" t="str">
        <f t="shared" si="881"/>
        <v>0.154305226224877-18.4522700597221i</v>
      </c>
      <c r="I3019" t="str">
        <f t="shared" si="882"/>
        <v>-0.249054977859916-0.364812142320875i</v>
      </c>
      <c r="K3019" t="str">
        <f t="shared" si="883"/>
        <v>0.00226579527420354-0.000801748244638019i</v>
      </c>
      <c r="L3019" t="str">
        <f t="shared" si="884"/>
        <v>0.000714285714285714-0.0152114280617382i</v>
      </c>
      <c r="M3019" t="str">
        <f t="shared" si="885"/>
        <v>0.0025-0.000473916650787108i</v>
      </c>
      <c r="N3019">
        <f t="shared" si="886"/>
        <v>59.491253469231751</v>
      </c>
      <c r="O3019">
        <f t="shared" si="887"/>
        <v>18.987432171358321</v>
      </c>
      <c r="P3019" s="3">
        <f t="shared" si="888"/>
        <v>-18.987432171358321</v>
      </c>
      <c r="Q3019" s="3">
        <f t="shared" si="889"/>
        <v>-120.50874653076825</v>
      </c>
      <c r="R3019">
        <f t="shared" si="890"/>
        <v>59.491253469231751</v>
      </c>
      <c r="S3019">
        <f t="shared" si="891"/>
        <v>79.504965683652117</v>
      </c>
      <c r="T3019">
        <f t="shared" si="874"/>
        <v>-18.987432171358321</v>
      </c>
    </row>
    <row r="3020" spans="1:20" x14ac:dyDescent="0.25">
      <c r="A3020">
        <f t="shared" si="875"/>
        <v>501442.70107381931</v>
      </c>
      <c r="B3020">
        <f t="shared" si="892"/>
        <v>79807.084553249995</v>
      </c>
      <c r="C3020" t="str">
        <f t="shared" si="876"/>
        <v>-0.05682496118339-0.0961585017099777i</v>
      </c>
      <c r="D3020" t="str">
        <f t="shared" si="877"/>
        <v>3.43677365102607-0.576406312321675i</v>
      </c>
      <c r="E3020" t="str">
        <f t="shared" si="878"/>
        <v>-2.94405855058093-106.67471110102i</v>
      </c>
      <c r="F3020" t="str">
        <f t="shared" si="879"/>
        <v>2.90318232163395-2.01123175353849i</v>
      </c>
      <c r="G3020" t="str">
        <f t="shared" si="880"/>
        <v>0.997688042419095-0.0480272051346895i</v>
      </c>
      <c r="H3020" t="str">
        <f t="shared" si="881"/>
        <v>0.153099834495847-18.3821877273958i</v>
      </c>
      <c r="I3020" t="str">
        <f t="shared" si="882"/>
        <v>-0.247301740176201-0.363404974033869i</v>
      </c>
      <c r="K3020" t="str">
        <f t="shared" si="883"/>
        <v>0.00226527121670597-0.000801251504554667i</v>
      </c>
      <c r="L3020" t="str">
        <f t="shared" si="884"/>
        <v>0.000714285714285714-0.0151538434566031i</v>
      </c>
      <c r="M3020" t="str">
        <f t="shared" si="885"/>
        <v>0.0025-0.000472122584964245i</v>
      </c>
      <c r="N3020">
        <f t="shared" si="886"/>
        <v>59.418994082782476</v>
      </c>
      <c r="O3020">
        <f t="shared" si="887"/>
        <v>19.03940867537484</v>
      </c>
      <c r="P3020" s="3">
        <f t="shared" si="888"/>
        <v>-19.03940867537484</v>
      </c>
      <c r="Q3020" s="3">
        <f t="shared" si="889"/>
        <v>-120.58100591721752</v>
      </c>
      <c r="R3020">
        <f t="shared" si="890"/>
        <v>59.418994082782476</v>
      </c>
      <c r="S3020">
        <f t="shared" si="891"/>
        <v>79.807084553249993</v>
      </c>
      <c r="T3020">
        <f t="shared" si="874"/>
        <v>-19.03940867537484</v>
      </c>
    </row>
    <row r="3021" spans="1:20" x14ac:dyDescent="0.25">
      <c r="A3021">
        <f t="shared" si="875"/>
        <v>503348.1833378998</v>
      </c>
      <c r="B3021">
        <f t="shared" si="892"/>
        <v>80110.351474552343</v>
      </c>
      <c r="C3021" t="str">
        <f t="shared" si="876"/>
        <v>-0.0566063199254707-0.0955149595672787i</v>
      </c>
      <c r="D3021" t="str">
        <f t="shared" si="877"/>
        <v>3.43646255527417-0.577049644341783i</v>
      </c>
      <c r="E3021" t="str">
        <f t="shared" si="878"/>
        <v>-3.05207508395343-106.07113308756i</v>
      </c>
      <c r="F3021" t="str">
        <f t="shared" si="879"/>
        <v>2.90313121415061-2.00467566189755i</v>
      </c>
      <c r="G3021" t="str">
        <f t="shared" si="880"/>
        <v>0.997670479166308-0.0482088598327885i</v>
      </c>
      <c r="H3021" t="str">
        <f t="shared" si="881"/>
        <v>0.151903636973361-18.3123731929984i</v>
      </c>
      <c r="I3021" t="str">
        <f t="shared" si="882"/>
        <v>-0.245561787605015-0.362003331948687i</v>
      </c>
      <c r="K3021" t="str">
        <f t="shared" si="883"/>
        <v>0.00226474355948762-0.000800764738076952i</v>
      </c>
      <c r="L3021" t="str">
        <f t="shared" si="884"/>
        <v>0.000714285714285714-0.0150964768445936i</v>
      </c>
      <c r="M3021" t="str">
        <f t="shared" si="885"/>
        <v>0.0025-0.000470335310783267i</v>
      </c>
      <c r="N3021">
        <f t="shared" si="886"/>
        <v>59.347173384715788</v>
      </c>
      <c r="O3021">
        <f t="shared" si="887"/>
        <v>19.091291122221037</v>
      </c>
      <c r="P3021" s="3">
        <f t="shared" si="888"/>
        <v>-19.091291122221037</v>
      </c>
      <c r="Q3021" s="3">
        <f t="shared" si="889"/>
        <v>-120.65282661528421</v>
      </c>
      <c r="R3021">
        <f t="shared" si="890"/>
        <v>59.347173384715788</v>
      </c>
      <c r="S3021">
        <f t="shared" si="891"/>
        <v>80.110351474552346</v>
      </c>
      <c r="T3021">
        <f t="shared" si="874"/>
        <v>-19.091291122221037</v>
      </c>
    </row>
    <row r="3022" spans="1:20" x14ac:dyDescent="0.25">
      <c r="A3022">
        <f t="shared" si="875"/>
        <v>505260.90643458383</v>
      </c>
      <c r="B3022">
        <f t="shared" si="892"/>
        <v>80414.770810155649</v>
      </c>
      <c r="C3022" t="str">
        <f t="shared" si="876"/>
        <v>-0.0563880798632482-0.0948769663433919i</v>
      </c>
      <c r="D3022" t="str">
        <f t="shared" si="877"/>
        <v>3.43614914766264-0.577700762057307i</v>
      </c>
      <c r="E3022" t="str">
        <f t="shared" si="878"/>
        <v>-3.15732334897534-105.472043667484i</v>
      </c>
      <c r="F3022" t="str">
        <f t="shared" si="879"/>
        <v>2.90307971933236-1.998148370668i</v>
      </c>
      <c r="G3022" t="str">
        <f t="shared" si="880"/>
        <v>0.997652782804622-0.0483911951372975i</v>
      </c>
      <c r="H3022" t="str">
        <f t="shared" si="881"/>
        <v>0.150716563357919-18.2428254141493i</v>
      </c>
      <c r="I3022" t="str">
        <f t="shared" si="882"/>
        <v>-0.243835019093101-0.36060719251189i</v>
      </c>
      <c r="K3022" t="str">
        <f t="shared" si="883"/>
        <v>0.00226421227917302-0.000800287921877373i</v>
      </c>
      <c r="L3022" t="str">
        <f t="shared" si="884"/>
        <v>0.000714285714285714-0.0150393274004718i</v>
      </c>
      <c r="M3022" t="str">
        <f t="shared" si="885"/>
        <v>0.0025-0.00046855480253364i</v>
      </c>
      <c r="N3022">
        <f t="shared" si="886"/>
        <v>59.275779794132049</v>
      </c>
      <c r="O3022">
        <f t="shared" si="887"/>
        <v>19.143079904745338</v>
      </c>
      <c r="P3022" s="3">
        <f t="shared" si="888"/>
        <v>-19.143079904745338</v>
      </c>
      <c r="Q3022" s="3">
        <f t="shared" si="889"/>
        <v>-120.72422020586795</v>
      </c>
      <c r="R3022">
        <f t="shared" si="890"/>
        <v>59.275779794132049</v>
      </c>
      <c r="S3022">
        <f t="shared" si="891"/>
        <v>80.414770810155645</v>
      </c>
      <c r="T3022">
        <f t="shared" si="874"/>
        <v>-19.143079904745338</v>
      </c>
    </row>
    <row r="3023" spans="1:20" x14ac:dyDescent="0.25">
      <c r="A3023">
        <f t="shared" si="875"/>
        <v>507180.89787903527</v>
      </c>
      <c r="B3023">
        <f t="shared" si="892"/>
        <v>80720.346939234238</v>
      </c>
      <c r="C3023" t="str">
        <f t="shared" si="876"/>
        <v>-0.0561702664706193-0.0942444560054179i</v>
      </c>
      <c r="D3023" t="str">
        <f t="shared" si="877"/>
        <v>3.4358334114429-0.578359669079974i</v>
      </c>
      <c r="E3023" t="str">
        <f t="shared" si="878"/>
        <v>-3.25986412097695-104.877406779749i</v>
      </c>
      <c r="F3023" t="str">
        <f t="shared" si="879"/>
        <v>2.90302783425762-1.99164978552522i</v>
      </c>
      <c r="G3023" t="str">
        <f t="shared" si="880"/>
        <v>0.997634952330013-0.0485742135243115i</v>
      </c>
      <c r="H3023" t="str">
        <f t="shared" si="881"/>
        <v>0.149538543896661-18.1735433527391i</v>
      </c>
      <c r="I3023" t="str">
        <f t="shared" si="882"/>
        <v>-0.242121334359948-0.359216532288023i</v>
      </c>
      <c r="K3023" t="str">
        <f t="shared" si="883"/>
        <v>0.0022636773522763-0.000799821032610488i</v>
      </c>
      <c r="L3023" t="str">
        <f t="shared" si="884"/>
        <v>0.000714285714285714-0.0149823943021238i</v>
      </c>
      <c r="M3023" t="str">
        <f t="shared" si="885"/>
        <v>0.0025-0.000466781034602153i</v>
      </c>
      <c r="N3023">
        <f t="shared" si="886"/>
        <v>59.204801875750718</v>
      </c>
      <c r="O3023">
        <f t="shared" si="887"/>
        <v>19.194775425589796</v>
      </c>
      <c r="P3023" s="3">
        <f t="shared" si="888"/>
        <v>-19.194775425589796</v>
      </c>
      <c r="Q3023" s="3">
        <f t="shared" si="889"/>
        <v>-120.79519812424928</v>
      </c>
      <c r="R3023">
        <f t="shared" si="890"/>
        <v>59.204801875750718</v>
      </c>
      <c r="S3023">
        <f t="shared" si="891"/>
        <v>80.720346939234233</v>
      </c>
      <c r="T3023">
        <f t="shared" si="874"/>
        <v>-19.194775425589796</v>
      </c>
    </row>
    <row r="3024" spans="1:20" x14ac:dyDescent="0.25">
      <c r="A3024">
        <f t="shared" si="875"/>
        <v>509108.18529097561</v>
      </c>
      <c r="B3024">
        <f t="shared" si="892"/>
        <v>81027.084257603332</v>
      </c>
      <c r="C3024" t="str">
        <f t="shared" si="876"/>
        <v>-0.0559529042386178-0.0936173633238119i</v>
      </c>
      <c r="D3024" t="str">
        <f t="shared" si="877"/>
        <v>3.43551532975151-0.579026369070377i</v>
      </c>
      <c r="E3024" t="str">
        <f t="shared" si="878"/>
        <v>-3.35975688381297-104.287186417998i</v>
      </c>
      <c r="F3024" t="str">
        <f t="shared" si="879"/>
        <v>2.90297555598289-1.98517981255266i</v>
      </c>
      <c r="G3024" t="str">
        <f t="shared" si="880"/>
        <v>0.99761698673096-0.0487579174780849i</v>
      </c>
      <c r="H3024" t="str">
        <f t="shared" si="881"/>
        <v>0.148369509379016-18.1045259749097i</v>
      </c>
      <c r="I3024" t="str">
        <f t="shared" si="882"/>
        <v>-0.240420633891813-0.357831327958814i</v>
      </c>
      <c r="K3024" t="str">
        <f t="shared" si="883"/>
        <v>0.00226313875520119-0.000799364046911214i</v>
      </c>
      <c r="L3024" t="str">
        <f t="shared" si="884"/>
        <v>0.000714285714285714-0.0149256767305477i</v>
      </c>
      <c r="M3024" t="str">
        <f t="shared" si="885"/>
        <v>0.0025-0.000465013981472556i</v>
      </c>
      <c r="N3024">
        <f t="shared" si="886"/>
        <v>59.13422833818224</v>
      </c>
      <c r="O3024">
        <f t="shared" si="887"/>
        <v>19.246378096842076</v>
      </c>
      <c r="P3024" s="3">
        <f t="shared" si="888"/>
        <v>-19.246378096842076</v>
      </c>
      <c r="Q3024" s="3">
        <f t="shared" si="889"/>
        <v>-120.86577166181776</v>
      </c>
      <c r="R3024">
        <f t="shared" si="890"/>
        <v>59.13422833818224</v>
      </c>
      <c r="S3024">
        <f t="shared" si="891"/>
        <v>81.027084257603335</v>
      </c>
      <c r="T3024">
        <f t="shared" si="874"/>
        <v>-19.246378096842076</v>
      </c>
    </row>
    <row r="3025" spans="1:20" x14ac:dyDescent="0.25">
      <c r="A3025">
        <f t="shared" si="875"/>
        <v>511042.79639508133</v>
      </c>
      <c r="B3025">
        <f t="shared" si="892"/>
        <v>81334.987177782226</v>
      </c>
      <c r="C3025" t="str">
        <f t="shared" si="876"/>
        <v>-0.055736016703679-0.0929956238671843i</v>
      </c>
      <c r="D3025" t="str">
        <f t="shared" si="877"/>
        <v>3.43519488560957-0.579700865737374i</v>
      </c>
      <c r="E3025" t="str">
        <f t="shared" si="878"/>
        <v>-3.45705985632992-103.701346643346i</v>
      </c>
      <c r="F3025" t="str">
        <f t="shared" si="879"/>
        <v>2.90292288154279-1.97873835824051i</v>
      </c>
      <c r="G3025" t="str">
        <f t="shared" si="880"/>
        <v>0.997598884988383-0.0489423094910475i</v>
      </c>
      <c r="H3025" t="str">
        <f t="shared" si="881"/>
        <v>0.147209391132393-18.0357722510347i</v>
      </c>
      <c r="I3025" t="str">
        <f t="shared" si="882"/>
        <v>-0.238732818935789-0.356451556322429i</v>
      </c>
      <c r="K3025" t="str">
        <f t="shared" si="883"/>
        <v>0.00226259646424095-0.000798916941393058i</v>
      </c>
      <c r="L3025" t="str">
        <f t="shared" si="884"/>
        <v>0.000714285714285714-0.0148691738698423i</v>
      </c>
      <c r="M3025" t="str">
        <f t="shared" si="885"/>
        <v>0.0025-0.000463253617725201i</v>
      </c>
      <c r="N3025">
        <f t="shared" si="886"/>
        <v>59.064048032213918</v>
      </c>
      <c r="O3025">
        <f t="shared" si="887"/>
        <v>19.297888339696851</v>
      </c>
      <c r="P3025" s="3">
        <f t="shared" si="888"/>
        <v>-19.297888339696851</v>
      </c>
      <c r="Q3025" s="3">
        <f t="shared" si="889"/>
        <v>-120.93595196778608</v>
      </c>
      <c r="R3025">
        <f t="shared" si="890"/>
        <v>59.064048032213918</v>
      </c>
      <c r="S3025">
        <f t="shared" si="891"/>
        <v>81.334987177782224</v>
      </c>
      <c r="T3025">
        <f t="shared" si="874"/>
        <v>-19.297888339696851</v>
      </c>
    </row>
    <row r="3026" spans="1:20" x14ac:dyDescent="0.25">
      <c r="A3026">
        <f t="shared" si="875"/>
        <v>512984.75902138266</v>
      </c>
      <c r="B3026">
        <f t="shared" si="892"/>
        <v>81644.060129057805</v>
      </c>
      <c r="C3026" t="str">
        <f t="shared" si="876"/>
        <v>-0.0555196264751683-0.0923791739968584i</v>
      </c>
      <c r="D3026" t="str">
        <f t="shared" si="877"/>
        <v>3.43487206192195-0.58038316283744i</v>
      </c>
      <c r="E3026" t="str">
        <f t="shared" si="878"/>
        <v>-3.55183001837319-103.119851596521i</v>
      </c>
      <c r="F3026" t="str">
        <f t="shared" si="879"/>
        <v>2.90286980794971-1.97232532948419i</v>
      </c>
      <c r="G3026" t="str">
        <f t="shared" si="880"/>
        <v>0.997580646075596-0.0491273920638225i</v>
      </c>
      <c r="H3026" t="str">
        <f t="shared" si="881"/>
        <v>0.146058121017897-17.9672811556995i</v>
      </c>
      <c r="I3026" t="str">
        <f t="shared" si="882"/>
        <v>-0.2370577914939-0.355077194292674i</v>
      </c>
      <c r="K3026" t="str">
        <f t="shared" si="883"/>
        <v>0.0022620504555784-0.000798479692646373i</v>
      </c>
      <c r="L3026" t="str">
        <f t="shared" si="884"/>
        <v>0.000714285714285714-0.0148128849071949i</v>
      </c>
      <c r="M3026" t="str">
        <f t="shared" si="885"/>
        <v>0.0025-0.000461499918036661i</v>
      </c>
      <c r="N3026">
        <f t="shared" si="886"/>
        <v>58.994249949101359</v>
      </c>
      <c r="O3026">
        <f t="shared" si="887"/>
        <v>19.349306584126754</v>
      </c>
      <c r="P3026" s="3">
        <f t="shared" si="888"/>
        <v>-19.349306584126754</v>
      </c>
      <c r="Q3026" s="3">
        <f t="shared" si="889"/>
        <v>-121.00575005089864</v>
      </c>
      <c r="R3026">
        <f t="shared" si="890"/>
        <v>58.994249949101359</v>
      </c>
      <c r="S3026">
        <f t="shared" si="891"/>
        <v>81.644060129057806</v>
      </c>
      <c r="T3026">
        <f t="shared" si="874"/>
        <v>-19.349306584126754</v>
      </c>
    </row>
    <row r="3027" spans="1:20" x14ac:dyDescent="0.25">
      <c r="A3027">
        <f t="shared" si="875"/>
        <v>514934.10110566393</v>
      </c>
      <c r="B3027">
        <f t="shared" si="892"/>
        <v>81954.307557548222</v>
      </c>
      <c r="C3027" t="str">
        <f t="shared" si="876"/>
        <v>-0.0553037552621796-0.0917679508612077i</v>
      </c>
      <c r="D3027" t="str">
        <f t="shared" si="877"/>
        <v>3.43454684147662-0.581073264174051i</v>
      </c>
      <c r="E3027" t="str">
        <f t="shared" si="878"/>
        <v>-3.64412313632065-102.542665509383i</v>
      </c>
      <c r="F3027" t="str">
        <f t="shared" si="879"/>
        <v>2.9028163321938-1.96594063358306i</v>
      </c>
      <c r="G3027" t="str">
        <f t="shared" si="880"/>
        <v>0.997562268958243-0.0493131677052421i</v>
      </c>
      <c r="H3027" t="str">
        <f t="shared" si="881"/>
        <v>0.144915631426095-17.8990516676821i</v>
      </c>
      <c r="I3027" t="str">
        <f t="shared" si="882"/>
        <v>-0.235395454317279-0.353708218898254i</v>
      </c>
      <c r="K3027" t="str">
        <f t="shared" si="883"/>
        <v>0.00226150070528588-0.000798052277236618i</v>
      </c>
      <c r="L3027" t="str">
        <f t="shared" si="884"/>
        <v>0.000714285714285714-0.01475680903287i</v>
      </c>
      <c r="M3027" t="str">
        <f t="shared" si="885"/>
        <v>0.0025-0.00045975285717938i</v>
      </c>
      <c r="N3027">
        <f t="shared" si="886"/>
        <v>58.924823218871751</v>
      </c>
      <c r="O3027">
        <f t="shared" si="887"/>
        <v>19.400633268562814</v>
      </c>
      <c r="P3027" s="3">
        <f t="shared" si="888"/>
        <v>-19.400633268562814</v>
      </c>
      <c r="Q3027" s="3">
        <f t="shared" si="889"/>
        <v>-121.07517678112825</v>
      </c>
      <c r="R3027">
        <f t="shared" si="890"/>
        <v>58.924823218871751</v>
      </c>
      <c r="S3027">
        <f t="shared" si="891"/>
        <v>81.954307557548219</v>
      </c>
      <c r="T3027">
        <f t="shared" si="874"/>
        <v>-19.400633268562814</v>
      </c>
    </row>
    <row r="3028" spans="1:20" x14ac:dyDescent="0.25">
      <c r="A3028">
        <f t="shared" si="875"/>
        <v>516890.85068986547</v>
      </c>
      <c r="B3028">
        <f t="shared" si="892"/>
        <v>82265.733926266912</v>
      </c>
      <c r="C3028" t="str">
        <f t="shared" si="876"/>
        <v>-0.0550884238996247-0.0911618923897924i</v>
      </c>
      <c r="D3028" t="str">
        <f t="shared" si="877"/>
        <v>3.43421920694401-0.581771173597039i</v>
      </c>
      <c r="E3028" t="str">
        <f t="shared" si="878"/>
        <v>-3.73399378815726-101.969752715848i</v>
      </c>
      <c r="F3028" t="str">
        <f t="shared" si="879"/>
        <v>2.90276245124271-1.95958417823896i</v>
      </c>
      <c r="G3028" t="str">
        <f t="shared" si="880"/>
        <v>0.997543752594247-0.0494996389323649i</v>
      </c>
      <c r="H3028" t="str">
        <f t="shared" si="881"/>
        <v>0.143781855272801-17.8310827699335i</v>
      </c>
      <c r="I3028" t="str">
        <f t="shared" si="882"/>
        <v>-0.233745710900359-0.352344607282006i</v>
      </c>
      <c r="K3028" t="str">
        <f t="shared" si="883"/>
        <v>0.00226094718932525-0.000797634671702562i</v>
      </c>
      <c r="L3028" t="str">
        <f t="shared" si="884"/>
        <v>0.000714285714285714-0.0147009454401973i</v>
      </c>
      <c r="M3028" t="str">
        <f t="shared" si="885"/>
        <v>0.0025-0.000458012410021298i</v>
      </c>
      <c r="N3028">
        <f t="shared" si="886"/>
        <v>58.855757108639239</v>
      </c>
      <c r="O3028">
        <f t="shared" si="887"/>
        <v>19.451868839583803</v>
      </c>
      <c r="P3028" s="3">
        <f t="shared" si="888"/>
        <v>-19.451868839583803</v>
      </c>
      <c r="Q3028" s="3">
        <f t="shared" si="889"/>
        <v>-121.14424289136076</v>
      </c>
      <c r="R3028">
        <f t="shared" si="890"/>
        <v>58.855757108639239</v>
      </c>
      <c r="S3028">
        <f t="shared" si="891"/>
        <v>82.265733926266918</v>
      </c>
      <c r="T3028">
        <f t="shared" si="874"/>
        <v>-19.451868839583803</v>
      </c>
    </row>
    <row r="3029" spans="1:20" x14ac:dyDescent="0.25">
      <c r="A3029">
        <f t="shared" si="875"/>
        <v>518855.03592248698</v>
      </c>
      <c r="B3029">
        <f t="shared" si="892"/>
        <v>82578.343715186726</v>
      </c>
      <c r="C3029" t="str">
        <f t="shared" si="876"/>
        <v>-0.0548736523736312-0.0905609372872993i</v>
      </c>
      <c r="D3029" t="str">
        <f t="shared" si="877"/>
        <v>3.43388914087619-0.582476895001936i</v>
      </c>
      <c r="E3029" t="str">
        <f t="shared" si="878"/>
        <v>-3.82149538809241-101.401077662235i</v>
      </c>
      <c r="F3029" t="str">
        <f t="shared" si="879"/>
        <v>2.90270816204146-1.95325587155486i</v>
      </c>
      <c r="G3029" t="str">
        <f t="shared" si="880"/>
        <v>0.997525095933754-0.0496868082704919i</v>
      </c>
      <c r="H3029" t="str">
        <f t="shared" si="881"/>
        <v>0.14265672599491-17.7633734495584i</v>
      </c>
      <c r="I3029" t="str">
        <f t="shared" si="882"/>
        <v>-0.232108465475123-0.350986336700152i</v>
      </c>
      <c r="K3029" t="str">
        <f t="shared" si="883"/>
        <v>0.00226038988354793-0.000797226852554545i</v>
      </c>
      <c r="L3029" t="str">
        <f t="shared" si="884"/>
        <v>0.000714285714285714-0.0146452933255602i</v>
      </c>
      <c r="M3029" t="str">
        <f t="shared" si="885"/>
        <v>0.0025-0.000456278551525502i</v>
      </c>
      <c r="N3029">
        <f t="shared" si="886"/>
        <v>58.787041020928442</v>
      </c>
      <c r="O3029">
        <f t="shared" si="887"/>
        <v>19.503013751614979</v>
      </c>
      <c r="P3029" s="3">
        <f t="shared" si="888"/>
        <v>-19.503013751614979</v>
      </c>
      <c r="Q3029" s="3">
        <f t="shared" si="889"/>
        <v>-121.21295897907156</v>
      </c>
      <c r="R3029">
        <f t="shared" si="890"/>
        <v>58.787041020928442</v>
      </c>
      <c r="S3029">
        <f t="shared" si="891"/>
        <v>82.578343715186719</v>
      </c>
      <c r="T3029">
        <f t="shared" si="874"/>
        <v>-19.503013751614979</v>
      </c>
    </row>
    <row r="3030" spans="1:20" x14ac:dyDescent="0.25">
      <c r="A3030">
        <f t="shared" si="875"/>
        <v>520826.68505899241</v>
      </c>
      <c r="B3030">
        <f t="shared" si="892"/>
        <v>82892.141421304434</v>
      </c>
      <c r="C3030" t="str">
        <f t="shared" si="876"/>
        <v>-0.0546594598462656-0.0899650250273237i</v>
      </c>
      <c r="D3030" t="str">
        <f t="shared" si="877"/>
        <v>3.43355662570632-0.583190432329349i</v>
      </c>
      <c r="E3030" t="str">
        <f t="shared" si="878"/>
        <v>-3.90668021072013-100.836604917071i</v>
      </c>
      <c r="F3030" t="str">
        <f t="shared" si="879"/>
        <v>2.90265346151227-1.94695562203345i</v>
      </c>
      <c r="G3030" t="str">
        <f t="shared" si="880"/>
        <v>0.997506297919073-0.0498746782531832i</v>
      </c>
      <c r="H3030" t="str">
        <f t="shared" si="881"/>
        <v>0.141540177546259-17.695922697796i</v>
      </c>
      <c r="I3030" t="str">
        <f t="shared" si="882"/>
        <v>-0.230483623005401-0.349633384521557i</v>
      </c>
      <c r="K3030" t="str">
        <f t="shared" si="883"/>
        <v>0.00225982876369489-0.000796828796272669i</v>
      </c>
      <c r="L3030" t="str">
        <f t="shared" si="884"/>
        <v>0.000714285714285714-0.0145898518883843i</v>
      </c>
      <c r="M3030" t="str">
        <f t="shared" si="885"/>
        <v>0.0025-0.000454551256749853i</v>
      </c>
      <c r="N3030">
        <f t="shared" si="886"/>
        <v>58.718664492013474</v>
      </c>
      <c r="O3030">
        <f t="shared" si="887"/>
        <v>19.554068466634412</v>
      </c>
      <c r="P3030" s="3">
        <f t="shared" si="888"/>
        <v>-19.554068466634412</v>
      </c>
      <c r="Q3030" s="3">
        <f t="shared" si="889"/>
        <v>-121.28133550798653</v>
      </c>
      <c r="R3030">
        <f t="shared" si="890"/>
        <v>58.718664492013474</v>
      </c>
      <c r="S3030">
        <f t="shared" si="891"/>
        <v>82.89214142130443</v>
      </c>
      <c r="T3030">
        <f t="shared" si="874"/>
        <v>-19.554068466634412</v>
      </c>
    </row>
    <row r="3031" spans="1:20" x14ac:dyDescent="0.25">
      <c r="A3031">
        <f t="shared" si="875"/>
        <v>522805.82646221662</v>
      </c>
      <c r="B3031">
        <f t="shared" si="892"/>
        <v>83207.131558705398</v>
      </c>
      <c r="C3031" t="str">
        <f t="shared" si="876"/>
        <v>-0.0544458646795943-0.0893740958459769i</v>
      </c>
      <c r="D3031" t="str">
        <f t="shared" si="877"/>
        <v>3.43322164374784-0.583911789564271i</v>
      </c>
      <c r="E3031" t="str">
        <f t="shared" si="878"/>
        <v>-3.98959941473498-100.276299180358i</v>
      </c>
      <c r="F3031" t="str">
        <f t="shared" si="879"/>
        <v>2.90259834655434-1.9406833385758i</v>
      </c>
      <c r="G3031" t="str">
        <f t="shared" si="880"/>
        <v>0.99748735748462-0.0500632514222745i</v>
      </c>
      <c r="H3031" t="str">
        <f t="shared" si="881"/>
        <v>0.140432144393521-17.6287295100012i</v>
      </c>
      <c r="I3031" t="str">
        <f t="shared" si="882"/>
        <v>-0.228871089181213-0.348285728226989i</v>
      </c>
      <c r="K3031" t="str">
        <f t="shared" si="883"/>
        <v>0.00225926380539669-0.000796440479305008i</v>
      </c>
      <c r="L3031" t="str">
        <f t="shared" si="884"/>
        <v>0.000714285714285714-0.014534620331126i</v>
      </c>
      <c r="M3031" t="str">
        <f t="shared" si="885"/>
        <v>0.0025-0.000452830500846635i</v>
      </c>
      <c r="N3031">
        <f t="shared" si="886"/>
        <v>58.650617190265521</v>
      </c>
      <c r="O3031">
        <f t="shared" si="887"/>
        <v>19.605033453888915</v>
      </c>
      <c r="P3031" s="3">
        <f t="shared" si="888"/>
        <v>-19.605033453888915</v>
      </c>
      <c r="Q3031" s="3">
        <f t="shared" si="889"/>
        <v>-121.34938280973448</v>
      </c>
      <c r="R3031">
        <f t="shared" si="890"/>
        <v>58.650617190265521</v>
      </c>
      <c r="S3031">
        <f t="shared" si="891"/>
        <v>83.207131558705399</v>
      </c>
      <c r="T3031">
        <f t="shared" si="874"/>
        <v>-19.605033453888915</v>
      </c>
    </row>
    <row r="3032" spans="1:20" x14ac:dyDescent="0.25">
      <c r="A3032">
        <f t="shared" si="875"/>
        <v>524792.48860277305</v>
      </c>
      <c r="B3032">
        <f t="shared" si="892"/>
        <v>83523.318658628486</v>
      </c>
      <c r="C3032" t="str">
        <f t="shared" si="876"/>
        <v>-0.054232884459102-0.0887880907353674i</v>
      </c>
      <c r="D3032" t="str">
        <f t="shared" si="877"/>
        <v>3.43288417719377-0.584640970735441i</v>
      </c>
      <c r="E3032" t="str">
        <f t="shared" si="878"/>
        <v>-4.07030306619637-99.7201252923427i</v>
      </c>
      <c r="F3032" t="str">
        <f t="shared" si="879"/>
        <v>2.90254281404384-1.93443893047997i</v>
      </c>
      <c r="G3032" t="str">
        <f t="shared" si="880"/>
        <v>0.997468273556861-0.0502525303278928i</v>
      </c>
      <c r="H3032" t="str">
        <f t="shared" si="881"/>
        <v>0.139332561512142-17.5617928856252i</v>
      </c>
      <c r="I3032" t="str">
        <f t="shared" si="882"/>
        <v>-0.227270770413148-0.346943345408399i</v>
      </c>
      <c r="K3032" t="str">
        <f t="shared" si="883"/>
        <v>0.00225869498417356-0.00079606187806581i</v>
      </c>
      <c r="L3032" t="str">
        <f t="shared" si="884"/>
        <v>0.000714285714285714-0.0144795978592608i</v>
      </c>
      <c r="M3032" t="str">
        <f t="shared" si="885"/>
        <v>0.0025-0.000451116259062199i</v>
      </c>
      <c r="N3032">
        <f t="shared" si="886"/>
        <v>58.582888914517682</v>
      </c>
      <c r="O3032">
        <f t="shared" si="887"/>
        <v>19.655909189616874</v>
      </c>
      <c r="P3032" s="3">
        <f t="shared" si="888"/>
        <v>-19.655909189616874</v>
      </c>
      <c r="Q3032" s="3">
        <f t="shared" si="889"/>
        <v>-121.41711108548232</v>
      </c>
      <c r="R3032">
        <f t="shared" si="890"/>
        <v>58.582888914517682</v>
      </c>
      <c r="S3032">
        <f t="shared" si="891"/>
        <v>83.523318658628483</v>
      </c>
      <c r="T3032">
        <f t="shared" si="874"/>
        <v>-19.655909189616874</v>
      </c>
    </row>
    <row r="3033" spans="1:20" x14ac:dyDescent="0.25">
      <c r="A3033">
        <f t="shared" si="875"/>
        <v>526786.70005946362</v>
      </c>
      <c r="B3033">
        <f t="shared" si="892"/>
        <v>83840.707269531282</v>
      </c>
      <c r="C3033" t="str">
        <f t="shared" si="876"/>
        <v>-0.0540205360164812-0.0882069514369332i</v>
      </c>
      <c r="D3033" t="str">
        <f t="shared" si="877"/>
        <v>3.43254420811602-0.585377979914653i</v>
      </c>
      <c r="E3033" t="str">
        <f t="shared" si="878"/>
        <v>-4.1488401613604-99.1680482417881i</v>
      </c>
      <c r="F3033" t="str">
        <f t="shared" si="879"/>
        <v>2.90248686083355-1.92822230743964i</v>
      </c>
      <c r="G3033" t="str">
        <f t="shared" si="880"/>
        <v>0.997449045054255-0.050442517528473i</v>
      </c>
      <c r="H3033" t="str">
        <f t="shared" si="881"/>
        <v>0.1382413643823-17.4951118281972i</v>
      </c>
      <c r="I3033" t="str">
        <f t="shared" si="882"/>
        <v>-0.225682573826797-0.345606213768191i</v>
      </c>
      <c r="K3033" t="str">
        <f t="shared" si="883"/>
        <v>0.0022581222754354-0.000795692968933696i</v>
      </c>
      <c r="L3033" t="str">
        <f t="shared" si="884"/>
        <v>0.000714285714285714-0.014424783681272i</v>
      </c>
      <c r="M3033" t="str">
        <f t="shared" si="885"/>
        <v>0.0025-0.0004494085067366i</v>
      </c>
      <c r="N3033">
        <f t="shared" si="886"/>
        <v>58.515469592437725</v>
      </c>
      <c r="O3033">
        <f t="shared" si="887"/>
        <v>19.706696156780261</v>
      </c>
      <c r="P3033" s="3">
        <f t="shared" si="888"/>
        <v>-19.706696156780261</v>
      </c>
      <c r="Q3033" s="3">
        <f t="shared" si="889"/>
        <v>-121.48453040756227</v>
      </c>
      <c r="R3033">
        <f t="shared" si="890"/>
        <v>58.515469592437725</v>
      </c>
      <c r="S3033">
        <f t="shared" si="891"/>
        <v>83.840707269531279</v>
      </c>
      <c r="T3033">
        <f t="shared" si="874"/>
        <v>-19.706696156780261</v>
      </c>
    </row>
    <row r="3034" spans="1:20" x14ac:dyDescent="0.25">
      <c r="A3034">
        <f t="shared" si="875"/>
        <v>528788.4895196897</v>
      </c>
      <c r="B3034">
        <f t="shared" si="892"/>
        <v>84159.301957155505</v>
      </c>
      <c r="C3034" t="str">
        <f t="shared" si="876"/>
        <v>-0.0538088354518106-0.0876306204346683i</v>
      </c>
      <c r="D3034" t="str">
        <f t="shared" si="877"/>
        <v>3.43220171846477-0.586122821216099i</v>
      </c>
      <c r="E3034" t="str">
        <f t="shared" si="878"/>
        <v>-4.22525864907493-98.6200331737809i</v>
      </c>
      <c r="F3034" t="str">
        <f t="shared" si="879"/>
        <v>2.9024304837528-1.92203337954278i</v>
      </c>
      <c r="G3034" t="str">
        <f t="shared" si="880"/>
        <v>0.99742967088719-0.0506332155907736i</v>
      </c>
      <c r="H3034" t="str">
        <f t="shared" si="881"/>
        <v>0.137158488984905-17.4286853453049i</v>
      </c>
      <c r="I3034" t="str">
        <f t="shared" si="882"/>
        <v>-0.224106407257221-0.344274311118498i</v>
      </c>
      <c r="K3034" t="str">
        <f t="shared" si="883"/>
        <v>0.00225754565448191-0.000795333728249829i</v>
      </c>
      <c r="L3034" t="str">
        <f t="shared" si="884"/>
        <v>0.000714285714285714-0.0143701770086392i</v>
      </c>
      <c r="M3034" t="str">
        <f t="shared" si="885"/>
        <v>0.0025-0.000447707219303247i</v>
      </c>
      <c r="N3034">
        <f t="shared" si="886"/>
        <v>58.448349278917235</v>
      </c>
      <c r="O3034">
        <f t="shared" si="887"/>
        <v>19.757394844803414</v>
      </c>
      <c r="P3034" s="3">
        <f t="shared" si="888"/>
        <v>-19.757394844803414</v>
      </c>
      <c r="Q3034" s="3">
        <f t="shared" si="889"/>
        <v>-121.55165072108277</v>
      </c>
      <c r="R3034">
        <f t="shared" si="890"/>
        <v>58.448349278917235</v>
      </c>
      <c r="S3034">
        <f t="shared" si="891"/>
        <v>84.159301957155506</v>
      </c>
      <c r="T3034">
        <f t="shared" si="874"/>
        <v>-19.757394844803414</v>
      </c>
    </row>
    <row r="3035" spans="1:20" x14ac:dyDescent="0.25">
      <c r="A3035">
        <f t="shared" si="875"/>
        <v>530797.8857798645</v>
      </c>
      <c r="B3035">
        <f t="shared" si="892"/>
        <v>84479.107304592704</v>
      </c>
      <c r="C3035" t="str">
        <f t="shared" si="876"/>
        <v>-0.0535977981551297-0.0870590409482342i</v>
      </c>
      <c r="D3035" t="str">
        <f t="shared" si="877"/>
        <v>3.43185669006759-0.586875498795668i</v>
      </c>
      <c r="E3035" t="str">
        <f t="shared" si="878"/>
        <v>-4.29960545274228-98.0760453970944i</v>
      </c>
      <c r="F3035" t="str">
        <f t="shared" si="879"/>
        <v>2.90237367960731-1.91587205727024i</v>
      </c>
      <c r="G3035" t="str">
        <f t="shared" si="880"/>
        <v>0.997410149957933-0.0508246270898927i</v>
      </c>
      <c r="H3035" t="str">
        <f t="shared" si="881"/>
        <v>0.13608387179763-17.3625124485767i</v>
      </c>
      <c r="I3035" t="str">
        <f t="shared" si="882"/>
        <v>-0.222542179243473-0.342947615380488i</v>
      </c>
      <c r="K3035" t="str">
        <f t="shared" si="883"/>
        <v>0.00225696509650258-0.000794984132316079i</v>
      </c>
      <c r="L3035" t="str">
        <f t="shared" si="884"/>
        <v>0.000714285714285714-0.014315777055827i</v>
      </c>
      <c r="M3035" t="str">
        <f t="shared" si="885"/>
        <v>0.0025-0.00044601237228855i</v>
      </c>
      <c r="N3035">
        <f t="shared" si="886"/>
        <v>58.381518154474634</v>
      </c>
      <c r="O3035">
        <f t="shared" si="887"/>
        <v>19.808005749320195</v>
      </c>
      <c r="P3035" s="3">
        <f t="shared" si="888"/>
        <v>-19.808005749320195</v>
      </c>
      <c r="Q3035" s="3">
        <f t="shared" si="889"/>
        <v>-121.61848184552537</v>
      </c>
      <c r="R3035">
        <f t="shared" si="890"/>
        <v>58.381518154474634</v>
      </c>
      <c r="S3035">
        <f t="shared" si="891"/>
        <v>84.479107304592702</v>
      </c>
      <c r="T3035">
        <f t="shared" si="874"/>
        <v>-19.808005749320195</v>
      </c>
    </row>
    <row r="3036" spans="1:20" x14ac:dyDescent="0.25">
      <c r="A3036">
        <f t="shared" si="875"/>
        <v>532814.91774582805</v>
      </c>
      <c r="B3036">
        <f t="shared" si="892"/>
        <v>84800.127912350159</v>
      </c>
      <c r="C3036" t="str">
        <f t="shared" si="876"/>
        <v>-0.0533874388274389-0.0864921569259822i</v>
      </c>
      <c r="D3036" t="str">
        <f t="shared" si="877"/>
        <v>3.43150910462882-0.587636016850257i</v>
      </c>
      <c r="E3036" t="str">
        <f t="shared" si="878"/>
        <v>-4.37192649186421-97.5360503911131i</v>
      </c>
      <c r="F3036" t="str">
        <f t="shared" si="879"/>
        <v>2.90231644517893-1.90973825149448i</v>
      </c>
      <c r="G3036" t="str">
        <f t="shared" si="880"/>
        <v>0.997390481160563-0.0510167546092836i</v>
      </c>
      <c r="H3036" t="str">
        <f t="shared" si="881"/>
        <v>0.135017449790979-17.2965921536628i</v>
      </c>
      <c r="I3036" t="str">
        <f t="shared" si="882"/>
        <v>-0.220989799023158-0.341626104583644i</v>
      </c>
      <c r="K3036" t="str">
        <f t="shared" si="883"/>
        <v>0.0022563805765769-0.00079464415739321i</v>
      </c>
      <c r="L3036" t="str">
        <f t="shared" si="884"/>
        <v>0.000714285714285714-0.014261583040274i</v>
      </c>
      <c r="M3036" t="str">
        <f t="shared" si="885"/>
        <v>0.0025-0.000444323941311566i</v>
      </c>
      <c r="N3036">
        <f t="shared" si="886"/>
        <v>58.314966523669909</v>
      </c>
      <c r="O3036">
        <f t="shared" si="887"/>
        <v>19.858529371927634</v>
      </c>
      <c r="P3036" s="3">
        <f t="shared" si="888"/>
        <v>-19.858529371927634</v>
      </c>
      <c r="Q3036" s="3">
        <f t="shared" si="889"/>
        <v>-121.68503347633009</v>
      </c>
      <c r="R3036">
        <f t="shared" si="890"/>
        <v>58.314966523669909</v>
      </c>
      <c r="S3036">
        <f t="shared" si="891"/>
        <v>84.800127912350163</v>
      </c>
      <c r="T3036">
        <f t="shared" si="874"/>
        <v>-19.858529371927634</v>
      </c>
    </row>
    <row r="3037" spans="1:20" x14ac:dyDescent="0.25">
      <c r="A3037">
        <f t="shared" si="875"/>
        <v>534839.61443326215</v>
      </c>
      <c r="B3037">
        <f t="shared" si="892"/>
        <v>85122.368398417093</v>
      </c>
      <c r="C3037" t="str">
        <f t="shared" si="876"/>
        <v>-0.053177771501123-0.0859299130378842i</v>
      </c>
      <c r="D3037" t="str">
        <f t="shared" si="877"/>
        <v>3.43115894372886-0.588404379617079i</v>
      </c>
      <c r="E3037" t="str">
        <f t="shared" si="878"/>
        <v>-4.4422667031643-97.0000138123459i</v>
      </c>
      <c r="F3037" t="str">
        <f t="shared" si="879"/>
        <v>2.90225877722553-1.90363187347815i</v>
      </c>
      <c r="G3037" t="str">
        <f t="shared" si="880"/>
        <v>0.997370663380914-0.0512096007407708i</v>
      </c>
      <c r="H3037" t="str">
        <f t="shared" si="881"/>
        <v>0.133959160424378-17.2309234802166i</v>
      </c>
      <c r="I3037" t="str">
        <f t="shared" si="882"/>
        <v>-0.21944917652703-0.340309756865069i</v>
      </c>
      <c r="K3037" t="str">
        <f t="shared" si="883"/>
        <v>0.00225579206967438-0.000794313779699019i</v>
      </c>
      <c r="L3037" t="str">
        <f t="shared" si="884"/>
        <v>0.000714285714285714-0.0142075941823809i</v>
      </c>
      <c r="M3037" t="str">
        <f t="shared" si="885"/>
        <v>0.0025-0.000442641902083648i</v>
      </c>
      <c r="N3037">
        <f t="shared" si="886"/>
        <v>58.24868481353549</v>
      </c>
      <c r="O3037">
        <f t="shared" si="887"/>
        <v>19.908966219947491</v>
      </c>
      <c r="P3037" s="3">
        <f t="shared" si="888"/>
        <v>-19.908966219947491</v>
      </c>
      <c r="Q3037" s="3">
        <f t="shared" si="889"/>
        <v>-121.75131518646451</v>
      </c>
      <c r="R3037">
        <f t="shared" si="890"/>
        <v>58.24868481353549</v>
      </c>
      <c r="S3037">
        <f t="shared" si="891"/>
        <v>85.122368398417095</v>
      </c>
      <c r="T3037">
        <f t="shared" si="874"/>
        <v>-19.908966219947491</v>
      </c>
    </row>
    <row r="3038" spans="1:20" x14ac:dyDescent="0.25">
      <c r="A3038">
        <f t="shared" si="875"/>
        <v>536872.00496810861</v>
      </c>
      <c r="B3038">
        <f t="shared" si="892"/>
        <v>85445.833398331073</v>
      </c>
      <c r="C3038" t="str">
        <f t="shared" si="876"/>
        <v>-0.0529688095598212-0.0853722546683912i</v>
      </c>
      <c r="D3038" t="str">
        <f t="shared" si="877"/>
        <v>3.43080618882341-0.589180591372953i</v>
      </c>
      <c r="E3038" t="str">
        <f t="shared" si="878"/>
        <v>-4.51067006129804-96.4679015005448i</v>
      </c>
      <c r="F3038" t="str">
        <f t="shared" si="879"/>
        <v>2.90220067248086-1.89755283487277i</v>
      </c>
      <c r="G3038" t="str">
        <f t="shared" si="880"/>
        <v>0.997350695496518-0.0514031680845651i</v>
      </c>
      <c r="H3038" t="str">
        <f t="shared" si="881"/>
        <v>0.132908941642303-17.1655054518768i</v>
      </c>
      <c r="I3038" t="str">
        <f t="shared" si="882"/>
        <v>-0.217920222373638-0.338998550468803i</v>
      </c>
      <c r="K3038" t="str">
        <f t="shared" si="883"/>
        <v>0.00225519955065463-0.000793992975406467i</v>
      </c>
      <c r="L3038" t="str">
        <f t="shared" si="884"/>
        <v>0.000714285714285714-0.0141538097055i</v>
      </c>
      <c r="M3038" t="str">
        <f t="shared" si="885"/>
        <v>0.0025-0.000440966230408098i</v>
      </c>
      <c r="N3038">
        <f t="shared" si="886"/>
        <v>58.182663572021553</v>
      </c>
      <c r="O3038">
        <f t="shared" si="887"/>
        <v>19.959316806194586</v>
      </c>
      <c r="P3038" s="3">
        <f t="shared" si="888"/>
        <v>-19.959316806194586</v>
      </c>
      <c r="Q3038" s="3">
        <f t="shared" si="889"/>
        <v>-121.81733642797845</v>
      </c>
      <c r="R3038">
        <f t="shared" si="890"/>
        <v>58.182663572021553</v>
      </c>
      <c r="S3038">
        <f t="shared" si="891"/>
        <v>85.445833398331075</v>
      </c>
      <c r="T3038">
        <f t="shared" si="874"/>
        <v>-19.959316806194586</v>
      </c>
    </row>
    <row r="3039" spans="1:20" x14ac:dyDescent="0.25">
      <c r="A3039">
        <f t="shared" si="875"/>
        <v>538912.11858698737</v>
      </c>
      <c r="B3039">
        <f t="shared" si="892"/>
        <v>85770.527565244731</v>
      </c>
      <c r="C3039" t="str">
        <f t="shared" si="876"/>
        <v>-0.0527605657577653-0.0848191279092295i</v>
      </c>
      <c r="D3039" t="str">
        <f t="shared" si="877"/>
        <v>3.43045082124281-0.589964656433598i</v>
      </c>
      <c r="E3039" t="str">
        <f t="shared" si="878"/>
        <v>-4.57717959916191-95.9396794844392i</v>
      </c>
      <c r="F3039" t="str">
        <f t="shared" si="879"/>
        <v>2.90214212765425-1.89150104771744i</v>
      </c>
      <c r="G3039" t="str">
        <f t="shared" si="880"/>
        <v>0.997330576376537-0.0515974592492795i</v>
      </c>
      <c r="H3039" t="str">
        <f t="shared" si="881"/>
        <v>0.131866731870451-17.1003370962489i</v>
      </c>
      <c r="I3039" t="str">
        <f t="shared" si="882"/>
        <v>-0.216402847864022-0.337692463745117i</v>
      </c>
      <c r="K3039" t="str">
        <f t="shared" si="883"/>
        <v>0.00225460299426763-0.000793681720641857i</v>
      </c>
      <c r="L3039" t="str">
        <f t="shared" si="884"/>
        <v>0.000714285714285714-0.0141002288359235i</v>
      </c>
      <c r="M3039" t="str">
        <f t="shared" si="885"/>
        <v>0.0025-0.000439296902179815i</v>
      </c>
      <c r="N3039">
        <f t="shared" si="886"/>
        <v>58.116893466452936</v>
      </c>
      <c r="O3039">
        <f t="shared" si="887"/>
        <v>20.009581648751205</v>
      </c>
      <c r="P3039" s="3">
        <f t="shared" si="888"/>
        <v>-20.009581648751205</v>
      </c>
      <c r="Q3039" s="3">
        <f t="shared" si="889"/>
        <v>-121.88310653354706</v>
      </c>
      <c r="R3039">
        <f t="shared" si="890"/>
        <v>58.116893466452936</v>
      </c>
      <c r="S3039">
        <f t="shared" si="891"/>
        <v>85.770527565244734</v>
      </c>
      <c r="T3039">
        <f t="shared" si="874"/>
        <v>-20.009581648751205</v>
      </c>
    </row>
    <row r="3040" spans="1:20" x14ac:dyDescent="0.25">
      <c r="A3040">
        <f t="shared" si="875"/>
        <v>540959.98463761795</v>
      </c>
      <c r="B3040">
        <f t="shared" si="892"/>
        <v>86096.455569992657</v>
      </c>
      <c r="C3040" t="str">
        <f t="shared" si="876"/>
        <v>-0.0525530522385737-0.084270479552131i</v>
      </c>
      <c r="D3040" t="str">
        <f t="shared" si="877"/>
        <v>3.43009282219119-0.590756579152898i</v>
      </c>
      <c r="E3040" t="str">
        <f t="shared" si="878"/>
        <v>-4.64183742779176-95.4153139871075i</v>
      </c>
      <c r="F3040" t="str">
        <f t="shared" si="879"/>
        <v>2.90208313943058-1.88547642443745i</v>
      </c>
      <c r="G3040" t="str">
        <f t="shared" si="880"/>
        <v>0.997310304881712-0.0517924768519439i</v>
      </c>
      <c r="H3040" t="str">
        <f t="shared" si="881"/>
        <v>0.130832470011915-17.0354174448872i</v>
      </c>
      <c r="I3040" t="str">
        <f t="shared" si="882"/>
        <v>-0.21489696497643-0.336391475149851i</v>
      </c>
      <c r="K3040" t="str">
        <f t="shared" si="883"/>
        <v>0.00225400237515371-0.000793379991482912i</v>
      </c>
      <c r="L3040" t="str">
        <f t="shared" si="884"/>
        <v>0.000714285714285714-0.0140468508028726i</v>
      </c>
      <c r="M3040" t="str">
        <f t="shared" si="885"/>
        <v>0.0025-0.000437633893384951i</v>
      </c>
      <c r="N3040">
        <f t="shared" si="886"/>
        <v>58.051365282006117</v>
      </c>
      <c r="O3040">
        <f t="shared" si="887"/>
        <v>20.059761270749618</v>
      </c>
      <c r="P3040" s="3">
        <f t="shared" si="888"/>
        <v>-20.059761270749618</v>
      </c>
      <c r="Q3040" s="3">
        <f t="shared" si="889"/>
        <v>-121.94863471799388</v>
      </c>
      <c r="R3040">
        <f t="shared" si="890"/>
        <v>58.051365282006117</v>
      </c>
      <c r="S3040">
        <f t="shared" si="891"/>
        <v>86.096455569992656</v>
      </c>
      <c r="T3040">
        <f t="shared" si="874"/>
        <v>-20.059761270749618</v>
      </c>
    </row>
    <row r="3041" spans="1:20" x14ac:dyDescent="0.25">
      <c r="A3041">
        <f t="shared" si="875"/>
        <v>543015.63257924083</v>
      </c>
      <c r="B3041">
        <f t="shared" si="892"/>
        <v>86423.622101158631</v>
      </c>
      <c r="C3041" t="str">
        <f t="shared" si="876"/>
        <v>-0.052346280553551-0.0837262570815266i</v>
      </c>
      <c r="D3041" t="str">
        <f t="shared" si="877"/>
        <v>3.42973217274592-0.591556363922199i</v>
      </c>
      <c r="E3041" t="str">
        <f t="shared" si="878"/>
        <v>-4.70468475587602-94.8947714309975i</v>
      </c>
      <c r="F3041" t="str">
        <f t="shared" si="879"/>
        <v>2.90202370446996-1.87947887784298i</v>
      </c>
      <c r="G3041" t="str">
        <f t="shared" si="880"/>
        <v>0.99728987986429-0.0519882235180207i</v>
      </c>
      <c r="H3041" t="str">
        <f t="shared" si="881"/>
        <v>0.129806095443425-16.9707455332768i</v>
      </c>
      <c r="I3041" t="str">
        <f t="shared" si="882"/>
        <v>-0.213402486361096-0.335095563243724i</v>
      </c>
      <c r="K3041" t="str">
        <f t="shared" si="883"/>
        <v>0.00225339766784381-0.000793087763956953i</v>
      </c>
      <c r="L3041" t="str">
        <f t="shared" si="884"/>
        <v>0.000714285714285714-0.0139936748384864i</v>
      </c>
      <c r="M3041" t="str">
        <f t="shared" si="885"/>
        <v>0.0025-0.00043597718010057i</v>
      </c>
      <c r="N3041">
        <f t="shared" si="886"/>
        <v>57.986069920195334</v>
      </c>
      <c r="O3041">
        <f t="shared" si="887"/>
        <v>20.109856200159243</v>
      </c>
      <c r="P3041" s="3">
        <f t="shared" si="888"/>
        <v>-20.109856200159243</v>
      </c>
      <c r="Q3041" s="3">
        <f t="shared" si="889"/>
        <v>-122.01393007980467</v>
      </c>
      <c r="R3041">
        <f t="shared" si="890"/>
        <v>57.986069920195334</v>
      </c>
      <c r="S3041">
        <f t="shared" si="891"/>
        <v>86.423622101158628</v>
      </c>
      <c r="T3041">
        <f t="shared" si="874"/>
        <v>-20.109856200159243</v>
      </c>
    </row>
    <row r="3042" spans="1:20" x14ac:dyDescent="0.25">
      <c r="A3042">
        <f t="shared" si="875"/>
        <v>545079.09198304208</v>
      </c>
      <c r="B3042">
        <f t="shared" si="892"/>
        <v>86752.031865143043</v>
      </c>
      <c r="C3042" t="str">
        <f t="shared" si="876"/>
        <v>-0.0521402616794699-0.0831864086671929i</v>
      </c>
      <c r="D3042" t="str">
        <f t="shared" si="877"/>
        <v>3.42936885385674-0.592364015169555i</v>
      </c>
      <c r="E3042" t="str">
        <f t="shared" si="878"/>
        <v>-4.76576190887195-94.3780184426142i</v>
      </c>
      <c r="F3042" t="str">
        <f t="shared" si="879"/>
        <v>2.90196381940772-1.87350832112781i</v>
      </c>
      <c r="G3042" t="str">
        <f t="shared" si="880"/>
        <v>0.997269300167975-0.0521847018814198i</v>
      </c>
      <c r="H3042" t="str">
        <f t="shared" si="881"/>
        <v>0.128787548011592-16.9063204008157i</v>
      </c>
      <c r="I3042" t="str">
        <f t="shared" si="882"/>
        <v>-0.211919325335053-0.333804706691679i</v>
      </c>
      <c r="K3042" t="str">
        <f t="shared" si="883"/>
        <v>0.00225278884675959-0.000792805014038935i</v>
      </c>
      <c r="L3042" t="str">
        <f t="shared" si="884"/>
        <v>0.000714285714285714-0.0139407001778107i</v>
      </c>
      <c r="M3042" t="str">
        <f t="shared" si="885"/>
        <v>0.0025-0.000434326738494291i</v>
      </c>
      <c r="N3042">
        <f t="shared" si="886"/>
        <v>57.920998397379819</v>
      </c>
      <c r="O3042">
        <f t="shared" si="887"/>
        <v>20.159866969581437</v>
      </c>
      <c r="P3042" s="3">
        <f t="shared" si="888"/>
        <v>-20.159866969581437</v>
      </c>
      <c r="Q3042" s="3">
        <f t="shared" si="889"/>
        <v>-122.07900160262018</v>
      </c>
      <c r="R3042">
        <f t="shared" si="890"/>
        <v>57.920998397379819</v>
      </c>
      <c r="S3042">
        <f t="shared" si="891"/>
        <v>86.752031865143039</v>
      </c>
      <c r="T3042">
        <f t="shared" si="874"/>
        <v>-20.159866969581437</v>
      </c>
    </row>
    <row r="3043" spans="1:20" x14ac:dyDescent="0.25">
      <c r="A3043">
        <f t="shared" si="875"/>
        <v>547150.39253257762</v>
      </c>
      <c r="B3043">
        <f t="shared" si="892"/>
        <v>87081.689586230583</v>
      </c>
      <c r="C3043" t="str">
        <f t="shared" si="876"/>
        <v>-0.0519350060358782-0.0826508831568648i</v>
      </c>
      <c r="D3043" t="str">
        <f t="shared" si="877"/>
        <v>3.42900284634506-0.59317953735899i</v>
      </c>
      <c r="E3043" t="str">
        <f t="shared" si="878"/>
        <v>-4.82510834774483-93.865021856881i</v>
      </c>
      <c r="F3043" t="str">
        <f t="shared" si="879"/>
        <v>2.90190348085402-1.86756466786793i</v>
      </c>
      <c r="G3043" t="str">
        <f t="shared" si="880"/>
        <v>0.997248564627854-0.0523819145845133i</v>
      </c>
      <c r="H3043" t="str">
        <f t="shared" si="881"/>
        <v>0.127776768029198-16.8421410907973i</v>
      </c>
      <c r="I3043" t="str">
        <f t="shared" si="882"/>
        <v>-0.210447395876981-0.332518884262205i</v>
      </c>
      <c r="K3043" t="str">
        <f t="shared" si="883"/>
        <v>0.00225217588621364-0.000792531717649633i</v>
      </c>
      <c r="L3043" t="str">
        <f t="shared" si="884"/>
        <v>0.000714285714285714-0.0138879260587873i</v>
      </c>
      <c r="M3043" t="str">
        <f t="shared" si="885"/>
        <v>0.0025-0.000432682544823959i</v>
      </c>
      <c r="N3043">
        <f t="shared" si="886"/>
        <v>57.856141843279545</v>
      </c>
      <c r="O3043">
        <f t="shared" si="887"/>
        <v>20.2097941160498</v>
      </c>
      <c r="P3043" s="3">
        <f t="shared" si="888"/>
        <v>-20.2097941160498</v>
      </c>
      <c r="Q3043" s="3">
        <f t="shared" si="889"/>
        <v>-122.14385815672046</v>
      </c>
      <c r="R3043">
        <f t="shared" si="890"/>
        <v>57.856141843279545</v>
      </c>
      <c r="S3043">
        <f t="shared" si="891"/>
        <v>87.081689586230581</v>
      </c>
      <c r="T3043">
        <f t="shared" si="874"/>
        <v>-20.2097941160498</v>
      </c>
    </row>
    <row r="3044" spans="1:20" x14ac:dyDescent="0.25">
      <c r="A3044">
        <f t="shared" si="875"/>
        <v>549229.56402420136</v>
      </c>
      <c r="B3044">
        <f t="shared" si="892"/>
        <v>87412.600006658264</v>
      </c>
      <c r="C3044" t="str">
        <f t="shared" si="876"/>
        <v>-0.0517305235019208-0.0821196300688298i</v>
      </c>
      <c r="D3044" t="str">
        <f t="shared" si="877"/>
        <v>3.42863413090329-0.594002934989764i</v>
      </c>
      <c r="E3044" t="str">
        <f t="shared" si="878"/>
        <v>-4.88276268732471-93.3557487211974i</v>
      </c>
      <c r="F3044" t="str">
        <f t="shared" si="879"/>
        <v>2.90184268539389-1.8616478320203i</v>
      </c>
      <c r="G3044" t="str">
        <f t="shared" si="880"/>
        <v>0.997227672070342-0.05257986427815i</v>
      </c>
      <c r="H3044" t="str">
        <f t="shared" si="881"/>
        <v>0.126773696271509-16.778206650392i</v>
      </c>
      <c r="I3044" t="str">
        <f t="shared" si="882"/>
        <v>-0.208986612622099-0.331238074826691i</v>
      </c>
      <c r="K3044" t="str">
        <f t="shared" si="883"/>
        <v>0.00225155876040964-0.000792267850653666i</v>
      </c>
      <c r="L3044" t="str">
        <f t="shared" si="884"/>
        <v>0.000714285714285714-0.0138353517222428i</v>
      </c>
      <c r="M3044" t="str">
        <f t="shared" si="885"/>
        <v>0.0025-0.000431044575437298i</v>
      </c>
      <c r="N3044">
        <f t="shared" si="886"/>
        <v>57.791491499513185</v>
      </c>
      <c r="O3044">
        <f t="shared" si="887"/>
        <v>20.259638180836426</v>
      </c>
      <c r="P3044" s="3">
        <f t="shared" si="888"/>
        <v>-20.259638180836426</v>
      </c>
      <c r="Q3044" s="3">
        <f t="shared" si="889"/>
        <v>-122.20850850048681</v>
      </c>
      <c r="R3044">
        <f t="shared" si="890"/>
        <v>57.791491499513185</v>
      </c>
      <c r="S3044">
        <f t="shared" si="891"/>
        <v>87.412600006658266</v>
      </c>
      <c r="T3044">
        <f t="shared" si="874"/>
        <v>-20.259638180836426</v>
      </c>
    </row>
    <row r="3045" spans="1:20" x14ac:dyDescent="0.25">
      <c r="A3045">
        <f t="shared" si="875"/>
        <v>551316.63636749331</v>
      </c>
      <c r="B3045">
        <f t="shared" si="892"/>
        <v>87744.767886683563</v>
      </c>
      <c r="C3045" t="str">
        <f t="shared" si="876"/>
        <v>-0.0515268234327062-0.0815925995844971i</v>
      </c>
      <c r="D3045" t="str">
        <f t="shared" si="877"/>
        <v>3.42826268809402-0.594834212595598i</v>
      </c>
      <c r="E3045" t="str">
        <f t="shared" si="878"/>
        <v>-4.93876271429745-92.8501662992005i</v>
      </c>
      <c r="F3045" t="str">
        <f t="shared" si="879"/>
        <v>2.90178142958682-1.85575772792152i</v>
      </c>
      <c r="G3045" t="str">
        <f t="shared" si="880"/>
        <v>0.997206621313116-0.0527785536216711i</v>
      </c>
      <c r="H3045" t="str">
        <f t="shared" si="881"/>
        <v>0.125778273972626-16.7145161306305i</v>
      </c>
      <c r="I3045" t="str">
        <f t="shared" si="882"/>
        <v>-0.207536890857107-0.32996225735876i</v>
      </c>
      <c r="K3045" t="str">
        <f t="shared" si="883"/>
        <v>0.0022509374434426-0.000792013388857613i</v>
      </c>
      <c r="L3045" t="str">
        <f t="shared" si="884"/>
        <v>0.000714285714285714-0.0137829764118776i</v>
      </c>
      <c r="M3045" t="str">
        <f t="shared" si="885"/>
        <v>0.0025-0.000429412806771567i</v>
      </c>
      <c r="N3045">
        <f t="shared" si="886"/>
        <v>57.72703871814555</v>
      </c>
      <c r="O3045">
        <f t="shared" si="887"/>
        <v>20.309399709264014</v>
      </c>
      <c r="P3045" s="3">
        <f t="shared" si="888"/>
        <v>-20.309399709264014</v>
      </c>
      <c r="Q3045" s="3">
        <f t="shared" si="889"/>
        <v>-122.27296128185445</v>
      </c>
      <c r="R3045">
        <f t="shared" si="890"/>
        <v>57.72703871814555</v>
      </c>
      <c r="S3045">
        <f t="shared" si="891"/>
        <v>87.744767886683562</v>
      </c>
      <c r="T3045">
        <f t="shared" si="874"/>
        <v>-20.309399709264014</v>
      </c>
    </row>
    <row r="3046" spans="1:20" x14ac:dyDescent="0.25">
      <c r="A3046">
        <f t="shared" si="875"/>
        <v>553411.63958568987</v>
      </c>
      <c r="B3046">
        <f t="shared" si="892"/>
        <v>88078.198004652964</v>
      </c>
      <c r="C3046" t="str">
        <f t="shared" si="876"/>
        <v>-0.0513239146752149-0.081069742540958i</v>
      </c>
      <c r="D3046" t="str">
        <f t="shared" si="877"/>
        <v>3.4278884983493-0.595673374743918i</v>
      </c>
      <c r="E3046" t="str">
        <f t="shared" si="878"/>
        <v>-4.99314540482454-92.3482420742428i</v>
      </c>
      <c r="F3046" t="str">
        <f t="shared" si="879"/>
        <v>2.90171970996678-1.84989427028651i</v>
      </c>
      <c r="G3046" t="str">
        <f t="shared" si="880"/>
        <v>0.997185411165053-0.0529779852829231i</v>
      </c>
      <c r="H3046" t="str">
        <f t="shared" si="881"/>
        <v>0.124790442821858-16.6510685863856i</v>
      </c>
      <c r="I3046" t="str">
        <f t="shared" si="882"/>
        <v>-0.206098146515151-0.328691410933636i</v>
      </c>
      <c r="K3046" t="str">
        <f t="shared" si="883"/>
        <v>0.00225031190929906-0.000791768308008093i</v>
      </c>
      <c r="L3046" t="str">
        <f t="shared" si="884"/>
        <v>0.000714285714285714-0.0137307993742555i</v>
      </c>
      <c r="M3046" t="str">
        <f t="shared" si="885"/>
        <v>0.0025-0.000427787215353225i</v>
      </c>
      <c r="N3046">
        <f t="shared" si="886"/>
        <v>57.662774960254978</v>
      </c>
      <c r="O3046">
        <f t="shared" si="887"/>
        <v>20.359079250523706</v>
      </c>
      <c r="P3046" s="3">
        <f t="shared" si="888"/>
        <v>-20.359079250523706</v>
      </c>
      <c r="Q3046" s="3">
        <f t="shared" si="889"/>
        <v>-122.33722503974502</v>
      </c>
      <c r="R3046">
        <f t="shared" si="890"/>
        <v>57.662774960254978</v>
      </c>
      <c r="S3046">
        <f t="shared" si="891"/>
        <v>88.078198004652961</v>
      </c>
      <c r="T3046">
        <f t="shared" si="874"/>
        <v>-20.359079250523706</v>
      </c>
    </row>
    <row r="3047" spans="1:20" x14ac:dyDescent="0.25">
      <c r="A3047">
        <f t="shared" si="875"/>
        <v>555514.60381611541</v>
      </c>
      <c r="B3047">
        <f t="shared" si="892"/>
        <v>88412.895157070641</v>
      </c>
      <c r="C3047" t="str">
        <f t="shared" si="876"/>
        <v>-0.0511218055837753-0.0805510104235431i</v>
      </c>
      <c r="D3047" t="str">
        <f t="shared" si="877"/>
        <v>3.42751154197-0.596520426035091i</v>
      </c>
      <c r="E3047" t="str">
        <f t="shared" si="878"/>
        <v>-5.04594694180816-91.8499437526032i</v>
      </c>
      <c r="F3047" t="str">
        <f t="shared" si="879"/>
        <v>2.90165752304191-1.84405737420724i</v>
      </c>
      <c r="G3047" t="str">
        <f t="shared" si="880"/>
        <v>0.997164040426162-0.0531781619382736i</v>
      </c>
      <c r="H3047" t="str">
        <f t="shared" si="881"/>
        <v>0.123810144960127-16.5878630763553i</v>
      </c>
      <c r="I3047" t="str">
        <f t="shared" si="882"/>
        <v>-0.204670296170838-0.327425514727497i</v>
      </c>
      <c r="K3047" t="str">
        <f t="shared" si="883"/>
        <v>0.0022496821318573-0.000791532583789824i</v>
      </c>
      <c r="L3047" t="str">
        <f t="shared" si="884"/>
        <v>0.000714285714285714-0.013678819858792i</v>
      </c>
      <c r="M3047" t="str">
        <f t="shared" si="885"/>
        <v>0.0025-0.000426167777797593i</v>
      </c>
      <c r="N3047">
        <f t="shared" si="886"/>
        <v>57.598691794513755</v>
      </c>
      <c r="O3047">
        <f t="shared" si="887"/>
        <v>20.408677357497847</v>
      </c>
      <c r="P3047" s="3">
        <f t="shared" si="888"/>
        <v>-20.408677357497847</v>
      </c>
      <c r="Q3047" s="3">
        <f t="shared" si="889"/>
        <v>-122.40130820548625</v>
      </c>
      <c r="R3047">
        <f t="shared" si="890"/>
        <v>57.598691794513755</v>
      </c>
      <c r="S3047">
        <f t="shared" si="891"/>
        <v>88.412895157070636</v>
      </c>
      <c r="T3047">
        <f t="shared" si="874"/>
        <v>-20.408677357497847</v>
      </c>
    </row>
    <row r="3048" spans="1:20" x14ac:dyDescent="0.25">
      <c r="A3048">
        <f t="shared" si="875"/>
        <v>557625.55931061669</v>
      </c>
      <c r="B3048">
        <f t="shared" si="892"/>
        <v>88748.864158667508</v>
      </c>
      <c r="C3048" t="str">
        <f t="shared" si="876"/>
        <v>-0.0509205040351048-0.0800363553583714i</v>
      </c>
      <c r="D3048" t="str">
        <f t="shared" si="877"/>
        <v>3.42713179912492-0.597375371101633i</v>
      </c>
      <c r="E3048" t="str">
        <f t="shared" si="878"/>
        <v>-5.09720273180197-91.3552392664336i</v>
      </c>
      <c r="F3048" t="str">
        <f t="shared" si="879"/>
        <v>2.90159486529433-1.83824695515141i</v>
      </c>
      <c r="G3048" t="str">
        <f t="shared" si="880"/>
        <v>0.997142507887527-0.0533790862726246i</v>
      </c>
      <c r="H3048" t="str">
        <f t="shared" si="881"/>
        <v>0.122837322976409-16.5248986630453i</v>
      </c>
      <c r="I3048" t="str">
        <f t="shared" si="882"/>
        <v>-0.203253257035289-0.326164548016832i</v>
      </c>
      <c r="K3048" t="str">
        <f t="shared" si="883"/>
        <v>0.00224904808488764-0.000791306191823678i</v>
      </c>
      <c r="L3048" t="str">
        <f t="shared" si="884"/>
        <v>0.000714285714285714-0.0136270371177446i</v>
      </c>
      <c r="M3048" t="str">
        <f t="shared" si="885"/>
        <v>0.0025-0.000424554470808522i</v>
      </c>
      <c r="N3048">
        <f t="shared" si="886"/>
        <v>57.534780895784962</v>
      </c>
      <c r="O3048">
        <f t="shared" si="887"/>
        <v>20.458194586588981</v>
      </c>
      <c r="P3048" s="3">
        <f t="shared" si="888"/>
        <v>-20.458194586588981</v>
      </c>
      <c r="Q3048" s="3">
        <f t="shared" si="889"/>
        <v>-122.46521910421504</v>
      </c>
      <c r="R3048">
        <f t="shared" si="890"/>
        <v>57.534780895784962</v>
      </c>
      <c r="S3048">
        <f t="shared" si="891"/>
        <v>88.748864158667502</v>
      </c>
      <c r="T3048">
        <f t="shared" si="874"/>
        <v>-20.458194586588981</v>
      </c>
    </row>
    <row r="3049" spans="1:20" x14ac:dyDescent="0.25">
      <c r="A3049">
        <f t="shared" si="875"/>
        <v>559744.536435997</v>
      </c>
      <c r="B3049">
        <f t="shared" si="892"/>
        <v>89086.10984247044</v>
      </c>
      <c r="C3049" t="str">
        <f t="shared" si="876"/>
        <v>-0.0507200174429389-0.079525730104913i</v>
      </c>
      <c r="D3049" t="str">
        <f t="shared" si="877"/>
        <v>3.42674924985012-0.598238214607428i</v>
      </c>
      <c r="E3049" t="str">
        <f t="shared" si="878"/>
        <v>-5.14694742157326-90.864096776464i</v>
      </c>
      <c r="F3049" t="str">
        <f t="shared" si="879"/>
        <v>2.90153173318009-1.83246292896121i</v>
      </c>
      <c r="G3049" t="str">
        <f t="shared" si="880"/>
        <v>0.997120812331234-0.053580760979427i</v>
      </c>
      <c r="H3049" t="str">
        <f t="shared" si="881"/>
        <v>0.121871919904193-16.4621744127516i</v>
      </c>
      <c r="I3049" t="str">
        <f t="shared" si="882"/>
        <v>-0.201846946951228-0.324908490177823i</v>
      </c>
      <c r="K3049" t="str">
        <f t="shared" si="883"/>
        <v>0.00224840974205268-0.000791089107664736i</v>
      </c>
      <c r="L3049" t="str">
        <f t="shared" si="884"/>
        <v>0.000714285714285714-0.0135754504062011i</v>
      </c>
      <c r="M3049" t="str">
        <f t="shared" si="885"/>
        <v>0.0025-0.000422947271178044i</v>
      </c>
      <c r="N3049">
        <f t="shared" si="886"/>
        <v>57.471034043735486</v>
      </c>
      <c r="O3049">
        <f t="shared" si="887"/>
        <v>20.507631497553163</v>
      </c>
      <c r="P3049" s="3">
        <f t="shared" si="888"/>
        <v>-20.507631497553163</v>
      </c>
      <c r="Q3049" s="3">
        <f t="shared" si="889"/>
        <v>-122.52896595626451</v>
      </c>
      <c r="R3049">
        <f t="shared" si="890"/>
        <v>57.471034043735486</v>
      </c>
      <c r="S3049">
        <f t="shared" si="891"/>
        <v>89.086109842470435</v>
      </c>
      <c r="T3049">
        <f t="shared" si="874"/>
        <v>-20.507631497553163</v>
      </c>
    </row>
    <row r="3050" spans="1:20" x14ac:dyDescent="0.25">
      <c r="A3050">
        <f t="shared" si="875"/>
        <v>561871.56567445386</v>
      </c>
      <c r="B3050">
        <f t="shared" si="892"/>
        <v>89424.637059871835</v>
      </c>
      <c r="C3050" t="str">
        <f t="shared" si="876"/>
        <v>-0.0505203527722527-0.0790190880485533i</v>
      </c>
      <c r="D3050" t="str">
        <f t="shared" si="877"/>
        <v>3.42636387404819-0.599108961246934i</v>
      </c>
      <c r="E3050" t="str">
        <f t="shared" si="878"/>
        <v>-5.19521491432665-90.3764846744651i</v>
      </c>
      <c r="F3050" t="str">
        <f t="shared" si="879"/>
        <v>2.90146812312874-1.82670521185197i</v>
      </c>
      <c r="G3050" t="str">
        <f t="shared" si="880"/>
        <v>0.99709895253031-0.0537831887606941i</v>
      </c>
      <c r="H3050" t="str">
        <f t="shared" si="881"/>
        <v>0.120913879217975-16.3996893955438i</v>
      </c>
      <c r="I3050" t="str">
        <f t="shared" si="882"/>
        <v>-0.200451284388111-0.323657320685701i</v>
      </c>
      <c r="K3050" t="str">
        <f t="shared" si="883"/>
        <v>0.00224776707690751-0.000790881306800342i</v>
      </c>
      <c r="L3050" t="str">
        <f t="shared" si="884"/>
        <v>0.000714285714285714-0.0135240589820692i</v>
      </c>
      <c r="M3050" t="str">
        <f t="shared" si="885"/>
        <v>0.0025-0.000421346155786058i</v>
      </c>
      <c r="N3050">
        <f t="shared" si="886"/>
        <v>57.407443121462308</v>
      </c>
      <c r="O3050">
        <f t="shared" si="887"/>
        <v>20.556988653339026</v>
      </c>
      <c r="P3050" s="3">
        <f t="shared" si="888"/>
        <v>-20.556988653339026</v>
      </c>
      <c r="Q3050" s="3">
        <f t="shared" si="889"/>
        <v>-122.59255687853769</v>
      </c>
      <c r="R3050">
        <f t="shared" si="890"/>
        <v>57.407443121462308</v>
      </c>
      <c r="S3050">
        <f t="shared" si="891"/>
        <v>89.424637059871841</v>
      </c>
      <c r="T3050">
        <f t="shared" si="874"/>
        <v>-20.556988653339026</v>
      </c>
    </row>
    <row r="3051" spans="1:20" x14ac:dyDescent="0.25">
      <c r="A3051">
        <f t="shared" si="875"/>
        <v>564006.67762401677</v>
      </c>
      <c r="B3051">
        <f t="shared" si="892"/>
        <v>89764.450680699345</v>
      </c>
      <c r="C3051" t="str">
        <f t="shared" si="876"/>
        <v>-0.0503215165530882-0.0785163831931868i</v>
      </c>
      <c r="D3051" t="str">
        <f t="shared" si="877"/>
        <v>3.42597565148748-0.59998761574438i</v>
      </c>
      <c r="E3051" t="str">
        <f t="shared" si="878"/>
        <v>-5.24203838558826-89.892371585493i</v>
      </c>
      <c r="F3051" t="str">
        <f t="shared" si="879"/>
        <v>2.90140403154339-1.82097372041095i</v>
      </c>
      <c r="G3051" t="str">
        <f t="shared" si="880"/>
        <v>0.997076927248659-0.0539863723270156i</v>
      </c>
      <c r="H3051" t="str">
        <f t="shared" si="881"/>
        <v>0.119963144829791-16.3374426852481i</v>
      </c>
      <c r="I3051" t="str">
        <f t="shared" si="882"/>
        <v>-0.199066188437299-0.322411019114153i</v>
      </c>
      <c r="K3051" t="str">
        <f t="shared" si="883"/>
        <v>0.00224712006290012-0.000790682764648121i</v>
      </c>
      <c r="L3051" t="str">
        <f t="shared" si="884"/>
        <v>0.000714285714285714-0.0134728621060661i</v>
      </c>
      <c r="M3051" t="str">
        <f t="shared" si="885"/>
        <v>0.0025-0.000419751101599977i</v>
      </c>
      <c r="N3051">
        <f t="shared" si="886"/>
        <v>57.344000114139348</v>
      </c>
      <c r="O3051">
        <f t="shared" si="887"/>
        <v>20.606266619930622</v>
      </c>
      <c r="P3051" s="3">
        <f t="shared" si="888"/>
        <v>-20.606266619930622</v>
      </c>
      <c r="Q3051" s="3">
        <f t="shared" si="889"/>
        <v>-122.65599988586065</v>
      </c>
      <c r="R3051">
        <f t="shared" si="890"/>
        <v>57.344000114139348</v>
      </c>
      <c r="S3051">
        <f t="shared" si="891"/>
        <v>89.764450680699341</v>
      </c>
      <c r="T3051">
        <f t="shared" si="874"/>
        <v>-20.606266619930622</v>
      </c>
    </row>
    <row r="3052" spans="1:20" x14ac:dyDescent="0.25">
      <c r="A3052">
        <f t="shared" si="875"/>
        <v>566149.90299898793</v>
      </c>
      <c r="B3052">
        <f t="shared" si="892"/>
        <v>90105.555593286001</v>
      </c>
      <c r="C3052" t="str">
        <f t="shared" si="876"/>
        <v>-0.0501235148939932-0.0780175701538104i</v>
      </c>
      <c r="D3052" t="str">
        <f t="shared" si="877"/>
        <v>3.42558456180133-0.600874182852953i</v>
      </c>
      <c r="E3052" t="str">
        <f t="shared" si="878"/>
        <v>-5.28745029876479-89.4117263699055i</v>
      </c>
      <c r="F3052" t="str">
        <f t="shared" si="879"/>
        <v>2.90133945480036-1.81526837159602i</v>
      </c>
      <c r="G3052" t="str">
        <f t="shared" si="880"/>
        <v>0.997054735240992-0.0541903143975714i</v>
      </c>
      <c r="H3052" t="str">
        <f t="shared" si="881"/>
        <v>0.119019661085751-16.2754333594301i</v>
      </c>
      <c r="I3052" t="str">
        <f t="shared" si="882"/>
        <v>-0.197691578807255-0.321169565134684i</v>
      </c>
      <c r="K3052" t="str">
        <f t="shared" si="883"/>
        <v>0.00224646867337161-0.000790493456554006i</v>
      </c>
      <c r="L3052" t="str">
        <f t="shared" si="884"/>
        <v>0.000714285714285714-0.0134218590417077i</v>
      </c>
      <c r="M3052" t="str">
        <f t="shared" si="885"/>
        <v>0.0025-0.000418162085674415i</v>
      </c>
      <c r="N3052">
        <f t="shared" si="886"/>
        <v>57.280697107674683</v>
      </c>
      <c r="O3052">
        <f t="shared" si="887"/>
        <v>20.655465966196665</v>
      </c>
      <c r="P3052" s="3">
        <f t="shared" si="888"/>
        <v>-20.655465966196665</v>
      </c>
      <c r="Q3052" s="3">
        <f t="shared" si="889"/>
        <v>-122.71930289232532</v>
      </c>
      <c r="R3052">
        <f t="shared" si="890"/>
        <v>57.280697107674683</v>
      </c>
      <c r="S3052">
        <f t="shared" si="891"/>
        <v>90.105555593285999</v>
      </c>
      <c r="T3052">
        <f t="shared" ref="T3052:T3115" si="893">P3052</f>
        <v>-20.655465966196665</v>
      </c>
    </row>
    <row r="3053" spans="1:20" x14ac:dyDescent="0.25">
      <c r="A3053">
        <f t="shared" ref="A3053:A3116" si="894">2*PI()*B3053</f>
        <v>568301.27263038408</v>
      </c>
      <c r="B3053">
        <f t="shared" si="892"/>
        <v>90447.956704540484</v>
      </c>
      <c r="C3053" t="str">
        <f t="shared" ref="C3053:C3116" si="895">IMPRODUCT(D3053,E3053,$C$40,,K3053,$C$41)</f>
        <v>-0.0499263534950906-0.0775226041491554i</v>
      </c>
      <c r="D3053" t="str">
        <f t="shared" ref="D3053:D3116" si="896">IMDIV(IMPRODUCT($C$37,$C$38,COMPLEX(1,A3053/$C$38)),IMSUM(-1*A3053*A3053/$C$39,COMPLEX(0,1*A3053)))</f>
        <v>3.42519058448735-0.601768667353978i</v>
      </c>
      <c r="E3053" t="str">
        <f t="shared" ref="E3053:E3116" si="897">IMDIV(IMPRODUCT(IMSUM(F3053,G3053),$C$29,H3053),IMSUM(1,I3053))</f>
        <v>-5.33148242037749-88.9345181251807i</v>
      </c>
      <c r="F3053" t="str">
        <f t="shared" ref="F3053:F3116" si="898">IMDIV(IMPRODUCT($C$14,$C$15,COMPLEX(1,A3053/$C$15)),IMSUM(-1*A3053*A3053/$C$16,COMPLEX(0,A3053)))</f>
        <v>2.90127438924902-1.80958908273439i</v>
      </c>
      <c r="G3053" t="str">
        <f t="shared" ref="G3053:G3116" si="899">IMDIV(1,COMPLEX(1,A3053*$C$9*$C$10))</f>
        <v>0.997032375252761-0.0543950177001445i</v>
      </c>
      <c r="H3053" t="str">
        <f t="shared" ref="H3053:H3116" si="900">IMDIV($C$3,IMSUM(K3053,COMPLEX(0,$C$28*A3053)))</f>
        <v>0.11808337276263-16.213660499378i</v>
      </c>
      <c r="I3053" t="str">
        <f t="shared" ref="I3053:I3116" si="901">IMPRODUCT(F3053,$C$29,H3053,$C$31)</f>
        <v>-0.196327375818792-0.319932938516009i</v>
      </c>
      <c r="K3053" t="str">
        <f t="shared" ref="K3053:K3116" si="902">IF($C$26&lt;=0,IMDIV(1,IMSUM(IMDIV(1,L3053),1/$C$18)),IMDIV(1,IMSUM(IMDIV(1,L3053),1/$C$18,IMDIV(1,M3053))))</f>
        <v>0.00224581288155655-0.000790313357790266i</v>
      </c>
      <c r="L3053" t="str">
        <f t="shared" ref="L3053:L3116" si="903">IMSUM($C$21/$C$22,IMDIV(1,COMPLEX(0,$C$20*$C$22*A3053)))</f>
        <v>0.000714285714285714-0.0133710490552975i</v>
      </c>
      <c r="M3053" t="str">
        <f t="shared" ref="M3053:M3116" si="904">IMSUM($C$25/$C$26,IMDIV(1,COMPLEX(0,$C$24*$C$26*A3053)))</f>
        <v>0.0025-0.000416579085150842i</v>
      </c>
      <c r="N3053">
        <f t="shared" ref="N3053:N3116" si="905">ABS(R3053)</f>
        <v>57.217526287386335</v>
      </c>
      <c r="O3053">
        <f t="shared" ref="O3053:O3116" si="906">ABS(P3053)</f>
        <v>20.704587263743118</v>
      </c>
      <c r="P3053" s="3">
        <f t="shared" ref="P3053:P3116" si="907">20*LOG10(IMABS(C3053))</f>
        <v>-20.704587263743118</v>
      </c>
      <c r="Q3053" s="3">
        <f t="shared" ref="Q3053:Q3116" si="908">IMARGUMENT(C3053)*180/PI()</f>
        <v>-122.78247371261367</v>
      </c>
      <c r="R3053">
        <f t="shared" ref="R3053:R3116" si="909">IF(Q3053&lt;0,Q3053+180,Q3053-180)</f>
        <v>57.217526287386335</v>
      </c>
      <c r="S3053">
        <f t="shared" ref="S3053:S3116" si="910">B3053/1000</f>
        <v>90.447956704540488</v>
      </c>
      <c r="T3053">
        <f t="shared" si="893"/>
        <v>-20.704587263743118</v>
      </c>
    </row>
    <row r="3054" spans="1:20" x14ac:dyDescent="0.25">
      <c r="A3054">
        <f t="shared" si="894"/>
        <v>570460.81746637949</v>
      </c>
      <c r="B3054">
        <f t="shared" ref="B3054:B3117" si="911">B3053*(1+B$42)</f>
        <v>90791.658940017733</v>
      </c>
      <c r="C3054" t="str">
        <f t="shared" si="895"/>
        <v>-0.0497300376607811-0.0770314409943451i</v>
      </c>
      <c r="D3054" t="str">
        <f t="shared" si="896"/>
        <v>3.4247936989067-0.602671074056099i</v>
      </c>
      <c r="E3054" t="str">
        <f t="shared" si="897"/>
        <v>-5.37416583497662-88.4607161875377i</v>
      </c>
      <c r="F3054" t="str">
        <f t="shared" si="898"/>
        <v>2.90120883121163-1.80393577152138i</v>
      </c>
      <c r="G3054" t="str">
        <f t="shared" si="899"/>
        <v>0.997009846020093-0.0546004849711345i</v>
      </c>
      <c r="H3054" t="str">
        <f t="shared" si="900"/>
        <v>0.117154225064476-16.1521231900865i</v>
      </c>
      <c r="I3054" t="str">
        <f t="shared" si="901"/>
        <v>-0.194973500400355-0.318701119123467i</v>
      </c>
      <c r="K3054" t="str">
        <f t="shared" si="902"/>
        <v>0.0022451526605833-0.000790142443553499i</v>
      </c>
      <c r="L3054" t="str">
        <f t="shared" si="903"/>
        <v>0.000714285714285714-0.013320431415917i</v>
      </c>
      <c r="M3054" t="str">
        <f t="shared" si="904"/>
        <v>0.0025-0.000415002077257263i</v>
      </c>
      <c r="N3054">
        <f t="shared" si="905"/>
        <v>57.154479936693832</v>
      </c>
      <c r="O3054">
        <f t="shared" si="906"/>
        <v>20.753631086770387</v>
      </c>
      <c r="P3054" s="3">
        <f t="shared" si="907"/>
        <v>-20.753631086770387</v>
      </c>
      <c r="Q3054" s="3">
        <f t="shared" si="908"/>
        <v>-122.84552006330617</v>
      </c>
      <c r="R3054">
        <f t="shared" si="909"/>
        <v>57.154479936693832</v>
      </c>
      <c r="S3054">
        <f t="shared" si="910"/>
        <v>90.791658940017726</v>
      </c>
      <c r="T3054">
        <f t="shared" si="893"/>
        <v>-20.753631086770387</v>
      </c>
    </row>
    <row r="3055" spans="1:20" x14ac:dyDescent="0.25">
      <c r="A3055">
        <f t="shared" si="894"/>
        <v>572628.56857275171</v>
      </c>
      <c r="B3055">
        <f t="shared" si="911"/>
        <v>91136.667243989796</v>
      </c>
      <c r="C3055" t="str">
        <f t="shared" si="895"/>
        <v>-0.0495345723120878-0.07654403709357i</v>
      </c>
      <c r="D3055" t="str">
        <f t="shared" si="896"/>
        <v>3.42439388428321-0.603581407794425i</v>
      </c>
      <c r="E3055" t="str">
        <f t="shared" si="897"/>
        <v>-5.41553095974913-87.9902901333584i</v>
      </c>
      <c r="F3055" t="str">
        <f t="shared" si="898"/>
        <v>2.90114277698306-1.79830835601912i</v>
      </c>
      <c r="G3055" t="str">
        <f t="shared" si="899"/>
        <v>0.996987146269725-0.0548067189555711i</v>
      </c>
      <c r="H3055" t="str">
        <f t="shared" si="900"/>
        <v>0.116232163619232-16.0908205202389i</v>
      </c>
      <c r="I3055" t="str">
        <f t="shared" si="901"/>
        <v>-0.193629874083328-0.317474086918383i</v>
      </c>
      <c r="K3055" t="str">
        <f t="shared" si="902"/>
        <v>0.00224448798347438-0.000789980688962648i</v>
      </c>
      <c r="L3055" t="str">
        <f t="shared" si="903"/>
        <v>0.000714285714285714-0.0132700053954145i</v>
      </c>
      <c r="M3055" t="str">
        <f t="shared" si="904"/>
        <v>0.0025-0.000413431039307894i</v>
      </c>
      <c r="N3055">
        <f t="shared" si="905"/>
        <v>57.091550435822612</v>
      </c>
      <c r="O3055">
        <f t="shared" si="906"/>
        <v>20.80259801193629</v>
      </c>
      <c r="P3055" s="3">
        <f t="shared" si="907"/>
        <v>-20.80259801193629</v>
      </c>
      <c r="Q3055" s="3">
        <f t="shared" si="908"/>
        <v>-122.90844956417739</v>
      </c>
      <c r="R3055">
        <f t="shared" si="909"/>
        <v>57.091550435822612</v>
      </c>
      <c r="S3055">
        <f t="shared" si="910"/>
        <v>91.136667243989791</v>
      </c>
      <c r="T3055">
        <f t="shared" si="893"/>
        <v>-20.80259801193629</v>
      </c>
    </row>
    <row r="3056" spans="1:20" x14ac:dyDescent="0.25">
      <c r="A3056">
        <f t="shared" si="894"/>
        <v>574804.55713332829</v>
      </c>
      <c r="B3056">
        <f t="shared" si="911"/>
        <v>91482.986579516961</v>
      </c>
      <c r="C3056" t="str">
        <f t="shared" si="895"/>
        <v>-0.0493399619986618-0.076060349432825i</v>
      </c>
      <c r="D3056" t="str">
        <f t="shared" si="896"/>
        <v>3.42399111970278-0.604499673429712i</v>
      </c>
      <c r="E3056" t="str">
        <f t="shared" si="897"/>
        <v>-5.45560755881086-87.5232097804488i</v>
      </c>
      <c r="F3056" t="str">
        <f t="shared" si="898"/>
        <v>2.90107622283075-1.79270675465535i</v>
      </c>
      <c r="G3056" t="str">
        <f t="shared" si="899"/>
        <v>0.99696427471893-0.0550137224071261i</v>
      </c>
      <c r="H3056" t="str">
        <f t="shared" si="900"/>
        <v>0.115317134475416-16.0297515821923i</v>
      </c>
      <c r="I3056" t="str">
        <f t="shared" si="901"/>
        <v>-0.192296418997408-0.316251821957529i</v>
      </c>
      <c r="K3056" t="str">
        <f t="shared" si="902"/>
        <v>0.0022438188231468-0.000789828069056994i</v>
      </c>
      <c r="L3056" t="str">
        <f t="shared" si="903"/>
        <v>0.000714285714285714-0.0132197702683946i</v>
      </c>
      <c r="M3056" t="str">
        <f t="shared" si="904"/>
        <v>0.0025-0.000411865948702823i</v>
      </c>
      <c r="N3056">
        <f t="shared" si="905"/>
        <v>57.028730260529727</v>
      </c>
      <c r="O3056">
        <f t="shared" si="906"/>
        <v>20.851488618220664</v>
      </c>
      <c r="P3056" s="3">
        <f t="shared" si="907"/>
        <v>-20.851488618220664</v>
      </c>
      <c r="Q3056" s="3">
        <f t="shared" si="908"/>
        <v>-122.97126973947027</v>
      </c>
      <c r="R3056">
        <f t="shared" si="909"/>
        <v>57.028730260529727</v>
      </c>
      <c r="S3056">
        <f t="shared" si="910"/>
        <v>91.482986579516961</v>
      </c>
      <c r="T3056">
        <f t="shared" si="893"/>
        <v>-20.851488618220664</v>
      </c>
    </row>
    <row r="3057" spans="1:20" x14ac:dyDescent="0.25">
      <c r="A3057">
        <f t="shared" si="894"/>
        <v>576988.81445043499</v>
      </c>
      <c r="B3057">
        <f t="shared" si="911"/>
        <v>91830.621928519133</v>
      </c>
      <c r="C3057" t="str">
        <f t="shared" si="895"/>
        <v>-0.0491462109104447-0.075580335572652i</v>
      </c>
      <c r="D3057" t="str">
        <f t="shared" si="896"/>
        <v>3.4235853841125-0.605425875847483i</v>
      </c>
      <c r="E3057" t="str">
        <f t="shared" si="897"/>
        <v>-5.49442475721046-87.0594451891033i</v>
      </c>
      <c r="F3057" t="str">
        <f t="shared" si="898"/>
        <v>2.90100916499432-1.78713088622209i</v>
      </c>
      <c r="G3057" t="str">
        <f t="shared" si="899"/>
        <v>0.996941230075452-0.0552214980881274i</v>
      </c>
      <c r="H3057" t="str">
        <f t="shared" si="900"/>
        <v>0.114409084098798-15.9689154719596i</v>
      </c>
      <c r="I3057" t="str">
        <f t="shared" si="901"/>
        <v>-0.190973057865974-0.315034304392478i</v>
      </c>
      <c r="K3057" t="str">
        <f t="shared" si="902"/>
        <v>0.00224314515241251-0.000789684558794131i</v>
      </c>
      <c r="L3057" t="str">
        <f t="shared" si="903"/>
        <v>0.000714285714285714-0.0131697253122082i</v>
      </c>
      <c r="M3057" t="str">
        <f t="shared" si="904"/>
        <v>0.0025-0.000410306782927697i</v>
      </c>
      <c r="N3057">
        <f t="shared" si="905"/>
        <v>56.96601198083772</v>
      </c>
      <c r="O3057">
        <f t="shared" si="906"/>
        <v>20.900303486797153</v>
      </c>
      <c r="P3057" s="3">
        <f t="shared" si="907"/>
        <v>-20.900303486797153</v>
      </c>
      <c r="Q3057" s="3">
        <f t="shared" si="908"/>
        <v>-123.03398801916228</v>
      </c>
      <c r="R3057">
        <f t="shared" si="909"/>
        <v>56.96601198083772</v>
      </c>
      <c r="S3057">
        <f t="shared" si="910"/>
        <v>91.830621928519136</v>
      </c>
      <c r="T3057">
        <f t="shared" si="893"/>
        <v>-20.900303486797153</v>
      </c>
    </row>
    <row r="3058" spans="1:20" x14ac:dyDescent="0.25">
      <c r="A3058">
        <f t="shared" si="894"/>
        <v>579181.37194534659</v>
      </c>
      <c r="B3058">
        <f t="shared" si="911"/>
        <v>92179.578291847502</v>
      </c>
      <c r="C3058" t="str">
        <f t="shared" si="895"/>
        <v>-0.0489533228890088-0.07510395364095i</v>
      </c>
      <c r="D3058" t="str">
        <f t="shared" si="896"/>
        <v>3.42317665631995-0.606360019957188i</v>
      </c>
      <c r="E3058" t="str">
        <f t="shared" si="897"/>
        <v>-5.53201105462748-86.5989666630282i</v>
      </c>
      <c r="F3058" t="str">
        <f t="shared" si="898"/>
        <v>2.90094159968552-1.78158066987446i</v>
      </c>
      <c r="G3058" t="str">
        <f t="shared" si="899"/>
        <v>0.996918011037438-0.0554300487695702i</v>
      </c>
      <c r="H3058" t="str">
        <f t="shared" si="900"/>
        <v>0.113507959369121-15.9083112891942i</v>
      </c>
      <c r="I3058" t="str">
        <f t="shared" si="901"/>
        <v>-0.189659714001527-0.313821514469059i</v>
      </c>
      <c r="K3058" t="str">
        <f t="shared" si="902"/>
        <v>0.00224246694397873-0.000789550133047942i</v>
      </c>
      <c r="L3058" t="str">
        <f t="shared" si="903"/>
        <v>0.000714285714285714-0.0131198698069418i</v>
      </c>
      <c r="M3058" t="str">
        <f t="shared" si="904"/>
        <v>0.0025-0.000408753519553395i</v>
      </c>
      <c r="N3058">
        <f t="shared" si="905"/>
        <v>56.903388259790688</v>
      </c>
      <c r="O3058">
        <f t="shared" si="906"/>
        <v>20.949043200906594</v>
      </c>
      <c r="P3058" s="3">
        <f t="shared" si="907"/>
        <v>-20.949043200906594</v>
      </c>
      <c r="Q3058" s="3">
        <f t="shared" si="908"/>
        <v>-123.09661174020931</v>
      </c>
      <c r="R3058">
        <f t="shared" si="909"/>
        <v>56.903388259790688</v>
      </c>
      <c r="S3058">
        <f t="shared" si="910"/>
        <v>92.179578291847506</v>
      </c>
      <c r="T3058">
        <f t="shared" si="893"/>
        <v>-20.949043200906594</v>
      </c>
    </row>
    <row r="3059" spans="1:20" x14ac:dyDescent="0.25">
      <c r="A3059">
        <f t="shared" si="894"/>
        <v>581382.26115873898</v>
      </c>
      <c r="B3059">
        <f t="shared" si="911"/>
        <v>92529.86068935653</v>
      </c>
      <c r="C3059" t="str">
        <f t="shared" si="895"/>
        <v>-0.048761301438576-0.0746311623258113i</v>
      </c>
      <c r="D3059" t="str">
        <f t="shared" si="896"/>
        <v>3.42276491499246-0.607302110691328i</v>
      </c>
      <c r="E3059" t="str">
        <f t="shared" si="897"/>
        <v>-5.56839433878893-86.1417447500916i</v>
      </c>
      <c r="F3059" t="str">
        <f t="shared" si="898"/>
        <v>2.90087352308791-1.77605602512939i</v>
      </c>
      <c r="G3059" t="str">
        <f t="shared" si="899"/>
        <v>0.996894616293367-0.0556393772311306i</v>
      </c>
      <c r="H3059" t="str">
        <f t="shared" si="900"/>
        <v>0.112613707576843-15.8479381371733i</v>
      </c>
      <c r="I3059" t="str">
        <f t="shared" si="901"/>
        <v>-0.188356311301148-0.312613432526753i</v>
      </c>
      <c r="K3059" t="str">
        <f t="shared" si="902"/>
        <v>0.00224178417044837-0.000789424766606567i</v>
      </c>
      <c r="L3059" t="str">
        <f t="shared" si="903"/>
        <v>0.000714285714285714-0.0130702030354072i</v>
      </c>
      <c r="M3059" t="str">
        <f t="shared" si="904"/>
        <v>0.0025-0.0004072061362357i</v>
      </c>
      <c r="N3059">
        <f t="shared" si="905"/>
        <v>56.840851852221022</v>
      </c>
      <c r="O3059">
        <f t="shared" si="906"/>
        <v>20.997708345735937</v>
      </c>
      <c r="P3059" s="3">
        <f t="shared" si="907"/>
        <v>-20.997708345735937</v>
      </c>
      <c r="Q3059" s="3">
        <f t="shared" si="908"/>
        <v>-123.15914814777898</v>
      </c>
      <c r="R3059">
        <f t="shared" si="909"/>
        <v>56.840851852221022</v>
      </c>
      <c r="S3059">
        <f t="shared" si="910"/>
        <v>92.529860689356525</v>
      </c>
      <c r="T3059">
        <f t="shared" si="893"/>
        <v>-20.997708345735937</v>
      </c>
    </row>
    <row r="3060" spans="1:20" x14ac:dyDescent="0.25">
      <c r="A3060">
        <f t="shared" si="894"/>
        <v>583591.51375114219</v>
      </c>
      <c r="B3060">
        <f t="shared" si="911"/>
        <v>92881.474159976089</v>
      </c>
      <c r="C3060" t="str">
        <f t="shared" si="895"/>
        <v>-0.0485701497367299-0.0741619208684118i</v>
      </c>
      <c r="D3060" t="str">
        <f t="shared" si="896"/>
        <v>3.42235013865625-0.608252153004565i</v>
      </c>
      <c r="E3060" t="str">
        <f t="shared" si="897"/>
        <v>-5.60360189859881-85.6877502429323i</v>
      </c>
      <c r="F3060" t="str">
        <f t="shared" si="898"/>
        <v>2.90080493135674-1.77055687186444i</v>
      </c>
      <c r="G3060" t="str">
        <f t="shared" si="899"/>
        <v>0.996871044521979-0.0558494862611774i</v>
      </c>
      <c r="H3060" t="str">
        <f t="shared" si="900"/>
        <v>0.111726276419907-15.7877951227814i</v>
      </c>
      <c r="I3060" t="str">
        <f t="shared" si="901"/>
        <v>-0.187062774241995-0.311410038998121i</v>
      </c>
      <c r="K3060" t="str">
        <f t="shared" si="902"/>
        <v>0.00224109680432054-0.000789308434170396i</v>
      </c>
      <c r="L3060" t="str">
        <f t="shared" si="903"/>
        <v>0.000714285714285714-0.0130207242831313i</v>
      </c>
      <c r="M3060" t="str">
        <f t="shared" si="904"/>
        <v>0.0025-0.000405664610714983i</v>
      </c>
      <c r="N3060">
        <f t="shared" si="905"/>
        <v>56.778395603532587</v>
      </c>
      <c r="O3060">
        <f t="shared" si="906"/>
        <v>21.046299508300127</v>
      </c>
      <c r="P3060" s="3">
        <f t="shared" si="907"/>
        <v>-21.046299508300127</v>
      </c>
      <c r="Q3060" s="3">
        <f t="shared" si="908"/>
        <v>-123.22160439646741</v>
      </c>
      <c r="R3060">
        <f t="shared" si="909"/>
        <v>56.778395603532587</v>
      </c>
      <c r="S3060">
        <f t="shared" si="910"/>
        <v>92.881474159976094</v>
      </c>
      <c r="T3060">
        <f t="shared" si="893"/>
        <v>-21.046299508300127</v>
      </c>
    </row>
    <row r="3061" spans="1:20" x14ac:dyDescent="0.25">
      <c r="A3061">
        <f t="shared" si="894"/>
        <v>585809.16150339646</v>
      </c>
      <c r="B3061">
        <f t="shared" si="911"/>
        <v>93234.423761783997</v>
      </c>
      <c r="C3061" t="str">
        <f t="shared" si="895"/>
        <v>-0.0483798706448199-0.0736961890559544i</v>
      </c>
      <c r="D3061" t="str">
        <f t="shared" si="896"/>
        <v>3.42193230569576-0.609210151872851i</v>
      </c>
      <c r="E3061" t="str">
        <f t="shared" si="897"/>
        <v>-5.63766043698511-85.2369541794298i</v>
      </c>
      <c r="F3061" t="str">
        <f t="shared" si="898"/>
        <v>2.90073582061877-1.76508313031648i</v>
      </c>
      <c r="G3061" t="str">
        <f t="shared" si="899"/>
        <v>0.996847294392209-0.0560603786567836i</v>
      </c>
      <c r="H3061" t="str">
        <f t="shared" si="900"/>
        <v>0.110845614000539-15.7278813564953i</v>
      </c>
      <c r="I3061" t="str">
        <f t="shared" si="901"/>
        <v>-0.185779027876839-0.310211314408257i</v>
      </c>
      <c r="K3061" t="str">
        <f t="shared" si="902"/>
        <v>0.00224040481799089-0.000789201110349961i</v>
      </c>
      <c r="L3061" t="str">
        <f t="shared" si="903"/>
        <v>0.000714285714285714-0.0129714328383456i</v>
      </c>
      <c r="M3061" t="str">
        <f t="shared" si="904"/>
        <v>0.0025-0.000404128920815881i</v>
      </c>
      <c r="N3061">
        <f t="shared" si="905"/>
        <v>56.716012448504628</v>
      </c>
      <c r="O3061">
        <f t="shared" si="906"/>
        <v>21.094817277327738</v>
      </c>
      <c r="P3061" s="3">
        <f t="shared" si="907"/>
        <v>-21.094817277327738</v>
      </c>
      <c r="Q3061" s="3">
        <f t="shared" si="908"/>
        <v>-123.28398755149537</v>
      </c>
      <c r="R3061">
        <f t="shared" si="909"/>
        <v>56.716012448504628</v>
      </c>
      <c r="S3061">
        <f t="shared" si="910"/>
        <v>93.234423761784001</v>
      </c>
      <c r="T3061">
        <f t="shared" si="893"/>
        <v>-21.094817277327738</v>
      </c>
    </row>
    <row r="3062" spans="1:20" x14ac:dyDescent="0.25">
      <c r="A3062">
        <f t="shared" si="894"/>
        <v>588035.23631710943</v>
      </c>
      <c r="B3062">
        <f t="shared" si="911"/>
        <v>93588.714572078781</v>
      </c>
      <c r="C3062" t="str">
        <f t="shared" si="895"/>
        <v>-0.0481904667180824-0.0732339272146481i</v>
      </c>
      <c r="D3062" t="str">
        <f t="shared" si="896"/>
        <v>3.42151139435284-0.610176112292522i</v>
      </c>
      <c r="E3062" t="str">
        <f t="shared" si="897"/>
        <v>-5.67059608348611-84.7893278430265i</v>
      </c>
      <c r="F3062" t="str">
        <f t="shared" si="898"/>
        <v>2.90066618697194-1.75963472108055i</v>
      </c>
      <c r="G3062" t="str">
        <f t="shared" si="899"/>
        <v>0.996823364563109-0.0562720572237393i</v>
      </c>
      <c r="H3062" t="str">
        <f t="shared" si="900"/>
        <v>0.109971668822069-15.6681959523669i</v>
      </c>
      <c r="I3062" t="str">
        <f t="shared" si="901"/>
        <v>-0.184504997829631-0.309017239374183i</v>
      </c>
      <c r="K3062" t="str">
        <f t="shared" si="902"/>
        <v>0.00223970818375217-0.000789102769663939i</v>
      </c>
      <c r="L3062" t="str">
        <f t="shared" si="903"/>
        <v>0.000714285714285714-0.0129223279919761i</v>
      </c>
      <c r="M3062" t="str">
        <f t="shared" si="904"/>
        <v>0.0025-0.000402599044446983i</v>
      </c>
      <c r="N3062">
        <f t="shared" si="905"/>
        <v>56.653695410099559</v>
      </c>
      <c r="O3062">
        <f t="shared" si="906"/>
        <v>21.14326224315089</v>
      </c>
      <c r="P3062" s="3">
        <f t="shared" si="907"/>
        <v>-21.14326224315089</v>
      </c>
      <c r="Q3062" s="3">
        <f t="shared" si="908"/>
        <v>-123.34630458990044</v>
      </c>
      <c r="R3062">
        <f t="shared" si="909"/>
        <v>56.653695410099559</v>
      </c>
      <c r="S3062">
        <f t="shared" si="910"/>
        <v>93.588714572078786</v>
      </c>
      <c r="T3062">
        <f t="shared" si="893"/>
        <v>-21.14326224315089</v>
      </c>
    </row>
    <row r="3063" spans="1:20" x14ac:dyDescent="0.25">
      <c r="A3063">
        <f t="shared" si="894"/>
        <v>590269.77021511446</v>
      </c>
      <c r="B3063">
        <f t="shared" si="911"/>
        <v>93944.351687452683</v>
      </c>
      <c r="C3063" t="str">
        <f t="shared" si="895"/>
        <v>-0.0480019402154665-0.0727750962027571i</v>
      </c>
      <c r="D3063" t="str">
        <f t="shared" si="896"/>
        <v>3.42108738272604-0.611150039279398i</v>
      </c>
      <c r="E3063" t="str">
        <f t="shared" si="897"/>
        <v>-5.7024344065546-84.3448427629348i</v>
      </c>
      <c r="F3063" t="str">
        <f t="shared" si="898"/>
        <v>2.90059602648525-1.75421156510856i</v>
      </c>
      <c r="G3063" t="str">
        <f t="shared" si="899"/>
        <v>0.996799253683785-0.0564845247765625i</v>
      </c>
      <c r="H3063" t="str">
        <f t="shared" si="900"/>
        <v>0.109104389785777-15.6087380280083i</v>
      </c>
      <c r="I3063" t="str">
        <f t="shared" si="901"/>
        <v>-0.183240610291104-0.30782779460432i</v>
      </c>
      <c r="K3063" t="str">
        <f t="shared" si="902"/>
        <v>0.00223900687379462-0.000789013386537064i</v>
      </c>
      <c r="L3063" t="str">
        <f t="shared" si="903"/>
        <v>0.000714285714285714-0.0128734090376331i</v>
      </c>
      <c r="M3063" t="str">
        <f t="shared" si="904"/>
        <v>0.0025-0.000401074959600502i</v>
      </c>
      <c r="N3063">
        <f t="shared" si="905"/>
        <v>56.591437598297546</v>
      </c>
      <c r="O3063">
        <f t="shared" si="906"/>
        <v>21.19163499759776</v>
      </c>
      <c r="P3063" s="3">
        <f t="shared" si="907"/>
        <v>-21.19163499759776</v>
      </c>
      <c r="Q3063" s="3">
        <f t="shared" si="908"/>
        <v>-123.40856240170245</v>
      </c>
      <c r="R3063">
        <f t="shared" si="909"/>
        <v>56.591437598297546</v>
      </c>
      <c r="S3063">
        <f t="shared" si="910"/>
        <v>93.944351687452681</v>
      </c>
      <c r="T3063">
        <f t="shared" si="893"/>
        <v>-21.19163499759776</v>
      </c>
    </row>
    <row r="3064" spans="1:20" x14ac:dyDescent="0.25">
      <c r="A3064">
        <f t="shared" si="894"/>
        <v>592512.79534193187</v>
      </c>
      <c r="B3064">
        <f t="shared" si="911"/>
        <v>94301.340223865001</v>
      </c>
      <c r="C3064" t="str">
        <f t="shared" si="895"/>
        <v>-0.0478142931091866-0.0723196574036905i</v>
      </c>
      <c r="D3064" t="str">
        <f t="shared" si="896"/>
        <v>3.42066024876971-0.612131937867863i</v>
      </c>
      <c r="E3064" t="str">
        <f t="shared" si="897"/>
        <v>-5.7332004256106-83.9034707142108i</v>
      </c>
      <c r="F3064" t="str">
        <f t="shared" si="898"/>
        <v>2.90052533519858-1.74881358370814i</v>
      </c>
      <c r="G3064" t="str">
        <f t="shared" si="899"/>
        <v>0.996774960393318-0.0566977841385109i</v>
      </c>
      <c r="H3064" t="str">
        <f t="shared" si="900"/>
        <v>0.108243726187768-15.5495067045751i</v>
      </c>
      <c r="I3064" t="str">
        <f t="shared" si="901"/>
        <v>-0.181985792014412-0.306642960897914i</v>
      </c>
      <c r="K3064" t="str">
        <f t="shared" si="902"/>
        <v>0.00223830086020657-0.000788932935298055i</v>
      </c>
      <c r="L3064" t="str">
        <f t="shared" si="903"/>
        <v>0.000714285714285714-0.012824675271601i</v>
      </c>
      <c r="M3064" t="str">
        <f t="shared" si="904"/>
        <v>0.0025-0.000399556644351964i</v>
      </c>
      <c r="N3064">
        <f t="shared" si="905"/>
        <v>56.529232208938538</v>
      </c>
      <c r="O3064">
        <f t="shared" si="906"/>
        <v>21.239936133889543</v>
      </c>
      <c r="P3064" s="3">
        <f t="shared" si="907"/>
        <v>-21.239936133889543</v>
      </c>
      <c r="Q3064" s="3">
        <f t="shared" si="908"/>
        <v>-123.47076779106146</v>
      </c>
      <c r="R3064">
        <f t="shared" si="909"/>
        <v>56.529232208938538</v>
      </c>
      <c r="S3064">
        <f t="shared" si="910"/>
        <v>94.301340223864997</v>
      </c>
      <c r="T3064">
        <f t="shared" si="893"/>
        <v>-21.239936133889543</v>
      </c>
    </row>
    <row r="3065" spans="1:20" x14ac:dyDescent="0.25">
      <c r="A3065">
        <f t="shared" si="894"/>
        <v>594764.34396423132</v>
      </c>
      <c r="B3065">
        <f t="shared" si="911"/>
        <v>94659.685316715695</v>
      </c>
      <c r="C3065" t="str">
        <f t="shared" si="895"/>
        <v>-0.0476275270940056-0.07186757271916i</v>
      </c>
      <c r="D3065" t="str">
        <f t="shared" si="896"/>
        <v>3.42022997029339-0.613121813109948i</v>
      </c>
      <c r="E3065" t="str">
        <f t="shared" si="897"/>
        <v>-5.7629186228308-83.4651837177186i</v>
      </c>
      <c r="F3065" t="str">
        <f t="shared" si="898"/>
        <v>2.90045410912238-1.74344069854134i</v>
      </c>
      <c r="G3065" t="str">
        <f t="shared" si="899"/>
        <v>0.996750483320696-0.0569118381415934i</v>
      </c>
      <c r="H3065" t="str">
        <f t="shared" si="900"/>
        <v>0.107389627715873-15.4905011067514i</v>
      </c>
      <c r="I3065" t="str">
        <f t="shared" si="901"/>
        <v>-0.180740470310798-0.305462719144487i</v>
      </c>
      <c r="K3065" t="str">
        <f t="shared" si="902"/>
        <v>0.00223759011497488-0.000788861390177541i</v>
      </c>
      <c r="L3065" t="str">
        <f t="shared" si="903"/>
        <v>0.000714285714285714-0.0127761259928283i</v>
      </c>
      <c r="M3065" t="str">
        <f t="shared" si="904"/>
        <v>0.0025-0.000398044076859897i</v>
      </c>
      <c r="N3065">
        <f t="shared" si="905"/>
        <v>56.467072522583251</v>
      </c>
      <c r="O3065">
        <f t="shared" si="906"/>
        <v>21.288166246539614</v>
      </c>
      <c r="P3065" s="3">
        <f t="shared" si="907"/>
        <v>-21.288166246539614</v>
      </c>
      <c r="Q3065" s="3">
        <f t="shared" si="908"/>
        <v>-123.53292747741675</v>
      </c>
      <c r="R3065">
        <f t="shared" si="909"/>
        <v>56.467072522583251</v>
      </c>
      <c r="S3065">
        <f t="shared" si="910"/>
        <v>94.659685316715695</v>
      </c>
      <c r="T3065">
        <f t="shared" si="893"/>
        <v>-21.288166246539614</v>
      </c>
    </row>
    <row r="3066" spans="1:20" x14ac:dyDescent="0.25">
      <c r="A3066">
        <f t="shared" si="894"/>
        <v>597024.44847129541</v>
      </c>
      <c r="B3066">
        <f t="shared" si="911"/>
        <v>95019.392120919219</v>
      </c>
      <c r="C3066" t="str">
        <f t="shared" si="895"/>
        <v>-0.0474416435962538-0.0714188045623877i</v>
      </c>
      <c r="D3066" t="str">
        <f t="shared" si="896"/>
        <v>3.41979652496091-0.614119670074387i</v>
      </c>
      <c r="E3066" t="str">
        <f t="shared" si="897"/>
        <v>-5.79161295468873-83.0299540399797i</v>
      </c>
      <c r="F3066" t="str">
        <f t="shared" si="898"/>
        <v>2.90038234423758-1.7380928316235i</v>
      </c>
      <c r="G3066" t="str">
        <f t="shared" si="899"/>
        <v>0.996725821084739-0.0571266896265807i</v>
      </c>
      <c r="H3066" t="str">
        <f t="shared" si="900"/>
        <v>0.106542044446571-15.4317203627338i</v>
      </c>
      <c r="I3066" t="str">
        <f t="shared" si="901"/>
        <v>-0.179504573045304-0.304287050323298i</v>
      </c>
      <c r="K3066" t="str">
        <f t="shared" si="902"/>
        <v>0.00223687460998553-0.000788798725305995i</v>
      </c>
      <c r="L3066" t="str">
        <f t="shared" si="903"/>
        <v>0.000714285714285714-0.0127277605029172i</v>
      </c>
      <c r="M3066" t="str">
        <f t="shared" si="904"/>
        <v>0.0025-0.000396537235365508i</v>
      </c>
      <c r="N3066">
        <f t="shared" si="905"/>
        <v>56.404951903386447</v>
      </c>
      <c r="O3066">
        <f t="shared" si="906"/>
        <v>21.33632593125682</v>
      </c>
      <c r="P3066" s="3">
        <f t="shared" si="907"/>
        <v>-21.33632593125682</v>
      </c>
      <c r="Q3066" s="3">
        <f t="shared" si="908"/>
        <v>-123.59504809661355</v>
      </c>
      <c r="R3066">
        <f t="shared" si="909"/>
        <v>56.404951903386447</v>
      </c>
      <c r="S3066">
        <f t="shared" si="910"/>
        <v>95.019392120919221</v>
      </c>
      <c r="T3066">
        <f t="shared" si="893"/>
        <v>-21.33632593125682</v>
      </c>
    </row>
    <row r="3067" spans="1:20" x14ac:dyDescent="0.25">
      <c r="A3067">
        <f t="shared" si="894"/>
        <v>599293.14137548627</v>
      </c>
      <c r="B3067">
        <f t="shared" si="911"/>
        <v>95380.465810978712</v>
      </c>
      <c r="C3067" t="str">
        <f t="shared" si="895"/>
        <v>-0.0472566437825922-0.0709733158513762i</v>
      </c>
      <c r="D3067" t="str">
        <f t="shared" si="896"/>
        <v>3.4193598902897-0.61512551384569i</v>
      </c>
      <c r="E3067" t="str">
        <f t="shared" si="897"/>
        <v>-5.81930686324782-82.5977541929176i</v>
      </c>
      <c r="F3067" t="str">
        <f t="shared" si="898"/>
        <v>2.90031003649522-1.73276990532198i</v>
      </c>
      <c r="G3067" t="str">
        <f t="shared" si="899"/>
        <v>0.996700972294028-0.0573423414430166i</v>
      </c>
      <c r="H3067" t="str">
        <f t="shared" si="900"/>
        <v>0.10570092684194-15.3731636042161i</v>
      </c>
      <c r="I3067" t="str">
        <f t="shared" si="901"/>
        <v>-0.178278028632506-0.303115935502784i</v>
      </c>
      <c r="K3067" t="str">
        <f t="shared" si="902"/>
        <v>0.00223615431702414-0.000788744914711601i</v>
      </c>
      <c r="L3067" t="str">
        <f t="shared" si="903"/>
        <v>0.000714285714285714-0.012679578106114i</v>
      </c>
      <c r="M3067" t="str">
        <f t="shared" si="904"/>
        <v>0.0025-0.000395036098192377i</v>
      </c>
      <c r="N3067">
        <f t="shared" si="905"/>
        <v>56.342863797986567</v>
      </c>
      <c r="O3067">
        <f t="shared" si="906"/>
        <v>21.384415784851541</v>
      </c>
      <c r="P3067" s="3">
        <f t="shared" si="907"/>
        <v>-21.384415784851541</v>
      </c>
      <c r="Q3067" s="3">
        <f t="shared" si="908"/>
        <v>-123.65713620201343</v>
      </c>
      <c r="R3067">
        <f t="shared" si="909"/>
        <v>56.342863797986567</v>
      </c>
      <c r="S3067">
        <f t="shared" si="910"/>
        <v>95.380465810978706</v>
      </c>
      <c r="T3067">
        <f t="shared" si="893"/>
        <v>-21.384415784851541</v>
      </c>
    </row>
    <row r="3068" spans="1:20" x14ac:dyDescent="0.25">
      <c r="A3068">
        <f t="shared" si="894"/>
        <v>601570.45531271317</v>
      </c>
      <c r="B3068">
        <f t="shared" si="911"/>
        <v>95742.911581060427</v>
      </c>
      <c r="C3068" t="str">
        <f t="shared" si="895"/>
        <v>-0.0470725285685274-0.0705310700022409i</v>
      </c>
      <c r="D3068" t="str">
        <f t="shared" si="896"/>
        <v>3.41892004364997-0.61613934952318i</v>
      </c>
      <c r="E3068" t="str">
        <f t="shared" si="897"/>
        <v>-5.84602328720934-82.1685569335035i</v>
      </c>
      <c r="F3068" t="str">
        <f t="shared" si="898"/>
        <v>2.90023718181645-1.72747184235498i</v>
      </c>
      <c r="G3068" t="str">
        <f t="shared" si="899"/>
        <v>0.996675935546827-0.0575587964492284i</v>
      </c>
      <c r="H3068" t="str">
        <f t="shared" si="900"/>
        <v>0.104866225746625-15.3148299663735i</v>
      </c>
      <c r="I3068" t="str">
        <f t="shared" si="901"/>
        <v>-0.177060766032289-0.30194935584004i</v>
      </c>
      <c r="K3068" t="str">
        <f t="shared" si="902"/>
        <v>0.00223542920777655-0.000788699932318213i</v>
      </c>
      <c r="L3068" t="str">
        <f t="shared" si="903"/>
        <v>0.000714285714285714-0.0126315781092986i</v>
      </c>
      <c r="M3068" t="str">
        <f t="shared" si="904"/>
        <v>0.0025-0.000393540643746141i</v>
      </c>
      <c r="N3068">
        <f t="shared" si="905"/>
        <v>56.280801734409906</v>
      </c>
      <c r="O3068">
        <f t="shared" si="906"/>
        <v>21.432436405144806</v>
      </c>
      <c r="P3068" s="3">
        <f t="shared" si="907"/>
        <v>-21.432436405144806</v>
      </c>
      <c r="Q3068" s="3">
        <f t="shared" si="908"/>
        <v>-123.71919826559009</v>
      </c>
      <c r="R3068">
        <f t="shared" si="909"/>
        <v>56.280801734409906</v>
      </c>
      <c r="S3068">
        <f t="shared" si="910"/>
        <v>95.742911581060426</v>
      </c>
      <c r="T3068">
        <f t="shared" si="893"/>
        <v>-21.432436405144806</v>
      </c>
    </row>
    <row r="3069" spans="1:20" x14ac:dyDescent="0.25">
      <c r="A3069">
        <f t="shared" si="894"/>
        <v>603856.42304290144</v>
      </c>
      <c r="B3069">
        <f t="shared" si="911"/>
        <v>96106.734645068456</v>
      </c>
      <c r="C3069" t="str">
        <f t="shared" si="895"/>
        <v>-0.0468892986266847-0.0700920309225983i</v>
      </c>
      <c r="D3069" t="str">
        <f t="shared" si="896"/>
        <v>3.41847696226394-0.617161182220033i</v>
      </c>
      <c r="E3069" t="str">
        <f t="shared" si="897"/>
        <v>-5.87178467272931-81.7423352633034i</v>
      </c>
      <c r="F3069" t="str">
        <f t="shared" si="898"/>
        <v>2.90016377609207-1.72219856579034i</v>
      </c>
      <c r="G3069" t="str">
        <f t="shared" si="899"/>
        <v>0.996650709431016-0.0577760575123375i</v>
      </c>
      <c r="H3069" t="str">
        <f t="shared" si="900"/>
        <v>0.104037892384844-15.2567185878474i</v>
      </c>
      <c r="I3069" t="str">
        <f t="shared" si="901"/>
        <v>-0.175852714745648-0.300787292580262i</v>
      </c>
      <c r="K3069" t="str">
        <f t="shared" si="902"/>
        <v>0.0022346992538294-0.000788663751943181i</v>
      </c>
      <c r="L3069" t="str">
        <f t="shared" si="903"/>
        <v>0.000714285714285714-0.0125837598219751i</v>
      </c>
      <c r="M3069" t="str">
        <f t="shared" si="904"/>
        <v>0.0025-0.000392050850514186i</v>
      </c>
      <c r="N3069">
        <f t="shared" si="905"/>
        <v>56.218759320987218</v>
      </c>
      <c r="O3069">
        <f t="shared" si="906"/>
        <v>21.480388390880822</v>
      </c>
      <c r="P3069" s="3">
        <f t="shared" si="907"/>
        <v>-21.480388390880822</v>
      </c>
      <c r="Q3069" s="3">
        <f t="shared" si="908"/>
        <v>-123.78124067901278</v>
      </c>
      <c r="R3069">
        <f t="shared" si="909"/>
        <v>56.218759320987218</v>
      </c>
      <c r="S3069">
        <f t="shared" si="910"/>
        <v>96.106734645068457</v>
      </c>
      <c r="T3069">
        <f t="shared" si="893"/>
        <v>-21.480388390880822</v>
      </c>
    </row>
    <row r="3070" spans="1:20" x14ac:dyDescent="0.25">
      <c r="A3070">
        <f t="shared" si="894"/>
        <v>606151.07745046448</v>
      </c>
      <c r="B3070">
        <f t="shared" si="911"/>
        <v>96471.940236719718</v>
      </c>
      <c r="C3070" t="str">
        <f t="shared" si="895"/>
        <v>-0.0467069543948487-0.0696561630050282i</v>
      </c>
      <c r="D3070" t="str">
        <f t="shared" si="896"/>
        <v>3.41803062320508-0.618191017062309i</v>
      </c>
      <c r="E3070" t="str">
        <f t="shared" si="897"/>
        <v>-5.89661298399694-81.3190624279401i</v>
      </c>
      <c r="F3070" t="str">
        <f t="shared" si="898"/>
        <v>2.90008981518246-1.71694999904433i</v>
      </c>
      <c r="G3070" t="str">
        <f t="shared" si="899"/>
        <v>0.996625292524006-0.0579941275082698i</v>
      </c>
      <c r="H3070" t="str">
        <f t="shared" si="900"/>
        <v>0.103215878357408-15.1988286107302i</v>
      </c>
      <c r="I3070" t="str">
        <f t="shared" si="901"/>
        <v>-0.174653804810528-0.299629727056232i</v>
      </c>
      <c r="K3070" t="str">
        <f t="shared" si="902"/>
        <v>0.00223396442667081-0.000788636347295314i</v>
      </c>
      <c r="L3070" t="str">
        <f t="shared" si="903"/>
        <v>0.000714285714285714-0.0125361225562613i</v>
      </c>
      <c r="M3070" t="str">
        <f t="shared" si="904"/>
        <v>0.0025-0.000390566697065339i</v>
      </c>
      <c r="N3070">
        <f t="shared" si="905"/>
        <v>56.156730245287406</v>
      </c>
      <c r="O3070">
        <f t="shared" si="906"/>
        <v>21.528272341641376</v>
      </c>
      <c r="P3070" s="3">
        <f t="shared" si="907"/>
        <v>-21.528272341641376</v>
      </c>
      <c r="Q3070" s="3">
        <f t="shared" si="908"/>
        <v>-123.84326975471259</v>
      </c>
      <c r="R3070">
        <f t="shared" si="909"/>
        <v>56.156730245287406</v>
      </c>
      <c r="S3070">
        <f t="shared" si="910"/>
        <v>96.471940236719718</v>
      </c>
      <c r="T3070">
        <f t="shared" si="893"/>
        <v>-21.528272341641376</v>
      </c>
    </row>
    <row r="3071" spans="1:20" x14ac:dyDescent="0.25">
      <c r="A3071">
        <f t="shared" si="894"/>
        <v>608454.45154477633</v>
      </c>
      <c r="B3071">
        <f t="shared" si="911"/>
        <v>96838.533609619262</v>
      </c>
      <c r="C3071" t="str">
        <f t="shared" si="895"/>
        <v>-0.0465254960837677-0.0692234311205916i</v>
      </c>
      <c r="D3071" t="str">
        <f t="shared" si="896"/>
        <v>3.41758100339734-0.619228859187975i</v>
      </c>
      <c r="E3071" t="str">
        <f t="shared" si="897"/>
        <v>-5.92052971358638-80.8987119164681i</v>
      </c>
      <c r="F3071" t="str">
        <f t="shared" si="898"/>
        <v>2.90001529491742-1.71172606588047i</v>
      </c>
      <c r="G3071" t="str">
        <f t="shared" si="899"/>
        <v>0.996599683392674-0.0582130093217651i</v>
      </c>
      <c r="H3071" t="str">
        <f t="shared" si="900"/>
        <v>0.102400135638766-15.14115918055i</v>
      </c>
      <c r="I3071" t="str">
        <f t="shared" si="901"/>
        <v>-0.173463966797699-0.298476640687802i</v>
      </c>
      <c r="K3071" t="str">
        <f t="shared" si="902"/>
        <v>0.00223322469769089-0.00078861769197268i</v>
      </c>
      <c r="L3071" t="str">
        <f t="shared" si="903"/>
        <v>0.000714285714285714-0.0124886656268792i</v>
      </c>
      <c r="M3071" t="str">
        <f t="shared" si="904"/>
        <v>0.0025-0.00038908816204955i</v>
      </c>
      <c r="N3071">
        <f t="shared" si="905"/>
        <v>56.094708273066203</v>
      </c>
      <c r="O3071">
        <f t="shared" si="906"/>
        <v>21.576088857764141</v>
      </c>
      <c r="P3071" s="3">
        <f t="shared" si="907"/>
        <v>-21.576088857764141</v>
      </c>
      <c r="Q3071" s="3">
        <f t="shared" si="908"/>
        <v>-123.9052917269338</v>
      </c>
      <c r="R3071">
        <f t="shared" si="909"/>
        <v>56.094708273066203</v>
      </c>
      <c r="S3071">
        <f t="shared" si="910"/>
        <v>96.838533609619262</v>
      </c>
      <c r="T3071">
        <f t="shared" si="893"/>
        <v>-21.576088857764141</v>
      </c>
    </row>
    <row r="3072" spans="1:20" x14ac:dyDescent="0.25">
      <c r="A3072">
        <f t="shared" si="894"/>
        <v>610766.57846064644</v>
      </c>
      <c r="B3072">
        <f t="shared" si="911"/>
        <v>97206.520037335824</v>
      </c>
      <c r="C3072" t="str">
        <f t="shared" si="895"/>
        <v>-0.046344923684746-0.0687938006124116i</v>
      </c>
      <c r="D3072" t="str">
        <f t="shared" si="896"/>
        <v>3.41712807961432-0.620274713745906i</v>
      </c>
      <c r="E3072" t="str">
        <f t="shared" si="897"/>
        <v>-5.94355589259124-80.481257460662i</v>
      </c>
      <c r="F3072" t="str">
        <f t="shared" si="898"/>
        <v>2.89994021109575-1.70652669040835i</v>
      </c>
      <c r="G3072" t="str">
        <f t="shared" si="899"/>
        <v>0.99657388059328-0.0584327058463879i</v>
      </c>
      <c r="H3072" t="str">
        <f t="shared" si="900"/>
        <v>0.101590616574074-15.0837094462552i</v>
      </c>
      <c r="I3072" t="str">
        <f t="shared" si="901"/>
        <v>-0.172283131806649-0.297328014981337i</v>
      </c>
      <c r="K3072" t="str">
        <f t="shared" si="902"/>
        <v>0.0022324800381825-0.000788607759460556i</v>
      </c>
      <c r="L3072" t="str">
        <f t="shared" si="903"/>
        <v>0.000714285714285714-0.0124413883511448i</v>
      </c>
      <c r="M3072" t="str">
        <f t="shared" si="904"/>
        <v>0.0025-0.0003876152241976i</v>
      </c>
      <c r="N3072">
        <f t="shared" si="905"/>
        <v>56.032687247222825</v>
      </c>
      <c r="O3072">
        <f t="shared" si="906"/>
        <v>21.623838540263375</v>
      </c>
      <c r="P3072" s="3">
        <f t="shared" si="907"/>
        <v>-21.623838540263375</v>
      </c>
      <c r="Q3072" s="3">
        <f t="shared" si="908"/>
        <v>-123.96731275277718</v>
      </c>
      <c r="R3072">
        <f t="shared" si="909"/>
        <v>56.032687247222825</v>
      </c>
      <c r="S3072">
        <f t="shared" si="910"/>
        <v>97.206520037335821</v>
      </c>
      <c r="T3072">
        <f t="shared" si="893"/>
        <v>-21.623838540263375</v>
      </c>
    </row>
    <row r="3073" spans="1:20" x14ac:dyDescent="0.25">
      <c r="A3073">
        <f t="shared" si="894"/>
        <v>613087.4914587969</v>
      </c>
      <c r="B3073">
        <f t="shared" si="911"/>
        <v>97575.904813477697</v>
      </c>
      <c r="C3073" t="str">
        <f t="shared" si="895"/>
        <v>-0.0461652369770098-0.0683672372893316i</v>
      </c>
      <c r="D3073" t="str">
        <f t="shared" si="896"/>
        <v>3.41667182847858-0.621328585894894i</v>
      </c>
      <c r="E3073" t="str">
        <f t="shared" si="897"/>
        <v>-5.96571210053174-80.066673034238i</v>
      </c>
      <c r="F3073" t="str">
        <f t="shared" si="898"/>
        <v>2.89986455948523-1.70135179708242i</v>
      </c>
      <c r="G3073" t="str">
        <f t="shared" si="899"/>
        <v>0.996547882671395-0.0586532199845358i</v>
      </c>
      <c r="H3073" t="str">
        <f t="shared" si="900"/>
        <v>0.100787273876298-15.0264785602i</v>
      </c>
      <c r="I3073" t="str">
        <f t="shared" si="901"/>
        <v>-0.171111231461529-0.29618383152924i</v>
      </c>
      <c r="K3073" t="str">
        <f t="shared" si="902"/>
        <v>0.00223173041934185-0.000788606523129218i</v>
      </c>
      <c r="L3073" t="str">
        <f t="shared" si="903"/>
        <v>0.000714285714285714-0.0123942900489588i</v>
      </c>
      <c r="M3073" t="str">
        <f t="shared" si="904"/>
        <v>0.0025-0.00038614786232078i</v>
      </c>
      <c r="N3073">
        <f t="shared" si="905"/>
        <v>55.970661086780538</v>
      </c>
      <c r="O3073">
        <f t="shared" si="906"/>
        <v>21.671521990752765</v>
      </c>
      <c r="P3073" s="3">
        <f t="shared" si="907"/>
        <v>-21.671521990752765</v>
      </c>
      <c r="Q3073" s="3">
        <f t="shared" si="908"/>
        <v>-124.02933891321946</v>
      </c>
      <c r="R3073">
        <f t="shared" si="909"/>
        <v>55.970661086780538</v>
      </c>
      <c r="S3073">
        <f t="shared" si="910"/>
        <v>97.575904813477692</v>
      </c>
      <c r="T3073">
        <f t="shared" si="893"/>
        <v>-21.671521990752765</v>
      </c>
    </row>
    <row r="3074" spans="1:20" x14ac:dyDescent="0.25">
      <c r="A3074">
        <f t="shared" si="894"/>
        <v>615417.22392634035</v>
      </c>
      <c r="B3074">
        <f t="shared" si="911"/>
        <v>97946.693251768913</v>
      </c>
      <c r="C3074" t="str">
        <f t="shared" si="895"/>
        <v>-0.0459864355348716-0.0679437074196258i</v>
      </c>
      <c r="D3074" t="str">
        <f t="shared" si="896"/>
        <v>3.41621222646075-0.622390480802631i</v>
      </c>
      <c r="E3074" t="str">
        <f t="shared" si="897"/>
        <v>-5.98701847505601-79.6549328519945i</v>
      </c>
      <c r="F3074" t="str">
        <f t="shared" si="898"/>
        <v>2.89978833582225-1.69620131070082i</v>
      </c>
      <c r="G3074" t="str">
        <f t="shared" si="899"/>
        <v>0.996521688161821-0.0588745546474501i</v>
      </c>
      <c r="H3074" t="str">
        <f t="shared" si="900"/>
        <v>0.0999900606233203-14.9694656781291i</v>
      </c>
      <c r="I3074" t="str">
        <f t="shared" si="901"/>
        <v>-0.16994819790711-0.295044072009408i</v>
      </c>
      <c r="K3074" t="str">
        <f t="shared" si="902"/>
        <v>0.00223097581226923-0.000788613956231882i</v>
      </c>
      <c r="L3074" t="str">
        <f t="shared" si="903"/>
        <v>0.000714285714285714-0.0123473700427962i</v>
      </c>
      <c r="M3074" t="str">
        <f t="shared" si="904"/>
        <v>0.0025-0.000384686055310601i</v>
      </c>
      <c r="N3074">
        <f t="shared" si="905"/>
        <v>55.908623785870716</v>
      </c>
      <c r="O3074">
        <f t="shared" si="906"/>
        <v>21.719139811371647</v>
      </c>
      <c r="P3074" s="3">
        <f t="shared" si="907"/>
        <v>-21.719139811371647</v>
      </c>
      <c r="Q3074" s="3">
        <f t="shared" si="908"/>
        <v>-124.09137621412928</v>
      </c>
      <c r="R3074">
        <f t="shared" si="909"/>
        <v>55.908623785870716</v>
      </c>
      <c r="S3074">
        <f t="shared" si="910"/>
        <v>97.946693251768906</v>
      </c>
      <c r="T3074">
        <f t="shared" si="893"/>
        <v>-21.719139811371647</v>
      </c>
    </row>
    <row r="3075" spans="1:20" x14ac:dyDescent="0.25">
      <c r="A3075">
        <f t="shared" si="894"/>
        <v>617755.80937726051</v>
      </c>
      <c r="B3075">
        <f t="shared" si="911"/>
        <v>98318.89068612564</v>
      </c>
      <c r="C3075" t="str">
        <f t="shared" si="895"/>
        <v>-0.0458085187346821-0.0675231777247845i</v>
      </c>
      <c r="D3075" t="str">
        <f t="shared" si="896"/>
        <v>3.41574924987883-0.623460403644686i</v>
      </c>
      <c r="E3075" t="str">
        <f t="shared" si="897"/>
        <v>-6.00749472142765-79.2460113688865i</v>
      </c>
      <c r="F3075" t="str">
        <f t="shared" si="898"/>
        <v>2.89971153581162-1.69107515640419i</v>
      </c>
      <c r="G3075" t="str">
        <f t="shared" si="899"/>
        <v>0.996495295588515-0.0590967127552239i</v>
      </c>
      <c r="H3075" t="str">
        <f t="shared" si="900"/>
        <v>0.0991989302550883-14.9126699591626i</v>
      </c>
      <c r="I3075" t="str">
        <f t="shared" si="901"/>
        <v>-0.168793963804785-0.293908718184727i</v>
      </c>
      <c r="K3075" t="str">
        <f t="shared" si="902"/>
        <v>0.00223021618796968-0.000788630031902489i</v>
      </c>
      <c r="L3075" t="str">
        <f t="shared" si="903"/>
        <v>0.000714285714285714-0.0123006276576969i</v>
      </c>
      <c r="M3075" t="str">
        <f t="shared" si="904"/>
        <v>0.0025-0.000383229782138474i</v>
      </c>
      <c r="N3075">
        <f t="shared" si="905"/>
        <v>55.84656941273839</v>
      </c>
      <c r="O3075">
        <f t="shared" si="906"/>
        <v>21.766692604713505</v>
      </c>
      <c r="P3075" s="3">
        <f t="shared" si="907"/>
        <v>-21.766692604713505</v>
      </c>
      <c r="Q3075" s="3">
        <f t="shared" si="908"/>
        <v>-124.15343058726161</v>
      </c>
      <c r="R3075">
        <f t="shared" si="909"/>
        <v>55.84656941273839</v>
      </c>
      <c r="S3075">
        <f t="shared" si="910"/>
        <v>98.318890686125641</v>
      </c>
      <c r="T3075">
        <f t="shared" si="893"/>
        <v>-21.766692604713505</v>
      </c>
    </row>
    <row r="3076" spans="1:20" x14ac:dyDescent="0.25">
      <c r="A3076">
        <f t="shared" si="894"/>
        <v>620103.28145289409</v>
      </c>
      <c r="B3076">
        <f t="shared" si="911"/>
        <v>98692.502470732914</v>
      </c>
      <c r="C3076" t="str">
        <f t="shared" si="895"/>
        <v>-0.0456314857615906-0.0671056153733725i</v>
      </c>
      <c r="D3076" t="str">
        <f t="shared" si="896"/>
        <v>3.4152828748974-0.624538359603489i</v>
      </c>
      <c r="E3076" t="str">
        <f t="shared" si="897"/>
        <v>-6.02716012180761-78.8398832790421i</v>
      </c>
      <c r="F3076" t="str">
        <f t="shared" si="898"/>
        <v>2.89963415512646-1.68597325967456i</v>
      </c>
      <c r="G3076" t="str">
        <f t="shared" si="899"/>
        <v>0.996468703464511-0.0593196972368116i</v>
      </c>
      <c r="H3076" t="str">
        <f t="shared" si="900"/>
        <v>0.0984138365707786-14.8560905657818i</v>
      </c>
      <c r="I3076" t="str">
        <f t="shared" si="901"/>
        <v>-0.167648462328604-0.292777751902591i</v>
      </c>
      <c r="K3076" t="str">
        <f t="shared" si="902"/>
        <v>0.00222945151735376-0.000788654723153589i</v>
      </c>
      <c r="L3076" t="str">
        <f t="shared" si="903"/>
        <v>0.000714285714285714-0.0122540622212561i</v>
      </c>
      <c r="M3076" t="str">
        <f t="shared" si="904"/>
        <v>0.0025-0.000381779021855424i</v>
      </c>
      <c r="N3076">
        <f t="shared" si="905"/>
        <v>55.784492108759224</v>
      </c>
      <c r="O3076">
        <f t="shared" si="906"/>
        <v>21.814180973755942</v>
      </c>
      <c r="P3076" s="3">
        <f t="shared" si="907"/>
        <v>-21.814180973755942</v>
      </c>
      <c r="Q3076" s="3">
        <f t="shared" si="908"/>
        <v>-124.21550789124078</v>
      </c>
      <c r="R3076">
        <f t="shared" si="909"/>
        <v>55.784492108759224</v>
      </c>
      <c r="S3076">
        <f t="shared" si="910"/>
        <v>98.692502470732919</v>
      </c>
      <c r="T3076">
        <f t="shared" si="893"/>
        <v>-21.814180973755942</v>
      </c>
    </row>
    <row r="3077" spans="1:20" x14ac:dyDescent="0.25">
      <c r="A3077">
        <f t="shared" si="894"/>
        <v>622459.67392241512</v>
      </c>
      <c r="B3077">
        <f t="shared" si="911"/>
        <v>99067.533980121705</v>
      </c>
      <c r="C3077" t="str">
        <f t="shared" si="895"/>
        <v>-0.0454553356161047-0.0666909879749368i</v>
      </c>
      <c r="D3077" t="str">
        <f t="shared" si="896"/>
        <v>3.41481307752678-0.625624353867266i</v>
      </c>
      <c r="E3077" t="str">
        <f t="shared" si="897"/>
        <v>-6.04603354433922-78.4365235147025i</v>
      </c>
      <c r="F3077" t="str">
        <f t="shared" si="898"/>
        <v>2.89955618940781-1.68089554633408i</v>
      </c>
      <c r="G3077" t="str">
        <f t="shared" si="899"/>
        <v>0.996441910291844-0.0595435110300375i</v>
      </c>
      <c r="H3077" t="str">
        <f t="shared" si="900"/>
        <v>0.0976347337259769-14.7997266638136i</v>
      </c>
      <c r="I3077" t="str">
        <f t="shared" si="901"/>
        <v>-0.166511627161319-0.291651155094364i</v>
      </c>
      <c r="K3077" t="str">
        <f t="shared" si="902"/>
        <v>0.00222868177123828-0.000788688002874179i</v>
      </c>
      <c r="L3077" t="str">
        <f t="shared" si="903"/>
        <v>0.000714285714285714-0.0122076730636144i</v>
      </c>
      <c r="M3077" t="str">
        <f t="shared" si="904"/>
        <v>0.0025-0.000380333753591775i</v>
      </c>
      <c r="N3077">
        <f t="shared" si="905"/>
        <v>55.7223860874672</v>
      </c>
      <c r="O3077">
        <f t="shared" si="906"/>
        <v>21.861605521795163</v>
      </c>
      <c r="P3077" s="3">
        <f t="shared" si="907"/>
        <v>-21.861605521795163</v>
      </c>
      <c r="Q3077" s="3">
        <f t="shared" si="908"/>
        <v>-124.2776139125328</v>
      </c>
      <c r="R3077">
        <f t="shared" si="909"/>
        <v>55.7223860874672</v>
      </c>
      <c r="S3077">
        <f t="shared" si="910"/>
        <v>99.067533980121709</v>
      </c>
      <c r="T3077">
        <f t="shared" si="893"/>
        <v>-21.861605521795163</v>
      </c>
    </row>
    <row r="3078" spans="1:20" x14ac:dyDescent="0.25">
      <c r="A3078">
        <f t="shared" si="894"/>
        <v>624825.02068332036</v>
      </c>
      <c r="B3078">
        <f t="shared" si="911"/>
        <v>99443.990609246175</v>
      </c>
      <c r="C3078" t="str">
        <f t="shared" si="895"/>
        <v>-0.0452800671204681-0.0662792635740039i</v>
      </c>
      <c r="D3078" t="str">
        <f t="shared" si="896"/>
        <v>3.41433983362233-0.626718391629014i</v>
      </c>
      <c r="E3078" t="str">
        <f t="shared" si="897"/>
        <v>-6.06413345203217-78.0359072451228i</v>
      </c>
      <c r="F3078" t="str">
        <f t="shared" si="898"/>
        <v>2.89947763426445-1.67584194254393i</v>
      </c>
      <c r="G3078" t="str">
        <f t="shared" si="899"/>
        <v>0.996414914561467-0.0597681570816036i</v>
      </c>
      <c r="H3078" t="str">
        <f t="shared" si="900"/>
        <v>0.0968615762298958-14.7435774224169i</v>
      </c>
      <c r="I3078" t="str">
        <f t="shared" si="901"/>
        <v>-0.165383392490491-0.290528909774912i</v>
      </c>
      <c r="K3078" t="str">
        <f t="shared" si="902"/>
        <v>0.00222790692034702-0.000788729843827523i</v>
      </c>
      <c r="L3078" t="str">
        <f t="shared" si="903"/>
        <v>0.000714285714285714-0.0121614595174481i</v>
      </c>
      <c r="M3078" t="str">
        <f t="shared" si="904"/>
        <v>0.0025-0.000378893956556859i</v>
      </c>
      <c r="N3078">
        <f t="shared" si="905"/>
        <v>55.660245633600283</v>
      </c>
      <c r="O3078">
        <f t="shared" si="906"/>
        <v>21.90896685238048</v>
      </c>
      <c r="P3078" s="3">
        <f t="shared" si="907"/>
        <v>-21.90896685238048</v>
      </c>
      <c r="Q3078" s="3">
        <f t="shared" si="908"/>
        <v>-124.33975436639972</v>
      </c>
      <c r="R3078">
        <f t="shared" si="909"/>
        <v>55.660245633600283</v>
      </c>
      <c r="S3078">
        <f t="shared" si="910"/>
        <v>99.443990609246171</v>
      </c>
      <c r="T3078">
        <f t="shared" si="893"/>
        <v>-21.90896685238048</v>
      </c>
    </row>
    <row r="3079" spans="1:20" x14ac:dyDescent="0.25">
      <c r="A3079">
        <f t="shared" si="894"/>
        <v>627199.35576191696</v>
      </c>
      <c r="B3079">
        <f t="shared" si="911"/>
        <v>99821.877773561311</v>
      </c>
      <c r="C3079" t="str">
        <f t="shared" si="895"/>
        <v>-0.0451056789248528-0.0658704106441327i</v>
      </c>
      <c r="D3079" t="str">
        <f t="shared" si="896"/>
        <v>3.41386311888359-0.627820478085417i</v>
      </c>
      <c r="E3079" t="str">
        <f t="shared" si="897"/>
        <v>-6.08147791145742-77.6380098754048i</v>
      </c>
      <c r="F3079" t="str">
        <f t="shared" si="898"/>
        <v>2.89939848527275-1.67081237480312i</v>
      </c>
      <c r="G3079" t="str">
        <f t="shared" si="899"/>
        <v>0.996387714753173-0.0599936383470987i</v>
      </c>
      <c r="H3079" t="str">
        <f t="shared" si="900"/>
        <v>0.0960943189426035-14.6876420140672i</v>
      </c>
      <c r="I3079" t="str">
        <f t="shared" si="901"/>
        <v>-0.1642636930046-0.289410998042097i</v>
      </c>
      <c r="K3079" t="str">
        <f t="shared" si="902"/>
        <v>0.00222712693531164-0.000788780218648995i</v>
      </c>
      <c r="L3079" t="str">
        <f t="shared" si="903"/>
        <v>0.000714285714285714-0.0121154209179599i</v>
      </c>
      <c r="M3079" t="str">
        <f t="shared" si="904"/>
        <v>0.0025-0.000377459610038711i</v>
      </c>
      <c r="N3079">
        <f t="shared" si="905"/>
        <v>55.598065102156028</v>
      </c>
      <c r="O3079">
        <f t="shared" si="906"/>
        <v>21.956265569252359</v>
      </c>
      <c r="P3079" s="3">
        <f t="shared" si="907"/>
        <v>-21.956265569252359</v>
      </c>
      <c r="Q3079" s="3">
        <f t="shared" si="908"/>
        <v>-124.40193489784397</v>
      </c>
      <c r="R3079">
        <f t="shared" si="909"/>
        <v>55.598065102156028</v>
      </c>
      <c r="S3079">
        <f t="shared" si="910"/>
        <v>99.821877773561312</v>
      </c>
      <c r="T3079">
        <f t="shared" si="893"/>
        <v>-21.956265569252359</v>
      </c>
    </row>
    <row r="3080" spans="1:20" x14ac:dyDescent="0.25">
      <c r="A3080">
        <f t="shared" si="894"/>
        <v>629582.71331381227</v>
      </c>
      <c r="B3080">
        <f t="shared" si="911"/>
        <v>100201.20090910085</v>
      </c>
      <c r="C3080" t="str">
        <f t="shared" si="895"/>
        <v>-0.0449321695133735-0.0654643980820392i</v>
      </c>
      <c r="D3080" t="str">
        <f t="shared" si="896"/>
        <v>3.41338290885354-0.628930618435788i</v>
      </c>
      <c r="E3080" t="str">
        <f t="shared" si="897"/>
        <v>-6.09808460125107-77.2428070452856i</v>
      </c>
      <c r="F3080" t="str">
        <f t="shared" si="898"/>
        <v>2.89931873797633-1.66580676994736i</v>
      </c>
      <c r="G3080" t="str">
        <f t="shared" si="899"/>
        <v>0.996360309335516-0.0602199577910058i</v>
      </c>
      <c r="H3080" t="str">
        <f t="shared" si="900"/>
        <v>0.0953329170722779-14.6319196145425i</v>
      </c>
      <c r="I3080" t="str">
        <f t="shared" si="901"/>
        <v>-0.163152463889201-0.288297402076292i</v>
      </c>
      <c r="K3080" t="str">
        <f t="shared" si="902"/>
        <v>0.00222634178667239-0.000788839099843912i</v>
      </c>
      <c r="L3080" t="str">
        <f t="shared" si="903"/>
        <v>0.000714285714285714-0.012069556602869i</v>
      </c>
      <c r="M3080" t="str">
        <f t="shared" si="904"/>
        <v>0.0025-0.000376030693403778i</v>
      </c>
      <c r="N3080">
        <f t="shared" si="905"/>
        <v>55.535838917461575</v>
      </c>
      <c r="O3080">
        <f t="shared" si="906"/>
        <v>22.003502276282433</v>
      </c>
      <c r="P3080" s="3">
        <f t="shared" si="907"/>
        <v>-22.003502276282433</v>
      </c>
      <c r="Q3080" s="3">
        <f t="shared" si="908"/>
        <v>-124.46416108253842</v>
      </c>
      <c r="R3080">
        <f t="shared" si="909"/>
        <v>55.535838917461575</v>
      </c>
      <c r="S3080">
        <f t="shared" si="910"/>
        <v>100.20120090910085</v>
      </c>
      <c r="T3080">
        <f t="shared" si="893"/>
        <v>-22.003502276282433</v>
      </c>
    </row>
    <row r="3081" spans="1:20" x14ac:dyDescent="0.25">
      <c r="A3081">
        <f t="shared" si="894"/>
        <v>631975.12762440485</v>
      </c>
      <c r="B3081">
        <f t="shared" si="911"/>
        <v>100581.96547255544</v>
      </c>
      <c r="C3081" t="str">
        <f t="shared" si="895"/>
        <v>-0.0447595372099281-0.0650611952017887i</v>
      </c>
      <c r="D3081" t="str">
        <f t="shared" si="896"/>
        <v>3.41289917891783-0.630048817880982i</v>
      </c>
      <c r="E3081" t="str">
        <f t="shared" si="897"/>
        <v>-6.11397082043667-76.850274627874i</v>
      </c>
      <c r="F3081" t="str">
        <f t="shared" si="898"/>
        <v>2.89923838788587-1.66082505514789i</v>
      </c>
      <c r="G3081" t="str">
        <f t="shared" si="899"/>
        <v>0.996332696765731-0.0604471183867095i</v>
      </c>
      <c r="H3081" t="str">
        <f t="shared" si="900"/>
        <v>0.0945773261724826-14.5764094029085i</v>
      </c>
      <c r="I3081" t="str">
        <f t="shared" si="901"/>
        <v>-0.162049640823104-0.287188104139885i</v>
      </c>
      <c r="K3081" t="str">
        <f t="shared" si="902"/>
        <v>0.00222555144487896-0.00078890645978531i</v>
      </c>
      <c r="L3081" t="str">
        <f t="shared" si="903"/>
        <v>0.000714285714285714-0.0120238659124018i</v>
      </c>
      <c r="M3081" t="str">
        <f t="shared" si="904"/>
        <v>0.0025-0.000374607186096609i</v>
      </c>
      <c r="N3081">
        <f t="shared" si="905"/>
        <v>55.473561572256671</v>
      </c>
      <c r="O3081">
        <f t="shared" si="906"/>
        <v>22.050677577415748</v>
      </c>
      <c r="P3081" s="3">
        <f t="shared" si="907"/>
        <v>-22.050677577415748</v>
      </c>
      <c r="Q3081" s="3">
        <f t="shared" si="908"/>
        <v>-124.52643842774333</v>
      </c>
      <c r="R3081">
        <f t="shared" si="909"/>
        <v>55.473561572256671</v>
      </c>
      <c r="S3081">
        <f t="shared" si="910"/>
        <v>100.58196547255544</v>
      </c>
      <c r="T3081">
        <f t="shared" si="893"/>
        <v>-22.050677577415748</v>
      </c>
    </row>
    <row r="3082" spans="1:20" x14ac:dyDescent="0.25">
      <c r="A3082">
        <f t="shared" si="894"/>
        <v>634376.63310937758</v>
      </c>
      <c r="B3082">
        <f t="shared" si="911"/>
        <v>100964.17694135115</v>
      </c>
      <c r="C3082" t="str">
        <f t="shared" si="895"/>
        <v>-0.0445877801838746-0.0646607717290617i</v>
      </c>
      <c r="D3082" t="str">
        <f t="shared" si="896"/>
        <v>3.41241190430391-0.631175081622293i</v>
      </c>
      <c r="E3082" t="str">
        <f t="shared" si="897"/>
        <v>-6.12915349656391-76.4603887283491i</v>
      </c>
      <c r="F3082" t="str">
        <f t="shared" si="898"/>
        <v>2.89915743047889-1.65586715791032i</v>
      </c>
      <c r="G3082" t="str">
        <f t="shared" si="899"/>
        <v>0.99630487548965-0.0606751231165038i</v>
      </c>
      <c r="H3082" t="str">
        <f t="shared" si="900"/>
        <v>0.0938275021394681-14.5211105615049i</v>
      </c>
      <c r="I3082" t="str">
        <f t="shared" si="901"/>
        <v>-0.160955159974587-0.286083086576815i</v>
      </c>
      <c r="K3082" t="str">
        <f t="shared" si="902"/>
        <v>0.00222475588029138-0.000788982270711818i</v>
      </c>
      <c r="L3082" t="str">
        <f t="shared" si="903"/>
        <v>0.000714285714285714-0.0119783481892826i</v>
      </c>
      <c r="M3082" t="str">
        <f t="shared" si="904"/>
        <v>0.0025-0.00037318906763958i</v>
      </c>
      <c r="N3082">
        <f t="shared" si="905"/>
        <v>55.411227626788971</v>
      </c>
      <c r="O3082">
        <f t="shared" si="906"/>
        <v>22.097792076614468</v>
      </c>
      <c r="P3082" s="3">
        <f t="shared" si="907"/>
        <v>-22.097792076614468</v>
      </c>
      <c r="Q3082" s="3">
        <f t="shared" si="908"/>
        <v>-124.58877237321103</v>
      </c>
      <c r="R3082">
        <f t="shared" si="909"/>
        <v>55.411227626788971</v>
      </c>
      <c r="S3082">
        <f t="shared" si="910"/>
        <v>100.96417694135116</v>
      </c>
      <c r="T3082">
        <f t="shared" si="893"/>
        <v>-22.097792076614468</v>
      </c>
    </row>
    <row r="3083" spans="1:20" x14ac:dyDescent="0.25">
      <c r="A3083">
        <f t="shared" si="894"/>
        <v>636787.26431519317</v>
      </c>
      <c r="B3083">
        <f t="shared" si="911"/>
        <v>101347.84081372828</v>
      </c>
      <c r="C3083" t="str">
        <f t="shared" si="895"/>
        <v>-0.0444168964555392-0.0642630977954841i</v>
      </c>
      <c r="D3083" t="str">
        <f t="shared" si="896"/>
        <v>3.41192106008039-0.632309414860372i</v>
      </c>
      <c r="E3083" t="str">
        <f t="shared" si="897"/>
        <v>-6.14364919367296-76.0731256826075i</v>
      </c>
      <c r="F3083" t="str">
        <f t="shared" si="898"/>
        <v>2.8990758611995-1.65093300607351i</v>
      </c>
      <c r="G3083" t="str">
        <f t="shared" si="899"/>
        <v>0.996276843941624-0.0609039749715994i</v>
      </c>
      <c r="H3083" t="str">
        <f t="shared" si="900"/>
        <v>0.0930834012094884-14.4660222759304i</v>
      </c>
      <c r="I3083" t="str">
        <f t="shared" si="901"/>
        <v>-0.159868957997631-0.28498233181208i</v>
      </c>
      <c r="K3083" t="str">
        <f t="shared" si="902"/>
        <v>0.00222395506318087-0.000789066504725411i</v>
      </c>
      <c r="L3083" t="str">
        <f t="shared" si="903"/>
        <v>0.000714285714285714-0.0119330027787234i</v>
      </c>
      <c r="M3083" t="str">
        <f t="shared" si="904"/>
        <v>0.0025-0.000371776317632575i</v>
      </c>
      <c r="N3083">
        <f t="shared" si="905"/>
        <v>55.348831707923225</v>
      </c>
      <c r="O3083">
        <f t="shared" si="906"/>
        <v>22.144846377804235</v>
      </c>
      <c r="P3083" s="3">
        <f t="shared" si="907"/>
        <v>-22.144846377804235</v>
      </c>
      <c r="Q3083" s="3">
        <f t="shared" si="908"/>
        <v>-124.65116829207678</v>
      </c>
      <c r="R3083">
        <f t="shared" si="909"/>
        <v>55.348831707923225</v>
      </c>
      <c r="S3083">
        <f t="shared" si="910"/>
        <v>101.34784081372828</v>
      </c>
      <c r="T3083">
        <f t="shared" si="893"/>
        <v>-22.144846377804235</v>
      </c>
    </row>
    <row r="3084" spans="1:20" x14ac:dyDescent="0.25">
      <c r="A3084">
        <f t="shared" si="894"/>
        <v>639207.05591959087</v>
      </c>
      <c r="B3084">
        <f t="shared" si="911"/>
        <v>101732.96260882045</v>
      </c>
      <c r="C3084" t="str">
        <f t="shared" si="895"/>
        <v>-0.044246883901569-0.0638681439330269i</v>
      </c>
      <c r="D3084" t="str">
        <f t="shared" si="896"/>
        <v>3.41142662115607-0.63345182279408i</v>
      </c>
      <c r="E3084" t="str">
        <f t="shared" si="897"/>
        <v>-6.15747412008433-75.6884620558806i</v>
      </c>
      <c r="F3084" t="str">
        <f t="shared" si="898"/>
        <v>2.89899367545813-1.6460225278084i</v>
      </c>
      <c r="G3084" t="str">
        <f t="shared" si="899"/>
        <v>0.996248600544437-0.0611336769521301i</v>
      </c>
      <c r="H3084" t="str">
        <f t="shared" si="900"/>
        <v>0.0923449799561461-14.4111437350293i</v>
      </c>
      <c r="I3084" t="str">
        <f t="shared" si="901"/>
        <v>-0.1587909720282-0.283885822351271i</v>
      </c>
      <c r="K3084" t="str">
        <f t="shared" si="902"/>
        <v>0.00222314896373071-0.000789159133789249i</v>
      </c>
      <c r="L3084" t="str">
        <f t="shared" si="903"/>
        <v>0.000714285714285714-0.0118878290284154i</v>
      </c>
      <c r="M3084" t="str">
        <f t="shared" si="904"/>
        <v>0.0025-0.000370368915752716i</v>
      </c>
      <c r="N3084">
        <f t="shared" si="905"/>
        <v>55.286368508261688</v>
      </c>
      <c r="O3084">
        <f t="shared" si="906"/>
        <v>22.191841084822315</v>
      </c>
      <c r="P3084" s="3">
        <f t="shared" si="907"/>
        <v>-22.191841084822315</v>
      </c>
      <c r="Q3084" s="3">
        <f t="shared" si="908"/>
        <v>-124.71363149173831</v>
      </c>
      <c r="R3084">
        <f t="shared" si="909"/>
        <v>55.286368508261688</v>
      </c>
      <c r="S3084">
        <f t="shared" si="910"/>
        <v>101.73296260882046</v>
      </c>
      <c r="T3084">
        <f t="shared" si="893"/>
        <v>-22.191841084822315</v>
      </c>
    </row>
    <row r="3085" spans="1:20" x14ac:dyDescent="0.25">
      <c r="A3085">
        <f t="shared" si="894"/>
        <v>641636.04273208533</v>
      </c>
      <c r="B3085">
        <f t="shared" si="911"/>
        <v>102119.54786673398</v>
      </c>
      <c r="C3085" t="str">
        <f t="shared" si="895"/>
        <v>-0.0440777402601284-0.0634758810684768i</v>
      </c>
      <c r="D3085" t="str">
        <f t="shared" si="896"/>
        <v>3.41092856227934-0.634602310619389i</v>
      </c>
      <c r="E3085" t="str">
        <f t="shared" si="897"/>
        <v>-6.17064413602094-75.3063746413054i</v>
      </c>
      <c r="F3085" t="str">
        <f t="shared" si="898"/>
        <v>2.89891086863137-1.64113565161689i</v>
      </c>
      <c r="G3085" t="str">
        <f t="shared" si="899"/>
        <v>0.996220143709229-0.0613642320671596i</v>
      </c>
      <c r="H3085" t="str">
        <f t="shared" si="900"/>
        <v>0.0916121952877524-14.3564741308765i</v>
      </c>
      <c r="I3085" t="str">
        <f t="shared" si="901"/>
        <v>-0.157721139680529-0.282793540780097i</v>
      </c>
      <c r="K3085" t="str">
        <f t="shared" si="902"/>
        <v>0.00222233755203723-0.000789260129725448i</v>
      </c>
      <c r="L3085" t="str">
        <f t="shared" si="903"/>
        <v>0.000714285714285714-0.0118428262885191i</v>
      </c>
      <c r="M3085" t="str">
        <f t="shared" si="904"/>
        <v>0.0025-0.00036896684175405i</v>
      </c>
      <c r="N3085">
        <f t="shared" si="905"/>
        <v>55.223832785278432</v>
      </c>
      <c r="O3085">
        <f t="shared" si="906"/>
        <v>22.238776801367493</v>
      </c>
      <c r="P3085" s="3">
        <f t="shared" si="907"/>
        <v>-22.238776801367493</v>
      </c>
      <c r="Q3085" s="3">
        <f t="shared" si="908"/>
        <v>-124.77616721472157</v>
      </c>
      <c r="R3085">
        <f t="shared" si="909"/>
        <v>55.223832785278432</v>
      </c>
      <c r="S3085">
        <f t="shared" si="910"/>
        <v>102.11954786673398</v>
      </c>
      <c r="T3085">
        <f t="shared" si="893"/>
        <v>-22.238776801367493</v>
      </c>
    </row>
    <row r="3086" spans="1:20" x14ac:dyDescent="0.25">
      <c r="A3086">
        <f t="shared" si="894"/>
        <v>644074.2596944673</v>
      </c>
      <c r="B3086">
        <f t="shared" si="911"/>
        <v>102507.60214862757</v>
      </c>
      <c r="C3086" t="str">
        <f t="shared" si="895"/>
        <v>-0.0439094631359482-0.0630862805179734i</v>
      </c>
      <c r="D3086" t="str">
        <f t="shared" si="896"/>
        <v>3.41042685803726-0.635760883528231i</v>
      </c>
      <c r="E3086" t="str">
        <f t="shared" si="897"/>
        <v>-6.18317476106398-74.9268404584704i</v>
      </c>
      <c r="F3086" t="str">
        <f t="shared" si="898"/>
        <v>2.89882743606158-1.63627230633067i</v>
      </c>
      <c r="G3086" t="str">
        <f t="shared" si="899"/>
        <v>0.996191471835405-0.0615956433346878i</v>
      </c>
      <c r="H3086" t="str">
        <f t="shared" si="900"/>
        <v>0.0908850044447135-14.3020126587644i</v>
      </c>
      <c r="I3086" t="str">
        <f t="shared" si="901"/>
        <v>-0.156659399043458-0.28170546976392i</v>
      </c>
      <c r="K3086" t="str">
        <f t="shared" si="902"/>
        <v>0.0022215207981107-0.00078936946421289i</v>
      </c>
      <c r="L3086" t="str">
        <f t="shared" si="903"/>
        <v>0.000714285714285714-0.0117979939116548i</v>
      </c>
      <c r="M3086" t="str">
        <f t="shared" si="904"/>
        <v>0.0025-0.000367570075467274i</v>
      </c>
      <c r="N3086">
        <f t="shared" si="905"/>
        <v>55.161219360463932</v>
      </c>
      <c r="O3086">
        <f t="shared" si="906"/>
        <v>22.285654130951897</v>
      </c>
      <c r="P3086" s="3">
        <f t="shared" si="907"/>
        <v>-22.285654130951897</v>
      </c>
      <c r="Q3086" s="3">
        <f t="shared" si="908"/>
        <v>-124.83878063953607</v>
      </c>
      <c r="R3086">
        <f t="shared" si="909"/>
        <v>55.161219360463932</v>
      </c>
      <c r="S3086">
        <f t="shared" si="910"/>
        <v>102.50760214862757</v>
      </c>
      <c r="T3086">
        <f t="shared" si="893"/>
        <v>-22.285654130951897</v>
      </c>
    </row>
    <row r="3087" spans="1:20" x14ac:dyDescent="0.25">
      <c r="A3087">
        <f t="shared" si="894"/>
        <v>646521.74188130628</v>
      </c>
      <c r="B3087">
        <f t="shared" si="911"/>
        <v>102897.13103679236</v>
      </c>
      <c r="C3087" t="str">
        <f t="shared" si="895"/>
        <v>-0.0437420500052252-0.0626993139816156i</v>
      </c>
      <c r="D3087" t="str">
        <f t="shared" si="896"/>
        <v>3.40992148285481-0.636927546707347i</v>
      </c>
      <c r="E3087" t="str">
        <f t="shared" si="897"/>
        <v>-6.19508118144575-74.5498367519235i</v>
      </c>
      <c r="F3087" t="str">
        <f t="shared" si="898"/>
        <v>2.89874337305686-1.63143242111016i</v>
      </c>
      <c r="G3087" t="str">
        <f t="shared" si="899"/>
        <v>0.99616258331056-0.0618279137816568i</v>
      </c>
      <c r="H3087" t="str">
        <f t="shared" si="900"/>
        <v>0.0901633649969335-14.247758517188i</v>
      </c>
      <c r="I3087" t="str">
        <f t="shared" si="901"/>
        <v>-0.155605688676787-0.280621592047291i</v>
      </c>
      <c r="K3087" t="str">
        <f t="shared" si="902"/>
        <v>0.00222069867187631-0.000789487108785012i</v>
      </c>
      <c r="L3087" t="str">
        <f t="shared" si="903"/>
        <v>0.000714285714285714-0.0117533312528938i</v>
      </c>
      <c r="M3087" t="str">
        <f t="shared" si="904"/>
        <v>0.0025-0.000366178596799436i</v>
      </c>
      <c r="N3087">
        <f t="shared" si="905"/>
        <v>55.098523118484067</v>
      </c>
      <c r="O3087">
        <f t="shared" si="906"/>
        <v>22.332473676854718</v>
      </c>
      <c r="P3087" s="3">
        <f t="shared" si="907"/>
        <v>-22.332473676854718</v>
      </c>
      <c r="Q3087" s="3">
        <f t="shared" si="908"/>
        <v>-124.90147688151593</v>
      </c>
      <c r="R3087">
        <f t="shared" si="909"/>
        <v>55.098523118484067</v>
      </c>
      <c r="S3087">
        <f t="shared" si="910"/>
        <v>102.89713103679236</v>
      </c>
      <c r="T3087">
        <f t="shared" si="893"/>
        <v>-22.332473676854718</v>
      </c>
    </row>
    <row r="3088" spans="1:20" x14ac:dyDescent="0.25">
      <c r="A3088">
        <f t="shared" si="894"/>
        <v>648978.52450045524</v>
      </c>
      <c r="B3088">
        <f t="shared" si="911"/>
        <v>103288.14013473217</v>
      </c>
      <c r="C3088" t="str">
        <f t="shared" si="895"/>
        <v>-0.0435754982203827-0.0623149535381386i</v>
      </c>
      <c r="D3088" t="str">
        <f t="shared" si="896"/>
        <v>3.40941241099418-0.638102305337137i</v>
      </c>
      <c r="E3088" t="str">
        <f t="shared" si="897"/>
        <v>-6.20637825718568-74.1753409896519i</v>
      </c>
      <c r="F3088" t="str">
        <f t="shared" si="898"/>
        <v>2.89865867489059-1.62661592544328i</v>
      </c>
      <c r="G3088" t="str">
        <f t="shared" si="899"/>
        <v>0.996133476510385-0.062061046443957i</v>
      </c>
      <c r="H3088" t="str">
        <f t="shared" si="900"/>
        <v>0.0894472348412439-14.1937109078317i</v>
      </c>
      <c r="I3088" t="str">
        <f t="shared" si="901"/>
        <v>-0.154559947607659-0.279541890453493i</v>
      </c>
      <c r="K3088" t="str">
        <f t="shared" si="902"/>
        <v>0.00221987114317519-0.000789613034827568i</v>
      </c>
      <c r="L3088" t="str">
        <f t="shared" si="903"/>
        <v>0.000714285714285714-0.0117088376697487i</v>
      </c>
      <c r="M3088" t="str">
        <f t="shared" si="904"/>
        <v>0.0025-0.000364792385733649i</v>
      </c>
      <c r="N3088">
        <f t="shared" si="905"/>
        <v>55.035739006350525</v>
      </c>
      <c r="O3088">
        <f t="shared" si="906"/>
        <v>22.379236042077348</v>
      </c>
      <c r="P3088" s="3">
        <f t="shared" si="907"/>
        <v>-22.379236042077348</v>
      </c>
      <c r="Q3088" s="3">
        <f t="shared" si="908"/>
        <v>-124.96426099364948</v>
      </c>
      <c r="R3088">
        <f t="shared" si="909"/>
        <v>55.035739006350525</v>
      </c>
      <c r="S3088">
        <f t="shared" si="910"/>
        <v>103.28814013473216</v>
      </c>
      <c r="T3088">
        <f t="shared" si="893"/>
        <v>-22.379236042077348</v>
      </c>
    </row>
    <row r="3089" spans="1:20" x14ac:dyDescent="0.25">
      <c r="A3089">
        <f t="shared" si="894"/>
        <v>651444.64289355697</v>
      </c>
      <c r="B3089">
        <f t="shared" si="911"/>
        <v>103680.63506724415</v>
      </c>
      <c r="C3089" t="str">
        <f t="shared" si="895"/>
        <v>-0.0434098050146921-0.0619331716396539i</v>
      </c>
      <c r="D3089" t="str">
        <f t="shared" si="896"/>
        <v>3.40889961655386-0.639285164590478i</v>
      </c>
      <c r="E3089" t="str">
        <f t="shared" si="897"/>
        <v>-6.21708052907014-73.8033308615364i</v>
      </c>
      <c r="F3089" t="str">
        <f t="shared" si="898"/>
        <v>2.89857333680131-1.62182274914441i</v>
      </c>
      <c r="G3089" t="str">
        <f t="shared" si="899"/>
        <v>0.996104149798592-0.0622950443664321i</v>
      </c>
      <c r="H3089" t="str">
        <f t="shared" si="900"/>
        <v>0.0887365721988454-14.1398690355552i</v>
      </c>
      <c r="I3089" t="str">
        <f t="shared" si="901"/>
        <v>-0.153522115326974-0.27846634788408i</v>
      </c>
      <c r="K3089" t="str">
        <f t="shared" si="902"/>
        <v>0.00221903818176538-0.000789747213576434i</v>
      </c>
      <c r="L3089" t="str">
        <f t="shared" si="903"/>
        <v>0.000714285714285714-0.0116645125221645i</v>
      </c>
      <c r="M3089" t="str">
        <f t="shared" si="904"/>
        <v>0.0025-0.0003634114223288i</v>
      </c>
      <c r="N3089">
        <f t="shared" si="905"/>
        <v>54.972862032601697</v>
      </c>
      <c r="O3089">
        <f t="shared" si="906"/>
        <v>22.425941829300704</v>
      </c>
      <c r="P3089" s="3">
        <f t="shared" si="907"/>
        <v>-22.425941829300704</v>
      </c>
      <c r="Q3089" s="3">
        <f t="shared" si="908"/>
        <v>-125.0271379673983</v>
      </c>
      <c r="R3089">
        <f t="shared" si="909"/>
        <v>54.972862032601697</v>
      </c>
      <c r="S3089">
        <f t="shared" si="910"/>
        <v>103.68063506724415</v>
      </c>
      <c r="T3089">
        <f t="shared" si="893"/>
        <v>-22.425941829300704</v>
      </c>
    </row>
    <row r="3090" spans="1:20" x14ac:dyDescent="0.25">
      <c r="A3090">
        <f t="shared" si="894"/>
        <v>653920.13253655261</v>
      </c>
      <c r="B3090">
        <f t="shared" si="911"/>
        <v>104074.62148049969</v>
      </c>
      <c r="C3090" t="str">
        <f t="shared" si="895"/>
        <v>-0.0432449675067605-0.0615539411064632i</v>
      </c>
      <c r="D3090" t="str">
        <f t="shared" si="896"/>
        <v>3.40838307346793-0.640476129631543i</v>
      </c>
      <c r="E3090" t="str">
        <f t="shared" si="897"/>
        <v>-6.22720222548029-73.4337842777785i</v>
      </c>
      <c r="F3090" t="str">
        <f t="shared" si="898"/>
        <v>2.89848735399247-1.61705282235323i</v>
      </c>
      <c r="G3090" t="str">
        <f t="shared" si="899"/>
        <v>0.996074601526822-0.0625299106028844i</v>
      </c>
      <c r="H3090" t="str">
        <f t="shared" si="900"/>
        <v>0.0880313356127796-14.0862321083798i</v>
      </c>
      <c r="I3090" t="str">
        <f t="shared" si="901"/>
        <v>-0.152492131785829-0.277394947318436i</v>
      </c>
      <c r="K3090" t="str">
        <f t="shared" si="902"/>
        <v>0.00221819975732291-0.000789889616115359i</v>
      </c>
      <c r="L3090" t="str">
        <f t="shared" si="903"/>
        <v>0.000714285714285714-0.011620355172509i</v>
      </c>
      <c r="M3090" t="str">
        <f t="shared" si="904"/>
        <v>0.0025-0.000362035686719266i</v>
      </c>
      <c r="N3090">
        <f t="shared" si="905"/>
        <v>54.909887266497904</v>
      </c>
      <c r="O3090">
        <f t="shared" si="906"/>
        <v>22.472591640843657</v>
      </c>
      <c r="P3090" s="3">
        <f t="shared" si="907"/>
        <v>-22.472591640843657</v>
      </c>
      <c r="Q3090" s="3">
        <f t="shared" si="908"/>
        <v>-125.0901127335021</v>
      </c>
      <c r="R3090">
        <f t="shared" si="909"/>
        <v>54.909887266497904</v>
      </c>
      <c r="S3090">
        <f t="shared" si="910"/>
        <v>104.07462148049969</v>
      </c>
      <c r="T3090">
        <f t="shared" si="893"/>
        <v>-22.472591640843657</v>
      </c>
    </row>
    <row r="3091" spans="1:20" x14ac:dyDescent="0.25">
      <c r="A3091">
        <f t="shared" si="894"/>
        <v>656405.02904019156</v>
      </c>
      <c r="B3091">
        <f t="shared" si="911"/>
        <v>104470.10504212559</v>
      </c>
      <c r="C3091" t="str">
        <f t="shared" si="895"/>
        <v>-0.0430809827048903-0.0611772351219354i</v>
      </c>
      <c r="D3091" t="str">
        <f t="shared" si="896"/>
        <v>3.40786275550528-0.641675205614614i</v>
      </c>
      <c r="E3091" t="str">
        <f t="shared" si="897"/>
        <v>-6.23675726907271-73.066679367305i</v>
      </c>
      <c r="F3091" t="str">
        <f t="shared" si="898"/>
        <v>2.89840072163209-1.61230607553361i</v>
      </c>
      <c r="G3091" t="str">
        <f t="shared" si="899"/>
        <v>0.99604483003456-0.0627656482160801i</v>
      </c>
      <c r="H3091" t="str">
        <f t="shared" si="900"/>
        <v>0.0873314839454141-14.0327993374749i</v>
      </c>
      <c r="I3091" t="str">
        <f t="shared" si="901"/>
        <v>-0.151469937391992-0.276327671813314i</v>
      </c>
      <c r="K3091" t="str">
        <f t="shared" si="902"/>
        <v>0.00221735583944284-0.000790040213373771i</v>
      </c>
      <c r="L3091" t="str">
        <f t="shared" si="903"/>
        <v>0.000714285714285714-0.0115763649855638i</v>
      </c>
      <c r="M3091" t="str">
        <f t="shared" si="904"/>
        <v>0.0025-0.00036066515911463i</v>
      </c>
      <c r="N3091">
        <f t="shared" si="905"/>
        <v>54.84680983722501</v>
      </c>
      <c r="O3091">
        <f t="shared" si="906"/>
        <v>22.519186078623299</v>
      </c>
      <c r="P3091" s="3">
        <f t="shared" si="907"/>
        <v>-22.519186078623299</v>
      </c>
      <c r="Q3091" s="3">
        <f t="shared" si="908"/>
        <v>-125.15319016277499</v>
      </c>
      <c r="R3091">
        <f t="shared" si="909"/>
        <v>54.84680983722501</v>
      </c>
      <c r="S3091">
        <f t="shared" si="910"/>
        <v>104.4701050421256</v>
      </c>
      <c r="T3091">
        <f t="shared" si="893"/>
        <v>-22.519186078623299</v>
      </c>
    </row>
    <row r="3092" spans="1:20" x14ac:dyDescent="0.25">
      <c r="A3092">
        <f t="shared" si="894"/>
        <v>658899.36815054435</v>
      </c>
      <c r="B3092">
        <f t="shared" si="911"/>
        <v>104867.09144128568</v>
      </c>
      <c r="C3092" t="str">
        <f t="shared" si="895"/>
        <v>-0.0429178475113058-0.0608030272274507i</v>
      </c>
      <c r="D3092" t="str">
        <f t="shared" si="896"/>
        <v>3.40733863626881-0.642882397682864i</v>
      </c>
      <c r="E3092" t="str">
        <f t="shared" si="897"/>
        <v>-6.24575928331295-72.7019944761483i</v>
      </c>
      <c r="F3092" t="str">
        <f t="shared" si="898"/>
        <v>2.89831343485264-1.6075824394725i</v>
      </c>
      <c r="G3092" t="str">
        <f t="shared" si="899"/>
        <v>0.996014833649049-0.0630022602777531i</v>
      </c>
      <c r="H3092" t="str">
        <f t="shared" si="900"/>
        <v>0.0866369763759474-13.9795699371437i</v>
      </c>
      <c r="I3092" t="str">
        <f t="shared" si="901"/>
        <v>-0.150455473006385-0.275264504502392i</v>
      </c>
      <c r="K3092" t="str">
        <f t="shared" si="902"/>
        <v>0.00221650639764035-0.000790198976124491i</v>
      </c>
      <c r="L3092" t="str">
        <f t="shared" si="903"/>
        <v>0.000714285714285714-0.0115325413285155i</v>
      </c>
      <c r="M3092" t="str">
        <f t="shared" si="904"/>
        <v>0.0025-0.000359299819799393i</v>
      </c>
      <c r="N3092">
        <f t="shared" si="905"/>
        <v>54.783624933113614</v>
      </c>
      <c r="O3092">
        <f t="shared" si="906"/>
        <v>22.565725744117216</v>
      </c>
      <c r="P3092" s="3">
        <f t="shared" si="907"/>
        <v>-22.565725744117216</v>
      </c>
      <c r="Q3092" s="3">
        <f t="shared" si="908"/>
        <v>-125.21637506688639</v>
      </c>
      <c r="R3092">
        <f t="shared" si="909"/>
        <v>54.783624933113614</v>
      </c>
      <c r="S3092">
        <f t="shared" si="910"/>
        <v>104.86709144128568</v>
      </c>
      <c r="T3092">
        <f t="shared" si="893"/>
        <v>-22.565725744117216</v>
      </c>
    </row>
    <row r="3093" spans="1:20" x14ac:dyDescent="0.25">
      <c r="A3093">
        <f t="shared" si="894"/>
        <v>661403.18574951647</v>
      </c>
      <c r="B3093">
        <f t="shared" si="911"/>
        <v>105265.58638876257</v>
      </c>
      <c r="C3093" t="str">
        <f t="shared" si="895"/>
        <v>-0.0427555587262654-0.0604312913174148i</v>
      </c>
      <c r="D3093" t="str">
        <f t="shared" si="896"/>
        <v>3.40681068919459-0.644097710967136i</v>
      </c>
      <c r="E3093" t="str">
        <f t="shared" si="897"/>
        <v>-6.25422159886826-72.3397081658145i</v>
      </c>
      <c r="F3093" t="str">
        <f t="shared" si="898"/>
        <v>2.89822548875063-1.60288184527877i</v>
      </c>
      <c r="G3093" t="str">
        <f t="shared" si="899"/>
        <v>0.995984610685206-0.06323974986861i</v>
      </c>
      <c r="H3093" t="str">
        <f t="shared" si="900"/>
        <v>0.0859477723979425-13.9265431248108i</v>
      </c>
      <c r="I3093" t="str">
        <f t="shared" si="901"/>
        <v>-0.149448679939616-0.27420542859584i</v>
      </c>
      <c r="K3093" t="str">
        <f t="shared" si="902"/>
        <v>0.00221565140135185-0.000790365874981559i</v>
      </c>
      <c r="L3093" t="str">
        <f t="shared" si="903"/>
        <v>0.000714285714285714-0.0114888835709459i</v>
      </c>
      <c r="M3093" t="str">
        <f t="shared" si="904"/>
        <v>0.0025-0.000357939649132688i</v>
      </c>
      <c r="N3093">
        <f t="shared" si="905"/>
        <v>54.720327800865547</v>
      </c>
      <c r="O3093">
        <f t="shared" si="906"/>
        <v>22.612211238326339</v>
      </c>
      <c r="P3093" s="3">
        <f t="shared" si="907"/>
        <v>-22.612211238326339</v>
      </c>
      <c r="Q3093" s="3">
        <f t="shared" si="908"/>
        <v>-125.27967219913445</v>
      </c>
      <c r="R3093">
        <f t="shared" si="909"/>
        <v>54.720327800865547</v>
      </c>
      <c r="S3093">
        <f t="shared" si="910"/>
        <v>105.26558638876257</v>
      </c>
      <c r="T3093">
        <f t="shared" si="893"/>
        <v>-22.612211238326339</v>
      </c>
    </row>
    <row r="3094" spans="1:20" x14ac:dyDescent="0.25">
      <c r="A3094">
        <f t="shared" si="894"/>
        <v>663916.5178553646</v>
      </c>
      <c r="B3094">
        <f t="shared" si="911"/>
        <v>105665.59561703987</v>
      </c>
      <c r="C3094" t="str">
        <f t="shared" si="895"/>
        <v>-0.0425941130520483-0.0600620016343367i</v>
      </c>
      <c r="D3094" t="str">
        <f t="shared" si="896"/>
        <v>3.40627888755118-0.645321150584733i</v>
      </c>
      <c r="E3094" t="str">
        <f t="shared" si="897"/>
        <v>-6.26215725986092-71.9797992116249i</v>
      </c>
      <c r="F3094" t="str">
        <f t="shared" si="898"/>
        <v>2.89813687838653-1.5982042243822i</v>
      </c>
      <c r="G3094" t="str">
        <f t="shared" si="899"/>
        <v>0.995954159445529-0.0634781200783336i</v>
      </c>
      <c r="H3094" t="str">
        <f t="shared" si="900"/>
        <v>0.0852638318168673-13.8737181210076i</v>
      </c>
      <c r="I3094" t="str">
        <f t="shared" si="901"/>
        <v>-0.14844949994853-0.273150427379873i</v>
      </c>
      <c r="K3094" t="str">
        <f t="shared" si="902"/>
        <v>0.00221479081993613-0.000790540880397952i</v>
      </c>
      <c r="L3094" t="str">
        <f t="shared" si="903"/>
        <v>0.000714285714285714-0.0114453910848235i</v>
      </c>
      <c r="M3094" t="str">
        <f t="shared" si="904"/>
        <v>0.0025-0.000356584627548006i</v>
      </c>
      <c r="N3094">
        <f t="shared" si="905"/>
        <v>54.656913744794338</v>
      </c>
      <c r="O3094">
        <f t="shared" si="906"/>
        <v>22.658643161739978</v>
      </c>
      <c r="P3094" s="3">
        <f t="shared" si="907"/>
        <v>-22.658643161739978</v>
      </c>
      <c r="Q3094" s="3">
        <f t="shared" si="908"/>
        <v>-125.34308625520566</v>
      </c>
      <c r="R3094">
        <f t="shared" si="909"/>
        <v>54.656913744794338</v>
      </c>
      <c r="S3094">
        <f t="shared" si="910"/>
        <v>105.66559561703987</v>
      </c>
      <c r="T3094">
        <f t="shared" si="893"/>
        <v>-22.658643161739978</v>
      </c>
    </row>
    <row r="3095" spans="1:20" x14ac:dyDescent="0.25">
      <c r="A3095">
        <f t="shared" si="894"/>
        <v>666439.40062321501</v>
      </c>
      <c r="B3095">
        <f t="shared" si="911"/>
        <v>106067.12488038462</v>
      </c>
      <c r="C3095" t="str">
        <f t="shared" si="895"/>
        <v>-0.0424335070968268-0.059695132763974i</v>
      </c>
      <c r="D3095" t="str">
        <f t="shared" si="896"/>
        <v>3.40574320443878-0.646552721638153i</v>
      </c>
      <c r="E3095" t="str">
        <f t="shared" si="897"/>
        <v>-6.2695790299855-71.6222466010483i</v>
      </c>
      <c r="F3095" t="str">
        <f t="shared" si="898"/>
        <v>2.89804759878434-1.59354950853228i</v>
      </c>
      <c r="G3095" t="str">
        <f t="shared" si="899"/>
        <v>0.995923478220009-0.0637173740055869i</v>
      </c>
      <c r="H3095" t="str">
        <f t="shared" si="900"/>
        <v>0.0845851147476655-13.8210941493598i</v>
      </c>
      <c r="I3095" t="str">
        <f t="shared" si="901"/>
        <v>-0.147457875232781-0.272099484216322i</v>
      </c>
      <c r="K3095" t="str">
        <f t="shared" si="902"/>
        <v>0.0022139246226755-0.000790723962663337i</v>
      </c>
      <c r="L3095" t="str">
        <f t="shared" si="903"/>
        <v>0.000714285714285714-0.0114020632444945i</v>
      </c>
      <c r="M3095" t="str">
        <f t="shared" si="904"/>
        <v>0.0025-0.000355234735552905i</v>
      </c>
      <c r="N3095">
        <f t="shared" si="905"/>
        <v>54.593378126076217</v>
      </c>
      <c r="O3095">
        <f t="shared" si="906"/>
        <v>22.705022114301929</v>
      </c>
      <c r="P3095" s="3">
        <f t="shared" si="907"/>
        <v>-22.705022114301929</v>
      </c>
      <c r="Q3095" s="3">
        <f t="shared" si="908"/>
        <v>-125.40662187392378</v>
      </c>
      <c r="R3095">
        <f t="shared" si="909"/>
        <v>54.593378126076217</v>
      </c>
      <c r="S3095">
        <f t="shared" si="910"/>
        <v>106.06712488038463</v>
      </c>
      <c r="T3095">
        <f t="shared" si="893"/>
        <v>-22.705022114301929</v>
      </c>
    </row>
    <row r="3096" spans="1:20" x14ac:dyDescent="0.25">
      <c r="A3096">
        <f t="shared" si="894"/>
        <v>668971.8703455833</v>
      </c>
      <c r="B3096">
        <f t="shared" si="911"/>
        <v>106470.17995493009</v>
      </c>
      <c r="C3096" t="str">
        <f t="shared" si="895"/>
        <v>-0.0422737373784258-0.0593306596305426i</v>
      </c>
      <c r="D3096" t="str">
        <f t="shared" si="896"/>
        <v>3.40520361278849-0.647792429213849i</v>
      </c>
      <c r="E3096" t="str">
        <f t="shared" si="897"/>
        <v>-6.27649939849246-71.2670295320148i</v>
      </c>
      <c r="F3096" t="str">
        <f t="shared" si="898"/>
        <v>2.89795764493148-1.58891762979714i</v>
      </c>
      <c r="G3096" t="str">
        <f t="shared" si="899"/>
        <v>0.995892565286049-0.0639575147580162i</v>
      </c>
      <c r="H3096" t="str">
        <f t="shared" si="900"/>
        <v>0.0839115816123423-13.7686704365736i</v>
      </c>
      <c r="I3096" t="str">
        <f t="shared" si="901"/>
        <v>-0.146473748431435-0.271052582542199i</v>
      </c>
      <c r="K3096" t="str">
        <f t="shared" si="902"/>
        <v>0.00221305277877699-0.000790915091901859i</v>
      </c>
      <c r="L3096" t="str">
        <f t="shared" si="903"/>
        <v>0.000714285714285714-0.0113588994266731i</v>
      </c>
      <c r="M3096" t="str">
        <f t="shared" si="904"/>
        <v>0.0025-0.000353889953728736i</v>
      </c>
      <c r="N3096">
        <f t="shared" si="905"/>
        <v>54.529716362011413</v>
      </c>
      <c r="O3096">
        <f t="shared" si="906"/>
        <v>22.751348695378134</v>
      </c>
      <c r="P3096" s="3">
        <f t="shared" si="907"/>
        <v>-22.751348695378134</v>
      </c>
      <c r="Q3096" s="3">
        <f t="shared" si="908"/>
        <v>-125.47028363798859</v>
      </c>
      <c r="R3096">
        <f t="shared" si="909"/>
        <v>54.529716362011413</v>
      </c>
      <c r="S3096">
        <f t="shared" si="910"/>
        <v>106.47017995493009</v>
      </c>
      <c r="T3096">
        <f t="shared" si="893"/>
        <v>-22.751348695378134</v>
      </c>
    </row>
    <row r="3097" spans="1:20" x14ac:dyDescent="0.25">
      <c r="A3097">
        <f t="shared" si="894"/>
        <v>671513.96345289645</v>
      </c>
      <c r="B3097">
        <f t="shared" si="911"/>
        <v>106874.76663875883</v>
      </c>
      <c r="C3097" t="str">
        <f t="shared" si="895"/>
        <v>-0.0421148003279723-0.0589685574919893i</v>
      </c>
      <c r="D3097" t="str">
        <f t="shared" si="896"/>
        <v>3.40466008536147-0.649040278380952i</v>
      </c>
      <c r="E3097" t="str">
        <f t="shared" si="897"/>
        <v>-6.28293058604368-70.9141274112168i</v>
      </c>
      <c r="F3097" t="str">
        <f t="shared" si="898"/>
        <v>2.89786701177839-1.58430852056249i</v>
      </c>
      <c r="G3097" t="str">
        <f t="shared" si="899"/>
        <v>0.995861418908363-0.0641985454522541i</v>
      </c>
      <c r="H3097" t="str">
        <f t="shared" si="900"/>
        <v>0.0832431931375665-13.7164462124224i</v>
      </c>
      <c r="I3097" t="str">
        <f t="shared" si="901"/>
        <v>-0.145497062619607-0.270009705869261i</v>
      </c>
      <c r="K3097" t="str">
        <f t="shared" si="902"/>
        <v>0.00221217525737356-0.000791114238069874i</v>
      </c>
      <c r="L3097" t="str">
        <f t="shared" si="903"/>
        <v>0.000714285714285714-0.0113158990104334i</v>
      </c>
      <c r="M3097" t="str">
        <f t="shared" si="904"/>
        <v>0.0025-0.000352550262730361i</v>
      </c>
      <c r="N3097">
        <f t="shared" si="905"/>
        <v>54.465923925295883</v>
      </c>
      <c r="O3097">
        <f t="shared" si="906"/>
        <v>22.797623503725809</v>
      </c>
      <c r="P3097" s="3">
        <f t="shared" si="907"/>
        <v>-22.797623503725809</v>
      </c>
      <c r="Q3097" s="3">
        <f t="shared" si="908"/>
        <v>-125.53407607470412</v>
      </c>
      <c r="R3097">
        <f t="shared" si="909"/>
        <v>54.465923925295883</v>
      </c>
      <c r="S3097">
        <f t="shared" si="910"/>
        <v>106.87476663875883</v>
      </c>
      <c r="T3097">
        <f t="shared" si="893"/>
        <v>-22.797623503725809</v>
      </c>
    </row>
    <row r="3098" spans="1:20" x14ac:dyDescent="0.25">
      <c r="A3098">
        <f t="shared" si="894"/>
        <v>674065.71651401743</v>
      </c>
      <c r="B3098">
        <f t="shared" si="911"/>
        <v>107280.89075198611</v>
      </c>
      <c r="C3098" t="str">
        <f t="shared" si="895"/>
        <v>-0.0419566922934378-0.0586088019353349i</v>
      </c>
      <c r="D3098" t="str">
        <f t="shared" si="896"/>
        <v>3.40411259474819-0.650296274189995i</v>
      </c>
      <c r="E3098" t="str">
        <f t="shared" si="897"/>
        <v>-6.28888455043776-70.5635198524017i</v>
      </c>
      <c r="F3098" t="str">
        <f t="shared" si="898"/>
        <v>2.8977756942384-1.57972211353046i</v>
      </c>
      <c r="G3098" t="str">
        <f t="shared" si="899"/>
        <v>0.995830037338895-0.0644404692139222i</v>
      </c>
      <c r="H3098" t="str">
        <f t="shared" si="900"/>
        <v>0.0825799103523-13.6644207097339i</v>
      </c>
      <c r="I3098" t="str">
        <f t="shared" si="901"/>
        <v>-0.144527761305105-0.268970837783603i</v>
      </c>
      <c r="K3098" t="str">
        <f t="shared" si="902"/>
        <v>0.00221129202752534-0.000791321370953688i</v>
      </c>
      <c r="L3098" t="str">
        <f t="shared" si="903"/>
        <v>0.000714285714285714-0.0112730613772001i</v>
      </c>
      <c r="M3098" t="str">
        <f t="shared" si="904"/>
        <v>0.0025-0.000351215643285874i</v>
      </c>
      <c r="N3098">
        <f t="shared" si="905"/>
        <v>54.401996343306351</v>
      </c>
      <c r="O3098">
        <f t="shared" si="906"/>
        <v>22.843847137463442</v>
      </c>
      <c r="P3098" s="3">
        <f t="shared" si="907"/>
        <v>-22.843847137463442</v>
      </c>
      <c r="Q3098" s="3">
        <f t="shared" si="908"/>
        <v>-125.59800365669365</v>
      </c>
      <c r="R3098">
        <f t="shared" si="909"/>
        <v>54.401996343306351</v>
      </c>
      <c r="S3098">
        <f t="shared" si="910"/>
        <v>107.28089075198611</v>
      </c>
      <c r="T3098">
        <f t="shared" si="893"/>
        <v>-22.843847137463442</v>
      </c>
    </row>
    <row r="3099" spans="1:20" x14ac:dyDescent="0.25">
      <c r="A3099">
        <f t="shared" si="894"/>
        <v>676627.16623677069</v>
      </c>
      <c r="B3099">
        <f t="shared" si="911"/>
        <v>107688.55813684365</v>
      </c>
      <c r="C3099" t="str">
        <f t="shared" si="895"/>
        <v>-0.0417994095430789-0.0582513688720757i</v>
      </c>
      <c r="D3099" t="str">
        <f t="shared" si="896"/>
        <v>3.40356111336769-0.651560421671629i</v>
      </c>
      <c r="E3099" t="str">
        <f t="shared" si="897"/>
        <v>-6.29437299221254-70.2151866746508i</v>
      </c>
      <c r="F3099" t="str">
        <f t="shared" si="898"/>
        <v>2.8976836871874-1.57515834171856i</v>
      </c>
      <c r="G3099" t="str">
        <f t="shared" si="899"/>
        <v>0.995798418816723-0.0646832891776336i</v>
      </c>
      <c r="H3099" t="str">
        <f t="shared" si="900"/>
        <v>0.0819216945854368-13.6125931643768i</v>
      </c>
      <c r="I3099" t="str">
        <f t="shared" si="901"/>
        <v>-0.143565788425124-0.267935961945223i</v>
      </c>
      <c r="K3099" t="str">
        <f t="shared" si="902"/>
        <v>0.00221040305822088-0.00079153646016734i</v>
      </c>
      <c r="L3099" t="str">
        <f t="shared" si="903"/>
        <v>0.000714285714285714-0.0112303859107393i</v>
      </c>
      <c r="M3099" t="str">
        <f t="shared" si="904"/>
        <v>0.0025-0.000349886076196328i</v>
      </c>
      <c r="N3099">
        <f t="shared" si="905"/>
        <v>54.337929197392555</v>
      </c>
      <c r="O3099">
        <f t="shared" si="906"/>
        <v>22.890020194042332</v>
      </c>
      <c r="P3099" s="3">
        <f t="shared" si="907"/>
        <v>-22.890020194042332</v>
      </c>
      <c r="Q3099" s="3">
        <f t="shared" si="908"/>
        <v>-125.66207080260745</v>
      </c>
      <c r="R3099">
        <f t="shared" si="909"/>
        <v>54.337929197392555</v>
      </c>
      <c r="S3099">
        <f t="shared" si="910"/>
        <v>107.68855813684365</v>
      </c>
      <c r="T3099">
        <f t="shared" si="893"/>
        <v>-22.890020194042332</v>
      </c>
    </row>
    <row r="3100" spans="1:20" x14ac:dyDescent="0.25">
      <c r="A3100">
        <f t="shared" si="894"/>
        <v>679198.34946847043</v>
      </c>
      <c r="B3100">
        <f t="shared" si="911"/>
        <v>108097.77465776366</v>
      </c>
      <c r="C3100" t="str">
        <f t="shared" si="895"/>
        <v>-0.0416429482687737-0.0578962345336509i</v>
      </c>
      <c r="D3100" t="str">
        <f t="shared" si="896"/>
        <v>3.40300561346675-0.652832725835305i</v>
      </c>
      <c r="E3100" t="str">
        <f t="shared" si="897"/>
        <v>-6.29940736012594-69.8691079006508i</v>
      </c>
      <c r="F3100" t="str">
        <f t="shared" si="898"/>
        <v>2.89759098546356-1.57061713845855i</v>
      </c>
      <c r="G3100" t="str">
        <f t="shared" si="899"/>
        <v>0.995766561567972-0.0649270084869947i</v>
      </c>
      <c r="H3100" t="str">
        <f t="shared" si="900"/>
        <v>0.0812685074634677-13.5609628152478i</v>
      </c>
      <c r="I3100" t="str">
        <f t="shared" si="901"/>
        <v>-0.142611088342942-0.266905062087602i</v>
      </c>
      <c r="K3100" t="str">
        <f t="shared" si="902"/>
        <v>0.00220950831837847-0.000791759475150294i</v>
      </c>
      <c r="L3100" t="str">
        <f t="shared" si="903"/>
        <v>0.000714285714285714-0.0111878719971501i</v>
      </c>
      <c r="M3100" t="str">
        <f t="shared" si="904"/>
        <v>0.0025-0.000348561542335453i</v>
      </c>
      <c r="N3100">
        <f t="shared" si="905"/>
        <v>54.273718122182842</v>
      </c>
      <c r="O3100">
        <f t="shared" si="906"/>
        <v>22.936143270219482</v>
      </c>
      <c r="P3100" s="3">
        <f t="shared" si="907"/>
        <v>-22.936143270219482</v>
      </c>
      <c r="Q3100" s="3">
        <f t="shared" si="908"/>
        <v>-125.72628187781716</v>
      </c>
      <c r="R3100">
        <f t="shared" si="909"/>
        <v>54.273718122182842</v>
      </c>
      <c r="S3100">
        <f t="shared" si="910"/>
        <v>108.09777465776365</v>
      </c>
      <c r="T3100">
        <f t="shared" si="893"/>
        <v>-22.936143270219482</v>
      </c>
    </row>
    <row r="3101" spans="1:20" x14ac:dyDescent="0.25">
      <c r="A3101">
        <f t="shared" si="894"/>
        <v>681779.3031964507</v>
      </c>
      <c r="B3101">
        <f t="shared" si="911"/>
        <v>108508.54620146316</v>
      </c>
      <c r="C3101" t="str">
        <f t="shared" si="895"/>
        <v>-0.0414873045892641-0.0575433754669714i</v>
      </c>
      <c r="D3101" t="str">
        <f t="shared" si="896"/>
        <v>3.4024460671191-0.654113191667969i</v>
      </c>
      <c r="E3101" t="str">
        <f t="shared" si="897"/>
        <v>-6.30399885651704-69.5252637549586i</v>
      </c>
      <c r="F3101" t="str">
        <f t="shared" si="898"/>
        <v>2.89749758386709-1.56609843739538i</v>
      </c>
      <c r="G3101" t="str">
        <f t="shared" si="899"/>
        <v>0.995734463805718-0.0651716302946068i</v>
      </c>
      <c r="H3101" t="str">
        <f t="shared" si="900"/>
        <v>0.0806203109081603-13.5095289042587i</v>
      </c>
      <c r="I3101" t="str">
        <f t="shared" si="901"/>
        <v>-0.141663605844664-0.265878122017298i</v>
      </c>
      <c r="K3101" t="str">
        <f t="shared" si="902"/>
        <v>0.00220860777684742-0.000791990385165235i</v>
      </c>
      <c r="L3101" t="str">
        <f t="shared" si="903"/>
        <v>0.000714285714285714-0.0111455190248557i</v>
      </c>
      <c r="M3101" t="str">
        <f t="shared" si="904"/>
        <v>0.0025-0.000347242022649385i</v>
      </c>
      <c r="N3101">
        <f t="shared" si="905"/>
        <v>54.209358804897491</v>
      </c>
      <c r="O3101">
        <f t="shared" si="906"/>
        <v>22.982216962031469</v>
      </c>
      <c r="P3101" s="3">
        <f t="shared" si="907"/>
        <v>-22.982216962031469</v>
      </c>
      <c r="Q3101" s="3">
        <f t="shared" si="908"/>
        <v>-125.79064119510251</v>
      </c>
      <c r="R3101">
        <f t="shared" si="909"/>
        <v>54.209358804897491</v>
      </c>
      <c r="S3101">
        <f t="shared" si="910"/>
        <v>108.50854620146316</v>
      </c>
      <c r="T3101">
        <f t="shared" si="893"/>
        <v>-22.982216962031469</v>
      </c>
    </row>
    <row r="3102" spans="1:20" x14ac:dyDescent="0.25">
      <c r="A3102">
        <f t="shared" si="894"/>
        <v>684370.06454859721</v>
      </c>
      <c r="B3102">
        <f t="shared" si="911"/>
        <v>108920.87867702873</v>
      </c>
      <c r="C3102" t="str">
        <f t="shared" si="895"/>
        <v>-0.0413324745532997-0.0571927685300133i</v>
      </c>
      <c r="D3102" t="str">
        <f t="shared" si="896"/>
        <v>3.40188244622472-0.655401824132723i</v>
      </c>
      <c r="E3102" t="str">
        <f t="shared" si="897"/>
        <v>-6.30815844255083-69.1836346622575i</v>
      </c>
      <c r="F3102" t="str">
        <f t="shared" si="898"/>
        <v>2.89740347715999-1.56160217248613i</v>
      </c>
      <c r="G3102" t="str">
        <f t="shared" si="899"/>
        <v>0.9957021237299-0.0654171577620678i</v>
      </c>
      <c r="H3102" t="str">
        <f t="shared" si="900"/>
        <v>0.0799770671342574-13.4582906763232i</v>
      </c>
      <c r="I3102" t="str">
        <f t="shared" si="901"/>
        <v>-0.140723286135973-0.264855125613526i</v>
      </c>
      <c r="K3102" t="str">
        <f t="shared" si="902"/>
        <v>0.00220770140240942-0.000792229159295769i</v>
      </c>
      <c r="L3102" t="str">
        <f t="shared" si="903"/>
        <v>0.000714285714285714-0.0111033263845942i</v>
      </c>
      <c r="M3102" t="str">
        <f t="shared" si="904"/>
        <v>0.0025-0.000345927498156392i</v>
      </c>
      <c r="N3102">
        <f t="shared" si="905"/>
        <v>54.14484698467507</v>
      </c>
      <c r="O3102">
        <f t="shared" si="906"/>
        <v>23.028241864769541</v>
      </c>
      <c r="P3102" s="3">
        <f t="shared" si="907"/>
        <v>-23.028241864769541</v>
      </c>
      <c r="Q3102" s="3">
        <f t="shared" si="908"/>
        <v>-125.85515301532493</v>
      </c>
      <c r="R3102">
        <f t="shared" si="909"/>
        <v>54.14484698467507</v>
      </c>
      <c r="S3102">
        <f t="shared" si="910"/>
        <v>108.92087867702872</v>
      </c>
      <c r="T3102">
        <f t="shared" si="893"/>
        <v>-23.028241864769541</v>
      </c>
    </row>
    <row r="3103" spans="1:20" x14ac:dyDescent="0.25">
      <c r="A3103">
        <f t="shared" si="894"/>
        <v>686970.67079388187</v>
      </c>
      <c r="B3103">
        <f t="shared" si="911"/>
        <v>109334.77801600144</v>
      </c>
      <c r="C3103" t="str">
        <f t="shared" si="895"/>
        <v>-0.0411784541426927-0.0568443908874698i</v>
      </c>
      <c r="D3103" t="str">
        <f t="shared" si="896"/>
        <v>3.40131472250902-0.656698628167498i</v>
      </c>
      <c r="E3103" t="str">
        <f t="shared" si="897"/>
        <v>-6.31189684334948-68.8442012456101i</v>
      </c>
      <c r="F3103" t="str">
        <f t="shared" si="898"/>
        <v>2.89730866006569-1.55712827799885i</v>
      </c>
      <c r="G3103" t="str">
        <f t="shared" si="899"/>
        <v>0.995669539527221-0.0656635940599729i</v>
      </c>
      <c r="H3103" t="str">
        <f t="shared" si="900"/>
        <v>0.0793387386471951-13.4072473793444i</v>
      </c>
      <c r="I3103" t="str">
        <f t="shared" si="901"/>
        <v>-0.139790074838912-0.263836056827747i</v>
      </c>
      <c r="K3103" t="str">
        <f t="shared" si="902"/>
        <v>0.0022067891637799-0.000792475766444202i</v>
      </c>
      <c r="L3103" t="str">
        <f t="shared" si="903"/>
        <v>0.000714285714285714-0.0110612934694104i</v>
      </c>
      <c r="M3103" t="str">
        <f t="shared" si="904"/>
        <v>0.0025-0.000344617949946594i</v>
      </c>
      <c r="N3103">
        <f t="shared" si="905"/>
        <v>54.080178451905084</v>
      </c>
      <c r="O3103">
        <f t="shared" si="906"/>
        <v>23.074218572955886</v>
      </c>
      <c r="P3103" s="3">
        <f t="shared" si="907"/>
        <v>-23.074218572955886</v>
      </c>
      <c r="Q3103" s="3">
        <f t="shared" si="908"/>
        <v>-125.91982154809492</v>
      </c>
      <c r="R3103">
        <f t="shared" si="909"/>
        <v>54.080178451905084</v>
      </c>
      <c r="S3103">
        <f t="shared" si="910"/>
        <v>109.33477801600144</v>
      </c>
      <c r="T3103">
        <f t="shared" si="893"/>
        <v>-23.074218572955886</v>
      </c>
    </row>
    <row r="3104" spans="1:20" x14ac:dyDescent="0.25">
      <c r="A3104">
        <f t="shared" si="894"/>
        <v>689581.15934289864</v>
      </c>
      <c r="B3104">
        <f t="shared" si="911"/>
        <v>109750.25017246224</v>
      </c>
      <c r="C3104" t="str">
        <f t="shared" si="895"/>
        <v>-0.041025239275279-0.0564982200064701i</v>
      </c>
      <c r="D3104" t="str">
        <f t="shared" si="896"/>
        <v>3.40074286752203-0.658003608683679i</v>
      </c>
      <c r="E3104" t="str">
        <f t="shared" si="897"/>
        <v>-6.31522455301044-68.5069443247082i</v>
      </c>
      <c r="F3104" t="str">
        <f t="shared" si="898"/>
        <v>2.89721312726895-1.55267668851159i</v>
      </c>
      <c r="G3104" t="str">
        <f t="shared" si="899"/>
        <v>0.995636709371061-0.0659109423679147i</v>
      </c>
      <c r="H3104" t="str">
        <f t="shared" si="900"/>
        <v>0.0787052882408406-13.3563982642018i</v>
      </c>
      <c r="I3104" t="str">
        <f t="shared" si="901"/>
        <v>-0.138863917988702-0.262820899683278i</v>
      </c>
      <c r="K3104" t="str">
        <f t="shared" si="902"/>
        <v>0.00220587102960947-0.000792730175329237i</v>
      </c>
      <c r="L3104" t="str">
        <f t="shared" si="903"/>
        <v>0.000714285714285714-0.0110194196746468i</v>
      </c>
      <c r="M3104" t="str">
        <f t="shared" si="904"/>
        <v>0.0025-0.000343313359181704i</v>
      </c>
      <c r="N3104">
        <f t="shared" si="905"/>
        <v>54.015349047576152</v>
      </c>
      <c r="O3104">
        <f t="shared" si="906"/>
        <v>23.120147680320692</v>
      </c>
      <c r="P3104" s="3">
        <f t="shared" si="907"/>
        <v>-23.120147680320692</v>
      </c>
      <c r="Q3104" s="3">
        <f t="shared" si="908"/>
        <v>-125.98465095242385</v>
      </c>
      <c r="R3104">
        <f t="shared" si="909"/>
        <v>54.015349047576152</v>
      </c>
      <c r="S3104">
        <f t="shared" si="910"/>
        <v>109.75025017246224</v>
      </c>
      <c r="T3104">
        <f t="shared" si="893"/>
        <v>-23.120147680320692</v>
      </c>
    </row>
    <row r="3105" spans="1:20" x14ac:dyDescent="0.25">
      <c r="A3105">
        <f t="shared" si="894"/>
        <v>692201.56774840166</v>
      </c>
      <c r="B3105">
        <f t="shared" si="911"/>
        <v>110167.30112311761</v>
      </c>
      <c r="C3105" t="str">
        <f t="shared" si="895"/>
        <v>-0.0408728258077958-0.0561542336523491i</v>
      </c>
      <c r="D3105" t="str">
        <f t="shared" si="896"/>
        <v>3.40016685263769-0.659316770564746i</v>
      </c>
      <c r="E3105" t="str">
        <f t="shared" si="897"/>
        <v>-6.3181518395189-68.1718449141145i</v>
      </c>
      <c r="F3105" t="str">
        <f t="shared" si="898"/>
        <v>2.89711687341535-1.54824733891122i</v>
      </c>
      <c r="G3105" t="str">
        <f t="shared" si="899"/>
        <v>0.995603631421378-0.0661592058744845i</v>
      </c>
      <c r="H3105" t="str">
        <f t="shared" si="900"/>
        <v>0.0780766789952424-13.3057425847387i</v>
      </c>
      <c r="I3105" t="str">
        <f t="shared" si="901"/>
        <v>-0.137944762030565-0.261809638274862i</v>
      </c>
      <c r="K3105" t="str">
        <f t="shared" si="902"/>
        <v>0.00220494696848528-0.000792992354483765i</v>
      </c>
      <c r="L3105" t="str">
        <f t="shared" si="903"/>
        <v>0.000714285714285714-0.0109777043979346i</v>
      </c>
      <c r="M3105" t="str">
        <f t="shared" si="904"/>
        <v>0.0025-0.000342013707094744i</v>
      </c>
      <c r="N3105">
        <f t="shared" si="905"/>
        <v>53.950354662626509</v>
      </c>
      <c r="O3105">
        <f t="shared" si="906"/>
        <v>23.166029779781006</v>
      </c>
      <c r="P3105" s="3">
        <f t="shared" si="907"/>
        <v>-23.166029779781006</v>
      </c>
      <c r="Q3105" s="3">
        <f t="shared" si="908"/>
        <v>-126.04964533737349</v>
      </c>
      <c r="R3105">
        <f t="shared" si="909"/>
        <v>53.950354662626509</v>
      </c>
      <c r="S3105">
        <f t="shared" si="910"/>
        <v>110.16730112311761</v>
      </c>
      <c r="T3105">
        <f t="shared" si="893"/>
        <v>-23.166029779781006</v>
      </c>
    </row>
    <row r="3106" spans="1:20" x14ac:dyDescent="0.25">
      <c r="A3106">
        <f t="shared" si="894"/>
        <v>694831.93370584561</v>
      </c>
      <c r="B3106">
        <f t="shared" si="911"/>
        <v>110585.93686738546</v>
      </c>
      <c r="C3106" t="str">
        <f t="shared" si="895"/>
        <v>-0.0407212095386705-0.0558124098844889i</v>
      </c>
      <c r="D3106" t="str">
        <f t="shared" si="896"/>
        <v>3.39958664905306-0.660638118664895i</v>
      </c>
      <c r="E3106" t="str">
        <f t="shared" si="897"/>
        <v>-6.32068874954898-67.8388842215096i</v>
      </c>
      <c r="F3106" t="str">
        <f t="shared" si="898"/>
        <v>2.89701989311128-1.54384016439246i</v>
      </c>
      <c r="G3106" t="str">
        <f t="shared" si="899"/>
        <v>0.995570303824617-0.0664083877772712i</v>
      </c>
      <c r="H3106" t="str">
        <f t="shared" si="900"/>
        <v>0.077452874274402-13.2552795977494i</v>
      </c>
      <c r="I3106" t="str">
        <f t="shared" si="901"/>
        <v>-0.137032553816587-0.260802256768298i</v>
      </c>
      <c r="K3106" t="str">
        <f t="shared" si="902"/>
        <v>0.0022040169489325-0.000793262272252542i</v>
      </c>
      <c r="L3106" t="str">
        <f t="shared" si="903"/>
        <v>0.000714285714285714-0.0109361470391857i</v>
      </c>
      <c r="M3106" t="str">
        <f t="shared" si="904"/>
        <v>0.0025-0.000340718974989783i</v>
      </c>
      <c r="N3106">
        <f t="shared" si="905"/>
        <v>53.885191237312782</v>
      </c>
      <c r="O3106">
        <f t="shared" si="906"/>
        <v>23.211865463419695</v>
      </c>
      <c r="P3106" s="3">
        <f t="shared" si="907"/>
        <v>-23.211865463419695</v>
      </c>
      <c r="Q3106" s="3">
        <f t="shared" si="908"/>
        <v>-126.11480876268722</v>
      </c>
      <c r="R3106">
        <f t="shared" si="909"/>
        <v>53.885191237312782</v>
      </c>
      <c r="S3106">
        <f t="shared" si="910"/>
        <v>110.58593686738546</v>
      </c>
      <c r="T3106">
        <f t="shared" si="893"/>
        <v>-23.211865463419695</v>
      </c>
    </row>
    <row r="3107" spans="1:20" x14ac:dyDescent="0.25">
      <c r="A3107">
        <f t="shared" si="894"/>
        <v>697472.29505392793</v>
      </c>
      <c r="B3107">
        <f t="shared" si="911"/>
        <v>111006.16342748153</v>
      </c>
      <c r="C3107" t="str">
        <f t="shared" si="895"/>
        <v>-0.0405703862107311-0.0554727270522083i</v>
      </c>
      <c r="D3107" t="str">
        <f t="shared" si="896"/>
        <v>3.39900222778757-0.661967657807644i</v>
      </c>
      <c r="E3107" t="str">
        <f t="shared" si="897"/>
        <v>-6.32284511316579-67.508043645929i</v>
      </c>
      <c r="F3107" t="str">
        <f t="shared" si="898"/>
        <v>2.8969221809234-1.53945510045672i</v>
      </c>
      <c r="G3107" t="str">
        <f t="shared" si="899"/>
        <v>0.995536724713611-0.0666584912828614i</v>
      </c>
      <c r="H3107" t="str">
        <f t="shared" si="900"/>
        <v>0.076833837724066-13.2050085629666i</v>
      </c>
      <c r="I3107" t="str">
        <f t="shared" si="901"/>
        <v>-0.136127240602595-0.259798739400014i</v>
      </c>
      <c r="K3107" t="str">
        <f t="shared" si="902"/>
        <v>0.00220308093941581-0.000793539896789984i</v>
      </c>
      <c r="L3107" t="str">
        <f t="shared" si="903"/>
        <v>0.000714285714285714-0.0108947470005835i</v>
      </c>
      <c r="M3107" t="str">
        <f t="shared" si="904"/>
        <v>0.0025-0.000339429144241664i</v>
      </c>
      <c r="N3107">
        <f t="shared" si="905"/>
        <v>53.819854760579972</v>
      </c>
      <c r="O3107">
        <f t="shared" si="906"/>
        <v>23.257655322466242</v>
      </c>
      <c r="P3107" s="3">
        <f t="shared" si="907"/>
        <v>-23.257655322466242</v>
      </c>
      <c r="Q3107" s="3">
        <f t="shared" si="908"/>
        <v>-126.18014523942003</v>
      </c>
      <c r="R3107">
        <f t="shared" si="909"/>
        <v>53.819854760579972</v>
      </c>
      <c r="S3107">
        <f t="shared" si="910"/>
        <v>111.00616342748152</v>
      </c>
      <c r="T3107">
        <f t="shared" si="893"/>
        <v>-23.257655322466242</v>
      </c>
    </row>
    <row r="3108" spans="1:20" x14ac:dyDescent="0.25">
      <c r="A3108">
        <f t="shared" si="894"/>
        <v>700122.68977513281</v>
      </c>
      <c r="B3108">
        <f t="shared" si="911"/>
        <v>111427.98684850596</v>
      </c>
      <c r="C3108" t="str">
        <f t="shared" si="895"/>
        <v>-0.0404203515138347-0.0551351637907212i</v>
      </c>
      <c r="D3108" t="str">
        <f t="shared" si="896"/>
        <v>3.39841355968219-0.663305392784409i</v>
      </c>
      <c r="E3108" t="str">
        <f t="shared" si="897"/>
        <v>-6.32463054842191-67.17930477601i</v>
      </c>
      <c r="F3108" t="str">
        <f t="shared" si="898"/>
        <v>2.89682373137852-1.53509208291112i</v>
      </c>
      <c r="G3108" t="str">
        <f t="shared" si="899"/>
        <v>0.995502892207485-0.0669095196068379i</v>
      </c>
      <c r="H3108" t="str">
        <f t="shared" si="900"/>
        <v>0.0762195332695325-13.1549287430492i</v>
      </c>
      <c r="I3108" t="str">
        <f t="shared" si="901"/>
        <v>-0.135228770045074-0.258799070476695i</v>
      </c>
      <c r="K3108" t="str">
        <f t="shared" si="902"/>
        <v>0.00220213890834093-0.000793825196057873i</v>
      </c>
      <c r="L3108" t="str">
        <f t="shared" si="903"/>
        <v>0.000714285714285714-0.0108535036865745i</v>
      </c>
      <c r="M3108" t="str">
        <f t="shared" si="904"/>
        <v>0.0025-0.00033814419629574i</v>
      </c>
      <c r="N3108">
        <f t="shared" si="905"/>
        <v>53.754341269447224</v>
      </c>
      <c r="O3108">
        <f t="shared" si="906"/>
        <v>23.303399947277651</v>
      </c>
      <c r="P3108" s="3">
        <f t="shared" si="907"/>
        <v>-23.303399947277651</v>
      </c>
      <c r="Q3108" s="3">
        <f t="shared" si="908"/>
        <v>-126.24565873055278</v>
      </c>
      <c r="R3108">
        <f t="shared" si="909"/>
        <v>53.754341269447224</v>
      </c>
      <c r="S3108">
        <f t="shared" si="910"/>
        <v>111.42798684850595</v>
      </c>
      <c r="T3108">
        <f t="shared" si="893"/>
        <v>-23.303399947277651</v>
      </c>
    </row>
    <row r="3109" spans="1:20" x14ac:dyDescent="0.25">
      <c r="A3109">
        <f t="shared" si="894"/>
        <v>702783.15599627828</v>
      </c>
      <c r="B3109">
        <f t="shared" si="911"/>
        <v>111851.41319853028</v>
      </c>
      <c r="C3109" t="str">
        <f t="shared" si="895"/>
        <v>-0.0402711010874165-0.0547996990171461i</v>
      </c>
      <c r="D3109" t="str">
        <f t="shared" si="896"/>
        <v>3.39782061539875-0.664651328353112i</v>
      </c>
      <c r="E3109" t="str">
        <f t="shared" si="897"/>
        <v>-6.32605446585352-66.8526493882319i</v>
      </c>
      <c r="F3109" t="str">
        <f t="shared" si="898"/>
        <v>2.89672453896337-1.53075104786735i</v>
      </c>
      <c r="G3109" t="str">
        <f t="shared" si="899"/>
        <v>0.995468804411563-0.0671614759737792i</v>
      </c>
      <c r="H3109" t="str">
        <f t="shared" si="900"/>
        <v>0.0756099251134701-13.1050394035695i</v>
      </c>
      <c r="I3109" t="str">
        <f t="shared" si="901"/>
        <v>-0.134337090198083-0.257803234374892i</v>
      </c>
      <c r="K3109" t="str">
        <f t="shared" si="902"/>
        <v>0.00220119082405607-0.000794118137823103i</v>
      </c>
      <c r="L3109" t="str">
        <f t="shared" si="903"/>
        <v>0.000714285714285714-0.0108124165038599i</v>
      </c>
      <c r="M3109" t="str">
        <f t="shared" si="904"/>
        <v>0.0025-0.000336864112667603i</v>
      </c>
      <c r="N3109">
        <f t="shared" si="905"/>
        <v>53.688646848400595</v>
      </c>
      <c r="O3109">
        <f t="shared" si="906"/>
        <v>23.349099927321113</v>
      </c>
      <c r="P3109" s="3">
        <f t="shared" si="907"/>
        <v>-23.349099927321113</v>
      </c>
      <c r="Q3109" s="3">
        <f t="shared" si="908"/>
        <v>-126.31135315159941</v>
      </c>
      <c r="R3109">
        <f t="shared" si="909"/>
        <v>53.688646848400595</v>
      </c>
      <c r="S3109">
        <f t="shared" si="910"/>
        <v>111.85141319853028</v>
      </c>
      <c r="T3109">
        <f t="shared" si="893"/>
        <v>-23.349099927321113</v>
      </c>
    </row>
    <row r="3110" spans="1:20" x14ac:dyDescent="0.25">
      <c r="A3110">
        <f t="shared" si="894"/>
        <v>705453.73198906425</v>
      </c>
      <c r="B3110">
        <f t="shared" si="911"/>
        <v>112276.4485686847</v>
      </c>
      <c r="C3110" t="str">
        <f t="shared" si="895"/>
        <v>-0.0401226305229669-0.0544663119265743i</v>
      </c>
      <c r="D3110" t="str">
        <f t="shared" si="896"/>
        <v>3.39722336541915-0.666005469236713i</v>
      </c>
      <c r="E3110" t="str">
        <f t="shared" si="897"/>
        <v>-6.3271260728845-66.5280594451574i</v>
      </c>
      <c r="F3110" t="str">
        <f t="shared" si="898"/>
        <v>2.89662459812412-1.52643193174068i</v>
      </c>
      <c r="G3110" t="str">
        <f t="shared" si="899"/>
        <v>0.995434459417268-0.0674143636172571i</v>
      </c>
      <c r="H3110" t="str">
        <f t="shared" si="900"/>
        <v>0.0750049777337657-13.0553398130008i</v>
      </c>
      <c r="I3110" t="str">
        <f t="shared" si="901"/>
        <v>-0.133452149510219-0.256811215540614i</v>
      </c>
      <c r="K3110" t="str">
        <f t="shared" si="902"/>
        <v>0.0022002366548536-0.000794418689655421i</v>
      </c>
      <c r="L3110" t="str">
        <f t="shared" si="903"/>
        <v>0.000714285714285714-0.0107714848613866i</v>
      </c>
      <c r="M3110" t="str">
        <f t="shared" si="904"/>
        <v>0.0025-0.00033558887494282i</v>
      </c>
      <c r="N3110">
        <f t="shared" si="905"/>
        <v>53.622767628793071</v>
      </c>
      <c r="O3110">
        <f t="shared" si="906"/>
        <v>23.394755851157182</v>
      </c>
      <c r="P3110" s="3">
        <f t="shared" si="907"/>
        <v>-23.394755851157182</v>
      </c>
      <c r="Q3110" s="3">
        <f t="shared" si="908"/>
        <v>-126.37723237120693</v>
      </c>
      <c r="R3110">
        <f t="shared" si="909"/>
        <v>53.622767628793071</v>
      </c>
      <c r="S3110">
        <f t="shared" si="910"/>
        <v>112.2764485686847</v>
      </c>
      <c r="T3110">
        <f t="shared" si="893"/>
        <v>-23.394755851157182</v>
      </c>
    </row>
    <row r="3111" spans="1:20" x14ac:dyDescent="0.25">
      <c r="A3111">
        <f t="shared" si="894"/>
        <v>708134.45617062273</v>
      </c>
      <c r="B3111">
        <f t="shared" si="911"/>
        <v>112703.09907324571</v>
      </c>
      <c r="C3111" t="str">
        <f t="shared" si="895"/>
        <v>-0.0399749353664315-0.0541349819881973i</v>
      </c>
      <c r="D3111" t="str">
        <f t="shared" si="896"/>
        <v>3.39662178004456-0.667367820121791i</v>
      </c>
      <c r="E3111" t="str">
        <f t="shared" si="897"/>
        <v>-6.32785437812795-66.2055170936815i</v>
      </c>
      <c r="F3111" t="str">
        <f t="shared" si="898"/>
        <v>2.89652390326625-1.52213467124884i</v>
      </c>
      <c r="G3111" t="str">
        <f t="shared" si="899"/>
        <v>0.995399855302023-0.067668185779835i</v>
      </c>
      <c r="H3111" t="str">
        <f t="shared" si="900"/>
        <v>0.0744046558813799-13.0058292427053i</v>
      </c>
      <c r="I3111" t="str">
        <f t="shared" si="901"/>
        <v>-0.132573896821591-0.255822998488962i</v>
      </c>
      <c r="K3111" t="str">
        <f t="shared" si="902"/>
        <v>0.00219927636897158-0.000794726818925171i</v>
      </c>
      <c r="L3111" t="str">
        <f t="shared" si="903"/>
        <v>0.000714285714285714-0.0107307081703393i</v>
      </c>
      <c r="M3111" t="str">
        <f t="shared" si="904"/>
        <v>0.0025-0.000334318464776669i</v>
      </c>
      <c r="N3111">
        <f t="shared" si="905"/>
        <v>53.556699788257347</v>
      </c>
      <c r="O3111">
        <f t="shared" si="906"/>
        <v>23.44036830642386</v>
      </c>
      <c r="P3111" s="3">
        <f t="shared" si="907"/>
        <v>-23.44036830642386</v>
      </c>
      <c r="Q3111" s="3">
        <f t="shared" si="908"/>
        <v>-126.44330021174265</v>
      </c>
      <c r="R3111">
        <f t="shared" si="909"/>
        <v>53.556699788257347</v>
      </c>
      <c r="S3111">
        <f t="shared" si="910"/>
        <v>112.70309907324571</v>
      </c>
      <c r="T3111">
        <f t="shared" si="893"/>
        <v>-23.44036830642386</v>
      </c>
    </row>
    <row r="3112" spans="1:20" x14ac:dyDescent="0.25">
      <c r="A3112">
        <f t="shared" si="894"/>
        <v>710825.36710407108</v>
      </c>
      <c r="B3112">
        <f t="shared" si="911"/>
        <v>113131.37084972404</v>
      </c>
      <c r="C3112" t="str">
        <f t="shared" si="895"/>
        <v>-0.0398280111205427-0.0538056889414894i</v>
      </c>
      <c r="D3112" t="str">
        <f t="shared" si="896"/>
        <v>3.39601582939473-0.66873838565706i</v>
      </c>
      <c r="E3112" t="str">
        <f t="shared" si="897"/>
        <v>-6.32824819560007-65.8850046632798i</v>
      </c>
      <c r="F3112" t="str">
        <f t="shared" si="898"/>
        <v>2.89642244875421-1.51785920341103i</v>
      </c>
      <c r="G3112" t="str">
        <f t="shared" si="899"/>
        <v>0.995364990129157-0.0679229457130654i</v>
      </c>
      <c r="H3112" t="str">
        <f t="shared" si="900"/>
        <v>0.073808924578222-12.9565069669217i</v>
      </c>
      <c r="I3112" t="str">
        <f t="shared" si="901"/>
        <v>-0.131702281360821-0.25483856780374i</v>
      </c>
      <c r="K3112" t="str">
        <f t="shared" si="902"/>
        <v>0.0021983099345954-0.00079504249280102i</v>
      </c>
      <c r="L3112" t="str">
        <f t="shared" si="903"/>
        <v>0.000714285714285714-0.0106900858441316i</v>
      </c>
      <c r="M3112" t="str">
        <f t="shared" si="904"/>
        <v>0.0025-0.000333052863893872i</v>
      </c>
      <c r="N3112">
        <f t="shared" si="905"/>
        <v>53.490439550125288</v>
      </c>
      <c r="O3112">
        <f t="shared" si="906"/>
        <v>23.485937879821428</v>
      </c>
      <c r="P3112" s="3">
        <f t="shared" si="907"/>
        <v>-23.485937879821428</v>
      </c>
      <c r="Q3112" s="3">
        <f t="shared" si="908"/>
        <v>-126.50956044987471</v>
      </c>
      <c r="R3112">
        <f t="shared" si="909"/>
        <v>53.490439550125288</v>
      </c>
      <c r="S3112">
        <f t="shared" si="910"/>
        <v>113.13137084972405</v>
      </c>
      <c r="T3112">
        <f t="shared" si="893"/>
        <v>-23.485937879821428</v>
      </c>
    </row>
    <row r="3113" spans="1:20" x14ac:dyDescent="0.25">
      <c r="A3113">
        <f t="shared" si="894"/>
        <v>713526.50349906657</v>
      </c>
      <c r="B3113">
        <f t="shared" si="911"/>
        <v>113561.270058953</v>
      </c>
      <c r="C3113" t="str">
        <f t="shared" si="895"/>
        <v>-0.0396818532470782-0.0534784127924425i</v>
      </c>
      <c r="D3113" t="str">
        <f t="shared" si="896"/>
        <v>3.39540548340716-0.670117170451896i</v>
      </c>
      <c r="E3113" t="str">
        <f t="shared" si="897"/>
        <v>-6.32831614883885-65.5665046642587i</v>
      </c>
      <c r="F3113" t="str">
        <f t="shared" si="898"/>
        <v>2.89632022891116-1.51360546554681i</v>
      </c>
      <c r="G3113" t="str">
        <f t="shared" si="899"/>
        <v>0.9953298619478-0.0681786466774869i</v>
      </c>
      <c r="H3113" t="str">
        <f t="shared" si="900"/>
        <v>0.0732177491150428-12.9073722627528i</v>
      </c>
      <c r="I3113" t="str">
        <f t="shared" si="901"/>
        <v>-0.130837252742066-0.253857908137075i</v>
      </c>
      <c r="K3113" t="str">
        <f t="shared" si="902"/>
        <v>0.00219733731985942-0.000795365678247722i</v>
      </c>
      <c r="L3113" t="str">
        <f t="shared" si="903"/>
        <v>0.000714285714285714-0.0106496172983977i</v>
      </c>
      <c r="M3113" t="str">
        <f t="shared" si="904"/>
        <v>0.0025-0.000331792054088337i</v>
      </c>
      <c r="N3113">
        <f t="shared" si="905"/>
        <v>53.423983182856659</v>
      </c>
      <c r="O3113">
        <f t="shared" si="906"/>
        <v>23.531465157098719</v>
      </c>
      <c r="P3113" s="3">
        <f t="shared" si="907"/>
        <v>-23.531465157098719</v>
      </c>
      <c r="Q3113" s="3">
        <f t="shared" si="908"/>
        <v>-126.57601681714334</v>
      </c>
      <c r="R3113">
        <f t="shared" si="909"/>
        <v>53.423983182856659</v>
      </c>
      <c r="S3113">
        <f t="shared" si="910"/>
        <v>113.561270058953</v>
      </c>
      <c r="T3113">
        <f t="shared" si="893"/>
        <v>-23.531465157098719</v>
      </c>
    </row>
    <row r="3114" spans="1:20" x14ac:dyDescent="0.25">
      <c r="A3114">
        <f t="shared" si="894"/>
        <v>716237.90421236306</v>
      </c>
      <c r="B3114">
        <f t="shared" si="911"/>
        <v>113992.80288517702</v>
      </c>
      <c r="C3114" t="str">
        <f t="shared" si="895"/>
        <v>-0.039536457169059-0.0531531338098638i</v>
      </c>
      <c r="D3114" t="str">
        <f t="shared" si="896"/>
        <v>3.39479071183647-0.671504179074869i</v>
      </c>
      <c r="E3114" t="str">
        <f t="shared" si="897"/>
        <v>-6.32806667493773-65.2499997860156i</v>
      </c>
      <c r="F3114" t="str">
        <f t="shared" si="898"/>
        <v>2.89621723801865-1.50937339527512i</v>
      </c>
      <c r="G3114" t="str">
        <f t="shared" si="899"/>
        <v>0.995294468792786-0.0684352919426211i</v>
      </c>
      <c r="H3114" t="str">
        <f t="shared" si="900"/>
        <v>0.0726310950493433-12.8584244101538i</v>
      </c>
      <c r="I3114" t="str">
        <f t="shared" si="901"/>
        <v>-0.129978760962071-0.252881004209041i</v>
      </c>
      <c r="K3114" t="str">
        <f t="shared" si="902"/>
        <v>0.00219635849284869-0.000795696342023849i</v>
      </c>
      <c r="L3114" t="str">
        <f t="shared" si="903"/>
        <v>0.000714285714285714-0.0106093019509839i</v>
      </c>
      <c r="M3114" t="str">
        <f t="shared" si="904"/>
        <v>0.0025-0.00033053601722289i</v>
      </c>
      <c r="N3114">
        <f t="shared" si="905"/>
        <v>53.357326999476555</v>
      </c>
      <c r="O3114">
        <f t="shared" si="906"/>
        <v>23.576950723038902</v>
      </c>
      <c r="P3114" s="3">
        <f t="shared" si="907"/>
        <v>-23.576950723038902</v>
      </c>
      <c r="Q3114" s="3">
        <f t="shared" si="908"/>
        <v>-126.64267300052344</v>
      </c>
      <c r="R3114">
        <f t="shared" si="909"/>
        <v>53.357326999476555</v>
      </c>
      <c r="S3114">
        <f t="shared" si="910"/>
        <v>113.99280288517703</v>
      </c>
      <c r="T3114">
        <f t="shared" si="893"/>
        <v>-23.576950723038902</v>
      </c>
    </row>
    <row r="3115" spans="1:20" x14ac:dyDescent="0.25">
      <c r="A3115">
        <f t="shared" si="894"/>
        <v>718959.60824837</v>
      </c>
      <c r="B3115">
        <f t="shared" si="911"/>
        <v>114425.9755361407</v>
      </c>
      <c r="C3115" t="str">
        <f t="shared" si="895"/>
        <v>-0.0393918182728723-0.0528298325217171i</v>
      </c>
      <c r="D3115" t="str">
        <f t="shared" si="896"/>
        <v>3.3941714842535-0.6728994160522i</v>
      </c>
      <c r="E3115" t="str">
        <f t="shared" si="897"/>
        <v>-6.32750802848763-64.9354728952966i</v>
      </c>
      <c r="F3115" t="str">
        <f t="shared" si="898"/>
        <v>2.89611347031632-1.50516293051315i</v>
      </c>
      <c r="G3115" t="str">
        <f t="shared" si="899"/>
        <v>0.995258808684555-0.0686928847869683i</v>
      </c>
      <c r="H3115" t="str">
        <f t="shared" si="900"/>
        <v>0.0720489282033023-12.8096626919197i</v>
      </c>
      <c r="I3115" t="str">
        <f t="shared" si="901"/>
        <v>-0.12912675639723-0.251907840807283i</v>
      </c>
      <c r="K3115" t="str">
        <f t="shared" si="902"/>
        <v>0.00219537342160063-0.00079603445067954i</v>
      </c>
      <c r="L3115" t="str">
        <f t="shared" si="903"/>
        <v>0.000714285714285714-0.0105691392219406i</v>
      </c>
      <c r="M3115" t="str">
        <f t="shared" si="904"/>
        <v>0.0025-0.00032928473522902i</v>
      </c>
      <c r="N3115">
        <f t="shared" si="905"/>
        <v>53.29046735702218</v>
      </c>
      <c r="O3115">
        <f t="shared" si="906"/>
        <v>23.622395161447788</v>
      </c>
      <c r="P3115" s="3">
        <f t="shared" si="907"/>
        <v>-23.622395161447788</v>
      </c>
      <c r="Q3115" s="3">
        <f t="shared" si="908"/>
        <v>-126.70953264297782</v>
      </c>
      <c r="R3115">
        <f t="shared" si="909"/>
        <v>53.29046735702218</v>
      </c>
      <c r="S3115">
        <f t="shared" si="910"/>
        <v>114.4259755361407</v>
      </c>
      <c r="T3115">
        <f t="shared" si="893"/>
        <v>-23.622395161447788</v>
      </c>
    </row>
    <row r="3116" spans="1:20" x14ac:dyDescent="0.25">
      <c r="A3116">
        <f t="shared" si="894"/>
        <v>721691.65475971391</v>
      </c>
      <c r="B3116">
        <f t="shared" si="911"/>
        <v>114860.79424317804</v>
      </c>
      <c r="C3116" t="str">
        <f t="shared" si="895"/>
        <v>-0.0392479319103393-0.0525084897115255i</v>
      </c>
      <c r="D3116" t="str">
        <f t="shared" si="896"/>
        <v>3.39354777004467-0.674302885866276i</v>
      </c>
      <c r="E3116" t="str">
        <f t="shared" si="897"/>
        <v>-6.32664828543692-64.6229070344657i</v>
      </c>
      <c r="F3116" t="str">
        <f t="shared" si="898"/>
        <v>2.89600892000164-1.50097400947537i</v>
      </c>
      <c r="G3116" t="str">
        <f t="shared" si="899"/>
        <v>0.995222879629046-0.0689514284980045i</v>
      </c>
      <c r="H3116" t="str">
        <f t="shared" si="900"/>
        <v>0.0714712146617129-12.7610863936735i</v>
      </c>
      <c r="I3116" t="str">
        <f t="shared" si="901"/>
        <v>-0.128281189800688-0.250938402786647i</v>
      </c>
      <c r="K3116" t="str">
        <f t="shared" si="902"/>
        <v>0.00219438207410676-0.000796379970554256i</v>
      </c>
      <c r="L3116" t="str">
        <f t="shared" si="903"/>
        <v>0.000714285714285714-0.0105291285335132i</v>
      </c>
      <c r="M3116" t="str">
        <f t="shared" si="904"/>
        <v>0.0025-0.000328038190106615i</v>
      </c>
      <c r="N3116">
        <f t="shared" si="905"/>
        <v>53.223400655996642</v>
      </c>
      <c r="O3116">
        <f t="shared" si="906"/>
        <v>23.667799055141536</v>
      </c>
      <c r="P3116" s="3">
        <f t="shared" si="907"/>
        <v>-23.667799055141536</v>
      </c>
      <c r="Q3116" s="3">
        <f t="shared" si="908"/>
        <v>-126.77659934400336</v>
      </c>
      <c r="R3116">
        <f t="shared" si="909"/>
        <v>53.223400655996642</v>
      </c>
      <c r="S3116">
        <f t="shared" si="910"/>
        <v>114.86079424317803</v>
      </c>
      <c r="T3116">
        <f t="shared" ref="T3116:T3179" si="912">P3116</f>
        <v>-23.667799055141536</v>
      </c>
    </row>
    <row r="3117" spans="1:20" x14ac:dyDescent="0.25">
      <c r="A3117">
        <f t="shared" ref="A3117:A3180" si="913">2*PI()*B3117</f>
        <v>724434.08304780081</v>
      </c>
      <c r="B3117">
        <f t="shared" si="911"/>
        <v>115297.26526130212</v>
      </c>
      <c r="C3117" t="str">
        <f t="shared" ref="C3117:C3180" si="914">IMPRODUCT(D3117,E3117,$C$40,,K3117,$C$41)</f>
        <v>-0.0391047934007174-0.0521890864148263i</v>
      </c>
      <c r="D3117" t="str">
        <f t="shared" ref="D3117:D3180" si="915">IMDIV(IMPRODUCT($C$37,$C$38,COMPLEX(1,A3117/$C$38)),IMSUM(-1*A3117*A3117/$C$39,COMPLEX(0,1*A3117)))</f>
        <v>3.39291953841121-0.675714592954099i</v>
      </c>
      <c r="E3117" t="str">
        <f t="shared" ref="E3117:E3180" si="916">IMDIV(IMPRODUCT(IMSUM(F3117,G3117),$C$29,H3117),IMSUM(1,I3117))</f>
        <v>-6.32549534686679-64.3122854197785i</v>
      </c>
      <c r="F3117" t="str">
        <f t="shared" ref="F3117:F3180" si="917">IMDIV(IMPRODUCT($C$14,$C$15,COMPLEX(1,A3117/$C$15)),IMSUM(-1*A3117*A3117/$C$16,COMPLEX(0,A3117)))</f>
        <v>2.89590358122959-1.49680657067246i</v>
      </c>
      <c r="G3117" t="str">
        <f t="shared" ref="G3117:G3180" si="918">IMDIV(1,COMPLEX(1,A3117*$C$9*$C$10))</f>
        <v>0.995186679617602-0.0692109263721756i</v>
      </c>
      <c r="H3117" t="str">
        <f t="shared" ref="H3117:H3180" si="919">IMDIV($C$3,IMSUM(K3117,COMPLEX(0,$C$28*A3117)))</f>
        <v>0.0708979207699468-12.7126948038545i</v>
      </c>
      <c r="I3117" t="str">
        <f t="shared" ref="I3117:I3180" si="920">IMPRODUCT(F3117,$C$29,H3117,$C$31)</f>
        <v>-0.127442012299449-0.249972675068817i</v>
      </c>
      <c r="K3117" t="str">
        <f t="shared" ref="K3117:K3180" si="921">IF($C$26&lt;=0,IMDIV(1,IMSUM(IMDIV(1,L3117),1/$C$18)),IMDIV(1,IMSUM(IMDIV(1,L3117),1/$C$18,IMDIV(1,M3117))))</f>
        <v>0.00219338441831452-0.000796732867774524i</v>
      </c>
      <c r="L3117" t="str">
        <f t="shared" ref="L3117:L3180" si="922">IMSUM($C$21/$C$22,IMDIV(1,COMPLEX(0,$C$20*$C$22*A3117)))</f>
        <v>0.000714285714285714-0.0104892693101347i</v>
      </c>
      <c r="M3117" t="str">
        <f t="shared" ref="M3117:M3180" si="923">IMSUM($C$25/$C$26,IMDIV(1,COMPLEX(0,$C$24*$C$26*A3117)))</f>
        <v>0.0025-0.000326796363923705i</v>
      </c>
      <c r="N3117">
        <f t="shared" ref="N3117:N3180" si="924">ABS(R3117)</f>
        <v>53.156123339833087</v>
      </c>
      <c r="O3117">
        <f t="shared" ref="O3117:O3180" si="925">ABS(P3117)</f>
        <v>23.713162985935398</v>
      </c>
      <c r="P3117" s="3">
        <f t="shared" ref="P3117:P3180" si="926">20*LOG10(IMABS(C3117))</f>
        <v>-23.713162985935398</v>
      </c>
      <c r="Q3117" s="3">
        <f t="shared" ref="Q3117:Q3180" si="927">IMARGUMENT(C3117)*180/PI()</f>
        <v>-126.84387666016691</v>
      </c>
      <c r="R3117">
        <f t="shared" ref="R3117:R3180" si="928">IF(Q3117&lt;0,Q3117+180,Q3117-180)</f>
        <v>53.156123339833087</v>
      </c>
      <c r="S3117">
        <f t="shared" ref="S3117:S3180" si="929">B3117/1000</f>
        <v>115.29726526130212</v>
      </c>
      <c r="T3117">
        <f t="shared" si="912"/>
        <v>-23.713162985935398</v>
      </c>
    </row>
    <row r="3118" spans="1:20" x14ac:dyDescent="0.25">
      <c r="A3118">
        <f t="shared" si="913"/>
        <v>727186.93256338243</v>
      </c>
      <c r="B3118">
        <f t="shared" ref="B3118:B3181" si="930">B3117*(1+B$42)</f>
        <v>115735.39486929507</v>
      </c>
      <c r="C3118" t="str">
        <f t="shared" si="914"/>
        <v>-0.0389623980326421-0.0518716039156749i</v>
      </c>
      <c r="D3118" t="str">
        <f t="shared" si="915"/>
        <v>3.39228675836844-0.677134541705753i</v>
      </c>
      <c r="E3118" t="str">
        <f t="shared" si="916"/>
        <v>-6.32405694268389-64.0035914396601i</v>
      </c>
      <c r="F3118" t="str">
        <f t="shared" si="917"/>
        <v>2.8957974481124-1.49266055291027i</v>
      </c>
      <c r="G3118" t="str">
        <f t="shared" si="918"/>
        <v>0.995150206626861-0.0694713817148931i</v>
      </c>
      <c r="H3118" t="str">
        <f t="shared" si="919"/>
        <v>0.0703290131319237-12.6644872137059i</v>
      </c>
      <c r="I3118" t="str">
        <f t="shared" si="920"/>
        <v>-0.126609175391517-0.249010642641943i</v>
      </c>
      <c r="K3118" t="str">
        <f t="shared" si="921"/>
        <v>0.00219238042212902-0.0007970931082517i</v>
      </c>
      <c r="L3118" t="str">
        <f t="shared" si="922"/>
        <v>0.000714285714285714-0.0104495609784167i</v>
      </c>
      <c r="M3118" t="str">
        <f t="shared" si="923"/>
        <v>0.0025-0.000325559238816203i</v>
      </c>
      <c r="N3118">
        <f t="shared" si="924"/>
        <v>53.088631894366202</v>
      </c>
      <c r="O3118">
        <f t="shared" si="925"/>
        <v>23.758487534633559</v>
      </c>
      <c r="P3118" s="3">
        <f t="shared" si="926"/>
        <v>-23.758487534633559</v>
      </c>
      <c r="Q3118" s="3">
        <f t="shared" si="927"/>
        <v>-126.9113681056338</v>
      </c>
      <c r="R3118">
        <f t="shared" si="928"/>
        <v>53.088631894366202</v>
      </c>
      <c r="S3118">
        <f t="shared" si="929"/>
        <v>115.73539486929506</v>
      </c>
      <c r="T3118">
        <f t="shared" si="912"/>
        <v>-23.758487534633559</v>
      </c>
    </row>
    <row r="3119" spans="1:20" x14ac:dyDescent="0.25">
      <c r="A3119">
        <f t="shared" si="913"/>
        <v>729950.24290712329</v>
      </c>
      <c r="B3119">
        <f t="shared" si="930"/>
        <v>116175.18936979839</v>
      </c>
      <c r="C3119" t="str">
        <f t="shared" si="914"/>
        <v>-0.0388207410660117-0.0515560237431987i</v>
      </c>
      <c r="D3119" t="str">
        <f t="shared" si="915"/>
        <v>3.39164939874496-0.678562736462827i</v>
      </c>
      <c r="E3119" t="str">
        <f t="shared" si="916"/>
        <v>-6.32234063523739-63.696808652991i</v>
      </c>
      <c r="F3119" t="str">
        <f t="shared" si="917"/>
        <v>2.89569051471917-1.4885358952888i</v>
      </c>
      <c r="G3119" t="str">
        <f t="shared" si="918"/>
        <v>0.995113458618661-0.0697327978405285i</v>
      </c>
      <c r="H3119" t="str">
        <f t="shared" si="919"/>
        <v>0.0697644586081034-12.6164629172631i</v>
      </c>
      <c r="I3119" t="str">
        <f t="shared" si="920"/>
        <v>-0.125782630943052-0.248052290560273i</v>
      </c>
      <c r="K3119" t="str">
        <f t="shared" si="921"/>
        <v>0.0021913700534149-0.000797460657679719i</v>
      </c>
      <c r="L3119" t="str">
        <f t="shared" si="922"/>
        <v>0.000714285714285714-0.0104100029671416i</v>
      </c>
      <c r="M3119" t="str">
        <f t="shared" si="923"/>
        <v>0.0025-0.00032432679698765i</v>
      </c>
      <c r="N3119">
        <f t="shared" si="924"/>
        <v>53.020922847309592</v>
      </c>
      <c r="O3119">
        <f t="shared" si="925"/>
        <v>23.803773281019787</v>
      </c>
      <c r="P3119" s="3">
        <f t="shared" si="926"/>
        <v>-23.803773281019787</v>
      </c>
      <c r="Q3119" s="3">
        <f t="shared" si="927"/>
        <v>-126.97907715269041</v>
      </c>
      <c r="R3119">
        <f t="shared" si="928"/>
        <v>53.020922847309592</v>
      </c>
      <c r="S3119">
        <f t="shared" si="929"/>
        <v>116.17518936979839</v>
      </c>
      <c r="T3119">
        <f t="shared" si="912"/>
        <v>-23.803773281019787</v>
      </c>
    </row>
    <row r="3120" spans="1:20" x14ac:dyDescent="0.25">
      <c r="A3120">
        <f t="shared" si="913"/>
        <v>732724.05383017042</v>
      </c>
      <c r="B3120">
        <f t="shared" si="930"/>
        <v>116616.65508940363</v>
      </c>
      <c r="C3120" t="str">
        <f t="shared" si="914"/>
        <v>-0.0386798177338161-0.0512423276682123i</v>
      </c>
      <c r="D3120" t="str">
        <f t="shared" si="915"/>
        <v>3.39100742818202-0.679999181516844i</v>
      </c>
      <c r="E3120" t="str">
        <f t="shared" si="916"/>
        <v>-6.32035382285162-63.3919207874046i</v>
      </c>
      <c r="F3120" t="str">
        <f t="shared" si="917"/>
        <v>2.89558277507564-1.48443253720115i</v>
      </c>
      <c r="G3120" t="str">
        <f t="shared" si="918"/>
        <v>0.995076433539925-0.0699951780724073i</v>
      </c>
      <c r="H3120" t="str">
        <f t="shared" si="919"/>
        <v>0.0692042243134919-12.5686212113423i</v>
      </c>
      <c r="I3120" t="str">
        <f t="shared" si="920"/>
        <v>-0.124962331185559-0.247097603943807i</v>
      </c>
      <c r="K3120" t="str">
        <f t="shared" si="921"/>
        <v>0.00219035327999821-0.000797835481532878i</v>
      </c>
      <c r="L3120" t="str">
        <f t="shared" si="922"/>
        <v>0.000714285714285714-0.010370594707254i</v>
      </c>
      <c r="M3120" t="str">
        <f t="shared" si="923"/>
        <v>0.0025-0.000323099020708956i</v>
      </c>
      <c r="N3120">
        <f t="shared" si="924"/>
        <v>52.952992767746807</v>
      </c>
      <c r="O3120">
        <f t="shared" si="925"/>
        <v>23.84902080384752</v>
      </c>
      <c r="P3120" s="3">
        <f t="shared" si="926"/>
        <v>-23.84902080384752</v>
      </c>
      <c r="Q3120" s="3">
        <f t="shared" si="927"/>
        <v>-127.04700723225319</v>
      </c>
      <c r="R3120">
        <f t="shared" si="928"/>
        <v>52.952992767746807</v>
      </c>
      <c r="S3120">
        <f t="shared" si="929"/>
        <v>116.61665508940364</v>
      </c>
      <c r="T3120">
        <f t="shared" si="912"/>
        <v>-23.84902080384752</v>
      </c>
    </row>
    <row r="3121" spans="1:20" x14ac:dyDescent="0.25">
      <c r="A3121">
        <f t="shared" si="913"/>
        <v>735508.4052347251</v>
      </c>
      <c r="B3121">
        <f t="shared" si="930"/>
        <v>117059.79837874338</v>
      </c>
      <c r="C3121" t="str">
        <f t="shared" si="914"/>
        <v>-0.0385396232439079-0.0509304976998693i</v>
      </c>
      <c r="D3121" t="str">
        <f t="shared" si="915"/>
        <v>3.39036081513271-0.681443881107685i</v>
      </c>
      <c r="E3121" t="str">
        <f t="shared" si="916"/>
        <v>-6.31810374328854-63.0889117375851i</v>
      </c>
      <c r="F3121" t="str">
        <f t="shared" si="917"/>
        <v>2.89547422316388-1.48035041833252i</v>
      </c>
      <c r="G3121" t="str">
        <f t="shared" si="918"/>
        <v>0.99503912932257-0.0702585257428025i</v>
      </c>
      <c r="H3121" t="str">
        <f t="shared" si="919"/>
        <v>0.0686482776156637-12.5209613955281i</v>
      </c>
      <c r="I3121" t="str">
        <f t="shared" si="920"/>
        <v>-0.124148228713079-0.246146567977925i</v>
      </c>
      <c r="K3121" t="str">
        <f t="shared" si="921"/>
        <v>0.00218933006966829-0.000798217545063568i</v>
      </c>
      <c r="L3121" t="str">
        <f t="shared" si="922"/>
        <v>0.000714285714285714-0.010331335631853i</v>
      </c>
      <c r="M3121" t="str">
        <f t="shared" si="923"/>
        <v>0.0025-0.000321875892318147i</v>
      </c>
      <c r="N3121">
        <f t="shared" si="924"/>
        <v>52.884838265624609</v>
      </c>
      <c r="O3121">
        <f t="shared" si="925"/>
        <v>23.894230680832358</v>
      </c>
      <c r="P3121" s="3">
        <f t="shared" si="926"/>
        <v>-23.894230680832358</v>
      </c>
      <c r="Q3121" s="3">
        <f t="shared" si="927"/>
        <v>-127.11516173437539</v>
      </c>
      <c r="R3121">
        <f t="shared" si="928"/>
        <v>52.884838265624609</v>
      </c>
      <c r="S3121">
        <f t="shared" si="929"/>
        <v>117.05979837874338</v>
      </c>
      <c r="T3121">
        <f t="shared" si="912"/>
        <v>-23.894230680832358</v>
      </c>
    </row>
    <row r="3122" spans="1:20" x14ac:dyDescent="0.25">
      <c r="A3122">
        <f t="shared" si="913"/>
        <v>738303.3371746171</v>
      </c>
      <c r="B3122">
        <f t="shared" si="930"/>
        <v>117504.6256125826</v>
      </c>
      <c r="C3122" t="str">
        <f t="shared" si="914"/>
        <v>-0.0384001527807234-0.0506205160823736i</v>
      </c>
      <c r="D3122" t="str">
        <f t="shared" si="915"/>
        <v>3.38970952786129-0.682896839421954i</v>
      </c>
      <c r="E3122" t="str">
        <f t="shared" si="916"/>
        <v>-6.31559747713204-62.7877655635817i</v>
      </c>
      <c r="F3122" t="str">
        <f t="shared" si="917"/>
        <v>2.89536485292194-1.47628947865914i</v>
      </c>
      <c r="G3122" t="str">
        <f t="shared" si="918"/>
        <v>0.99500154388339-0.0705228441929283i</v>
      </c>
      <c r="H3122" t="str">
        <f t="shared" si="919"/>
        <v>0.0680965861327948-12.4734827721624i</v>
      </c>
      <c r="I3122" t="str">
        <f t="shared" si="920"/>
        <v>-0.123340276479426-0.245199167913042i</v>
      </c>
      <c r="K3122" t="str">
        <f t="shared" si="921"/>
        <v>0.00218830039017966-0.000798606813300078i</v>
      </c>
      <c r="L3122" t="str">
        <f t="shared" si="922"/>
        <v>0.000714285714285714-0.0102922251761835i</v>
      </c>
      <c r="M3122" t="str">
        <f t="shared" si="923"/>
        <v>0.0025-0.000320657394220111i</v>
      </c>
      <c r="N3122">
        <f t="shared" si="924"/>
        <v>52.8164559912572</v>
      </c>
      <c r="O3122">
        <f t="shared" si="925"/>
        <v>23.939403488643819</v>
      </c>
      <c r="P3122" s="3">
        <f t="shared" si="926"/>
        <v>-23.939403488643819</v>
      </c>
      <c r="Q3122" s="3">
        <f t="shared" si="927"/>
        <v>-127.1835440087428</v>
      </c>
      <c r="R3122">
        <f t="shared" si="928"/>
        <v>52.8164559912572</v>
      </c>
      <c r="S3122">
        <f t="shared" si="929"/>
        <v>117.5046256125826</v>
      </c>
      <c r="T3122">
        <f t="shared" si="912"/>
        <v>-23.939403488643819</v>
      </c>
    </row>
    <row r="3123" spans="1:20" x14ac:dyDescent="0.25">
      <c r="A3123">
        <f t="shared" si="913"/>
        <v>741108.88985588064</v>
      </c>
      <c r="B3123">
        <f t="shared" si="930"/>
        <v>117951.14318991042</v>
      </c>
      <c r="C3123" t="str">
        <f t="shared" si="914"/>
        <v>-0.0382614015069485-0.050312365291736i</v>
      </c>
      <c r="D3123" t="str">
        <f t="shared" si="915"/>
        <v>3.38905353444244-0.684358060591387i</v>
      </c>
      <c r="E3123" t="str">
        <f t="shared" si="916"/>
        <v>-6.31284195109956-62.4884664891255i</v>
      </c>
      <c r="F3123" t="str">
        <f t="shared" si="917"/>
        <v>2.89525465824359-1.47224965844727i</v>
      </c>
      <c r="G3123" t="str">
        <f t="shared" si="918"/>
        <v>0.99496367512396-0.0707881367729323i</v>
      </c>
      <c r="H3123" t="str">
        <f t="shared" si="919"/>
        <v>0.0675491177317222-12.4261846463326i</v>
      </c>
      <c r="I3123" t="str">
        <f t="shared" si="920"/>
        <v>-0.122538427795425-0.244255389064253i</v>
      </c>
      <c r="K3123" t="str">
        <f t="shared" si="921"/>
        <v>0.00218726420925404-0.000799003251044354i</v>
      </c>
      <c r="L3123" t="str">
        <f t="shared" si="922"/>
        <v>0.000714285714285714-0.0102532627776285i</v>
      </c>
      <c r="M3123" t="str">
        <f t="shared" si="923"/>
        <v>0.0025-0.000319443508886342i</v>
      </c>
      <c r="N3123">
        <f t="shared" si="924"/>
        <v>52.747842634838193</v>
      </c>
      <c r="O3123">
        <f t="shared" si="925"/>
        <v>23.984539802898368</v>
      </c>
      <c r="P3123" s="3">
        <f t="shared" si="926"/>
        <v>-23.984539802898368</v>
      </c>
      <c r="Q3123" s="3">
        <f t="shared" si="927"/>
        <v>-127.25215736516181</v>
      </c>
      <c r="R3123">
        <f t="shared" si="928"/>
        <v>52.747842634838193</v>
      </c>
      <c r="S3123">
        <f t="shared" si="929"/>
        <v>117.95114318991043</v>
      </c>
      <c r="T3123">
        <f t="shared" si="912"/>
        <v>-23.984539802898368</v>
      </c>
    </row>
    <row r="3124" spans="1:20" x14ac:dyDescent="0.25">
      <c r="A3124">
        <f t="shared" si="913"/>
        <v>743925.10363733303</v>
      </c>
      <c r="B3124">
        <f t="shared" si="930"/>
        <v>118399.35753403208</v>
      </c>
      <c r="C3124" t="str">
        <f t="shared" si="914"/>
        <v>-0.0381233645651383-0.0500060280325783i</v>
      </c>
      <c r="D3124" t="str">
        <f t="shared" si="915"/>
        <v>3.38839280276057-0.685827548691206i</v>
      </c>
      <c r="E3124" t="str">
        <f t="shared" si="916"/>
        <v>-6.30984394128569-62.1909988999579i</v>
      </c>
      <c r="F3124" t="str">
        <f t="shared" si="917"/>
        <v>2.895143632978-1.46823089825221i</v>
      </c>
      <c r="G3124" t="str">
        <f t="shared" si="918"/>
        <v>0.994925520930521-0.0710544068418879i</v>
      </c>
      <c r="H3124" t="str">
        <f t="shared" si="919"/>
        <v>0.0670058405260073-12.3790663258597i</v>
      </c>
      <c r="I3124" t="str">
        <f t="shared" si="920"/>
        <v>-0.121742636326185-0.243315216810973i</v>
      </c>
      <c r="K3124" t="str">
        <f t="shared" si="921"/>
        <v>0.00218622149458233-0.000799406822869788i</v>
      </c>
      <c r="L3124" t="str">
        <f t="shared" si="922"/>
        <v>0.000714285714285714-0.0102144478757008i</v>
      </c>
      <c r="M3124" t="str">
        <f t="shared" si="923"/>
        <v>0.0025-0.000318234218854695i</v>
      </c>
      <c r="N3124">
        <f t="shared" si="924"/>
        <v>52.678994925957468</v>
      </c>
      <c r="O3124">
        <f t="shared" si="925"/>
        <v>24.029640198152787</v>
      </c>
      <c r="P3124" s="3">
        <f t="shared" si="926"/>
        <v>-24.029640198152787</v>
      </c>
      <c r="Q3124" s="3">
        <f t="shared" si="927"/>
        <v>-127.32100507404253</v>
      </c>
      <c r="R3124">
        <f t="shared" si="928"/>
        <v>52.678994925957468</v>
      </c>
      <c r="S3124">
        <f t="shared" si="929"/>
        <v>118.39935753403208</v>
      </c>
      <c r="T3124">
        <f t="shared" si="912"/>
        <v>-24.029640198152787</v>
      </c>
    </row>
    <row r="3125" spans="1:20" x14ac:dyDescent="0.25">
      <c r="A3125">
        <f t="shared" si="913"/>
        <v>746752.01903115492</v>
      </c>
      <c r="B3125">
        <f t="shared" si="930"/>
        <v>118849.27509266141</v>
      </c>
      <c r="C3125" t="str">
        <f t="shared" si="914"/>
        <v>-0.0379860370792806-0.0497014872349864i</v>
      </c>
      <c r="D3125" t="str">
        <f t="shared" si="915"/>
        <v>3.38772730050901-0.687305307738456i</v>
      </c>
      <c r="E3125" t="str">
        <f t="shared" si="916"/>
        <v>-6.30661007633005-61.8953473421695i</v>
      </c>
      <c r="F3125" t="str">
        <f t="shared" si="917"/>
        <v>2.89503177092941-1.4642331389172i</v>
      </c>
      <c r="G3125" t="str">
        <f t="shared" si="918"/>
        <v>0.994887079173881-0.071321657767786i</v>
      </c>
      <c r="H3125" t="str">
        <f t="shared" si="919"/>
        <v>0.0664667228740183-12.3321271212874i</v>
      </c>
      <c r="I3125" t="str">
        <f t="shared" si="920"/>
        <v>-0.120952856088379-0.242378636596608i</v>
      </c>
      <c r="K3125" t="str">
        <f t="shared" si="921"/>
        <v>0.00218517221382657-0.000799817493118992i</v>
      </c>
      <c r="L3125" t="str">
        <f t="shared" si="922"/>
        <v>0.000714285714285714-0.0101757799120351i</v>
      </c>
      <c r="M3125" t="str">
        <f t="shared" si="923"/>
        <v>0.0025-0.000317029506729124i</v>
      </c>
      <c r="N3125">
        <f t="shared" si="924"/>
        <v>52.609909633130712</v>
      </c>
      <c r="O3125">
        <f t="shared" si="925"/>
        <v>24.074705247898574</v>
      </c>
      <c r="P3125" s="3">
        <f t="shared" si="926"/>
        <v>-24.074705247898574</v>
      </c>
      <c r="Q3125" s="3">
        <f t="shared" si="927"/>
        <v>-127.39009036686929</v>
      </c>
      <c r="R3125">
        <f t="shared" si="928"/>
        <v>52.609909633130712</v>
      </c>
      <c r="S3125">
        <f t="shared" si="929"/>
        <v>118.84927509266141</v>
      </c>
      <c r="T3125">
        <f t="shared" si="912"/>
        <v>-24.074705247898574</v>
      </c>
    </row>
    <row r="3126" spans="1:20" x14ac:dyDescent="0.25">
      <c r="A3126">
        <f t="shared" si="913"/>
        <v>749589.67670347344</v>
      </c>
      <c r="B3126">
        <f t="shared" si="930"/>
        <v>119300.90233801353</v>
      </c>
      <c r="C3126" t="str">
        <f t="shared" si="914"/>
        <v>-0.0378494141563223-0.0493987260514126i</v>
      </c>
      <c r="D3126" t="str">
        <f t="shared" si="915"/>
        <v>3.38705699518948-0.688791341690365i</v>
      </c>
      <c r="E3126" t="str">
        <f t="shared" si="916"/>
        <v>-6.30314684052315-61.6014965205471i</v>
      </c>
      <c r="F3126" t="str">
        <f t="shared" si="917"/>
        <v>2.8949190658568-1.46025632157248i</v>
      </c>
      <c r="G3126" t="str">
        <f t="shared" si="918"/>
        <v>0.994848347709301-0.0715898929275263i</v>
      </c>
      <c r="H3126" t="str">
        <f t="shared" si="919"/>
        <v>0.0659317333770328-12.2853663458703i</v>
      </c>
      <c r="I3126" t="str">
        <f t="shared" si="920"/>
        <v>-0.120169041447568-0.241445633928193i</v>
      </c>
      <c r="K3126" t="str">
        <f t="shared" si="921"/>
        <v>0.00218411633462209-0.000800235225901616i</v>
      </c>
      <c r="L3126" t="str">
        <f t="shared" si="922"/>
        <v>0.000714285714285714-0.0101372583303797i</v>
      </c>
      <c r="M3126" t="str">
        <f t="shared" si="923"/>
        <v>0.0025-0.000315829355179442i</v>
      </c>
      <c r="N3126">
        <f t="shared" si="924"/>
        <v>52.540583563330486</v>
      </c>
      <c r="O3126">
        <f t="shared" si="925"/>
        <v>24.119735524555782</v>
      </c>
      <c r="P3126" s="3">
        <f t="shared" si="926"/>
        <v>-24.119735524555782</v>
      </c>
      <c r="Q3126" s="3">
        <f t="shared" si="927"/>
        <v>-127.45941643666951</v>
      </c>
      <c r="R3126">
        <f t="shared" si="928"/>
        <v>52.540583563330486</v>
      </c>
      <c r="S3126">
        <f t="shared" si="929"/>
        <v>119.30090233801353</v>
      </c>
      <c r="T3126">
        <f t="shared" si="912"/>
        <v>-24.119735524555782</v>
      </c>
    </row>
    <row r="3127" spans="1:20" x14ac:dyDescent="0.25">
      <c r="A3127">
        <f t="shared" si="913"/>
        <v>752438.11747494666</v>
      </c>
      <c r="B3127">
        <f t="shared" si="930"/>
        <v>119754.24576689799</v>
      </c>
      <c r="C3127" t="str">
        <f t="shared" si="914"/>
        <v>-0.0377134908876387-0.0490977278536181i</v>
      </c>
      <c r="D3127" t="str">
        <f t="shared" si="915"/>
        <v>3.3863818541112-0.690285654442634i</v>
      </c>
      <c r="E3127" t="str">
        <f t="shared" si="916"/>
        <v>-6.29946057684166-61.3094312969307i</v>
      </c>
      <c r="F3127" t="str">
        <f t="shared" si="917"/>
        <v>2.89480551147364-1.45630038763424i</v>
      </c>
      <c r="G3127" t="str">
        <f t="shared" si="918"/>
        <v>0.994809324376392-0.0718591157069084i</v>
      </c>
      <c r="H3127" t="str">
        <f t="shared" si="919"/>
        <v>0.0654008408773477-12.2387833155624i</v>
      </c>
      <c r="I3127" t="str">
        <f t="shared" si="920"/>
        <v>-0.119391147115514-0.240516194376059i</v>
      </c>
      <c r="K3127" t="str">
        <f t="shared" si="921"/>
        <v>0.00218305382457952-0.000800659985092128i</v>
      </c>
      <c r="L3127" t="str">
        <f t="shared" si="922"/>
        <v>0.000714285714285714-0.0100988825765886i</v>
      </c>
      <c r="M3127" t="str">
        <f t="shared" si="923"/>
        <v>0.0025-0.000314633746941066i</v>
      </c>
      <c r="N3127">
        <f t="shared" si="924"/>
        <v>52.471013561529134</v>
      </c>
      <c r="O3127">
        <f t="shared" si="925"/>
        <v>24.164731599468993</v>
      </c>
      <c r="P3127" s="3">
        <f t="shared" si="926"/>
        <v>-24.164731599468993</v>
      </c>
      <c r="Q3127" s="3">
        <f t="shared" si="927"/>
        <v>-127.52898643847087</v>
      </c>
      <c r="R3127">
        <f t="shared" si="928"/>
        <v>52.471013561529134</v>
      </c>
      <c r="S3127">
        <f t="shared" si="929"/>
        <v>119.75424576689799</v>
      </c>
      <c r="T3127">
        <f t="shared" si="912"/>
        <v>-24.164731599468993</v>
      </c>
    </row>
    <row r="3128" spans="1:20" x14ac:dyDescent="0.25">
      <c r="A3128">
        <f t="shared" si="913"/>
        <v>755297.38232135144</v>
      </c>
      <c r="B3128">
        <f t="shared" si="930"/>
        <v>120209.3119008122</v>
      </c>
      <c r="C3128" t="str">
        <f t="shared" si="914"/>
        <v>-0.037578262350466-0.0487984762296699i</v>
      </c>
      <c r="D3128" t="str">
        <f t="shared" si="915"/>
        <v>3.38570184439034-0.691788249827765i</v>
      </c>
      <c r="E3128" t="str">
        <f t="shared" si="916"/>
        <v>-6.29555748991947-61.0191366885837i</v>
      </c>
      <c r="F3128" t="str">
        <f t="shared" si="917"/>
        <v>2.89469110144755-1.4523652788036i</v>
      </c>
      <c r="G3128" t="str">
        <f t="shared" si="918"/>
        <v>0.994770006999-0.0721293295006211i</v>
      </c>
      <c r="H3128" t="str">
        <f t="shared" si="919"/>
        <v>0.0648740144564081-12.1923773490061i</v>
      </c>
      <c r="I3128" t="str">
        <f t="shared" si="920"/>
        <v>-0.118619128147545-0.239590303573491i</v>
      </c>
      <c r="K3128" t="str">
        <f t="shared" si="921"/>
        <v>0.00218198465128695-0.00080109173432761i</v>
      </c>
      <c r="L3128" t="str">
        <f t="shared" si="922"/>
        <v>0.000714285714285714-0.0100606520986139i</v>
      </c>
      <c r="M3128" t="str">
        <f t="shared" si="923"/>
        <v>0.0025-0.000313442664814769i</v>
      </c>
      <c r="N3128">
        <f t="shared" si="924"/>
        <v>52.40119651024753</v>
      </c>
      <c r="O3128">
        <f t="shared" si="925"/>
        <v>24.209694042902171</v>
      </c>
      <c r="P3128" s="3">
        <f t="shared" si="926"/>
        <v>-24.209694042902171</v>
      </c>
      <c r="Q3128" s="3">
        <f t="shared" si="927"/>
        <v>-127.59880348975247</v>
      </c>
      <c r="R3128">
        <f t="shared" si="928"/>
        <v>52.40119651024753</v>
      </c>
      <c r="S3128">
        <f t="shared" si="929"/>
        <v>120.2093119008122</v>
      </c>
      <c r="T3128">
        <f t="shared" si="912"/>
        <v>-24.209694042902171</v>
      </c>
    </row>
    <row r="3129" spans="1:20" x14ac:dyDescent="0.25">
      <c r="A3129">
        <f t="shared" si="913"/>
        <v>758167.51237417257</v>
      </c>
      <c r="B3129">
        <f t="shared" si="930"/>
        <v>120666.10728603529</v>
      </c>
      <c r="C3129" t="str">
        <f t="shared" si="914"/>
        <v>-0.0374437236092865-0.0485009549809736i</v>
      </c>
      <c r="D3129" t="str">
        <f t="shared" si="915"/>
        <v>3.38501693294921-0.693299131613333i</v>
      </c>
      <c r="E3129" t="str">
        <f t="shared" si="916"/>
        <v>-6.29144364895614-60.730597866569i</v>
      </c>
      <c r="F3129" t="str">
        <f t="shared" si="917"/>
        <v>2.89457582939988-1.44845093706562i</v>
      </c>
      <c r="G3129" t="str">
        <f t="shared" si="918"/>
        <v>0.994730393385104-0.0724005377122336i</v>
      </c>
      <c r="H3129" t="str">
        <f t="shared" si="919"/>
        <v>0.0643512234329495-12.1461477675208i</v>
      </c>
      <c r="I3129" t="str">
        <f t="shared" si="920"/>
        <v>-0.117852939939919-0.238667947216388i</v>
      </c>
      <c r="K3129" t="str">
        <f t="shared" si="921"/>
        <v>0.00218090878231207-0.000801530437005606i</v>
      </c>
      <c r="L3129" t="str">
        <f t="shared" si="922"/>
        <v>0.000714285714285714-0.0100225663464972i</v>
      </c>
      <c r="M3129" t="str">
        <f t="shared" si="923"/>
        <v>0.0025-0.000312256091666438i</v>
      </c>
      <c r="N3129">
        <f t="shared" si="924"/>
        <v>52.331129329109018</v>
      </c>
      <c r="O3129">
        <f t="shared" si="925"/>
        <v>24.254623424035383</v>
      </c>
      <c r="P3129" s="3">
        <f t="shared" si="926"/>
        <v>-24.254623424035383</v>
      </c>
      <c r="Q3129" s="3">
        <f t="shared" si="927"/>
        <v>-127.66887067089098</v>
      </c>
      <c r="R3129">
        <f t="shared" si="928"/>
        <v>52.331129329109018</v>
      </c>
      <c r="S3129">
        <f t="shared" si="929"/>
        <v>120.66610728603528</v>
      </c>
      <c r="T3129">
        <f t="shared" si="912"/>
        <v>-24.254623424035383</v>
      </c>
    </row>
    <row r="3130" spans="1:20" x14ac:dyDescent="0.25">
      <c r="A3130">
        <f t="shared" si="913"/>
        <v>761048.54892119439</v>
      </c>
      <c r="B3130">
        <f t="shared" si="930"/>
        <v>121124.63849372222</v>
      </c>
      <c r="C3130" t="str">
        <f t="shared" si="914"/>
        <v>-0.0373098697171714-0.0482051481193592i</v>
      </c>
      <c r="D3130" t="str">
        <f t="shared" si="915"/>
        <v>3.38432708651564-0.694818303500284i</v>
      </c>
      <c r="E3130" t="str">
        <f t="shared" si="916"/>
        <v>-6.28712499056015-60.4438001541408i</v>
      </c>
      <c r="F3130" t="str">
        <f t="shared" si="917"/>
        <v>2.89445968890561-1.44455730468829i</v>
      </c>
      <c r="G3130" t="str">
        <f t="shared" si="918"/>
        <v>0.994690481326697-0.0726727437541831i</v>
      </c>
      <c r="H3130" t="str">
        <f t="shared" si="919"/>
        <v>0.0638324373611569-12.1000938950914i</v>
      </c>
      <c r="I3130" t="str">
        <f t="shared" si="920"/>
        <v>-0.117092538227218-0.237749111062934i</v>
      </c>
      <c r="K3130" t="str">
        <f t="shared" si="921"/>
        <v>0.00217982618520437-0.000801976056281908i</v>
      </c>
      <c r="L3130" t="str">
        <f t="shared" si="922"/>
        <v>0.000714285714285714-0.00998462477236223i</v>
      </c>
      <c r="M3130" t="str">
        <f t="shared" si="923"/>
        <v>0.0025-0.000311074010426816i</v>
      </c>
      <c r="N3130">
        <f t="shared" si="924"/>
        <v>52.260808974404867</v>
      </c>
      <c r="O3130">
        <f t="shared" si="925"/>
        <v>24.299520310961018</v>
      </c>
      <c r="P3130" s="3">
        <f t="shared" si="926"/>
        <v>-24.299520310961018</v>
      </c>
      <c r="Q3130" s="3">
        <f t="shared" si="927"/>
        <v>-127.73919102559513</v>
      </c>
      <c r="R3130">
        <f t="shared" si="928"/>
        <v>52.260808974404867</v>
      </c>
      <c r="S3130">
        <f t="shared" si="929"/>
        <v>121.12463849372222</v>
      </c>
      <c r="T3130">
        <f t="shared" si="912"/>
        <v>-24.299520310961018</v>
      </c>
    </row>
    <row r="3131" spans="1:20" x14ac:dyDescent="0.25">
      <c r="A3131">
        <f t="shared" si="913"/>
        <v>763940.53340709489</v>
      </c>
      <c r="B3131">
        <f t="shared" si="930"/>
        <v>121584.91211999836</v>
      </c>
      <c r="C3131" t="str">
        <f t="shared" si="914"/>
        <v>-0.0371766957170837-0.0479110398642017i</v>
      </c>
      <c r="D3131" t="str">
        <f t="shared" si="915"/>
        <v>3.38363227162227-0.696345769121154i</v>
      </c>
      <c r="E3131" t="str">
        <f t="shared" si="916"/>
        <v>-6.28260732153521-60.1587290251423i</v>
      </c>
      <c r="F3131" t="str">
        <f t="shared" si="917"/>
        <v>2.89434267349276-1.4406843242215i</v>
      </c>
      <c r="G3131" t="str">
        <f t="shared" si="918"/>
        <v>0.994650268599682-0.0729459510477649i</v>
      </c>
      <c r="H3131" t="str">
        <f t="shared" si="919"/>
        <v>0.0633176260288337-12.0542150583575i</v>
      </c>
      <c r="I3131" t="str">
        <f t="shared" si="920"/>
        <v>-0.116337879079755-0.236833780933254i</v>
      </c>
      <c r="K3131" t="str">
        <f t="shared" si="921"/>
        <v>0.00217873682749731-0.000802428555068412i</v>
      </c>
      <c r="L3131" t="str">
        <f t="shared" si="922"/>
        <v>0.000714285714285714-0.00994682683040664i</v>
      </c>
      <c r="M3131" t="str">
        <f t="shared" si="923"/>
        <v>0.0025-0.000309896404091268i</v>
      </c>
      <c r="N3131">
        <f t="shared" si="924"/>
        <v>52.190232438660971</v>
      </c>
      <c r="O3131">
        <f t="shared" si="925"/>
        <v>24.344385270681453</v>
      </c>
      <c r="P3131" s="3">
        <f t="shared" si="926"/>
        <v>-24.344385270681453</v>
      </c>
      <c r="Q3131" s="3">
        <f t="shared" si="927"/>
        <v>-127.80976756133903</v>
      </c>
      <c r="R3131">
        <f t="shared" si="928"/>
        <v>52.190232438660971</v>
      </c>
      <c r="S3131">
        <f t="shared" si="929"/>
        <v>121.58491211999836</v>
      </c>
      <c r="T3131">
        <f t="shared" si="912"/>
        <v>-24.344385270681453</v>
      </c>
    </row>
    <row r="3132" spans="1:20" x14ac:dyDescent="0.25">
      <c r="A3132">
        <f t="shared" si="913"/>
        <v>766843.50743404194</v>
      </c>
      <c r="B3132">
        <f t="shared" si="930"/>
        <v>122046.93478605436</v>
      </c>
      <c r="C3132" t="str">
        <f t="shared" si="914"/>
        <v>-0.037044196643142-0.0476186146395976i</v>
      </c>
      <c r="D3132" t="str">
        <f t="shared" si="915"/>
        <v>3.38293245460588-0.697881532038335i</v>
      </c>
      <c r="E3132" t="str">
        <f t="shared" si="916"/>
        <v>-6.27789632160239-59.8753701024228i</v>
      </c>
      <c r="F3132" t="str">
        <f t="shared" si="917"/>
        <v>2.89422477664229-1.43683193849606i</v>
      </c>
      <c r="G3132" t="str">
        <f t="shared" si="918"/>
        <v>0.994609752963756-0.0732201630231199i</v>
      </c>
      <c r="H3132" t="str">
        <f t="shared" si="919"/>
        <v>0.0628067594555913-12.0085105866023i</v>
      </c>
      <c r="I3132" t="str">
        <f t="shared" si="920"/>
        <v>-0.115588918901016-0.235921942709099i</v>
      </c>
      <c r="K3132" t="str">
        <f t="shared" si="921"/>
        <v>0.00217764067671066-0.000802887896030933i</v>
      </c>
      <c r="L3132" t="str">
        <f t="shared" si="922"/>
        <v>0.000714285714285714-0.00990917197689446i</v>
      </c>
      <c r="M3132" t="str">
        <f t="shared" si="923"/>
        <v>0.0025-0.000308723255719534i</v>
      </c>
      <c r="N3132">
        <f t="shared" si="924"/>
        <v>52.11939675021776</v>
      </c>
      <c r="O3132">
        <f t="shared" si="925"/>
        <v>24.389218869105612</v>
      </c>
      <c r="P3132" s="3">
        <f t="shared" si="926"/>
        <v>-24.389218869105612</v>
      </c>
      <c r="Q3132" s="3">
        <f t="shared" si="927"/>
        <v>-127.88060324978224</v>
      </c>
      <c r="R3132">
        <f t="shared" si="928"/>
        <v>52.11939675021776</v>
      </c>
      <c r="S3132">
        <f t="shared" si="929"/>
        <v>122.04693478605436</v>
      </c>
      <c r="T3132">
        <f t="shared" si="912"/>
        <v>-24.389218869105612</v>
      </c>
    </row>
    <row r="3133" spans="1:20" x14ac:dyDescent="0.25">
      <c r="A3133">
        <f t="shared" si="913"/>
        <v>769757.51276229136</v>
      </c>
      <c r="B3133">
        <f t="shared" si="930"/>
        <v>122510.71313824138</v>
      </c>
      <c r="C3133" t="str">
        <f t="shared" si="914"/>
        <v>-0.0369123675218423-0.0473278570715674i</v>
      </c>
      <c r="D3133" t="str">
        <f t="shared" si="915"/>
        <v>3.38222760160668-0.699425595742306i</v>
      </c>
      <c r="E3133" t="str">
        <f t="shared" si="916"/>
        <v>-6.27299754606844-59.5937091562548i</v>
      </c>
      <c r="F3133" t="str">
        <f t="shared" si="917"/>
        <v>2.89410599178759-1.4330000906227i</v>
      </c>
      <c r="G3133" t="str">
        <f t="shared" si="918"/>
        <v>0.994568932162301-0.0734953831192225i</v>
      </c>
      <c r="H3133" t="str">
        <f t="shared" si="919"/>
        <v>0.0622998078910449-11.9629798117411i</v>
      </c>
      <c r="I3133" t="str">
        <f t="shared" si="920"/>
        <v>-0.1148456144251-0.2350135823335i</v>
      </c>
      <c r="K3133" t="str">
        <f t="shared" si="921"/>
        <v>0.00217653770035268-0.000803354041587067i</v>
      </c>
      <c r="L3133" t="str">
        <f t="shared" si="922"/>
        <v>0.000714285714285714-0.00987165967014786i</v>
      </c>
      <c r="M3133" t="str">
        <f t="shared" si="923"/>
        <v>0.0025-0.000307554548435479i</v>
      </c>
      <c r="N3133">
        <f t="shared" si="924"/>
        <v>52.048298972809931</v>
      </c>
      <c r="O3133">
        <f t="shared" si="925"/>
        <v>24.434021671048217</v>
      </c>
      <c r="P3133" s="3">
        <f t="shared" si="926"/>
        <v>-24.434021671048217</v>
      </c>
      <c r="Q3133" s="3">
        <f t="shared" si="927"/>
        <v>-127.95170102719007</v>
      </c>
      <c r="R3133">
        <f t="shared" si="928"/>
        <v>52.048298972809931</v>
      </c>
      <c r="S3133">
        <f t="shared" si="929"/>
        <v>122.51071313824139</v>
      </c>
      <c r="T3133">
        <f t="shared" si="912"/>
        <v>-24.434021671048217</v>
      </c>
    </row>
    <row r="3134" spans="1:20" x14ac:dyDescent="0.25">
      <c r="A3134">
        <f t="shared" si="913"/>
        <v>772682.59131078806</v>
      </c>
      <c r="B3134">
        <f t="shared" si="930"/>
        <v>122976.2538481667</v>
      </c>
      <c r="C3134" t="str">
        <f t="shared" si="914"/>
        <v>-0.036781203373247-0.0470387519853193i</v>
      </c>
      <c r="D3134" t="str">
        <f t="shared" si="915"/>
        <v>3.38151767856772-0.700977963649823i</v>
      </c>
      <c r="E3134" t="str">
        <f t="shared" si="916"/>
        <v>-6.26791642843268-59.3137321027759i</v>
      </c>
      <c r="F3134" t="str">
        <f t="shared" si="917"/>
        <v>2.89398631231435-1.42918872399105i</v>
      </c>
      <c r="G3134" t="str">
        <f t="shared" si="918"/>
        <v>0.994527803922267-0.0737716147838674i</v>
      </c>
      <c r="H3134" t="str">
        <f t="shared" si="919"/>
        <v>0.0617967418130327-11.9176220683109i</v>
      </c>
      <c r="I3134" t="str">
        <f t="shared" si="920"/>
        <v>-0.114107922714197-0.234108685810465i</v>
      </c>
      <c r="K3134" t="str">
        <f t="shared" si="921"/>
        <v>0.00217542786592255-0.000803826953904045i</v>
      </c>
      <c r="L3134" t="str">
        <f t="shared" si="922"/>
        <v>0.000714285714285714-0.00983428937053983i</v>
      </c>
      <c r="M3134" t="str">
        <f t="shared" si="923"/>
        <v>0.0025-0.000306390265426857i</v>
      </c>
      <c r="N3134">
        <f t="shared" si="924"/>
        <v>51.976936205160399</v>
      </c>
      <c r="O3134">
        <f t="shared" si="925"/>
        <v>24.478794240226762</v>
      </c>
      <c r="P3134" s="3">
        <f t="shared" si="926"/>
        <v>-24.478794240226762</v>
      </c>
      <c r="Q3134" s="3">
        <f t="shared" si="927"/>
        <v>-128.0230637948396</v>
      </c>
      <c r="R3134">
        <f t="shared" si="928"/>
        <v>51.976936205160399</v>
      </c>
      <c r="S3134">
        <f t="shared" si="929"/>
        <v>122.97625384816671</v>
      </c>
      <c r="T3134">
        <f t="shared" si="912"/>
        <v>-24.478794240226762</v>
      </c>
    </row>
    <row r="3135" spans="1:20" x14ac:dyDescent="0.25">
      <c r="A3135">
        <f t="shared" si="913"/>
        <v>775618.78515776899</v>
      </c>
      <c r="B3135">
        <f t="shared" si="930"/>
        <v>123443.56361278973</v>
      </c>
      <c r="C3135" t="str">
        <f t="shared" si="914"/>
        <v>-0.0366506992121307-0.0467512844025349i</v>
      </c>
      <c r="D3135" t="str">
        <f t="shared" si="915"/>
        <v>3.38080265123414-0.702538639102131i</v>
      </c>
      <c r="E3135" t="str">
        <f t="shared" si="916"/>
        <v>-6.26265828294188-59.0354250024297i</v>
      </c>
      <c r="F3135" t="str">
        <f t="shared" si="917"/>
        <v>2.89386573156002-1.42539778226865i</v>
      </c>
      <c r="G3135" t="str">
        <f t="shared" si="918"/>
        <v>0.994486365954063-0.0740488614736564i</v>
      </c>
      <c r="H3135" t="str">
        <f t="shared" si="919"/>
        <v>0.0612975319258406-11.8724366934589i</v>
      </c>
      <c r="I3135" t="str">
        <f t="shared" si="920"/>
        <v>-0.113375801156076-0.233207239204628i</v>
      </c>
      <c r="K3135" t="str">
        <f t="shared" si="921"/>
        <v>0.00217431114091263-0.000804306594896572i</v>
      </c>
      <c r="L3135" t="str">
        <f t="shared" si="922"/>
        <v>0.000714285714285714-0.00979706054048605i</v>
      </c>
      <c r="M3135" t="str">
        <f t="shared" si="923"/>
        <v>0.0025-0.000305230389945066i</v>
      </c>
      <c r="N3135">
        <f t="shared" si="924"/>
        <v>51.905305580574407</v>
      </c>
      <c r="O3135">
        <f t="shared" si="925"/>
        <v>24.523537139261776</v>
      </c>
      <c r="P3135" s="3">
        <f t="shared" si="926"/>
        <v>-24.523537139261776</v>
      </c>
      <c r="Q3135" s="3">
        <f t="shared" si="927"/>
        <v>-128.09469441942559</v>
      </c>
      <c r="R3135">
        <f t="shared" si="928"/>
        <v>51.905305580574407</v>
      </c>
      <c r="S3135">
        <f t="shared" si="929"/>
        <v>123.44356361278973</v>
      </c>
      <c r="T3135">
        <f t="shared" si="912"/>
        <v>-24.523537139261776</v>
      </c>
    </row>
    <row r="3136" spans="1:20" x14ac:dyDescent="0.25">
      <c r="A3136">
        <f t="shared" si="913"/>
        <v>778566.13654136856</v>
      </c>
      <c r="B3136">
        <f t="shared" si="930"/>
        <v>123912.64915451834</v>
      </c>
      <c r="C3136" t="str">
        <f t="shared" si="914"/>
        <v>-0.0365208500490991-0.0464654395387124i</v>
      </c>
      <c r="D3136" t="str">
        <f t="shared" si="915"/>
        <v>3.38008248515256-0.704107625363123i</v>
      </c>
      <c r="E3136" t="str">
        <f t="shared" si="916"/>
        <v>-6.25722830708772-58.75877405843i</v>
      </c>
      <c r="F3136" t="str">
        <f t="shared" si="917"/>
        <v>2.89374424281364-1.42162720939997i</v>
      </c>
      <c r="G3136" t="str">
        <f t="shared" si="918"/>
        <v>0.994444615951435-0.0743271266539847i</v>
      </c>
      <c r="H3136" t="str">
        <f t="shared" si="919"/>
        <v>0.0608021491584458-11.827423026932i</v>
      </c>
      <c r="I3136" t="str">
        <f t="shared" si="920"/>
        <v>-0.112649207461597-0.232309228640956i</v>
      </c>
      <c r="K3136" t="str">
        <f t="shared" si="921"/>
        <v>0.00217318749281092-0.000804792926224766i</v>
      </c>
      <c r="L3136" t="str">
        <f t="shared" si="922"/>
        <v>0.000714285714285714-0.00975997264443716i</v>
      </c>
      <c r="M3136" t="str">
        <f t="shared" si="923"/>
        <v>0.0025-0.000304074905304907i</v>
      </c>
      <c r="N3136">
        <f t="shared" si="924"/>
        <v>51.833404266543397</v>
      </c>
      <c r="O3136">
        <f t="shared" si="925"/>
        <v>24.568250929674779</v>
      </c>
      <c r="P3136" s="3">
        <f t="shared" si="926"/>
        <v>-24.568250929674779</v>
      </c>
      <c r="Q3136" s="3">
        <f t="shared" si="927"/>
        <v>-128.1665957334566</v>
      </c>
      <c r="R3136">
        <f t="shared" si="928"/>
        <v>51.833404266543397</v>
      </c>
      <c r="S3136">
        <f t="shared" si="929"/>
        <v>123.91264915451833</v>
      </c>
      <c r="T3136">
        <f t="shared" si="912"/>
        <v>-24.568250929674779</v>
      </c>
    </row>
    <row r="3137" spans="1:20" x14ac:dyDescent="0.25">
      <c r="A3137">
        <f t="shared" si="913"/>
        <v>781524.68786022579</v>
      </c>
      <c r="B3137">
        <f t="shared" si="930"/>
        <v>124383.5172213055</v>
      </c>
      <c r="C3137" t="str">
        <f t="shared" si="914"/>
        <v>-0.0363916508916647-0.0461812028005366i</v>
      </c>
      <c r="D3137" t="str">
        <f t="shared" si="915"/>
        <v>3.37935714567043-0.705684925617525i</v>
      </c>
      <c r="E3137" t="str">
        <f t="shared" si="916"/>
        <v>-6.25163158405381-58.4837656152275i</v>
      </c>
      <c r="F3137" t="str">
        <f t="shared" si="917"/>
        <v>2.89362183931541-1.41787694960539i</v>
      </c>
      <c r="G3137" t="str">
        <f t="shared" si="918"/>
        <v>0.994402551591361-0.0746064137990257i</v>
      </c>
      <c r="H3137" t="str">
        <f t="shared" si="919"/>
        <v>0.0603105646627719-11.7825804110656i</v>
      </c>
      <c r="I3137" t="str">
        <f t="shared" si="920"/>
        <v>-0.111928099662234-0.231414640304404i</v>
      </c>
      <c r="K3137" t="str">
        <f t="shared" si="921"/>
        <v>0.0021720568891034-0.000805285909291961i</v>
      </c>
      <c r="L3137" t="str">
        <f t="shared" si="922"/>
        <v>0.000714285714285714-0.00972302514887141i</v>
      </c>
      <c r="M3137" t="str">
        <f t="shared" si="923"/>
        <v>0.0025-0.000302923794884347i</v>
      </c>
      <c r="N3137">
        <f t="shared" si="924"/>
        <v>51.761229464354301</v>
      </c>
      <c r="O3137">
        <f t="shared" si="925"/>
        <v>24.612936171888961</v>
      </c>
      <c r="P3137" s="3">
        <f t="shared" si="926"/>
        <v>-24.612936171888961</v>
      </c>
      <c r="Q3137" s="3">
        <f t="shared" si="927"/>
        <v>-128.2387705356457</v>
      </c>
      <c r="R3137">
        <f t="shared" si="928"/>
        <v>51.761229464354301</v>
      </c>
      <c r="S3137">
        <f t="shared" si="929"/>
        <v>124.38351722130551</v>
      </c>
      <c r="T3137">
        <f t="shared" si="912"/>
        <v>-24.612936171888961</v>
      </c>
    </row>
    <row r="3138" spans="1:20" x14ac:dyDescent="0.25">
      <c r="A3138">
        <f t="shared" si="913"/>
        <v>784494.48167409457</v>
      </c>
      <c r="B3138">
        <f t="shared" si="930"/>
        <v>124856.17458674646</v>
      </c>
      <c r="C3138" t="str">
        <f t="shared" si="914"/>
        <v>-0.0362630967452962-0.045898559783302i</v>
      </c>
      <c r="D3138" t="str">
        <f t="shared" si="915"/>
        <v>3.37862659793535-0.707270542969018i</v>
      </c>
      <c r="E3138" t="str">
        <f t="shared" si="916"/>
        <v>-6.24587308510639-58.2103861569985i</v>
      </c>
      <c r="F3138" t="str">
        <f t="shared" si="917"/>
        <v>2.89349851425639-1.41414694738023i</v>
      </c>
      <c r="G3138" t="str">
        <f t="shared" si="918"/>
        <v>0.994360170533926-0.0748867263917161i</v>
      </c>
      <c r="H3138" t="str">
        <f t="shared" si="919"/>
        <v>0.0598227498119615-11.7379081907734i</v>
      </c>
      <c r="I3138" t="str">
        <f t="shared" si="920"/>
        <v>-0.111212436107633-0.230523460439626i</v>
      </c>
      <c r="K3138" t="str">
        <f t="shared" si="921"/>
        <v>0.0021709192972766-0.000805785505242665i</v>
      </c>
      <c r="L3138" t="str">
        <f t="shared" si="922"/>
        <v>0.000714285714285714-0.00968621752228673i</v>
      </c>
      <c r="M3138" t="str">
        <f t="shared" si="923"/>
        <v>0.0025-0.000301777042124275i</v>
      </c>
      <c r="N3138">
        <f t="shared" si="924"/>
        <v>51.688778408707435</v>
      </c>
      <c r="O3138">
        <f t="shared" si="925"/>
        <v>24.657593425228015</v>
      </c>
      <c r="P3138" s="3">
        <f t="shared" si="926"/>
        <v>-24.657593425228015</v>
      </c>
      <c r="Q3138" s="3">
        <f t="shared" si="927"/>
        <v>-128.31122159129256</v>
      </c>
      <c r="R3138">
        <f t="shared" si="928"/>
        <v>51.688778408707435</v>
      </c>
      <c r="S3138">
        <f t="shared" si="929"/>
        <v>124.85617458674646</v>
      </c>
      <c r="T3138">
        <f t="shared" si="912"/>
        <v>-24.657593425228015</v>
      </c>
    </row>
    <row r="3139" spans="1:20" x14ac:dyDescent="0.25">
      <c r="A3139">
        <f t="shared" si="913"/>
        <v>787475.56070445618</v>
      </c>
      <c r="B3139">
        <f t="shared" si="930"/>
        <v>125330.62805017611</v>
      </c>
      <c r="C3139" t="str">
        <f t="shared" si="914"/>
        <v>-0.0361351826144297-0.0456174962683594i</v>
      </c>
      <c r="D3139" t="str">
        <f t="shared" si="915"/>
        <v>3.37789080689448-0.708864480438378i</v>
      </c>
      <c r="E3139" t="str">
        <f t="shared" si="916"/>
        <v>-6.23995767193907-57.9386223061342i</v>
      </c>
      <c r="F3139" t="str">
        <f t="shared" si="917"/>
        <v>2.89337426077814-1.41043714749375i</v>
      </c>
      <c r="G3139" t="str">
        <f t="shared" si="918"/>
        <v>0.994317470422209-0.0751680679237407i</v>
      </c>
      <c r="H3139" t="str">
        <f t="shared" si="919"/>
        <v>0.0593386761986539-11.6934057135357i</v>
      </c>
      <c r="I3139" t="str">
        <f t="shared" si="920"/>
        <v>-0.11050217546317-0.229635675350628i</v>
      </c>
      <c r="K3139" t="str">
        <f t="shared" si="921"/>
        <v>0.00216977468481999-0.00080629167496044i</v>
      </c>
      <c r="L3139" t="str">
        <f t="shared" si="922"/>
        <v>0.000714285714285714-0.00964954923519305i</v>
      </c>
      <c r="M3139" t="str">
        <f t="shared" si="923"/>
        <v>0.0025-0.000300634630528267i</v>
      </c>
      <c r="N3139">
        <f t="shared" si="924"/>
        <v>51.616048367335907</v>
      </c>
      <c r="O3139">
        <f t="shared" si="925"/>
        <v>24.702223247917672</v>
      </c>
      <c r="P3139" s="3">
        <f t="shared" si="926"/>
        <v>-24.702223247917672</v>
      </c>
      <c r="Q3139" s="3">
        <f t="shared" si="927"/>
        <v>-128.38395163266409</v>
      </c>
      <c r="R3139">
        <f t="shared" si="928"/>
        <v>51.616048367335907</v>
      </c>
      <c r="S3139">
        <f t="shared" si="929"/>
        <v>125.3306280501761</v>
      </c>
      <c r="T3139">
        <f t="shared" si="912"/>
        <v>-24.702223247917672</v>
      </c>
    </row>
    <row r="3140" spans="1:20" x14ac:dyDescent="0.25">
      <c r="A3140">
        <f t="shared" si="913"/>
        <v>790467.9678351332</v>
      </c>
      <c r="B3140">
        <f t="shared" si="930"/>
        <v>125806.88443676678</v>
      </c>
      <c r="C3140" t="str">
        <f t="shared" si="914"/>
        <v>-0.0360079035034546-0.0453379982206173i</v>
      </c>
      <c r="D3140" t="str">
        <f t="shared" si="915"/>
        <v>3.37714973729387-0.710466740961583i</v>
      </c>
      <c r="E3140" t="str">
        <f t="shared" si="916"/>
        <v>-6.23389009896269-57.6684608217572i</v>
      </c>
      <c r="F3140" t="str">
        <f t="shared" si="917"/>
        <v>2.89324907197244-1.40674749498816i</v>
      </c>
      <c r="G3140" t="str">
        <f t="shared" si="918"/>
        <v>0.994274448882169-0.0754504418955154i</v>
      </c>
      <c r="H3140" t="str">
        <f t="shared" si="919"/>
        <v>0.0588583156332864-11.6490723293899i</v>
      </c>
      <c r="I3140" t="str">
        <f t="shared" si="920"/>
        <v>-0.109797276707544-0.228751271400494i</v>
      </c>
      <c r="K3140" t="str">
        <f t="shared" si="921"/>
        <v>0.00216862301922853-0.000806804379065857i</v>
      </c>
      <c r="L3140" t="str">
        <f t="shared" si="922"/>
        <v>0.000714285714285714-0.00961301976010457i</v>
      </c>
      <c r="M3140" t="str">
        <f t="shared" si="923"/>
        <v>0.0025-0.00029949654366235i</v>
      </c>
      <c r="N3140">
        <f t="shared" si="924"/>
        <v>51.543036640635961</v>
      </c>
      <c r="O3140">
        <f t="shared" si="925"/>
        <v>24.746826197085099</v>
      </c>
      <c r="P3140" s="3">
        <f t="shared" si="926"/>
        <v>-24.746826197085099</v>
      </c>
      <c r="Q3140" s="3">
        <f t="shared" si="927"/>
        <v>-128.45696335936404</v>
      </c>
      <c r="R3140">
        <f t="shared" si="928"/>
        <v>51.543036640635961</v>
      </c>
      <c r="S3140">
        <f t="shared" si="929"/>
        <v>125.80688443676678</v>
      </c>
      <c r="T3140">
        <f t="shared" si="912"/>
        <v>-24.746826197085099</v>
      </c>
    </row>
    <row r="3141" spans="1:20" x14ac:dyDescent="0.25">
      <c r="A3141">
        <f t="shared" si="913"/>
        <v>793471.74611290672</v>
      </c>
      <c r="B3141">
        <f t="shared" si="930"/>
        <v>126284.95059762649</v>
      </c>
      <c r="C3141" t="str">
        <f t="shared" si="914"/>
        <v>-0.0358812544176613-0.0450600517860672i</v>
      </c>
      <c r="D3141" t="str">
        <f t="shared" si="915"/>
        <v>3.37640335367783-0.71207732738792i</v>
      </c>
      <c r="E3141" t="str">
        <f t="shared" si="916"/>
        <v>-6.22767501555043-57.3998885982343i</v>
      </c>
      <c r="F3141" t="str">
        <f t="shared" si="917"/>
        <v>2.89312294088084-1.40307793517764i</v>
      </c>
      <c r="G3141" t="str">
        <f t="shared" si="918"/>
        <v>0.994231103522519-0.0757338518161704i</v>
      </c>
      <c r="H3141" t="str">
        <f t="shared" si="919"/>
        <v>0.0583816401424015-11.6049073909188i</v>
      </c>
      <c r="I3141" t="str">
        <f t="shared" si="920"/>
        <v>-0.109097699130372-0.227870235011041i</v>
      </c>
      <c r="K3141" t="str">
        <f t="shared" si="921"/>
        <v>0.0021674642680053-0.000807323577914362i</v>
      </c>
      <c r="L3141" t="str">
        <f t="shared" si="922"/>
        <v>0.000714285714285714-0.00957662857153275i</v>
      </c>
      <c r="M3141" t="str">
        <f t="shared" si="923"/>
        <v>0.0025-0.000298362765154762i</v>
      </c>
      <c r="N3141">
        <f t="shared" si="924"/>
        <v>51.469740561301393</v>
      </c>
      <c r="O3141">
        <f t="shared" si="925"/>
        <v>24.791402828760944</v>
      </c>
      <c r="P3141" s="3">
        <f t="shared" si="926"/>
        <v>-24.791402828760944</v>
      </c>
      <c r="Q3141" s="3">
        <f t="shared" si="927"/>
        <v>-128.53025943869861</v>
      </c>
      <c r="R3141">
        <f t="shared" si="928"/>
        <v>51.469740561301393</v>
      </c>
      <c r="S3141">
        <f t="shared" si="929"/>
        <v>126.28495059762649</v>
      </c>
      <c r="T3141">
        <f t="shared" si="912"/>
        <v>-24.791402828760944</v>
      </c>
    </row>
    <row r="3142" spans="1:20" x14ac:dyDescent="0.25">
      <c r="A3142">
        <f t="shared" si="913"/>
        <v>796486.9387481357</v>
      </c>
      <c r="B3142">
        <f t="shared" si="930"/>
        <v>126764.83340989747</v>
      </c>
      <c r="C3142" t="str">
        <f t="shared" si="914"/>
        <v>-0.0357552303641668-0.0447836432893556i</v>
      </c>
      <c r="D3142" t="str">
        <f t="shared" si="915"/>
        <v>3.37565162038839-0.713696242478049i</v>
      </c>
      <c r="E3142" t="str">
        <f t="shared" si="916"/>
        <v>-6.22131696823284-57.1328926637154i</v>
      </c>
      <c r="F3142" t="str">
        <f t="shared" si="917"/>
        <v>2.89299586049442-1.39942841364736i</v>
      </c>
      <c r="G3142" t="str">
        <f t="shared" si="918"/>
        <v>0.994187431934614-0.0760183012035332i</v>
      </c>
      <c r="H3142" t="str">
        <f t="shared" si="919"/>
        <v>0.0579086219669707-11.5609102532406i</v>
      </c>
      <c r="I3142" t="str">
        <f t="shared" si="920"/>
        <v>-0.108403402329822-0.226992552662533i</v>
      </c>
      <c r="K3142" t="str">
        <f t="shared" si="921"/>
        <v>0.002166298398664-0.000807849231594295i</v>
      </c>
      <c r="L3142" t="str">
        <f t="shared" si="922"/>
        <v>0.000714285714285714-0.00954037514597804i</v>
      </c>
      <c r="M3142" t="str">
        <f t="shared" si="923"/>
        <v>0.0025-0.000297233278695719i</v>
      </c>
      <c r="N3142">
        <f t="shared" si="924"/>
        <v>51.396157493963017</v>
      </c>
      <c r="O3142">
        <f t="shared" si="925"/>
        <v>24.83595369787993</v>
      </c>
      <c r="P3142" s="3">
        <f t="shared" si="926"/>
        <v>-24.83595369787993</v>
      </c>
      <c r="Q3142" s="3">
        <f t="shared" si="927"/>
        <v>-128.60384250603698</v>
      </c>
      <c r="R3142">
        <f t="shared" si="928"/>
        <v>51.396157493963017</v>
      </c>
      <c r="S3142">
        <f t="shared" si="929"/>
        <v>126.76483340989748</v>
      </c>
      <c r="T3142">
        <f t="shared" si="912"/>
        <v>-24.83595369787993</v>
      </c>
    </row>
    <row r="3143" spans="1:20" x14ac:dyDescent="0.25">
      <c r="A3143">
        <f t="shared" si="913"/>
        <v>799513.58911537868</v>
      </c>
      <c r="B3143">
        <f t="shared" si="930"/>
        <v>127246.53977685509</v>
      </c>
      <c r="C3143" t="str">
        <f t="shared" si="914"/>
        <v>-0.0356298263528058-0.0445087592313874i</v>
      </c>
      <c r="D3143" t="str">
        <f t="shared" si="915"/>
        <v>3.37489450156455-0.715323488902074i</v>
      </c>
      <c r="E3143" t="str">
        <f t="shared" si="916"/>
        <v>-6.21482040284692-56.867460178678i</v>
      </c>
      <c r="F3143" t="str">
        <f t="shared" si="917"/>
        <v>2.89286782375335-1.39579887625248i</v>
      </c>
      <c r="G3143" t="str">
        <f t="shared" si="918"/>
        <v>0.994143431692331-0.0763037935841103i</v>
      </c>
      <c r="H3143" t="str">
        <f t="shared" si="919"/>
        <v>0.0574392335607306-11.5170802739983i</v>
      </c>
      <c r="I3143" t="str">
        <f t="shared" si="920"/>
        <v>-0.107714346210249-0.226118210893365i</v>
      </c>
      <c r="K3143" t="str">
        <f t="shared" si="921"/>
        <v>0.00216512537873164-0.000808381299924803i</v>
      </c>
      <c r="L3143" t="str">
        <f t="shared" si="922"/>
        <v>0.000714285714285714-0.00950425896192275i</v>
      </c>
      <c r="M3143" t="str">
        <f t="shared" si="923"/>
        <v>0.0025-0.000296108068037177i</v>
      </c>
      <c r="N3143">
        <f t="shared" si="924"/>
        <v>51.322284834835699</v>
      </c>
      <c r="O3143">
        <f t="shared" si="925"/>
        <v>24.880479358282916</v>
      </c>
      <c r="P3143" s="3">
        <f t="shared" si="926"/>
        <v>-24.880479358282916</v>
      </c>
      <c r="Q3143" s="3">
        <f t="shared" si="927"/>
        <v>-128.6777151651643</v>
      </c>
      <c r="R3143">
        <f t="shared" si="928"/>
        <v>51.322284834835699</v>
      </c>
      <c r="S3143">
        <f t="shared" si="929"/>
        <v>127.24653977685509</v>
      </c>
      <c r="T3143">
        <f t="shared" si="912"/>
        <v>-24.880479358282916</v>
      </c>
    </row>
    <row r="3144" spans="1:20" x14ac:dyDescent="0.25">
      <c r="A3144">
        <f t="shared" si="913"/>
        <v>802551.74075401714</v>
      </c>
      <c r="B3144">
        <f t="shared" si="930"/>
        <v>127730.07662800714</v>
      </c>
      <c r="C3144" t="str">
        <f t="shared" si="914"/>
        <v>-0.0355050373969971-0.0442353862869698i</v>
      </c>
      <c r="D3144" t="str">
        <f t="shared" si="915"/>
        <v>3.37413196114181-0.716959069237581i</v>
      </c>
      <c r="E3144" t="str">
        <f t="shared" si="916"/>
        <v>-6.20818966663866-56.603578434487i</v>
      </c>
      <c r="F3144" t="str">
        <f t="shared" si="917"/>
        <v>2.89273882354665-1.39218926911718i</v>
      </c>
      <c r="G3144" t="str">
        <f t="shared" si="918"/>
        <v>0.994099100351945-0.0765903324930677i</v>
      </c>
      <c r="H3144" t="str">
        <f t="shared" si="919"/>
        <v>0.05697344758853-11.4734168133491i</v>
      </c>
      <c r="I3144" t="str">
        <f t="shared" si="920"/>
        <v>-0.107030490979853-0.22524719629977i</v>
      </c>
      <c r="K3144" t="str">
        <f t="shared" si="921"/>
        <v>0.00216394517575117-0.000808919742453842i</v>
      </c>
      <c r="L3144" t="str">
        <f t="shared" si="922"/>
        <v>0.000714285714285714-0.00946827949982341i</v>
      </c>
      <c r="M3144" t="str">
        <f t="shared" si="923"/>
        <v>0.0025-0.000294987116992605i</v>
      </c>
      <c r="N3144">
        <f t="shared" si="924"/>
        <v>51.248120011371185</v>
      </c>
      <c r="O3144">
        <f t="shared" si="925"/>
        <v>24.924980362718415</v>
      </c>
      <c r="P3144" s="3">
        <f t="shared" si="926"/>
        <v>-24.924980362718415</v>
      </c>
      <c r="Q3144" s="3">
        <f t="shared" si="927"/>
        <v>-128.75187998862881</v>
      </c>
      <c r="R3144">
        <f t="shared" si="928"/>
        <v>51.248120011371185</v>
      </c>
      <c r="S3144">
        <f t="shared" si="929"/>
        <v>127.73007662800714</v>
      </c>
      <c r="T3144">
        <f t="shared" si="912"/>
        <v>-24.924980362718415</v>
      </c>
    </row>
    <row r="3145" spans="1:20" x14ac:dyDescent="0.25">
      <c r="A3145">
        <f t="shared" si="913"/>
        <v>805601.43736888235</v>
      </c>
      <c r="B3145">
        <f t="shared" si="930"/>
        <v>128215.45091919356</v>
      </c>
      <c r="C3145" t="str">
        <f t="shared" si="914"/>
        <v>-0.0353808585145807-0.0439635113024884i</v>
      </c>
      <c r="D3145" t="str">
        <f t="shared" si="915"/>
        <v>3.37336396285151-0.718602985967675i</v>
      </c>
      <c r="E3145" t="str">
        <f t="shared" si="916"/>
        <v>-6.20142901032272-56.341234851965i</v>
      </c>
      <c r="F3145" t="str">
        <f t="shared" si="917"/>
        <v>2.8926088527117-1.38859953863368i</v>
      </c>
      <c r="G3145" t="str">
        <f t="shared" si="918"/>
        <v>0.99405443545201-0.076877921474213i</v>
      </c>
      <c r="H3145" t="str">
        <f t="shared" si="919"/>
        <v>0.056511236924695-11.429919233954i</v>
      </c>
      <c r="I3145" t="str">
        <f t="shared" si="920"/>
        <v>-0.106351797148357-0.224379495535504i</v>
      </c>
      <c r="K3145" t="str">
        <f t="shared" si="921"/>
        <v>0.00216275775728425-0.000809464518456123i</v>
      </c>
      <c r="L3145" t="str">
        <f t="shared" si="922"/>
        <v>0.000714285714285714-0.00943243624210344i</v>
      </c>
      <c r="M3145" t="str">
        <f t="shared" si="923"/>
        <v>0.0025-0.000293870409436746i</v>
      </c>
      <c r="N3145">
        <f t="shared" si="924"/>
        <v>51.17366048191596</v>
      </c>
      <c r="O3145">
        <f t="shared" si="925"/>
        <v>24.969457262844994</v>
      </c>
      <c r="P3145" s="3">
        <f t="shared" si="926"/>
        <v>-24.969457262844994</v>
      </c>
      <c r="Q3145" s="3">
        <f t="shared" si="927"/>
        <v>-128.82633951808404</v>
      </c>
      <c r="R3145">
        <f t="shared" si="928"/>
        <v>51.17366048191596</v>
      </c>
      <c r="S3145">
        <f t="shared" si="929"/>
        <v>128.21545091919356</v>
      </c>
      <c r="T3145">
        <f t="shared" si="912"/>
        <v>-24.969457262844994</v>
      </c>
    </row>
    <row r="3146" spans="1:20" x14ac:dyDescent="0.25">
      <c r="A3146">
        <f t="shared" si="913"/>
        <v>808662.72283088416</v>
      </c>
      <c r="B3146">
        <f t="shared" si="930"/>
        <v>128702.66963268651</v>
      </c>
      <c r="C3146" t="str">
        <f t="shared" si="914"/>
        <v>-0.035257284728631-0.0436931212936185i</v>
      </c>
      <c r="D3146" t="str">
        <f t="shared" si="915"/>
        <v>3.37259047022021-0.720255241478982i</v>
      </c>
      <c r="E3146" t="str">
        <f t="shared" si="916"/>
        <v>-6.19454259009742-56.0804169799787i</v>
      </c>
      <c r="F3146" t="str">
        <f t="shared" si="917"/>
        <v>2.89247790403402-1.38502963146127i</v>
      </c>
      <c r="G3146" t="str">
        <f t="shared" si="918"/>
        <v>0.99400943451324-0.0771665640799742i</v>
      </c>
      <c r="H3146" t="str">
        <f t="shared" si="919"/>
        <v>0.0560525746514012-11.3865869009674i</v>
      </c>
      <c r="I3146" t="str">
        <f t="shared" si="920"/>
        <v>-0.105678225524706-0.223515095311557i</v>
      </c>
      <c r="K3146" t="str">
        <f t="shared" si="921"/>
        <v>0.00216156309091391-0.000810015586931176i</v>
      </c>
      <c r="L3146" t="str">
        <f t="shared" si="922"/>
        <v>0.000714285714285714-0.00939672867314552i</v>
      </c>
      <c r="M3146" t="str">
        <f t="shared" si="923"/>
        <v>0.0025-0.000292757929305386i</v>
      </c>
      <c r="N3146">
        <f t="shared" si="924"/>
        <v>51.098903735373369</v>
      </c>
      <c r="O3146">
        <f t="shared" si="925"/>
        <v>25.013910609233783</v>
      </c>
      <c r="P3146" s="3">
        <f t="shared" si="926"/>
        <v>-25.013910609233783</v>
      </c>
      <c r="Q3146" s="3">
        <f t="shared" si="927"/>
        <v>-128.90109626462663</v>
      </c>
      <c r="R3146">
        <f t="shared" si="928"/>
        <v>51.098903735373369</v>
      </c>
      <c r="S3146">
        <f t="shared" si="929"/>
        <v>128.70266963268651</v>
      </c>
      <c r="T3146">
        <f t="shared" si="912"/>
        <v>-25.013910609233783</v>
      </c>
    </row>
    <row r="3147" spans="1:20" x14ac:dyDescent="0.25">
      <c r="A3147">
        <f t="shared" si="913"/>
        <v>811735.64117764158</v>
      </c>
      <c r="B3147">
        <f t="shared" si="930"/>
        <v>129191.73977729071</v>
      </c>
      <c r="C3147" t="str">
        <f t="shared" si="914"/>
        <v>-0.0351343110682411-0.0434242034430743i</v>
      </c>
      <c r="D3147" t="str">
        <f t="shared" si="915"/>
        <v>3.37181144656921-0.721915838059652i</v>
      </c>
      <c r="E3147" t="str">
        <f t="shared" si="916"/>
        <v>-6.18753446961594-55.8211124940354i</v>
      </c>
      <c r="F3147" t="str">
        <f t="shared" si="917"/>
        <v>2.89234597024681-1.38147949452531i</v>
      </c>
      <c r="G3147" t="str">
        <f t="shared" si="918"/>
        <v>0.993964095038382-0.0774562638713794i</v>
      </c>
      <c r="H3147" t="str">
        <f t="shared" si="919"/>
        <v>0.055597434057061-11.3434191820268i</v>
      </c>
      <c r="I3147" t="str">
        <f t="shared" si="920"/>
        <v>-0.105009737214773-0.222653982395851i</v>
      </c>
      <c r="K3147" t="str">
        <f t="shared" si="921"/>
        <v>0.00216036114424736-0.000810572906601302i</v>
      </c>
      <c r="L3147" t="str">
        <f t="shared" si="922"/>
        <v>0.000714285714285714-0.00936115627928418i</v>
      </c>
      <c r="M3147" t="str">
        <f t="shared" si="923"/>
        <v>0.0025-0.000291649660595123i</v>
      </c>
      <c r="N3147">
        <f t="shared" si="924"/>
        <v>51.02384729087558</v>
      </c>
      <c r="O3147">
        <f t="shared" si="925"/>
        <v>25.058340951371072</v>
      </c>
      <c r="P3147" s="3">
        <f t="shared" si="926"/>
        <v>-25.058340951371072</v>
      </c>
      <c r="Q3147" s="3">
        <f t="shared" si="927"/>
        <v>-128.97615270912442</v>
      </c>
      <c r="R3147">
        <f t="shared" si="928"/>
        <v>51.02384729087558</v>
      </c>
      <c r="S3147">
        <f t="shared" si="929"/>
        <v>129.19173977729071</v>
      </c>
      <c r="T3147">
        <f t="shared" si="912"/>
        <v>-25.058340951371072</v>
      </c>
    </row>
    <row r="3148" spans="1:20" x14ac:dyDescent="0.25">
      <c r="A3148">
        <f t="shared" si="913"/>
        <v>814820.23661411658</v>
      </c>
      <c r="B3148">
        <f t="shared" si="930"/>
        <v>129682.66838844442</v>
      </c>
      <c r="C3148" t="str">
        <f t="shared" si="914"/>
        <v>-0.0350119325692866-0.0431567450983898i</v>
      </c>
      <c r="D3148" t="str">
        <f t="shared" si="915"/>
        <v>3.37102685501385-0.723584777897333i</v>
      </c>
      <c r="E3148" t="str">
        <f t="shared" si="916"/>
        <v>-6.18040862191751-55.5633091948961i</v>
      </c>
      <c r="F3148" t="str">
        <f t="shared" si="917"/>
        <v>2.89221304403069-1.37794907501629i</v>
      </c>
      <c r="G3148" t="str">
        <f t="shared" si="918"/>
        <v>0.993918414512095-0.0777470244180358i</v>
      </c>
      <c r="H3148" t="str">
        <f t="shared" si="919"/>
        <v>0.0551457886347243-11.3004154472427i</v>
      </c>
      <c r="I3148" t="str">
        <f t="shared" si="920"/>
        <v>-0.104346293619096-0.221796143612953i</v>
      </c>
      <c r="K3148" t="str">
        <f t="shared" si="921"/>
        <v>0.0021591518849188-0.000811136435909669i</v>
      </c>
      <c r="L3148" t="str">
        <f t="shared" si="922"/>
        <v>0.000714285714285714-0.00932571854879875i</v>
      </c>
      <c r="M3148" t="str">
        <f t="shared" si="923"/>
        <v>0.0025-0.000290545587363144i</v>
      </c>
      <c r="N3148">
        <f t="shared" si="924"/>
        <v>50.948488697456355</v>
      </c>
      <c r="O3148">
        <f t="shared" si="925"/>
        <v>25.102748837661089</v>
      </c>
      <c r="P3148" s="3">
        <f t="shared" si="926"/>
        <v>-25.102748837661089</v>
      </c>
      <c r="Q3148" s="3">
        <f t="shared" si="927"/>
        <v>-129.05151130254364</v>
      </c>
      <c r="R3148">
        <f t="shared" si="928"/>
        <v>50.948488697456355</v>
      </c>
      <c r="S3148">
        <f t="shared" si="929"/>
        <v>129.68266838844443</v>
      </c>
      <c r="T3148">
        <f t="shared" si="912"/>
        <v>-25.102748837661089</v>
      </c>
    </row>
    <row r="3149" spans="1:20" x14ac:dyDescent="0.25">
      <c r="A3149">
        <f t="shared" si="913"/>
        <v>817916.5535132502</v>
      </c>
      <c r="B3149">
        <f t="shared" si="930"/>
        <v>130175.46252832051</v>
      </c>
      <c r="C3149" t="str">
        <f t="shared" si="914"/>
        <v>-0.0348901442751601-0.0428907337697319i</v>
      </c>
      <c r="D3149" t="str">
        <f t="shared" si="915"/>
        <v>3.37023665846308-0.72526206307712i</v>
      </c>
      <c r="E3149" t="str">
        <f t="shared" si="916"/>
        <v>-6.17316893131723-55.3069950071942i</v>
      </c>
      <c r="F3149" t="str">
        <f t="shared" si="917"/>
        <v>2.89207911801322-1.37443832038883i</v>
      </c>
      <c r="G3149" t="str">
        <f t="shared" si="918"/>
        <v>0.993872390400827-0.0780388492981075i</v>
      </c>
      <c r="H3149" t="str">
        <f t="shared" si="919"/>
        <v>0.0546976120804897-11.2575750691878i</v>
      </c>
      <c r="I3149" t="str">
        <f t="shared" si="920"/>
        <v>-0.103687856430622-0.220941565843763i</v>
      </c>
      <c r="K3149" t="str">
        <f t="shared" si="921"/>
        <v>0.00215793528059228-0.000811706133018303i</v>
      </c>
      <c r="L3149" t="str">
        <f t="shared" si="922"/>
        <v>0.000714285714285714-0.00929041497190551i</v>
      </c>
      <c r="M3149" t="str">
        <f t="shared" si="923"/>
        <v>0.0025-0.000289445693726981i</v>
      </c>
      <c r="N3149">
        <f t="shared" si="924"/>
        <v>50.872825533732708</v>
      </c>
      <c r="O3149">
        <f t="shared" si="925"/>
        <v>25.147134815429659</v>
      </c>
      <c r="P3149" s="3">
        <f t="shared" si="926"/>
        <v>-25.147134815429659</v>
      </c>
      <c r="Q3149" s="3">
        <f t="shared" si="927"/>
        <v>-129.12717446626729</v>
      </c>
      <c r="R3149">
        <f t="shared" si="928"/>
        <v>50.872825533732708</v>
      </c>
      <c r="S3149">
        <f t="shared" si="929"/>
        <v>130.17546252832051</v>
      </c>
      <c r="T3149">
        <f t="shared" si="912"/>
        <v>-25.147134815429659</v>
      </c>
    </row>
    <row r="3150" spans="1:20" x14ac:dyDescent="0.25">
      <c r="A3150">
        <f t="shared" si="913"/>
        <v>821024.63641660055</v>
      </c>
      <c r="B3150">
        <f t="shared" si="930"/>
        <v>130670.12928592812</v>
      </c>
      <c r="C3150" t="str">
        <f t="shared" si="914"/>
        <v>-0.0347689412374868-0.0426261571277502i</v>
      </c>
      <c r="D3150" t="str">
        <f t="shared" si="915"/>
        <v>3.36944081961877-0.726947695579506i</v>
      </c>
      <c r="E3150" t="str">
        <f t="shared" si="916"/>
        <v>-6.16581919525463-55.052157978077i</v>
      </c>
      <c r="F3150" t="str">
        <f t="shared" si="917"/>
        <v>2.89194418476864-1.37094717836071i</v>
      </c>
      <c r="G3150" t="str">
        <f t="shared" si="918"/>
        <v>0.993826020152692-0.0783317420982932i</v>
      </c>
      <c r="H3150" t="str">
        <f t="shared" si="919"/>
        <v>0.0542528782919302-11.2148974228876i</v>
      </c>
      <c r="I3150" t="str">
        <f t="shared" si="920"/>
        <v>-0.103034387632471-0.220090236025249i</v>
      </c>
      <c r="K3150" t="str">
        <f t="shared" si="921"/>
        <v>0.00215671129896456-0.000812281955806203i</v>
      </c>
      <c r="L3150" t="str">
        <f t="shared" si="922"/>
        <v>0.000714285714285714-0.00925524504075065i</v>
      </c>
      <c r="M3150" t="str">
        <f t="shared" si="923"/>
        <v>0.0025-0.000288349963864297i</v>
      </c>
      <c r="N3150">
        <f t="shared" si="924"/>
        <v>50.796855407590385</v>
      </c>
      <c r="O3150">
        <f t="shared" si="925"/>
        <v>25.191499430927209</v>
      </c>
      <c r="P3150" s="3">
        <f t="shared" si="926"/>
        <v>-25.191499430927209</v>
      </c>
      <c r="Q3150" s="3">
        <f t="shared" si="927"/>
        <v>-129.20314459240961</v>
      </c>
      <c r="R3150">
        <f t="shared" si="928"/>
        <v>50.796855407590385</v>
      </c>
      <c r="S3150">
        <f t="shared" si="929"/>
        <v>130.67012928592811</v>
      </c>
      <c r="T3150">
        <f t="shared" si="912"/>
        <v>-25.191499430927209</v>
      </c>
    </row>
    <row r="3151" spans="1:20" x14ac:dyDescent="0.25">
      <c r="A3151">
        <f t="shared" si="913"/>
        <v>824144.53003498376</v>
      </c>
      <c r="B3151">
        <f t="shared" si="930"/>
        <v>131166.67577721467</v>
      </c>
      <c r="C3151" t="str">
        <f t="shared" si="914"/>
        <v>-0.0346483185168155-0.0423630030014551i</v>
      </c>
      <c r="D3151" t="str">
        <f t="shared" si="915"/>
        <v>3.36863930097527-0.728641677278314i</v>
      </c>
      <c r="E3151" t="str">
        <f t="shared" si="916"/>
        <v>-6.15836312610537-54.7987862758524i</v>
      </c>
      <c r="F3151" t="str">
        <f t="shared" si="917"/>
        <v>2.89180823681747-1.36747559691192i</v>
      </c>
      <c r="G3151" t="str">
        <f t="shared" si="918"/>
        <v>0.993779301197337-0.0786257064138023i</v>
      </c>
      <c r="H3151" t="str">
        <f t="shared" si="919"/>
        <v>0.0538115613665282-11.1723818858096i</v>
      </c>
      <c r="I3151" t="str">
        <f t="shared" si="920"/>
        <v>-0.102385849495723-0.219242141150136i</v>
      </c>
      <c r="K3151" t="str">
        <f t="shared" si="921"/>
        <v>0.002155479907768-0.000812863861867402i</v>
      </c>
      <c r="L3151" t="str">
        <f t="shared" si="922"/>
        <v>0.000714285714285714-0.00922020824940294i</v>
      </c>
      <c r="M3151" t="str">
        <f t="shared" si="923"/>
        <v>0.0025-0.000287258382012649i</v>
      </c>
      <c r="N3151">
        <f t="shared" si="924"/>
        <v>50.720575955873613</v>
      </c>
      <c r="O3151">
        <f t="shared" si="925"/>
        <v>25.235843229332708</v>
      </c>
      <c r="P3151" s="3">
        <f t="shared" si="926"/>
        <v>-25.235843229332708</v>
      </c>
      <c r="Q3151" s="3">
        <f t="shared" si="927"/>
        <v>-129.27942404412639</v>
      </c>
      <c r="R3151">
        <f t="shared" si="928"/>
        <v>50.720575955873613</v>
      </c>
      <c r="S3151">
        <f t="shared" si="929"/>
        <v>131.16667577721466</v>
      </c>
      <c r="T3151">
        <f t="shared" si="912"/>
        <v>-25.235843229332708</v>
      </c>
    </row>
    <row r="3152" spans="1:20" x14ac:dyDescent="0.25">
      <c r="A3152">
        <f t="shared" si="913"/>
        <v>827276.27924911678</v>
      </c>
      <c r="B3152">
        <f t="shared" si="930"/>
        <v>131665.1091451681</v>
      </c>
      <c r="C3152" t="str">
        <f t="shared" si="914"/>
        <v>-0.0345282711832875-0.0421012593761323i</v>
      </c>
      <c r="D3152" t="str">
        <f t="shared" si="915"/>
        <v>3.36783206481884-0.730344009938591i</v>
      </c>
      <c r="E3152" t="str">
        <f t="shared" si="916"/>
        <v>-6.15080435295282-54.546868188651i</v>
      </c>
      <c r="F3152" t="str">
        <f t="shared" si="917"/>
        <v>2.89167126662614-1.36402352428367i</v>
      </c>
      <c r="G3152" t="str">
        <f t="shared" si="918"/>
        <v>0.993732230945827-0.0789207458483316i</v>
      </c>
      <c r="H3152" t="str">
        <f t="shared" si="919"/>
        <v>0.0533736356001264-11.1300278378534i</v>
      </c>
      <c r="I3152" t="str">
        <f t="shared" si="920"/>
        <v>-0.101742204577212-0.218397268266628i</v>
      </c>
      <c r="K3152" t="str">
        <f t="shared" si="921"/>
        <v>0.00215424107477362-0.000813451808509079i</v>
      </c>
      <c r="L3152" t="str">
        <f t="shared" si="922"/>
        <v>0.000714285714285714-0.00918530409384631i</v>
      </c>
      <c r="M3152" t="str">
        <f t="shared" si="923"/>
        <v>0.0025-0.000286170932469265i</v>
      </c>
      <c r="N3152">
        <f t="shared" si="924"/>
        <v>50.64398484408332</v>
      </c>
      <c r="O3152">
        <f t="shared" si="925"/>
        <v>25.280166754757282</v>
      </c>
      <c r="P3152" s="3">
        <f t="shared" si="926"/>
        <v>-25.280166754757282</v>
      </c>
      <c r="Q3152" s="3">
        <f t="shared" si="927"/>
        <v>-129.35601515591668</v>
      </c>
      <c r="R3152">
        <f t="shared" si="928"/>
        <v>50.64398484408332</v>
      </c>
      <c r="S3152">
        <f t="shared" si="929"/>
        <v>131.66510914516809</v>
      </c>
      <c r="T3152">
        <f t="shared" si="912"/>
        <v>-25.280166754757282</v>
      </c>
    </row>
    <row r="3153" spans="1:20" x14ac:dyDescent="0.25">
      <c r="A3153">
        <f t="shared" si="913"/>
        <v>830419.92911026336</v>
      </c>
      <c r="B3153">
        <f t="shared" si="930"/>
        <v>132165.43655991973</v>
      </c>
      <c r="C3153" t="str">
        <f t="shared" si="914"/>
        <v>-0.0344087943172843-0.041840914391285i</v>
      </c>
      <c r="D3153" t="str">
        <f t="shared" si="915"/>
        <v>3.36701907322706-0.7320546952145i</v>
      </c>
      <c r="E3153" t="str">
        <f t="shared" si="916"/>
        <v>-6.14314642332263-54.2963921231044i</v>
      </c>
      <c r="F3153" t="str">
        <f t="shared" si="917"/>
        <v>2.89153326660661-1.36059090897744i</v>
      </c>
      <c r="G3153" t="str">
        <f t="shared" si="918"/>
        <v>0.993684806790508-0.0792168640140403i</v>
      </c>
      <c r="H3153" t="str">
        <f t="shared" si="919"/>
        <v>0.0529390754853864-11.0878346613411i</v>
      </c>
      <c r="I3153" t="str">
        <f t="shared" si="920"/>
        <v>-0.101103415717348-0.217555604478129i</v>
      </c>
      <c r="K3153" t="str">
        <f t="shared" si="921"/>
        <v>0.00215299476779394-0.000814045752749678i</v>
      </c>
      <c r="L3153" t="str">
        <f t="shared" si="922"/>
        <v>0.000714285714285714-0.00915053207197281i</v>
      </c>
      <c r="M3153" t="str">
        <f t="shared" si="923"/>
        <v>0.0025-0.000285087599590821i</v>
      </c>
      <c r="N3153">
        <f t="shared" si="924"/>
        <v>50.567079766077427</v>
      </c>
      <c r="O3153">
        <f t="shared" si="925"/>
        <v>25.324470550248471</v>
      </c>
      <c r="P3153" s="3">
        <f t="shared" si="926"/>
        <v>-25.324470550248471</v>
      </c>
      <c r="Q3153" s="3">
        <f t="shared" si="927"/>
        <v>-129.43292023392257</v>
      </c>
      <c r="R3153">
        <f t="shared" si="928"/>
        <v>50.567079766077427</v>
      </c>
      <c r="S3153">
        <f t="shared" si="929"/>
        <v>132.16543655991973</v>
      </c>
      <c r="T3153">
        <f t="shared" si="912"/>
        <v>-25.324470550248471</v>
      </c>
    </row>
    <row r="3154" spans="1:20" x14ac:dyDescent="0.25">
      <c r="A3154">
        <f t="shared" si="913"/>
        <v>833575.5248408824</v>
      </c>
      <c r="B3154">
        <f t="shared" si="930"/>
        <v>132667.66521884743</v>
      </c>
      <c r="C3154" t="str">
        <f t="shared" si="914"/>
        <v>-0.0342898830100543-0.0415819563386093i</v>
      </c>
      <c r="D3154" t="str">
        <f t="shared" si="915"/>
        <v>3.36620028806841-0.733773734647196i</v>
      </c>
      <c r="E3154" t="str">
        <f t="shared" si="916"/>
        <v>-6.13539280488143-54.047346603029i</v>
      </c>
      <c r="F3154" t="str">
        <f t="shared" si="917"/>
        <v>2.89139422911601-1.35717769975399i</v>
      </c>
      <c r="G3154" t="str">
        <f t="shared" si="918"/>
        <v>0.993637026104887-0.0795140645315246i</v>
      </c>
      <c r="H3154" t="str">
        <f t="shared" si="919"/>
        <v>0.0525078557102632-11.0458017410066i</v>
      </c>
      <c r="I3154" t="str">
        <f t="shared" si="920"/>
        <v>-0.100469446037945-0.216717136942946i</v>
      </c>
      <c r="K3154" t="str">
        <f t="shared" si="921"/>
        <v>0.00215174095468616-0.000814645651317037i</v>
      </c>
      <c r="L3154" t="str">
        <f t="shared" si="922"/>
        <v>0.000714285714285714-0.00911589168357526i</v>
      </c>
      <c r="M3154" t="str">
        <f t="shared" si="923"/>
        <v>0.0025-0.000284008367793206i</v>
      </c>
      <c r="N3154">
        <f t="shared" si="924"/>
        <v>50.489858443778189</v>
      </c>
      <c r="O3154">
        <f t="shared" si="925"/>
        <v>25.36875515779446</v>
      </c>
      <c r="P3154" s="3">
        <f t="shared" si="926"/>
        <v>-25.36875515779446</v>
      </c>
      <c r="Q3154" s="3">
        <f t="shared" si="927"/>
        <v>-129.51014155622181</v>
      </c>
      <c r="R3154">
        <f t="shared" si="928"/>
        <v>50.489858443778189</v>
      </c>
      <c r="S3154">
        <f t="shared" si="929"/>
        <v>132.66766521884742</v>
      </c>
      <c r="T3154">
        <f t="shared" si="912"/>
        <v>-25.36875515779446</v>
      </c>
    </row>
    <row r="3155" spans="1:20" x14ac:dyDescent="0.25">
      <c r="A3155">
        <f t="shared" si="913"/>
        <v>836743.11183527787</v>
      </c>
      <c r="B3155">
        <f t="shared" si="930"/>
        <v>133171.80234667906</v>
      </c>
      <c r="C3155" t="str">
        <f t="shared" si="914"/>
        <v>-0.0341715323643208-0.0413243736599992i</v>
      </c>
      <c r="D3155" t="str">
        <f t="shared" si="915"/>
        <v>3.36537567100168-0.735501129662673i</v>
      </c>
      <c r="E3155" t="str">
        <f t="shared" si="916"/>
        <v>-6.12754688709916-53.7997202681309i</v>
      </c>
      <c r="F3155" t="str">
        <f t="shared" si="917"/>
        <v>2.89125414645631-1.35378384563243i</v>
      </c>
      <c r="G3155" t="str">
        <f t="shared" si="918"/>
        <v>0.993588886243498-0.079812351029792i</v>
      </c>
      <c r="H3155" t="str">
        <f t="shared" si="919"/>
        <v>0.0520799511564898-11.003928463986i</v>
      </c>
      <c r="I3155" t="str">
        <f t="shared" si="920"/>
        <v>-0.0998402589400725-0.21588185287402i</v>
      </c>
      <c r="K3155" t="str">
        <f t="shared" si="921"/>
        <v>0.00215047960335511-0.00081525146064658i</v>
      </c>
      <c r="L3155" t="str">
        <f t="shared" si="922"/>
        <v>0.000714285714285714-0.00908138243033992i</v>
      </c>
      <c r="M3155" t="str">
        <f t="shared" si="923"/>
        <v>0.0025-0.000282933221551311i</v>
      </c>
      <c r="N3155">
        <f t="shared" si="924"/>
        <v>50.412318626882694</v>
      </c>
      <c r="O3155">
        <f t="shared" si="925"/>
        <v>25.413021118328437</v>
      </c>
      <c r="P3155" s="3">
        <f t="shared" si="926"/>
        <v>-25.413021118328437</v>
      </c>
      <c r="Q3155" s="3">
        <f t="shared" si="927"/>
        <v>-129.58768137311731</v>
      </c>
      <c r="R3155">
        <f t="shared" si="928"/>
        <v>50.412318626882694</v>
      </c>
      <c r="S3155">
        <f t="shared" si="929"/>
        <v>133.17180234667907</v>
      </c>
      <c r="T3155">
        <f t="shared" si="912"/>
        <v>-25.413021118328437</v>
      </c>
    </row>
    <row r="3156" spans="1:20" x14ac:dyDescent="0.25">
      <c r="A3156">
        <f t="shared" si="913"/>
        <v>839922.73566025181</v>
      </c>
      <c r="B3156">
        <f t="shared" si="930"/>
        <v>133677.85519559644</v>
      </c>
      <c r="C3156" t="str">
        <f t="shared" si="914"/>
        <v>-0.0340537374948684-0.0410681549455816i</v>
      </c>
      <c r="D3156" t="str">
        <f t="shared" si="915"/>
        <v>3.36454518347553-0.73723688156961i</v>
      </c>
      <c r="E3156" t="str">
        <f t="shared" si="916"/>
        <v>-6.11961198287671-53.5535018727167i</v>
      </c>
      <c r="F3156" t="str">
        <f t="shared" si="917"/>
        <v>2.89111301087382-1.35040929588922i</v>
      </c>
      <c r="G3156" t="str">
        <f t="shared" si="918"/>
        <v>0.993540384541779-0.0801117271462339i</v>
      </c>
      <c r="H3156" t="str">
        <f t="shared" si="919"/>
        <v>0.0516553368980724-10.9622142198077i</v>
      </c>
      <c r="I3156" t="str">
        <f t="shared" si="920"/>
        <v>-0.0992158181019211-0.215049739538633i</v>
      </c>
      <c r="K3156" t="str">
        <f t="shared" si="921"/>
        <v>0.00214921068175643-0.000815863136879452i</v>
      </c>
      <c r="L3156" t="str">
        <f t="shared" si="922"/>
        <v>0.000714285714285714-0.00904700381583978i</v>
      </c>
      <c r="M3156" t="str">
        <f t="shared" si="923"/>
        <v>0.0025-0.000281862145398796i</v>
      </c>
      <c r="N3156">
        <f t="shared" si="924"/>
        <v>50.334458092580121</v>
      </c>
      <c r="O3156">
        <f t="shared" si="925"/>
        <v>25.457268971733381</v>
      </c>
      <c r="P3156" s="3">
        <f t="shared" si="926"/>
        <v>-25.457268971733381</v>
      </c>
      <c r="Q3156" s="3">
        <f t="shared" si="927"/>
        <v>-129.66554190741988</v>
      </c>
      <c r="R3156">
        <f t="shared" si="928"/>
        <v>50.334458092580121</v>
      </c>
      <c r="S3156">
        <f t="shared" si="929"/>
        <v>133.67785519559644</v>
      </c>
      <c r="T3156">
        <f t="shared" si="912"/>
        <v>-25.457268971733381</v>
      </c>
    </row>
    <row r="3157" spans="1:20" x14ac:dyDescent="0.25">
      <c r="A3157">
        <f t="shared" si="913"/>
        <v>843114.44205576077</v>
      </c>
      <c r="B3157">
        <f t="shared" si="930"/>
        <v>134185.8310453397</v>
      </c>
      <c r="C3157" t="str">
        <f t="shared" si="914"/>
        <v>-0.0339364935291126-0.040813288931783i</v>
      </c>
      <c r="D3157" t="str">
        <f t="shared" si="915"/>
        <v>3.36370878672794-0.738980991557175i</v>
      </c>
      <c r="E3157" t="str">
        <f t="shared" si="916"/>
        <v>-6.11159133013796-53.3086802844253i</v>
      </c>
      <c r="F3157" t="str">
        <f t="shared" si="917"/>
        <v>2.89097081455899-1.34705400005724i</v>
      </c>
      <c r="G3157" t="str">
        <f t="shared" si="918"/>
        <v>0.993491518315936-0.0804121965265988i</v>
      </c>
      <c r="H3157" t="str">
        <f t="shared" si="919"/>
        <v>0.0512339881997996-10.9206584003828i</v>
      </c>
      <c r="I3157" t="str">
        <f t="shared" si="920"/>
        <v>-0.0985960874766894-0.214220784258156i</v>
      </c>
      <c r="K3157" t="str">
        <f t="shared" si="921"/>
        <v>0.00214793415789962-0.000816480635860773i</v>
      </c>
      <c r="L3157" t="str">
        <f t="shared" si="922"/>
        <v>0.000714285714285714-0.00901275534552678i</v>
      </c>
      <c r="M3157" t="str">
        <f t="shared" si="923"/>
        <v>0.0025-0.00028079512392787i</v>
      </c>
      <c r="N3157">
        <f t="shared" si="924"/>
        <v>50.256274645273635</v>
      </c>
      <c r="O3157">
        <f t="shared" si="925"/>
        <v>25.501499256846483</v>
      </c>
      <c r="P3157" s="3">
        <f t="shared" si="926"/>
        <v>-25.501499256846483</v>
      </c>
      <c r="Q3157" s="3">
        <f t="shared" si="927"/>
        <v>-129.74372535472637</v>
      </c>
      <c r="R3157">
        <f t="shared" si="928"/>
        <v>50.256274645273635</v>
      </c>
      <c r="S3157">
        <f t="shared" si="929"/>
        <v>134.18583104533971</v>
      </c>
      <c r="T3157">
        <f t="shared" si="912"/>
        <v>-25.501499256846483</v>
      </c>
    </row>
    <row r="3158" spans="1:20" x14ac:dyDescent="0.25">
      <c r="A3158">
        <f t="shared" si="913"/>
        <v>846318.27693557262</v>
      </c>
      <c r="B3158">
        <f t="shared" si="930"/>
        <v>134695.73720331199</v>
      </c>
      <c r="C3158" t="str">
        <f t="shared" si="914"/>
        <v>-0.0338197956076493-0.040559764499421i</v>
      </c>
      <c r="D3158" t="str">
        <f t="shared" si="915"/>
        <v>3.36286644178579-0.740733460692836i</v>
      </c>
      <c r="E3158" t="str">
        <f t="shared" si="916"/>
        <v>-6.10348809339099-53.0652444829616i</v>
      </c>
      <c r="F3158" t="str">
        <f t="shared" si="917"/>
        <v>2.89082754964585-1.34371790792482i</v>
      </c>
      <c r="G3158" t="str">
        <f t="shared" si="918"/>
        <v>0.993442284862815-0.0807137628249635i</v>
      </c>
      <c r="H3158" t="str">
        <f t="shared" si="919"/>
        <v>0.0508158805157609-10.8792603999947i</v>
      </c>
      <c r="I3158" t="str">
        <f t="shared" si="920"/>
        <v>-0.0979810312904768-0.213394974407741i</v>
      </c>
      <c r="K3158" t="str">
        <f t="shared" si="921"/>
        <v>0.00214664999985132-0.000817103913137825i</v>
      </c>
      <c r="L3158" t="str">
        <f t="shared" si="922"/>
        <v>0.000714285714285714-0.00897863652672524i</v>
      </c>
      <c r="M3158" t="str">
        <f t="shared" si="923"/>
        <v>0.0025-0.000279732141789071i</v>
      </c>
      <c r="N3158">
        <f t="shared" si="924"/>
        <v>50.177766116305293</v>
      </c>
      <c r="O3158">
        <f t="shared" si="925"/>
        <v>25.545712511464505</v>
      </c>
      <c r="P3158" s="3">
        <f t="shared" si="926"/>
        <v>-25.545712511464505</v>
      </c>
      <c r="Q3158" s="3">
        <f t="shared" si="927"/>
        <v>-129.82223388369471</v>
      </c>
      <c r="R3158">
        <f t="shared" si="928"/>
        <v>50.177766116305293</v>
      </c>
      <c r="S3158">
        <f t="shared" si="929"/>
        <v>134.69573720331198</v>
      </c>
      <c r="T3158">
        <f t="shared" si="912"/>
        <v>-25.545712511464505</v>
      </c>
    </row>
    <row r="3159" spans="1:20" x14ac:dyDescent="0.25">
      <c r="A3159">
        <f t="shared" si="913"/>
        <v>849534.28638792795</v>
      </c>
      <c r="B3159">
        <f t="shared" si="930"/>
        <v>135207.58100468459</v>
      </c>
      <c r="C3159" t="str">
        <f t="shared" si="914"/>
        <v>-0.0337036388847867-0.0403075706718286i</v>
      </c>
      <c r="D3159" t="str">
        <f t="shared" si="915"/>
        <v>3.36201810946435-0.742494289920146i</v>
      </c>
      <c r="E3159" t="str">
        <f t="shared" si="916"/>
        <v>-6.09530536525361-52.8231835588525i</v>
      </c>
      <c r="F3159" t="str">
        <f t="shared" si="917"/>
        <v>2.89068320821177-1.34040096953474i</v>
      </c>
      <c r="G3159" t="str">
        <f t="shared" si="918"/>
        <v>0.993392681459773-0.0810164297037042i</v>
      </c>
      <c r="H3159" t="str">
        <f t="shared" si="919"/>
        <v>0.0504009894878789-10.8380196152898i</v>
      </c>
      <c r="I3159" t="str">
        <f t="shared" si="920"/>
        <v>-0.0973706140401992-0.212572297416072i</v>
      </c>
      <c r="K3159" t="str">
        <f t="shared" si="921"/>
        <v>0.00214535817573845-0.0008177329239583i</v>
      </c>
      <c r="L3159" t="str">
        <f t="shared" si="922"/>
        <v>0.000714285714285714-0.00894464686862446i</v>
      </c>
      <c r="M3159" t="str">
        <f t="shared" si="923"/>
        <v>0.0025-0.000278673183691045i</v>
      </c>
      <c r="N3159">
        <f t="shared" si="924"/>
        <v>50.098930363688936</v>
      </c>
      <c r="O3159">
        <f t="shared" si="925"/>
        <v>25.589909272348685</v>
      </c>
      <c r="P3159" s="3">
        <f t="shared" si="926"/>
        <v>-25.589909272348685</v>
      </c>
      <c r="Q3159" s="3">
        <f t="shared" si="927"/>
        <v>-129.90106963631106</v>
      </c>
      <c r="R3159">
        <f t="shared" si="928"/>
        <v>50.098930363688936</v>
      </c>
      <c r="S3159">
        <f t="shared" si="929"/>
        <v>135.20758100468458</v>
      </c>
      <c r="T3159">
        <f t="shared" si="912"/>
        <v>-25.589909272348685</v>
      </c>
    </row>
    <row r="3160" spans="1:20" x14ac:dyDescent="0.25">
      <c r="A3160">
        <f t="shared" si="913"/>
        <v>852762.51667620195</v>
      </c>
      <c r="B3160">
        <f t="shared" si="930"/>
        <v>135721.36981250238</v>
      </c>
      <c r="C3160" t="str">
        <f t="shared" si="914"/>
        <v>-0.0335880185290617-0.0400566966130036i</v>
      </c>
      <c r="D3160" t="str">
        <f t="shared" si="915"/>
        <v>3.36116375036681-0.744263480056491i</v>
      </c>
      <c r="E3160" t="str">
        <f t="shared" si="916"/>
        <v>-6.08704616794908-52.5824867122114i</v>
      </c>
      <c r="F3160" t="str">
        <f t="shared" si="917"/>
        <v>2.89053778227699-1.33710313518335i</v>
      </c>
      <c r="G3160" t="str">
        <f t="shared" si="918"/>
        <v>0.993342705364541-0.0813202008334669i</v>
      </c>
      <c r="H3160" t="str">
        <f t="shared" si="919"/>
        <v>0.0499892909444512-10.7969354452676i</v>
      </c>
      <c r="I3160" t="str">
        <f t="shared" si="920"/>
        <v>-0.0967648004915249-0.211752740765081i</v>
      </c>
      <c r="K3160" t="str">
        <f t="shared" si="921"/>
        <v>0.00214405865375148-0.000818367623268596i</v>
      </c>
      <c r="L3160" t="str">
        <f t="shared" si="922"/>
        <v>0.000714285714285714-0.00891078588227182i</v>
      </c>
      <c r="M3160" t="str">
        <f t="shared" si="923"/>
        <v>0.0025-0.000277618234400324i</v>
      </c>
      <c r="N3160">
        <f t="shared" si="924"/>
        <v>50.019765271843852</v>
      </c>
      <c r="O3160">
        <f t="shared" si="925"/>
        <v>25.634090075230045</v>
      </c>
      <c r="P3160" s="3">
        <f t="shared" si="926"/>
        <v>-25.634090075230045</v>
      </c>
      <c r="Q3160" s="3">
        <f t="shared" si="927"/>
        <v>-129.98023472815615</v>
      </c>
      <c r="R3160">
        <f t="shared" si="928"/>
        <v>50.019765271843852</v>
      </c>
      <c r="S3160">
        <f t="shared" si="929"/>
        <v>135.72136981250239</v>
      </c>
      <c r="T3160">
        <f t="shared" si="912"/>
        <v>-25.634090075230045</v>
      </c>
    </row>
    <row r="3161" spans="1:20" x14ac:dyDescent="0.25">
      <c r="A3161">
        <f t="shared" si="913"/>
        <v>856003.01423957164</v>
      </c>
      <c r="B3161">
        <f t="shared" si="930"/>
        <v>136237.1110177899</v>
      </c>
      <c r="C3161" t="str">
        <f t="shared" si="914"/>
        <v>-0.033472929723737-0.0398071316257887i</v>
      </c>
      <c r="D3161" t="str">
        <f t="shared" si="915"/>
        <v>3.36030332488389-0.746041031790839i</v>
      </c>
      <c r="E3161" t="str">
        <f t="shared" si="916"/>
        <v>-6.07871345476864-52.3431432515157i</v>
      </c>
      <c r="F3161" t="str">
        <f t="shared" si="917"/>
        <v>2.89039126380428-1.33382435541955i</v>
      </c>
      <c r="G3161" t="str">
        <f t="shared" si="918"/>
        <v>0.993292353815097-0.0816250798931369i</v>
      </c>
      <c r="H3161" t="str">
        <f t="shared" si="919"/>
        <v>0.0495807608987024-10.756007291271i</v>
      </c>
      <c r="I3161" t="str">
        <f t="shared" si="920"/>
        <v>-0.096163555676816-0.210936291989683i</v>
      </c>
      <c r="K3161" t="str">
        <f t="shared" si="921"/>
        <v>0.0021427514021477-0.000819007965712069i</v>
      </c>
      <c r="L3161" t="str">
        <f t="shared" si="922"/>
        <v>0.000714285714285714-0.00887705308056562i</v>
      </c>
      <c r="M3161" t="str">
        <f t="shared" si="923"/>
        <v>0.0025-0.000276567278741108i</v>
      </c>
      <c r="N3161">
        <f t="shared" si="924"/>
        <v>49.940268751337186</v>
      </c>
      <c r="O3161">
        <f t="shared" si="925"/>
        <v>25.678255454814668</v>
      </c>
      <c r="P3161" s="3">
        <f t="shared" si="926"/>
        <v>-25.678255454814668</v>
      </c>
      <c r="Q3161" s="3">
        <f t="shared" si="927"/>
        <v>-130.05973124866281</v>
      </c>
      <c r="R3161">
        <f t="shared" si="928"/>
        <v>49.940268751337186</v>
      </c>
      <c r="S3161">
        <f t="shared" si="929"/>
        <v>136.23711101778989</v>
      </c>
      <c r="T3161">
        <f t="shared" si="912"/>
        <v>-25.678255454814668</v>
      </c>
    </row>
    <row r="3162" spans="1:20" x14ac:dyDescent="0.25">
      <c r="A3162">
        <f t="shared" si="913"/>
        <v>859255.82569368195</v>
      </c>
      <c r="B3162">
        <f t="shared" si="930"/>
        <v>136754.8120396575</v>
      </c>
      <c r="C3162" t="str">
        <f t="shared" si="914"/>
        <v>-0.0333583676672846-0.0395588651500767i</v>
      </c>
      <c r="D3162" t="str">
        <f t="shared" si="915"/>
        <v>3.35943679319336-0.747826945681486i</v>
      </c>
      <c r="E3162" t="str">
        <f t="shared" si="916"/>
        <v>-6.07031011150499-52.105142592398i</v>
      </c>
      <c r="F3162" t="str">
        <f t="shared" si="917"/>
        <v>2.89024364469853-1.33056458104386i</v>
      </c>
      <c r="G3162" t="str">
        <f t="shared" si="918"/>
        <v>0.993241624029527-0.0819310705698072i</v>
      </c>
      <c r="H3162" t="str">
        <f t="shared" si="919"/>
        <v>0.049175375547352-10.715234556977i</v>
      </c>
      <c r="I3162" t="str">
        <f t="shared" si="920"/>
        <v>-0.0955668448930959-0.210122938677509i</v>
      </c>
      <c r="K3162" t="str">
        <f t="shared" si="921"/>
        <v>0.00214143638925458-0.000819653905627375i</v>
      </c>
      <c r="L3162" t="str">
        <f t="shared" si="922"/>
        <v>0.000714285714285714-0.00884344797824828i</v>
      </c>
      <c r="M3162" t="str">
        <f t="shared" si="923"/>
        <v>0.0025-0.000275520301595047i</v>
      </c>
      <c r="N3162">
        <f t="shared" si="924"/>
        <v>49.860438738627693</v>
      </c>
      <c r="O3162">
        <f t="shared" si="925"/>
        <v>25.722405944789148</v>
      </c>
      <c r="P3162" s="3">
        <f t="shared" si="926"/>
        <v>-25.722405944789148</v>
      </c>
      <c r="Q3162" s="3">
        <f t="shared" si="927"/>
        <v>-130.13956126137231</v>
      </c>
      <c r="R3162">
        <f t="shared" si="928"/>
        <v>49.860438738627693</v>
      </c>
      <c r="S3162">
        <f t="shared" si="929"/>
        <v>136.75481203965751</v>
      </c>
      <c r="T3162">
        <f t="shared" si="912"/>
        <v>-25.722405944789148</v>
      </c>
    </row>
    <row r="3163" spans="1:20" x14ac:dyDescent="0.25">
      <c r="A3163">
        <f t="shared" si="913"/>
        <v>862520.99783131795</v>
      </c>
      <c r="B3163">
        <f t="shared" si="930"/>
        <v>137274.48032540819</v>
      </c>
      <c r="C3163" t="str">
        <f t="shared" si="914"/>
        <v>-0.0332443275738509-0.0393118867610418i</v>
      </c>
      <c r="D3163" t="str">
        <f t="shared" si="915"/>
        <v>3.35856411525959-0.749621222153738i</v>
      </c>
      <c r="E3163" t="str">
        <f t="shared" si="916"/>
        <v>-6.06183895785439-51.8684742564486i</v>
      </c>
      <c r="F3163" t="str">
        <f t="shared" si="917"/>
        <v>2.89009491680634-1.32732376310744i</v>
      </c>
      <c r="G3163" t="str">
        <f t="shared" si="918"/>
        <v>0.993190513205893-0.0822381765587468i</v>
      </c>
      <c r="H3163" t="str">
        <f t="shared" si="919"/>
        <v>0.0487731112691872-10.6746166483868i</v>
      </c>
      <c r="I3163" t="str">
        <f t="shared" si="920"/>
        <v>-0.0949746337000233-0.209312668468635i</v>
      </c>
      <c r="K3163" t="str">
        <f t="shared" si="921"/>
        <v>0.00214011358347306-0.000820305397046807i</v>
      </c>
      <c r="L3163" t="str">
        <f t="shared" si="922"/>
        <v>0.000714285714285714-0.00880997009189913i</v>
      </c>
      <c r="M3163" t="str">
        <f t="shared" si="923"/>
        <v>0.0025-0.000274477287901023i</v>
      </c>
      <c r="N3163">
        <f t="shared" si="924"/>
        <v>49.780273195815198</v>
      </c>
      <c r="O3163">
        <f t="shared" si="925"/>
        <v>25.766542077826522</v>
      </c>
      <c r="P3163" s="3">
        <f t="shared" si="926"/>
        <v>-25.766542077826522</v>
      </c>
      <c r="Q3163" s="3">
        <f t="shared" si="927"/>
        <v>-130.2197268041848</v>
      </c>
      <c r="R3163">
        <f t="shared" si="928"/>
        <v>49.780273195815198</v>
      </c>
      <c r="S3163">
        <f t="shared" si="929"/>
        <v>137.27448032540821</v>
      </c>
      <c r="T3163">
        <f t="shared" si="912"/>
        <v>-25.766542077826522</v>
      </c>
    </row>
    <row r="3164" spans="1:20" x14ac:dyDescent="0.25">
      <c r="A3164">
        <f t="shared" si="913"/>
        <v>865798.57762307697</v>
      </c>
      <c r="B3164">
        <f t="shared" si="930"/>
        <v>137796.12335064475</v>
      </c>
      <c r="C3164" t="str">
        <f t="shared" si="914"/>
        <v>-0.0331308046737087-0.0390661861674001i</v>
      </c>
      <c r="D3164" t="str">
        <f t="shared" si="915"/>
        <v>3.35768525083323-0.751423861497624i</v>
      </c>
      <c r="E3164" t="str">
        <f t="shared" si="916"/>
        <v>-6.05330274879045-51.6331278700297i</v>
      </c>
      <c r="F3164" t="str">
        <f t="shared" si="917"/>
        <v>2.88994507191566-1.32410185291116i</v>
      </c>
      <c r="G3164" t="str">
        <f t="shared" si="918"/>
        <v>0.993139018522099-0.0825464015633676i</v>
      </c>
      <c r="H3164" t="str">
        <f t="shared" si="919"/>
        <v>0.048373944623652-10.6341529738161i</v>
      </c>
      <c r="I3164" t="str">
        <f t="shared" si="920"/>
        <v>-0.0943868879178854-0.208505469055318i</v>
      </c>
      <c r="K3164" t="str">
        <f t="shared" si="921"/>
        <v>0.00213878295328104-0.000820962393694646i</v>
      </c>
      <c r="L3164" t="str">
        <f t="shared" si="922"/>
        <v>0.000714285714285714-0.00877661893992737i</v>
      </c>
      <c r="M3164" t="str">
        <f t="shared" si="923"/>
        <v>0.0025-0.000273438222654934i</v>
      </c>
      <c r="N3164">
        <f t="shared" si="924"/>
        <v>49.699770110394923</v>
      </c>
      <c r="O3164">
        <f t="shared" si="925"/>
        <v>25.810664385591707</v>
      </c>
      <c r="P3164" s="3">
        <f t="shared" si="926"/>
        <v>-25.810664385591707</v>
      </c>
      <c r="Q3164" s="3">
        <f t="shared" si="927"/>
        <v>-130.30022988960508</v>
      </c>
      <c r="R3164">
        <f t="shared" si="928"/>
        <v>49.699770110394923</v>
      </c>
      <c r="S3164">
        <f t="shared" si="929"/>
        <v>137.79612335064473</v>
      </c>
      <c r="T3164">
        <f t="shared" si="912"/>
        <v>-25.810664385591707</v>
      </c>
    </row>
    <row r="3165" spans="1:20" x14ac:dyDescent="0.25">
      <c r="A3165">
        <f t="shared" si="913"/>
        <v>869088.6122180447</v>
      </c>
      <c r="B3165">
        <f t="shared" si="930"/>
        <v>138319.74861937721</v>
      </c>
      <c r="C3165" t="str">
        <f t="shared" si="914"/>
        <v>-0.0330177942136934-0.0388217532096939i</v>
      </c>
      <c r="D3165" t="str">
        <f t="shared" si="915"/>
        <v>3.35680015945069-0.753234863865543i</v>
      </c>
      <c r="E3165" t="str">
        <f t="shared" si="916"/>
        <v>-6.04470417590854-51.399093163106i</v>
      </c>
      <c r="F3165" t="str">
        <f t="shared" si="917"/>
        <v>2.88979410175539-1.32089880200466i</v>
      </c>
      <c r="G3165" t="str">
        <f t="shared" si="918"/>
        <v>0.993087137135753-0.0828557492951906i</v>
      </c>
      <c r="H3165" t="str">
        <f t="shared" si="919"/>
        <v>0.0479778523494434-10.5938429438861i</v>
      </c>
      <c r="I3165" t="str">
        <f t="shared" si="920"/>
        <v>-0.0938035736256136-0.207701328181737i</v>
      </c>
      <c r="K3165" t="str">
        <f t="shared" si="921"/>
        <v>0.00213744446723673-0.000821624848985574i</v>
      </c>
      <c r="L3165" t="str">
        <f t="shared" si="922"/>
        <v>0.000714285714285714-0.0087433940425656i</v>
      </c>
      <c r="M3165" t="str">
        <f t="shared" si="923"/>
        <v>0.0025-0.000272403090909478i</v>
      </c>
      <c r="N3165">
        <f t="shared" si="924"/>
        <v>49.618927495015583</v>
      </c>
      <c r="O3165">
        <f t="shared" si="925"/>
        <v>25.854773398747469</v>
      </c>
      <c r="P3165" s="3">
        <f t="shared" si="926"/>
        <v>-25.854773398747469</v>
      </c>
      <c r="Q3165" s="3">
        <f t="shared" si="927"/>
        <v>-130.38107250498442</v>
      </c>
      <c r="R3165">
        <f t="shared" si="928"/>
        <v>49.618927495015583</v>
      </c>
      <c r="S3165">
        <f t="shared" si="929"/>
        <v>138.31974861937721</v>
      </c>
      <c r="T3165">
        <f t="shared" si="912"/>
        <v>-25.854773398747469</v>
      </c>
    </row>
    <row r="3166" spans="1:20" x14ac:dyDescent="0.25">
      <c r="A3166">
        <f t="shared" si="913"/>
        <v>872391.14894447336</v>
      </c>
      <c r="B3166">
        <f t="shared" si="930"/>
        <v>138845.36366413085</v>
      </c>
      <c r="C3166" t="str">
        <f t="shared" si="914"/>
        <v>-0.0329052914576253-0.0385785778586031i</v>
      </c>
      <c r="D3166" t="str">
        <f t="shared" si="915"/>
        <v>3.35590880043384-0.755054229269943i</v>
      </c>
      <c r="E3166" t="str">
        <f t="shared" si="916"/>
        <v>-6.03604586874162-51.1663599680837i</v>
      </c>
      <c r="F3166" t="str">
        <f t="shared" si="917"/>
        <v>2.88964199799497-1.31771456218535i</v>
      </c>
      <c r="G3166" t="str">
        <f t="shared" si="918"/>
        <v>0.99303486618403-0.0831662234738118i</v>
      </c>
      <c r="H3166" t="str">
        <f t="shared" si="919"/>
        <v>0.0475848113631211-10.5536859715138i</v>
      </c>
      <c r="I3166" t="str">
        <f t="shared" si="920"/>
        <v>-0.093224657158801-0.206900233643732i</v>
      </c>
      <c r="K3166" t="str">
        <f t="shared" si="921"/>
        <v>0.00213609809398218-0.00082229271602307i</v>
      </c>
      <c r="L3166" t="str">
        <f t="shared" si="922"/>
        <v>0.000714285714285714-0.00871029492186252i</v>
      </c>
      <c r="M3166" t="str">
        <f t="shared" si="923"/>
        <v>0.0025-0.000271371877773938i</v>
      </c>
      <c r="N3166">
        <f t="shared" si="924"/>
        <v>49.537743387242301</v>
      </c>
      <c r="O3166">
        <f t="shared" si="925"/>
        <v>25.8988696469602</v>
      </c>
      <c r="P3166" s="3">
        <f t="shared" si="926"/>
        <v>-25.8988696469602</v>
      </c>
      <c r="Q3166" s="3">
        <f t="shared" si="927"/>
        <v>-130.4622566127577</v>
      </c>
      <c r="R3166">
        <f t="shared" si="928"/>
        <v>49.537743387242301</v>
      </c>
      <c r="S3166">
        <f t="shared" si="929"/>
        <v>138.84536366413084</v>
      </c>
      <c r="T3166">
        <f t="shared" si="912"/>
        <v>-25.8988696469602</v>
      </c>
    </row>
    <row r="3167" spans="1:20" x14ac:dyDescent="0.25">
      <c r="A3167">
        <f t="shared" si="913"/>
        <v>875706.23531046242</v>
      </c>
      <c r="B3167">
        <f t="shared" si="930"/>
        <v>139372.97604605457</v>
      </c>
      <c r="C3167" t="str">
        <f t="shared" si="914"/>
        <v>-0.0327932916867168-0.0383366502132786i</v>
      </c>
      <c r="D3167" t="str">
        <f t="shared" si="915"/>
        <v>3.35501113288959-0.756881957580934i</v>
      </c>
      <c r="E3167" t="str">
        <f t="shared" si="916"/>
        <v>-6.0273303960503-50.9349182186629i</v>
      </c>
      <c r="F3167" t="str">
        <f t="shared" si="917"/>
        <v>2.88948875224399-1.3145490854975i</v>
      </c>
      <c r="G3167" t="str">
        <f t="shared" si="918"/>
        <v>0.992982202783537-0.0834778278268667i</v>
      </c>
      <c r="H3167" t="str">
        <f t="shared" si="919"/>
        <v>0.0471947987577253-10.5136814719025i</v>
      </c>
      <c r="I3167" t="str">
        <f t="shared" si="920"/>
        <v>-0.0926501051077449-0.206102173288542i</v>
      </c>
      <c r="K3167" t="str">
        <f t="shared" si="921"/>
        <v>0.00213474380224671-0.000822965947597866i</v>
      </c>
      <c r="L3167" t="str">
        <f t="shared" si="922"/>
        <v>0.000714285714285714-0.00867732110167616i</v>
      </c>
      <c r="M3167" t="str">
        <f t="shared" si="923"/>
        <v>0.0025-0.000270344568413964i</v>
      </c>
      <c r="N3167">
        <f t="shared" si="924"/>
        <v>49.456215849322859</v>
      </c>
      <c r="O3167">
        <f t="shared" si="925"/>
        <v>25.942953658906344</v>
      </c>
      <c r="P3167" s="3">
        <f t="shared" si="926"/>
        <v>-25.942953658906344</v>
      </c>
      <c r="Q3167" s="3">
        <f t="shared" si="927"/>
        <v>-130.54378415067714</v>
      </c>
      <c r="R3167">
        <f t="shared" si="928"/>
        <v>49.456215849322859</v>
      </c>
      <c r="S3167">
        <f t="shared" si="929"/>
        <v>139.37297604605456</v>
      </c>
      <c r="T3167">
        <f t="shared" si="912"/>
        <v>-25.942953658906344</v>
      </c>
    </row>
    <row r="3168" spans="1:20" x14ac:dyDescent="0.25">
      <c r="A3168">
        <f t="shared" si="913"/>
        <v>879033.91900464229</v>
      </c>
      <c r="B3168">
        <f t="shared" si="930"/>
        <v>139902.59335502959</v>
      </c>
      <c r="C3168" t="str">
        <f t="shared" si="914"/>
        <v>-0.0326817901999673-0.0380959604997046i</v>
      </c>
      <c r="D3168" t="str">
        <f t="shared" si="915"/>
        <v>3.35410711570954-0.758718048523916i</v>
      </c>
      <c r="E3168" t="str">
        <f t="shared" si="916"/>
        <v>-6.01856026708353-50.704757948702i</v>
      </c>
      <c r="F3168" t="str">
        <f t="shared" si="917"/>
        <v>2.88933435605177-1.31140232423126i</v>
      </c>
      <c r="G3168" t="str">
        <f t="shared" si="918"/>
        <v>0.992929144030172-0.0837905660899937i</v>
      </c>
      <c r="H3168" t="str">
        <f t="shared" si="919"/>
        <v>0.0468077918014089-10.4738288625326i</v>
      </c>
      <c r="I3168" t="str">
        <f t="shared" si="920"/>
        <v>-0.0920798843155004-0.205307135014545i</v>
      </c>
      <c r="K3168" t="str">
        <f t="shared" si="921"/>
        <v>0.00213338156085056-0.000823644496186406i</v>
      </c>
      <c r="L3168" t="str">
        <f t="shared" si="922"/>
        <v>0.000714285714285714-0.00864447210766703i</v>
      </c>
      <c r="M3168" t="str">
        <f t="shared" si="923"/>
        <v>0.0025-0.000269321148051369i</v>
      </c>
      <c r="N3168">
        <f t="shared" si="924"/>
        <v>49.374342967959876</v>
      </c>
      <c r="O3168">
        <f t="shared" si="925"/>
        <v>25.98702596227827</v>
      </c>
      <c r="P3168" s="3">
        <f t="shared" si="926"/>
        <v>-25.98702596227827</v>
      </c>
      <c r="Q3168" s="3">
        <f t="shared" si="927"/>
        <v>-130.62565703204012</v>
      </c>
      <c r="R3168">
        <f t="shared" si="928"/>
        <v>49.374342967959876</v>
      </c>
      <c r="S3168">
        <f t="shared" si="929"/>
        <v>139.90259335502958</v>
      </c>
      <c r="T3168">
        <f t="shared" si="912"/>
        <v>-25.98702596227827</v>
      </c>
    </row>
    <row r="3169" spans="1:20" x14ac:dyDescent="0.25">
      <c r="A3169">
        <f t="shared" si="913"/>
        <v>882374.24789685989</v>
      </c>
      <c r="B3169">
        <f t="shared" si="930"/>
        <v>140434.22320977869</v>
      </c>
      <c r="C3169" t="str">
        <f t="shared" si="914"/>
        <v>-0.0325707823145472-0.0378564990690836i</v>
      </c>
      <c r="D3169" t="str">
        <f t="shared" si="915"/>
        <v>3.35319670756964-0.760562501677174i</v>
      </c>
      <c r="E3169" t="str">
        <f t="shared" si="916"/>
        <v>-6.00973793281609-50.4758692910976i</v>
      </c>
      <c r="F3169" t="str">
        <f t="shared" si="917"/>
        <v>2.88917880090697-1.30827423092175i</v>
      </c>
      <c r="G3169" t="str">
        <f t="shared" si="918"/>
        <v>0.992875686998989-0.0841044420067978i</v>
      </c>
      <c r="H3169" t="str">
        <f t="shared" si="919"/>
        <v>0.0464237679360754-10.4341275631523i</v>
      </c>
      <c r="I3169" t="str">
        <f t="shared" si="920"/>
        <v>-0.0915139618759531-0.204515106771009i</v>
      </c>
      <c r="K3169" t="str">
        <f t="shared" si="921"/>
        <v>0.00213201133870839-0.000824328313949368i</v>
      </c>
      <c r="L3169" t="str">
        <f t="shared" si="922"/>
        <v>0.000714285714285714-0.00861174746729131i</v>
      </c>
      <c r="M3169" t="str">
        <f t="shared" si="923"/>
        <v>0.0025-0.000268301601963906i</v>
      </c>
      <c r="N3169">
        <f t="shared" si="924"/>
        <v>49.292122854084568</v>
      </c>
      <c r="O3169">
        <f t="shared" si="925"/>
        <v>26.031087083790116</v>
      </c>
      <c r="P3169" s="3">
        <f t="shared" si="926"/>
        <v>-26.031087083790116</v>
      </c>
      <c r="Q3169" s="3">
        <f t="shared" si="927"/>
        <v>-130.70787714591543</v>
      </c>
      <c r="R3169">
        <f t="shared" si="928"/>
        <v>49.292122854084568</v>
      </c>
      <c r="S3169">
        <f t="shared" si="929"/>
        <v>140.43422320977868</v>
      </c>
      <c r="T3169">
        <f t="shared" si="912"/>
        <v>-26.031087083790116</v>
      </c>
    </row>
    <row r="3170" spans="1:20" x14ac:dyDescent="0.25">
      <c r="A3170">
        <f t="shared" si="913"/>
        <v>885727.27003886795</v>
      </c>
      <c r="B3170">
        <f t="shared" si="930"/>
        <v>140967.87325797585</v>
      </c>
      <c r="C3170" t="str">
        <f t="shared" si="914"/>
        <v>-0.0324602633661622-0.0376182563962417i</v>
      </c>
      <c r="D3170" t="str">
        <f t="shared" si="915"/>
        <v>3.35227986692981-0.762415316469453i</v>
      </c>
      <c r="E3170" t="str">
        <f t="shared" si="916"/>
        <v>-6.00086578715604-50.2482424766693i</v>
      </c>
      <c r="F3170" t="str">
        <f t="shared" si="917"/>
        <v>2.88902207823719-1.30516475834805i</v>
      </c>
      <c r="G3170" t="str">
        <f t="shared" si="918"/>
        <v>0.992821828744051-0.0844194593288126i</v>
      </c>
      <c r="H3170" t="str">
        <f t="shared" si="919"/>
        <v>0.0460427047760312-10.3945769957681i</v>
      </c>
      <c r="I3170" t="str">
        <f t="shared" si="920"/>
        <v>-0.0909523051318966-0.203726076557834i</v>
      </c>
      <c r="K3170" t="str">
        <f t="shared" si="921"/>
        <v>0.0021306331048329-0.00082501735273018i</v>
      </c>
      <c r="L3170" t="str">
        <f t="shared" si="922"/>
        <v>0.000714285714285714-0.00857914670979412i</v>
      </c>
      <c r="M3170" t="str">
        <f t="shared" si="923"/>
        <v>0.0025-0.000267285915485063i</v>
      </c>
      <c r="N3170">
        <f t="shared" si="924"/>
        <v>49.209553642637388</v>
      </c>
      <c r="O3170">
        <f t="shared" si="925"/>
        <v>26.075137549185044</v>
      </c>
      <c r="P3170" s="3">
        <f t="shared" si="926"/>
        <v>-26.075137549185044</v>
      </c>
      <c r="Q3170" s="3">
        <f t="shared" si="927"/>
        <v>-130.79044635736261</v>
      </c>
      <c r="R3170">
        <f t="shared" si="928"/>
        <v>49.209553642637388</v>
      </c>
      <c r="S3170">
        <f t="shared" si="929"/>
        <v>140.96787325797584</v>
      </c>
      <c r="T3170">
        <f t="shared" si="912"/>
        <v>-26.075137549185044</v>
      </c>
    </row>
    <row r="3171" spans="1:20" x14ac:dyDescent="0.25">
      <c r="A3171">
        <f t="shared" si="913"/>
        <v>889093.0336650156</v>
      </c>
      <c r="B3171">
        <f t="shared" si="930"/>
        <v>141503.55117635615</v>
      </c>
      <c r="C3171" t="str">
        <f t="shared" si="914"/>
        <v>-0.0323502287094144-0.0373812230780654i</v>
      </c>
      <c r="D3171" t="str">
        <f t="shared" si="915"/>
        <v>3.35135655203366-0.764276492177511i</v>
      </c>
      <c r="E3171" t="str">
        <f t="shared" si="916"/>
        <v>-5.99194616813177-50.0218678330655i</v>
      </c>
      <c r="F3171" t="str">
        <f t="shared" si="917"/>
        <v>2.88886417940855-1.30207385953232i</v>
      </c>
      <c r="G3171" t="str">
        <f t="shared" si="918"/>
        <v>0.992767566298298-0.0847356218154613i</v>
      </c>
      <c r="H3171" t="str">
        <f t="shared" si="919"/>
        <v>0.0456645801066468-10.355176584636i</v>
      </c>
      <c r="I3171" t="str">
        <f t="shared" si="920"/>
        <v>-0.0903948816731408-0.202940032425301i</v>
      </c>
      <c r="K3171" t="str">
        <f t="shared" si="921"/>
        <v>0.00212924682833854-0.000825711564053554i</v>
      </c>
      <c r="L3171" t="str">
        <f t="shared" si="922"/>
        <v>0.000714285714285714-0.00854666936620255i</v>
      </c>
      <c r="M3171" t="str">
        <f t="shared" si="923"/>
        <v>0.0025-0.000266274074003848i</v>
      </c>
      <c r="N3171">
        <f t="shared" si="924"/>
        <v>49.126633492351431</v>
      </c>
      <c r="O3171">
        <f t="shared" si="925"/>
        <v>26.119177883240482</v>
      </c>
      <c r="P3171" s="3">
        <f t="shared" si="926"/>
        <v>-26.119177883240482</v>
      </c>
      <c r="Q3171" s="3">
        <f t="shared" si="927"/>
        <v>-130.87336650764857</v>
      </c>
      <c r="R3171">
        <f t="shared" si="928"/>
        <v>49.126633492351431</v>
      </c>
      <c r="S3171">
        <f t="shared" si="929"/>
        <v>141.50355117635615</v>
      </c>
      <c r="T3171">
        <f t="shared" si="912"/>
        <v>-26.119177883240482</v>
      </c>
    </row>
    <row r="3172" spans="1:20" x14ac:dyDescent="0.25">
      <c r="A3172">
        <f t="shared" si="913"/>
        <v>892471.58719294274</v>
      </c>
      <c r="B3172">
        <f t="shared" si="930"/>
        <v>142041.26467082632</v>
      </c>
      <c r="C3172" t="str">
        <f t="shared" si="914"/>
        <v>-0.0322406737181441-0.0371453898319519i</v>
      </c>
      <c r="D3172" t="str">
        <f t="shared" si="915"/>
        <v>3.35042672090818-0.766146027923678i</v>
      </c>
      <c r="E3172" t="str">
        <f t="shared" si="916"/>
        <v>-5.98298135905035-49.7967357836719i</v>
      </c>
      <c r="F3172" t="str">
        <f t="shared" si="917"/>
        <v>2.88870509572529-1.29900148773877i</v>
      </c>
      <c r="G3172" t="str">
        <f t="shared" si="918"/>
        <v>0.992712896673397-0.085052933234017i</v>
      </c>
      <c r="H3172" t="str">
        <f t="shared" si="919"/>
        <v>0.0452893718830276-10.3159257562517i</v>
      </c>
      <c r="I3172" t="str">
        <f t="shared" si="920"/>
        <v>-0.0898416593346138-0.202156962473818i</v>
      </c>
      <c r="K3172" t="str">
        <f t="shared" si="921"/>
        <v>0.00212785247844514-0.000826410899124128i</v>
      </c>
      <c r="L3172" t="str">
        <f t="shared" si="922"/>
        <v>0.000714285714285714-0.00851431496931915i</v>
      </c>
      <c r="M3172" t="str">
        <f t="shared" si="923"/>
        <v>0.0025-0.000265266062964583i</v>
      </c>
      <c r="N3172">
        <f t="shared" si="924"/>
        <v>49.043360585538665</v>
      </c>
      <c r="O3172">
        <f t="shared" si="925"/>
        <v>26.163208609775459</v>
      </c>
      <c r="P3172" s="3">
        <f t="shared" si="926"/>
        <v>-26.163208609775459</v>
      </c>
      <c r="Q3172" s="3">
        <f t="shared" si="927"/>
        <v>-130.95663941446134</v>
      </c>
      <c r="R3172">
        <f t="shared" si="928"/>
        <v>49.043360585538665</v>
      </c>
      <c r="S3172">
        <f t="shared" si="929"/>
        <v>142.04126467082631</v>
      </c>
      <c r="T3172">
        <f t="shared" si="912"/>
        <v>-26.163208609775459</v>
      </c>
    </row>
    <row r="3173" spans="1:20" x14ac:dyDescent="0.25">
      <c r="A3173">
        <f t="shared" si="913"/>
        <v>895862.97922427603</v>
      </c>
      <c r="B3173">
        <f t="shared" si="930"/>
        <v>142581.02147657546</v>
      </c>
      <c r="C3173" t="str">
        <f t="shared" si="914"/>
        <v>-0.0321315937857651-0.0369107474942909i</v>
      </c>
      <c r="D3173" t="str">
        <f t="shared" si="915"/>
        <v>3.34949033136339-0.768023922673351i</v>
      </c>
      <c r="E3173" t="str">
        <f t="shared" si="916"/>
        <v>-5.97397358963445-49.572836846541i</v>
      </c>
      <c r="F3173" t="str">
        <f t="shared" si="917"/>
        <v>2.88854481842931-1.29594759647281i</v>
      </c>
      <c r="G3173" t="str">
        <f t="shared" si="918"/>
        <v>0.992657816859609-0.085371397359563i</v>
      </c>
      <c r="H3173" t="str">
        <f t="shared" si="919"/>
        <v>0.0449170582286967-10.2768239393422i</v>
      </c>
      <c r="I3173" t="str">
        <f t="shared" si="920"/>
        <v>-0.0892926061945035-0.201376854853676i</v>
      </c>
      <c r="K3173" t="str">
        <f t="shared" si="921"/>
        <v>0.00212645002448167-0.000827115308825044i</v>
      </c>
      <c r="L3173" t="str">
        <f t="shared" si="922"/>
        <v>0.000714285714285714-0.00848208305371499i</v>
      </c>
      <c r="M3173" t="str">
        <f t="shared" si="923"/>
        <v>0.0025-0.000264261867866689i</v>
      </c>
      <c r="N3173">
        <f t="shared" si="924"/>
        <v>48.95973312788243</v>
      </c>
      <c r="O3173">
        <f t="shared" si="925"/>
        <v>26.207230251656402</v>
      </c>
      <c r="P3173" s="3">
        <f t="shared" si="926"/>
        <v>-26.207230251656402</v>
      </c>
      <c r="Q3173" s="3">
        <f t="shared" si="927"/>
        <v>-131.04026687211757</v>
      </c>
      <c r="R3173">
        <f t="shared" si="928"/>
        <v>48.95973312788243</v>
      </c>
      <c r="S3173">
        <f t="shared" si="929"/>
        <v>142.58102147657547</v>
      </c>
      <c r="T3173">
        <f t="shared" si="912"/>
        <v>-26.207230251656402</v>
      </c>
    </row>
    <row r="3174" spans="1:20" x14ac:dyDescent="0.25">
      <c r="A3174">
        <f t="shared" si="913"/>
        <v>899267.25854532828</v>
      </c>
      <c r="B3174">
        <f t="shared" si="930"/>
        <v>143122.82935818646</v>
      </c>
      <c r="C3174" t="str">
        <f t="shared" si="914"/>
        <v>-0.0320229843255851-0.0366772870189617i</v>
      </c>
      <c r="D3174" t="str">
        <f t="shared" si="915"/>
        <v>3.34854734099211-0.769910175232523i</v>
      </c>
      <c r="E3174" t="str">
        <f t="shared" si="916"/>
        <v>-5.96492503713434-49.3501616333246i</v>
      </c>
      <c r="F3174" t="str">
        <f t="shared" si="917"/>
        <v>2.88838333869983-1.29291213948002i</v>
      </c>
      <c r="G3174" t="str">
        <f t="shared" si="918"/>
        <v>0.992602323825636-0.0856910179749506i</v>
      </c>
      <c r="H3174" t="str">
        <f t="shared" si="919"/>
        <v>0.0445476174342863-10.2378705648559i</v>
      </c>
      <c r="I3174" t="str">
        <f t="shared" si="920"/>
        <v>-0.0887476905723868-0.200599697764794i</v>
      </c>
      <c r="K3174" t="str">
        <f t="shared" si="921"/>
        <v>0.00212503943589001-0.000827824743716595i</v>
      </c>
      <c r="L3174" t="str">
        <f t="shared" si="922"/>
        <v>0.000714285714285714-0.00844997315572328i</v>
      </c>
      <c r="M3174" t="str">
        <f t="shared" si="923"/>
        <v>0.0025-0.000263261474264484i</v>
      </c>
      <c r="N3174">
        <f t="shared" si="924"/>
        <v>48.875749348231835</v>
      </c>
      <c r="O3174">
        <f t="shared" si="925"/>
        <v>26.251243330804222</v>
      </c>
      <c r="P3174" s="3">
        <f t="shared" si="926"/>
        <v>-26.251243330804222</v>
      </c>
      <c r="Q3174" s="3">
        <f t="shared" si="927"/>
        <v>-131.12425065176816</v>
      </c>
      <c r="R3174">
        <f t="shared" si="928"/>
        <v>48.875749348231835</v>
      </c>
      <c r="S3174">
        <f t="shared" si="929"/>
        <v>143.12282935818646</v>
      </c>
      <c r="T3174">
        <f t="shared" si="912"/>
        <v>-26.251243330804222</v>
      </c>
    </row>
    <row r="3175" spans="1:20" x14ac:dyDescent="0.25">
      <c r="A3175">
        <f t="shared" si="913"/>
        <v>902684.47412780055</v>
      </c>
      <c r="B3175">
        <f t="shared" si="930"/>
        <v>143666.69610974757</v>
      </c>
      <c r="C3175" t="str">
        <f t="shared" si="914"/>
        <v>-0.0319148407711187-0.0364449994758581i</v>
      </c>
      <c r="D3175" t="str">
        <f t="shared" si="915"/>
        <v>3.34759770716968-0.771804784245243i</v>
      </c>
      <c r="E3175" t="str">
        <f t="shared" si="916"/>
        <v>-5.95583782741648-49.1287008482254i</v>
      </c>
      <c r="F3175" t="str">
        <f t="shared" si="917"/>
        <v>2.88822064765289-1.28989507074524i</v>
      </c>
      <c r="G3175" t="str">
        <f t="shared" si="918"/>
        <v>0.992546414518486-0.0860117988707571i</v>
      </c>
      <c r="H3175" t="str">
        <f t="shared" si="919"/>
        <v>0.0441810279562395-10.1990650659543i</v>
      </c>
      <c r="I3175" t="str">
        <f t="shared" si="920"/>
        <v>-0.0882068810273961-0.199825479456482i</v>
      </c>
      <c r="K3175" t="str">
        <f t="shared" si="921"/>
        <v>0.00212362068222873-0.000828539154034956i</v>
      </c>
      <c r="L3175" t="str">
        <f t="shared" si="922"/>
        <v>0.000714285714285714-0.00841798481343219i</v>
      </c>
      <c r="M3175" t="str">
        <f t="shared" si="923"/>
        <v>0.0025-0.00026226486776697i</v>
      </c>
      <c r="N3175">
        <f t="shared" si="924"/>
        <v>48.79140749840127</v>
      </c>
      <c r="O3175">
        <f t="shared" si="925"/>
        <v>26.295248368200358</v>
      </c>
      <c r="P3175" s="3">
        <f t="shared" si="926"/>
        <v>-26.295248368200358</v>
      </c>
      <c r="Q3175" s="3">
        <f t="shared" si="927"/>
        <v>-131.20859250159873</v>
      </c>
      <c r="R3175">
        <f t="shared" si="928"/>
        <v>48.79140749840127</v>
      </c>
      <c r="S3175">
        <f t="shared" si="929"/>
        <v>143.66669610974756</v>
      </c>
      <c r="T3175">
        <f t="shared" si="912"/>
        <v>-26.295248368200358</v>
      </c>
    </row>
    <row r="3176" spans="1:20" x14ac:dyDescent="0.25">
      <c r="A3176">
        <f t="shared" si="913"/>
        <v>906114.67512948636</v>
      </c>
      <c r="B3176">
        <f t="shared" si="930"/>
        <v>144212.62955496463</v>
      </c>
      <c r="C3176" t="str">
        <f t="shared" si="914"/>
        <v>-0.0318071585763867-0.0362138760494307i</v>
      </c>
      <c r="D3176" t="str">
        <f t="shared" si="915"/>
        <v>3.3466413870537-0.773707748191101i</v>
      </c>
      <c r="E3176" t="str">
        <f t="shared" si="916"/>
        <v>-5.9467140360304-48.908445286956i</v>
      </c>
      <c r="F3176" t="str">
        <f t="shared" si="917"/>
        <v>2.88805673634103-1.28689634449162i</v>
      </c>
      <c r="G3176" t="str">
        <f t="shared" si="918"/>
        <v>0.992490085863324-0.086333743845243i</v>
      </c>
      <c r="H3176" t="str">
        <f t="shared" si="919"/>
        <v>0.0438172684155215-10.1604068780025i</v>
      </c>
      <c r="I3176" t="str">
        <f t="shared" si="920"/>
        <v>-0.0876701463563846-0.199054188227196i</v>
      </c>
      <c r="K3176" t="str">
        <f t="shared" si="921"/>
        <v>0.00212219373317692-0.000829258489690838i</v>
      </c>
      <c r="L3176" t="str">
        <f t="shared" si="922"/>
        <v>0.000714285714285714-0.00838611756667887i</v>
      </c>
      <c r="M3176" t="str">
        <f t="shared" si="923"/>
        <v>0.0025-0.000261272034037627i</v>
      </c>
      <c r="N3176">
        <f t="shared" si="924"/>
        <v>48.706705852973414</v>
      </c>
      <c r="O3176">
        <f t="shared" si="925"/>
        <v>26.339245883893774</v>
      </c>
      <c r="P3176" s="3">
        <f t="shared" si="926"/>
        <v>-26.339245883893774</v>
      </c>
      <c r="Q3176" s="3">
        <f t="shared" si="927"/>
        <v>-131.29329414702659</v>
      </c>
      <c r="R3176">
        <f t="shared" si="928"/>
        <v>48.706705852973414</v>
      </c>
      <c r="S3176">
        <f t="shared" si="929"/>
        <v>144.21262955496462</v>
      </c>
      <c r="T3176">
        <f t="shared" si="912"/>
        <v>-26.339245883893774</v>
      </c>
    </row>
    <row r="3177" spans="1:20" x14ac:dyDescent="0.25">
      <c r="A3177">
        <f t="shared" si="913"/>
        <v>909557.91089497844</v>
      </c>
      <c r="B3177">
        <f t="shared" si="930"/>
        <v>144760.63754727351</v>
      </c>
      <c r="C3177" t="str">
        <f t="shared" si="914"/>
        <v>-0.0316999332162076-0.0359839080372513i</v>
      </c>
      <c r="D3177" t="str">
        <f t="shared" si="915"/>
        <v>3.3456783375838-0.775619065382648i</v>
      </c>
      <c r="E3177" t="str">
        <f t="shared" si="916"/>
        <v>-5.93755568925384-48.6893858357089i</v>
      </c>
      <c r="F3177" t="str">
        <f t="shared" si="917"/>
        <v>2.88789159575275-1.28391591517967i</v>
      </c>
      <c r="G3177" t="str">
        <f t="shared" si="918"/>
        <v>0.992433334763325-0.0866568567043072i</v>
      </c>
      <c r="H3177" t="str">
        <f t="shared" si="919"/>
        <v>0.0434563175963432-10.1218954385602i</v>
      </c>
      <c r="I3177" t="str">
        <f t="shared" si="920"/>
        <v>-0.0871374555921111-0.198285812424283i</v>
      </c>
      <c r="K3177" t="str">
        <f t="shared" si="921"/>
        <v>0.00212075855853809-0.000829982700268286i</v>
      </c>
      <c r="L3177" t="str">
        <f t="shared" si="922"/>
        <v>0.000714285714285714-0.00835437095704209i</v>
      </c>
      <c r="M3177" t="str">
        <f t="shared" si="923"/>
        <v>0.0025-0.000260282958794209i</v>
      </c>
      <c r="N3177">
        <f t="shared" si="924"/>
        <v>48.621642709104492</v>
      </c>
      <c r="O3177">
        <f t="shared" si="925"/>
        <v>26.383236397007614</v>
      </c>
      <c r="P3177" s="3">
        <f t="shared" si="926"/>
        <v>-26.383236397007614</v>
      </c>
      <c r="Q3177" s="3">
        <f t="shared" si="927"/>
        <v>-131.37835729089551</v>
      </c>
      <c r="R3177">
        <f t="shared" si="928"/>
        <v>48.621642709104492</v>
      </c>
      <c r="S3177">
        <f t="shared" si="929"/>
        <v>144.76063754727352</v>
      </c>
      <c r="T3177">
        <f t="shared" si="912"/>
        <v>-26.383236397007614</v>
      </c>
    </row>
    <row r="3178" spans="1:20" x14ac:dyDescent="0.25">
      <c r="A3178">
        <f t="shared" si="913"/>
        <v>913014.23095637932</v>
      </c>
      <c r="B3178">
        <f t="shared" si="930"/>
        <v>145310.72796995315</v>
      </c>
      <c r="C3178" t="str">
        <f t="shared" si="914"/>
        <v>-0.0315931601864788-0.0357550868486011i</v>
      </c>
      <c r="D3178" t="str">
        <f t="shared" si="915"/>
        <v>3.3447085154814-0.777538733962843i</v>
      </c>
      <c r="E3178" t="str">
        <f t="shared" si="916"/>
        <v>-5.92836476511417-48.4715134701421i</v>
      </c>
      <c r="F3178" t="str">
        <f t="shared" si="917"/>
        <v>2.88772521681215-1.28095373750632i</v>
      </c>
      <c r="G3178" t="str">
        <f t="shared" si="918"/>
        <v>0.992376158099534-0.0869811412614424i</v>
      </c>
      <c r="H3178" t="str">
        <f t="shared" si="919"/>
        <v>0.0430981544448912-10.0835301873732i</v>
      </c>
      <c r="I3178" t="str">
        <f t="shared" si="920"/>
        <v>-0.0866087780014426-0.197520340443756i</v>
      </c>
      <c r="K3178" t="str">
        <f t="shared" si="921"/>
        <v>0.00211931512824407-0.000830711735023435i</v>
      </c>
      <c r="L3178" t="str">
        <f t="shared" si="922"/>
        <v>0.000714285714285714-0.00832274452783627i</v>
      </c>
      <c r="M3178" t="str">
        <f t="shared" si="923"/>
        <v>0.0025-0.000259297627808536i</v>
      </c>
      <c r="N3178">
        <f t="shared" si="924"/>
        <v>48.536216386336037</v>
      </c>
      <c r="O3178">
        <f t="shared" si="925"/>
        <v>26.427220425745528</v>
      </c>
      <c r="P3178" s="3">
        <f t="shared" si="926"/>
        <v>-26.427220425745528</v>
      </c>
      <c r="Q3178" s="3">
        <f t="shared" si="927"/>
        <v>-131.46378361366396</v>
      </c>
      <c r="R3178">
        <f t="shared" si="928"/>
        <v>48.536216386336037</v>
      </c>
      <c r="S3178">
        <f t="shared" si="929"/>
        <v>145.31072796995315</v>
      </c>
      <c r="T3178">
        <f t="shared" si="912"/>
        <v>-26.427220425745528</v>
      </c>
    </row>
    <row r="3179" spans="1:20" x14ac:dyDescent="0.25">
      <c r="A3179">
        <f t="shared" si="913"/>
        <v>916483.6850340137</v>
      </c>
      <c r="B3179">
        <f t="shared" si="930"/>
        <v>145862.90873623898</v>
      </c>
      <c r="C3179" t="str">
        <f t="shared" si="914"/>
        <v>-0.0314868350044475-0.0355274040030761i</v>
      </c>
      <c r="D3179" t="str">
        <f t="shared" si="915"/>
        <v>3.34373187724952-0.77946675190245i</v>
      </c>
      <c r="E3179" t="str">
        <f t="shared" si="916"/>
        <v>-5.91914319439085-48.2548192543721i</v>
      </c>
      <c r="F3179" t="str">
        <f t="shared" si="917"/>
        <v>2.88755759037856-1.27800976640398i</v>
      </c>
      <c r="G3179" t="str">
        <f t="shared" si="918"/>
        <v>0.992318552730711-0.0873066013376891i</v>
      </c>
      <c r="H3179" t="str">
        <f t="shared" si="919"/>
        <v>0.0427427580680698-10.0453105663641i</v>
      </c>
      <c r="I3179" t="str">
        <f t="shared" si="920"/>
        <v>-0.0860840830835635-0.196757760730049i</v>
      </c>
      <c r="K3179" t="str">
        <f t="shared" si="921"/>
        <v>0.00211786341235896-0.000831445542883335i</v>
      </c>
      <c r="L3179" t="str">
        <f t="shared" si="922"/>
        <v>0.000714285714285714-0.00829123782410472i</v>
      </c>
      <c r="M3179" t="str">
        <f t="shared" si="923"/>
        <v>0.0025-0.000258316026906293i</v>
      </c>
      <c r="N3179">
        <f t="shared" si="924"/>
        <v>48.450425226408015</v>
      </c>
      <c r="O3179">
        <f t="shared" si="925"/>
        <v>26.471198487398603</v>
      </c>
      <c r="P3179" s="3">
        <f t="shared" si="926"/>
        <v>-26.471198487398603</v>
      </c>
      <c r="Q3179" s="3">
        <f t="shared" si="927"/>
        <v>-131.54957477359198</v>
      </c>
      <c r="R3179">
        <f t="shared" si="928"/>
        <v>48.450425226408015</v>
      </c>
      <c r="S3179">
        <f t="shared" si="929"/>
        <v>145.86290873623898</v>
      </c>
      <c r="T3179">
        <f t="shared" si="912"/>
        <v>-26.471198487398603</v>
      </c>
    </row>
    <row r="3180" spans="1:20" x14ac:dyDescent="0.25">
      <c r="A3180">
        <f t="shared" si="913"/>
        <v>919966.32303714298</v>
      </c>
      <c r="B3180">
        <f t="shared" si="930"/>
        <v>146417.18778943669</v>
      </c>
      <c r="C3180" t="str">
        <f t="shared" si="914"/>
        <v>-0.0313809532089725-0.0353008511292121i</v>
      </c>
      <c r="D3180" t="str">
        <f t="shared" si="915"/>
        <v>3.34274837917259-0.781403116997423i</v>
      </c>
      <c r="E3180" t="str">
        <f t="shared" si="916"/>
        <v>-5.90989286159597-48.039294339978i</v>
      </c>
      <c r="F3180" t="str">
        <f t="shared" si="917"/>
        <v>2.88738870724595-1.27508395703958i</v>
      </c>
      <c r="G3180" t="str">
        <f t="shared" si="918"/>
        <v>0.99226051549319-0.0876332407615882i</v>
      </c>
      <c r="H3180" t="str">
        <f t="shared" si="919"/>
        <v>0.042390107732251-10.0072360196235i</v>
      </c>
      <c r="I3180" t="str">
        <f t="shared" si="920"/>
        <v>-0.0855633405682008-0.195998061775771i</v>
      </c>
      <c r="K3180" t="str">
        <f t="shared" si="921"/>
        <v>0.00211640338108308-0.000832184072444831i</v>
      </c>
      <c r="L3180" t="str">
        <f t="shared" si="922"/>
        <v>0.000714285714285714-0.00825985039261277i</v>
      </c>
      <c r="M3180" t="str">
        <f t="shared" si="923"/>
        <v>0.0025-0.000257338141966819i</v>
      </c>
      <c r="N3180">
        <f t="shared" si="924"/>
        <v>48.364267593075311</v>
      </c>
      <c r="O3180">
        <f t="shared" si="925"/>
        <v>26.515171098352369</v>
      </c>
      <c r="P3180" s="3">
        <f t="shared" si="926"/>
        <v>-26.515171098352369</v>
      </c>
      <c r="Q3180" s="3">
        <f t="shared" si="927"/>
        <v>-131.63573240692469</v>
      </c>
      <c r="R3180">
        <f t="shared" si="928"/>
        <v>48.364267593075311</v>
      </c>
      <c r="S3180">
        <f t="shared" si="929"/>
        <v>146.4171877894367</v>
      </c>
      <c r="T3180">
        <f t="shared" ref="T3180:T3243" si="931">P3180</f>
        <v>-26.515171098352369</v>
      </c>
    </row>
    <row r="3181" spans="1:20" x14ac:dyDescent="0.25">
      <c r="A3181">
        <f t="shared" ref="A3181:A3244" si="932">2*PI()*B3181</f>
        <v>923462.19506468414</v>
      </c>
      <c r="B3181">
        <f t="shared" si="930"/>
        <v>146973.57310303656</v>
      </c>
      <c r="C3181" t="str">
        <f t="shared" ref="C3181:C3244" si="933">IMPRODUCT(D3181,E3181,$C$40,,K3181,$C$41)</f>
        <v>-0.0312755103607774-0.0350754199631337i</v>
      </c>
      <c r="D3181" t="str">
        <f t="shared" ref="D3181:D3244" si="934">IMDIV(IMPRODUCT($C$37,$C$38,COMPLEX(1,A3181/$C$38)),IMSUM(-1*A3181*A3181/$C$39,COMPLEX(0,1*A3181)))</f>
        <v>3.34175797731626-0.783347826866281i</v>
      </c>
      <c r="E3181" t="str">
        <f t="shared" ref="E3181:E3244" si="935">IMDIV(IMPRODUCT(IMSUM(F3181,G3181),$C$29,H3181),IMSUM(1,I3181))</f>
        <v>-5.90061560593434-47.8249299650202i</v>
      </c>
      <c r="F3181" t="str">
        <f t="shared" ref="F3181:F3244" si="936">IMDIV(IMPRODUCT($C$14,$C$15,COMPLEX(1,A3181/$C$15)),IMSUM(-1*A3181*A3181/$C$16,COMPLEX(0,A3181)))</f>
        <v>2.88721855814266-1.27217626481361i</v>
      </c>
      <c r="G3181" t="str">
        <f t="shared" ref="G3181:G3244" si="937">IMDIV(1,COMPLEX(1,A3181*$C$9*$C$10))</f>
        <v>0.992202043200728-0.0879610633691337i</v>
      </c>
      <c r="H3181" t="str">
        <f t="shared" ref="H3181:H3244" si="938">IMDIV($C$3,IMSUM(K3181,COMPLEX(0,$C$28*A3181)))</f>
        <v>0.0420401828620358-9.96930599340131i</v>
      </c>
      <c r="I3181" t="str">
        <f t="shared" ref="I3181:I3244" si="939">IMPRODUCT(F3181,$C$29,H3181,$C$31)</f>
        <v>-0.0850465204138642-0.195241232121482i</v>
      </c>
      <c r="K3181" t="str">
        <f t="shared" ref="K3181:K3244" si="940">IF($C$26&lt;=0,IMDIV(1,IMSUM(IMDIV(1,L3181),1/$C$18)),IMDIV(1,IMSUM(IMDIV(1,L3181),1/$C$18,IMDIV(1,M3181))))</f>
        <v>0.00211493500475701-0.000832927271973401i</v>
      </c>
      <c r="L3181" t="str">
        <f t="shared" ref="L3181:L3244" si="941">IMSUM($C$21/$C$22,IMDIV(1,COMPLEX(0,$C$20*$C$22*A3181)))</f>
        <v>0.000714285714285714-0.0082285817818418i</v>
      </c>
      <c r="M3181" t="str">
        <f t="shared" ref="M3181:M3244" si="942">IMSUM($C$25/$C$26,IMDIV(1,COMPLEX(0,$C$24*$C$26*A3181)))</f>
        <v>0.0025-0.000256363958922911i</v>
      </c>
      <c r="N3181">
        <f t="shared" ref="N3181:N3244" si="943">ABS(R3181)</f>
        <v>48.277741871930573</v>
      </c>
      <c r="O3181">
        <f t="shared" ref="O3181:O3244" si="944">ABS(P3181)</f>
        <v>26.559138774093224</v>
      </c>
      <c r="P3181" s="3">
        <f t="shared" ref="P3181:P3244" si="945">20*LOG10(IMABS(C3181))</f>
        <v>-26.559138774093224</v>
      </c>
      <c r="Q3181" s="3">
        <f t="shared" ref="Q3181:Q3244" si="946">IMARGUMENT(C3181)*180/PI()</f>
        <v>-131.72225812806943</v>
      </c>
      <c r="R3181">
        <f t="shared" ref="R3181:R3244" si="947">IF(Q3181&lt;0,Q3181+180,Q3181-180)</f>
        <v>48.277741871930573</v>
      </c>
      <c r="S3181">
        <f t="shared" ref="S3181:S3244" si="948">B3181/1000</f>
        <v>146.97357310303656</v>
      </c>
      <c r="T3181">
        <f t="shared" si="931"/>
        <v>-26.559138774093224</v>
      </c>
    </row>
    <row r="3182" spans="1:20" x14ac:dyDescent="0.25">
      <c r="A3182">
        <f t="shared" si="932"/>
        <v>926971.35140593001</v>
      </c>
      <c r="B3182">
        <f t="shared" ref="B3182:B3245" si="949">B3181*(1+B$42)</f>
        <v>147532.0726808281</v>
      </c>
      <c r="C3182" t="str">
        <f t="shared" si="933"/>
        <v>-0.0311705020426973-0.0348511023472196i</v>
      </c>
      <c r="D3182" t="str">
        <f t="shared" si="934"/>
        <v>3.34076062752728-0.785300878947449i</v>
      </c>
      <c r="E3182" t="str">
        <f t="shared" si="935"/>
        <v>-5.89131322224519-47.6117174530677i</v>
      </c>
      <c r="F3182" t="str">
        <f t="shared" si="936"/>
        <v>2.88704713373086-1.26928664535924i</v>
      </c>
      <c r="G3182" t="str">
        <f t="shared" si="937"/>
        <v>0.992143132644353-0.0882900730037231i</v>
      </c>
      <c r="H3182" t="str">
        <f t="shared" si="938"/>
        <v>0.0416929630390245-9.93151993609801i</v>
      </c>
      <c r="I3182" t="str">
        <f t="shared" si="939"/>
        <v>-0.0845335928061036-0.19448726035545i</v>
      </c>
      <c r="K3182" t="str">
        <f t="shared" si="940"/>
        <v>0.00211345825386566-0.000833675089402136i</v>
      </c>
      <c r="L3182" t="str">
        <f t="shared" si="941"/>
        <v>0.000714285714285714-0.00819743154198227i</v>
      </c>
      <c r="M3182" t="str">
        <f t="shared" si="942"/>
        <v>0.0025-0.000255393463760621i</v>
      </c>
      <c r="N3182">
        <f t="shared" si="943"/>
        <v>48.190846470226205</v>
      </c>
      <c r="O3182">
        <f t="shared" si="944"/>
        <v>26.603102029215037</v>
      </c>
      <c r="P3182" s="3">
        <f t="shared" si="945"/>
        <v>-26.603102029215037</v>
      </c>
      <c r="Q3182" s="3">
        <f t="shared" si="946"/>
        <v>-131.80915352977379</v>
      </c>
      <c r="R3182">
        <f t="shared" si="947"/>
        <v>48.190846470226205</v>
      </c>
      <c r="S3182">
        <f t="shared" si="948"/>
        <v>147.53207268082809</v>
      </c>
      <c r="T3182">
        <f t="shared" si="931"/>
        <v>-26.603102029215037</v>
      </c>
    </row>
    <row r="3183" spans="1:20" x14ac:dyDescent="0.25">
      <c r="A3183">
        <f t="shared" si="932"/>
        <v>930493.84254127252</v>
      </c>
      <c r="B3183">
        <f t="shared" si="949"/>
        <v>148092.69455701526</v>
      </c>
      <c r="C3183" t="str">
        <f t="shared" si="933"/>
        <v>-0.0310659238599123-0.0346278902287879i</v>
      </c>
      <c r="D3183" t="str">
        <f t="shared" si="934"/>
        <v>3.33975628543328-0.787262270496585i</v>
      </c>
      <c r="E3183" t="str">
        <f t="shared" si="935"/>
        <v>-5.88198746192198-47.3996482122365i</v>
      </c>
      <c r="F3183" t="str">
        <f t="shared" si="936"/>
        <v>2.88687442460619-1.2664150545413i</v>
      </c>
      <c r="G3183" t="str">
        <f t="shared" si="937"/>
        <v>0.992083780592218-0.0886202735161081i</v>
      </c>
      <c r="H3183" t="str">
        <f t="shared" si="938"/>
        <v>0.0413484280005951-9.89387729825577i</v>
      </c>
      <c r="I3183" t="str">
        <f t="shared" si="939"/>
        <v>-0.0840245281557693-0.193736135113425i</v>
      </c>
      <c r="K3183" t="str">
        <f t="shared" si="940"/>
        <v>0.00211197309904234-0.000834427472330679i</v>
      </c>
      <c r="L3183" t="str">
        <f t="shared" si="941"/>
        <v>0.000714285714285714-0.00816639922492755i</v>
      </c>
      <c r="M3183" t="str">
        <f t="shared" si="942"/>
        <v>0.0025-0.000254426642519049i</v>
      </c>
      <c r="N3183">
        <f t="shared" si="943"/>
        <v>48.103579816704325</v>
      </c>
      <c r="O3183">
        <f t="shared" si="944"/>
        <v>26.647061377426247</v>
      </c>
      <c r="P3183" s="3">
        <f t="shared" si="945"/>
        <v>-26.647061377426247</v>
      </c>
      <c r="Q3183" s="3">
        <f t="shared" si="946"/>
        <v>-131.89642018329567</v>
      </c>
      <c r="R3183">
        <f t="shared" si="947"/>
        <v>48.103579816704325</v>
      </c>
      <c r="S3183">
        <f t="shared" si="948"/>
        <v>148.09269455701525</v>
      </c>
      <c r="T3183">
        <f t="shared" si="931"/>
        <v>-26.647061377426247</v>
      </c>
    </row>
    <row r="3184" spans="1:20" x14ac:dyDescent="0.25">
      <c r="A3184">
        <f t="shared" si="932"/>
        <v>934029.71914292953</v>
      </c>
      <c r="B3184">
        <f t="shared" si="949"/>
        <v>148655.44679633193</v>
      </c>
      <c r="C3184" t="str">
        <f t="shared" si="933"/>
        <v>-0.030961771440177-0.0344057756587988i</v>
      </c>
      <c r="D3184" t="str">
        <f t="shared" si="934"/>
        <v>3.33874490644276-0.789231998583906i</v>
      </c>
      <c r="E3184" t="str">
        <f t="shared" si="935"/>
        <v>-5.87264003381558-47.1887137342379i</v>
      </c>
      <c r="F3184" t="str">
        <f t="shared" si="936"/>
        <v>2.88670042129722-1.26356144845538i</v>
      </c>
      <c r="G3184" t="str">
        <f t="shared" si="937"/>
        <v>0.992023983789447-0.0889516687643431i</v>
      </c>
      <c r="H3184" t="str">
        <f t="shared" si="938"/>
        <v>0.0410065576386919-9.85637753254976i</v>
      </c>
      <c r="I3184" t="str">
        <f t="shared" si="939"/>
        <v>-0.0835192970972945-0.192987845078395i</v>
      </c>
      <c r="K3184" t="str">
        <f t="shared" si="940"/>
        <v>0.00211047951107286-0.000835184368024242i</v>
      </c>
      <c r="L3184" t="str">
        <f t="shared" si="941"/>
        <v>0.000714285714285714-0.00813548438426727i</v>
      </c>
      <c r="M3184" t="str">
        <f t="shared" si="942"/>
        <v>0.0025-0.000253463481290146i</v>
      </c>
      <c r="N3184">
        <f t="shared" si="943"/>
        <v>48.015940361425976</v>
      </c>
      <c r="O3184">
        <f t="shared" si="944"/>
        <v>26.691017331556676</v>
      </c>
      <c r="P3184" s="3">
        <f t="shared" si="945"/>
        <v>-26.691017331556676</v>
      </c>
      <c r="Q3184" s="3">
        <f t="shared" si="946"/>
        <v>-131.98405963857402</v>
      </c>
      <c r="R3184">
        <f t="shared" si="947"/>
        <v>48.015940361425976</v>
      </c>
      <c r="S3184">
        <f t="shared" si="948"/>
        <v>148.65544679633194</v>
      </c>
      <c r="T3184">
        <f t="shared" si="931"/>
        <v>-26.691017331556676</v>
      </c>
    </row>
    <row r="3185" spans="1:20" x14ac:dyDescent="0.25">
      <c r="A3185">
        <f t="shared" si="932"/>
        <v>937579.03207567276</v>
      </c>
      <c r="B3185">
        <f t="shared" si="949"/>
        <v>149220.33749415801</v>
      </c>
      <c r="C3185" t="str">
        <f t="shared" si="933"/>
        <v>-0.030858040434041-0.0341847507905804i</v>
      </c>
      <c r="D3185" t="str">
        <f t="shared" si="934"/>
        <v>3.33772644574489-0.791210060091453i</v>
      </c>
      <c r="E3185" t="str">
        <f t="shared" si="935"/>
        <v>-5.86327260511731-46.9789055934416i</v>
      </c>
      <c r="F3185" t="str">
        <f t="shared" si="936"/>
        <v>2.88652511426513-1.26072578342687i</v>
      </c>
      <c r="G3185" t="str">
        <f t="shared" si="937"/>
        <v>0.991963738957986-0.0892842626137339i</v>
      </c>
      <c r="H3185" t="str">
        <f t="shared" si="938"/>
        <v>0.0406673319986252-9.81902009377973i</v>
      </c>
      <c r="I3185" t="str">
        <f t="shared" si="939"/>
        <v>-0.0830178704869894-0.19224237898037i</v>
      </c>
      <c r="K3185" t="str">
        <f t="shared" si="940"/>
        <v>0.00210897746089973-0.000835945723412621i</v>
      </c>
      <c r="L3185" t="str">
        <f t="shared" si="941"/>
        <v>0.000714285714285714-0.0081046865752812i</v>
      </c>
      <c r="M3185" t="str">
        <f t="shared" si="942"/>
        <v>0.0025-0.000252503966218516i</v>
      </c>
      <c r="N3185">
        <f t="shared" si="943"/>
        <v>47.927926575607813</v>
      </c>
      <c r="O3185">
        <f t="shared" si="944"/>
        <v>26.734970403563835</v>
      </c>
      <c r="P3185" s="3">
        <f t="shared" si="945"/>
        <v>-26.734970403563835</v>
      </c>
      <c r="Q3185" s="3">
        <f t="shared" si="946"/>
        <v>-132.07207342439219</v>
      </c>
      <c r="R3185">
        <f t="shared" si="947"/>
        <v>47.927926575607813</v>
      </c>
      <c r="S3185">
        <f t="shared" si="948"/>
        <v>149.220337494158</v>
      </c>
      <c r="T3185">
        <f t="shared" si="931"/>
        <v>-26.734970403563835</v>
      </c>
    </row>
    <row r="3186" spans="1:20" x14ac:dyDescent="0.25">
      <c r="A3186">
        <f t="shared" si="932"/>
        <v>941141.83239756036</v>
      </c>
      <c r="B3186">
        <f t="shared" si="949"/>
        <v>149787.37477663581</v>
      </c>
      <c r="C3186" t="str">
        <f t="shared" si="933"/>
        <v>-0.0307547265150612-0.0339648078785657i</v>
      </c>
      <c r="D3186" t="str">
        <f t="shared" si="934"/>
        <v>3.33670085830945-0.793196451710381i</v>
      </c>
      <c r="E3186" t="str">
        <f t="shared" si="935"/>
        <v>-5.8538868022249-46.7702154459436i</v>
      </c>
      <c r="F3186" t="str">
        <f t="shared" si="936"/>
        <v>2.88634849390317-1.25790801601004i</v>
      </c>
      <c r="G3186" t="str">
        <f t="shared" si="937"/>
        <v>0.991903042796447-0.0896180589367837i</v>
      </c>
      <c r="H3186" t="str">
        <f t="shared" si="938"/>
        <v>0.0403307312778762-9.78180443886103i</v>
      </c>
      <c r="I3186" t="str">
        <f t="shared" si="939"/>
        <v>-0.0825202194013455-0.191499725596142i</v>
      </c>
      <c r="K3186" t="str">
        <f t="shared" si="940"/>
        <v>0.00210746691962634-0.000836711485089316i</v>
      </c>
      <c r="L3186" t="str">
        <f t="shared" si="941"/>
        <v>0.000714285714285714-0.00807400535493248i</v>
      </c>
      <c r="M3186" t="str">
        <f t="shared" si="942"/>
        <v>0.0025-0.000251548083501211i</v>
      </c>
      <c r="N3186">
        <f t="shared" si="943"/>
        <v>47.839536951457319</v>
      </c>
      <c r="O3186">
        <f t="shared" si="944"/>
        <v>26.778921104540274</v>
      </c>
      <c r="P3186" s="3">
        <f t="shared" si="945"/>
        <v>-26.778921104540274</v>
      </c>
      <c r="Q3186" s="3">
        <f t="shared" si="946"/>
        <v>-132.16046304854268</v>
      </c>
      <c r="R3186">
        <f t="shared" si="947"/>
        <v>47.839536951457319</v>
      </c>
      <c r="S3186">
        <f t="shared" si="948"/>
        <v>149.7873747766358</v>
      </c>
      <c r="T3186">
        <f t="shared" si="931"/>
        <v>-26.778921104540274</v>
      </c>
    </row>
    <row r="3187" spans="1:20" x14ac:dyDescent="0.25">
      <c r="A3187">
        <f t="shared" si="932"/>
        <v>944718.17136067105</v>
      </c>
      <c r="B3187">
        <f t="shared" si="949"/>
        <v>150356.56680078703</v>
      </c>
      <c r="C3187" t="str">
        <f t="shared" si="933"/>
        <v>-0.0306518253800077-0.0337459392770543i</v>
      </c>
      <c r="D3187" t="str">
        <f t="shared" si="934"/>
        <v>3.33566809888678-0.795191169938204i</v>
      </c>
      <c r="E3187" t="str">
        <f t="shared" si="935"/>
        <v>-5.8444842115887-46.5626350286503i</v>
      </c>
      <c r="F3187" t="str">
        <f t="shared" si="936"/>
        <v>2.88617055053626-1.25510810298704i</v>
      </c>
      <c r="G3187" t="str">
        <f t="shared" si="937"/>
        <v>0.991841891979956-0.0899530616131403i</v>
      </c>
      <c r="H3187" t="str">
        <f t="shared" si="938"/>
        <v>0.0399967358249147-9.7447300268164i</v>
      </c>
      <c r="I3187" t="str">
        <f t="shared" si="939"/>
        <v>-0.0820263151353538-0.190759873749066i</v>
      </c>
      <c r="K3187" t="str">
        <f t="shared" si="940"/>
        <v>0.00210594785852115-0.000837481599310645i</v>
      </c>
      <c r="L3187" t="str">
        <f t="shared" si="941"/>
        <v>0.000714285714285714-0.00804344028186143i</v>
      </c>
      <c r="M3187" t="str">
        <f t="shared" si="942"/>
        <v>0.0025-0.000250595819387539i</v>
      </c>
      <c r="N3187">
        <f t="shared" si="943"/>
        <v>47.750770002015543</v>
      </c>
      <c r="O3187">
        <f t="shared" si="944"/>
        <v>26.822869944719891</v>
      </c>
      <c r="P3187" s="3">
        <f t="shared" si="945"/>
        <v>-26.822869944719891</v>
      </c>
      <c r="Q3187" s="3">
        <f t="shared" si="946"/>
        <v>-132.24922999798446</v>
      </c>
      <c r="R3187">
        <f t="shared" si="947"/>
        <v>47.750770002015543</v>
      </c>
      <c r="S3187">
        <f t="shared" si="948"/>
        <v>150.35656680078702</v>
      </c>
      <c r="T3187">
        <f t="shared" si="931"/>
        <v>-26.822869944719891</v>
      </c>
    </row>
    <row r="3188" spans="1:20" x14ac:dyDescent="0.25">
      <c r="A3188">
        <f t="shared" si="932"/>
        <v>948308.10041184153</v>
      </c>
      <c r="B3188">
        <f t="shared" si="949"/>
        <v>150927.92175463002</v>
      </c>
      <c r="C3188" t="str">
        <f t="shared" si="933"/>
        <v>-0.0305493327490618-0.0335281374389868i</v>
      </c>
      <c r="D3188" t="str">
        <f t="shared" si="934"/>
        <v>3.3346281220077-0.797194211076024i</v>
      </c>
      <c r="E3188" t="str">
        <f t="shared" si="935"/>
        <v>-5.83506638054289-46.3561561583688i</v>
      </c>
      <c r="F3188" t="str">
        <f t="shared" si="936"/>
        <v>2.88599127442054-1.25232600136702i</v>
      </c>
      <c r="G3188" t="str">
        <f t="shared" si="937"/>
        <v>0.99178028316-0.0902892745295403i</v>
      </c>
      <c r="H3188" t="str">
        <f t="shared" si="938"/>
        <v>0.039665326138023-9.70779631876715i</v>
      </c>
      <c r="I3188" t="str">
        <f t="shared" si="939"/>
        <v>-0.0815361292008385-0.190022812308828i</v>
      </c>
      <c r="K3188" t="str">
        <f t="shared" si="940"/>
        <v>0.00210442024902199-0.000838256011994901i</v>
      </c>
      <c r="L3188" t="str">
        <f t="shared" si="941"/>
        <v>0.000714285714285714-0.0080129909163792i</v>
      </c>
      <c r="M3188" t="str">
        <f t="shared" si="942"/>
        <v>0.0025-0.000249647160178859i</v>
      </c>
      <c r="N3188">
        <f t="shared" si="943"/>
        <v>47.661624261000384</v>
      </c>
      <c r="O3188">
        <f t="shared" si="944"/>
        <v>26.866817433484968</v>
      </c>
      <c r="P3188" s="3">
        <f t="shared" si="945"/>
        <v>-26.866817433484968</v>
      </c>
      <c r="Q3188" s="3">
        <f t="shared" si="946"/>
        <v>-132.33837573899962</v>
      </c>
      <c r="R3188">
        <f t="shared" si="947"/>
        <v>47.661624261000384</v>
      </c>
      <c r="S3188">
        <f t="shared" si="948"/>
        <v>150.92792175463003</v>
      </c>
      <c r="T3188">
        <f t="shared" si="931"/>
        <v>-26.866817433484968</v>
      </c>
    </row>
    <row r="3189" spans="1:20" x14ac:dyDescent="0.25">
      <c r="A3189">
        <f t="shared" si="932"/>
        <v>951911.67119340657</v>
      </c>
      <c r="B3189">
        <f t="shared" si="949"/>
        <v>151501.44785729761</v>
      </c>
      <c r="C3189" t="str">
        <f t="shared" si="933"/>
        <v>-0.0304472443660077-0.0333113949147401i</v>
      </c>
      <c r="D3189" t="str">
        <f t="shared" si="934"/>
        <v>3.33358088198349-0.799205571225745i</v>
      </c>
      <c r="E3189" t="str">
        <f t="shared" si="935"/>
        <v>-5.82563481811803-46.1507707309101i</v>
      </c>
      <c r="F3189" t="str">
        <f t="shared" si="936"/>
        <v>2.88581065574287-1.24956166838515i</v>
      </c>
      <c r="G3189" t="str">
        <f t="shared" si="937"/>
        <v>0.991718212964269-0.0906267015797526i</v>
      </c>
      <c r="H3189" t="str">
        <f t="shared" si="938"/>
        <v>0.0393364828641327-9.67100277792486i</v>
      </c>
      <c r="I3189" t="str">
        <f t="shared" si="939"/>
        <v>-0.081049633324801-0.189288530191224i</v>
      </c>
      <c r="K3189" t="str">
        <f t="shared" si="940"/>
        <v>0.00210288406274037-0.000839034668721554i</v>
      </c>
      <c r="L3189" t="str">
        <f t="shared" si="941"/>
        <v>0.000714285714285714-0.00798265682046144i</v>
      </c>
      <c r="M3189" t="str">
        <f t="shared" si="942"/>
        <v>0.0025-0.000248702092228391i</v>
      </c>
      <c r="N3189">
        <f t="shared" si="943"/>
        <v>47.572098282654849</v>
      </c>
      <c r="O3189">
        <f t="shared" si="944"/>
        <v>26.910764079372637</v>
      </c>
      <c r="P3189" s="3">
        <f t="shared" si="945"/>
        <v>-26.910764079372637</v>
      </c>
      <c r="Q3189" s="3">
        <f t="shared" si="946"/>
        <v>-132.42790171734515</v>
      </c>
      <c r="R3189">
        <f t="shared" si="947"/>
        <v>47.572098282654849</v>
      </c>
      <c r="S3189">
        <f t="shared" si="948"/>
        <v>151.50144785729762</v>
      </c>
      <c r="T3189">
        <f t="shared" si="931"/>
        <v>-26.910764079372637</v>
      </c>
    </row>
    <row r="3190" spans="1:20" x14ac:dyDescent="0.25">
      <c r="A3190">
        <f t="shared" si="932"/>
        <v>955528.93554394157</v>
      </c>
      <c r="B3190">
        <f t="shared" si="949"/>
        <v>152077.15335915535</v>
      </c>
      <c r="C3190" t="str">
        <f t="shared" si="933"/>
        <v>-0.0303455559984176-0.0330957043509365i</v>
      </c>
      <c r="D3190" t="str">
        <f t="shared" si="934"/>
        <v>3.33252633290592-0.801225246287266i</v>
      </c>
      <c r="E3190" t="str">
        <f t="shared" si="935"/>
        <v>-5.81619099583708-45.9464707202016i</v>
      </c>
      <c r="F3190" t="str">
        <f t="shared" si="936"/>
        <v>2.88562868462046-1.24681506150169i</v>
      </c>
      <c r="G3190" t="str">
        <f t="shared" si="937"/>
        <v>0.991655677996505-0.0909653466645222i</v>
      </c>
      <c r="H3190" t="str">
        <f t="shared" si="938"/>
        <v>0.0390101867976643-9.63434886958277i</v>
      </c>
      <c r="I3190" t="str">
        <f t="shared" si="939"/>
        <v>-0.0805667994477764-0.188557016357936i</v>
      </c>
      <c r="K3190" t="str">
        <f t="shared" si="940"/>
        <v>0.00210133927146575-0.00083981751473051i</v>
      </c>
      <c r="L3190" t="str">
        <f t="shared" si="941"/>
        <v>0.000714285714285714-0.00795243755774198i</v>
      </c>
      <c r="M3190" t="str">
        <f t="shared" si="942"/>
        <v>0.0025-0.000247760601941015i</v>
      </c>
      <c r="N3190">
        <f t="shared" si="943"/>
        <v>47.482190641596134</v>
      </c>
      <c r="O3190">
        <f t="shared" si="944"/>
        <v>26.954710390081786</v>
      </c>
      <c r="P3190" s="3">
        <f t="shared" si="945"/>
        <v>-26.954710390081786</v>
      </c>
      <c r="Q3190" s="3">
        <f t="shared" si="946"/>
        <v>-132.51780935840387</v>
      </c>
      <c r="R3190">
        <f t="shared" si="947"/>
        <v>47.482190641596134</v>
      </c>
      <c r="S3190">
        <f t="shared" si="948"/>
        <v>152.07715335915535</v>
      </c>
      <c r="T3190">
        <f t="shared" si="931"/>
        <v>-26.954710390081786</v>
      </c>
    </row>
    <row r="3191" spans="1:20" x14ac:dyDescent="0.25">
      <c r="A3191">
        <f t="shared" si="932"/>
        <v>959159.94549900852</v>
      </c>
      <c r="B3191">
        <f t="shared" si="949"/>
        <v>152655.04654192014</v>
      </c>
      <c r="C3191" t="str">
        <f t="shared" si="933"/>
        <v>-0.0302442634378297-0.0328810584892719i</v>
      </c>
      <c r="D3191" t="str">
        <f t="shared" si="934"/>
        <v>3.33146442864714-0.803253231955657i</v>
      </c>
      <c r="E3191" t="str">
        <f t="shared" si="935"/>
        <v>-5.80673634849541-45.7432481774104i</v>
      </c>
      <c r="F3191" t="str">
        <f t="shared" si="936"/>
        <v>2.88544535110033-1.24408613840101i</v>
      </c>
      <c r="G3191" t="str">
        <f t="shared" si="937"/>
        <v>0.99159267483634-0.091305213691511i</v>
      </c>
      <c r="H3191" t="str">
        <f t="shared" si="938"/>
        <v>0.0386864188793823-9.59783406110745i</v>
      </c>
      <c r="I3191" t="str">
        <f t="shared" si="939"/>
        <v>-0.0800875997222018-0.187828259816307i</v>
      </c>
      <c r="K3191" t="str">
        <f t="shared" si="940"/>
        <v>0.00209978584716997-0.000840604494921414i</v>
      </c>
      <c r="L3191" t="str">
        <f t="shared" si="941"/>
        <v>0.000714285714285714-0.00792233269350665i</v>
      </c>
      <c r="M3191" t="str">
        <f t="shared" si="942"/>
        <v>0.0025-0.000246822675773077i</v>
      </c>
      <c r="N3191">
        <f t="shared" si="943"/>
        <v>47.391899932670185</v>
      </c>
      <c r="O3191">
        <f t="shared" si="944"/>
        <v>26.998656872479625</v>
      </c>
      <c r="P3191" s="3">
        <f t="shared" si="945"/>
        <v>-26.998656872479625</v>
      </c>
      <c r="Q3191" s="3">
        <f t="shared" si="946"/>
        <v>-132.60810006732981</v>
      </c>
      <c r="R3191">
        <f t="shared" si="947"/>
        <v>47.391899932670185</v>
      </c>
      <c r="S3191">
        <f t="shared" si="948"/>
        <v>152.65504654192014</v>
      </c>
      <c r="T3191">
        <f t="shared" si="931"/>
        <v>-26.998656872479625</v>
      </c>
    </row>
    <row r="3192" spans="1:20" x14ac:dyDescent="0.25">
      <c r="A3192">
        <f t="shared" si="932"/>
        <v>962804.75329190469</v>
      </c>
      <c r="B3192">
        <f t="shared" si="949"/>
        <v>153235.13571877943</v>
      </c>
      <c r="C3192" t="str">
        <f t="shared" si="933"/>
        <v>-0.0301433624999208-0.0326674501653594i</v>
      </c>
      <c r="D3192" t="str">
        <f t="shared" si="934"/>
        <v>3.33039512285984-0.805289523718311i</v>
      </c>
      <c r="E3192" t="str">
        <f t="shared" si="935"/>
        <v>-5.79727227492408-45.5410952300759i</v>
      </c>
      <c r="F3192" t="str">
        <f t="shared" si="936"/>
        <v>2.88526064515894-1.2413748569907i</v>
      </c>
      <c r="G3192" t="str">
        <f t="shared" si="937"/>
        <v>0.99152920003914-0.0916463065752388i</v>
      </c>
      <c r="H3192" t="str">
        <f t="shared" si="938"/>
        <v>0.0383651601952545-9.56145782193048i</v>
      </c>
      <c r="I3192" t="str">
        <f t="shared" si="939"/>
        <v>-0.0796120065108026-0.187102249619133i</v>
      </c>
      <c r="K3192" t="str">
        <f t="shared" si="940"/>
        <v>0.00209822376201159-0.000841395553852975i</v>
      </c>
      <c r="L3192" t="str">
        <f t="shared" si="941"/>
        <v>0.000714285714285714-0.00789234179468684i</v>
      </c>
      <c r="M3192" t="str">
        <f t="shared" si="942"/>
        <v>0.0025-0.000245888300232195i</v>
      </c>
      <c r="N3192">
        <f t="shared" si="943"/>
        <v>47.301224770808005</v>
      </c>
      <c r="O3192">
        <f t="shared" si="944"/>
        <v>27.042604032608327</v>
      </c>
      <c r="P3192" s="3">
        <f t="shared" si="945"/>
        <v>-27.042604032608327</v>
      </c>
      <c r="Q3192" s="3">
        <f t="shared" si="946"/>
        <v>-132.69877522919199</v>
      </c>
      <c r="R3192">
        <f t="shared" si="947"/>
        <v>47.301224770808005</v>
      </c>
      <c r="S3192">
        <f t="shared" si="948"/>
        <v>153.23513571877945</v>
      </c>
      <c r="T3192">
        <f t="shared" si="931"/>
        <v>-27.042604032608327</v>
      </c>
    </row>
    <row r="3193" spans="1:20" x14ac:dyDescent="0.25">
      <c r="A3193">
        <f t="shared" si="932"/>
        <v>966463.41135441407</v>
      </c>
      <c r="B3193">
        <f t="shared" si="949"/>
        <v>153817.42923451081</v>
      </c>
      <c r="C3193" t="str">
        <f t="shared" si="933"/>
        <v>-0.0300428490246723-0.0324548723075881i</v>
      </c>
      <c r="D3193" t="str">
        <f t="shared" si="934"/>
        <v>3.3293183689772-0.807334116852069i</v>
      </c>
      <c r="E3193" t="str">
        <f t="shared" si="935"/>
        <v>-5.78780013873894-45.3400040812524i</v>
      </c>
      <c r="F3193" t="str">
        <f t="shared" si="936"/>
        <v>2.88507455670162-1.23868117540059i</v>
      </c>
      <c r="G3193" t="str">
        <f t="shared" si="937"/>
        <v>0.99146525013585-0.0919886292370225i</v>
      </c>
      <c r="H3193" t="str">
        <f t="shared" si="938"/>
        <v>0.0380463919753209-9.52521962353989i</v>
      </c>
      <c r="I3193" t="str">
        <f t="shared" si="939"/>
        <v>-0.0791399923849832-0.186378974864425i</v>
      </c>
      <c r="K3193" t="str">
        <f t="shared" si="940"/>
        <v>0.00209665298834036-0.000842190635742342i</v>
      </c>
      <c r="L3193" t="str">
        <f t="shared" si="941"/>
        <v>0.000714285714285714-0.00786246442985341i</v>
      </c>
      <c r="M3193" t="str">
        <f t="shared" si="942"/>
        <v>0.0025-0.000244957461877062i</v>
      </c>
      <c r="N3193">
        <f t="shared" si="943"/>
        <v>47.21016379088428</v>
      </c>
      <c r="O3193">
        <f t="shared" si="944"/>
        <v>27.086552375691827</v>
      </c>
      <c r="P3193" s="3">
        <f t="shared" si="945"/>
        <v>-27.086552375691827</v>
      </c>
      <c r="Q3193" s="3">
        <f t="shared" si="946"/>
        <v>-132.78983620911572</v>
      </c>
      <c r="R3193">
        <f t="shared" si="947"/>
        <v>47.21016379088428</v>
      </c>
      <c r="S3193">
        <f t="shared" si="948"/>
        <v>153.81742923451083</v>
      </c>
      <c r="T3193">
        <f t="shared" si="931"/>
        <v>-27.086552375691827</v>
      </c>
    </row>
    <row r="3194" spans="1:20" x14ac:dyDescent="0.25">
      <c r="A3194">
        <f t="shared" si="932"/>
        <v>970135.97231756081</v>
      </c>
      <c r="B3194">
        <f t="shared" si="949"/>
        <v>154401.93546560194</v>
      </c>
      <c r="C3194" t="str">
        <f t="shared" si="933"/>
        <v>-0.029942718876531-0.0322433179359999i</v>
      </c>
      <c r="D3194" t="str">
        <f t="shared" si="934"/>
        <v>3.32823412021301-0.80938700642035i</v>
      </c>
      <c r="E3194" t="str">
        <f t="shared" si="935"/>
        <v>-5.77832126907251-45.1399670086629i</v>
      </c>
      <c r="F3194" t="str">
        <f t="shared" si="936"/>
        <v>2.88488707556219-1.2360050519818i</v>
      </c>
      <c r="G3194" t="str">
        <f t="shared" si="937"/>
        <v>0.991400821632829-0.0923321856049145i</v>
      </c>
      <c r="H3194" t="str">
        <f t="shared" si="938"/>
        <v>0.0377300955925727-9.48911893947207i</v>
      </c>
      <c r="I3194" t="str">
        <f t="shared" si="939"/>
        <v>-0.0786715301232348-0.185658424695209i</v>
      </c>
      <c r="K3194" t="str">
        <f t="shared" si="940"/>
        <v>0.00209507349870165-0.000842989684464562i</v>
      </c>
      <c r="L3194" t="str">
        <f t="shared" si="941"/>
        <v>0.000714285714285714-0.00783270016921042i</v>
      </c>
      <c r="M3194" t="str">
        <f t="shared" si="942"/>
        <v>0.0025-0.000244030147317256i</v>
      </c>
      <c r="N3194">
        <f t="shared" si="943"/>
        <v>47.118715647580473</v>
      </c>
      <c r="O3194">
        <f t="shared" si="944"/>
        <v>27.13050240614216</v>
      </c>
      <c r="P3194" s="3">
        <f t="shared" si="945"/>
        <v>-27.13050240614216</v>
      </c>
      <c r="Q3194" s="3">
        <f t="shared" si="946"/>
        <v>-132.88128435241953</v>
      </c>
      <c r="R3194">
        <f t="shared" si="947"/>
        <v>47.118715647580473</v>
      </c>
      <c r="S3194">
        <f t="shared" si="948"/>
        <v>154.40193546560195</v>
      </c>
      <c r="T3194">
        <f t="shared" si="931"/>
        <v>-27.13050240614216</v>
      </c>
    </row>
    <row r="3195" spans="1:20" x14ac:dyDescent="0.25">
      <c r="A3195">
        <f t="shared" si="932"/>
        <v>973822.48901236767</v>
      </c>
      <c r="B3195">
        <f t="shared" si="949"/>
        <v>154988.66282037125</v>
      </c>
      <c r="C3195" t="str">
        <f t="shared" si="933"/>
        <v>-0.0298429679445641-0.0320327801611807i</v>
      </c>
      <c r="D3195" t="str">
        <f t="shared" si="934"/>
        <v>3.32714232956173-0.811448187270239i</v>
      </c>
      <c r="E3195" t="str">
        <f t="shared" si="935"/>
        <v>-5.76883696129192-44.9409763638618i</v>
      </c>
      <c r="F3195" t="str">
        <f t="shared" si="936"/>
        <v>2.88469819150251-1.23334644530582i</v>
      </c>
      <c r="G3195" t="str">
        <f t="shared" si="937"/>
        <v>0.991335911011696-0.0926769796136402i</v>
      </c>
      <c r="H3195" t="str">
        <f t="shared" si="938"/>
        <v>0.0374162525618382-9.45315524530338i</v>
      </c>
      <c r="I3195" t="str">
        <f t="shared" si="939"/>
        <v>-0.0782065927095558-0.184940588299303i</v>
      </c>
      <c r="K3195" t="str">
        <f t="shared" si="940"/>
        <v>0.00209348526584097-0.000843792643552028i</v>
      </c>
      <c r="L3195" t="str">
        <f t="shared" si="941"/>
        <v>0.000714285714285714-0.00780304858458896i</v>
      </c>
      <c r="M3195" t="str">
        <f t="shared" si="942"/>
        <v>0.0025-0.000243106343213047i</v>
      </c>
      <c r="N3195">
        <f t="shared" si="943"/>
        <v>47.026879015250103</v>
      </c>
      <c r="O3195">
        <f t="shared" si="944"/>
        <v>27.174454627565979</v>
      </c>
      <c r="P3195" s="3">
        <f t="shared" si="945"/>
        <v>-27.174454627565979</v>
      </c>
      <c r="Q3195" s="3">
        <f t="shared" si="946"/>
        <v>-132.9731209847499</v>
      </c>
      <c r="R3195">
        <f t="shared" si="947"/>
        <v>47.026879015250103</v>
      </c>
      <c r="S3195">
        <f t="shared" si="948"/>
        <v>154.98866282037125</v>
      </c>
      <c r="T3195">
        <f t="shared" si="931"/>
        <v>-27.174454627565979</v>
      </c>
    </row>
    <row r="3196" spans="1:20" x14ac:dyDescent="0.25">
      <c r="A3196">
        <f t="shared" si="932"/>
        <v>977523.01447061473</v>
      </c>
      <c r="B3196">
        <f t="shared" si="949"/>
        <v>155577.61973908867</v>
      </c>
      <c r="C3196" t="str">
        <f t="shared" si="933"/>
        <v>-0.0297435921426076-0.031823252183165i</v>
      </c>
      <c r="D3196" t="str">
        <f t="shared" si="934"/>
        <v>3.32604294979862-0.813517654029555i</v>
      </c>
      <c r="E3196" t="str">
        <f t="shared" si="935"/>
        <v>-5.75934847770229-44.7430245714057i</v>
      </c>
      <c r="F3196" t="str">
        <f t="shared" si="936"/>
        <v>2.88450789421189-1.23070531416354i</v>
      </c>
      <c r="G3196" t="str">
        <f t="shared" si="937"/>
        <v>0.991270514729163-0.0930230152045334i</v>
      </c>
      <c r="H3196" t="str">
        <f t="shared" si="938"/>
        <v>0.0371048445386783-9.41732801864198i</v>
      </c>
      <c r="I3196" t="str">
        <f t="shared" si="939"/>
        <v>-0.0777451533318813-0.184225454909097i</v>
      </c>
      <c r="K3196" t="str">
        <f t="shared" si="940"/>
        <v>0.00209188826270847-0.000844599456194014i</v>
      </c>
      <c r="L3196" t="str">
        <f t="shared" si="941"/>
        <v>0.000714285714285714-0.0077735092494411i</v>
      </c>
      <c r="M3196" t="str">
        <f t="shared" si="942"/>
        <v>0.0025-0.000242186036275201i</v>
      </c>
      <c r="N3196">
        <f t="shared" si="943"/>
        <v>46.934652587785934</v>
      </c>
      <c r="O3196">
        <f t="shared" si="944"/>
        <v>27.218409542771475</v>
      </c>
      <c r="P3196" s="3">
        <f t="shared" si="945"/>
        <v>-27.218409542771475</v>
      </c>
      <c r="Q3196" s="3">
        <f t="shared" si="946"/>
        <v>-133.06534741221407</v>
      </c>
      <c r="R3196">
        <f t="shared" si="947"/>
        <v>46.934652587785934</v>
      </c>
      <c r="S3196">
        <f t="shared" si="948"/>
        <v>155.57761973908868</v>
      </c>
      <c r="T3196">
        <f t="shared" si="931"/>
        <v>-27.218409542771475</v>
      </c>
    </row>
    <row r="3197" spans="1:20" x14ac:dyDescent="0.25">
      <c r="A3197">
        <f t="shared" si="932"/>
        <v>981237.601925603</v>
      </c>
      <c r="B3197">
        <f t="shared" si="949"/>
        <v>156168.81469409721</v>
      </c>
      <c r="C3197" t="str">
        <f t="shared" si="933"/>
        <v>-0.0296445874094113-0.03161472729036i</v>
      </c>
      <c r="D3197" t="str">
        <f t="shared" si="934"/>
        <v>3.32493593347983-0.815595401103928i</v>
      </c>
      <c r="E3197" t="str">
        <f t="shared" si="935"/>
        <v>-5.74985704823439-44.5461041280379i</v>
      </c>
      <c r="F3197" t="str">
        <f t="shared" si="936"/>
        <v>2.88431617330678-1.2280816175643i</v>
      </c>
      <c r="G3197" t="str">
        <f t="shared" si="937"/>
        <v>0.991204629216881-0.0933702963254716i</v>
      </c>
      <c r="H3197" t="str">
        <f t="shared" si="938"/>
        <v>0.0367958533182889-9.38163673911955i</v>
      </c>
      <c r="I3197" t="str">
        <f t="shared" si="939"/>
        <v>-0.0772871853805252-0.183513013801353i</v>
      </c>
      <c r="K3197" t="str">
        <f t="shared" si="940"/>
        <v>0.00209028246246351-0.000845410065236221i</v>
      </c>
      <c r="L3197" t="str">
        <f t="shared" si="941"/>
        <v>0.000714285714285714-0.00774408173883356i</v>
      </c>
      <c r="M3197" t="str">
        <f t="shared" si="942"/>
        <v>0.0025-0.000241269213264795i</v>
      </c>
      <c r="N3197">
        <f t="shared" si="943"/>
        <v>46.842035078492813</v>
      </c>
      <c r="O3197">
        <f t="shared" si="944"/>
        <v>27.262367653774291</v>
      </c>
      <c r="P3197" s="3">
        <f t="shared" si="945"/>
        <v>-27.262367653774291</v>
      </c>
      <c r="Q3197" s="3">
        <f t="shared" si="946"/>
        <v>-133.15796492150719</v>
      </c>
      <c r="R3197">
        <f t="shared" si="947"/>
        <v>46.842035078492813</v>
      </c>
      <c r="S3197">
        <f t="shared" si="948"/>
        <v>156.16881469409719</v>
      </c>
      <c r="T3197">
        <f t="shared" si="931"/>
        <v>-27.262367653774291</v>
      </c>
    </row>
    <row r="3198" spans="1:20" x14ac:dyDescent="0.25">
      <c r="A3198">
        <f t="shared" si="932"/>
        <v>984966.3048129204</v>
      </c>
      <c r="B3198">
        <f t="shared" si="949"/>
        <v>156762.25618993479</v>
      </c>
      <c r="C3198" t="str">
        <f t="shared" si="933"/>
        <v>-0.0295459497087786-0.0314071988584801i</v>
      </c>
      <c r="D3198" t="str">
        <f t="shared" si="934"/>
        <v>3.32382123294261-0.817681422673811i</v>
      </c>
      <c r="E3198" t="str">
        <f t="shared" si="935"/>
        <v>-5.74036387112013-44.3502076018781i</v>
      </c>
      <c r="F3198" t="str">
        <f t="shared" si="936"/>
        <v>2.88412301833018-1.22547531473496i</v>
      </c>
      <c r="G3198" t="str">
        <f t="shared" si="937"/>
        <v>0.99113825088127-0.0937188269308095i</v>
      </c>
      <c r="H3198" t="str">
        <f t="shared" si="938"/>
        <v>0.0364892608344147-9.34608088838327i</v>
      </c>
      <c r="I3198" t="str">
        <f t="shared" si="939"/>
        <v>-0.0768326624466379-0.182803254296981i</v>
      </c>
      <c r="K3198" t="str">
        <f t="shared" si="940"/>
        <v>0.00208866783847928-0.000846224413180459i</v>
      </c>
      <c r="L3198" t="str">
        <f t="shared" si="941"/>
        <v>0.000714285714285714-0.00771476562944168i</v>
      </c>
      <c r="M3198" t="str">
        <f t="shared" si="942"/>
        <v>0.0025-0.000240355860993021i</v>
      </c>
      <c r="N3198">
        <f t="shared" si="943"/>
        <v>46.749025219958753</v>
      </c>
      <c r="O3198">
        <f t="shared" si="944"/>
        <v>27.306329461804125</v>
      </c>
      <c r="P3198" s="3">
        <f t="shared" si="945"/>
        <v>-27.306329461804125</v>
      </c>
      <c r="Q3198" s="3">
        <f t="shared" si="946"/>
        <v>-133.25097478004125</v>
      </c>
      <c r="R3198">
        <f t="shared" si="947"/>
        <v>46.749025219958753</v>
      </c>
      <c r="S3198">
        <f t="shared" si="948"/>
        <v>156.76225618993479</v>
      </c>
      <c r="T3198">
        <f t="shared" si="931"/>
        <v>-27.306329461804125</v>
      </c>
    </row>
    <row r="3199" spans="1:20" x14ac:dyDescent="0.25">
      <c r="A3199">
        <f t="shared" si="932"/>
        <v>988709.17677120958</v>
      </c>
      <c r="B3199">
        <f t="shared" si="949"/>
        <v>157357.95276345656</v>
      </c>
      <c r="C3199" t="str">
        <f t="shared" si="933"/>
        <v>-0.0294476750296986-0.0312006603494973i</v>
      </c>
      <c r="D3199" t="str">
        <f t="shared" si="934"/>
        <v>3.32269880030544-0.819775712691513i</v>
      </c>
      <c r="E3199" t="str">
        <f t="shared" si="935"/>
        <v>-5.73087011355267-44.1553276316237i</v>
      </c>
      <c r="F3199" t="str">
        <f t="shared" si="936"/>
        <v>2.88392841875122-1.22288636511896i</v>
      </c>
      <c r="G3199" t="str">
        <f t="shared" si="937"/>
        <v>0.991071376103359-0.0940686109813115i</v>
      </c>
      <c r="H3199" t="str">
        <f t="shared" si="938"/>
        <v>0.0361850491582663-9.31065995008751i</v>
      </c>
      <c r="I3199" t="str">
        <f t="shared" si="939"/>
        <v>-0.0763815583206716-0.182096165760833i</v>
      </c>
      <c r="K3199" t="str">
        <f t="shared" si="940"/>
        <v>0.00208704436434734-0.000847042442184241i</v>
      </c>
      <c r="L3199" t="str">
        <f t="shared" si="941"/>
        <v>0.000714285714285714-0.0076855604995434i</v>
      </c>
      <c r="M3199" t="str">
        <f t="shared" si="942"/>
        <v>0.0025-0.000239445966321002i</v>
      </c>
      <c r="N3199">
        <f t="shared" si="943"/>
        <v>46.655621763933453</v>
      </c>
      <c r="O3199">
        <f t="shared" si="944"/>
        <v>27.350295467311359</v>
      </c>
      <c r="P3199" s="3">
        <f t="shared" si="945"/>
        <v>-27.350295467311359</v>
      </c>
      <c r="Q3199" s="3">
        <f t="shared" si="946"/>
        <v>-133.34437823606655</v>
      </c>
      <c r="R3199">
        <f t="shared" si="947"/>
        <v>46.655621763933453</v>
      </c>
      <c r="S3199">
        <f t="shared" si="948"/>
        <v>157.35795276345655</v>
      </c>
      <c r="T3199">
        <f t="shared" si="931"/>
        <v>-27.350295467311359</v>
      </c>
    </row>
    <row r="3200" spans="1:20" x14ac:dyDescent="0.25">
      <c r="A3200">
        <f t="shared" si="932"/>
        <v>992466.27164294035</v>
      </c>
      <c r="B3200">
        <f t="shared" si="949"/>
        <v>157955.91298395771</v>
      </c>
      <c r="C3200" t="str">
        <f t="shared" si="933"/>
        <v>-0.029349759386478-0.0309951053106073i</v>
      </c>
      <c r="D3200" t="str">
        <f t="shared" si="934"/>
        <v>3.32156858746824-0.821878264878199i</v>
      </c>
      <c r="E3200" t="str">
        <f t="shared" si="935"/>
        <v>-5.72137691233377-43.9614569257607i</v>
      </c>
      <c r="F3200" t="str">
        <f t="shared" si="936"/>
        <v>2.88373236396464-1.22031472837532i</v>
      </c>
      <c r="G3200" t="str">
        <f t="shared" si="937"/>
        <v>0.991004001238624-0.0944196524440832i</v>
      </c>
      <c r="H3200" t="str">
        <f t="shared" si="938"/>
        <v>0.0358832004974512-9.27537340988595i</v>
      </c>
      <c r="I3200" t="str">
        <f t="shared" si="939"/>
        <v>-0.0759338469908573-0.181391737601495i</v>
      </c>
      <c r="K3200" t="str">
        <f t="shared" si="940"/>
        <v>0.00208541201388236-0.000847864094060541i</v>
      </c>
      <c r="L3200" t="str">
        <f t="shared" si="941"/>
        <v>0.000714285714285714-0.00765646592901314i</v>
      </c>
      <c r="M3200" t="str">
        <f t="shared" si="942"/>
        <v>0.0025-0.000238539516159595i</v>
      </c>
      <c r="N3200">
        <f t="shared" si="943"/>
        <v>46.561823481205863</v>
      </c>
      <c r="O3200">
        <f t="shared" si="944"/>
        <v>27.394266169972852</v>
      </c>
      <c r="P3200" s="3">
        <f t="shared" si="945"/>
        <v>-27.394266169972852</v>
      </c>
      <c r="Q3200" s="3">
        <f t="shared" si="946"/>
        <v>-133.43817651879414</v>
      </c>
      <c r="R3200">
        <f t="shared" si="947"/>
        <v>46.561823481205863</v>
      </c>
      <c r="S3200">
        <f t="shared" si="948"/>
        <v>157.95591298395772</v>
      </c>
      <c r="T3200">
        <f t="shared" si="931"/>
        <v>-27.394266169972852</v>
      </c>
    </row>
    <row r="3201" spans="1:20" x14ac:dyDescent="0.25">
      <c r="A3201">
        <f t="shared" si="932"/>
        <v>996237.64347518352</v>
      </c>
      <c r="B3201">
        <f t="shared" si="949"/>
        <v>158556.14545329675</v>
      </c>
      <c r="C3201" t="str">
        <f t="shared" si="933"/>
        <v>-0.0292521988188643-0.0307905273732079i</v>
      </c>
      <c r="D3201" t="str">
        <f t="shared" si="934"/>
        <v>3.32043054611259-0.823989072720856i</v>
      </c>
      <c r="E3201" t="str">
        <f t="shared" si="935"/>
        <v>-5.71188537450763-43.7685882617829i</v>
      </c>
      <c r="F3201" t="str">
        <f t="shared" si="936"/>
        <v>2.88353484329038-1.21776036437776i</v>
      </c>
      <c r="G3201" t="str">
        <f t="shared" si="937"/>
        <v>0.990936122616819-0.0947719552925007i</v>
      </c>
      <c r="H3201" t="str">
        <f t="shared" si="938"/>
        <v>0.0355836971949088-9.24022075542334i</v>
      </c>
      <c r="I3201" t="str">
        <f t="shared" si="939"/>
        <v>-0.0754895026416979-0.180689959271078i</v>
      </c>
      <c r="K3201" t="str">
        <f t="shared" si="940"/>
        <v>0.00208377076112675-0.000848689310277562i</v>
      </c>
      <c r="L3201" t="str">
        <f t="shared" si="941"/>
        <v>0.000714285714285714-0.00762748149931575i</v>
      </c>
      <c r="M3201" t="str">
        <f t="shared" si="942"/>
        <v>0.0025-0.000237636497469212i</v>
      </c>
      <c r="N3201">
        <f t="shared" si="943"/>
        <v>46.467629161487423</v>
      </c>
      <c r="O3201">
        <f t="shared" si="944"/>
        <v>27.438242068698479</v>
      </c>
      <c r="P3201" s="3">
        <f t="shared" si="945"/>
        <v>-27.438242068698479</v>
      </c>
      <c r="Q3201" s="3">
        <f t="shared" si="946"/>
        <v>-133.53237083851258</v>
      </c>
      <c r="R3201">
        <f t="shared" si="947"/>
        <v>46.467629161487423</v>
      </c>
      <c r="S3201">
        <f t="shared" si="948"/>
        <v>158.55614545329675</v>
      </c>
      <c r="T3201">
        <f t="shared" si="931"/>
        <v>-27.438242068698479</v>
      </c>
    </row>
    <row r="3202" spans="1:20" x14ac:dyDescent="0.25">
      <c r="A3202">
        <f t="shared" si="932"/>
        <v>1000023.3465203893</v>
      </c>
      <c r="B3202">
        <f t="shared" si="949"/>
        <v>159158.65880601929</v>
      </c>
      <c r="C3202" t="str">
        <f t="shared" si="933"/>
        <v>-0.0291549893921667-0.03058692025189i</v>
      </c>
      <c r="D3202" t="str">
        <f t="shared" si="934"/>
        <v>3.31928462770197-0.82610812946926i</v>
      </c>
      <c r="E3202" t="str">
        <f t="shared" si="935"/>
        <v>-5.70239657798176-43.5767144854197i</v>
      </c>
      <c r="F3202" t="str">
        <f t="shared" si="936"/>
        <v>2.88333584597302-1.21522323321368i</v>
      </c>
      <c r="G3202" t="str">
        <f t="shared" si="937"/>
        <v>0.990867736541813-0.0951255235061402i</v>
      </c>
      <c r="H3202" t="str">
        <f t="shared" si="938"/>
        <v>0.035286521727854-9.2052014763276i</v>
      </c>
      <c r="I3202" t="str">
        <f t="shared" si="939"/>
        <v>-0.0750484996524658-0.17999082026501i</v>
      </c>
      <c r="K3202" t="str">
        <f t="shared" si="940"/>
        <v>0.00208212058035535-0.000849518031958556i</v>
      </c>
      <c r="L3202" t="str">
        <f t="shared" si="941"/>
        <v>0.000714285714285714-0.00759860679350045i</v>
      </c>
      <c r="M3202" t="str">
        <f t="shared" si="942"/>
        <v>0.0025-0.000236736897259626i</v>
      </c>
      <c r="N3202">
        <f t="shared" si="943"/>
        <v>46.37303761329423</v>
      </c>
      <c r="O3202">
        <f t="shared" si="944"/>
        <v>27.482223661637466</v>
      </c>
      <c r="P3202" s="3">
        <f t="shared" si="945"/>
        <v>-27.482223661637466</v>
      </c>
      <c r="Q3202" s="3">
        <f t="shared" si="946"/>
        <v>-133.62696238670577</v>
      </c>
      <c r="R3202">
        <f t="shared" si="947"/>
        <v>46.37303761329423</v>
      </c>
      <c r="S3202">
        <f t="shared" si="948"/>
        <v>159.15865880601928</v>
      </c>
      <c r="T3202">
        <f t="shared" si="931"/>
        <v>-27.482223661637466</v>
      </c>
    </row>
    <row r="3203" spans="1:20" x14ac:dyDescent="0.25">
      <c r="A3203">
        <f t="shared" si="932"/>
        <v>1003823.4352371667</v>
      </c>
      <c r="B3203">
        <f t="shared" si="949"/>
        <v>159763.46170948216</v>
      </c>
      <c r="C3203" t="str">
        <f t="shared" si="933"/>
        <v>-0.0290581271973729-0.0303842777434464i</v>
      </c>
      <c r="D3203" t="str">
        <f t="shared" si="934"/>
        <v>3.31813078348203-0.828235428132918i</v>
      </c>
      <c r="E3203" t="str">
        <f t="shared" si="935"/>
        <v>-5.69291157213546-43.3858285098753i</v>
      </c>
      <c r="F3203" t="str">
        <f t="shared" si="936"/>
        <v>2.88313536118134-1.21270329518326i</v>
      </c>
      <c r="G3203" t="str">
        <f t="shared" si="937"/>
        <v>0.990798839291423-0.0954803610707053i</v>
      </c>
      <c r="H3203" t="str">
        <f t="shared" si="938"/>
        <v>0.0349916567067323-9.17031506420186i</v>
      </c>
      <c r="I3203" t="str">
        <f t="shared" si="939"/>
        <v>-0.0746108125957196-0.179294310121833i</v>
      </c>
      <c r="K3203" t="str">
        <f t="shared" si="940"/>
        <v>0.00208046144608023-0.000850350199881696i</v>
      </c>
      <c r="L3203" t="str">
        <f t="shared" si="941"/>
        <v>0.000714285714285714-0.00756984139619491i</v>
      </c>
      <c r="M3203" t="str">
        <f t="shared" si="942"/>
        <v>0.0025-0.000235840702589784i</v>
      </c>
      <c r="N3203">
        <f t="shared" si="943"/>
        <v>46.278047663836105</v>
      </c>
      <c r="O3203">
        <f t="shared" si="944"/>
        <v>27.526211446184018</v>
      </c>
      <c r="P3203" s="3">
        <f t="shared" si="945"/>
        <v>-27.526211446184018</v>
      </c>
      <c r="Q3203" s="3">
        <f t="shared" si="946"/>
        <v>-133.72195233616389</v>
      </c>
      <c r="R3203">
        <f t="shared" si="947"/>
        <v>46.278047663836105</v>
      </c>
      <c r="S3203">
        <f t="shared" si="948"/>
        <v>159.76346170948216</v>
      </c>
      <c r="T3203">
        <f t="shared" si="931"/>
        <v>-27.526211446184018</v>
      </c>
    </row>
    <row r="3204" spans="1:20" x14ac:dyDescent="0.25">
      <c r="A3204">
        <f t="shared" si="932"/>
        <v>1007637.964291068</v>
      </c>
      <c r="B3204">
        <f t="shared" si="949"/>
        <v>160370.56286397821</v>
      </c>
      <c r="C3204" t="str">
        <f t="shared" si="933"/>
        <v>-0.0289616083512611-0.0301825937258882i</v>
      </c>
      <c r="D3204" t="str">
        <f t="shared" si="934"/>
        <v>3.31696896448091-0.830370961477996i</v>
      </c>
      <c r="E3204" t="str">
        <f t="shared" si="935"/>
        <v>-5.68343137841581-43.1959233150741i</v>
      </c>
      <c r="F3204" t="str">
        <f t="shared" si="936"/>
        <v>2.88293337800784-1.21020051079851i</v>
      </c>
      <c r="G3204" t="str">
        <f t="shared" si="937"/>
        <v>0.990729427117245-0.0958364719779529i</v>
      </c>
      <c r="H3204" t="str">
        <f t="shared" si="938"/>
        <v>0.034699084874177-9.13556101261636i</v>
      </c>
      <c r="I3204" t="str">
        <f t="shared" si="939"/>
        <v>-0.0741764162358275-0.178600418422997i</v>
      </c>
      <c r="K3204" t="str">
        <f t="shared" si="940"/>
        <v>0.00207879333305539-0.000851185754480012i</v>
      </c>
      <c r="L3204" t="str">
        <f t="shared" si="941"/>
        <v>0.000714285714285714-0.0075411848935992i</v>
      </c>
      <c r="M3204" t="str">
        <f t="shared" si="942"/>
        <v>0.0025-0.000234947900567627i</v>
      </c>
      <c r="N3204">
        <f t="shared" si="943"/>
        <v>46.18265815890345</v>
      </c>
      <c r="O3204">
        <f t="shared" si="944"/>
        <v>27.57020591898376</v>
      </c>
      <c r="P3204" s="3">
        <f t="shared" si="945"/>
        <v>-27.57020591898376</v>
      </c>
      <c r="Q3204" s="3">
        <f t="shared" si="946"/>
        <v>-133.81734184109655</v>
      </c>
      <c r="R3204">
        <f t="shared" si="947"/>
        <v>46.18265815890345</v>
      </c>
      <c r="S3204">
        <f t="shared" si="948"/>
        <v>160.37056286397822</v>
      </c>
      <c r="T3204">
        <f t="shared" si="931"/>
        <v>-27.57020591898376</v>
      </c>
    </row>
    <row r="3205" spans="1:20" x14ac:dyDescent="0.25">
      <c r="A3205">
        <f t="shared" si="932"/>
        <v>1011466.9885553742</v>
      </c>
      <c r="B3205">
        <f t="shared" si="949"/>
        <v>160979.97100286133</v>
      </c>
      <c r="C3205" t="str">
        <f t="shared" si="933"/>
        <v>-0.0288654289965069-0.0299818621574795i</v>
      </c>
      <c r="D3205" t="str">
        <f t="shared" si="934"/>
        <v>3.31579912150949-0.832514722024196i</v>
      </c>
      <c r="E3205" t="str">
        <f t="shared" si="935"/>
        <v>-5.67395699092118-43.0069919469164i</v>
      </c>
      <c r="F3205" t="str">
        <f t="shared" si="936"/>
        <v>2.8827298854682-1.20771484078226i</v>
      </c>
      <c r="G3205" t="str">
        <f t="shared" si="937"/>
        <v>0.990659496244487-0.0961938602256188i</v>
      </c>
      <c r="H3205" t="str">
        <f t="shared" si="938"/>
        <v>0.0344087891039803-9.10093881710074i</v>
      </c>
      <c r="I3205" t="str">
        <f t="shared" si="939"/>
        <v>-0.0737452855275006-0.177909134792657i</v>
      </c>
      <c r="K3205" t="str">
        <f t="shared" si="940"/>
        <v>0.00207711621628163-0.000852024635841328i</v>
      </c>
      <c r="L3205" t="str">
        <f t="shared" si="941"/>
        <v>0.000714285714285714-0.00751263687348001i</v>
      </c>
      <c r="M3205" t="str">
        <f t="shared" si="942"/>
        <v>0.0025-0.000234058478349898i</v>
      </c>
      <c r="N3205">
        <f t="shared" si="943"/>
        <v>46.086867962762483</v>
      </c>
      <c r="O3205">
        <f t="shared" si="944"/>
        <v>27.614207575939535</v>
      </c>
      <c r="P3205" s="3">
        <f t="shared" si="945"/>
        <v>-27.614207575939535</v>
      </c>
      <c r="Q3205" s="3">
        <f t="shared" si="946"/>
        <v>-133.91313203723752</v>
      </c>
      <c r="R3205">
        <f t="shared" si="947"/>
        <v>46.086867962762483</v>
      </c>
      <c r="S3205">
        <f t="shared" si="948"/>
        <v>160.97997100286133</v>
      </c>
      <c r="T3205">
        <f t="shared" si="931"/>
        <v>-27.614207575939535</v>
      </c>
    </row>
    <row r="3206" spans="1:20" x14ac:dyDescent="0.25">
      <c r="A3206">
        <f t="shared" si="932"/>
        <v>1015310.5631118846</v>
      </c>
      <c r="B3206">
        <f t="shared" si="949"/>
        <v>161591.69489267221</v>
      </c>
      <c r="C3206" t="str">
        <f t="shared" si="933"/>
        <v>-0.0287695853017884-0.0297820770757802i</v>
      </c>
      <c r="D3206" t="str">
        <f t="shared" si="934"/>
        <v>3.31462120516175-0.834666702041655i</v>
      </c>
      <c r="E3206" t="str">
        <f t="shared" si="935"/>
        <v>-5.66448937697232-42.8190275165427i</v>
      </c>
      <c r="F3206" t="str">
        <f t="shared" si="936"/>
        <v>2.88252487250084-1.20524624606724i</v>
      </c>
      <c r="G3206" t="str">
        <f t="shared" si="937"/>
        <v>0.990589042871803-0.0965525298173407i</v>
      </c>
      <c r="H3206" t="str">
        <f t="shared" si="938"/>
        <v>0.0341207524000681-9.06644797513605i</v>
      </c>
      <c r="I3206" t="str">
        <f t="shared" si="939"/>
        <v>-0.0733173956143409-0.177220448897474i</v>
      </c>
      <c r="K3206" t="str">
        <f t="shared" si="940"/>
        <v>0.00207543007101132-0.000852866783708376i</v>
      </c>
      <c r="L3206" t="str">
        <f t="shared" si="941"/>
        <v>0.000714285714285714-0.00748419692516437i</v>
      </c>
      <c r="M3206" t="str">
        <f t="shared" si="942"/>
        <v>0.0025-0.000233172423141958i</v>
      </c>
      <c r="N3206">
        <f t="shared" si="943"/>
        <v>45.990675958046893</v>
      </c>
      <c r="O3206">
        <f t="shared" si="944"/>
        <v>27.658216912217505</v>
      </c>
      <c r="P3206" s="3">
        <f t="shared" si="945"/>
        <v>-27.658216912217505</v>
      </c>
      <c r="Q3206" s="3">
        <f t="shared" si="946"/>
        <v>-134.00932404195311</v>
      </c>
      <c r="R3206">
        <f t="shared" si="947"/>
        <v>45.990675958046893</v>
      </c>
      <c r="S3206">
        <f t="shared" si="948"/>
        <v>161.59169489267222</v>
      </c>
      <c r="T3206">
        <f t="shared" si="931"/>
        <v>-27.658216912217505</v>
      </c>
    </row>
    <row r="3207" spans="1:20" x14ac:dyDescent="0.25">
      <c r="A3207">
        <f t="shared" si="932"/>
        <v>1019168.7432517098</v>
      </c>
      <c r="B3207">
        <f t="shared" si="949"/>
        <v>162205.74333326437</v>
      </c>
      <c r="C3207" t="str">
        <f t="shared" si="933"/>
        <v>-0.0286740734618873-0.0295832325967047i</v>
      </c>
      <c r="D3207" t="str">
        <f t="shared" si="934"/>
        <v>3.31343516581517-0.836826893547803i</v>
      </c>
      <c r="E3207" t="str">
        <f t="shared" si="935"/>
        <v>-5.6550294776739-42.632023199607i</v>
      </c>
      <c r="F3207" t="str">
        <f t="shared" si="936"/>
        <v>2.8823183279664-1.20279468779514i</v>
      </c>
      <c r="G3207" t="str">
        <f t="shared" si="937"/>
        <v>0.990518063171115-0.0969124847625814i</v>
      </c>
      <c r="H3207" t="str">
        <f t="shared" si="938"/>
        <v>0.0338349578954833-9.03208798614693i</v>
      </c>
      <c r="I3207" t="str">
        <f t="shared" si="939"/>
        <v>-0.0728927218274005-0.176534350446413i</v>
      </c>
      <c r="K3207" t="str">
        <f t="shared" si="940"/>
        <v>0.00207373487275324-0.000853712137478832i</v>
      </c>
      <c r="L3207" t="str">
        <f t="shared" si="941"/>
        <v>0.000714285714285714-0.00745586463953414i</v>
      </c>
      <c r="M3207" t="str">
        <f t="shared" si="942"/>
        <v>0.0025-0.000232289722197607i</v>
      </c>
      <c r="N3207">
        <f t="shared" si="943"/>
        <v>45.894081045655071</v>
      </c>
      <c r="O3207">
        <f t="shared" si="944"/>
        <v>27.702234422252676</v>
      </c>
      <c r="P3207" s="3">
        <f t="shared" si="945"/>
        <v>-27.702234422252676</v>
      </c>
      <c r="Q3207" s="3">
        <f t="shared" si="946"/>
        <v>-134.10591895434493</v>
      </c>
      <c r="R3207">
        <f t="shared" si="947"/>
        <v>45.894081045655071</v>
      </c>
      <c r="S3207">
        <f t="shared" si="948"/>
        <v>162.20574333326437</v>
      </c>
      <c r="T3207">
        <f t="shared" si="931"/>
        <v>-27.702234422252676</v>
      </c>
    </row>
    <row r="3208" spans="1:20" x14ac:dyDescent="0.25">
      <c r="A3208">
        <f t="shared" si="932"/>
        <v>1023041.5844760663</v>
      </c>
      <c r="B3208">
        <f t="shared" si="949"/>
        <v>162822.12515793077</v>
      </c>
      <c r="C3208" t="str">
        <f t="shared" si="933"/>
        <v>-0.0285788896977851-0.0293853229135918i</v>
      </c>
      <c r="D3208" t="str">
        <f t="shared" si="934"/>
        <v>3.31224095363114-0.838995288304237i</v>
      </c>
      <c r="E3208" t="str">
        <f t="shared" si="935"/>
        <v>-5.64557820846238-42.4459722355572i</v>
      </c>
      <c r="F3208" t="str">
        <f t="shared" si="936"/>
        <v>2.88211024064726-1.20036012731566i</v>
      </c>
      <c r="G3208" t="str">
        <f t="shared" si="937"/>
        <v>0.990446553287453-0.0972737290765492i</v>
      </c>
      <c r="H3208" t="str">
        <f t="shared" si="938"/>
        <v>0.0335513888513786-8.99785835149379i</v>
      </c>
      <c r="I3208" t="str">
        <f t="shared" si="939"/>
        <v>-0.0724712396837502-0.175850829190544i</v>
      </c>
      <c r="K3208" t="str">
        <f t="shared" si="940"/>
        <v>0.00207203059727751-0.000854560636205461i</v>
      </c>
      <c r="L3208" t="str">
        <f t="shared" si="941"/>
        <v>0.000714285714285714-0.00742763960901989i</v>
      </c>
      <c r="M3208" t="str">
        <f t="shared" si="942"/>
        <v>0.0025-0.000231410362818896i</v>
      </c>
      <c r="N3208">
        <f t="shared" si="943"/>
        <v>45.797082144649977</v>
      </c>
      <c r="O3208">
        <f t="shared" si="944"/>
        <v>27.74626059975477</v>
      </c>
      <c r="P3208" s="3">
        <f t="shared" si="945"/>
        <v>-27.74626059975477</v>
      </c>
      <c r="Q3208" s="3">
        <f t="shared" si="946"/>
        <v>-134.20291785535002</v>
      </c>
      <c r="R3208">
        <f t="shared" si="947"/>
        <v>45.797082144649977</v>
      </c>
      <c r="S3208">
        <f t="shared" si="948"/>
        <v>162.82212515793077</v>
      </c>
      <c r="T3208">
        <f t="shared" si="931"/>
        <v>-27.74626059975477</v>
      </c>
    </row>
    <row r="3209" spans="1:20" x14ac:dyDescent="0.25">
      <c r="A3209">
        <f t="shared" si="932"/>
        <v>1026929.1424970755</v>
      </c>
      <c r="B3209">
        <f t="shared" si="949"/>
        <v>163440.84923353093</v>
      </c>
      <c r="C3209" t="str">
        <f t="shared" si="933"/>
        <v>-0.0284840302567572-0.0291883422962854i</v>
      </c>
      <c r="D3209" t="str">
        <f t="shared" si="934"/>
        <v>3.3110385185553-0.841171877813505i</v>
      </c>
      <c r="E3209" t="str">
        <f t="shared" si="935"/>
        <v>-5.63613645964375-42.2608679269262i</v>
      </c>
      <c r="F3209" t="str">
        <f t="shared" si="936"/>
        <v>2.88190059924704-1.19794252618551i</v>
      </c>
      <c r="G3209" t="str">
        <f t="shared" si="937"/>
        <v>0.990374509338772-0.0976362667801179i</v>
      </c>
      <c r="H3209" t="str">
        <f t="shared" si="938"/>
        <v>0.0332700286560151-8.96375857446511i</v>
      </c>
      <c r="I3209" t="str">
        <f t="shared" si="939"/>
        <v>-0.0720529248850579-0.175169874922844i</v>
      </c>
      <c r="K3209" t="str">
        <f t="shared" si="940"/>
        <v>0.00207031722062044-0.000855412218596361i</v>
      </c>
      <c r="L3209" t="str">
        <f t="shared" si="941"/>
        <v>0.000714285714285714-0.00739952142759501i</v>
      </c>
      <c r="M3209" t="str">
        <f t="shared" si="942"/>
        <v>0.0025-0.000230534332355943i</v>
      </c>
      <c r="N3209">
        <f t="shared" si="943"/>
        <v>45.699678192159269</v>
      </c>
      <c r="O3209">
        <f t="shared" si="944"/>
        <v>27.790295937713939</v>
      </c>
      <c r="P3209" s="3">
        <f t="shared" si="945"/>
        <v>-27.790295937713939</v>
      </c>
      <c r="Q3209" s="3">
        <f t="shared" si="946"/>
        <v>-134.30032180784073</v>
      </c>
      <c r="R3209">
        <f t="shared" si="947"/>
        <v>45.699678192159269</v>
      </c>
      <c r="S3209">
        <f t="shared" si="948"/>
        <v>163.44084923353094</v>
      </c>
      <c r="T3209">
        <f t="shared" si="931"/>
        <v>-27.790295937713939</v>
      </c>
    </row>
    <row r="3210" spans="1:20" x14ac:dyDescent="0.25">
      <c r="A3210">
        <f t="shared" si="932"/>
        <v>1030831.4732385643</v>
      </c>
      <c r="B3210">
        <f t="shared" si="949"/>
        <v>164061.92446061835</v>
      </c>
      <c r="C3210" t="str">
        <f t="shared" si="933"/>
        <v>-0.0283894914124624-0.02899228509023i</v>
      </c>
      <c r="D3210" t="str">
        <f t="shared" si="934"/>
        <v>3.30982781031806-0.843356653315945i</v>
      </c>
      <c r="E3210" t="str">
        <f t="shared" si="935"/>
        <v>-5.6267050969198-42.0767036386293i</v>
      </c>
      <c r="F3210" t="str">
        <f t="shared" si="936"/>
        <v>2.8816893923901-1.19554184616749i</v>
      </c>
      <c r="G3210" t="str">
        <f t="shared" si="937"/>
        <v>0.990301927415791-0.098000101899745i</v>
      </c>
      <c r="H3210" t="str">
        <f t="shared" si="938"/>
        <v>0.0329908608237697-8.92978816026963i</v>
      </c>
      <c r="I3210" t="str">
        <f t="shared" si="939"/>
        <v>-0.0716377533161801-0.174491477478004i</v>
      </c>
      <c r="K3210" t="str">
        <f t="shared" si="940"/>
        <v>0.00206859471908952-0.000856266823015183i</v>
      </c>
      <c r="L3210" t="str">
        <f t="shared" si="941"/>
        <v>0.000714285714285714-0.00737150969077008i</v>
      </c>
      <c r="M3210" t="str">
        <f t="shared" si="942"/>
        <v>0.0025-0.000229661618206757i</v>
      </c>
      <c r="N3210">
        <f t="shared" si="943"/>
        <v>45.601868143281081</v>
      </c>
      <c r="O3210">
        <f t="shared" si="944"/>
        <v>27.834340928406156</v>
      </c>
      <c r="P3210" s="3">
        <f t="shared" si="945"/>
        <v>-27.834340928406156</v>
      </c>
      <c r="Q3210" s="3">
        <f t="shared" si="946"/>
        <v>-134.39813185671892</v>
      </c>
      <c r="R3210">
        <f t="shared" si="947"/>
        <v>45.601868143281081</v>
      </c>
      <c r="S3210">
        <f t="shared" si="948"/>
        <v>164.06192446061834</v>
      </c>
      <c r="T3210">
        <f t="shared" si="931"/>
        <v>-27.834340928406156</v>
      </c>
    </row>
    <row r="3211" spans="1:20" x14ac:dyDescent="0.25">
      <c r="A3211">
        <f t="shared" si="932"/>
        <v>1034748.6328368708</v>
      </c>
      <c r="B3211">
        <f t="shared" si="949"/>
        <v>164685.35977356869</v>
      </c>
      <c r="C3211" t="str">
        <f t="shared" si="933"/>
        <v>-0.0282952694650285-0.0287971457155724i</v>
      </c>
      <c r="D3211" t="str">
        <f t="shared" si="934"/>
        <v>3.30860877843492-0.8455496057864i</v>
      </c>
      <c r="E3211" t="str">
        <f t="shared" si="935"/>
        <v>-5.6172849619046-41.8934727972701i</v>
      </c>
      <c r="F3211" t="str">
        <f t="shared" si="936"/>
        <v>2.88147660862095-1.19315804922946i</v>
      </c>
      <c r="G3211" t="str">
        <f t="shared" si="937"/>
        <v>0.990228803581811-0.098365238467389i</v>
      </c>
      <c r="H3211" t="str">
        <f t="shared" si="938"/>
        <v>0.0327138689941484-8.89594661602869i</v>
      </c>
      <c r="I3211" t="str">
        <f t="shared" si="939"/>
        <v>-0.07122570104376-0.173815626732225i</v>
      </c>
      <c r="K3211" t="str">
        <f t="shared" si="940"/>
        <v>0.0020668630692683-0.000857124387481481i</v>
      </c>
      <c r="L3211" t="str">
        <f t="shared" si="941"/>
        <v>0.000714285714285714-0.00734360399558686i</v>
      </c>
      <c r="M3211" t="str">
        <f t="shared" si="942"/>
        <v>0.0025-0.000228792207817053i</v>
      </c>
      <c r="N3211">
        <f t="shared" si="943"/>
        <v>45.503650970988133</v>
      </c>
      <c r="O3211">
        <f t="shared" si="944"/>
        <v>27.878396063399485</v>
      </c>
      <c r="P3211" s="3">
        <f t="shared" si="945"/>
        <v>-27.878396063399485</v>
      </c>
      <c r="Q3211" s="3">
        <f t="shared" si="946"/>
        <v>-134.49634902901187</v>
      </c>
      <c r="R3211">
        <f t="shared" si="947"/>
        <v>45.503650970988133</v>
      </c>
      <c r="S3211">
        <f t="shared" si="948"/>
        <v>164.68535977356871</v>
      </c>
      <c r="T3211">
        <f t="shared" si="931"/>
        <v>-27.878396063399485</v>
      </c>
    </row>
    <row r="3212" spans="1:20" x14ac:dyDescent="0.25">
      <c r="A3212">
        <f t="shared" si="932"/>
        <v>1038680.677641651</v>
      </c>
      <c r="B3212">
        <f t="shared" si="949"/>
        <v>165311.16414070825</v>
      </c>
      <c r="C3212" t="str">
        <f t="shared" si="933"/>
        <v>-0.0282013607411393-0.0286029186662827i</v>
      </c>
      <c r="D3212" t="str">
        <f t="shared" si="934"/>
        <v>3.30738137220721-0.847750725931117i</v>
      </c>
      <c r="E3212" t="str">
        <f t="shared" si="935"/>
        <v>-5.6078768726296-41.7111688904569i</v>
      </c>
      <c r="F3212" t="str">
        <f t="shared" si="936"/>
        <v>2.88126223640389-1.19079109754349i</v>
      </c>
      <c r="G3212" t="str">
        <f t="shared" si="937"/>
        <v>0.990155133872545-0.0987316805204251i</v>
      </c>
      <c r="H3212" t="str">
        <f t="shared" si="938"/>
        <v>0.0324390369308091-8.86223345076852i</v>
      </c>
      <c r="I3212" t="str">
        <f t="shared" si="939"/>
        <v>-0.0708167443148457-0.173142312603032i</v>
      </c>
      <c r="K3212" t="str">
        <f t="shared" si="940"/>
        <v>0.00206512224802144-0.000857984849671079i</v>
      </c>
      <c r="L3212" t="str">
        <f t="shared" si="941"/>
        <v>0.000714285714285714-0.00731580394061254i</v>
      </c>
      <c r="M3212" t="str">
        <f t="shared" si="942"/>
        <v>0.0025-0.000227926088680068i</v>
      </c>
      <c r="N3212">
        <f t="shared" si="943"/>
        <v>45.405025666036778</v>
      </c>
      <c r="O3212">
        <f t="shared" si="944"/>
        <v>27.92246183355828</v>
      </c>
      <c r="P3212" s="3">
        <f t="shared" si="945"/>
        <v>-27.92246183355828</v>
      </c>
      <c r="Q3212" s="3">
        <f t="shared" si="946"/>
        <v>-134.59497433396322</v>
      </c>
      <c r="R3212">
        <f t="shared" si="947"/>
        <v>45.405025666036778</v>
      </c>
      <c r="S3212">
        <f t="shared" si="948"/>
        <v>165.31116414070826</v>
      </c>
      <c r="T3212">
        <f t="shared" si="931"/>
        <v>-27.92246183355828</v>
      </c>
    </row>
    <row r="3213" spans="1:20" x14ac:dyDescent="0.25">
      <c r="A3213">
        <f t="shared" si="932"/>
        <v>1042627.6642166892</v>
      </c>
      <c r="B3213">
        <f t="shared" si="949"/>
        <v>165939.34656444294</v>
      </c>
      <c r="C3213" t="str">
        <f t="shared" si="933"/>
        <v>-0.0281077615941129-0.0284095985092798i</v>
      </c>
      <c r="D3213" t="str">
        <f t="shared" si="934"/>
        <v>3.30614554072242-0.849960004184378i</v>
      </c>
      <c r="E3213" t="str">
        <f t="shared" si="935"/>
        <v>-5.59848162403831-41.5297854661247i</v>
      </c>
      <c r="F3213" t="str">
        <f t="shared" si="936"/>
        <v>2.88104626412243-1.18844095348482i</v>
      </c>
      <c r="G3213" t="str">
        <f t="shared" si="937"/>
        <v>0.990080914295944-0.0990994321015587i</v>
      </c>
      <c r="H3213" t="str">
        <f t="shared" si="938"/>
        <v>0.0321663485205905-8.82864817541267i</v>
      </c>
      <c r="I3213" t="str">
        <f t="shared" si="939"/>
        <v>-0.0704108595555081-0.17247152504908i</v>
      </c>
      <c r="K3213" t="str">
        <f t="shared" si="940"/>
        <v>0.00206337223249967-0.000858848146916517i</v>
      </c>
      <c r="L3213" t="str">
        <f t="shared" si="941"/>
        <v>0.000714285714285714-0.00728810912593399i</v>
      </c>
      <c r="M3213" t="str">
        <f t="shared" si="942"/>
        <v>0.0025-0.00022706324833639i</v>
      </c>
      <c r="N3213">
        <f t="shared" si="943"/>
        <v>45.305991236877787</v>
      </c>
      <c r="O3213">
        <f t="shared" si="944"/>
        <v>27.966538729049294</v>
      </c>
      <c r="P3213" s="3">
        <f t="shared" si="945"/>
        <v>-27.966538729049294</v>
      </c>
      <c r="Q3213" s="3">
        <f t="shared" si="946"/>
        <v>-134.69400876312221</v>
      </c>
      <c r="R3213">
        <f t="shared" si="947"/>
        <v>45.305991236877787</v>
      </c>
      <c r="S3213">
        <f t="shared" si="948"/>
        <v>165.93934656444293</v>
      </c>
      <c r="T3213">
        <f t="shared" si="931"/>
        <v>-27.966538729049294</v>
      </c>
    </row>
    <row r="3214" spans="1:20" x14ac:dyDescent="0.25">
      <c r="A3214">
        <f t="shared" si="932"/>
        <v>1046589.6493407126</v>
      </c>
      <c r="B3214">
        <f t="shared" si="949"/>
        <v>166569.91608138781</v>
      </c>
      <c r="C3214" t="str">
        <f t="shared" si="933"/>
        <v>-0.0280144684039805-0.0282171798835708i</v>
      </c>
      <c r="D3214" t="str">
        <f t="shared" si="934"/>
        <v>3.30490123285483-0.852177430705314i</v>
      </c>
      <c r="E3214" t="str">
        <f t="shared" si="935"/>
        <v>-5.58909998847236-41.3493161318665i</v>
      </c>
      <c r="F3214" t="str">
        <f t="shared" si="936"/>
        <v>2.88082868007877-1.18610757963092i</v>
      </c>
      <c r="G3214" t="str">
        <f t="shared" si="937"/>
        <v>0.990006140832019-0.0994684972587389i</v>
      </c>
      <c r="H3214" t="str">
        <f t="shared" si="938"/>
        <v>0.0318957877725485-8.79519030277439i</v>
      </c>
      <c r="I3214" t="str">
        <f t="shared" si="939"/>
        <v>-0.0700080233694761-0.17180325406996i</v>
      </c>
      <c r="K3214" t="str">
        <f t="shared" si="940"/>
        <v>0.00206161300014483-0.000859714216207531i</v>
      </c>
      <c r="L3214" t="str">
        <f t="shared" si="941"/>
        <v>0.000714285714285714-0.00726051915315198i</v>
      </c>
      <c r="M3214" t="str">
        <f t="shared" si="942"/>
        <v>0.0025-0.00022620367437377i</v>
      </c>
      <c r="N3214">
        <f t="shared" si="943"/>
        <v>45.206546709568329</v>
      </c>
      <c r="O3214">
        <f t="shared" si="944"/>
        <v>28.010627239346661</v>
      </c>
      <c r="P3214" s="3">
        <f t="shared" si="945"/>
        <v>-28.010627239346661</v>
      </c>
      <c r="Q3214" s="3">
        <f t="shared" si="946"/>
        <v>-134.79345329043167</v>
      </c>
      <c r="R3214">
        <f t="shared" si="947"/>
        <v>45.206546709568329</v>
      </c>
      <c r="S3214">
        <f t="shared" si="948"/>
        <v>166.56991608138782</v>
      </c>
      <c r="T3214">
        <f t="shared" si="931"/>
        <v>-28.010627239346661</v>
      </c>
    </row>
    <row r="3215" spans="1:20" x14ac:dyDescent="0.25">
      <c r="A3215">
        <f t="shared" si="932"/>
        <v>1050566.6900082075</v>
      </c>
      <c r="B3215">
        <f t="shared" si="949"/>
        <v>167202.8817624971</v>
      </c>
      <c r="C3215" t="str">
        <f t="shared" si="933"/>
        <v>-0.0279214775775599-0.0280256574993991i</v>
      </c>
      <c r="D3215" t="str">
        <f t="shared" si="934"/>
        <v>3.30364839726606-0.854402995374536i</v>
      </c>
      <c r="E3215" t="str">
        <f t="shared" si="935"/>
        <v>-5.57973271614584-41.1697545542698i</v>
      </c>
      <c r="F3215" t="str">
        <f t="shared" si="936"/>
        <v>2.88060947249324-1.18379093876049i</v>
      </c>
      <c r="G3215" t="str">
        <f t="shared" si="937"/>
        <v>0.989930809432665-0.0998388800450708i</v>
      </c>
      <c r="H3215" t="str">
        <f t="shared" si="938"/>
        <v>0.0316273388170001-8.761859347549i</v>
      </c>
      <c r="I3215" t="str">
        <f t="shared" si="939"/>
        <v>-0.0696082125367767-0.171137489706006i</v>
      </c>
      <c r="K3215" t="str">
        <f t="shared" si="940"/>
        <v>0.00205984452869492-0.000860582994191652i</v>
      </c>
      <c r="L3215" t="str">
        <f t="shared" si="941"/>
        <v>0.000714285714285714-0.00723303362537557i</v>
      </c>
      <c r="M3215" t="str">
        <f t="shared" si="942"/>
        <v>0.0025-0.000225347354426947i</v>
      </c>
      <c r="N3215">
        <f t="shared" si="943"/>
        <v>45.106691127687014</v>
      </c>
      <c r="O3215">
        <f t="shared" si="944"/>
        <v>28.054727853237466</v>
      </c>
      <c r="P3215" s="3">
        <f t="shared" si="945"/>
        <v>-28.054727853237466</v>
      </c>
      <c r="Q3215" s="3">
        <f t="shared" si="946"/>
        <v>-134.89330887231299</v>
      </c>
      <c r="R3215">
        <f t="shared" si="947"/>
        <v>45.106691127687014</v>
      </c>
      <c r="S3215">
        <f t="shared" si="948"/>
        <v>167.2028817624971</v>
      </c>
      <c r="T3215">
        <f t="shared" si="931"/>
        <v>-28.054727853237466</v>
      </c>
    </row>
    <row r="3216" spans="1:20" x14ac:dyDescent="0.25">
      <c r="A3216">
        <f t="shared" si="932"/>
        <v>1054558.8434302385</v>
      </c>
      <c r="B3216">
        <f t="shared" si="949"/>
        <v>167838.25271319458</v>
      </c>
      <c r="C3216" t="str">
        <f t="shared" si="933"/>
        <v>-0.027828785548531-0.0278350261374082i</v>
      </c>
      <c r="D3216" t="str">
        <f t="shared" si="934"/>
        <v>3.30238698240572-0.856636687790925i</v>
      </c>
      <c r="E3216" t="str">
        <f t="shared" si="935"/>
        <v>-5.57038053561122-40.9910944582678i</v>
      </c>
      <c r="F3216" t="str">
        <f t="shared" si="936"/>
        <v>2.88038862950396-1.18149099385257i</v>
      </c>
      <c r="G3216" t="str">
        <f t="shared" si="937"/>
        <v>0.989854916021485-0.100210584518722i</v>
      </c>
      <c r="H3216" t="str">
        <f t="shared" si="938"/>
        <v>0.031360985904575-8.72865482630644i</v>
      </c>
      <c r="I3216" t="str">
        <f t="shared" si="939"/>
        <v>-0.0692114040123946-0.170474222038114i</v>
      </c>
      <c r="K3216" t="str">
        <f t="shared" si="940"/>
        <v>0.00205806679618918-0.000861454417174797i</v>
      </c>
      <c r="L3216" t="str">
        <f t="shared" si="941"/>
        <v>0.000714285714285714-0.00720565214721617i</v>
      </c>
      <c r="M3216" t="str">
        <f t="shared" si="942"/>
        <v>0.0025-0.000224494276177473i</v>
      </c>
      <c r="N3216">
        <f t="shared" si="943"/>
        <v>45.006423552250766</v>
      </c>
      <c r="O3216">
        <f t="shared" si="944"/>
        <v>28.098841058825773</v>
      </c>
      <c r="P3216" s="3">
        <f t="shared" si="945"/>
        <v>-28.098841058825773</v>
      </c>
      <c r="Q3216" s="3">
        <f t="shared" si="946"/>
        <v>-134.99357644774923</v>
      </c>
      <c r="R3216">
        <f t="shared" si="947"/>
        <v>45.006423552250766</v>
      </c>
      <c r="S3216">
        <f t="shared" si="948"/>
        <v>167.83825271319458</v>
      </c>
      <c r="T3216">
        <f t="shared" si="931"/>
        <v>-28.098841058825773</v>
      </c>
    </row>
    <row r="3217" spans="1:20" x14ac:dyDescent="0.25">
      <c r="A3217">
        <f t="shared" si="932"/>
        <v>1058566.1670352735</v>
      </c>
      <c r="B3217">
        <f t="shared" si="949"/>
        <v>168476.03807350472</v>
      </c>
      <c r="C3217" t="str">
        <f t="shared" si="933"/>
        <v>-0.0277363887775017-0.0276452806478077i</v>
      </c>
      <c r="D3217" t="str">
        <f t="shared" si="934"/>
        <v>3.30111693651202-0.858878497268235i</v>
      </c>
      <c r="E3217" t="str">
        <f t="shared" si="935"/>
        <v>-5.56104415421549-40.8133296264887i</v>
      </c>
      <c r="F3217" t="str">
        <f t="shared" si="936"/>
        <v>2.8801661391661-1.17920770808549i</v>
      </c>
      <c r="G3217" t="str">
        <f t="shared" si="937"/>
        <v>0.989778456493612-0.100583614742835i</v>
      </c>
      <c r="H3217" t="str">
        <f t="shared" si="938"/>
        <v>0.0310967134052728-8.69557625748373i</v>
      </c>
      <c r="I3217" t="str">
        <f t="shared" si="939"/>
        <v>-0.0688175749249309-0.169813441187544i</v>
      </c>
      <c r="K3217" t="str">
        <f t="shared" si="940"/>
        <v>0.00205627978097315-0.000862328421121971i</v>
      </c>
      <c r="L3217" t="str">
        <f t="shared" si="941"/>
        <v>0.000714285714285714-0.00717837432478198i</v>
      </c>
      <c r="M3217" t="str">
        <f t="shared" si="942"/>
        <v>0.0025-0.00022364442735353i</v>
      </c>
      <c r="N3217">
        <f t="shared" si="943"/>
        <v>44.90574306163316</v>
      </c>
      <c r="O3217">
        <f t="shared" si="944"/>
        <v>28.142967343538835</v>
      </c>
      <c r="P3217" s="3">
        <f t="shared" si="945"/>
        <v>-28.142967343538835</v>
      </c>
      <c r="Q3217" s="3">
        <f t="shared" si="946"/>
        <v>-135.09425693836684</v>
      </c>
      <c r="R3217">
        <f t="shared" si="947"/>
        <v>44.90574306163316</v>
      </c>
      <c r="S3217">
        <f t="shared" si="948"/>
        <v>168.47603807350472</v>
      </c>
      <c r="T3217">
        <f t="shared" si="931"/>
        <v>-28.142967343538835</v>
      </c>
    </row>
    <row r="3218" spans="1:20" x14ac:dyDescent="0.25">
      <c r="A3218">
        <f t="shared" si="932"/>
        <v>1062588.7184700074</v>
      </c>
      <c r="B3218">
        <f t="shared" si="949"/>
        <v>169116.24701818405</v>
      </c>
      <c r="C3218" t="str">
        <f t="shared" si="933"/>
        <v>-0.0276442837520768-0.0274564159495576i</v>
      </c>
      <c r="D3218" t="str">
        <f t="shared" si="934"/>
        <v>3.2998382076124-0.861128412831766i</v>
      </c>
      <c r="E3218" t="str">
        <f t="shared" si="935"/>
        <v>-5.55172425854672-40.6364538986211i</v>
      </c>
      <c r="F3218" t="str">
        <f t="shared" si="936"/>
        <v>2.87994198945148-1.17694104483592i</v>
      </c>
      <c r="G3218" t="str">
        <f t="shared" si="937"/>
        <v>0.989701426715528-0.100957974785433i</v>
      </c>
      <c r="H3218" t="str">
        <f t="shared" si="938"/>
        <v>0.0308345058075296-8.66262316137752i</v>
      </c>
      <c r="I3218" t="str">
        <f t="shared" si="939"/>
        <v>-0.0684267025752785-0.169155137315738i</v>
      </c>
      <c r="K3218" t="str">
        <f t="shared" si="940"/>
        <v>0.00205448346170383-0.000863204941658006i</v>
      </c>
      <c r="L3218" t="str">
        <f t="shared" si="941"/>
        <v>0.000714285714285714-0.00715119976567242i</v>
      </c>
      <c r="M3218" t="str">
        <f t="shared" si="942"/>
        <v>0.0025-0.000222797795729756i</v>
      </c>
      <c r="N3218">
        <f t="shared" si="943"/>
        <v>44.804648751487036</v>
      </c>
      <c r="O3218">
        <f t="shared" si="944"/>
        <v>28.187107194131119</v>
      </c>
      <c r="P3218" s="3">
        <f t="shared" si="945"/>
        <v>-28.187107194131119</v>
      </c>
      <c r="Q3218" s="3">
        <f t="shared" si="946"/>
        <v>-135.19535124851296</v>
      </c>
      <c r="R3218">
        <f t="shared" si="947"/>
        <v>44.804648751487036</v>
      </c>
      <c r="S3218">
        <f t="shared" si="948"/>
        <v>169.11624701818405</v>
      </c>
      <c r="T3218">
        <f t="shared" si="931"/>
        <v>-28.187107194131119</v>
      </c>
    </row>
    <row r="3219" spans="1:20" x14ac:dyDescent="0.25">
      <c r="A3219">
        <f t="shared" si="932"/>
        <v>1066626.5556001936</v>
      </c>
      <c r="B3219">
        <f t="shared" si="949"/>
        <v>169758.88875685315</v>
      </c>
      <c r="C3219" t="str">
        <f t="shared" si="933"/>
        <v>-0.0275524669869241-0.0272684270295584i</v>
      </c>
      <c r="D3219" t="str">
        <f t="shared" si="934"/>
        <v>3.29855074352436-0.863386423215058i</v>
      </c>
      <c r="E3219" t="str">
        <f t="shared" si="935"/>
        <v>-5.54242151487214-40.4604611707831i</v>
      </c>
      <c r="F3219" t="str">
        <f t="shared" si="936"/>
        <v>2.8797161682481-1.17469096767797i</v>
      </c>
      <c r="G3219" t="str">
        <f t="shared" si="937"/>
        <v>0.989623822524887-0.101333668719324i</v>
      </c>
      <c r="H3219" t="str">
        <f t="shared" si="938"/>
        <v>0.0305743477172897-8.62979506013663i</v>
      </c>
      <c r="I3219" t="str">
        <f t="shared" si="939"/>
        <v>-0.0680387644353109-0.168499300624138i</v>
      </c>
      <c r="K3219" t="str">
        <f t="shared" si="940"/>
        <v>0.00205267781735478-0.000864083914068394i</v>
      </c>
      <c r="L3219" t="str">
        <f t="shared" si="941"/>
        <v>0.000714285714285714-0.00712412807897235i</v>
      </c>
      <c r="M3219" t="str">
        <f t="shared" si="942"/>
        <v>0.0025-0.000221954369127073i</v>
      </c>
      <c r="N3219">
        <f t="shared" si="943"/>
        <v>44.703139734665456</v>
      </c>
      <c r="O3219">
        <f t="shared" si="944"/>
        <v>28.231261096688915</v>
      </c>
      <c r="P3219" s="3">
        <f t="shared" si="945"/>
        <v>-28.231261096688915</v>
      </c>
      <c r="Q3219" s="3">
        <f t="shared" si="946"/>
        <v>-135.29686026533454</v>
      </c>
      <c r="R3219">
        <f t="shared" si="947"/>
        <v>44.703139734665456</v>
      </c>
      <c r="S3219">
        <f t="shared" si="948"/>
        <v>169.75888875685314</v>
      </c>
      <c r="T3219">
        <f t="shared" si="931"/>
        <v>-28.231261096688915</v>
      </c>
    </row>
    <row r="3220" spans="1:20" x14ac:dyDescent="0.25">
      <c r="A3220">
        <f t="shared" si="932"/>
        <v>1070679.7365114742</v>
      </c>
      <c r="B3220">
        <f t="shared" si="949"/>
        <v>170403.97253412919</v>
      </c>
      <c r="C3220" t="str">
        <f t="shared" si="933"/>
        <v>-0.0274609350238335-0.0270813089418496i</v>
      </c>
      <c r="D3220" t="str">
        <f t="shared" si="934"/>
        <v>3.297254491856-0.865652516856421i</v>
      </c>
      <c r="E3220" t="str">
        <f t="shared" si="935"/>
        <v>-5.53313656956692-40.2853453948976i</v>
      </c>
      <c r="F3220" t="str">
        <f t="shared" si="936"/>
        <v>2.87948866335945-1.17245744038208i</v>
      </c>
      <c r="G3220" t="str">
        <f t="shared" si="937"/>
        <v>0.989545639730333-0.101710700622005i</v>
      </c>
      <c r="H3220" t="str">
        <f t="shared" si="938"/>
        <v>0.0303162238570856-8.59709147775467i</v>
      </c>
      <c r="I3220" t="str">
        <f t="shared" si="939"/>
        <v>-0.0676537381465682-0.167845921353989i</v>
      </c>
      <c r="K3220" t="str">
        <f t="shared" si="940"/>
        <v>0.0020508628272213-0.000864965273300146i</v>
      </c>
      <c r="L3220" t="str">
        <f t="shared" si="941"/>
        <v>0.000714285714285714-0.00709715887524639i</v>
      </c>
      <c r="M3220" t="str">
        <f t="shared" si="942"/>
        <v>0.0025-0.000221114135412506i</v>
      </c>
      <c r="N3220">
        <f t="shared" si="943"/>
        <v>44.601215141147549</v>
      </c>
      <c r="O3220">
        <f t="shared" si="944"/>
        <v>28.275429536635791</v>
      </c>
      <c r="P3220" s="3">
        <f t="shared" si="945"/>
        <v>-28.275429536635791</v>
      </c>
      <c r="Q3220" s="3">
        <f t="shared" si="946"/>
        <v>-135.39878485885245</v>
      </c>
      <c r="R3220">
        <f t="shared" si="947"/>
        <v>44.601215141147549</v>
      </c>
      <c r="S3220">
        <f t="shared" si="948"/>
        <v>170.4039725341292</v>
      </c>
      <c r="T3220">
        <f t="shared" si="931"/>
        <v>-28.275429536635791</v>
      </c>
    </row>
    <row r="3221" spans="1:20" x14ac:dyDescent="0.25">
      <c r="A3221">
        <f t="shared" si="932"/>
        <v>1074748.319510218</v>
      </c>
      <c r="B3221">
        <f t="shared" si="949"/>
        <v>171051.50762975888</v>
      </c>
      <c r="C3221" t="str">
        <f t="shared" si="933"/>
        <v>-0.0273696844317792-0.0268950568068217i</v>
      </c>
      <c r="D3221" t="str">
        <f t="shared" si="934"/>
        <v>3.29594940000694-0.867926681895617i</v>
      </c>
      <c r="E3221" t="str">
        <f t="shared" si="935"/>
        <v>-5.52387004953431-40.1111005780784i</v>
      </c>
      <c r="F3221" t="str">
        <f t="shared" si="936"/>
        <v>2.87925946250409-1.17024042691417i</v>
      </c>
      <c r="G3221" t="str">
        <f t="shared" si="937"/>
        <v>0.989466874111317-0.102089074575568i</v>
      </c>
      <c r="H3221" t="str">
        <f t="shared" si="938"/>
        <v>0.0300601190651237-8.56451194006265i</v>
      </c>
      <c r="I3221" t="str">
        <f t="shared" si="939"/>
        <v>-0.0672716015189693-0.167194989786167i</v>
      </c>
      <c r="K3221" t="str">
        <f t="shared" si="940"/>
        <v>0.00204903847092556-0.00086584895396275i</v>
      </c>
      <c r="L3221" t="str">
        <f t="shared" si="941"/>
        <v>0.000714285714285714-0.00707029176653355i</v>
      </c>
      <c r="M3221" t="str">
        <f t="shared" si="942"/>
        <v>0.0025-0.00022027708249901i</v>
      </c>
      <c r="N3221">
        <f t="shared" si="943"/>
        <v>44.498874117965244</v>
      </c>
      <c r="O3221">
        <f t="shared" si="944"/>
        <v>28.319612998736496</v>
      </c>
      <c r="P3221" s="3">
        <f t="shared" si="945"/>
        <v>-28.319612998736496</v>
      </c>
      <c r="Q3221" s="3">
        <f t="shared" si="946"/>
        <v>-135.50112588203476</v>
      </c>
      <c r="R3221">
        <f t="shared" si="947"/>
        <v>44.498874117965244</v>
      </c>
      <c r="S3221">
        <f t="shared" si="948"/>
        <v>171.05150762975887</v>
      </c>
      <c r="T3221">
        <f t="shared" si="931"/>
        <v>-28.319612998736496</v>
      </c>
    </row>
    <row r="3222" spans="1:20" x14ac:dyDescent="0.25">
      <c r="A3222">
        <f t="shared" si="932"/>
        <v>1078832.3631243568</v>
      </c>
      <c r="B3222">
        <f t="shared" si="949"/>
        <v>171701.50335875197</v>
      </c>
      <c r="C3222" t="str">
        <f t="shared" si="933"/>
        <v>-0.0272787118069776-0.0267096658104372i</v>
      </c>
      <c r="D3222" t="str">
        <f t="shared" si="934"/>
        <v>3.29463541516905-0.870208906170432i</v>
      </c>
      <c r="E3222" t="str">
        <f t="shared" si="935"/>
        <v>-5.51462256261726-39.9377207820226i</v>
      </c>
      <c r="F3222" t="str">
        <f t="shared" si="936"/>
        <v>2.8790285533152-1.1680398914346i</v>
      </c>
      <c r="G3222" t="str">
        <f t="shared" si="937"/>
        <v>0.98938752141792-0.102468794666596i</v>
      </c>
      <c r="H3222" t="str">
        <f t="shared" si="938"/>
        <v>0.0298060182943789-8.53205597472168i</v>
      </c>
      <c r="I3222" t="str">
        <f t="shared" si="939"/>
        <v>-0.0668923325295217-0.166546496240995i</v>
      </c>
      <c r="K3222" t="str">
        <f t="shared" si="940"/>
        <v>0.00204720472842187-0.000866734890329171i</v>
      </c>
      <c r="L3222" t="str">
        <f t="shared" si="941"/>
        <v>0.000714285714285714-0.00704352636634148i</v>
      </c>
      <c r="M3222" t="str">
        <f t="shared" si="942"/>
        <v>0.0025-0.000219443198345298i</v>
      </c>
      <c r="N3222">
        <f t="shared" si="943"/>
        <v>44.39611582913318</v>
      </c>
      <c r="O3222">
        <f t="shared" si="944"/>
        <v>28.363811967101142</v>
      </c>
      <c r="P3222" s="3">
        <f t="shared" si="945"/>
        <v>-28.363811967101142</v>
      </c>
      <c r="Q3222" s="3">
        <f t="shared" si="946"/>
        <v>-135.60388417086682</v>
      </c>
      <c r="R3222">
        <f t="shared" si="947"/>
        <v>44.39611582913318</v>
      </c>
      <c r="S3222">
        <f t="shared" si="948"/>
        <v>171.70150335875198</v>
      </c>
      <c r="T3222">
        <f t="shared" si="931"/>
        <v>-28.363811967101142</v>
      </c>
    </row>
    <row r="3223" spans="1:20" x14ac:dyDescent="0.25">
      <c r="A3223">
        <f t="shared" si="932"/>
        <v>1082931.9261042292</v>
      </c>
      <c r="B3223">
        <f t="shared" si="949"/>
        <v>172353.96907151522</v>
      </c>
      <c r="C3223" t="str">
        <f t="shared" si="933"/>
        <v>-0.0271880137729425-0.0265251312034554i</v>
      </c>
      <c r="D3223" t="str">
        <f t="shared" si="934"/>
        <v>3.29331248432727-0.87249917721322i</v>
      </c>
      <c r="E3223" t="str">
        <f t="shared" si="935"/>
        <v>-5.50539469800267-39.7652001224079i</v>
      </c>
      <c r="F3223" t="str">
        <f t="shared" si="936"/>
        <v>2.87879592333986-1.16585579829723i</v>
      </c>
      <c r="G3223" t="str">
        <f t="shared" si="937"/>
        <v>0.989307577370664-0.102849864986066i</v>
      </c>
      <c r="H3223" t="str">
        <f t="shared" si="938"/>
        <v>0.0295539066116931-8.49972311121561i</v>
      </c>
      <c r="I3223" t="str">
        <f t="shared" si="939"/>
        <v>-0.0665159093210483-0.165900431078054i</v>
      </c>
      <c r="K3223" t="str">
        <f t="shared" si="940"/>
        <v>0.00204536158000177-0.000867623016336952i</v>
      </c>
      <c r="L3223" t="str">
        <f t="shared" si="941"/>
        <v>0.000714285714285714-0.00701686228964081i</v>
      </c>
      <c r="M3223" t="str">
        <f t="shared" si="942"/>
        <v>0.0025-0.000218612470955666i</v>
      </c>
      <c r="N3223">
        <f t="shared" si="943"/>
        <v>44.292939455575663</v>
      </c>
      <c r="O3223">
        <f t="shared" si="944"/>
        <v>28.408026925190214</v>
      </c>
      <c r="P3223" s="3">
        <f t="shared" si="945"/>
        <v>-28.408026925190214</v>
      </c>
      <c r="Q3223" s="3">
        <f t="shared" si="946"/>
        <v>-135.70706054442434</v>
      </c>
      <c r="R3223">
        <f t="shared" si="947"/>
        <v>44.292939455575663</v>
      </c>
      <c r="S3223">
        <f t="shared" si="948"/>
        <v>172.35396907151522</v>
      </c>
      <c r="T3223">
        <f t="shared" si="931"/>
        <v>-28.408026925190214</v>
      </c>
    </row>
    <row r="3224" spans="1:20" x14ac:dyDescent="0.25">
      <c r="A3224">
        <f t="shared" si="932"/>
        <v>1087047.0674234254</v>
      </c>
      <c r="B3224">
        <f t="shared" si="949"/>
        <v>173008.91415398699</v>
      </c>
      <c r="C3224" t="str">
        <f t="shared" si="933"/>
        <v>-0.0270975869805367-0.0263414483006738i</v>
      </c>
      <c r="D3224" t="str">
        <f t="shared" si="934"/>
        <v>3.29198055426044-0.874797482247455i</v>
      </c>
      <c r="E3224" t="str">
        <f t="shared" si="935"/>
        <v>-5.49618702661478-39.5935327682994i</v>
      </c>
      <c r="F3224" t="str">
        <f t="shared" si="936"/>
        <v>2.87856156003862-1.16368811204835i</v>
      </c>
      <c r="G3224" t="str">
        <f t="shared" si="937"/>
        <v>0.989227037660332-0.103232289629244i</v>
      </c>
      <c r="H3224" t="str">
        <f t="shared" si="938"/>
        <v>0.0293037691968839-8.46751288084381i</v>
      </c>
      <c r="I3224" t="str">
        <f t="shared" si="939"/>
        <v>-0.0661423102009157-0.165256784696009i</v>
      </c>
      <c r="K3224" t="str">
        <f t="shared" si="940"/>
        <v>0.00204350900629937-0.000868513265589315i</v>
      </c>
      <c r="L3224" t="str">
        <f t="shared" si="941"/>
        <v>0.000714285714285714-0.00699029915285995i</v>
      </c>
      <c r="M3224" t="str">
        <f t="shared" si="942"/>
        <v>0.0025-0.000217784888379823i</v>
      </c>
      <c r="N3224">
        <f t="shared" si="943"/>
        <v>44.18934419506482</v>
      </c>
      <c r="O3224">
        <f t="shared" si="944"/>
        <v>28.452258355818543</v>
      </c>
      <c r="P3224" s="3">
        <f t="shared" si="945"/>
        <v>-28.452258355818543</v>
      </c>
      <c r="Q3224" s="3">
        <f t="shared" si="946"/>
        <v>-135.81065580493518</v>
      </c>
      <c r="R3224">
        <f t="shared" si="947"/>
        <v>44.18934419506482</v>
      </c>
      <c r="S3224">
        <f t="shared" si="948"/>
        <v>173.00891415398698</v>
      </c>
      <c r="T3224">
        <f t="shared" si="931"/>
        <v>-28.452258355818543</v>
      </c>
    </row>
    <row r="3225" spans="1:20" x14ac:dyDescent="0.25">
      <c r="A3225">
        <f t="shared" si="932"/>
        <v>1091177.8462796344</v>
      </c>
      <c r="B3225">
        <f t="shared" si="949"/>
        <v>173666.34802777215</v>
      </c>
      <c r="C3225" t="str">
        <f t="shared" si="933"/>
        <v>-0.0270074281080283-0.0261586124801732i</v>
      </c>
      <c r="D3225" t="str">
        <f t="shared" si="934"/>
        <v>3.29063957154227-0.877103808184324i</v>
      </c>
      <c r="E3225" t="str">
        <f t="shared" si="935"/>
        <v>-5.48700010150468-39.4227129415637i</v>
      </c>
      <c r="F3225" t="str">
        <f t="shared" si="936"/>
        <v>2.87832545078501-1.16153679742584i</v>
      </c>
      <c r="G3225" t="str">
        <f t="shared" si="937"/>
        <v>0.989145897947784-0.103616072695584i</v>
      </c>
      <c r="H3225" t="str">
        <f t="shared" si="938"/>
        <v>0.0290555913418571-8.43542481671386i</v>
      </c>
      <c r="I3225" t="str">
        <f t="shared" si="939"/>
        <v>-0.0657715136397854-0.164615547532428i</v>
      </c>
      <c r="K3225" t="str">
        <f t="shared" si="940"/>
        <v>0.00204164698829651-0.000869405571356435i</v>
      </c>
      <c r="L3225" t="str">
        <f t="shared" si="941"/>
        <v>0.000714285714285714-0.00696383657387921i</v>
      </c>
      <c r="M3225" t="str">
        <f t="shared" si="942"/>
        <v>0.0025-0.000216960438712715i</v>
      </c>
      <c r="N3225">
        <f t="shared" si="943"/>
        <v>44.085329262148065</v>
      </c>
      <c r="O3225">
        <f t="shared" si="944"/>
        <v>28.496506741158917</v>
      </c>
      <c r="P3225" s="3">
        <f t="shared" si="945"/>
        <v>-28.496506741158917</v>
      </c>
      <c r="Q3225" s="3">
        <f t="shared" si="946"/>
        <v>-135.91467073785194</v>
      </c>
      <c r="R3225">
        <f t="shared" si="947"/>
        <v>44.085329262148065</v>
      </c>
      <c r="S3225">
        <f t="shared" si="948"/>
        <v>173.66634802777216</v>
      </c>
      <c r="T3225">
        <f t="shared" si="931"/>
        <v>-28.496506741158917</v>
      </c>
    </row>
    <row r="3226" spans="1:20" x14ac:dyDescent="0.25">
      <c r="A3226">
        <f t="shared" si="932"/>
        <v>1095324.322095497</v>
      </c>
      <c r="B3226">
        <f t="shared" si="949"/>
        <v>174326.28015027769</v>
      </c>
      <c r="C3226" t="str">
        <f t="shared" si="933"/>
        <v>-0.0269175338611343-0.0259766191825737i</v>
      </c>
      <c r="D3226" t="str">
        <f t="shared" si="934"/>
        <v>3.28928948254211-0.879418141619135i</v>
      </c>
      <c r="E3226" t="str">
        <f t="shared" si="935"/>
        <v>-5.47783445822722-39.2527349162876i</v>
      </c>
      <c r="F3226" t="str">
        <f t="shared" si="936"/>
        <v>2.87808758286483-1.15940181935802i</v>
      </c>
      <c r="G3226" t="str">
        <f t="shared" si="937"/>
        <v>0.989064153863767-0.10400121828862i</v>
      </c>
      <c r="H3226" t="str">
        <f t="shared" si="938"/>
        <v>0.0288093584497286-8.40345845373444i</v>
      </c>
      <c r="I3226" t="str">
        <f t="shared" si="939"/>
        <v>-0.0654034982703581-0.163976710063603i</v>
      </c>
      <c r="K3226" t="str">
        <f t="shared" si="940"/>
        <v>0.00203977550732808-0.000870299866576664i</v>
      </c>
      <c r="L3226" t="str">
        <f t="shared" si="941"/>
        <v>0.000714285714285714-0.00693747417202554i</v>
      </c>
      <c r="M3226" t="str">
        <f t="shared" si="942"/>
        <v>0.0025-0.000216139110094356i</v>
      </c>
      <c r="N3226">
        <f t="shared" si="943"/>
        <v>43.980893888091032</v>
      </c>
      <c r="O3226">
        <f t="shared" si="944"/>
        <v>28.540772562746927</v>
      </c>
      <c r="P3226" s="3">
        <f t="shared" si="945"/>
        <v>-28.540772562746927</v>
      </c>
      <c r="Q3226" s="3">
        <f t="shared" si="946"/>
        <v>-136.01910611190897</v>
      </c>
      <c r="R3226">
        <f t="shared" si="947"/>
        <v>43.980893888091032</v>
      </c>
      <c r="S3226">
        <f t="shared" si="948"/>
        <v>174.32628015027768</v>
      </c>
      <c r="T3226">
        <f t="shared" si="931"/>
        <v>-28.540772562746927</v>
      </c>
    </row>
    <row r="3227" spans="1:20" x14ac:dyDescent="0.25">
      <c r="A3227">
        <f t="shared" si="932"/>
        <v>1099486.5545194601</v>
      </c>
      <c r="B3227">
        <f t="shared" si="949"/>
        <v>174988.72001484875</v>
      </c>
      <c r="C3227" t="str">
        <f t="shared" si="933"/>
        <v>-0.0268279009730743-0.0257954639102994i</v>
      </c>
      <c r="D3227" t="str">
        <f t="shared" si="934"/>
        <v>3.28793023342612-0.881740468827958i</v>
      </c>
      <c r="E3227" t="str">
        <f t="shared" si="935"/>
        <v>-5.46869061521447-39.0835930182072i</v>
      </c>
      <c r="F3227" t="str">
        <f t="shared" si="936"/>
        <v>2.87784794347587-1.15728314296282i</v>
      </c>
      <c r="G3227" t="str">
        <f t="shared" si="937"/>
        <v>0.988981801008737-0.10438773051586i</v>
      </c>
      <c r="H3227" t="str">
        <f t="shared" si="938"/>
        <v>0.0285650560339492-8.37161332860802i</v>
      </c>
      <c r="I3227" t="str">
        <f t="shared" si="939"/>
        <v>-0.0650382428861441-0.163340262804378i</v>
      </c>
      <c r="K3227" t="str">
        <f t="shared" si="940"/>
        <v>0.00203789454508721-0.000871196083857943i</v>
      </c>
      <c r="L3227" t="str">
        <f t="shared" si="941"/>
        <v>0.000714285714285714-0.00691121156806686i</v>
      </c>
      <c r="M3227" t="str">
        <f t="shared" si="942"/>
        <v>0.0025-0.000215320890709659i</v>
      </c>
      <c r="N3227">
        <f t="shared" si="943"/>
        <v>43.876037320809786</v>
      </c>
      <c r="O3227">
        <f t="shared" si="944"/>
        <v>28.585056301483789</v>
      </c>
      <c r="P3227" s="3">
        <f t="shared" si="945"/>
        <v>-28.585056301483789</v>
      </c>
      <c r="Q3227" s="3">
        <f t="shared" si="946"/>
        <v>-136.12396267919021</v>
      </c>
      <c r="R3227">
        <f t="shared" si="947"/>
        <v>43.876037320809786</v>
      </c>
      <c r="S3227">
        <f t="shared" si="948"/>
        <v>174.98872001484875</v>
      </c>
      <c r="T3227">
        <f t="shared" si="931"/>
        <v>-28.585056301483789</v>
      </c>
    </row>
    <row r="3228" spans="1:20" x14ac:dyDescent="0.25">
      <c r="A3228">
        <f t="shared" si="932"/>
        <v>1103664.6034266341</v>
      </c>
      <c r="B3228">
        <f t="shared" si="949"/>
        <v>175653.67715090519</v>
      </c>
      <c r="C3228" t="str">
        <f t="shared" si="933"/>
        <v>-0.0267385262046122-0.0256151422268501i</v>
      </c>
      <c r="D3228" t="str">
        <f t="shared" si="934"/>
        <v>3.28656177015806-0.884070775763991i</v>
      </c>
      <c r="E3228" t="str">
        <f t="shared" si="935"/>
        <v>-5.45956907413917-38.9152816241403i</v>
      </c>
      <c r="F3228" t="str">
        <f t="shared" si="936"/>
        <v>2.87760651972713-1.15518073354667i</v>
      </c>
      <c r="G3228" t="str">
        <f t="shared" si="937"/>
        <v>0.988898834952662-0.104775613488681i</v>
      </c>
      <c r="H3228" t="str">
        <f t="shared" si="938"/>
        <v>0.0283226697174409-8.33988897982382i</v>
      </c>
      <c r="I3228" t="str">
        <f t="shared" si="939"/>
        <v>-0.0646757264402286-0.162706196307964i</v>
      </c>
      <c r="K3228" t="str">
        <f t="shared" si="940"/>
        <v>0.00203600408363063-0.000872094155479157i</v>
      </c>
      <c r="L3228" t="str">
        <f t="shared" si="941"/>
        <v>0.000714285714285714-0.00688504838420688i</v>
      </c>
      <c r="M3228" t="str">
        <f t="shared" si="942"/>
        <v>0.0025-0.000214505768788264i</v>
      </c>
      <c r="N3228">
        <f t="shared" si="943"/>
        <v>43.770758824813896</v>
      </c>
      <c r="O3228">
        <f t="shared" si="944"/>
        <v>28.629358437640882</v>
      </c>
      <c r="P3228" s="3">
        <f t="shared" si="945"/>
        <v>-28.629358437640882</v>
      </c>
      <c r="Q3228" s="3">
        <f t="shared" si="946"/>
        <v>-136.2292411751861</v>
      </c>
      <c r="R3228">
        <f t="shared" si="947"/>
        <v>43.770758824813896</v>
      </c>
      <c r="S3228">
        <f t="shared" si="948"/>
        <v>175.6536771509052</v>
      </c>
      <c r="T3228">
        <f t="shared" si="931"/>
        <v>-28.629358437640882</v>
      </c>
    </row>
    <row r="3229" spans="1:20" x14ac:dyDescent="0.25">
      <c r="A3229">
        <f t="shared" si="932"/>
        <v>1107858.5289196554</v>
      </c>
      <c r="B3229">
        <f t="shared" si="949"/>
        <v>176321.16112407864</v>
      </c>
      <c r="C3229" t="str">
        <f t="shared" si="933"/>
        <v>-0.0266494063441016-0.025435649756081i</v>
      </c>
      <c r="D3229" t="str">
        <f t="shared" si="934"/>
        <v>3.28518403850037-0.886409048054063i</v>
      </c>
      <c r="E3229" t="str">
        <f t="shared" si="935"/>
        <v>-5.45047032027168-38.7477951614272i</v>
      </c>
      <c r="F3229" t="str">
        <f t="shared" si="936"/>
        <v>2.87736329863831-1.15309455660355i</v>
      </c>
      <c r="G3229" t="str">
        <f t="shared" si="937"/>
        <v>0.988815251234843-0.10516487132221i</v>
      </c>
      <c r="H3229" t="str">
        <f t="shared" si="938"/>
        <v>0.0280821852317355-8.30828494765068i</v>
      </c>
      <c r="I3229" t="str">
        <f t="shared" si="939"/>
        <v>-0.0643159280440557-0.162074501165768i</v>
      </c>
      <c r="K3229" t="str">
        <f t="shared" si="940"/>
        <v>0.0020341041053839-0.000872994013391702i</v>
      </c>
      <c r="L3229" t="str">
        <f t="shared" si="941"/>
        <v>0.000714285714285714-0.00685898424407936i</v>
      </c>
      <c r="M3229" t="str">
        <f t="shared" si="942"/>
        <v>0.0025-0.000213693732604367i</v>
      </c>
      <c r="N3229">
        <f t="shared" si="943"/>
        <v>43.665057681145299</v>
      </c>
      <c r="O3229">
        <f t="shared" si="944"/>
        <v>28.673679450863347</v>
      </c>
      <c r="P3229" s="3">
        <f t="shared" si="945"/>
        <v>-28.673679450863347</v>
      </c>
      <c r="Q3229" s="3">
        <f t="shared" si="946"/>
        <v>-136.3349423188547</v>
      </c>
      <c r="R3229">
        <f t="shared" si="947"/>
        <v>43.665057681145299</v>
      </c>
      <c r="S3229">
        <f t="shared" si="948"/>
        <v>176.32116112407866</v>
      </c>
      <c r="T3229">
        <f t="shared" si="931"/>
        <v>-28.673679450863347</v>
      </c>
    </row>
    <row r="3230" spans="1:20" x14ac:dyDescent="0.25">
      <c r="A3230">
        <f t="shared" si="932"/>
        <v>1112068.39132955</v>
      </c>
      <c r="B3230">
        <f t="shared" si="949"/>
        <v>176991.18153635014</v>
      </c>
      <c r="C3230" t="str">
        <f t="shared" si="933"/>
        <v>-0.026560538207531-0.0252569821814952i</v>
      </c>
      <c r="D3230" t="str">
        <f t="shared" si="934"/>
        <v>3.28379698401536-0.888755270995158i</v>
      </c>
      <c r="E3230" t="str">
        <f t="shared" si="935"/>
        <v>-5.44139482282952-38.5811281073801i</v>
      </c>
      <c r="F3230" t="str">
        <f t="shared" si="936"/>
        <v>2.87711826713948-1.15102457781406i</v>
      </c>
      <c r="G3230" t="str">
        <f t="shared" si="937"/>
        <v>0.988731045363721-0.105555508135221i</v>
      </c>
      <c r="H3230" t="str">
        <f t="shared" si="938"/>
        <v>0.0278435884161221-8.27680077412989i</v>
      </c>
      <c r="I3230" t="str">
        <f t="shared" si="939"/>
        <v>-0.0639588269662213-0.161445168007227i</v>
      </c>
      <c r="K3230" t="str">
        <f t="shared" si="940"/>
        <v>0.00203219459314679-0.000873895589220994i</v>
      </c>
      <c r="L3230" t="str">
        <f t="shared" si="941"/>
        <v>0.000714285714285714-0.00683301877274295i</v>
      </c>
      <c r="M3230" t="str">
        <f t="shared" si="942"/>
        <v>0.0025-0.000212884770476556i</v>
      </c>
      <c r="N3230">
        <f t="shared" si="943"/>
        <v>43.558933187322509</v>
      </c>
      <c r="O3230">
        <f t="shared" si="944"/>
        <v>28.718019820172497</v>
      </c>
      <c r="P3230" s="3">
        <f t="shared" si="945"/>
        <v>-28.718019820172497</v>
      </c>
      <c r="Q3230" s="3">
        <f t="shared" si="946"/>
        <v>-136.44106681267749</v>
      </c>
      <c r="R3230">
        <f t="shared" si="947"/>
        <v>43.558933187322509</v>
      </c>
      <c r="S3230">
        <f t="shared" si="948"/>
        <v>176.99118153635013</v>
      </c>
      <c r="T3230">
        <f t="shared" si="931"/>
        <v>-28.718019820172497</v>
      </c>
    </row>
    <row r="3231" spans="1:20" x14ac:dyDescent="0.25">
      <c r="A3231">
        <f t="shared" si="932"/>
        <v>1116294.2512166023</v>
      </c>
      <c r="B3231">
        <f t="shared" si="949"/>
        <v>177663.74802618826</v>
      </c>
      <c r="C3231" t="str">
        <f t="shared" si="933"/>
        <v>-0.0264719186385592-0.0250791352455344i</v>
      </c>
      <c r="D3231" t="str">
        <f t="shared" si="934"/>
        <v>3.28240055206605-0.891109429550715i</v>
      </c>
      <c r="E3231" t="str">
        <f t="shared" si="935"/>
        <v>-5.43234303532003-38.4152749887334i</v>
      </c>
      <c r="F3231" t="str">
        <f t="shared" si="936"/>
        <v>2.87687141207018-1.14897076304429i</v>
      </c>
      <c r="G3231" t="str">
        <f t="shared" si="937"/>
        <v>0.988646212816687-0.105947528050016i</v>
      </c>
      <c r="H3231" t="str">
        <f t="shared" si="938"/>
        <v>0.0276068652167992-8.2454360030682i</v>
      </c>
      <c r="I3231" t="str">
        <f t="shared" si="939"/>
        <v>-0.0636044026312661-0.160818187499618i</v>
      </c>
      <c r="K3231" t="str">
        <f t="shared" si="940"/>
        <v>0.00203027553009849-0.000874798814268135i</v>
      </c>
      <c r="L3231" t="str">
        <f t="shared" si="941"/>
        <v>0.000714285714285714-0.00680715159667558i</v>
      </c>
      <c r="M3231" t="str">
        <f t="shared" si="942"/>
        <v>0.0025-0.000212078870767639i</v>
      </c>
      <c r="N3231">
        <f t="shared" si="943"/>
        <v>43.452384657283972</v>
      </c>
      <c r="O3231">
        <f t="shared" si="944"/>
        <v>28.762380023971119</v>
      </c>
      <c r="P3231" s="3">
        <f t="shared" si="945"/>
        <v>-28.762380023971119</v>
      </c>
      <c r="Q3231" s="3">
        <f t="shared" si="946"/>
        <v>-136.54761534271603</v>
      </c>
      <c r="R3231">
        <f t="shared" si="947"/>
        <v>43.452384657283972</v>
      </c>
      <c r="S3231">
        <f t="shared" si="948"/>
        <v>177.66374802618827</v>
      </c>
      <c r="T3231">
        <f t="shared" si="931"/>
        <v>-28.762380023971119</v>
      </c>
    </row>
    <row r="3232" spans="1:20" x14ac:dyDescent="0.25">
      <c r="A3232">
        <f t="shared" si="932"/>
        <v>1120536.1693712254</v>
      </c>
      <c r="B3232">
        <f t="shared" si="949"/>
        <v>178338.87026868778</v>
      </c>
      <c r="C3232" t="str">
        <f t="shared" si="933"/>
        <v>-0.0263835445085592-0.0249021047488896i</v>
      </c>
      <c r="D3232" t="str">
        <f t="shared" si="934"/>
        <v>3.2809946878175-0.893471508347142i</v>
      </c>
      <c r="E3232" t="str">
        <f t="shared" si="935"/>
        <v>-5.42331539587517-38.2502303811079i</v>
      </c>
      <c r="F3232" t="str">
        <f t="shared" si="936"/>
        <v>2.87662272017914-1.14693307834492i</v>
      </c>
      <c r="G3232" t="str">
        <f t="shared" si="937"/>
        <v>0.988560749039896-0.106340935192312i</v>
      </c>
      <c r="H3232" t="str">
        <f t="shared" si="938"/>
        <v>0.0273720016860365-8.21419018003082i</v>
      </c>
      <c r="I3232" t="str">
        <f t="shared" si="939"/>
        <v>-0.0632526346184897-0.160193550347902i</v>
      </c>
      <c r="K3232" t="str">
        <f t="shared" si="940"/>
        <v>0.00202834689980306-0.000875703619511617i</v>
      </c>
      <c r="L3232" t="str">
        <f t="shared" si="941"/>
        <v>0.000714285714285714-0.00678138234376928i</v>
      </c>
      <c r="M3232" t="str">
        <f t="shared" si="942"/>
        <v>0.0025-0.000211276021884478i</v>
      </c>
      <c r="N3232">
        <f t="shared" si="943"/>
        <v>43.345411421336451</v>
      </c>
      <c r="O3232">
        <f t="shared" si="944"/>
        <v>28.806760540044863</v>
      </c>
      <c r="P3232" s="3">
        <f t="shared" si="945"/>
        <v>-28.806760540044863</v>
      </c>
      <c r="Q3232" s="3">
        <f t="shared" si="946"/>
        <v>-136.65458857866355</v>
      </c>
      <c r="R3232">
        <f t="shared" si="947"/>
        <v>43.345411421336451</v>
      </c>
      <c r="S3232">
        <f t="shared" si="948"/>
        <v>178.33887026868777</v>
      </c>
      <c r="T3232">
        <f t="shared" si="931"/>
        <v>-28.806760540044863</v>
      </c>
    </row>
    <row r="3233" spans="1:20" x14ac:dyDescent="0.25">
      <c r="A3233">
        <f t="shared" si="932"/>
        <v>1124794.206814836</v>
      </c>
      <c r="B3233">
        <f t="shared" si="949"/>
        <v>179016.5579757088</v>
      </c>
      <c r="C3233" t="str">
        <f t="shared" si="933"/>
        <v>-0.026295412716655-0.0247258865498084i</v>
      </c>
      <c r="D3233" t="str">
        <f t="shared" si="934"/>
        <v>3.27957933623795-0.895841491670231i</v>
      </c>
      <c r="E3233" t="str">
        <f t="shared" si="935"/>
        <v>-5.41431232758181-38.0859889084755i</v>
      </c>
      <c r="F3233" t="str">
        <f t="shared" si="936"/>
        <v>2.87637217812366-1.14491148995021i</v>
      </c>
      <c r="G3233" t="str">
        <f t="shared" si="937"/>
        <v>0.988474649448073-0.106735733691122i</v>
      </c>
      <c r="H3233" t="str">
        <f t="shared" si="938"/>
        <v>0.0271389839813383-8.18306285233433i</v>
      </c>
      <c r="I3233" t="str">
        <f t="shared" si="939"/>
        <v>-0.0629035026607672-0.159571247294548i</v>
      </c>
      <c r="K3233" t="str">
        <f t="shared" si="940"/>
        <v>0.00202640868621466-0.000876609935609123i</v>
      </c>
      <c r="L3233" t="str">
        <f t="shared" si="941"/>
        <v>0.000714285714285714-0.00675571064332465i</v>
      </c>
      <c r="M3233" t="str">
        <f t="shared" si="942"/>
        <v>0.0025-0.000210476212277822i</v>
      </c>
      <c r="N3233">
        <f t="shared" si="943"/>
        <v>43.238012826098355</v>
      </c>
      <c r="O3233">
        <f t="shared" si="944"/>
        <v>28.851161845566331</v>
      </c>
      <c r="P3233" s="3">
        <f t="shared" si="945"/>
        <v>-28.851161845566331</v>
      </c>
      <c r="Q3233" s="3">
        <f t="shared" si="946"/>
        <v>-136.76198717390164</v>
      </c>
      <c r="R3233">
        <f t="shared" si="947"/>
        <v>43.238012826098355</v>
      </c>
      <c r="S3233">
        <f t="shared" si="948"/>
        <v>179.01655797570879</v>
      </c>
      <c r="T3233">
        <f t="shared" si="931"/>
        <v>-28.851161845566331</v>
      </c>
    </row>
    <row r="3234" spans="1:20" x14ac:dyDescent="0.25">
      <c r="A3234">
        <f t="shared" si="932"/>
        <v>1129068.4248007324</v>
      </c>
      <c r="B3234">
        <f t="shared" si="949"/>
        <v>179696.82089601649</v>
      </c>
      <c r="C3234" t="str">
        <f t="shared" si="933"/>
        <v>-0.0262075201897563-0.0245504765634174i</v>
      </c>
      <c r="D3234" t="str">
        <f t="shared" si="934"/>
        <v>3.27815444209992-0.898219363461479i</v>
      </c>
      <c r="E3234" t="str">
        <f t="shared" si="935"/>
        <v>-5.40533423880238-37.9225452426336i</v>
      </c>
      <c r="F3234" t="str">
        <f t="shared" si="936"/>
        <v>2.87611977246898-1.14290596427696i</v>
      </c>
      <c r="G3234" t="str">
        <f t="shared" si="937"/>
        <v>0.988387909424322-0.107131927678637i</v>
      </c>
      <c r="H3234" t="str">
        <f t="shared" si="938"/>
        <v>0.0269077983646176-8.15205356903981i</v>
      </c>
      <c r="I3234" t="str">
        <f t="shared" si="939"/>
        <v>-0.062556986643375-0.15895126911936i</v>
      </c>
      <c r="K3234" t="str">
        <f t="shared" si="940"/>
        <v>0.00202446087368297-0.000877517692899351i</v>
      </c>
      <c r="L3234" t="str">
        <f t="shared" si="941"/>
        <v>0.000714285714285714-0.00673013612604568i</v>
      </c>
      <c r="M3234" t="str">
        <f t="shared" si="942"/>
        <v>0.0025-0.000209679430442142i</v>
      </c>
      <c r="N3234">
        <f t="shared" si="943"/>
        <v>43.130188234453527</v>
      </c>
      <c r="O3234">
        <f t="shared" si="944"/>
        <v>28.895584417097815</v>
      </c>
      <c r="P3234" s="3">
        <f t="shared" si="945"/>
        <v>-28.895584417097815</v>
      </c>
      <c r="Q3234" s="3">
        <f t="shared" si="946"/>
        <v>-136.86981176554647</v>
      </c>
      <c r="R3234">
        <f t="shared" si="947"/>
        <v>43.130188234453527</v>
      </c>
      <c r="S3234">
        <f t="shared" si="948"/>
        <v>179.6968208960165</v>
      </c>
      <c r="T3234">
        <f t="shared" si="931"/>
        <v>-28.895584417097815</v>
      </c>
    </row>
    <row r="3235" spans="1:20" x14ac:dyDescent="0.25">
      <c r="A3235">
        <f t="shared" si="932"/>
        <v>1133358.8848149753</v>
      </c>
      <c r="B3235">
        <f t="shared" si="949"/>
        <v>180379.66881542135</v>
      </c>
      <c r="C3235" t="str">
        <f t="shared" si="933"/>
        <v>-0.0261198638825931-0.0243758707610454i</v>
      </c>
      <c r="D3235" t="str">
        <f t="shared" si="934"/>
        <v>3.27671994998148-0.900605107314472i</v>
      </c>
      <c r="E3235" t="str">
        <f t="shared" si="935"/>
        <v>-5.39638152349166-37.7598941026829i</v>
      </c>
      <c r="F3235" t="str">
        <f t="shared" si="936"/>
        <v>2.87586548968771-1.1409164679235i</v>
      </c>
      <c r="G3235" t="str">
        <f t="shared" si="937"/>
        <v>0.988300524319932-0.107529521290108i</v>
      </c>
      <c r="H3235" t="str">
        <f t="shared" si="938"/>
        <v>0.0266784312013734-8.12116188094584i</v>
      </c>
      <c r="I3235" t="str">
        <f t="shared" si="939"/>
        <v>-0.0622130666028256-0.158333606639307i</v>
      </c>
      <c r="K3235" t="str">
        <f t="shared" si="940"/>
        <v>0.00202250344695846-0.000878426821403979i</v>
      </c>
      <c r="L3235" t="str">
        <f t="shared" si="941"/>
        <v>0.000714285714285714-0.00670465842403432i</v>
      </c>
      <c r="M3235" t="str">
        <f t="shared" si="942"/>
        <v>0.0025-0.000208885664915464i</v>
      </c>
      <c r="N3235">
        <f t="shared" si="943"/>
        <v>43.021937025498403</v>
      </c>
      <c r="O3235">
        <f t="shared" si="944"/>
        <v>28.94002873059479</v>
      </c>
      <c r="P3235" s="3">
        <f t="shared" si="945"/>
        <v>-28.94002873059479</v>
      </c>
      <c r="Q3235" s="3">
        <f t="shared" si="946"/>
        <v>-136.9780629745016</v>
      </c>
      <c r="R3235">
        <f t="shared" si="947"/>
        <v>43.021937025498403</v>
      </c>
      <c r="S3235">
        <f t="shared" si="948"/>
        <v>180.37966881542135</v>
      </c>
      <c r="T3235">
        <f t="shared" si="931"/>
        <v>-28.94002873059479</v>
      </c>
    </row>
    <row r="3236" spans="1:20" x14ac:dyDescent="0.25">
      <c r="A3236">
        <f t="shared" si="932"/>
        <v>1137665.6485772722</v>
      </c>
      <c r="B3236">
        <f t="shared" si="949"/>
        <v>181065.11155691996</v>
      </c>
      <c r="C3236" t="str">
        <f t="shared" si="933"/>
        <v>-0.0260324407777524-0.024202065169563i</v>
      </c>
      <c r="D3236" t="str">
        <f t="shared" si="934"/>
        <v>3.27527580426766-0.902998706471327i</v>
      </c>
      <c r="E3236" t="str">
        <f t="shared" si="935"/>
        <v>-5.38745456150521-37.5980302545163i</v>
      </c>
      <c r="F3236" t="str">
        <f t="shared" si="936"/>
        <v>2.87560931615948-1.13894296766874i</v>
      </c>
      <c r="G3236" t="str">
        <f t="shared" si="937"/>
        <v>0.988212489454188-0.107928518663718i</v>
      </c>
      <c r="H3236" t="str">
        <f t="shared" si="938"/>
        <v>0.0264508689598769-8.09038734058164i</v>
      </c>
      <c r="I3236" t="str">
        <f t="shared" si="939"/>
        <v>-0.0618717227257158-0.157718250708366i</v>
      </c>
      <c r="K3236" t="str">
        <f t="shared" si="940"/>
        <v>0.00202053639119786-0.000879337250829663i</v>
      </c>
      <c r="L3236" t="str">
        <f t="shared" si="941"/>
        <v>0.000714285714285714-0.00667927717078535i</v>
      </c>
      <c r="M3236" t="str">
        <f t="shared" si="942"/>
        <v>0.0025-0.000208094904279202i</v>
      </c>
      <c r="N3236">
        <f t="shared" si="943"/>
        <v>42.913258594496853</v>
      </c>
      <c r="O3236">
        <f t="shared" si="944"/>
        <v>28.984495261407098</v>
      </c>
      <c r="P3236" s="3">
        <f t="shared" si="945"/>
        <v>-28.984495261407098</v>
      </c>
      <c r="Q3236" s="3">
        <f t="shared" si="946"/>
        <v>-137.08674140550315</v>
      </c>
      <c r="R3236">
        <f t="shared" si="947"/>
        <v>42.913258594496853</v>
      </c>
      <c r="S3236">
        <f t="shared" si="948"/>
        <v>181.06511155691996</v>
      </c>
      <c r="T3236">
        <f t="shared" si="931"/>
        <v>-28.984495261407098</v>
      </c>
    </row>
    <row r="3237" spans="1:20" x14ac:dyDescent="0.25">
      <c r="A3237">
        <f t="shared" si="932"/>
        <v>1141988.7780418657</v>
      </c>
      <c r="B3237">
        <f t="shared" si="949"/>
        <v>181753.15898083625</v>
      </c>
      <c r="C3237" t="str">
        <f t="shared" si="933"/>
        <v>-0.0259452478857055-0.0240290558707169i</v>
      </c>
      <c r="D3237" t="str">
        <f t="shared" si="934"/>
        <v>3.27382194915153-0.905400143818892i</v>
      </c>
      <c r="E3237" t="str">
        <f t="shared" si="935"/>
        <v>-5.37855371890291-37.4369485103073i</v>
      </c>
      <c r="F3237" t="str">
        <f t="shared" si="936"/>
        <v>2.87535123817007-1.13698543047107i</v>
      </c>
      <c r="G3237" t="str">
        <f t="shared" si="937"/>
        <v>0.988123800114174-0.108328923940461i</v>
      </c>
      <c r="H3237" t="str">
        <f t="shared" si="938"/>
        <v>0.0262250982103606-8.05972950220013i</v>
      </c>
      <c r="I3237" t="str">
        <f t="shared" si="939"/>
        <v>-0.0615329353475745-0.157105192217343i</v>
      </c>
      <c r="K3237" t="str">
        <f t="shared" si="940"/>
        <v>0.0020185596919694-0.000880248910570121i</v>
      </c>
      <c r="L3237" t="str">
        <f t="shared" si="941"/>
        <v>0.000714285714285714-0.00665399200118084i</v>
      </c>
      <c r="M3237" t="str">
        <f t="shared" si="942"/>
        <v>0.0025-0.000207307137158002i</v>
      </c>
      <c r="N3237">
        <f t="shared" si="943"/>
        <v>42.80415235283121</v>
      </c>
      <c r="O3237">
        <f t="shared" si="944"/>
        <v>29.028984484283484</v>
      </c>
      <c r="P3237" s="3">
        <f t="shared" si="945"/>
        <v>-29.028984484283484</v>
      </c>
      <c r="Q3237" s="3">
        <f t="shared" si="946"/>
        <v>-137.19584764716879</v>
      </c>
      <c r="R3237">
        <f t="shared" si="947"/>
        <v>42.80415235283121</v>
      </c>
      <c r="S3237">
        <f t="shared" si="948"/>
        <v>181.75315898083625</v>
      </c>
      <c r="T3237">
        <f t="shared" si="931"/>
        <v>-29.028984484283484</v>
      </c>
    </row>
    <row r="3238" spans="1:20" x14ac:dyDescent="0.25">
      <c r="A3238">
        <f t="shared" si="932"/>
        <v>1146328.3353984249</v>
      </c>
      <c r="B3238">
        <f t="shared" si="949"/>
        <v>182443.82098496344</v>
      </c>
      <c r="C3238" t="str">
        <f t="shared" si="933"/>
        <v>-0.0258582822448429-0.0238568390004826i</v>
      </c>
      <c r="D3238" t="str">
        <f t="shared" si="934"/>
        <v>3.2723583286358-0.90780940188523i</v>
      </c>
      <c r="E3238" t="str">
        <f t="shared" si="935"/>
        <v>-5.36967934824624-37.276643728011i</v>
      </c>
      <c r="F3238" t="str">
        <f t="shared" si="936"/>
        <v>2.87509124191108-1.13504382346746i</v>
      </c>
      <c r="G3238" t="str">
        <f t="shared" si="937"/>
        <v>0.988034451554577-0.108730741264018i</v>
      </c>
      <c r="H3238" t="str">
        <f t="shared" si="938"/>
        <v>0.0260011056242168-8.02918792177118i</v>
      </c>
      <c r="I3238" t="str">
        <f t="shared" si="939"/>
        <v>-0.0611966849517322-0.156494422093713i</v>
      </c>
      <c r="K3238" t="str">
        <f t="shared" si="940"/>
        <v>0.00201657333525825-0.000881161729708298i</v>
      </c>
      <c r="L3238" t="str">
        <f t="shared" si="941"/>
        <v>0.000714285714285714-0.0066288025514852i</v>
      </c>
      <c r="M3238" t="str">
        <f t="shared" si="942"/>
        <v>0.0025-0.000206522352219568i</v>
      </c>
      <c r="N3238">
        <f t="shared" si="943"/>
        <v>42.694617727958473</v>
      </c>
      <c r="O3238">
        <f t="shared" si="944"/>
        <v>29.073496873372456</v>
      </c>
      <c r="P3238" s="3">
        <f t="shared" si="945"/>
        <v>-29.073496873372456</v>
      </c>
      <c r="Q3238" s="3">
        <f t="shared" si="946"/>
        <v>-137.30538227204153</v>
      </c>
      <c r="R3238">
        <f t="shared" si="947"/>
        <v>42.694617727958473</v>
      </c>
      <c r="S3238">
        <f t="shared" si="948"/>
        <v>182.44382098496345</v>
      </c>
      <c r="T3238">
        <f t="shared" si="931"/>
        <v>-29.073496873372456</v>
      </c>
    </row>
    <row r="3239" spans="1:20" x14ac:dyDescent="0.25">
      <c r="A3239">
        <f t="shared" si="932"/>
        <v>1150684.383072939</v>
      </c>
      <c r="B3239">
        <f t="shared" si="949"/>
        <v>183137.10750470631</v>
      </c>
      <c r="C3239" t="str">
        <f t="shared" si="933"/>
        <v>-0.0257715409214989-0.0236854107484155i</v>
      </c>
      <c r="D3239" t="str">
        <f t="shared" si="934"/>
        <v>3.27088488653394-0.910226462835765i</v>
      </c>
      <c r="E3239" t="str">
        <f t="shared" si="935"/>
        <v>-5.36083178888778-37.1171108108649i</v>
      </c>
      <c r="F3239" t="str">
        <f t="shared" si="936"/>
        <v>2.87482931347919-1.13311811397228i</v>
      </c>
      <c r="G3239" t="str">
        <f t="shared" si="937"/>
        <v>0.987944438997497-0.109133974780625i</v>
      </c>
      <c r="H3239" t="str">
        <f t="shared" si="938"/>
        <v>0.0257788779731998-7.99876215697468i</v>
      </c>
      <c r="I3239" t="str">
        <f t="shared" si="939"/>
        <v>-0.0608629521681816-0.155885931301452i</v>
      </c>
      <c r="K3239" t="str">
        <f t="shared" si="940"/>
        <v>0.00201457730747187-0.00088207563701861i</v>
      </c>
      <c r="L3239" t="str">
        <f t="shared" si="941"/>
        <v>0.000714285714285714-0.00660370845933971i</v>
      </c>
      <c r="M3239" t="str">
        <f t="shared" si="942"/>
        <v>0.0025-0.000205740538174505i</v>
      </c>
      <c r="N3239">
        <f t="shared" si="943"/>
        <v>42.584654163367787</v>
      </c>
      <c r="O3239">
        <f t="shared" si="944"/>
        <v>29.118032902226059</v>
      </c>
      <c r="P3239" s="3">
        <f t="shared" si="945"/>
        <v>-29.118032902226059</v>
      </c>
      <c r="Q3239" s="3">
        <f t="shared" si="946"/>
        <v>-137.41534583663221</v>
      </c>
      <c r="R3239">
        <f t="shared" si="947"/>
        <v>42.584654163367787</v>
      </c>
      <c r="S3239">
        <f t="shared" si="948"/>
        <v>183.13710750470631</v>
      </c>
      <c r="T3239">
        <f t="shared" si="931"/>
        <v>-29.118032902226059</v>
      </c>
    </row>
    <row r="3240" spans="1:20" x14ac:dyDescent="0.25">
      <c r="A3240">
        <f t="shared" si="932"/>
        <v>1155056.983728616</v>
      </c>
      <c r="B3240">
        <f t="shared" si="949"/>
        <v>183833.02851322418</v>
      </c>
      <c r="C3240" t="str">
        <f t="shared" si="933"/>
        <v>-0.0256850210099847-0.0235147673570145i</v>
      </c>
      <c r="D3240" t="str">
        <f t="shared" si="934"/>
        <v>3.26940156647189-0.912651308469745i</v>
      </c>
      <c r="E3240" t="str">
        <f t="shared" si="935"/>
        <v>-5.35201136725814-36.9583447069025i</v>
      </c>
      <c r="F3240" t="str">
        <f t="shared" si="936"/>
        <v>2.8745654388758-1.13120826947646i</v>
      </c>
      <c r="G3240" t="str">
        <f t="shared" si="937"/>
        <v>0.987853757632243-0.109538628638945i</v>
      </c>
      <c r="H3240" t="str">
        <f t="shared" si="938"/>
        <v>0.0255584021286353-7.96845176719384i</v>
      </c>
      <c r="I3240" t="str">
        <f t="shared" si="939"/>
        <v>-0.0605317177724674-0.155279710840882i</v>
      </c>
      <c r="K3240" t="str">
        <f t="shared" si="940"/>
        <v>0.00201257159544536-0.000882990560969229i</v>
      </c>
      <c r="L3240" t="str">
        <f t="shared" si="941"/>
        <v>0.000714285714285714-0.00657870936375744i</v>
      </c>
      <c r="M3240" t="str">
        <f t="shared" si="942"/>
        <v>0.0025-0.000204961683776155i</v>
      </c>
      <c r="N3240">
        <f t="shared" si="943"/>
        <v>42.474261118535594</v>
      </c>
      <c r="O3240">
        <f t="shared" si="944"/>
        <v>29.162593043800701</v>
      </c>
      <c r="P3240" s="3">
        <f t="shared" si="945"/>
        <v>-29.162593043800701</v>
      </c>
      <c r="Q3240" s="3">
        <f t="shared" si="946"/>
        <v>-137.52573888146441</v>
      </c>
      <c r="R3240">
        <f t="shared" si="947"/>
        <v>42.474261118535594</v>
      </c>
      <c r="S3240">
        <f t="shared" si="948"/>
        <v>183.83302851322418</v>
      </c>
      <c r="T3240">
        <f t="shared" si="931"/>
        <v>-29.162593043800701</v>
      </c>
    </row>
    <row r="3241" spans="1:20" x14ac:dyDescent="0.25">
      <c r="A3241">
        <f t="shared" si="932"/>
        <v>1159446.200266785</v>
      </c>
      <c r="B3241">
        <f t="shared" si="949"/>
        <v>184531.59402157445</v>
      </c>
      <c r="C3241" t="str">
        <f t="shared" si="933"/>
        <v>-0.025598719632612-0.0233449051210882i</v>
      </c>
      <c r="D3241" t="str">
        <f t="shared" si="934"/>
        <v>3.26790831188935-0.915083920216433i</v>
      </c>
      <c r="E3241" t="str">
        <f t="shared" si="935"/>
        <v>-5.34321839714368-36.8003404084661i</v>
      </c>
      <c r="F3241" t="str">
        <f t="shared" si="936"/>
        <v>2.87429960400624-1.12931425764633i</v>
      </c>
      <c r="G3241" t="str">
        <f t="shared" si="937"/>
        <v>0.987762402615143-0.109944706989937i</v>
      </c>
      <c r="H3241" t="str">
        <f t="shared" si="938"/>
        <v>0.0253396650606358-7.93825631350838i</v>
      </c>
      <c r="I3241" t="str">
        <f t="shared" si="939"/>
        <v>-0.0602029626845665-0.154675751748496i</v>
      </c>
      <c r="K3241" t="str">
        <f t="shared" si="940"/>
        <v>0.00201055618644688-0.000883906429724536i</v>
      </c>
      <c r="L3241" t="str">
        <f t="shared" si="941"/>
        <v>0.000714285714285714-0.00655380490511799i</v>
      </c>
      <c r="M3241" t="str">
        <f t="shared" si="942"/>
        <v>0.0025-0.000204185777820437i</v>
      </c>
      <c r="N3241">
        <f t="shared" si="943"/>
        <v>42.36343806888695</v>
      </c>
      <c r="O3241">
        <f t="shared" si="944"/>
        <v>29.207177770460056</v>
      </c>
      <c r="P3241" s="3">
        <f t="shared" si="945"/>
        <v>-29.207177770460056</v>
      </c>
      <c r="Q3241" s="3">
        <f t="shared" si="946"/>
        <v>-137.63656193111305</v>
      </c>
      <c r="R3241">
        <f t="shared" si="947"/>
        <v>42.36343806888695</v>
      </c>
      <c r="S3241">
        <f t="shared" si="948"/>
        <v>184.53159402157445</v>
      </c>
      <c r="T3241">
        <f t="shared" si="931"/>
        <v>-29.207177770460056</v>
      </c>
    </row>
    <row r="3242" spans="1:20" x14ac:dyDescent="0.25">
      <c r="A3242">
        <f t="shared" si="932"/>
        <v>1163852.0958277988</v>
      </c>
      <c r="B3242">
        <f t="shared" si="949"/>
        <v>185232.81407885643</v>
      </c>
      <c r="C3242" t="str">
        <f t="shared" si="933"/>
        <v>-0.0255126339397179-0.0231758203871282i</v>
      </c>
      <c r="D3242" t="str">
        <f t="shared" si="934"/>
        <v>3.26640506604127-0.917524279131346i</v>
      </c>
      <c r="E3242" t="str">
        <f t="shared" si="935"/>
        <v>-5.33445317996102-36.6430929517289i</v>
      </c>
      <c r="F3242" t="str">
        <f t="shared" si="936"/>
        <v>2.87403179467926-1.12743604632263i</v>
      </c>
      <c r="G3242" t="str">
        <f t="shared" si="937"/>
        <v>0.987670369069342-0.110352213986724i</v>
      </c>
      <c r="H3242" t="str">
        <f t="shared" si="938"/>
        <v>0.0251226538373212-7.90817535868782i</v>
      </c>
      <c r="I3242" t="str">
        <f t="shared" si="939"/>
        <v>-0.0598766679677862-0.1540740450968i</v>
      </c>
      <c r="K3242" t="str">
        <f t="shared" si="940"/>
        <v>0.00200853106818297-0.000884823171147535i</v>
      </c>
      <c r="L3242" t="str">
        <f t="shared" si="941"/>
        <v>0.000714285714285714-0.00652899472516239i</v>
      </c>
      <c r="M3242" t="str">
        <f t="shared" si="942"/>
        <v>0.0025-0.000203412809145684i</v>
      </c>
      <c r="N3242">
        <f t="shared" si="943"/>
        <v>42.252184505755622</v>
      </c>
      <c r="O3242">
        <f t="shared" si="944"/>
        <v>29.251787553977159</v>
      </c>
      <c r="P3242" s="3">
        <f t="shared" si="945"/>
        <v>-29.251787553977159</v>
      </c>
      <c r="Q3242" s="3">
        <f t="shared" si="946"/>
        <v>-137.74781549424438</v>
      </c>
      <c r="R3242">
        <f t="shared" si="947"/>
        <v>42.252184505755622</v>
      </c>
      <c r="S3242">
        <f t="shared" si="948"/>
        <v>185.23281407885642</v>
      </c>
      <c r="T3242">
        <f t="shared" si="931"/>
        <v>-29.251787553977159</v>
      </c>
    </row>
    <row r="3243" spans="1:20" x14ac:dyDescent="0.25">
      <c r="A3243">
        <f t="shared" si="932"/>
        <v>1168274.7337919443</v>
      </c>
      <c r="B3243">
        <f t="shared" si="949"/>
        <v>185936.69877235609</v>
      </c>
      <c r="C3243" t="str">
        <f t="shared" si="933"/>
        <v>-0.0254267611096924-0.0230075095526899i</v>
      </c>
      <c r="D3243" t="str">
        <f t="shared" si="934"/>
        <v>3.26489177199958-0.919972365892633i</v>
      </c>
      <c r="E3243" t="str">
        <f t="shared" si="935"/>
        <v>-5.32571600502508-36.4865974162232i</v>
      </c>
      <c r="F3243" t="str">
        <f t="shared" si="936"/>
        <v>2.87376199660657-1.12557360351954i</v>
      </c>
      <c r="G3243" t="str">
        <f t="shared" si="937"/>
        <v>0.987577652084606-0.11076115378445i</v>
      </c>
      <c r="H3243" t="str">
        <f t="shared" si="938"/>
        <v>0.0249073556240456-7.87820846718476i</v>
      </c>
      <c r="I3243" t="str">
        <f t="shared" si="939"/>
        <v>-0.059552814827672-0.15347458199416i</v>
      </c>
      <c r="K3243" t="str">
        <f t="shared" si="940"/>
        <v>0.00200649622880393-0.000885740712802442i</v>
      </c>
      <c r="L3243" t="str">
        <f t="shared" si="941"/>
        <v>0.000714285714285714-0.00650427846698782i</v>
      </c>
      <c r="M3243" t="str">
        <f t="shared" si="942"/>
        <v>0.0025-0.000202642766632481i</v>
      </c>
      <c r="N3243">
        <f t="shared" si="943"/>
        <v>42.140499936343645</v>
      </c>
      <c r="O3243">
        <f t="shared" si="944"/>
        <v>29.296422865535526</v>
      </c>
      <c r="P3243" s="3">
        <f t="shared" si="945"/>
        <v>-29.296422865535526</v>
      </c>
      <c r="Q3243" s="3">
        <f t="shared" si="946"/>
        <v>-137.85950006365636</v>
      </c>
      <c r="R3243">
        <f t="shared" si="947"/>
        <v>42.140499936343645</v>
      </c>
      <c r="S3243">
        <f t="shared" si="948"/>
        <v>185.9366987723561</v>
      </c>
      <c r="T3243">
        <f t="shared" si="931"/>
        <v>-29.296422865535526</v>
      </c>
    </row>
    <row r="3244" spans="1:20" x14ac:dyDescent="0.25">
      <c r="A3244">
        <f t="shared" si="932"/>
        <v>1172714.1777803539</v>
      </c>
      <c r="B3244">
        <f t="shared" si="949"/>
        <v>186643.25822769105</v>
      </c>
      <c r="C3244" t="str">
        <f t="shared" si="933"/>
        <v>-0.0253410983489982-0.0228399690657778i</v>
      </c>
      <c r="D3244" t="str">
        <f t="shared" si="934"/>
        <v>3.26336837265454-0.922428160797185i</v>
      </c>
      <c r="E3244" t="str">
        <f t="shared" si="935"/>
        <v>-5.31700714981165-36.3308489243721i</v>
      </c>
      <c r="F3244" t="str">
        <f t="shared" si="936"/>
        <v>2.87349019540209-1.12372689742354i</v>
      </c>
      <c r="G3244" t="str">
        <f t="shared" si="937"/>
        <v>0.987484246717122-0.111171530540153i</v>
      </c>
      <c r="H3244" t="str">
        <f t="shared" si="938"/>
        <v>0.0246937576826307-7.84835520512824i</v>
      </c>
      <c r="I3244" t="str">
        <f t="shared" si="939"/>
        <v>-0.0592313846109148-0.152877353584628i</v>
      </c>
      <c r="K3244" t="str">
        <f t="shared" si="940"/>
        <v>0.00200445165690921-0.000886658981957303i</v>
      </c>
      <c r="L3244" t="str">
        <f t="shared" si="941"/>
        <v>0.000714285714285714-0.00647965577504264i</v>
      </c>
      <c r="M3244" t="str">
        <f t="shared" si="942"/>
        <v>0.0025-0.000201875639203507i</v>
      </c>
      <c r="N3244">
        <f t="shared" si="943"/>
        <v>42.028383883686956</v>
      </c>
      <c r="O3244">
        <f t="shared" si="944"/>
        <v>29.341084175731559</v>
      </c>
      <c r="P3244" s="3">
        <f t="shared" si="945"/>
        <v>-29.341084175731559</v>
      </c>
      <c r="Q3244" s="3">
        <f t="shared" si="946"/>
        <v>-137.97161611631304</v>
      </c>
      <c r="R3244">
        <f t="shared" si="947"/>
        <v>42.028383883686956</v>
      </c>
      <c r="S3244">
        <f t="shared" si="948"/>
        <v>186.64325822769106</v>
      </c>
      <c r="T3244">
        <f t="shared" ref="T3244:T3307" si="950">P3244</f>
        <v>-29.341084175731559</v>
      </c>
    </row>
    <row r="3245" spans="1:20" x14ac:dyDescent="0.25">
      <c r="A3245">
        <f t="shared" ref="A3245:A3308" si="951">2*PI()*B3245</f>
        <v>1177170.4916559192</v>
      </c>
      <c r="B3245">
        <f t="shared" si="949"/>
        <v>187352.50260895627</v>
      </c>
      <c r="C3245" t="str">
        <f t="shared" ref="C3245:C3308" si="952">IMPRODUCT(D3245,E3245,$C$40,,K3245,$C$41)</f>
        <v>-0.0252556428921949-0.022673195424239i</v>
      </c>
      <c r="D3245" t="str">
        <f t="shared" ref="D3245:D3308" si="953">IMDIV(IMPRODUCT($C$37,$C$38,COMPLEX(1,A3245/$C$38)),IMSUM(-1*A3245*A3245/$C$39,COMPLEX(0,1*A3245)))</f>
        <v>3.2618348107166-0.924891643756968i</v>
      </c>
      <c r="E3245" t="str">
        <f t="shared" ref="E3245:E3308" si="954">IMDIV(IMPRODUCT(IMSUM(F3245,G3245),$C$29,H3245),IMSUM(1,I3245))</f>
        <v>-5.30832688021457-36.1758426410288i</v>
      </c>
      <c r="F3245" t="str">
        <f t="shared" ref="F3245:F3308" si="955">IMDIV(IMPRODUCT($C$14,$C$15,COMPLEX(1,A3245/$C$15)),IMSUM(-1*A3245*A3245/$C$16,COMPLEX(0,A3245)))</f>
        <v>2.87321637658146-1.12189589639245i</v>
      </c>
      <c r="G3245" t="str">
        <f t="shared" ref="G3245:G3308" si="956">IMDIV(1,COMPLEX(1,A3245*$C$9*$C$10))</f>
        <v>0.987390147989296-0.111583348412618i</v>
      </c>
      <c r="H3245" t="str">
        <f t="shared" ref="H3245:H3308" si="957">IMDIV($C$3,IMSUM(K3245,COMPLEX(0,$C$28*A3245)))</f>
        <v>0.0244818473706042-7.81861514031709i</v>
      </c>
      <c r="I3245" t="str">
        <f t="shared" ref="I3245:I3308" si="958">IMPRODUCT(F3245,$C$29,H3245,$C$31)</f>
        <v>-0.0589123588042765-0.152282351047797i</v>
      </c>
      <c r="K3245" t="str">
        <f t="shared" ref="K3245:K3308" si="959">IF($C$26&lt;=0,IMDIV(1,IMSUM(IMDIV(1,L3245),1/$C$18)),IMDIV(1,IMSUM(IMDIV(1,L3245),1/$C$18,IMDIV(1,M3245))))</f>
        <v>0.00200239734155276-0.000887577905586698i</v>
      </c>
      <c r="L3245" t="str">
        <f t="shared" ref="L3245:L3308" si="960">IMSUM($C$21/$C$22,IMDIV(1,COMPLEX(0,$C$20*$C$22*A3245)))</f>
        <v>0.000714285714285714-0.0064551262951212i</v>
      </c>
      <c r="M3245" t="str">
        <f t="shared" ref="M3245:M3308" si="961">IMSUM($C$25/$C$26,IMDIV(1,COMPLEX(0,$C$24*$C$26*A3245)))</f>
        <v>0.0025-0.000201111415823378i</v>
      </c>
      <c r="N3245">
        <f t="shared" ref="N3245:N3308" si="962">ABS(R3245)</f>
        <v>41.915835886618936</v>
      </c>
      <c r="O3245">
        <f t="shared" ref="O3245:O3308" si="963">ABS(P3245)</f>
        <v>29.3857719545754</v>
      </c>
      <c r="P3245" s="3">
        <f t="shared" ref="P3245:P3308" si="964">20*LOG10(IMABS(C3245))</f>
        <v>-29.3857719545754</v>
      </c>
      <c r="Q3245" s="3">
        <f t="shared" ref="Q3245:Q3308" si="965">IMARGUMENT(C3245)*180/PI()</f>
        <v>-138.08416411338106</v>
      </c>
      <c r="R3245">
        <f t="shared" ref="R3245:R3308" si="966">IF(Q3245&lt;0,Q3245+180,Q3245-180)</f>
        <v>41.915835886618936</v>
      </c>
      <c r="S3245">
        <f t="shared" ref="S3245:S3308" si="967">B3245/1000</f>
        <v>187.35250260895629</v>
      </c>
      <c r="T3245">
        <f t="shared" si="950"/>
        <v>-29.3857719545754</v>
      </c>
    </row>
    <row r="3246" spans="1:20" x14ac:dyDescent="0.25">
      <c r="A3246">
        <f t="shared" si="951"/>
        <v>1181643.7395242117</v>
      </c>
      <c r="B3246">
        <f t="shared" ref="B3246:B3309" si="968">B3245*(1+B$42)</f>
        <v>188064.44211887033</v>
      </c>
      <c r="C3246" t="str">
        <f t="shared" si="952"/>
        <v>-0.0251703920019597-0.0225071851751592i</v>
      </c>
      <c r="D3246" t="str">
        <f t="shared" si="953"/>
        <v>3.26029102871793-0.927362794295202i</v>
      </c>
      <c r="E3246" t="str">
        <f t="shared" si="954"/>
        <v>-5.29967545079858-36.0215737730202i</v>
      </c>
      <c r="F3246" t="str">
        <f t="shared" si="955"/>
        <v>2.8729405255615-1.12008056895438i</v>
      </c>
      <c r="G3246" t="str">
        <f t="shared" si="956"/>
        <v>0.987295350889557-0.11199661156224i</v>
      </c>
      <c r="H3246" t="str">
        <f t="shared" si="957"/>
        <v>0.0242716121404435-7.78898784221323i</v>
      </c>
      <c r="I3246" t="str">
        <f t="shared" si="958"/>
        <v>-0.058595719033518-0.151689565598633i</v>
      </c>
      <c r="K3246" t="str">
        <f t="shared" si="959"/>
        <v>0.00200033327224839-0.000888497410374563i</v>
      </c>
      <c r="L3246" t="str">
        <f t="shared" si="960"/>
        <v>0.000714285714285714-0.00643068967435865i</v>
      </c>
      <c r="M3246" t="str">
        <f t="shared" si="961"/>
        <v>0.0025-0.000200350085498484i</v>
      </c>
      <c r="N3246">
        <f t="shared" si="962"/>
        <v>41.802855499734051</v>
      </c>
      <c r="O3246">
        <f t="shared" si="963"/>
        <v>29.430486671492687</v>
      </c>
      <c r="P3246" s="3">
        <f t="shared" si="964"/>
        <v>-29.430486671492687</v>
      </c>
      <c r="Q3246" s="3">
        <f t="shared" si="965"/>
        <v>-138.19714450026595</v>
      </c>
      <c r="R3246">
        <f t="shared" si="966"/>
        <v>41.802855499734051</v>
      </c>
      <c r="S3246">
        <f t="shared" si="967"/>
        <v>188.06444211887032</v>
      </c>
      <c r="T3246">
        <f t="shared" si="950"/>
        <v>-29.430486671492687</v>
      </c>
    </row>
    <row r="3247" spans="1:20" x14ac:dyDescent="0.25">
      <c r="A3247">
        <f t="shared" si="951"/>
        <v>1186133.9857344038</v>
      </c>
      <c r="B3247">
        <f t="shared" si="968"/>
        <v>188779.08699892205</v>
      </c>
      <c r="C3247" t="str">
        <f t="shared" si="952"/>
        <v>-0.025085342969106-0.0223419349142666i</v>
      </c>
      <c r="D3247" t="str">
        <f t="shared" si="953"/>
        <v>3.2587369690142-0.929841591542549i</v>
      </c>
      <c r="E3247" t="str">
        <f t="shared" si="954"/>
        <v>-5.29105310504605-35.8680375686956i</v>
      </c>
      <c r="F3247" t="str">
        <f t="shared" si="955"/>
        <v>2.87266262765951-1.11828088380667i</v>
      </c>
      <c r="G3247" t="str">
        <f t="shared" si="956"/>
        <v>0.987199850372151-0.11241132415088i</v>
      </c>
      <c r="H3247" t="str">
        <f t="shared" si="957"/>
        <v>0.0240630395388267-7.75947288193518i</v>
      </c>
      <c r="I3247" t="str">
        <f t="shared" si="958"/>
        <v>-0.0582814470623365-0.151098988487323i</v>
      </c>
      <c r="K3247" t="str">
        <f t="shared" si="959"/>
        <v>0.00199825943897511-0.000889417422717023i</v>
      </c>
      <c r="L3247" t="str">
        <f t="shared" si="960"/>
        <v>0.000714285714285714-0.00640634556122596i</v>
      </c>
      <c r="M3247" t="str">
        <f t="shared" si="961"/>
        <v>0.0025-0.000199591637276832i</v>
      </c>
      <c r="N3247">
        <f t="shared" si="962"/>
        <v>41.689442293356166</v>
      </c>
      <c r="O3247">
        <f t="shared" si="963"/>
        <v>29.475228795325936</v>
      </c>
      <c r="P3247" s="3">
        <f t="shared" si="964"/>
        <v>-29.475228795325936</v>
      </c>
      <c r="Q3247" s="3">
        <f t="shared" si="965"/>
        <v>-138.31055770664383</v>
      </c>
      <c r="R3247">
        <f t="shared" si="966"/>
        <v>41.689442293356166</v>
      </c>
      <c r="S3247">
        <f t="shared" si="967"/>
        <v>188.77908699892205</v>
      </c>
      <c r="T3247">
        <f t="shared" si="950"/>
        <v>-29.475228795325936</v>
      </c>
    </row>
    <row r="3248" spans="1:20" x14ac:dyDescent="0.25">
      <c r="A3248">
        <f t="shared" si="951"/>
        <v>1190641.2948801946</v>
      </c>
      <c r="B3248">
        <f t="shared" si="968"/>
        <v>189496.44752951796</v>
      </c>
      <c r="C3248" t="str">
        <f t="shared" si="952"/>
        <v>-0.0250004931126031-0.0221774412853416i</v>
      </c>
      <c r="D3248" t="str">
        <f t="shared" si="953"/>
        <v>3.25717257378629-0.932328014233343i</v>
      </c>
      <c r="E3248" t="str">
        <f t="shared" si="954"/>
        <v>-5.28246007559888-35.7152293174824i</v>
      </c>
      <c r="F3248" t="str">
        <f t="shared" si="955"/>
        <v>2.87238266809273-1.11649680981483i</v>
      </c>
      <c r="G3248" t="str">
        <f t="shared" si="956"/>
        <v>0.98710364135694-0.112827490341714i</v>
      </c>
      <c r="H3248" t="str">
        <f t="shared" si="957"/>
        <v>0.0238561172058881-7.7300698322515i</v>
      </c>
      <c r="I3248" t="str">
        <f t="shared" si="958"/>
        <v>-0.0579695247913104-0.150510610999114i</v>
      </c>
      <c r="K3248" t="str">
        <f t="shared" si="959"/>
        <v>0.00199617583218252-0.000890337868725386i</v>
      </c>
      <c r="L3248" t="str">
        <f t="shared" si="960"/>
        <v>0.000714285714285714-0.00638209360552497i</v>
      </c>
      <c r="M3248" t="str">
        <f t="shared" si="961"/>
        <v>0.0025-0.00019883606024789i</v>
      </c>
      <c r="N3248">
        <f t="shared" si="962"/>
        <v>41.575595853505945</v>
      </c>
      <c r="O3248">
        <f t="shared" si="963"/>
        <v>29.519998794335336</v>
      </c>
      <c r="P3248" s="3">
        <f t="shared" si="964"/>
        <v>-29.519998794335336</v>
      </c>
      <c r="Q3248" s="3">
        <f t="shared" si="965"/>
        <v>-138.42440414649406</v>
      </c>
      <c r="R3248">
        <f t="shared" si="966"/>
        <v>41.575595853505945</v>
      </c>
      <c r="S3248">
        <f t="shared" si="967"/>
        <v>189.49644752951795</v>
      </c>
      <c r="T3248">
        <f t="shared" si="950"/>
        <v>-29.519998794335336</v>
      </c>
    </row>
    <row r="3249" spans="1:20" x14ac:dyDescent="0.25">
      <c r="A3249">
        <f t="shared" si="951"/>
        <v>1195165.7318007394</v>
      </c>
      <c r="B3249">
        <f t="shared" si="968"/>
        <v>190216.53403013013</v>
      </c>
      <c r="C3249" t="str">
        <f t="shared" si="952"/>
        <v>-0.0249158397795936-0.0220137009796304i</v>
      </c>
      <c r="D3249" t="str">
        <f t="shared" si="953"/>
        <v>3.25559778504215-0.934822040701739i</v>
      </c>
      <c r="E3249" t="str">
        <f t="shared" si="954"/>
        <v>-5.27389658449659-35.5631443494454i</v>
      </c>
      <c r="F3249" t="str">
        <f t="shared" si="955"/>
        <v>2.87210063197776-1.1147283160115i</v>
      </c>
      <c r="G3249" t="str">
        <f t="shared" si="956"/>
        <v>0.987006718729203-0.113245114299095i</v>
      </c>
      <c r="H3249" t="str">
        <f t="shared" si="957"/>
        <v>0.0236508328744796-7.7007782675742i</v>
      </c>
      <c r="I3249" t="str">
        <f t="shared" si="958"/>
        <v>-0.0576599342568531-0.149924424454163i</v>
      </c>
      <c r="K3249" t="str">
        <f t="shared" si="959"/>
        <v>0.00199408244279611-0.000891258674229147i</v>
      </c>
      <c r="L3249" t="str">
        <f t="shared" si="960"/>
        <v>0.000714285714285714-0.00635793345838314i</v>
      </c>
      <c r="M3249" t="str">
        <f t="shared" si="961"/>
        <v>0.0025-0.000198083343542429i</v>
      </c>
      <c r="N3249">
        <f t="shared" si="962"/>
        <v>41.461315781868933</v>
      </c>
      <c r="O3249">
        <f t="shared" si="963"/>
        <v>29.564797136199978</v>
      </c>
      <c r="P3249" s="3">
        <f t="shared" si="964"/>
        <v>-29.564797136199978</v>
      </c>
      <c r="Q3249" s="3">
        <f t="shared" si="965"/>
        <v>-138.53868421813107</v>
      </c>
      <c r="R3249">
        <f t="shared" si="966"/>
        <v>41.461315781868933</v>
      </c>
      <c r="S3249">
        <f t="shared" si="967"/>
        <v>190.21653403013013</v>
      </c>
      <c r="T3249">
        <f t="shared" si="950"/>
        <v>-29.564797136199978</v>
      </c>
    </row>
    <row r="3250" spans="1:20" x14ac:dyDescent="0.25">
      <c r="A3250">
        <f t="shared" si="951"/>
        <v>1199707.3615815823</v>
      </c>
      <c r="B3250">
        <f t="shared" si="968"/>
        <v>190939.35685944464</v>
      </c>
      <c r="C3250" t="str">
        <f t="shared" si="952"/>
        <v>-0.0248313803454102-0.0218507107352656i</v>
      </c>
      <c r="D3250" t="str">
        <f t="shared" si="953"/>
        <v>3.25401254461864-0.937323648877938i</v>
      </c>
      <c r="E3250" t="str">
        <f t="shared" si="954"/>
        <v>-5.26536284340751-35.4117780348532i</v>
      </c>
      <c r="F3250" t="str">
        <f t="shared" si="955"/>
        <v>2.87181650433004-1.11297537159543i</v>
      </c>
      <c r="G3250" t="str">
        <f t="shared" si="956"/>
        <v>0.986909077339427-0.113664200188397i</v>
      </c>
      <c r="H3250" t="str">
        <f t="shared" si="957"/>
        <v>0.0234471743694369-7.67159776395222i</v>
      </c>
      <c r="I3250" t="str">
        <f t="shared" si="958"/>
        <v>-0.057352657630176-0.149340420207381i</v>
      </c>
      <c r="K3250" t="str">
        <f t="shared" si="959"/>
        <v>0.00199197926222256-0.000892179764779134i</v>
      </c>
      <c r="L3250" t="str">
        <f t="shared" si="960"/>
        <v>0.000714285714285714-0.00633386477224859i</v>
      </c>
      <c r="M3250" t="str">
        <f t="shared" si="961"/>
        <v>0.0025-0.000197333476332366i</v>
      </c>
      <c r="N3250">
        <f t="shared" si="962"/>
        <v>41.346601695766282</v>
      </c>
      <c r="O3250">
        <f t="shared" si="963"/>
        <v>29.609624288018427</v>
      </c>
      <c r="P3250" s="3">
        <f t="shared" si="964"/>
        <v>-29.609624288018427</v>
      </c>
      <c r="Q3250" s="3">
        <f t="shared" si="965"/>
        <v>-138.65339830423372</v>
      </c>
      <c r="R3250">
        <f t="shared" si="966"/>
        <v>41.346601695766282</v>
      </c>
      <c r="S3250">
        <f t="shared" si="967"/>
        <v>190.93935685944464</v>
      </c>
      <c r="T3250">
        <f t="shared" si="950"/>
        <v>-29.609624288018427</v>
      </c>
    </row>
    <row r="3251" spans="1:20" x14ac:dyDescent="0.25">
      <c r="A3251">
        <f t="shared" si="951"/>
        <v>1204266.2495555924</v>
      </c>
      <c r="B3251">
        <f t="shared" si="968"/>
        <v>191664.92641551053</v>
      </c>
      <c r="C3251" t="str">
        <f t="shared" si="952"/>
        <v>-0.0247471122135914-0.0216884673366903i</v>
      </c>
      <c r="D3251" t="str">
        <f t="shared" si="953"/>
        <v>3.25241679418339-0.939832816284277i</v>
      </c>
      <c r="E3251" t="str">
        <f t="shared" si="954"/>
        <v>-5.25685905385831-35.261125783747i</v>
      </c>
      <c r="F3251" t="str">
        <f t="shared" si="955"/>
        <v>2.8715302700631-1.11123794593039i</v>
      </c>
      <c r="G3251" t="str">
        <f t="shared" si="956"/>
        <v>0.986810712003106-0.114084752175866i</v>
      </c>
      <c r="H3251" t="str">
        <f t="shared" si="957"/>
        <v>0.0232451296068537-7.64252789906505i</v>
      </c>
      <c r="I3251" t="str">
        <f t="shared" si="958"/>
        <v>-0.0570476772162571-0.148758589648276i</v>
      </c>
      <c r="K3251" t="str">
        <f t="shared" si="959"/>
        <v>0.00198986628235515-0.000893101065650687i</v>
      </c>
      <c r="L3251" t="str">
        <f t="shared" si="960"/>
        <v>0.000714285714285714-0.00630988720088522i</v>
      </c>
      <c r="M3251" t="str">
        <f t="shared" si="961"/>
        <v>0.0025-0.00019658644783061i</v>
      </c>
      <c r="N3251">
        <f t="shared" si="962"/>
        <v>41.23145322812428</v>
      </c>
      <c r="O3251">
        <f t="shared" si="963"/>
        <v>29.654480716309607</v>
      </c>
      <c r="P3251" s="3">
        <f t="shared" si="964"/>
        <v>-29.654480716309607</v>
      </c>
      <c r="Q3251" s="3">
        <f t="shared" si="965"/>
        <v>-138.76854677187572</v>
      </c>
      <c r="R3251">
        <f t="shared" si="966"/>
        <v>41.23145322812428</v>
      </c>
      <c r="S3251">
        <f t="shared" si="967"/>
        <v>191.66492641551054</v>
      </c>
      <c r="T3251">
        <f t="shared" si="950"/>
        <v>-29.654480716309607</v>
      </c>
    </row>
    <row r="3252" spans="1:20" x14ac:dyDescent="0.25">
      <c r="A3252">
        <f t="shared" si="951"/>
        <v>1208842.4613039037</v>
      </c>
      <c r="B3252">
        <f t="shared" si="968"/>
        <v>192393.25313588948</v>
      </c>
      <c r="C3252" t="str">
        <f t="shared" si="952"/>
        <v>-0.024663032815895-0.021526967614089i</v>
      </c>
      <c r="D3252" t="str">
        <f t="shared" si="953"/>
        <v>3.25081047523677-0.942349520031434i</v>
      </c>
      <c r="E3252" t="str">
        <f t="shared" si="954"/>
        <v>-5.24838540745522-35.111183045517i</v>
      </c>
      <c r="F3252" t="str">
        <f t="shared" si="955"/>
        <v>2.87124191398806-1.10951600854407i</v>
      </c>
      <c r="G3252" t="str">
        <f t="shared" si="956"/>
        <v>0.986711617500537-0.114506774428465i</v>
      </c>
      <c r="H3252" t="str">
        <f t="shared" si="957"/>
        <v>0.0230446865933582-7.61356825221615i</v>
      </c>
      <c r="I3252" t="str">
        <f t="shared" si="958"/>
        <v>-0.0567449754528149-0.148178924200802i</v>
      </c>
      <c r="K3252" t="str">
        <f t="shared" si="959"/>
        <v>0.00198774349557898-0.00089402250184697i</v>
      </c>
      <c r="L3252" t="str">
        <f t="shared" si="960"/>
        <v>0.000714285714285714-0.00628600039936761i</v>
      </c>
      <c r="M3252" t="str">
        <f t="shared" si="961"/>
        <v>0.0025-0.000195842247290904i</v>
      </c>
      <c r="N3252">
        <f t="shared" si="962"/>
        <v>41.115870027448665</v>
      </c>
      <c r="O3252">
        <f t="shared" si="963"/>
        <v>29.69936688701338</v>
      </c>
      <c r="P3252" s="3">
        <f t="shared" si="964"/>
        <v>-29.69936688701338</v>
      </c>
      <c r="Q3252" s="3">
        <f t="shared" si="965"/>
        <v>-138.88412997255134</v>
      </c>
      <c r="R3252">
        <f t="shared" si="966"/>
        <v>41.115870027448665</v>
      </c>
      <c r="S3252">
        <f t="shared" si="967"/>
        <v>192.39325313588947</v>
      </c>
      <c r="T3252">
        <f t="shared" si="950"/>
        <v>-29.69936688701338</v>
      </c>
    </row>
    <row r="3253" spans="1:20" x14ac:dyDescent="0.25">
      <c r="A3253">
        <f t="shared" si="951"/>
        <v>1213436.0626568585</v>
      </c>
      <c r="B3253">
        <f t="shared" si="968"/>
        <v>193124.34749780587</v>
      </c>
      <c r="C3253" t="str">
        <f t="shared" si="952"/>
        <v>-0.024579139612313-0.0213662084428225i</v>
      </c>
      <c r="D3253" t="str">
        <f t="shared" si="953"/>
        <v>3.24919352911384-0.944873736814538i</v>
      </c>
      <c r="E3253" t="str">
        <f t="shared" si="954"/>
        <v>-5.23994208610453-34.9619453084833i</v>
      </c>
      <c r="F3253" t="str">
        <f t="shared" si="955"/>
        <v>2.87095142081302-1.1078095291271i</v>
      </c>
      <c r="G3253" t="str">
        <f t="shared" si="956"/>
        <v>0.98661178857661-0.114930271113719i</v>
      </c>
      <c r="H3253" t="str">
        <f t="shared" si="957"/>
        <v>0.0228458334253982-7.58471840432667i</v>
      </c>
      <c r="I3253" t="str">
        <f t="shared" si="958"/>
        <v>-0.0564445349092993-0.147601415323213i</v>
      </c>
      <c r="K3253" t="str">
        <f t="shared" si="959"/>
        <v>0.00198561089477634-0.000894943998102303i</v>
      </c>
      <c r="L3253" t="str">
        <f t="shared" si="960"/>
        <v>0.000714285714285714-0.00626220402407611i</v>
      </c>
      <c r="M3253" t="str">
        <f t="shared" si="961"/>
        <v>0.0025-0.000195100864007675i</v>
      </c>
      <c r="N3253">
        <f t="shared" si="962"/>
        <v>40.999851757795597</v>
      </c>
      <c r="O3253">
        <f t="shared" si="963"/>
        <v>29.744283265490736</v>
      </c>
      <c r="P3253" s="3">
        <f t="shared" si="964"/>
        <v>-29.744283265490736</v>
      </c>
      <c r="Q3253" s="3">
        <f t="shared" si="965"/>
        <v>-139.0001482422044</v>
      </c>
      <c r="R3253">
        <f t="shared" si="966"/>
        <v>40.999851757795597</v>
      </c>
      <c r="S3253">
        <f t="shared" si="967"/>
        <v>193.12434749780587</v>
      </c>
      <c r="T3253">
        <f t="shared" si="950"/>
        <v>-29.744283265490736</v>
      </c>
    </row>
    <row r="3254" spans="1:20" x14ac:dyDescent="0.25">
      <c r="A3254">
        <f t="shared" si="951"/>
        <v>1218047.1196949545</v>
      </c>
      <c r="B3254">
        <f t="shared" si="968"/>
        <v>193858.22001829752</v>
      </c>
      <c r="C3254" t="str">
        <f t="shared" si="952"/>
        <v>-0.0244954300910839-0.0212061867428683i</v>
      </c>
      <c r="D3254" t="str">
        <f t="shared" si="953"/>
        <v>3.24756589698647-0.947405442909339i</v>
      </c>
      <c r="E3254" t="str">
        <f t="shared" si="954"/>
        <v>-5.23152926222522-34.8134080994816i</v>
      </c>
      <c r="F3254" t="str">
        <f t="shared" si="955"/>
        <v>2.87065877514249-1.10611847753192i</v>
      </c>
      <c r="G3254" t="str">
        <f t="shared" si="956"/>
        <v>0.986511219940606-0.11535524639956i</v>
      </c>
      <c r="H3254" t="str">
        <f t="shared" si="957"/>
        <v>0.0226485582885289-7.55597793792893i</v>
      </c>
      <c r="I3254" t="str">
        <f t="shared" si="958"/>
        <v>-0.0561463382858798-0.147026054507903i</v>
      </c>
      <c r="K3254" t="str">
        <f t="shared" si="959"/>
        <v>0.00198346847333191-0.000895865478885654i</v>
      </c>
      <c r="L3254" t="str">
        <f t="shared" si="960"/>
        <v>0.000714285714285714-0.0062384977326919i</v>
      </c>
      <c r="M3254" t="str">
        <f t="shared" si="961"/>
        <v>0.0025-0.000194362287315875i</v>
      </c>
      <c r="N3254">
        <f t="shared" si="962"/>
        <v>40.883398098746596</v>
      </c>
      <c r="O3254">
        <f t="shared" si="963"/>
        <v>29.789230316524012</v>
      </c>
      <c r="P3254" s="3">
        <f t="shared" si="964"/>
        <v>-29.789230316524012</v>
      </c>
      <c r="Q3254" s="3">
        <f t="shared" si="965"/>
        <v>-139.1166019012534</v>
      </c>
      <c r="R3254">
        <f t="shared" si="966"/>
        <v>40.883398098746596</v>
      </c>
      <c r="S3254">
        <f t="shared" si="967"/>
        <v>193.85822001829752</v>
      </c>
      <c r="T3254">
        <f t="shared" si="950"/>
        <v>-29.789230316524012</v>
      </c>
    </row>
    <row r="3255" spans="1:20" x14ac:dyDescent="0.25">
      <c r="A3255">
        <f t="shared" si="951"/>
        <v>1222675.6987497953</v>
      </c>
      <c r="B3255">
        <f t="shared" si="968"/>
        <v>194594.88125436706</v>
      </c>
      <c r="C3255" t="str">
        <f t="shared" si="952"/>
        <v>-0.0244119017687023-0.0210468994782638i</v>
      </c>
      <c r="D3255" t="str">
        <f t="shared" si="953"/>
        <v>3.24592751986523-0.949944614168238i</v>
      </c>
      <c r="E3255" t="str">
        <f t="shared" si="954"/>
        <v>-5.22314709896009-34.6655669834523i</v>
      </c>
      <c r="F3255" t="str">
        <f t="shared" si="955"/>
        <v>2.8703639614767-1.10444282377169i</v>
      </c>
      <c r="G3255" t="str">
        <f t="shared" si="956"/>
        <v>0.986409906265991-0.115781704454159i</v>
      </c>
      <c r="H3255" t="str">
        <f t="shared" si="957"/>
        <v>0.0224528494567074-7.52734643716007i</v>
      </c>
      <c r="I3255" t="str">
        <f t="shared" si="958"/>
        <v>-0.0558503684124453-0.146452833281261i</v>
      </c>
      <c r="K3255" t="str">
        <f t="shared" si="959"/>
        <v>0.00198131622513808-0.000896786868404146i</v>
      </c>
      <c r="L3255" t="str">
        <f t="shared" si="960"/>
        <v>0.000714285714285714-0.00621488118419198i</v>
      </c>
      <c r="M3255" t="str">
        <f t="shared" si="961"/>
        <v>0.0025-0.00019362650659083i</v>
      </c>
      <c r="N3255">
        <f t="shared" si="962"/>
        <v>40.766508745383589</v>
      </c>
      <c r="O3255">
        <f t="shared" si="963"/>
        <v>29.834208504317697</v>
      </c>
      <c r="P3255" s="3">
        <f t="shared" si="964"/>
        <v>-29.834208504317697</v>
      </c>
      <c r="Q3255" s="3">
        <f t="shared" si="965"/>
        <v>-139.23349125461641</v>
      </c>
      <c r="R3255">
        <f t="shared" si="966"/>
        <v>40.766508745383589</v>
      </c>
      <c r="S3255">
        <f t="shared" si="967"/>
        <v>194.59488125436707</v>
      </c>
      <c r="T3255">
        <f t="shared" si="950"/>
        <v>-29.834208504317697</v>
      </c>
    </row>
    <row r="3256" spans="1:20" x14ac:dyDescent="0.25">
      <c r="A3256">
        <f t="shared" si="951"/>
        <v>1227321.8664050447</v>
      </c>
      <c r="B3256">
        <f t="shared" si="968"/>
        <v>195334.34180313366</v>
      </c>
      <c r="C3256" t="str">
        <f t="shared" si="952"/>
        <v>-0.0243285521899335-0.0208883436565591i</v>
      </c>
      <c r="D3256" t="str">
        <f t="shared" si="953"/>
        <v>3.24427833860178-0.952491226016552i</v>
      </c>
      <c r="E3256" t="str">
        <f t="shared" si="954"/>
        <v>-5.21479575038094-34.5184175630387i</v>
      </c>
      <c r="F3256" t="str">
        <f t="shared" si="955"/>
        <v>2.87006696421114-1.10278253801931i</v>
      </c>
      <c r="G3256" t="str">
        <f t="shared" si="956"/>
        <v>0.986307842190202-0.116209649445774i</v>
      </c>
      <c r="H3256" t="str">
        <f t="shared" si="957"/>
        <v>0.0222586952915937-7.49882348775583i</v>
      </c>
      <c r="I3256" t="str">
        <f t="shared" si="958"/>
        <v>-0.0555566082476178-0.145881743203525i</v>
      </c>
      <c r="K3256" t="str">
        <f t="shared" si="959"/>
        <v>0.00197915414460019-0.000897708090606686i</v>
      </c>
      <c r="L3256" t="str">
        <f t="shared" si="960"/>
        <v>0.000714285714285714-0.00619135403884436i</v>
      </c>
      <c r="M3256" t="str">
        <f t="shared" si="961"/>
        <v>0.0025-0.000192893511248087i</v>
      </c>
      <c r="N3256">
        <f t="shared" si="962"/>
        <v>40.649183408264349</v>
      </c>
      <c r="O3256">
        <f t="shared" si="963"/>
        <v>29.879218292496969</v>
      </c>
      <c r="P3256" s="3">
        <f t="shared" si="964"/>
        <v>-29.879218292496969</v>
      </c>
      <c r="Q3256" s="3">
        <f t="shared" si="965"/>
        <v>-139.35081659173565</v>
      </c>
      <c r="R3256">
        <f t="shared" si="966"/>
        <v>40.649183408264349</v>
      </c>
      <c r="S3256">
        <f t="shared" si="967"/>
        <v>195.33434180313367</v>
      </c>
      <c r="T3256">
        <f t="shared" si="950"/>
        <v>-29.879218292496969</v>
      </c>
    </row>
    <row r="3257" spans="1:20" x14ac:dyDescent="0.25">
      <c r="A3257">
        <f t="shared" si="951"/>
        <v>1231985.689497384</v>
      </c>
      <c r="B3257">
        <f t="shared" si="968"/>
        <v>196076.61230198559</v>
      </c>
      <c r="C3257" t="str">
        <f t="shared" si="952"/>
        <v>-0.0242453789278185-0.0207305163282671i</v>
      </c>
      <c r="D3257" t="str">
        <f t="shared" si="953"/>
        <v>3.24261829389076-0.955045253448421i</v>
      </c>
      <c r="E3257" t="str">
        <f t="shared" si="954"/>
        <v>-5.20647536169025-34.3719554781837i</v>
      </c>
      <c r="F3257" t="str">
        <f t="shared" si="955"/>
        <v>2.86976776763574-1.1011375906062i</v>
      </c>
      <c r="G3257" t="str">
        <f t="shared" si="956"/>
        <v>0.986205022314446-0.116639085542577i</v>
      </c>
      <c r="H3257" t="str">
        <f t="shared" si="957"/>
        <v>0.0220660842418544-7.47040867704404i</v>
      </c>
      <c r="I3257" t="str">
        <f t="shared" si="958"/>
        <v>-0.0552650408777593-0.145312775868623i</v>
      </c>
      <c r="K3257" t="str">
        <f t="shared" si="959"/>
        <v>0.00197698222664176-0.000898629069187675i</v>
      </c>
      <c r="L3257" t="str">
        <f t="shared" si="960"/>
        <v>0.000714285714285714-0.00616791595820318i</v>
      </c>
      <c r="M3257" t="str">
        <f t="shared" si="961"/>
        <v>0.0025-0.000192163290743262i</v>
      </c>
      <c r="N3257">
        <f t="shared" si="962"/>
        <v>40.531421813399419</v>
      </c>
      <c r="O3257">
        <f t="shared" si="963"/>
        <v>29.924260144109176</v>
      </c>
      <c r="P3257" s="3">
        <f t="shared" si="964"/>
        <v>-29.924260144109176</v>
      </c>
      <c r="Q3257" s="3">
        <f t="shared" si="965"/>
        <v>-139.46857818660058</v>
      </c>
      <c r="R3257">
        <f t="shared" si="966"/>
        <v>40.531421813399419</v>
      </c>
      <c r="S3257">
        <f t="shared" si="967"/>
        <v>196.07661230198559</v>
      </c>
      <c r="T3257">
        <f t="shared" si="950"/>
        <v>-29.924260144109176</v>
      </c>
    </row>
    <row r="3258" spans="1:20" x14ac:dyDescent="0.25">
      <c r="A3258">
        <f t="shared" si="951"/>
        <v>1236667.2351174741</v>
      </c>
      <c r="B3258">
        <f t="shared" si="968"/>
        <v>196821.70342873313</v>
      </c>
      <c r="C3258" t="str">
        <f t="shared" si="952"/>
        <v>-0.0241623795836855-0.0205734145863254i</v>
      </c>
      <c r="D3258" t="str">
        <f t="shared" si="953"/>
        <v>3.24094732627223-0.957606671023079i</v>
      </c>
      <c r="E3258" t="str">
        <f t="shared" si="954"/>
        <v>-5.19818606941823-34.2261764057376i</v>
      </c>
      <c r="F3258" t="str">
        <f t="shared" si="955"/>
        <v>2.86946635593448-1.09950795202132i</v>
      </c>
      <c r="G3258" t="str">
        <f t="shared" si="956"/>
        <v>0.986101441203488-0.117070016912494i</v>
      </c>
      <c r="H3258" t="str">
        <f t="shared" si="957"/>
        <v>0.021875004842474-7.44210159393849i</v>
      </c>
      <c r="I3258" t="str">
        <f t="shared" si="958"/>
        <v>-0.0549756495160011-0.144745922904039i</v>
      </c>
      <c r="K3258" t="str">
        <f t="shared" si="959"/>
        <v>0.00197480046670968-0.0008995497275908i</v>
      </c>
      <c r="L3258" t="str">
        <f t="shared" si="960"/>
        <v>0.000714285714285714-0.00614456660510378i</v>
      </c>
      <c r="M3258" t="str">
        <f t="shared" si="961"/>
        <v>0.0025-0.000191435834571889i</v>
      </c>
      <c r="N3258">
        <f t="shared" si="962"/>
        <v>40.413223702230908</v>
      </c>
      <c r="O3258">
        <f t="shared" si="963"/>
        <v>29.969334521622308</v>
      </c>
      <c r="P3258" s="3">
        <f t="shared" si="964"/>
        <v>-29.969334521622308</v>
      </c>
      <c r="Q3258" s="3">
        <f t="shared" si="965"/>
        <v>-139.58677629776909</v>
      </c>
      <c r="R3258">
        <f t="shared" si="966"/>
        <v>40.413223702230908</v>
      </c>
      <c r="S3258">
        <f t="shared" si="967"/>
        <v>196.82170342873314</v>
      </c>
      <c r="T3258">
        <f t="shared" si="950"/>
        <v>-29.969334521622308</v>
      </c>
    </row>
    <row r="3259" spans="1:20" x14ac:dyDescent="0.25">
      <c r="A3259">
        <f t="shared" si="951"/>
        <v>1241366.5706109204</v>
      </c>
      <c r="B3259">
        <f t="shared" si="968"/>
        <v>197569.62590176234</v>
      </c>
      <c r="C3259" t="str">
        <f t="shared" si="952"/>
        <v>-0.0240795517871567-0.0204170355655575i</v>
      </c>
      <c r="D3259" t="str">
        <f t="shared" si="953"/>
        <v>3.2392653761338-0.96017545286083i</v>
      </c>
      <c r="E3259" t="str">
        <f t="shared" si="954"/>
        <v>-5.18992800161724-34.0810760590665i</v>
      </c>
      <c r="F3259" t="str">
        <f t="shared" si="955"/>
        <v>2.86916271318466-1.09789359291005i</v>
      </c>
      <c r="G3259" t="str">
        <f t="shared" si="956"/>
        <v>0.985997093385441-0.117502447723029i</v>
      </c>
      <c r="H3259" t="str">
        <f t="shared" si="957"/>
        <v>0.0216854457140704-7.41390182893259i</v>
      </c>
      <c r="I3259" t="str">
        <f t="shared" si="958"/>
        <v>-0.0546884175012721-0.144181175970656i</v>
      </c>
      <c r="K3259" t="str">
        <f t="shared" si="959"/>
        <v>0.00197260886077944-0.000900469989012884i</v>
      </c>
      <c r="L3259" t="str">
        <f t="shared" si="960"/>
        <v>0.000714285714285714-0.0061213056436579i</v>
      </c>
      <c r="M3259" t="str">
        <f t="shared" si="961"/>
        <v>0.0025-0.000190711132269266i</v>
      </c>
      <c r="N3259">
        <f t="shared" si="962"/>
        <v>40.294588831609531</v>
      </c>
      <c r="O3259">
        <f t="shared" si="963"/>
        <v>30.01444188692501</v>
      </c>
      <c r="P3259" s="3">
        <f t="shared" si="964"/>
        <v>-30.01444188692501</v>
      </c>
      <c r="Q3259" s="3">
        <f t="shared" si="965"/>
        <v>-139.70541116839047</v>
      </c>
      <c r="R3259">
        <f t="shared" si="966"/>
        <v>40.294588831609531</v>
      </c>
      <c r="S3259">
        <f t="shared" si="967"/>
        <v>197.56962590176235</v>
      </c>
      <c r="T3259">
        <f t="shared" si="950"/>
        <v>-30.01444188692501</v>
      </c>
    </row>
    <row r="3260" spans="1:20" x14ac:dyDescent="0.25">
      <c r="A3260">
        <f t="shared" si="951"/>
        <v>1246083.7635792419</v>
      </c>
      <c r="B3260">
        <f t="shared" si="968"/>
        <v>198320.39048018903</v>
      </c>
      <c r="C3260" t="str">
        <f t="shared" si="952"/>
        <v>-0.0239968931961551-0.0202613764421409i</v>
      </c>
      <c r="D3260" t="str">
        <f t="shared" si="953"/>
        <v>3.23757238371305-0.962751572639191i</v>
      </c>
      <c r="E3260" t="str">
        <f t="shared" si="954"/>
        <v>-5.18170127805004-33.9366501876671i</v>
      </c>
      <c r="F3260" t="str">
        <f t="shared" si="955"/>
        <v>2.86885682335633-1.09629448407307i</v>
      </c>
      <c r="G3260" t="str">
        <f t="shared" si="956"/>
        <v>0.985891973351555-0.117936382141101i</v>
      </c>
      <c r="H3260" t="str">
        <f t="shared" si="957"/>
        <v>0.0214973955622153-7.38580897409314i</v>
      </c>
      <c r="I3260" t="str">
        <f t="shared" si="958"/>
        <v>-0.0544033282973352-0.143618526762619i</v>
      </c>
      <c r="K3260" t="str">
        <f t="shared" si="959"/>
        <v>0.00197040740536024-0.000901389776407893i</v>
      </c>
      <c r="L3260" t="str">
        <f t="shared" si="960"/>
        <v>0.000714285714285714-0.00609813273924876i</v>
      </c>
      <c r="M3260" t="str">
        <f t="shared" si="961"/>
        <v>0.0025-0.000189989173410307i</v>
      </c>
      <c r="N3260">
        <f t="shared" si="962"/>
        <v>40.175516973774933</v>
      </c>
      <c r="O3260">
        <f t="shared" si="963"/>
        <v>30.05958270132578</v>
      </c>
      <c r="P3260" s="3">
        <f t="shared" si="964"/>
        <v>-30.05958270132578</v>
      </c>
      <c r="Q3260" s="3">
        <f t="shared" si="965"/>
        <v>-139.82448302622507</v>
      </c>
      <c r="R3260">
        <f t="shared" si="966"/>
        <v>40.175516973774933</v>
      </c>
      <c r="S3260">
        <f t="shared" si="967"/>
        <v>198.32039048018902</v>
      </c>
      <c r="T3260">
        <f t="shared" si="950"/>
        <v>-30.05958270132578</v>
      </c>
    </row>
    <row r="3261" spans="1:20" x14ac:dyDescent="0.25">
      <c r="A3261">
        <f t="shared" si="951"/>
        <v>1250818.8818808431</v>
      </c>
      <c r="B3261">
        <f t="shared" si="968"/>
        <v>199074.00796401376</v>
      </c>
      <c r="C3261" t="str">
        <f t="shared" si="952"/>
        <v>-0.02391440149691-0.0201064344330782i</v>
      </c>
      <c r="D3261" t="str">
        <f t="shared" si="953"/>
        <v>3.2358682890998-0.965335003588909i</v>
      </c>
      <c r="E3261" t="str">
        <f t="shared" si="954"/>
        <v>-5.17350601037685-33.7928945767853i</v>
      </c>
      <c r="F3261" t="str">
        <f t="shared" si="955"/>
        <v>2.86854867031164-1.0947105964653i</v>
      </c>
      <c r="G3261" t="str">
        <f t="shared" si="956"/>
        <v>0.98578607555601-0.118371824332865i</v>
      </c>
      <c r="H3261" t="str">
        <f t="shared" si="957"/>
        <v>0.0213108431767611-7.35782262305415i</v>
      </c>
      <c r="I3261" t="str">
        <f t="shared" si="958"/>
        <v>-0.0541203654918341-0.143057967007179i</v>
      </c>
      <c r="K3261" t="str">
        <f t="shared" si="959"/>
        <v>0.00196819609750021-0.000902309012490939i</v>
      </c>
      <c r="L3261" t="str">
        <f t="shared" si="960"/>
        <v>0.000714285714285714-0.00607504755852635i</v>
      </c>
      <c r="M3261" t="str">
        <f t="shared" si="961"/>
        <v>0.0025-0.000189269947609391i</v>
      </c>
      <c r="N3261">
        <f t="shared" si="962"/>
        <v>40.056007916335687</v>
      </c>
      <c r="O3261">
        <f t="shared" si="963"/>
        <v>30.104757425552322</v>
      </c>
      <c r="P3261" s="3">
        <f t="shared" si="964"/>
        <v>-30.104757425552322</v>
      </c>
      <c r="Q3261" s="3">
        <f t="shared" si="965"/>
        <v>-139.94399208366431</v>
      </c>
      <c r="R3261">
        <f t="shared" si="966"/>
        <v>40.056007916335687</v>
      </c>
      <c r="S3261">
        <f t="shared" si="967"/>
        <v>199.07400796401376</v>
      </c>
      <c r="T3261">
        <f t="shared" si="950"/>
        <v>-30.104757425552322</v>
      </c>
    </row>
    <row r="3262" spans="1:20" x14ac:dyDescent="0.25">
      <c r="A3262">
        <f t="shared" si="951"/>
        <v>1255571.9936319904</v>
      </c>
      <c r="B3262">
        <f t="shared" si="968"/>
        <v>199830.489194277</v>
      </c>
      <c r="C3262" t="str">
        <f t="shared" si="952"/>
        <v>-0.0238320744039612-0.0199522067956725i</v>
      </c>
      <c r="D3262" t="str">
        <f t="shared" si="953"/>
        <v>3.23415303223858-0.967925718490062i</v>
      </c>
      <c r="E3262" t="str">
        <f t="shared" si="954"/>
        <v>-5.16534230233625-33.6498050470391i</v>
      </c>
      <c r="F3262" t="str">
        <f t="shared" si="955"/>
        <v>2.86823823780425-1.09314190119474i</v>
      </c>
      <c r="G3262" t="str">
        <f t="shared" si="956"/>
        <v>0.985679394415702-0.118808778463535i</v>
      </c>
      <c r="H3262" t="str">
        <f t="shared" si="957"/>
        <v>0.0211257774311714-7.32994237101062i</v>
      </c>
      <c r="I3262" t="str">
        <f t="shared" si="958"/>
        <v>-0.0538395127953428-0.142499488464562i</v>
      </c>
      <c r="K3262" t="str">
        <f t="shared" si="959"/>
        <v>0.00196597493479147-0.000903227619742436i</v>
      </c>
      <c r="L3262" t="str">
        <f t="shared" si="960"/>
        <v>0.000714285714285714-0.00605204976940262i</v>
      </c>
      <c r="M3262" t="str">
        <f t="shared" si="961"/>
        <v>0.0025-0.000188553444520214i</v>
      </c>
      <c r="N3262">
        <f t="shared" si="962"/>
        <v>39.93606146225062</v>
      </c>
      <c r="O3262">
        <f t="shared" si="963"/>
        <v>30.149966519750727</v>
      </c>
      <c r="P3262" s="3">
        <f t="shared" si="964"/>
        <v>-30.149966519750727</v>
      </c>
      <c r="Q3262" s="3">
        <f t="shared" si="965"/>
        <v>-140.06393853774938</v>
      </c>
      <c r="R3262">
        <f t="shared" si="966"/>
        <v>39.93606146225062</v>
      </c>
      <c r="S3262">
        <f t="shared" si="967"/>
        <v>199.83048919427699</v>
      </c>
      <c r="T3262">
        <f t="shared" si="950"/>
        <v>-30.149966519750727</v>
      </c>
    </row>
    <row r="3263" spans="1:20" x14ac:dyDescent="0.25">
      <c r="A3263">
        <f t="shared" si="951"/>
        <v>1260343.1672077919</v>
      </c>
      <c r="B3263">
        <f t="shared" si="968"/>
        <v>200589.84505321525</v>
      </c>
      <c r="C3263" t="str">
        <f t="shared" si="952"/>
        <v>-0.023749909660164-0.0197986908270085i</v>
      </c>
      <c r="D3263" t="str">
        <f t="shared" si="953"/>
        <v>3.23242655293108-0.970523689668115i</v>
      </c>
      <c r="E3263" t="str">
        <f t="shared" si="954"/>
        <v>-5.15721024992406-33.507377454048i</v>
      </c>
      <c r="F3263" t="str">
        <f t="shared" si="955"/>
        <v>2.86792550947874-1.09158836952145i</v>
      </c>
      <c r="G3263" t="str">
        <f t="shared" si="956"/>
        <v>0.985571924310029-0.119247248697214i</v>
      </c>
      <c r="H3263" t="str">
        <f t="shared" si="957"/>
        <v>0.0209421872818579-7.3021678147124i</v>
      </c>
      <c r="I3263" t="str">
        <f t="shared" si="958"/>
        <v>-0.0535607540404289-0.141943082927815i</v>
      </c>
      <c r="K3263" t="str">
        <f t="shared" si="959"/>
        <v>0.00196374391537527-0.000904145520412302i</v>
      </c>
      <c r="L3263" t="str">
        <f t="shared" si="960"/>
        <v>0.000714285714285714-0.00602913904104666i</v>
      </c>
      <c r="M3263" t="str">
        <f t="shared" si="961"/>
        <v>0.0025-0.000187839653835639i</v>
      </c>
      <c r="N3263">
        <f t="shared" si="962"/>
        <v>39.815677429811046</v>
      </c>
      <c r="O3263">
        <f t="shared" si="963"/>
        <v>30.195210443483912</v>
      </c>
      <c r="P3263" s="3">
        <f t="shared" si="964"/>
        <v>-30.195210443483912</v>
      </c>
      <c r="Q3263" s="3">
        <f t="shared" si="965"/>
        <v>-140.18432257018895</v>
      </c>
      <c r="R3263">
        <f t="shared" si="966"/>
        <v>39.815677429811046</v>
      </c>
      <c r="S3263">
        <f t="shared" si="967"/>
        <v>200.58984505321524</v>
      </c>
      <c r="T3263">
        <f t="shared" si="950"/>
        <v>-30.195210443483912</v>
      </c>
    </row>
    <row r="3264" spans="1:20" x14ac:dyDescent="0.25">
      <c r="A3264">
        <f t="shared" si="951"/>
        <v>1265132.4712431815</v>
      </c>
      <c r="B3264">
        <f t="shared" si="968"/>
        <v>201352.08646441746</v>
      </c>
      <c r="C3264" t="str">
        <f t="shared" si="952"/>
        <v>-0.0236679050366908-0.0196458838634338i</v>
      </c>
      <c r="D3264" t="str">
        <f t="shared" si="953"/>
        <v>3.2306887908387-0.973128888989955i</v>
      </c>
      <c r="E3264" t="str">
        <f t="shared" si="954"/>
        <v>-5.14910994156811-33.3656076880639i</v>
      </c>
      <c r="F3264" t="str">
        <f t="shared" si="955"/>
        <v>2.86761046886992-1.09004997285636i</v>
      </c>
      <c r="G3264" t="str">
        <f t="shared" si="956"/>
        <v>0.985463659580685-0.119687239196703i</v>
      </c>
      <c r="H3264" t="str">
        <f t="shared" si="957"/>
        <v>0.0207600617675211-7.27449855245805i</v>
      </c>
      <c r="I3264" t="str">
        <f t="shared" si="958"/>
        <v>-0.0532840731807167-0.141388742222671i</v>
      </c>
      <c r="K3264" t="str">
        <f t="shared" si="959"/>
        <v>0.00196150303794699-0.000905062636524288i</v>
      </c>
      <c r="L3264" t="str">
        <f t="shared" si="960"/>
        <v>0.000714285714285714-0.00600631504387989i</v>
      </c>
      <c r="M3264" t="str">
        <f t="shared" si="961"/>
        <v>0.0025-0.000187128565287546i</v>
      </c>
      <c r="N3264">
        <f t="shared" si="962"/>
        <v>39.694855652621555</v>
      </c>
      <c r="O3264">
        <f t="shared" si="963"/>
        <v>30.240489655731043</v>
      </c>
      <c r="P3264" s="3">
        <f t="shared" si="964"/>
        <v>-30.240489655731043</v>
      </c>
      <c r="Q3264" s="3">
        <f t="shared" si="965"/>
        <v>-140.30514434737844</v>
      </c>
      <c r="R3264">
        <f t="shared" si="966"/>
        <v>39.694855652621555</v>
      </c>
      <c r="S3264">
        <f t="shared" si="967"/>
        <v>201.35208646441745</v>
      </c>
      <c r="T3264">
        <f t="shared" si="950"/>
        <v>-30.240489655731043</v>
      </c>
    </row>
    <row r="3265" spans="1:20" x14ac:dyDescent="0.25">
      <c r="A3265">
        <f t="shared" si="951"/>
        <v>1269939.9746339056</v>
      </c>
      <c r="B3265">
        <f t="shared" si="968"/>
        <v>202117.22439298226</v>
      </c>
      <c r="C3265" t="str">
        <f t="shared" si="952"/>
        <v>-0.023586058333033-0.0194937832800483i</v>
      </c>
      <c r="D3265" t="str">
        <f t="shared" si="953"/>
        <v>3.22893968548503-0.975741287859948i</v>
      </c>
      <c r="E3265" t="str">
        <f t="shared" si="954"/>
        <v>-5.14104145829867-33.2244916736081i</v>
      </c>
      <c r="F3265" t="str">
        <f t="shared" si="955"/>
        <v>2.86729309940229-1.08852668276015i</v>
      </c>
      <c r="G3265" t="str">
        <f t="shared" si="956"/>
        <v>0.985354594531439-0.120128754123327i</v>
      </c>
      <c r="H3265" t="str">
        <f t="shared" si="957"/>
        <v>0.0205793900084974-7.24693418408874i</v>
      </c>
      <c r="I3265" t="str">
        <f t="shared" si="958"/>
        <v>-0.0530094542899602-0.140836458207402i</v>
      </c>
      <c r="K3265" t="str">
        <f t="shared" si="959"/>
        <v>0.00195925230176127-0.000905978889880332i</v>
      </c>
      <c r="L3265" t="str">
        <f t="shared" si="960"/>
        <v>0.000714285714285714-0.00598357744957153i</v>
      </c>
      <c r="M3265" t="str">
        <f t="shared" si="961"/>
        <v>0.0025-0.000186420168646689i</v>
      </c>
      <c r="N3265">
        <f t="shared" si="962"/>
        <v>39.573595979585917</v>
      </c>
      <c r="O3265">
        <f t="shared" si="963"/>
        <v>30.28580461488577</v>
      </c>
      <c r="P3265" s="3">
        <f t="shared" si="964"/>
        <v>-30.28580461488577</v>
      </c>
      <c r="Q3265" s="3">
        <f t="shared" si="965"/>
        <v>-140.42640402041408</v>
      </c>
      <c r="R3265">
        <f t="shared" si="966"/>
        <v>39.573595979585917</v>
      </c>
      <c r="S3265">
        <f t="shared" si="967"/>
        <v>202.11722439298225</v>
      </c>
      <c r="T3265">
        <f t="shared" si="950"/>
        <v>-30.28580461488577</v>
      </c>
    </row>
    <row r="3266" spans="1:20" x14ac:dyDescent="0.25">
      <c r="A3266">
        <f t="shared" si="951"/>
        <v>1274765.7465375145</v>
      </c>
      <c r="B3266">
        <f t="shared" si="968"/>
        <v>202885.26984567559</v>
      </c>
      <c r="C3266" t="str">
        <f t="shared" si="952"/>
        <v>-0.023504367377003-0.0193423864901951i</v>
      </c>
      <c r="D3266" t="str">
        <f t="shared" si="953"/>
        <v>3.22717917625862-0.978360857216016i</v>
      </c>
      <c r="E3266" t="str">
        <f t="shared" si="954"/>
        <v>-5.13300487391698-33.084025369113i</v>
      </c>
      <c r="F3266" t="str">
        <f t="shared" si="955"/>
        <v>2.86697338438938-1.08701847094223i</v>
      </c>
      <c r="G3266" t="str">
        <f t="shared" si="956"/>
        <v>0.985244723427926-0.120571797636743i</v>
      </c>
      <c r="H3266" t="str">
        <f t="shared" si="957"/>
        <v>0.0204001612061103-7.21947431098217i</v>
      </c>
      <c r="I3266" t="str">
        <f t="shared" si="958"/>
        <v>-0.0527368815611288-0.140286222772686i</v>
      </c>
      <c r="K3266" t="str">
        <f t="shared" si="959"/>
        <v>0.00195699170663696-0.000906894202065072i</v>
      </c>
      <c r="L3266" t="str">
        <f t="shared" si="960"/>
        <v>0.000714285714285714-0.0059609259310336i</v>
      </c>
      <c r="M3266" t="str">
        <f t="shared" si="961"/>
        <v>0.0025-0.000185714453722543i</v>
      </c>
      <c r="N3266">
        <f t="shared" si="962"/>
        <v>39.451898274889146</v>
      </c>
      <c r="O3266">
        <f t="shared" si="963"/>
        <v>30.331155778754532</v>
      </c>
      <c r="P3266" s="3">
        <f t="shared" si="964"/>
        <v>-30.331155778754532</v>
      </c>
      <c r="Q3266" s="3">
        <f t="shared" si="965"/>
        <v>-140.54810172511085</v>
      </c>
      <c r="R3266">
        <f t="shared" si="966"/>
        <v>39.451898274889146</v>
      </c>
      <c r="S3266">
        <f t="shared" si="967"/>
        <v>202.88526984567559</v>
      </c>
      <c r="T3266">
        <f t="shared" si="950"/>
        <v>-30.331155778754532</v>
      </c>
    </row>
    <row r="3267" spans="1:20" x14ac:dyDescent="0.25">
      <c r="A3267">
        <f t="shared" si="951"/>
        <v>1279609.8563743569</v>
      </c>
      <c r="B3267">
        <f t="shared" si="968"/>
        <v>203656.23387108915</v>
      </c>
      <c r="C3267" t="str">
        <f t="shared" si="952"/>
        <v>-0.0234228300247314-0.0191916909449537i</v>
      </c>
      <c r="D3267" t="str">
        <f t="shared" si="953"/>
        <v>3.22540720241546-0.980987567525573i</v>
      </c>
      <c r="E3267" t="str">
        <f t="shared" si="954"/>
        <v>-5.12500025515904-32.9442047665657i</v>
      </c>
      <c r="F3267" t="str">
        <f t="shared" si="955"/>
        <v>2.86665130703306-1.08552530925945i</v>
      </c>
      <c r="G3267" t="str">
        <f t="shared" si="956"/>
        <v>0.985134040497432-0.121016373894759i</v>
      </c>
      <c r="H3267" t="str">
        <f t="shared" si="957"/>
        <v>0.0202223646420265-7.19211853604649i</v>
      </c>
      <c r="I3267" t="str">
        <f t="shared" si="958"/>
        <v>-0.0524663393054867-0.139738027841455i</v>
      </c>
      <c r="K3267" t="str">
        <f t="shared" si="959"/>
        <v>0.00195472125296209-0.00090780849445038i</v>
      </c>
      <c r="L3267" t="str">
        <f t="shared" si="960"/>
        <v>0.000714285714285714-0.00593836016241643i</v>
      </c>
      <c r="M3267" t="str">
        <f t="shared" si="961"/>
        <v>0.0025-0.000185011410363163i</v>
      </c>
      <c r="N3267">
        <f t="shared" si="962"/>
        <v>39.329762417982749</v>
      </c>
      <c r="O3267">
        <f t="shared" si="963"/>
        <v>30.376543604555742</v>
      </c>
      <c r="P3267" s="3">
        <f t="shared" si="964"/>
        <v>-30.376543604555742</v>
      </c>
      <c r="Q3267" s="3">
        <f t="shared" si="965"/>
        <v>-140.67023758201725</v>
      </c>
      <c r="R3267">
        <f t="shared" si="966"/>
        <v>39.329762417982749</v>
      </c>
      <c r="S3267">
        <f t="shared" si="967"/>
        <v>203.65623387108914</v>
      </c>
      <c r="T3267">
        <f t="shared" si="950"/>
        <v>-30.376543604555742</v>
      </c>
    </row>
    <row r="3268" spans="1:20" x14ac:dyDescent="0.25">
      <c r="A3268">
        <f t="shared" si="951"/>
        <v>1284472.3738285794</v>
      </c>
      <c r="B3268">
        <f t="shared" si="968"/>
        <v>204430.12755979929</v>
      </c>
      <c r="C3268" t="str">
        <f t="shared" si="952"/>
        <v>-0.0233414441606692-0.0190416941326417i</v>
      </c>
      <c r="D3268" t="str">
        <f t="shared" si="953"/>
        <v>3.2236237030819-0.983621388781714i</v>
      </c>
      <c r="E3268" t="str">
        <f t="shared" si="954"/>
        <v>-5.11702766185655-32.8050258911599i</v>
      </c>
      <c r="F3268" t="str">
        <f t="shared" si="955"/>
        <v>2.86632685042309-1.08404716971512i</v>
      </c>
      <c r="G3268" t="str">
        <f t="shared" si="956"/>
        <v>0.985022539928678-0.121462487053138i</v>
      </c>
      <c r="H3268" t="str">
        <f t="shared" si="957"/>
        <v>0.0200459896776179-7.16486646371431i</v>
      </c>
      <c r="I3268" t="str">
        <f t="shared" si="958"/>
        <v>-0.052197811951695-0.139191865368769i</v>
      </c>
      <c r="K3268" t="str">
        <f t="shared" si="959"/>
        <v>0.00195244094169886-0.000908721688200038i</v>
      </c>
      <c r="L3268" t="str">
        <f t="shared" si="960"/>
        <v>0.000714285714285714-0.00591587981910383i</v>
      </c>
      <c r="M3268" t="str">
        <f t="shared" si="961"/>
        <v>0.0025-0.000184311028455034i</v>
      </c>
      <c r="N3268">
        <f t="shared" si="962"/>
        <v>39.207188303570632</v>
      </c>
      <c r="O3268">
        <f t="shared" si="963"/>
        <v>30.421968548916652</v>
      </c>
      <c r="P3268" s="3">
        <f t="shared" si="964"/>
        <v>-30.421968548916652</v>
      </c>
      <c r="Q3268" s="3">
        <f t="shared" si="965"/>
        <v>-140.79281169642937</v>
      </c>
      <c r="R3268">
        <f t="shared" si="966"/>
        <v>39.207188303570632</v>
      </c>
      <c r="S3268">
        <f t="shared" si="967"/>
        <v>204.4301275597993</v>
      </c>
      <c r="T3268">
        <f t="shared" si="950"/>
        <v>-30.421968548916652</v>
      </c>
    </row>
    <row r="3269" spans="1:20" x14ac:dyDescent="0.25">
      <c r="A3269">
        <f t="shared" si="951"/>
        <v>1289353.368849128</v>
      </c>
      <c r="B3269">
        <f t="shared" si="968"/>
        <v>205206.96204452653</v>
      </c>
      <c r="C3269" t="str">
        <f t="shared" si="952"/>
        <v>-0.0232602076975822-0.0188923935783136i</v>
      </c>
      <c r="D3269" t="str">
        <f t="shared" si="953"/>
        <v>3.22182861725728-0.986262290499092i</v>
      </c>
      <c r="E3269" t="str">
        <f t="shared" si="954"/>
        <v>-5.10908714709485-32.6664848009465i</v>
      </c>
      <c r="F3269" t="str">
        <f t="shared" si="955"/>
        <v>2.86599999753629-1.08258402445778i</v>
      </c>
      <c r="G3269" t="str">
        <f t="shared" si="956"/>
        <v>0.984910215871607-0.121910141265406i</v>
      </c>
      <c r="H3269" t="str">
        <f t="shared" si="957"/>
        <v>0.0198710257533269-7.13771769993663i</v>
      </c>
      <c r="I3269" t="str">
        <f t="shared" si="958"/>
        <v>-0.051931284044908-0.138647727341669i</v>
      </c>
      <c r="K3269" t="str">
        <f t="shared" si="959"/>
        <v>0.00195015077438851-0.000909633704274443i</v>
      </c>
      <c r="L3269" t="str">
        <f t="shared" si="960"/>
        <v>0.000714285714285714-0.00589348457770854i</v>
      </c>
      <c r="M3269" t="str">
        <f t="shared" si="961"/>
        <v>0.0025-0.000183613297922927i</v>
      </c>
      <c r="N3269">
        <f t="shared" si="962"/>
        <v>39.084175841594373</v>
      </c>
      <c r="O3269">
        <f t="shared" si="963"/>
        <v>30.467431067872731</v>
      </c>
      <c r="P3269" s="3">
        <f t="shared" si="964"/>
        <v>-30.467431067872731</v>
      </c>
      <c r="Q3269" s="3">
        <f t="shared" si="965"/>
        <v>-140.91582415840563</v>
      </c>
      <c r="R3269">
        <f t="shared" si="966"/>
        <v>39.084175841594373</v>
      </c>
      <c r="S3269">
        <f t="shared" si="967"/>
        <v>205.20696204452653</v>
      </c>
      <c r="T3269">
        <f t="shared" si="950"/>
        <v>-30.467431067872731</v>
      </c>
    </row>
    <row r="3270" spans="1:20" x14ac:dyDescent="0.25">
      <c r="A3270">
        <f t="shared" si="951"/>
        <v>1294252.911650755</v>
      </c>
      <c r="B3270">
        <f t="shared" si="968"/>
        <v>205986.74850029574</v>
      </c>
      <c r="C3270" t="str">
        <f t="shared" si="952"/>
        <v>-0.0231791185765506-0.0187437868432688i</v>
      </c>
      <c r="D3270" t="str">
        <f t="shared" si="953"/>
        <v>3.22002188381684-0.988910241710065i</v>
      </c>
      <c r="E3270" t="str">
        <f t="shared" si="954"/>
        <v>-5.10117875736723-32.5285775864942i</v>
      </c>
      <c r="F3270" t="str">
        <f t="shared" si="955"/>
        <v>2.86567073123608-1.08113584578011i</v>
      </c>
      <c r="G3270" t="str">
        <f t="shared" si="956"/>
        <v>0.984797062437165-0.122359340682663i</v>
      </c>
      <c r="H3270" t="str">
        <f t="shared" si="957"/>
        <v>0.0196974623880388-7.11067185217694i</v>
      </c>
      <c r="I3270" t="str">
        <f t="shared" si="958"/>
        <v>-0.0516667402458842-0.138105605779044i</v>
      </c>
      <c r="K3270" t="str">
        <f t="shared" si="959"/>
        <v>0.00194785075315621-0.000910544463435462i</v>
      </c>
      <c r="L3270" t="str">
        <f t="shared" si="960"/>
        <v>0.000714285714285714-0.00587117411606749i</v>
      </c>
      <c r="M3270" t="str">
        <f t="shared" si="961"/>
        <v>0.0025-0.000182918208729754i</v>
      </c>
      <c r="N3270">
        <f t="shared" si="962"/>
        <v>38.960724957220009</v>
      </c>
      <c r="O3270">
        <f t="shared" si="963"/>
        <v>30.512931616864453</v>
      </c>
      <c r="P3270" s="3">
        <f t="shared" si="964"/>
        <v>-30.512931616864453</v>
      </c>
      <c r="Q3270" s="3">
        <f t="shared" si="965"/>
        <v>-141.03927504277999</v>
      </c>
      <c r="R3270">
        <f t="shared" si="966"/>
        <v>38.960724957220009</v>
      </c>
      <c r="S3270">
        <f t="shared" si="967"/>
        <v>205.98674850029573</v>
      </c>
      <c r="T3270">
        <f t="shared" si="950"/>
        <v>-30.512931616864453</v>
      </c>
    </row>
    <row r="3271" spans="1:20" x14ac:dyDescent="0.25">
      <c r="A3271">
        <f t="shared" si="951"/>
        <v>1299171.0727150277</v>
      </c>
      <c r="B3271">
        <f t="shared" si="968"/>
        <v>206769.49814459687</v>
      </c>
      <c r="C3271" t="str">
        <f t="shared" si="952"/>
        <v>-0.0230981747669623-0.0185958715245583i</v>
      </c>
      <c r="D3271" t="str">
        <f t="shared" si="953"/>
        <v>3.21820344151455-0.991565210960623i</v>
      </c>
      <c r="E3271" t="str">
        <f t="shared" si="954"/>
        <v>-5.09330253272648-32.3913003705487i</v>
      </c>
      <c r="F3271" t="str">
        <f t="shared" si="955"/>
        <v>2.86533903427169-1.07970260611773i</v>
      </c>
      <c r="G3271" t="str">
        <f t="shared" si="956"/>
        <v>0.984683073697084-0.12281008945338i</v>
      </c>
      <c r="H3271" t="str">
        <f t="shared" si="957"/>
        <v>0.0195252891784564-7.08372852940522i</v>
      </c>
      <c r="I3271" t="str">
        <f t="shared" si="958"/>
        <v>-0.0514041653300986-0.137565492731491i</v>
      </c>
      <c r="K3271" t="str">
        <f t="shared" si="959"/>
        <v>0.00194554088071589-0.000911453886251313i</v>
      </c>
      <c r="L3271" t="str">
        <f t="shared" si="960"/>
        <v>0.000714285714285714-0.00584894811323716i</v>
      </c>
      <c r="M3271" t="str">
        <f t="shared" si="961"/>
        <v>0.0025-0.000182225750876423i</v>
      </c>
      <c r="N3271">
        <f t="shared" si="962"/>
        <v>38.836835590824904</v>
      </c>
      <c r="O3271">
        <f t="shared" si="963"/>
        <v>30.558470650736005</v>
      </c>
      <c r="P3271" s="3">
        <f t="shared" si="964"/>
        <v>-30.558470650736005</v>
      </c>
      <c r="Q3271" s="3">
        <f t="shared" si="965"/>
        <v>-141.1631644091751</v>
      </c>
      <c r="R3271">
        <f t="shared" si="966"/>
        <v>38.836835590824904</v>
      </c>
      <c r="S3271">
        <f t="shared" si="967"/>
        <v>206.76949814459687</v>
      </c>
      <c r="T3271">
        <f t="shared" si="950"/>
        <v>-30.558470650736005</v>
      </c>
    </row>
    <row r="3272" spans="1:20" x14ac:dyDescent="0.25">
      <c r="A3272">
        <f t="shared" si="951"/>
        <v>1304107.9227913448</v>
      </c>
      <c r="B3272">
        <f t="shared" si="968"/>
        <v>207555.22223754635</v>
      </c>
      <c r="C3272" t="str">
        <f t="shared" si="952"/>
        <v>-0.0230173742665102-0.0184486452544999i</v>
      </c>
      <c r="D3272" t="str">
        <f t="shared" si="953"/>
        <v>3.21637322898617-0.994227166306526i</v>
      </c>
      <c r="E3272" t="str">
        <f t="shared" si="954"/>
        <v>-5.08545850693275-32.2546493077007i</v>
      </c>
      <c r="F3272" t="str">
        <f t="shared" si="955"/>
        <v>2.86500488927772-1.07828427804811i</v>
      </c>
      <c r="G3272" t="str">
        <f t="shared" si="956"/>
        <v>0.98456824368367-0.123262391723197i</v>
      </c>
      <c r="H3272" t="str">
        <f t="shared" si="957"/>
        <v>0.0193544957984815-7.05688734209198i</v>
      </c>
      <c r="I3272" t="str">
        <f t="shared" si="958"/>
        <v>-0.0511435441868666-0.137027380281184i</v>
      </c>
      <c r="K3272" t="str">
        <f t="shared" si="959"/>
        <v>0.00194322116037505-0.00091236189310157i</v>
      </c>
      <c r="L3272" t="str">
        <f t="shared" si="960"/>
        <v>0.000714285714285714-0.00582680624948911i</v>
      </c>
      <c r="M3272" t="str">
        <f t="shared" si="961"/>
        <v>0.0025-0.000181535914401697i</v>
      </c>
      <c r="N3272">
        <f t="shared" si="962"/>
        <v>38.712507697986666</v>
      </c>
      <c r="O3272">
        <f t="shared" si="963"/>
        <v>30.604048623731707</v>
      </c>
      <c r="P3272" s="3">
        <f t="shared" si="964"/>
        <v>-30.604048623731707</v>
      </c>
      <c r="Q3272" s="3">
        <f t="shared" si="965"/>
        <v>-141.28749230201333</v>
      </c>
      <c r="R3272">
        <f t="shared" si="966"/>
        <v>38.712507697986666</v>
      </c>
      <c r="S3272">
        <f t="shared" si="967"/>
        <v>207.55522223754636</v>
      </c>
      <c r="T3272">
        <f t="shared" si="950"/>
        <v>-30.604048623731707</v>
      </c>
    </row>
    <row r="3273" spans="1:20" x14ac:dyDescent="0.25">
      <c r="A3273">
        <f t="shared" si="951"/>
        <v>1309063.532897952</v>
      </c>
      <c r="B3273">
        <f t="shared" si="968"/>
        <v>208343.93208204902</v>
      </c>
      <c r="C3273" t="str">
        <f t="shared" si="952"/>
        <v>-0.0229367151011827-0.0183021057001899i</v>
      </c>
      <c r="D3273" t="str">
        <f t="shared" si="953"/>
        <v>3.21453118475205-0.9968960753092i</v>
      </c>
      <c r="E3273" t="str">
        <f t="shared" si="954"/>
        <v>-5.07764670759922-32.1186205840533i</v>
      </c>
      <c r="F3273" t="str">
        <f t="shared" si="955"/>
        <v>2.86466827877329-1.07688083428934i</v>
      </c>
      <c r="G3273" t="str">
        <f t="shared" si="956"/>
        <v>0.984452566389583-0.123716251634726i</v>
      </c>
      <c r="H3273" t="str">
        <f t="shared" si="957"/>
        <v>0.0191850719986-7.0301479022024i</v>
      </c>
      <c r="I3273" t="str">
        <f t="shared" si="958"/>
        <v>-0.0508848618184693-0.13649126054173i</v>
      </c>
      <c r="K3273" t="str">
        <f t="shared" si="959"/>
        <v>0.00194089159603949-0.000913268404182258i</v>
      </c>
      <c r="L3273" t="str">
        <f t="shared" si="960"/>
        <v>0.000714285714285714-0.00580474820630517i</v>
      </c>
      <c r="M3273" t="str">
        <f t="shared" si="961"/>
        <v>0.0025-0.000180848689382045i</v>
      </c>
      <c r="N3273">
        <f t="shared" si="962"/>
        <v>38.587741249469786</v>
      </c>
      <c r="O3273">
        <f t="shared" si="963"/>
        <v>30.649665989494874</v>
      </c>
      <c r="P3273" s="3">
        <f t="shared" si="964"/>
        <v>-30.649665989494874</v>
      </c>
      <c r="Q3273" s="3">
        <f t="shared" si="965"/>
        <v>-141.41225875053021</v>
      </c>
      <c r="R3273">
        <f t="shared" si="966"/>
        <v>38.587741249469786</v>
      </c>
      <c r="S3273">
        <f t="shared" si="967"/>
        <v>208.34393208204904</v>
      </c>
      <c r="T3273">
        <f t="shared" si="950"/>
        <v>-30.649665989494874</v>
      </c>
    </row>
    <row r="3274" spans="1:20" x14ac:dyDescent="0.25">
      <c r="A3274">
        <f t="shared" si="951"/>
        <v>1314037.9743229644</v>
      </c>
      <c r="B3274">
        <f t="shared" si="968"/>
        <v>209135.63902396083</v>
      </c>
      <c r="C3274" t="str">
        <f t="shared" si="952"/>
        <v>-0.0228561953252595-0.018156250563025i</v>
      </c>
      <c r="D3274" t="str">
        <f t="shared" si="953"/>
        <v>3.2126772472204-0.999571905031871i</v>
      </c>
      <c r="E3274" t="str">
        <f t="shared" si="954"/>
        <v>-5.06986715633445-31.9832104168975i</v>
      </c>
      <c r="F3274" t="str">
        <f t="shared" si="955"/>
        <v>2.86432918516162-1.07549224769906i</v>
      </c>
      <c r="G3274" t="str">
        <f t="shared" si="956"/>
        <v>0.984336035767614-0.124171673327345i</v>
      </c>
      <c r="H3274" t="str">
        <f t="shared" si="957"/>
        <v>0.0190170076052729-7.00350982319043i</v>
      </c>
      <c r="I3274" t="str">
        <f t="shared" si="958"/>
        <v>-0.0506281033392926-0.135957125658047i</v>
      </c>
      <c r="K3274" t="str">
        <f t="shared" si="959"/>
        <v>0.00193855219221806-0.000914173339510999i</v>
      </c>
      <c r="L3274" t="str">
        <f t="shared" si="960"/>
        <v>0.000714285714285714-0.00578277366637294i</v>
      </c>
      <c r="M3274" t="str">
        <f t="shared" si="961"/>
        <v>0.0025-0.000180164065931505i</v>
      </c>
      <c r="N3274">
        <f t="shared" si="962"/>
        <v>38.462536231215438</v>
      </c>
      <c r="O3274">
        <f t="shared" si="963"/>
        <v>30.695323201063765</v>
      </c>
      <c r="P3274" s="3">
        <f t="shared" si="964"/>
        <v>-30.695323201063765</v>
      </c>
      <c r="Q3274" s="3">
        <f t="shared" si="965"/>
        <v>-141.53746376878456</v>
      </c>
      <c r="R3274">
        <f t="shared" si="966"/>
        <v>38.462536231215438</v>
      </c>
      <c r="S3274">
        <f t="shared" si="967"/>
        <v>209.13563902396083</v>
      </c>
      <c r="T3274">
        <f t="shared" si="950"/>
        <v>-30.695323201063765</v>
      </c>
    </row>
    <row r="3275" spans="1:20" x14ac:dyDescent="0.25">
      <c r="A3275">
        <f t="shared" si="951"/>
        <v>1319031.3186253917</v>
      </c>
      <c r="B3275">
        <f t="shared" si="968"/>
        <v>209930.35445225189</v>
      </c>
      <c r="C3275" t="str">
        <f t="shared" si="952"/>
        <v>-0.0227758130213007-0.0180110775782224i</v>
      </c>
      <c r="D3275" t="str">
        <f t="shared" si="953"/>
        <v>3.21081135469022-1.00225462203551i</v>
      </c>
      <c r="E3275" t="str">
        <f t="shared" si="954"/>
        <v>-5.06211986888122-31.8484150543886i</v>
      </c>
      <c r="F3275" t="str">
        <f t="shared" si="955"/>
        <v>2.86398759072922-1.07411849127318i</v>
      </c>
      <c r="G3275" t="str">
        <f t="shared" si="956"/>
        <v>0.984218645730474-0.124628660936983i</v>
      </c>
      <c r="H3275" t="str">
        <f t="shared" si="957"/>
        <v>0.0188502925203303-6.97697271999295i</v>
      </c>
      <c r="I3275" t="str">
        <f t="shared" si="958"/>
        <v>-0.0503732539749633-0.13542496780622i</v>
      </c>
      <c r="K3275" t="str">
        <f t="shared" si="959"/>
        <v>0.00193620295402731-0.00091507661893228i</v>
      </c>
      <c r="L3275" t="str">
        <f t="shared" si="960"/>
        <v>0.000714285714285714-0.00576088231358131i</v>
      </c>
      <c r="M3275" t="str">
        <f t="shared" si="961"/>
        <v>0.0025-0.00017948203420154i</v>
      </c>
      <c r="N3275">
        <f t="shared" si="962"/>
        <v>38.336892644331158</v>
      </c>
      <c r="O3275">
        <f t="shared" si="963"/>
        <v>30.741020710869581</v>
      </c>
      <c r="P3275" s="3">
        <f t="shared" si="964"/>
        <v>-30.741020710869581</v>
      </c>
      <c r="Q3275" s="3">
        <f t="shared" si="965"/>
        <v>-141.66310735566884</v>
      </c>
      <c r="R3275">
        <f t="shared" si="966"/>
        <v>38.336892644331158</v>
      </c>
      <c r="S3275">
        <f t="shared" si="967"/>
        <v>209.93035445225189</v>
      </c>
      <c r="T3275">
        <f t="shared" si="950"/>
        <v>-30.741020710869581</v>
      </c>
    </row>
    <row r="3276" spans="1:20" x14ac:dyDescent="0.25">
      <c r="A3276">
        <f t="shared" si="951"/>
        <v>1324043.6376361684</v>
      </c>
      <c r="B3276">
        <f t="shared" si="968"/>
        <v>210728.08979917047</v>
      </c>
      <c r="C3276" t="str">
        <f t="shared" si="952"/>
        <v>-0.0226955663001389-0.0178665845143448i</v>
      </c>
      <c r="D3276" t="str">
        <f t="shared" si="953"/>
        <v>3.20893344535456-1.0049441923749i</v>
      </c>
      <c r="E3276" t="str">
        <f t="shared" si="954"/>
        <v>-5.05440485525407-31.7142307752278i</v>
      </c>
      <c r="F3276" t="str">
        <f t="shared" si="955"/>
        <v>2.86364347764535-1.07275953814481i</v>
      </c>
      <c r="G3276" t="str">
        <f t="shared" si="956"/>
        <v>0.984100390150573-0.125087218595917i</v>
      </c>
      <c r="H3276" t="str">
        <f t="shared" si="957"/>
        <v>0.0186849167203717-6.95053620902388i</v>
      </c>
      <c r="I3276" t="str">
        <f t="shared" si="958"/>
        <v>-0.0501202990615014-0.134894779193374i</v>
      </c>
      <c r="K3276" t="str">
        <f t="shared" si="959"/>
        <v>0.00193384388719614-0.000915978162122779i</v>
      </c>
      <c r="L3276" t="str">
        <f t="shared" si="960"/>
        <v>0.000714285714285714-0.00573907383301586i</v>
      </c>
      <c r="M3276" t="str">
        <f t="shared" si="961"/>
        <v>0.0025-0.000178802584380892i</v>
      </c>
      <c r="N3276">
        <f t="shared" si="962"/>
        <v>38.21081050507911</v>
      </c>
      <c r="O3276">
        <f t="shared" si="963"/>
        <v>30.786758970733</v>
      </c>
      <c r="P3276" s="3">
        <f t="shared" si="964"/>
        <v>-30.786758970733</v>
      </c>
      <c r="Q3276" s="3">
        <f t="shared" si="965"/>
        <v>-141.78918949492089</v>
      </c>
      <c r="R3276">
        <f t="shared" si="966"/>
        <v>38.21081050507911</v>
      </c>
      <c r="S3276">
        <f t="shared" si="967"/>
        <v>210.72808979917048</v>
      </c>
      <c r="T3276">
        <f t="shared" si="950"/>
        <v>-30.786758970733</v>
      </c>
    </row>
    <row r="3277" spans="1:20" x14ac:dyDescent="0.25">
      <c r="A3277">
        <f t="shared" si="951"/>
        <v>1329075.0034591858</v>
      </c>
      <c r="B3277">
        <f t="shared" si="968"/>
        <v>211528.85654040732</v>
      </c>
      <c r="C3277" t="str">
        <f t="shared" si="952"/>
        <v>-0.0226154533008676-0.0177227691728283i</v>
      </c>
      <c r="D3277" t="str">
        <f t="shared" si="953"/>
        <v>3.20704345730375-1.00764058159466i</v>
      </c>
      <c r="E3277" t="str">
        <f t="shared" si="954"/>
        <v>-5.04672211987207-31.5806538883472i</v>
      </c>
      <c r="F3277" t="str">
        <f t="shared" si="955"/>
        <v>2.86329682796139-1.07141536158301i</v>
      </c>
      <c r="G3277" t="str">
        <f t="shared" si="956"/>
        <v>0.983981262859797-0.125547350432559i</v>
      </c>
      <c r="H3277" t="str">
        <f t="shared" si="957"/>
        <v>0.0185208702561698-6.92419990816845i</v>
      </c>
      <c r="I3277" t="str">
        <f t="shared" si="958"/>
        <v>-0.0498692240444716-0.13436655205754i</v>
      </c>
      <c r="K3277" t="str">
        <f t="shared" si="959"/>
        <v>0.00193147499807032-0.000916877888596812i</v>
      </c>
      <c r="L3277" t="str">
        <f t="shared" si="960"/>
        <v>0.000714285714285714-0.00571734791095424i</v>
      </c>
      <c r="M3277" t="str">
        <f t="shared" si="961"/>
        <v>0.0025-0.000178125706695449i</v>
      </c>
      <c r="N3277">
        <f t="shared" si="962"/>
        <v>38.084289844867527</v>
      </c>
      <c r="O3277">
        <f t="shared" si="963"/>
        <v>30.832538431861245</v>
      </c>
      <c r="P3277" s="3">
        <f t="shared" si="964"/>
        <v>-30.832538431861245</v>
      </c>
      <c r="Q3277" s="3">
        <f t="shared" si="965"/>
        <v>-141.91571015513247</v>
      </c>
      <c r="R3277">
        <f t="shared" si="966"/>
        <v>38.084289844867527</v>
      </c>
      <c r="S3277">
        <f t="shared" si="967"/>
        <v>211.5288565404073</v>
      </c>
      <c r="T3277">
        <f t="shared" si="950"/>
        <v>-30.832538431861245</v>
      </c>
    </row>
    <row r="3278" spans="1:20" x14ac:dyDescent="0.25">
      <c r="A3278">
        <f t="shared" si="951"/>
        <v>1334125.4884723306</v>
      </c>
      <c r="B3278">
        <f t="shared" si="968"/>
        <v>212332.66619526086</v>
      </c>
      <c r="C3278" t="str">
        <f t="shared" si="952"/>
        <v>-0.0225354721908296-0.017579629387513i</v>
      </c>
      <c r="D3278" t="str">
        <f t="shared" si="953"/>
        <v>3.20514132852861-1.01034375472524i</v>
      </c>
      <c r="E3278" t="str">
        <f t="shared" si="954"/>
        <v>-5.03907166169081-31.4476807325981i</v>
      </c>
      <c r="F3278" t="str">
        <f t="shared" si="955"/>
        <v>2.8629476236101-1.07008593499164i</v>
      </c>
      <c r="G3278" t="str">
        <f t="shared" si="956"/>
        <v>0.983861257649292-0.126009060571235i</v>
      </c>
      <c r="H3278" t="str">
        <f t="shared" si="957"/>
        <v>0.01835814325208-6.89796343677734i</v>
      </c>
      <c r="I3278" t="str">
        <f t="shared" si="958"/>
        <v>-0.0496200144781453-0.133840278667523i</v>
      </c>
      <c r="K3278" t="str">
        <f t="shared" si="959"/>
        <v>0.00192909629361713-0.000917775717711818i</v>
      </c>
      <c r="L3278" t="str">
        <f t="shared" si="960"/>
        <v>0.000714285714285714-0.00569570423486176i</v>
      </c>
      <c r="M3278" t="str">
        <f t="shared" si="961"/>
        <v>0.0025-0.000177451391408099i</v>
      </c>
      <c r="N3278">
        <f t="shared" si="962"/>
        <v>37.957330710241223</v>
      </c>
      <c r="O3278">
        <f t="shared" si="963"/>
        <v>30.878359544844706</v>
      </c>
      <c r="P3278" s="3">
        <f t="shared" si="964"/>
        <v>-30.878359544844706</v>
      </c>
      <c r="Q3278" s="3">
        <f t="shared" si="965"/>
        <v>-142.04266928975878</v>
      </c>
      <c r="R3278">
        <f t="shared" si="966"/>
        <v>37.957330710241223</v>
      </c>
      <c r="S3278">
        <f t="shared" si="967"/>
        <v>212.33266619526086</v>
      </c>
      <c r="T3278">
        <f t="shared" si="950"/>
        <v>-30.878359544844706</v>
      </c>
    </row>
    <row r="3279" spans="1:20" x14ac:dyDescent="0.25">
      <c r="A3279">
        <f t="shared" si="951"/>
        <v>1339195.1653285257</v>
      </c>
      <c r="B3279">
        <f t="shared" si="968"/>
        <v>213139.53032680287</v>
      </c>
      <c r="C3279" t="str">
        <f t="shared" si="952"/>
        <v>-0.0224556211656039-0.017437163024176i</v>
      </c>
      <c r="D3279" t="str">
        <f t="shared" si="953"/>
        <v>3.20322699692382-1.01305367627895i</v>
      </c>
      <c r="E3279" t="str">
        <f t="shared" si="954"/>
        <v>-5.03145347433003-31.315307676444i</v>
      </c>
      <c r="F3279" t="str">
        <f t="shared" si="955"/>
        <v>2.86259584640509-1.06877123190815i</v>
      </c>
      <c r="G3279" t="str">
        <f t="shared" si="956"/>
        <v>0.983740368269243-0.126472353131968i</v>
      </c>
      <c r="H3279" t="str">
        <f t="shared" si="957"/>
        <v>0.0181967259054527-6.87182641566097i</v>
      </c>
      <c r="I3279" t="str">
        <f t="shared" si="958"/>
        <v>-0.0493726560246668-0.133315951322774i</v>
      </c>
      <c r="K3279" t="str">
        <f t="shared" si="959"/>
        <v>0.00192670778142971-0.000918671568673983i</v>
      </c>
      <c r="L3279" t="str">
        <f t="shared" si="960"/>
        <v>0.000714285714285714-0.00567414249338689i</v>
      </c>
      <c r="M3279" t="str">
        <f t="shared" si="961"/>
        <v>0.0025-0.000176779628818588i</v>
      </c>
      <c r="N3279">
        <f t="shared" si="962"/>
        <v>37.829933162872123</v>
      </c>
      <c r="O3279">
        <f t="shared" si="963"/>
        <v>30.924222759653638</v>
      </c>
      <c r="P3279" s="3">
        <f t="shared" si="964"/>
        <v>-30.924222759653638</v>
      </c>
      <c r="Q3279" s="3">
        <f t="shared" si="965"/>
        <v>-142.17006683712788</v>
      </c>
      <c r="R3279">
        <f t="shared" si="966"/>
        <v>37.829933162872123</v>
      </c>
      <c r="S3279">
        <f t="shared" si="967"/>
        <v>213.13953032680286</v>
      </c>
      <c r="T3279">
        <f t="shared" si="950"/>
        <v>-30.924222759653638</v>
      </c>
    </row>
    <row r="3280" spans="1:20" x14ac:dyDescent="0.25">
      <c r="A3280">
        <f t="shared" si="951"/>
        <v>1344284.1069567739</v>
      </c>
      <c r="B3280">
        <f t="shared" si="968"/>
        <v>213949.46054204472</v>
      </c>
      <c r="C3280" t="str">
        <f t="shared" si="952"/>
        <v>-0.0223758984489927-0.0172953679800692i</v>
      </c>
      <c r="D3280" t="str">
        <f t="shared" si="953"/>
        <v>3.20130040029138-1.01577031024606i</v>
      </c>
      <c r="E3280" t="str">
        <f t="shared" si="954"/>
        <v>-5.0238675462-31.1835311176561i</v>
      </c>
      <c r="F3280" t="str">
        <f t="shared" si="955"/>
        <v>2.86224147804013-1.06747122600239i</v>
      </c>
      <c r="G3280" t="str">
        <f t="shared" si="956"/>
        <v>0.983618588428651-0.126937232230261i</v>
      </c>
      <c r="H3280" t="str">
        <f t="shared" si="957"/>
        <v>0.0180366084860531-6.84578846708375i</v>
      </c>
      <c r="I3280" t="str">
        <f t="shared" si="958"/>
        <v>-0.0491271344532271-0.132793562353258i</v>
      </c>
      <c r="K3280" t="str">
        <f t="shared" si="959"/>
        <v>0.00192430946973164-0.000919565360543893i</v>
      </c>
      <c r="L3280" t="str">
        <f t="shared" si="960"/>
        <v>0.000714285714285714-0.00565266237635675i</v>
      </c>
      <c r="M3280" t="str">
        <f t="shared" si="961"/>
        <v>0.0025-0.000176110409263387i</v>
      </c>
      <c r="N3280">
        <f t="shared" si="962"/>
        <v>37.702097279551651</v>
      </c>
      <c r="O3280">
        <f t="shared" si="963"/>
        <v>30.970128525634024</v>
      </c>
      <c r="P3280" s="3">
        <f t="shared" si="964"/>
        <v>-30.970128525634024</v>
      </c>
      <c r="Q3280" s="3">
        <f t="shared" si="965"/>
        <v>-142.29790272044835</v>
      </c>
      <c r="R3280">
        <f t="shared" si="966"/>
        <v>37.702097279551651</v>
      </c>
      <c r="S3280">
        <f t="shared" si="967"/>
        <v>213.94946054204473</v>
      </c>
      <c r="T3280">
        <f t="shared" si="950"/>
        <v>-30.970128525634024</v>
      </c>
    </row>
    <row r="3281" spans="1:20" x14ac:dyDescent="0.25">
      <c r="A3281">
        <f t="shared" si="951"/>
        <v>1349392.3865632098</v>
      </c>
      <c r="B3281">
        <f t="shared" si="968"/>
        <v>214762.4684921045</v>
      </c>
      <c r="C3281" t="str">
        <f t="shared" si="952"/>
        <v>-0.0222963022930045-0.0171542421834561i</v>
      </c>
      <c r="D3281" t="str">
        <f t="shared" si="953"/>
        <v>3.1993614763439-1.01849362009072i</v>
      </c>
      <c r="E3281" t="str">
        <f t="shared" si="954"/>
        <v>-5.01631386062442-31.0523474830133i</v>
      </c>
      <c r="F3281" t="str">
        <f t="shared" si="955"/>
        <v>2.86188450008849-1.0661858910754i</v>
      </c>
      <c r="G3281" t="str">
        <f t="shared" si="956"/>
        <v>0.983495911795115-0.127403701976867i</v>
      </c>
      <c r="H3281" t="str">
        <f t="shared" si="957"/>
        <v>0.0178777813354819-6.81984921475833i</v>
      </c>
      <c r="I3281" t="str">
        <f t="shared" si="958"/>
        <v>-0.0488834356392428-0.132273104119325i</v>
      </c>
      <c r="K3281" t="str">
        <f t="shared" si="959"/>
        <v>0.00192190136738119-0.000920457012242324i</v>
      </c>
      <c r="L3281" t="str">
        <f t="shared" si="960"/>
        <v>0.000714285714285714-0.00563126357477262i</v>
      </c>
      <c r="M3281" t="str">
        <f t="shared" si="961"/>
        <v>0.0025-0.000175443723115548i</v>
      </c>
      <c r="N3281">
        <f t="shared" si="962"/>
        <v>37.573823152181376</v>
      </c>
      <c r="O3281">
        <f t="shared" si="963"/>
        <v>31.016077291504622</v>
      </c>
      <c r="P3281" s="3">
        <f t="shared" si="964"/>
        <v>-31.016077291504622</v>
      </c>
      <c r="Q3281" s="3">
        <f t="shared" si="965"/>
        <v>-142.42617684781862</v>
      </c>
      <c r="R3281">
        <f t="shared" si="966"/>
        <v>37.573823152181376</v>
      </c>
      <c r="S3281">
        <f t="shared" si="967"/>
        <v>214.76246849210449</v>
      </c>
      <c r="T3281">
        <f t="shared" si="950"/>
        <v>-31.016077291504622</v>
      </c>
    </row>
    <row r="3282" spans="1:20" x14ac:dyDescent="0.25">
      <c r="A3282">
        <f t="shared" si="951"/>
        <v>1354520.0776321499</v>
      </c>
      <c r="B3282">
        <f t="shared" si="968"/>
        <v>215578.56587237449</v>
      </c>
      <c r="C3282" t="str">
        <f t="shared" si="952"/>
        <v>-0.0222168309778395-0.017013783593155i</v>
      </c>
      <c r="D3282" t="str">
        <f t="shared" si="953"/>
        <v>3.19741016270832-1.0212235687471i</v>
      </c>
      <c r="E3282" t="str">
        <f t="shared" si="954"/>
        <v>-5.00879239596134-30.9217532280048i</v>
      </c>
      <c r="F3282" t="str">
        <f t="shared" si="955"/>
        <v>2.86152489400233-1.06491520105823i</v>
      </c>
      <c r="G3282" t="str">
        <f t="shared" si="956"/>
        <v>0.983372331994609-0.127871766477566i</v>
      </c>
      <c r="H3282" t="str">
        <f t="shared" si="957"/>
        <v>0.0177202348666033-6.79400828383997i</v>
      </c>
      <c r="I3282" t="str">
        <f t="shared" si="958"/>
        <v>-0.0486415455635437-0.131754569011583i</v>
      </c>
      <c r="K3282" t="str">
        <f t="shared" si="959"/>
        <v>0.00191948348387572-0.000921346442556094i</v>
      </c>
      <c r="L3282" t="str">
        <f t="shared" si="960"/>
        <v>0.000714285714285714-0.00560994578080554i</v>
      </c>
      <c r="M3282" t="str">
        <f t="shared" si="961"/>
        <v>0.0025-0.000174779560784567i</v>
      </c>
      <c r="N3282">
        <f t="shared" si="962"/>
        <v>37.445110887765111</v>
      </c>
      <c r="O3282">
        <f t="shared" si="963"/>
        <v>31.06206950535238</v>
      </c>
      <c r="P3282" s="3">
        <f t="shared" si="964"/>
        <v>-31.06206950535238</v>
      </c>
      <c r="Q3282" s="3">
        <f t="shared" si="965"/>
        <v>-142.55488911223489</v>
      </c>
      <c r="R3282">
        <f t="shared" si="966"/>
        <v>37.445110887765111</v>
      </c>
      <c r="S3282">
        <f t="shared" si="967"/>
        <v>215.5785658723745</v>
      </c>
      <c r="T3282">
        <f t="shared" si="950"/>
        <v>-31.06206950535238</v>
      </c>
    </row>
    <row r="3283" spans="1:20" x14ac:dyDescent="0.25">
      <c r="A3283">
        <f t="shared" si="951"/>
        <v>1359667.2539271521</v>
      </c>
      <c r="B3283">
        <f t="shared" si="968"/>
        <v>216397.76442268951</v>
      </c>
      <c r="C3283" t="str">
        <f t="shared" si="952"/>
        <v>-0.0221374828118706-0.0168739901980835i</v>
      </c>
      <c r="D3283" t="str">
        <f t="shared" si="953"/>
        <v>3.19544639692934-1.02396011861541i</v>
      </c>
      <c r="E3283" t="str">
        <f t="shared" si="954"/>
        <v>-5.00130312572095-30.7917448365375i</v>
      </c>
      <c r="F3283" t="str">
        <f t="shared" si="955"/>
        <v>2.86116264111206-1.06365913001068i</v>
      </c>
      <c r="G3283" t="str">
        <f t="shared" si="956"/>
        <v>0.983247842611261-0.128341429832933i</v>
      </c>
      <c r="H3283" t="str">
        <f t="shared" si="957"/>
        <v>0.0175639595629765-6.76826530092083i</v>
      </c>
      <c r="I3283" t="str">
        <f t="shared" si="958"/>
        <v>-0.0484014503115624-0.131237949450773i</v>
      </c>
      <c r="K3283" t="str">
        <f t="shared" si="959"/>
        <v>0.00191705582935594-0.000922233570143961i</v>
      </c>
      <c r="L3283" t="str">
        <f t="shared" si="960"/>
        <v>0.000714285714285714-0.00558870868779194i</v>
      </c>
      <c r="M3283" t="str">
        <f t="shared" si="961"/>
        <v>0.0025-0.000174117912716245i</v>
      </c>
      <c r="N3283">
        <f t="shared" si="962"/>
        <v>37.315960608403657</v>
      </c>
      <c r="O3283">
        <f t="shared" si="963"/>
        <v>31.108105614628645</v>
      </c>
      <c r="P3283" s="3">
        <f t="shared" si="964"/>
        <v>-31.108105614628645</v>
      </c>
      <c r="Q3283" s="3">
        <f t="shared" si="965"/>
        <v>-142.68403939159634</v>
      </c>
      <c r="R3283">
        <f t="shared" si="966"/>
        <v>37.315960608403657</v>
      </c>
      <c r="S3283">
        <f t="shared" si="967"/>
        <v>216.39776442268951</v>
      </c>
      <c r="T3283">
        <f t="shared" si="950"/>
        <v>-31.108105614628645</v>
      </c>
    </row>
    <row r="3284" spans="1:20" x14ac:dyDescent="0.25">
      <c r="A3284">
        <f t="shared" si="951"/>
        <v>1364833.9894920753</v>
      </c>
      <c r="B3284">
        <f t="shared" si="968"/>
        <v>217220.07592749572</v>
      </c>
      <c r="C3284" t="str">
        <f t="shared" si="952"/>
        <v>-0.0220582561316254-0.0167348600168038i</v>
      </c>
      <c r="D3284" t="str">
        <f t="shared" si="953"/>
        <v>3.19347011647308-1.0267032315579i</v>
      </c>
      <c r="E3284" t="str">
        <f t="shared" si="954"/>
        <v>-4.99384601868213-30.662318820645i</v>
      </c>
      <c r="F3284" t="str">
        <f t="shared" si="955"/>
        <v>2.8607977226256-1.0624176521201i</v>
      </c>
      <c r="G3284" t="str">
        <f t="shared" si="956"/>
        <v>0.983122437187129-0.128812696138107i</v>
      </c>
      <c r="H3284" t="str">
        <f t="shared" si="957"/>
        <v>0.0174089459782914-6.74261989402433i</v>
      </c>
      <c r="I3284" t="str">
        <f t="shared" si="958"/>
        <v>-0.048163136072533-0.130723237887634i</v>
      </c>
      <c r="K3284" t="str">
        <f t="shared" si="959"/>
        <v>0.00191461841461011-0.0009231183135427i</v>
      </c>
      <c r="L3284" t="str">
        <f t="shared" si="960"/>
        <v>0.000714285714285714-0.00556755199022907i</v>
      </c>
      <c r="M3284" t="str">
        <f t="shared" si="961"/>
        <v>0.0025-0.000173458769392553i</v>
      </c>
      <c r="N3284">
        <f t="shared" si="962"/>
        <v>37.186372451283887</v>
      </c>
      <c r="O3284">
        <f t="shared" si="963"/>
        <v>31.154186066145122</v>
      </c>
      <c r="P3284" s="3">
        <f t="shared" si="964"/>
        <v>-31.154186066145122</v>
      </c>
      <c r="Q3284" s="3">
        <f t="shared" si="965"/>
        <v>-142.81362754871611</v>
      </c>
      <c r="R3284">
        <f t="shared" si="966"/>
        <v>37.186372451283887</v>
      </c>
      <c r="S3284">
        <f t="shared" si="967"/>
        <v>217.22007592749571</v>
      </c>
      <c r="T3284">
        <f t="shared" si="950"/>
        <v>-31.154186066145122</v>
      </c>
    </row>
    <row r="3285" spans="1:20" x14ac:dyDescent="0.25">
      <c r="A3285">
        <f t="shared" si="951"/>
        <v>1370020.3586521451</v>
      </c>
      <c r="B3285">
        <f t="shared" si="968"/>
        <v>218045.5122160202</v>
      </c>
      <c r="C3285" t="str">
        <f t="shared" si="952"/>
        <v>-0.0219791493017662-0.016596391097074i</v>
      </c>
      <c r="D3285" t="str">
        <f t="shared" si="953"/>
        <v>3.19148125873084-1.02945286889499i</v>
      </c>
      <c r="E3285" t="str">
        <f t="shared" si="954"/>
        <v>-4.98642103900523-30.5334717202023i</v>
      </c>
      <c r="F3285" t="str">
        <f t="shared" si="955"/>
        <v>2.86043011962792-1.0611907417002i</v>
      </c>
      <c r="G3285" t="str">
        <f t="shared" si="956"/>
        <v>0.98299610922198-0.129285569482556i</v>
      </c>
      <c r="H3285" t="str">
        <f t="shared" si="957"/>
        <v>0.0172551847358086-6.71707169259952i</v>
      </c>
      <c r="I3285" t="str">
        <f t="shared" si="958"/>
        <v>-0.0479265891386975-0.130210426802787i</v>
      </c>
      <c r="K3285" t="str">
        <f t="shared" si="959"/>
        <v>0.0019121712510782-0.000924000591173154i</v>
      </c>
      <c r="L3285" t="str">
        <f t="shared" si="960"/>
        <v>0.000714285714285714-0.00554647538377074i</v>
      </c>
      <c r="M3285" t="str">
        <f t="shared" si="961"/>
        <v>0.0025-0.000172802121331494i</v>
      </c>
      <c r="N3285">
        <f t="shared" si="962"/>
        <v>37.056346568674996</v>
      </c>
      <c r="O3285">
        <f t="shared" si="963"/>
        <v>31.200311306069125</v>
      </c>
      <c r="P3285" s="3">
        <f t="shared" si="964"/>
        <v>-31.200311306069125</v>
      </c>
      <c r="Q3285" s="3">
        <f t="shared" si="965"/>
        <v>-142.943653431325</v>
      </c>
      <c r="R3285">
        <f t="shared" si="966"/>
        <v>37.056346568674996</v>
      </c>
      <c r="S3285">
        <f t="shared" si="967"/>
        <v>218.0455122160202</v>
      </c>
      <c r="T3285">
        <f t="shared" si="950"/>
        <v>-31.200311306069125</v>
      </c>
    </row>
    <row r="3286" spans="1:20" x14ac:dyDescent="0.25">
      <c r="A3286">
        <f t="shared" si="951"/>
        <v>1375226.4360150232</v>
      </c>
      <c r="B3286">
        <f t="shared" si="968"/>
        <v>218874.08516244107</v>
      </c>
      <c r="C3286" t="str">
        <f t="shared" si="952"/>
        <v>-0.0219001607150678-0.0164585815153986i</v>
      </c>
      <c r="D3286" t="str">
        <f t="shared" si="953"/>
        <v>3.18947976102276-1.03220899140126i</v>
      </c>
      <c r="E3286" t="str">
        <f t="shared" si="954"/>
        <v>-4.97902814634352-30.4052001026412i</v>
      </c>
      <c r="F3286" t="str">
        <f t="shared" si="955"/>
        <v>2.86005981308019-1.05997837318974i</v>
      </c>
      <c r="G3286" t="str">
        <f t="shared" si="956"/>
        <v>0.982868852173067-0.129760053949838i</v>
      </c>
      <c r="H3286" t="str">
        <f t="shared" si="957"/>
        <v>0.0171026665278048-6.69162032751554i</v>
      </c>
      <c r="I3286" t="str">
        <f t="shared" si="958"/>
        <v>-0.0476917959045121-0.129699508706602i</v>
      </c>
      <c r="K3286" t="str">
        <f t="shared" si="959"/>
        <v>0.001909714350856-0.00092488032134645i</v>
      </c>
      <c r="L3286" t="str">
        <f t="shared" si="960"/>
        <v>0.000714285714285714-0.00552547856522289i</v>
      </c>
      <c r="M3286" t="str">
        <f t="shared" si="961"/>
        <v>0.0025-0.000172147959086963i</v>
      </c>
      <c r="N3286">
        <f t="shared" si="962"/>
        <v>36.925883127920571</v>
      </c>
      <c r="O3286">
        <f t="shared" si="963"/>
        <v>31.246481779919581</v>
      </c>
      <c r="P3286" s="3">
        <f t="shared" si="964"/>
        <v>-31.246481779919581</v>
      </c>
      <c r="Q3286" s="3">
        <f t="shared" si="965"/>
        <v>-143.07411687207943</v>
      </c>
      <c r="R3286">
        <f t="shared" si="966"/>
        <v>36.925883127920571</v>
      </c>
      <c r="S3286">
        <f t="shared" si="967"/>
        <v>218.87408516244108</v>
      </c>
      <c r="T3286">
        <f t="shared" si="950"/>
        <v>-31.246481779919581</v>
      </c>
    </row>
    <row r="3287" spans="1:20" x14ac:dyDescent="0.25">
      <c r="A3287">
        <f t="shared" si="951"/>
        <v>1380452.2964718803</v>
      </c>
      <c r="B3287">
        <f t="shared" si="968"/>
        <v>219705.80668605835</v>
      </c>
      <c r="C3287" t="str">
        <f t="shared" si="952"/>
        <v>-0.0218212887923959-0.0163214293765832i</v>
      </c>
      <c r="D3287" t="str">
        <f t="shared" si="953"/>
        <v>3.18746556060167-1.03497155930157i</v>
      </c>
      <c r="E3287" t="str">
        <f t="shared" si="954"/>
        <v>-4.97166729595196-30.2775005626717i</v>
      </c>
      <c r="F3287" t="str">
        <f t="shared" si="955"/>
        <v>2.85968678381923-1.05878052115134i</v>
      </c>
      <c r="G3287" t="str">
        <f t="shared" si="956"/>
        <v>0.982740659454904-0.130236153617358i</v>
      </c>
      <c r="H3287" t="str">
        <f t="shared" si="957"/>
        <v>0.0169513821150215-6.66626543105596i</v>
      </c>
      <c r="I3287" t="str">
        <f t="shared" si="958"/>
        <v>-0.0474587428658658-0.129190476139077i</v>
      </c>
      <c r="K3287" t="str">
        <f t="shared" si="959"/>
        <v>0.00190724772669914-0.000925757422270251i</v>
      </c>
      <c r="L3287" t="str">
        <f t="shared" si="960"/>
        <v>0.000714285714285714-0.00550456123253925i</v>
      </c>
      <c r="M3287" t="str">
        <f t="shared" si="961"/>
        <v>0.0025-0.000171496273248618i</v>
      </c>
      <c r="N3287">
        <f t="shared" si="962"/>
        <v>36.794982311431795</v>
      </c>
      <c r="O3287">
        <f t="shared" si="963"/>
        <v>31.292697932562081</v>
      </c>
      <c r="P3287" s="3">
        <f t="shared" si="964"/>
        <v>-31.292697932562081</v>
      </c>
      <c r="Q3287" s="3">
        <f t="shared" si="965"/>
        <v>-143.2050176885682</v>
      </c>
      <c r="R3287">
        <f t="shared" si="966"/>
        <v>36.794982311431795</v>
      </c>
      <c r="S3287">
        <f t="shared" si="967"/>
        <v>219.70580668605834</v>
      </c>
      <c r="T3287">
        <f t="shared" si="950"/>
        <v>-31.292697932562081</v>
      </c>
    </row>
    <row r="3288" spans="1:20" x14ac:dyDescent="0.25">
      <c r="A3288">
        <f t="shared" si="951"/>
        <v>1385698.0151984736</v>
      </c>
      <c r="B3288">
        <f t="shared" si="968"/>
        <v>220540.68875146538</v>
      </c>
      <c r="C3288" t="str">
        <f t="shared" si="952"/>
        <v>-0.0217425319826832-0.0161849328132916i</v>
      </c>
      <c r="D3288" t="str">
        <f t="shared" si="953"/>
        <v>3.18543859465704-1.03774053226713i</v>
      </c>
      <c r="E3288" t="str">
        <f t="shared" si="954"/>
        <v>-4.96433843879378-30.1503697220049i</v>
      </c>
      <c r="F3288" t="str">
        <f t="shared" si="955"/>
        <v>2.85931101255687-1.05759716027023i</v>
      </c>
      <c r="G3288" t="str">
        <f t="shared" si="956"/>
        <v>0.982611524439047-0.130713872556128i</v>
      </c>
      <c r="H3288" t="str">
        <f t="shared" si="957"/>
        <v>0.016801322326118-6.6410066369133i</v>
      </c>
      <c r="I3288" t="str">
        <f t="shared" si="958"/>
        <v>-0.047227416619302-0.128683321669714i</v>
      </c>
      <c r="K3288" t="str">
        <f t="shared" si="959"/>
        <v>0.00190477139202706-0.000926631812055123i</v>
      </c>
      <c r="L3288" t="str">
        <f t="shared" si="960"/>
        <v>0.000714285714285714-0.00548372308481694i</v>
      </c>
      <c r="M3288" t="str">
        <f t="shared" si="961"/>
        <v>0.0025-0.00017084705444174i</v>
      </c>
      <c r="N3288">
        <f t="shared" si="962"/>
        <v>36.663644316681854</v>
      </c>
      <c r="O3288">
        <f t="shared" si="963"/>
        <v>31.338960208204018</v>
      </c>
      <c r="P3288" s="3">
        <f t="shared" si="964"/>
        <v>-31.338960208204018</v>
      </c>
      <c r="Q3288" s="3">
        <f t="shared" si="965"/>
        <v>-143.33635568331815</v>
      </c>
      <c r="R3288">
        <f t="shared" si="966"/>
        <v>36.663644316681854</v>
      </c>
      <c r="S3288">
        <f t="shared" si="967"/>
        <v>220.54068875146538</v>
      </c>
      <c r="T3288">
        <f t="shared" si="950"/>
        <v>-31.338960208204018</v>
      </c>
    </row>
    <row r="3289" spans="1:20" x14ac:dyDescent="0.25">
      <c r="A3289">
        <f t="shared" si="951"/>
        <v>1390963.6676562277</v>
      </c>
      <c r="B3289">
        <f t="shared" si="968"/>
        <v>221378.74336872096</v>
      </c>
      <c r="C3289" t="str">
        <f t="shared" si="952"/>
        <v>-0.0216638887629031-0.0160490899856036i</v>
      </c>
      <c r="D3289" t="str">
        <f t="shared" si="953"/>
        <v>3.18339880031879-1.04051586941158i</v>
      </c>
      <c r="E3289" t="str">
        <f t="shared" si="954"/>
        <v>-4.95704152164488-30.0238042290793i</v>
      </c>
      <c r="F3289" t="str">
        <f t="shared" si="955"/>
        <v>2.85893247987925-1.05642826535296i</v>
      </c>
      <c r="G3289" t="str">
        <f t="shared" si="956"/>
        <v>0.982481440453862-0.131193214830516i</v>
      </c>
      <c r="H3289" t="str">
        <f t="shared" si="957"/>
        <v>0.0166524780571296-6.61584358018346i</v>
      </c>
      <c r="I3289" t="str">
        <f t="shared" si="958"/>
        <v>-0.046997803861245-0.128178037897395i</v>
      </c>
      <c r="K3289" t="str">
        <f t="shared" si="959"/>
        <v>0.00190228536092692-0.000927503408720954i</v>
      </c>
      <c r="L3289" t="str">
        <f t="shared" si="960"/>
        <v>0.000714285714285714-0.00546296382229221i</v>
      </c>
      <c r="M3289" t="str">
        <f t="shared" si="961"/>
        <v>0.0025-0.000170200293327097i</v>
      </c>
      <c r="N3289">
        <f t="shared" si="962"/>
        <v>36.531869356199536</v>
      </c>
      <c r="O3289">
        <f t="shared" si="963"/>
        <v>31.385269050390182</v>
      </c>
      <c r="P3289" s="3">
        <f t="shared" si="964"/>
        <v>-31.385269050390182</v>
      </c>
      <c r="Q3289" s="3">
        <f t="shared" si="965"/>
        <v>-143.46813064380046</v>
      </c>
      <c r="R3289">
        <f t="shared" si="966"/>
        <v>36.531869356199536</v>
      </c>
      <c r="S3289">
        <f t="shared" si="967"/>
        <v>221.37874336872096</v>
      </c>
      <c r="T3289">
        <f t="shared" si="950"/>
        <v>-31.385269050390182</v>
      </c>
    </row>
    <row r="3290" spans="1:20" x14ac:dyDescent="0.25">
      <c r="A3290">
        <f t="shared" si="951"/>
        <v>1396249.3295933213</v>
      </c>
      <c r="B3290">
        <f t="shared" si="968"/>
        <v>222219.98259352209</v>
      </c>
      <c r="C3290" t="str">
        <f t="shared" si="952"/>
        <v>-0.0215853576380453-0.0159138990805781i</v>
      </c>
      <c r="D3290" t="str">
        <f t="shared" si="953"/>
        <v>3.18134611466142-1.04329752928711i</v>
      </c>
      <c r="E3290" t="str">
        <f t="shared" si="954"/>
        <v>-4.94977648719639-29.897800758792i</v>
      </c>
      <c r="F3290" t="str">
        <f t="shared" si="955"/>
        <v>2.85855116624624-1.05527381132623i</v>
      </c>
      <c r="G3290" t="str">
        <f t="shared" si="956"/>
        <v>0.982350400784312-0.131674184498i</v>
      </c>
      <c r="H3290" t="str">
        <f t="shared" si="957"/>
        <v>0.0165048402709293-6.59077589736022i</v>
      </c>
      <c r="I3290" t="str">
        <f t="shared" si="958"/>
        <v>-0.0467698913872378-0.12767461745026i</v>
      </c>
      <c r="K3290" t="str">
        <f t="shared" si="959"/>
        <v>0.00189978964815744-0.000928372130203463i</v>
      </c>
      <c r="L3290" t="str">
        <f t="shared" si="960"/>
        <v>0.000714285714285714-0.00544228314633615i</v>
      </c>
      <c r="M3290" t="str">
        <f t="shared" si="961"/>
        <v>0.0025-0.000169555980600814i</v>
      </c>
      <c r="N3290">
        <f t="shared" si="962"/>
        <v>36.399657657563665</v>
      </c>
      <c r="O3290">
        <f t="shared" si="963"/>
        <v>31.431624901996777</v>
      </c>
      <c r="P3290" s="3">
        <f t="shared" si="964"/>
        <v>-31.431624901996777</v>
      </c>
      <c r="Q3290" s="3">
        <f t="shared" si="965"/>
        <v>-143.60034234243633</v>
      </c>
      <c r="R3290">
        <f t="shared" si="966"/>
        <v>36.399657657563665</v>
      </c>
      <c r="S3290">
        <f t="shared" si="967"/>
        <v>222.21998259352208</v>
      </c>
      <c r="T3290">
        <f t="shared" si="950"/>
        <v>-31.431624901996777</v>
      </c>
    </row>
    <row r="3291" spans="1:20" x14ac:dyDescent="0.25">
      <c r="A3291">
        <f t="shared" si="951"/>
        <v>1401555.0770457759</v>
      </c>
      <c r="B3291">
        <f t="shared" si="968"/>
        <v>223064.41852737748</v>
      </c>
      <c r="C3291" t="str">
        <f t="shared" si="952"/>
        <v>-0.0215069371410854-0.0157793583118145i</v>
      </c>
      <c r="D3291" t="str">
        <f t="shared" si="953"/>
        <v>3.179280474708-1.0460854698805i</v>
      </c>
      <c r="E3291" t="str">
        <f t="shared" si="954"/>
        <v>-4.94254327415441-29.7723560122297i</v>
      </c>
      <c r="F3291" t="str">
        <f t="shared" si="955"/>
        <v>2.85816705199068-1.0541337732355i</v>
      </c>
      <c r="G3291" t="str">
        <f t="shared" si="956"/>
        <v>0.982218398671723-0.132156785608908i</v>
      </c>
      <c r="H3291" t="str">
        <f t="shared" si="957"/>
        <v>0.016358399996694-6.56580322632978i</v>
      </c>
      <c r="I3291" t="str">
        <f t="shared" si="958"/>
        <v>-0.0465436660911759-0.127173052985584i</v>
      </c>
      <c r="K3291" t="str">
        <f t="shared" si="959"/>
        <v>0.00189728426915267-0.000929237894360812i</v>
      </c>
      <c r="L3291" t="str">
        <f t="shared" si="960"/>
        <v>0.000714285714285714-0.00542168075945024i</v>
      </c>
      <c r="M3291" t="str">
        <f t="shared" si="961"/>
        <v>0.0025-0.000168914106994235i</v>
      </c>
      <c r="N3291">
        <f t="shared" si="962"/>
        <v>36.26700946339713</v>
      </c>
      <c r="O3291">
        <f t="shared" si="963"/>
        <v>31.478028205227293</v>
      </c>
      <c r="P3291" s="3">
        <f t="shared" si="964"/>
        <v>-31.478028205227293</v>
      </c>
      <c r="Q3291" s="3">
        <f t="shared" si="965"/>
        <v>-143.73299053660287</v>
      </c>
      <c r="R3291">
        <f t="shared" si="966"/>
        <v>36.26700946339713</v>
      </c>
      <c r="S3291">
        <f t="shared" si="967"/>
        <v>223.06441852737748</v>
      </c>
      <c r="T3291">
        <f t="shared" si="950"/>
        <v>-31.478028205227293</v>
      </c>
    </row>
    <row r="3292" spans="1:20" x14ac:dyDescent="0.25">
      <c r="A3292">
        <f t="shared" si="951"/>
        <v>1406880.98633855</v>
      </c>
      <c r="B3292">
        <f t="shared" si="968"/>
        <v>223912.06331778152</v>
      </c>
      <c r="C3292" t="str">
        <f t="shared" si="952"/>
        <v>-0.0214286258329576-0.0156454659190199i</v>
      </c>
      <c r="D3292" t="str">
        <f t="shared" si="953"/>
        <v>3.17720181743432-1.04887964860937i</v>
      </c>
      <c r="E3292" t="str">
        <f t="shared" si="954"/>
        <v>-4.93534181733831-29.6474667164067i</v>
      </c>
      <c r="F3292" t="str">
        <f t="shared" si="955"/>
        <v>2.85778011731785-1.05300812624381i</v>
      </c>
      <c r="G3292" t="str">
        <f t="shared" si="956"/>
        <v>0.982085427313564-0.132641022206172i</v>
      </c>
      <c r="H3292" t="str">
        <f t="shared" si="957"/>
        <v>0.0162131483293745-6.54092520636523i</v>
      </c>
      <c r="I3292" t="str">
        <f t="shared" si="958"/>
        <v>-0.0463191149645567-0.126673337189658i</v>
      </c>
      <c r="K3292" t="str">
        <f t="shared" si="959"/>
        <v>0.00189476924002569-0.000930100618980256i</v>
      </c>
      <c r="L3292" t="str">
        <f t="shared" si="960"/>
        <v>0.000714285714285714-0.00540115636526224i</v>
      </c>
      <c r="M3292" t="str">
        <f t="shared" si="961"/>
        <v>0.0025-0.000168274663273795i</v>
      </c>
      <c r="N3292">
        <f t="shared" si="962"/>
        <v>36.133925031361372</v>
      </c>
      <c r="O3292">
        <f t="shared" si="963"/>
        <v>31.524479401606357</v>
      </c>
      <c r="P3292" s="3">
        <f t="shared" si="964"/>
        <v>-31.524479401606357</v>
      </c>
      <c r="Q3292" s="3">
        <f t="shared" si="965"/>
        <v>-143.86607496863863</v>
      </c>
      <c r="R3292">
        <f t="shared" si="966"/>
        <v>36.133925031361372</v>
      </c>
      <c r="S3292">
        <f t="shared" si="967"/>
        <v>223.91206331778153</v>
      </c>
      <c r="T3292">
        <f t="shared" si="950"/>
        <v>-31.524479401606357</v>
      </c>
    </row>
    <row r="3293" spans="1:20" x14ac:dyDescent="0.25">
      <c r="A3293">
        <f t="shared" si="951"/>
        <v>1412227.1340866366</v>
      </c>
      <c r="B3293">
        <f t="shared" si="968"/>
        <v>224762.9291583891</v>
      </c>
      <c r="C3293" t="str">
        <f t="shared" si="952"/>
        <v>-0.0213504223025231-0.0155122201675767i</v>
      </c>
      <c r="D3293" t="str">
        <f t="shared" si="953"/>
        <v>3.17511007977307-1.05168002231814i</v>
      </c>
      <c r="E3293" t="str">
        <f t="shared" si="954"/>
        <v>-4.92817204777703-29.5231296240031i</v>
      </c>
      <c r="F3293" t="str">
        <f t="shared" si="955"/>
        <v>2.85739034230468-1.05189684563046i</v>
      </c>
      <c r="G3293" t="str">
        <f t="shared" si="956"/>
        <v>0.981951479863222-0.133126898325059i</v>
      </c>
      <c r="H3293" t="str">
        <f t="shared" si="957"/>
        <v>0.0160690764291709-6.51614147812124i</v>
      </c>
      <c r="I3293" t="str">
        <f t="shared" si="958"/>
        <v>-0.0460962250957294-0.126175462777667i</v>
      </c>
      <c r="K3293" t="str">
        <f t="shared" si="959"/>
        <v>0.00189224457757226-0.00093096022178492i</v>
      </c>
      <c r="L3293" t="str">
        <f t="shared" si="960"/>
        <v>0.000714285714285714-0.00538070966852187i</v>
      </c>
      <c r="M3293" t="str">
        <f t="shared" si="961"/>
        <v>0.0025-0.00016763764024088i</v>
      </c>
      <c r="N3293">
        <f t="shared" si="962"/>
        <v>36.000404634151607</v>
      </c>
      <c r="O3293">
        <f t="shared" si="963"/>
        <v>31.570978931974491</v>
      </c>
      <c r="P3293" s="3">
        <f t="shared" si="964"/>
        <v>-31.570978931974491</v>
      </c>
      <c r="Q3293" s="3">
        <f t="shared" si="965"/>
        <v>-143.99959536584839</v>
      </c>
      <c r="R3293">
        <f t="shared" si="966"/>
        <v>36.000404634151607</v>
      </c>
      <c r="S3293">
        <f t="shared" si="967"/>
        <v>224.76292915838911</v>
      </c>
      <c r="T3293">
        <f t="shared" si="950"/>
        <v>-31.570978931974491</v>
      </c>
    </row>
    <row r="3294" spans="1:20" x14ac:dyDescent="0.25">
      <c r="A3294">
        <f t="shared" si="951"/>
        <v>1417593.5971961659</v>
      </c>
      <c r="B3294">
        <f t="shared" si="968"/>
        <v>225617.02828919099</v>
      </c>
      <c r="C3294" t="str">
        <f t="shared" si="952"/>
        <v>-0.021272325166538-0.0153796193481117i</v>
      </c>
      <c r="D3294" t="str">
        <f t="shared" si="953"/>
        <v>3.17300519861814-1.05448654727435i</v>
      </c>
      <c r="E3294" t="str">
        <f t="shared" si="954"/>
        <v>-4.92103389280265-29.3993415131074i</v>
      </c>
      <c r="F3294" t="str">
        <f t="shared" si="955"/>
        <v>2.85699770689924-1.05079990678972i</v>
      </c>
      <c r="G3294" t="str">
        <f t="shared" si="956"/>
        <v>0.981816549429774-0.133614417992917i</v>
      </c>
      <c r="H3294" t="str">
        <f t="shared" si="957"/>
        <v>0.0159261755210101-6.49145168362849i</v>
      </c>
      <c r="I3294" t="str">
        <f t="shared" si="958"/>
        <v>-0.0458749836691507-0.125679422493572i</v>
      </c>
      <c r="K3294" t="str">
        <f t="shared" si="959"/>
        <v>0.00188971029927433-0.000931816620440617i</v>
      </c>
      <c r="L3294" t="str">
        <f t="shared" si="960"/>
        <v>0.000714285714285714-0.0053603403750965i</v>
      </c>
      <c r="M3294" t="str">
        <f t="shared" si="961"/>
        <v>0.0025-0.000167003028731699i</v>
      </c>
      <c r="N3294">
        <f t="shared" si="962"/>
        <v>35.866448559490095</v>
      </c>
      <c r="O3294">
        <f t="shared" si="963"/>
        <v>31.617527236482729</v>
      </c>
      <c r="P3294" s="3">
        <f t="shared" si="964"/>
        <v>-31.617527236482729</v>
      </c>
      <c r="Q3294" s="3">
        <f t="shared" si="965"/>
        <v>-144.1335514405099</v>
      </c>
      <c r="R3294">
        <f t="shared" si="966"/>
        <v>35.866448559490095</v>
      </c>
      <c r="S3294">
        <f t="shared" si="967"/>
        <v>225.61702828919098</v>
      </c>
      <c r="T3294">
        <f t="shared" si="950"/>
        <v>-31.617527236482729</v>
      </c>
    </row>
    <row r="3295" spans="1:20" x14ac:dyDescent="0.25">
      <c r="A3295">
        <f t="shared" si="951"/>
        <v>1422980.4528655114</v>
      </c>
      <c r="B3295">
        <f t="shared" si="968"/>
        <v>226474.37299668993</v>
      </c>
      <c r="C3295" t="str">
        <f t="shared" si="952"/>
        <v>-0.0211943330696208-0.0152476617760696i</v>
      </c>
      <c r="D3295" t="str">
        <f t="shared" si="953"/>
        <v>3.17088711082891-1.0572991791647i</v>
      </c>
      <c r="E3295" t="str">
        <f t="shared" si="954"/>
        <v>-4.91392727614319-29.2760991869622i</v>
      </c>
      <c r="F3295" t="str">
        <f t="shared" si="955"/>
        <v>2.85660219092-1.04971728522958i</v>
      </c>
      <c r="G3295" t="str">
        <f t="shared" si="956"/>
        <v>0.981680629077769-0.134103585228901i</v>
      </c>
      <c r="H3295" t="str">
        <f t="shared" si="957"/>
        <v>0.0157844368940297-6.46685546628837i</v>
      </c>
      <c r="I3295" t="str">
        <f t="shared" si="958"/>
        <v>-0.0456553779646492-0.125185209109988i</v>
      </c>
      <c r="K3295" t="str">
        <f t="shared" si="959"/>
        <v>0.00188716642330358-0.000932669732562758i</v>
      </c>
      <c r="L3295" t="str">
        <f t="shared" si="960"/>
        <v>0.000714285714285714-0.00534004819196702i</v>
      </c>
      <c r="M3295" t="str">
        <f t="shared" si="961"/>
        <v>0.0025-0.000166370819617154i</v>
      </c>
      <c r="N3295">
        <f t="shared" si="962"/>
        <v>35.732057110121985</v>
      </c>
      <c r="O3295">
        <f t="shared" si="963"/>
        <v>31.664124754586211</v>
      </c>
      <c r="P3295" s="3">
        <f t="shared" si="964"/>
        <v>-31.664124754586211</v>
      </c>
      <c r="Q3295" s="3">
        <f t="shared" si="965"/>
        <v>-144.26794288987801</v>
      </c>
      <c r="R3295">
        <f t="shared" si="966"/>
        <v>35.732057110121985</v>
      </c>
      <c r="S3295">
        <f t="shared" si="967"/>
        <v>226.47437299668994</v>
      </c>
      <c r="T3295">
        <f t="shared" si="950"/>
        <v>-31.664124754586211</v>
      </c>
    </row>
    <row r="3296" spans="1:20" x14ac:dyDescent="0.25">
      <c r="A3296">
        <f t="shared" si="951"/>
        <v>1428387.7785864004</v>
      </c>
      <c r="B3296">
        <f t="shared" si="968"/>
        <v>227334.97561407735</v>
      </c>
      <c r="C3296" t="str">
        <f t="shared" si="952"/>
        <v>-0.0211164446842151-0.0151163457912859i</v>
      </c>
      <c r="D3296" t="str">
        <f t="shared" si="953"/>
        <v>3.16875575323463-1.06011787309126i</v>
      </c>
      <c r="E3296" t="str">
        <f t="shared" si="954"/>
        <v>-4.90685211801227-29.1533994737111i</v>
      </c>
      <c r="F3296" t="str">
        <f t="shared" si="955"/>
        <v>2.85620377405512-1.04864895657035i</v>
      </c>
      <c r="G3296" t="str">
        <f t="shared" si="956"/>
        <v>0.981543711826993-0.134594404043712i</v>
      </c>
      <c r="H3296" t="str">
        <f t="shared" si="957"/>
        <v>0.0156438519010644-6.44235247086761i</v>
      </c>
      <c r="I3296" t="str">
        <f t="shared" si="958"/>
        <v>-0.0454373953566895-0.124692815428069i</v>
      </c>
      <c r="K3296" t="str">
        <f t="shared" si="959"/>
        <v>0.0018846129685248-0.000933519475723326i</v>
      </c>
      <c r="L3296" t="str">
        <f t="shared" si="960"/>
        <v>0.000714285714285714-0.00531983282722357i</v>
      </c>
      <c r="M3296" t="str">
        <f t="shared" si="961"/>
        <v>0.0025-0.000165741003802704i</v>
      </c>
      <c r="N3296">
        <f t="shared" si="962"/>
        <v>35.5972306038108</v>
      </c>
      <c r="O3296">
        <f t="shared" si="963"/>
        <v>31.71077192503919</v>
      </c>
      <c r="P3296" s="3">
        <f t="shared" si="964"/>
        <v>-31.71077192503919</v>
      </c>
      <c r="Q3296" s="3">
        <f t="shared" si="965"/>
        <v>-144.4027693961892</v>
      </c>
      <c r="R3296">
        <f t="shared" si="966"/>
        <v>35.5972306038108</v>
      </c>
      <c r="S3296">
        <f t="shared" si="967"/>
        <v>227.33497561407736</v>
      </c>
      <c r="T3296">
        <f t="shared" si="950"/>
        <v>-31.71077192503919</v>
      </c>
    </row>
    <row r="3297" spans="1:20" x14ac:dyDescent="0.25">
      <c r="A3297">
        <f t="shared" si="951"/>
        <v>1433815.6521450288</v>
      </c>
      <c r="B3297">
        <f t="shared" si="968"/>
        <v>228198.84852141087</v>
      </c>
      <c r="C3297" t="str">
        <f t="shared" si="952"/>
        <v>-0.0210386587105561-0.0149856697575639i</v>
      </c>
      <c r="D3297" t="str">
        <f t="shared" si="953"/>
        <v>3.16661106263889-1.06294258356766i</v>
      </c>
      <c r="E3297" t="str">
        <f t="shared" si="954"/>
        <v>-4.89980833519807-29.031239226152i</v>
      </c>
      <c r="F3297" t="str">
        <f t="shared" si="955"/>
        <v>2.85580243586196-1.04759489654348i</v>
      </c>
      <c r="G3297" t="str">
        <f t="shared" si="956"/>
        <v>0.981405790652251-0.135086878439325i</v>
      </c>
      <c r="H3297" t="str">
        <f t="shared" si="957"/>
        <v>0.0155044119581373-6.41794234349288i</v>
      </c>
      <c r="I3297" t="str">
        <f t="shared" si="958"/>
        <v>-0.0452210233136506-0.124202234277389i</v>
      </c>
      <c r="K3297" t="str">
        <f t="shared" si="959"/>
        <v>0.00188204995449923-0.000934365767457976i</v>
      </c>
      <c r="L3297" t="str">
        <f t="shared" si="960"/>
        <v>0.000714285714285714-0.00529969399006132i</v>
      </c>
      <c r="M3297" t="str">
        <f t="shared" si="961"/>
        <v>0.0025-0.000165113572228237i</v>
      </c>
      <c r="N3297">
        <f t="shared" si="962"/>
        <v>35.461969373331073</v>
      </c>
      <c r="O3297">
        <f t="shared" si="963"/>
        <v>31.757469185887942</v>
      </c>
      <c r="P3297" s="3">
        <f t="shared" si="964"/>
        <v>-31.757469185887942</v>
      </c>
      <c r="Q3297" s="3">
        <f t="shared" si="965"/>
        <v>-144.53803062666893</v>
      </c>
      <c r="R3297">
        <f t="shared" si="966"/>
        <v>35.461969373331073</v>
      </c>
      <c r="S3297">
        <f t="shared" si="967"/>
        <v>228.19884852141087</v>
      </c>
      <c r="T3297">
        <f t="shared" si="950"/>
        <v>-31.757469185887942</v>
      </c>
    </row>
    <row r="3298" spans="1:20" x14ac:dyDescent="0.25">
      <c r="A3298">
        <f t="shared" si="951"/>
        <v>1439264.1516231799</v>
      </c>
      <c r="B3298">
        <f t="shared" si="968"/>
        <v>229066.00414579222</v>
      </c>
      <c r="C3298" t="str">
        <f t="shared" si="952"/>
        <v>-0.02096097387663-0.0148556320622525i</v>
      </c>
      <c r="D3298" t="str">
        <f t="shared" si="953"/>
        <v>3.16445297582415-1.06577326451533i</v>
      </c>
      <c r="E3298" t="str">
        <f t="shared" si="954"/>
        <v>-4.89279584114915-28.9096153214893i</v>
      </c>
      <c r="F3298" t="str">
        <f t="shared" si="955"/>
        <v>2.85539815576625-1.04655508099013i</v>
      </c>
      <c r="G3298" t="str">
        <f t="shared" si="956"/>
        <v>0.98126685848314-0.135581012408705i</v>
      </c>
      <c r="H3298" t="str">
        <f t="shared" si="957"/>
        <v>0.0153661085439545-6.3936247316455i</v>
      </c>
      <c r="I3298" t="str">
        <f t="shared" si="958"/>
        <v>-0.0450062493971002-0.123713458515824i</v>
      </c>
      <c r="K3298" t="str">
        <f t="shared" si="959"/>
        <v>0.0018794774014878-0.000935208525273136i</v>
      </c>
      <c r="L3298" t="str">
        <f t="shared" si="960"/>
        <v>0.000714285714285714-0.00527963139077639i</v>
      </c>
      <c r="M3298" t="str">
        <f t="shared" si="961"/>
        <v>0.0025-0.000164488515867938i</v>
      </c>
      <c r="N3298">
        <f t="shared" si="962"/>
        <v>35.326273766465789</v>
      </c>
      <c r="O3298">
        <f t="shared" si="963"/>
        <v>31.804216974465383</v>
      </c>
      <c r="P3298" s="3">
        <f t="shared" si="964"/>
        <v>-31.804216974465383</v>
      </c>
      <c r="Q3298" s="3">
        <f t="shared" si="965"/>
        <v>-144.67372623353421</v>
      </c>
      <c r="R3298">
        <f t="shared" si="966"/>
        <v>35.326273766465789</v>
      </c>
      <c r="S3298">
        <f t="shared" si="967"/>
        <v>229.06600414579222</v>
      </c>
      <c r="T3298">
        <f t="shared" si="950"/>
        <v>-31.804216974465383</v>
      </c>
    </row>
    <row r="3299" spans="1:20" x14ac:dyDescent="0.25">
      <c r="A3299">
        <f t="shared" si="951"/>
        <v>1444733.3553993478</v>
      </c>
      <c r="B3299">
        <f t="shared" si="968"/>
        <v>229936.45496154623</v>
      </c>
      <c r="C3299" t="str">
        <f t="shared" si="952"/>
        <v>-0.0208833889381358-0.0147262311158258i</v>
      </c>
      <c r="D3299" t="str">
        <f t="shared" si="953"/>
        <v>3.1622814295563-1.06860986925965i</v>
      </c>
      <c r="E3299" t="str">
        <f t="shared" si="954"/>
        <v>-4.88581454606022-28.788524661092i</v>
      </c>
      <c r="F3299" t="str">
        <f t="shared" si="955"/>
        <v>2.85499091306157-1.04552948585993i</v>
      </c>
      <c r="G3299" t="str">
        <f t="shared" si="956"/>
        <v>0.98112690820382-0.136076809935541i</v>
      </c>
      <c r="H3299" t="str">
        <f t="shared" si="957"/>
        <v>0.0152289331994044-6.36939928415609i</v>
      </c>
      <c r="I3299" t="str">
        <f t="shared" si="958"/>
        <v>-0.0447930612610822-0.123226481029437i</v>
      </c>
      <c r="K3299" t="str">
        <f t="shared" si="959"/>
        <v>0.0018768953304543-0.000936047666653235i</v>
      </c>
      <c r="L3299" t="str">
        <f t="shared" si="960"/>
        <v>0.000714285714285714-0.00525964474076149i</v>
      </c>
      <c r="M3299" t="str">
        <f t="shared" si="961"/>
        <v>0.0025-0.000163865825730164i</v>
      </c>
      <c r="N3299">
        <f t="shared" si="962"/>
        <v>35.190144145998516</v>
      </c>
      <c r="O3299">
        <f t="shared" si="963"/>
        <v>31.851015727384446</v>
      </c>
      <c r="P3299" s="3">
        <f t="shared" si="964"/>
        <v>-31.851015727384446</v>
      </c>
      <c r="Q3299" s="3">
        <f t="shared" si="965"/>
        <v>-144.80985585400148</v>
      </c>
      <c r="R3299">
        <f t="shared" si="966"/>
        <v>35.190144145998516</v>
      </c>
      <c r="S3299">
        <f t="shared" si="967"/>
        <v>229.93645496154622</v>
      </c>
      <c r="T3299">
        <f t="shared" si="950"/>
        <v>-31.851015727384446</v>
      </c>
    </row>
    <row r="3300" spans="1:20" x14ac:dyDescent="0.25">
      <c r="A3300">
        <f t="shared" si="951"/>
        <v>1450223.3421498656</v>
      </c>
      <c r="B3300">
        <f t="shared" si="968"/>
        <v>230810.21349040011</v>
      </c>
      <c r="C3300" t="str">
        <f t="shared" si="952"/>
        <v>-0.0208059026784436-0.0145974653514664i</v>
      </c>
      <c r="D3300" t="str">
        <f t="shared" si="953"/>
        <v>3.16009636058932-1.07145235052624i</v>
      </c>
      <c r="E3300" t="str">
        <f t="shared" si="954"/>
        <v>-4.87886435695396-28.667964170253i</v>
      </c>
      <c r="F3300" t="str">
        <f t="shared" si="955"/>
        <v>2.85458068690857-1.04451808720957i</v>
      </c>
      <c r="G3300" t="str">
        <f t="shared" si="956"/>
        <v>0.98098593265279-0.136574274993958i</v>
      </c>
      <c r="H3300" t="str">
        <f t="shared" si="957"/>
        <v>0.0150928775270612-6.34526565119934i</v>
      </c>
      <c r="I3300" t="str">
        <f t="shared" si="958"/>
        <v>-0.0445814466514033-0.122741294732363i</v>
      </c>
      <c r="K3300" t="str">
        <f t="shared" si="959"/>
        <v>0.0018743037630685-0.000936883109067998i</v>
      </c>
      <c r="L3300" t="str">
        <f t="shared" si="960"/>
        <v>0.000714285714285714-0.00523973375250199i</v>
      </c>
      <c r="M3300" t="str">
        <f t="shared" si="961"/>
        <v>0.0025-0.000163245492857306i</v>
      </c>
      <c r="N3300">
        <f t="shared" si="962"/>
        <v>35.053580889711498</v>
      </c>
      <c r="O3300">
        <f t="shared" si="963"/>
        <v>31.89786588053153</v>
      </c>
      <c r="P3300" s="3">
        <f t="shared" si="964"/>
        <v>-31.89786588053153</v>
      </c>
      <c r="Q3300" s="3">
        <f t="shared" si="965"/>
        <v>-144.9464191102885</v>
      </c>
      <c r="R3300">
        <f t="shared" si="966"/>
        <v>35.053580889711498</v>
      </c>
      <c r="S3300">
        <f t="shared" si="967"/>
        <v>230.81021349040012</v>
      </c>
      <c r="T3300">
        <f t="shared" si="950"/>
        <v>-31.89786588053153</v>
      </c>
    </row>
    <row r="3301" spans="1:20" x14ac:dyDescent="0.25">
      <c r="A3301">
        <f t="shared" si="951"/>
        <v>1455734.1908500351</v>
      </c>
      <c r="B3301">
        <f t="shared" si="968"/>
        <v>231687.29230166363</v>
      </c>
      <c r="C3301" t="str">
        <f t="shared" si="952"/>
        <v>-0.0207285139085523-0.0144693332246483i</v>
      </c>
      <c r="D3301" t="str">
        <f t="shared" si="953"/>
        <v>3.15789770567003-1.07430066043723i</v>
      </c>
      <c r="E3301" t="str">
        <f t="shared" si="954"/>
        <v>-4.87194517776326-28.5479307979518i</v>
      </c>
      <c r="F3301" t="str">
        <f t="shared" si="955"/>
        <v>2.85416745633442-1.04352086120155i</v>
      </c>
      <c r="G3301" t="str">
        <f t="shared" si="956"/>
        <v>0.980843924622667-0.137073411548232i</v>
      </c>
      <c r="H3301" t="str">
        <f t="shared" si="957"/>
        <v>0.0149579331906913-6.32122348428871i</v>
      </c>
      <c r="I3301" t="str">
        <f t="shared" si="958"/>
        <v>-0.0443713934049322-0.122257892566693i</v>
      </c>
      <c r="K3301" t="str">
        <f t="shared" si="959"/>
        <v>0.00187170272170912-0.000937714769979787i</v>
      </c>
      <c r="L3301" t="str">
        <f t="shared" si="960"/>
        <v>0.000714285714285714-0.0052198981395716i</v>
      </c>
      <c r="M3301" t="str">
        <f t="shared" si="961"/>
        <v>0.0025-0.000162627508325668i</v>
      </c>
      <c r="N3301">
        <f t="shared" si="962"/>
        <v>34.916584390377722</v>
      </c>
      <c r="O3301">
        <f t="shared" si="963"/>
        <v>31.944767869059984</v>
      </c>
      <c r="P3301" s="3">
        <f t="shared" si="964"/>
        <v>-31.944767869059984</v>
      </c>
      <c r="Q3301" s="3">
        <f t="shared" si="965"/>
        <v>-145.08341560962228</v>
      </c>
      <c r="R3301">
        <f t="shared" si="966"/>
        <v>34.916584390377722</v>
      </c>
      <c r="S3301">
        <f t="shared" si="967"/>
        <v>231.68729230166363</v>
      </c>
      <c r="T3301">
        <f t="shared" si="950"/>
        <v>-31.944767869059984</v>
      </c>
    </row>
    <row r="3302" spans="1:20" x14ac:dyDescent="0.25">
      <c r="A3302">
        <f t="shared" si="951"/>
        <v>1461265.9807752653</v>
      </c>
      <c r="B3302">
        <f t="shared" si="968"/>
        <v>232567.70401240996</v>
      </c>
      <c r="C3302" t="str">
        <f t="shared" si="952"/>
        <v>-0.0206512214670448-0.0143418332127232i</v>
      </c>
      <c r="D3302" t="str">
        <f t="shared" si="953"/>
        <v>3.15568540154282-1.0771547505075i</v>
      </c>
      <c r="E3302" t="str">
        <f t="shared" si="954"/>
        <v>-4.86505690941034-28.4284215166201i</v>
      </c>
      <c r="F3302" t="str">
        <f t="shared" si="955"/>
        <v>2.8537512002321-1.04253778410276i</v>
      </c>
      <c r="G3302" t="str">
        <f t="shared" si="956"/>
        <v>0.980700876859951-0.137574223552504i</v>
      </c>
      <c r="H3302" t="str">
        <f t="shared" si="957"/>
        <v>0.014824091914765-6.29727243627119i</v>
      </c>
      <c r="I3302" t="str">
        <f t="shared" si="958"/>
        <v>-0.0441628894488962-0.121776267502359i</v>
      </c>
      <c r="K3302" t="str">
        <f t="shared" si="959"/>
        <v>0.0018690922294668-0.00093854256685106i</v>
      </c>
      <c r="L3302" t="str">
        <f t="shared" si="960"/>
        <v>0.000714285714285714-0.00520013761662842i</v>
      </c>
      <c r="M3302" t="str">
        <f t="shared" si="961"/>
        <v>0.0025-0.000162011863245336i</v>
      </c>
      <c r="N3302">
        <f t="shared" si="962"/>
        <v>34.7791550557574</v>
      </c>
      <c r="O3302">
        <f t="shared" si="963"/>
        <v>31.99172212738339</v>
      </c>
      <c r="P3302" s="3">
        <f t="shared" si="964"/>
        <v>-31.99172212738339</v>
      </c>
      <c r="Q3302" s="3">
        <f t="shared" si="965"/>
        <v>-145.2208449442426</v>
      </c>
      <c r="R3302">
        <f t="shared" si="966"/>
        <v>34.7791550557574</v>
      </c>
      <c r="S3302">
        <f t="shared" si="967"/>
        <v>232.56770401240996</v>
      </c>
      <c r="T3302">
        <f t="shared" si="950"/>
        <v>-31.99172212738339</v>
      </c>
    </row>
    <row r="3303" spans="1:20" x14ac:dyDescent="0.25">
      <c r="A3303">
        <f t="shared" si="951"/>
        <v>1466818.7915022112</v>
      </c>
      <c r="B3303">
        <f t="shared" si="968"/>
        <v>233451.46128765712</v>
      </c>
      <c r="C3303" t="str">
        <f t="shared" si="952"/>
        <v>-0.0205740242200422-0.0142149638145076i</v>
      </c>
      <c r="D3303" t="str">
        <f t="shared" si="953"/>
        <v>3.15345938495454-1.08001457164101i</v>
      </c>
      <c r="E3303" t="str">
        <f t="shared" si="954"/>
        <v>-4.8581994498847-28.3094333219094i</v>
      </c>
      <c r="F3303" t="str">
        <f t="shared" si="955"/>
        <v>2.85333189735975-1.04156883228315i</v>
      </c>
      <c r="G3303" t="str">
        <f t="shared" si="956"/>
        <v>0.980556782064806-0.138076714950489i</v>
      </c>
      <c r="H3303" t="str">
        <f t="shared" si="957"/>
        <v>0.0146913454839706-6.27341216132208i</v>
      </c>
      <c r="I3303" t="str">
        <f t="shared" si="958"/>
        <v>-0.0439559228001882-0.121296412537022i</v>
      </c>
      <c r="K3303" t="str">
        <f t="shared" si="959"/>
        <v>0.00186647231014685-0.00093936641715186i</v>
      </c>
      <c r="L3303" t="str">
        <f t="shared" si="960"/>
        <v>0.000714285714285714-0.00518045189941066i</v>
      </c>
      <c r="M3303" t="str">
        <f t="shared" si="961"/>
        <v>0.0025-0.000161398548760048i</v>
      </c>
      <c r="N3303">
        <f t="shared" si="962"/>
        <v>34.641293308591202</v>
      </c>
      <c r="O3303">
        <f t="shared" si="963"/>
        <v>32.038729089168754</v>
      </c>
      <c r="P3303" s="3">
        <f t="shared" si="964"/>
        <v>-32.038729089168754</v>
      </c>
      <c r="Q3303" s="3">
        <f t="shared" si="965"/>
        <v>-145.3587066914088</v>
      </c>
      <c r="R3303">
        <f t="shared" si="966"/>
        <v>34.641293308591202</v>
      </c>
      <c r="S3303">
        <f t="shared" si="967"/>
        <v>233.45146128765711</v>
      </c>
      <c r="T3303">
        <f t="shared" si="950"/>
        <v>-32.038729089168754</v>
      </c>
    </row>
    <row r="3304" spans="1:20" x14ac:dyDescent="0.25">
      <c r="A3304">
        <f t="shared" si="951"/>
        <v>1472392.7029099197</v>
      </c>
      <c r="B3304">
        <f t="shared" si="968"/>
        <v>234338.57684055023</v>
      </c>
      <c r="C3304" t="str">
        <f t="shared" si="952"/>
        <v>-0.0204969210611556-0.0140887235498733i</v>
      </c>
      <c r="D3304" t="str">
        <f t="shared" si="953"/>
        <v>3.15121959265941-1.08288007412708i</v>
      </c>
      <c r="E3304" t="str">
        <f t="shared" si="954"/>
        <v>-4.85137269431932-28.1909632324621i</v>
      </c>
      <c r="F3304" t="str">
        <f t="shared" si="955"/>
        <v>2.85290952633999-1.04061398221436i</v>
      </c>
      <c r="G3304" t="str">
        <f t="shared" si="956"/>
        <v>0.980411632890832-0.13858088967518i</v>
      </c>
      <c r="H3304" t="str">
        <f t="shared" si="957"/>
        <v>0.0145596857427343-6.2496423149398i</v>
      </c>
      <c r="I3304" t="str">
        <f t="shared" si="958"/>
        <v>-0.0437504815646777-0.120818320695957i</v>
      </c>
      <c r="K3304" t="str">
        <f t="shared" si="959"/>
        <v>0.0018638429882721-0.000940186238367378i</v>
      </c>
      <c r="L3304" t="str">
        <f t="shared" si="960"/>
        <v>0.000714285714285714-0.00516084070473268i</v>
      </c>
      <c r="M3304" t="str">
        <f t="shared" si="961"/>
        <v>0.0025-0.000160787556047069i</v>
      </c>
      <c r="N3304">
        <f t="shared" si="962"/>
        <v>34.502999586597468</v>
      </c>
      <c r="O3304">
        <f t="shared" si="963"/>
        <v>32.085789187329496</v>
      </c>
      <c r="P3304" s="3">
        <f t="shared" si="964"/>
        <v>-32.085789187329496</v>
      </c>
      <c r="Q3304" s="3">
        <f t="shared" si="965"/>
        <v>-145.49700041340253</v>
      </c>
      <c r="R3304">
        <f t="shared" si="966"/>
        <v>34.502999586597468</v>
      </c>
      <c r="S3304">
        <f t="shared" si="967"/>
        <v>234.33857684055022</v>
      </c>
      <c r="T3304">
        <f t="shared" si="950"/>
        <v>-32.085789187329496</v>
      </c>
    </row>
    <row r="3305" spans="1:20" x14ac:dyDescent="0.25">
      <c r="A3305">
        <f t="shared" si="951"/>
        <v>1477987.7951809773</v>
      </c>
      <c r="B3305">
        <f t="shared" si="968"/>
        <v>235229.06343254432</v>
      </c>
      <c r="C3305" t="str">
        <f t="shared" si="952"/>
        <v>-0.0204199109114377-0.0139631109593378i</v>
      </c>
      <c r="D3305" t="str">
        <f t="shared" si="953"/>
        <v>3.14896596142401-1.0857512076368i</v>
      </c>
      <c r="E3305" t="str">
        <f t="shared" si="954"/>
        <v>-4.84457653506572-28.073008289685i</v>
      </c>
      <c r="F3305" t="str">
        <f t="shared" si="955"/>
        <v>2.8524840656593-1.03967321046838i</v>
      </c>
      <c r="G3305" t="str">
        <f t="shared" si="956"/>
        <v>0.980265421944839-0.139086751648551i</v>
      </c>
      <c r="H3305" t="str">
        <f t="shared" si="957"/>
        <v>0.0144291045947419-6.2259625539407i</v>
      </c>
      <c r="I3305" t="str">
        <f t="shared" si="958"/>
        <v>-0.0435465539365275-0.120341985031943i</v>
      </c>
      <c r="K3305" t="str">
        <f t="shared" si="959"/>
        <v>0.00186120428908547-0.00094100194800562i</v>
      </c>
      <c r="L3305" t="str">
        <f t="shared" si="960"/>
        <v>0.000714285714285714-0.00514130375048084i</v>
      </c>
      <c r="M3305" t="str">
        <f t="shared" si="961"/>
        <v>0.0025-0.000160178876317064i</v>
      </c>
      <c r="N3305">
        <f t="shared" si="962"/>
        <v>34.364274342463659</v>
      </c>
      <c r="O3305">
        <f t="shared" si="963"/>
        <v>32.132902854018198</v>
      </c>
      <c r="P3305" s="3">
        <f t="shared" si="964"/>
        <v>-32.132902854018198</v>
      </c>
      <c r="Q3305" s="3">
        <f t="shared" si="965"/>
        <v>-145.63572565753634</v>
      </c>
      <c r="R3305">
        <f t="shared" si="966"/>
        <v>34.364274342463659</v>
      </c>
      <c r="S3305">
        <f t="shared" si="967"/>
        <v>235.22906343254434</v>
      </c>
      <c r="T3305">
        <f t="shared" si="950"/>
        <v>-32.132902854018198</v>
      </c>
    </row>
    <row r="3306" spans="1:20" x14ac:dyDescent="0.25">
      <c r="A3306">
        <f t="shared" si="951"/>
        <v>1483604.1488026651</v>
      </c>
      <c r="B3306">
        <f t="shared" si="968"/>
        <v>236122.93387358799</v>
      </c>
      <c r="C3306" t="str">
        <f t="shared" si="952"/>
        <v>-0.0203429927193313-0.0138381246036581i</v>
      </c>
      <c r="D3306" t="str">
        <f t="shared" si="953"/>
        <v>3.14669842803236-1.08862792121936i</v>
      </c>
      <c r="E3306" t="str">
        <f t="shared" si="954"/>
        <v>-4.83781086176671-27.9555655575252i</v>
      </c>
      <c r="F3306" t="str">
        <f t="shared" si="955"/>
        <v>2.85205549366736-1.03874649371614i</v>
      </c>
      <c r="G3306" t="str">
        <f t="shared" si="956"/>
        <v>0.980118141786622-0.139594304781254i</v>
      </c>
      <c r="H3306" t="str">
        <f t="shared" si="957"/>
        <v>0.0142995940024661-6.20237253645391i</v>
      </c>
      <c r="I3306" t="str">
        <f t="shared" si="958"/>
        <v>-0.0433441281975144-0.119867398625151i</v>
      </c>
      <c r="K3306" t="str">
        <f t="shared" si="959"/>
        <v>0.0018585562385526-0.000941813463605117i</v>
      </c>
      <c r="L3306" t="str">
        <f t="shared" si="960"/>
        <v>0.000714285714285714-0.00512184075560952i</v>
      </c>
      <c r="M3306" t="str">
        <f t="shared" si="961"/>
        <v>0.0025-0.000159572500813971i</v>
      </c>
      <c r="N3306">
        <f t="shared" si="962"/>
        <v>34.225118043842883</v>
      </c>
      <c r="O3306">
        <f t="shared" si="963"/>
        <v>32.18007052061931</v>
      </c>
      <c r="P3306" s="3">
        <f t="shared" si="964"/>
        <v>-32.18007052061931</v>
      </c>
      <c r="Q3306" s="3">
        <f t="shared" si="965"/>
        <v>-145.77488195615712</v>
      </c>
      <c r="R3306">
        <f t="shared" si="966"/>
        <v>34.225118043842883</v>
      </c>
      <c r="S3306">
        <f t="shared" si="967"/>
        <v>236.12293387358798</v>
      </c>
      <c r="T3306">
        <f t="shared" si="950"/>
        <v>-32.18007052061931</v>
      </c>
    </row>
    <row r="3307" spans="1:20" x14ac:dyDescent="0.25">
      <c r="A3307">
        <f t="shared" si="951"/>
        <v>1489241.8445681152</v>
      </c>
      <c r="B3307">
        <f t="shared" si="968"/>
        <v>237020.20102230762</v>
      </c>
      <c r="C3307" t="str">
        <f t="shared" si="952"/>
        <v>-0.0202661654606162-0.013713763063425i</v>
      </c>
      <c r="D3307" t="str">
        <f t="shared" si="953"/>
        <v>3.14441692929099-1.09151016329844i</v>
      </c>
      <c r="E3307" t="str">
        <f t="shared" si="954"/>
        <v>-4.83107556142829-27.8386321222488i</v>
      </c>
      <c r="F3307" t="str">
        <f t="shared" si="955"/>
        <v>2.85162378857639-1.03783380872615i</v>
      </c>
      <c r="G3307" t="str">
        <f t="shared" si="956"/>
        <v>0.979969784928732-0.140103552972315i</v>
      </c>
      <c r="H3307" t="str">
        <f t="shared" si="957"/>
        <v>0.0141711459866966-6.17887192191619i</v>
      </c>
      <c r="I3307" t="str">
        <f t="shared" si="958"/>
        <v>-0.0431431927163561-0.119394554583032i</v>
      </c>
      <c r="K3307" t="str">
        <f t="shared" si="959"/>
        <v>0.00185589886336429-0.000942620702742686i</v>
      </c>
      <c r="L3307" t="str">
        <f t="shared" si="960"/>
        <v>0.000714285714285714-0.00510245144013701i</v>
      </c>
      <c r="M3307" t="str">
        <f t="shared" si="961"/>
        <v>0.0025-0.000158968420814875i</v>
      </c>
      <c r="N3307">
        <f t="shared" si="962"/>
        <v>34.08553117334705</v>
      </c>
      <c r="O3307">
        <f t="shared" si="963"/>
        <v>32.227292617742009</v>
      </c>
      <c r="P3307" s="3">
        <f t="shared" si="964"/>
        <v>-32.227292617742009</v>
      </c>
      <c r="Q3307" s="3">
        <f t="shared" si="965"/>
        <v>-145.91446882665295</v>
      </c>
      <c r="R3307">
        <f t="shared" si="966"/>
        <v>34.08553117334705</v>
      </c>
      <c r="S3307">
        <f t="shared" si="967"/>
        <v>237.02020102230762</v>
      </c>
      <c r="T3307">
        <f t="shared" si="950"/>
        <v>-32.227292617742009</v>
      </c>
    </row>
    <row r="3308" spans="1:20" x14ac:dyDescent="0.25">
      <c r="A3308">
        <f t="shared" si="951"/>
        <v>1494900.963577474</v>
      </c>
      <c r="B3308">
        <f t="shared" si="968"/>
        <v>237920.8777861924</v>
      </c>
      <c r="C3308" t="str">
        <f t="shared" si="952"/>
        <v>-0.020189428138355-0.0135900249386605i</v>
      </c>
      <c r="D3308" t="str">
        <f t="shared" si="953"/>
        <v>3.14212140203422-1.09439788166863i</v>
      </c>
      <c r="E3308" t="str">
        <f t="shared" si="954"/>
        <v>-4.82437051848944-27.7222050922224i</v>
      </c>
      <c r="F3308" t="str">
        <f t="shared" si="955"/>
        <v>2.85118892846047-1.03693513236306i</v>
      </c>
      <c r="G3308" t="str">
        <f t="shared" si="956"/>
        <v>0.979820343836257-0.140614500108829i</v>
      </c>
      <c r="H3308" t="str">
        <f t="shared" si="957"/>
        <v>0.0140437526260744-6.15546037106682i</v>
      </c>
      <c r="I3308" t="str">
        <f t="shared" si="958"/>
        <v>-0.042943735948041-0.118923446040206i</v>
      </c>
      <c r="K3308" t="str">
        <f t="shared" si="959"/>
        <v>0.00185323219093889-0.000943423583041287i</v>
      </c>
      <c r="L3308" t="str">
        <f t="shared" si="960"/>
        <v>0.000714285714285714-0.00508313552514146i</v>
      </c>
      <c r="M3308" t="str">
        <f t="shared" si="961"/>
        <v>0.0025-0.000158366627629881i</v>
      </c>
      <c r="N3308">
        <f t="shared" si="962"/>
        <v>33.945514228542294</v>
      </c>
      <c r="O3308">
        <f t="shared" si="963"/>
        <v>32.274569575212375</v>
      </c>
      <c r="P3308" s="3">
        <f t="shared" si="964"/>
        <v>-32.274569575212375</v>
      </c>
      <c r="Q3308" s="3">
        <f t="shared" si="965"/>
        <v>-146.05448577145771</v>
      </c>
      <c r="R3308">
        <f t="shared" si="966"/>
        <v>33.945514228542294</v>
      </c>
      <c r="S3308">
        <f t="shared" si="967"/>
        <v>237.92087778619239</v>
      </c>
      <c r="T3308">
        <f t="shared" ref="T3308:T3371" si="969">P3308</f>
        <v>-32.274569575212375</v>
      </c>
    </row>
    <row r="3309" spans="1:20" x14ac:dyDescent="0.25">
      <c r="A3309">
        <f t="shared" ref="A3309:A3372" si="970">2*PI()*B3309</f>
        <v>1500581.5872390685</v>
      </c>
      <c r="B3309">
        <f t="shared" si="968"/>
        <v>238824.97712177993</v>
      </c>
      <c r="C3309" t="str">
        <f t="shared" ref="C3309:C3372" si="971">IMPRODUCT(D3309,E3309,$C$40,,K3309,$C$41)</f>
        <v>-0.0201127797828356-0.0134669088484148i</v>
      </c>
      <c r="D3309" t="str">
        <f t="shared" ref="D3309:D3372" si="972">IMDIV(IMPRODUCT($C$37,$C$38,COMPLEX(1,A3309/$C$38)),IMSUM(-1*A3309*A3309/$C$39,COMPLEX(0,1*A3309)))</f>
        <v>3.13981178312931-1.09729102349185i</v>
      </c>
      <c r="E3309" t="str">
        <f t="shared" ref="E3309:E3372" si="973">IMDIV(IMPRODUCT(IMSUM(F3309,G3309),$C$29,H3309),IMSUM(1,I3309))</f>
        <v>-4.81769561489101-27.6062815976955i</v>
      </c>
      <c r="F3309" t="str">
        <f t="shared" ref="F3309:F3372" si="974">IMDIV(IMPRODUCT($C$14,$C$15,COMPLEX(1,A3309/$C$15)),IMSUM(-1*A3309*A3309/$C$16,COMPLEX(0,A3309)))</f>
        <v>2.85075089125484-1.0360504415863i</v>
      </c>
      <c r="G3309" t="str">
        <f t="shared" ref="G3309:G3372" si="975">IMDIV(1,COMPLEX(1,A3309*$C$9*$C$10))</f>
        <v>0.97966981092659-0.141127150065641i</v>
      </c>
      <c r="H3309" t="str">
        <f t="shared" ref="H3309:H3372" si="976">IMDIV($C$3,IMSUM(K3309,COMPLEX(0,$C$28*A3309)))</f>
        <v>0.01391740605663-6.13213754594253i</v>
      </c>
      <c r="I3309" t="str">
        <f t="shared" ref="I3309:I3372" si="977">IMPRODUCT(F3309,$C$29,H3309,$C$31)</f>
        <v>-0.0427457464331669-0.118454066158351i</v>
      </c>
      <c r="K3309" t="str">
        <f t="shared" ref="K3309:K3372" si="978">IF($C$26&lt;=0,IMDIV(1,IMSUM(IMDIV(1,L3309),1/$C$18)),IMDIV(1,IMSUM(IMDIV(1,L3309),1/$C$18,IMDIV(1,M3309))))</f>
        <v>0.00185055624942459-0.000944222022177941i</v>
      </c>
      <c r="L3309" t="str">
        <f t="shared" ref="L3309:L3372" si="979">IMSUM($C$21/$C$22,IMDIV(1,COMPLEX(0,$C$20*$C$22*A3309)))</f>
        <v>0.000714285714285714-0.00506389273275701i</v>
      </c>
      <c r="M3309" t="str">
        <f t="shared" ref="M3309:M3372" si="980">IMSUM($C$25/$C$26,IMDIV(1,COMPLEX(0,$C$24*$C$26*A3309)))</f>
        <v>0.0025-0.000157767112601994i</v>
      </c>
      <c r="N3309">
        <f t="shared" ref="N3309:N3372" si="981">ABS(R3309)</f>
        <v>33.805067721941469</v>
      </c>
      <c r="O3309">
        <f t="shared" ref="O3309:O3372" si="982">ABS(P3309)</f>
        <v>32.321901822066366</v>
      </c>
      <c r="P3309" s="3">
        <f t="shared" ref="P3309:P3372" si="983">20*LOG10(IMABS(C3309))</f>
        <v>-32.321901822066366</v>
      </c>
      <c r="Q3309" s="3">
        <f t="shared" ref="Q3309:Q3372" si="984">IMARGUMENT(C3309)*180/PI()</f>
        <v>-146.19493227805853</v>
      </c>
      <c r="R3309">
        <f t="shared" ref="R3309:R3372" si="985">IF(Q3309&lt;0,Q3309+180,Q3309-180)</f>
        <v>33.805067721941469</v>
      </c>
      <c r="S3309">
        <f t="shared" ref="S3309:S3372" si="986">B3309/1000</f>
        <v>238.82497712177994</v>
      </c>
      <c r="T3309">
        <f t="shared" si="969"/>
        <v>-32.321901822066366</v>
      </c>
    </row>
    <row r="3310" spans="1:20" x14ac:dyDescent="0.25">
      <c r="A3310">
        <f t="shared" si="970"/>
        <v>1506283.7972705769</v>
      </c>
      <c r="B3310">
        <f t="shared" ref="B3310:B3373" si="987">B3309*(1+B$42)</f>
        <v>239732.51203484269</v>
      </c>
      <c r="C3310" t="str">
        <f t="shared" si="971"/>
        <v>-0.0200362194515149-0.0133444134303683i</v>
      </c>
      <c r="D3310" t="str">
        <f t="shared" si="972"/>
        <v>3.1374880094819-1.1001895352939i</v>
      </c>
      <c r="E3310" t="str">
        <f t="shared" si="973"/>
        <v>-4.81105073014256-27.4908587905893i</v>
      </c>
      <c r="F3310" t="str">
        <f t="shared" si="974"/>
        <v>2.85030965475543-1.03517971344865i</v>
      </c>
      <c r="G3310" t="str">
        <f t="shared" si="975"/>
        <v>0.979518178569205-0.141641506705035i</v>
      </c>
      <c r="H3310" t="str">
        <f t="shared" si="976"/>
        <v>0.0137920984713245-6.10890310987236i</v>
      </c>
      <c r="I3310" t="str">
        <f t="shared" si="977"/>
        <v>-0.0425492127972811-0.117986408126101i</v>
      </c>
      <c r="K3310" t="str">
        <f t="shared" si="978"/>
        <v>0.00184787106770158-0.000945015937891691i</v>
      </c>
      <c r="L3310" t="str">
        <f t="shared" si="979"/>
        <v>0.000714285714285714-0.00504472278616955i</v>
      </c>
      <c r="M3310" t="str">
        <f t="shared" si="980"/>
        <v>0.0025-0.000157169867106987i</v>
      </c>
      <c r="N3310">
        <f t="shared" si="981"/>
        <v>33.664192180999351</v>
      </c>
      <c r="O3310">
        <f t="shared" si="982"/>
        <v>32.369289786541096</v>
      </c>
      <c r="P3310" s="3">
        <f t="shared" si="983"/>
        <v>-32.369289786541096</v>
      </c>
      <c r="Q3310" s="3">
        <f t="shared" si="984"/>
        <v>-146.33580781900065</v>
      </c>
      <c r="R3310">
        <f t="shared" si="985"/>
        <v>33.664192180999351</v>
      </c>
      <c r="S3310">
        <f t="shared" si="986"/>
        <v>239.7325120348427</v>
      </c>
      <c r="T3310">
        <f t="shared" si="969"/>
        <v>-32.369289786541096</v>
      </c>
    </row>
    <row r="3311" spans="1:20" x14ac:dyDescent="0.25">
      <c r="A3311">
        <f t="shared" si="970"/>
        <v>1512007.6757002051</v>
      </c>
      <c r="B3311">
        <f t="shared" si="987"/>
        <v>240643.49558057511</v>
      </c>
      <c r="C3311" t="str">
        <f t="shared" si="971"/>
        <v>-0.0199597462289573-0.0132225373404316i</v>
      </c>
      <c r="D3311" t="str">
        <f t="shared" si="972"/>
        <v>3.13515001804138-1.10309336296086i</v>
      </c>
      <c r="E3311" t="str">
        <f t="shared" si="973"/>
        <v>-4.80443574138878-27.3759338442829i</v>
      </c>
      <c r="F3311" t="str">
        <f t="shared" si="974"/>
        <v>2.84986519661797-1.03432292509484i</v>
      </c>
      <c r="G3311" t="str">
        <f t="shared" si="975"/>
        <v>0.979365439085434-0.142157573876417i</v>
      </c>
      <c r="H3311" t="str">
        <f t="shared" si="976"/>
        <v>0.0136678221195961-6.08575672747267i</v>
      </c>
      <c r="I3311" t="str">
        <f t="shared" si="977"/>
        <v>-0.0423541237502284-0.117520465158928i</v>
      </c>
      <c r="K3311" t="str">
        <f t="shared" si="978"/>
        <v>0.00184517667538418-0.000945805247991648i</v>
      </c>
      <c r="L3311" t="str">
        <f t="shared" si="979"/>
        <v>0.000714285714285714-0.00502562540961302i</v>
      </c>
      <c r="M3311" t="str">
        <f t="shared" si="980"/>
        <v>0.0025-0.000156574882553284i</v>
      </c>
      <c r="N3311">
        <f t="shared" si="981"/>
        <v>33.522888148104215</v>
      </c>
      <c r="O3311">
        <f t="shared" si="982"/>
        <v>32.416733896067768</v>
      </c>
      <c r="P3311" s="3">
        <f t="shared" si="983"/>
        <v>-32.416733896067768</v>
      </c>
      <c r="Q3311" s="3">
        <f t="shared" si="984"/>
        <v>-146.47711185189578</v>
      </c>
      <c r="R3311">
        <f t="shared" si="985"/>
        <v>33.522888148104215</v>
      </c>
      <c r="S3311">
        <f t="shared" si="986"/>
        <v>240.64349558057512</v>
      </c>
      <c r="T3311">
        <f t="shared" si="969"/>
        <v>-32.416733896067768</v>
      </c>
    </row>
    <row r="3312" spans="1:20" x14ac:dyDescent="0.25">
      <c r="A3312">
        <f t="shared" si="970"/>
        <v>1517753.304867866</v>
      </c>
      <c r="B3312">
        <f t="shared" si="987"/>
        <v>241557.94086378129</v>
      </c>
      <c r="C3312" t="str">
        <f t="shared" si="971"/>
        <v>-0.0198833592267734-0.0131012792523505i</v>
      </c>
      <c r="D3312" t="str">
        <f t="shared" si="972"/>
        <v>3.13279774580634-1.1060024517357i</v>
      </c>
      <c r="E3312" t="str">
        <f t="shared" si="973"/>
        <v>-4.79785052347299-27.261503953406i</v>
      </c>
      <c r="F3312" t="str">
        <f t="shared" si="974"/>
        <v>2.84941749435748-1.03348005376009i</v>
      </c>
      <c r="G3312" t="str">
        <f t="shared" si="975"/>
        <v>0.979211584748242-0.142675355415988i</v>
      </c>
      <c r="H3312" t="str">
        <f t="shared" si="976"/>
        <v>0.0135445693069085-6.06269806464208i</v>
      </c>
      <c r="I3312" t="str">
        <f t="shared" si="977"/>
        <v>-0.0421604680855011-0.117056230499041i</v>
      </c>
      <c r="K3312" t="str">
        <f t="shared" si="978"/>
        <v>0.0018424731028228-0.000946589870365077i</v>
      </c>
      <c r="L3312" t="str">
        <f t="shared" si="979"/>
        <v>0.000714285714285714-0.00500660032836524i</v>
      </c>
      <c r="M3312" t="str">
        <f t="shared" si="980"/>
        <v>0.0025-0.000155982150381833i</v>
      </c>
      <c r="N3312">
        <f t="shared" si="981"/>
        <v>33.381156180573896</v>
      </c>
      <c r="O3312">
        <f t="shared" si="982"/>
        <v>32.464234577263142</v>
      </c>
      <c r="P3312" s="3">
        <f t="shared" si="983"/>
        <v>-32.464234577263142</v>
      </c>
      <c r="Q3312" s="3">
        <f t="shared" si="984"/>
        <v>-146.6188438194261</v>
      </c>
      <c r="R3312">
        <f t="shared" si="985"/>
        <v>33.381156180573896</v>
      </c>
      <c r="S3312">
        <f t="shared" si="986"/>
        <v>241.55794086378128</v>
      </c>
      <c r="T3312">
        <f t="shared" si="969"/>
        <v>-32.464234577263142</v>
      </c>
    </row>
    <row r="3313" spans="1:20" x14ac:dyDescent="0.25">
      <c r="A3313">
        <f t="shared" si="970"/>
        <v>1523520.7674263639</v>
      </c>
      <c r="B3313">
        <f t="shared" si="987"/>
        <v>242475.86103906366</v>
      </c>
      <c r="C3313" t="str">
        <f t="shared" si="971"/>
        <v>-0.0198070575835561-0.0129806378573105i</v>
      </c>
      <c r="D3313" t="str">
        <f t="shared" si="972"/>
        <v>3.13043112983014-1.10891674621478i</v>
      </c>
      <c r="E3313" t="str">
        <f t="shared" si="973"/>
        <v>-4.79129494900083-27.1475663336323i</v>
      </c>
      <c r="F3313" t="str">
        <f t="shared" si="974"/>
        <v>2.84896652534762-1.03265107676871i</v>
      </c>
      <c r="G3313" t="str">
        <f t="shared" si="975"/>
        <v>0.979056607781998-0.143194855146421i</v>
      </c>
      <c r="H3313" t="str">
        <f t="shared" si="976"/>
        <v>0.0134223323943043-6.03972678855646i</v>
      </c>
      <c r="I3313" t="str">
        <f t="shared" si="977"/>
        <v>-0.0419682346795964-0.116593697415277i</v>
      </c>
      <c r="K3313" t="str">
        <f t="shared" si="978"/>
        <v>0.00183976038110586-0.000947369722985582i</v>
      </c>
      <c r="L3313" t="str">
        <f t="shared" si="979"/>
        <v>0.000714285714285714-0.00498764726874402i</v>
      </c>
      <c r="M3313" t="str">
        <f t="shared" si="980"/>
        <v>0.0025-0.000155391662065983i</v>
      </c>
      <c r="N3313">
        <f t="shared" si="981"/>
        <v>33.238996850646998</v>
      </c>
      <c r="O3313">
        <f t="shared" si="982"/>
        <v>32.511792255921577</v>
      </c>
      <c r="P3313" s="3">
        <f t="shared" si="983"/>
        <v>-32.511792255921577</v>
      </c>
      <c r="Q3313" s="3">
        <f t="shared" si="984"/>
        <v>-146.761003149353</v>
      </c>
      <c r="R3313">
        <f t="shared" si="985"/>
        <v>33.238996850646998</v>
      </c>
      <c r="S3313">
        <f t="shared" si="986"/>
        <v>242.47586103906366</v>
      </c>
      <c r="T3313">
        <f t="shared" si="969"/>
        <v>-32.511792255921577</v>
      </c>
    </row>
    <row r="3314" spans="1:20" x14ac:dyDescent="0.25">
      <c r="A3314">
        <f t="shared" si="970"/>
        <v>1529310.1463425842</v>
      </c>
      <c r="B3314">
        <f t="shared" si="987"/>
        <v>243397.26931101212</v>
      </c>
      <c r="C3314" t="str">
        <f t="shared" si="971"/>
        <v>-0.0197308404648143-0.0128606118635427i</v>
      </c>
      <c r="D3314" t="str">
        <f t="shared" si="972"/>
        <v>3.12805010722649-1.11183619034447i</v>
      </c>
      <c r="E3314" t="str">
        <f t="shared" si="973"/>
        <v>-4.78476888840158-27.0341182214743i</v>
      </c>
      <c r="F3314" t="str">
        <f t="shared" si="974"/>
        <v>2.84851226681991-1.03183597153259i</v>
      </c>
      <c r="G3314" t="str">
        <f t="shared" si="975"/>
        <v>0.978900500362257-0.143716076876528i</v>
      </c>
      <c r="H3314" t="str">
        <f t="shared" si="976"/>
        <v>0.0133011037979614-6.01684256766391i</v>
      </c>
      <c r="I3314" t="str">
        <f t="shared" si="977"/>
        <v>-0.0417774124913756-0.116132859202991i</v>
      </c>
      <c r="K3314" t="str">
        <f t="shared" si="978"/>
        <v>0.00183703854206152-0.000948144723921297i</v>
      </c>
      <c r="L3314" t="str">
        <f t="shared" si="979"/>
        <v>0.000714285714285714-0.00496876595810321i</v>
      </c>
      <c r="M3314" t="str">
        <f t="shared" si="980"/>
        <v>0.0025-0.00015480340911136i</v>
      </c>
      <c r="N3314">
        <f t="shared" si="981"/>
        <v>33.09641074547514</v>
      </c>
      <c r="O3314">
        <f t="shared" si="982"/>
        <v>32.559407357007153</v>
      </c>
      <c r="P3314" s="3">
        <f t="shared" si="983"/>
        <v>-32.559407357007153</v>
      </c>
      <c r="Q3314" s="3">
        <f t="shared" si="984"/>
        <v>-146.90358925452486</v>
      </c>
      <c r="R3314">
        <f t="shared" si="985"/>
        <v>33.09641074547514</v>
      </c>
      <c r="S3314">
        <f t="shared" si="986"/>
        <v>243.39726931101211</v>
      </c>
      <c r="T3314">
        <f t="shared" si="969"/>
        <v>-32.559407357007153</v>
      </c>
    </row>
    <row r="3315" spans="1:20" x14ac:dyDescent="0.25">
      <c r="A3315">
        <f t="shared" si="970"/>
        <v>1535121.524898686</v>
      </c>
      <c r="B3315">
        <f t="shared" si="987"/>
        <v>244322.17893439397</v>
      </c>
      <c r="C3315" t="str">
        <f t="shared" si="971"/>
        <v>-0.0196547070629056-0.0127411999959346i</v>
      </c>
      <c r="D3315" t="str">
        <f t="shared" si="972"/>
        <v>3.12565461517515-1.11476072741775i</v>
      </c>
      <c r="E3315" t="str">
        <f t="shared" si="973"/>
        <v>-4.77827220998861-26.921156874083i</v>
      </c>
      <c r="F3315" t="str">
        <f t="shared" si="974"/>
        <v>2.8480546958632-1.03103471554981i</v>
      </c>
      <c r="G3315" t="str">
        <f t="shared" si="975"/>
        <v>0.978743254615527-0.144239024400931i</v>
      </c>
      <c r="H3315" t="str">
        <f t="shared" si="976"/>
        <v>0.0131808759887533-5.99404507167985i</v>
      </c>
      <c r="I3315" t="str">
        <f t="shared" si="977"/>
        <v>-0.0415879905614327-0.115673709183954i</v>
      </c>
      <c r="K3315" t="str">
        <f t="shared" si="978"/>
        <v>0.00183430761825944-0.000948914791343167i</v>
      </c>
      <c r="L3315" t="str">
        <f t="shared" si="979"/>
        <v>0.000714285714285714-0.00494995612482887i</v>
      </c>
      <c r="M3315" t="str">
        <f t="shared" si="980"/>
        <v>0.0025-0.000154217383055748i</v>
      </c>
      <c r="N3315">
        <f t="shared" si="981"/>
        <v>32.953398467119285</v>
      </c>
      <c r="O3315">
        <f t="shared" si="982"/>
        <v>32.607080304644725</v>
      </c>
      <c r="P3315" s="3">
        <f t="shared" si="983"/>
        <v>-32.607080304644725</v>
      </c>
      <c r="Q3315" s="3">
        <f t="shared" si="984"/>
        <v>-147.04660153288071</v>
      </c>
      <c r="R3315">
        <f t="shared" si="985"/>
        <v>32.953398467119285</v>
      </c>
      <c r="S3315">
        <f t="shared" si="986"/>
        <v>244.32217893439397</v>
      </c>
      <c r="T3315">
        <f t="shared" si="969"/>
        <v>-32.607080304644725</v>
      </c>
    </row>
    <row r="3316" spans="1:20" x14ac:dyDescent="0.25">
      <c r="A3316">
        <f t="shared" si="970"/>
        <v>1540954.986693301</v>
      </c>
      <c r="B3316">
        <f t="shared" si="987"/>
        <v>245250.60321434468</v>
      </c>
      <c r="C3316" t="str">
        <f t="shared" si="971"/>
        <v>-0.0195786565969681-0.0126224009956381i</v>
      </c>
      <c r="D3316" t="str">
        <f t="shared" si="972"/>
        <v>3.12324459092777-1.11769030007094i</v>
      </c>
      <c r="E3316" t="str">
        <f t="shared" si="973"/>
        <v>-4.77180478001876-26.8086795690483i</v>
      </c>
      <c r="F3316" t="str">
        <f t="shared" si="974"/>
        <v>2.84759378942302-1.03024728640319i</v>
      </c>
      <c r="G3316" t="str">
        <f t="shared" si="975"/>
        <v>0.978584862619055-0.14476370149972i</v>
      </c>
      <c r="H3316" t="str">
        <f t="shared" si="976"/>
        <v>0.0130616414918128-5.971333971582i</v>
      </c>
      <c r="I3316" t="str">
        <f t="shared" si="977"/>
        <v>-0.0413999580114654-0.115216240706247i</v>
      </c>
      <c r="K3316" t="str">
        <f t="shared" si="978"/>
        <v>0.00183156764301227-0.000949679843533287i</v>
      </c>
      <c r="L3316" t="str">
        <f t="shared" si="979"/>
        <v>0.000714285714285714-0.0049312174983352i</v>
      </c>
      <c r="M3316" t="str">
        <f t="shared" si="980"/>
        <v>0.0025-0.000153633575468966i</v>
      </c>
      <c r="N3316">
        <f t="shared" si="981"/>
        <v>32.809960632535962</v>
      </c>
      <c r="O3316">
        <f t="shared" si="982"/>
        <v>32.654811522111444</v>
      </c>
      <c r="P3316" s="3">
        <f t="shared" si="983"/>
        <v>-32.654811522111444</v>
      </c>
      <c r="Q3316" s="3">
        <f t="shared" si="984"/>
        <v>-147.19003936746404</v>
      </c>
      <c r="R3316">
        <f t="shared" si="985"/>
        <v>32.809960632535962</v>
      </c>
      <c r="S3316">
        <f t="shared" si="986"/>
        <v>245.25060321434469</v>
      </c>
      <c r="T3316">
        <f t="shared" si="969"/>
        <v>-32.654811522111444</v>
      </c>
    </row>
    <row r="3317" spans="1:20" x14ac:dyDescent="0.25">
      <c r="A3317">
        <f t="shared" si="970"/>
        <v>1546810.6156427357</v>
      </c>
      <c r="B3317">
        <f t="shared" si="987"/>
        <v>246182.55550655921</v>
      </c>
      <c r="C3317" t="str">
        <f t="shared" si="971"/>
        <v>-0.019502688312846-0.0125042136196829i</v>
      </c>
      <c r="D3317" t="str">
        <f t="shared" si="972"/>
        <v>3.12081997181355-1.12062485028028i</v>
      </c>
      <c r="E3317" t="str">
        <f t="shared" si="973"/>
        <v>-4.76536646274958-26.6966836042011i</v>
      </c>
      <c r="F3317" t="str">
        <f t="shared" si="974"/>
        <v>2.84712952430083-1.02947366175873i</v>
      </c>
      <c r="G3317" t="str">
        <f t="shared" si="975"/>
        <v>0.978425316400595-0.145290111938117i</v>
      </c>
      <c r="H3317" t="str">
        <f t="shared" si="976"/>
        <v>0.0129433928860999-5.94870893960548i</v>
      </c>
      <c r="I3317" t="str">
        <f t="shared" si="977"/>
        <v>-0.0412133040436475-0.114760447144156i</v>
      </c>
      <c r="K3317" t="str">
        <f t="shared" si="978"/>
        <v>0.00182881865037721-0.000950439798893281i</v>
      </c>
      <c r="L3317" t="str">
        <f t="shared" si="979"/>
        <v>0.000714285714285714-0.00491254980906076i</v>
      </c>
      <c r="M3317" t="str">
        <f t="shared" si="980"/>
        <v>0.0025-0.000153051977952745i</v>
      </c>
      <c r="N3317">
        <f t="shared" si="981"/>
        <v>32.666097873575865</v>
      </c>
      <c r="O3317">
        <f t="shared" si="982"/>
        <v>32.702601431828668</v>
      </c>
      <c r="P3317" s="3">
        <f t="shared" si="983"/>
        <v>-32.702601431828668</v>
      </c>
      <c r="Q3317" s="3">
        <f t="shared" si="984"/>
        <v>-147.33390212642414</v>
      </c>
      <c r="R3317">
        <f t="shared" si="985"/>
        <v>32.666097873575865</v>
      </c>
      <c r="S3317">
        <f t="shared" si="986"/>
        <v>246.1825555065592</v>
      </c>
      <c r="T3317">
        <f t="shared" si="969"/>
        <v>-32.702601431828668</v>
      </c>
    </row>
    <row r="3318" spans="1:20" x14ac:dyDescent="0.25">
      <c r="A3318">
        <f t="shared" si="970"/>
        <v>1552688.4959821783</v>
      </c>
      <c r="B3318">
        <f t="shared" si="987"/>
        <v>247118.04921748413</v>
      </c>
      <c r="C3318" t="str">
        <f t="shared" si="971"/>
        <v>-0.0194268014830186-0.012386636640589i</v>
      </c>
      <c r="D3318" t="str">
        <f t="shared" si="972"/>
        <v>3.11838069524529-1.12356431935875i</v>
      </c>
      <c r="E3318" t="str">
        <f t="shared" si="973"/>
        <v>-4.75895712049637-26.5851662974196i</v>
      </c>
      <c r="F3318" t="str">
        <f t="shared" si="974"/>
        <v>2.84666187715347-1.02871381936421i</v>
      </c>
      <c r="G3318" t="str">
        <f t="shared" si="975"/>
        <v>0.978264607938189-0.145818259466126i</v>
      </c>
      <c r="H3318" t="str">
        <f t="shared" si="976"/>
        <v>0.0128261228039723-5.92616964923789i</v>
      </c>
      <c r="I3318" t="str">
        <f t="shared" si="977"/>
        <v>-0.0410280179400122-0.114306321898066i</v>
      </c>
      <c r="K3318" t="str">
        <f t="shared" si="978"/>
        <v>0.0018260606751573-0.000951194575952752i</v>
      </c>
      <c r="L3318" t="str">
        <f t="shared" si="979"/>
        <v>0.000714285714285714-0.00489395278846458i</v>
      </c>
      <c r="M3318" t="str">
        <f t="shared" si="980"/>
        <v>0.0025-0.000152472582140611i</v>
      </c>
      <c r="N3318">
        <f t="shared" si="981"/>
        <v>32.521810836970303</v>
      </c>
      <c r="O3318">
        <f t="shared" si="982"/>
        <v>32.750450455352663</v>
      </c>
      <c r="P3318" s="3">
        <f t="shared" si="983"/>
        <v>-32.750450455352663</v>
      </c>
      <c r="Q3318" s="3">
        <f t="shared" si="984"/>
        <v>-147.4781891630297</v>
      </c>
      <c r="R3318">
        <f t="shared" si="985"/>
        <v>32.521810836970303</v>
      </c>
      <c r="S3318">
        <f t="shared" si="986"/>
        <v>247.11804921748413</v>
      </c>
      <c r="T3318">
        <f t="shared" si="969"/>
        <v>-32.750450455352663</v>
      </c>
    </row>
    <row r="3319" spans="1:20" x14ac:dyDescent="0.25">
      <c r="A3319">
        <f t="shared" si="970"/>
        <v>1558588.7122669106</v>
      </c>
      <c r="B3319">
        <f t="shared" si="987"/>
        <v>248057.09780451059</v>
      </c>
      <c r="C3319" t="str">
        <f t="shared" si="971"/>
        <v>-0.0193509954065227-0.0122696688459823i</v>
      </c>
      <c r="D3319" t="str">
        <f t="shared" si="972"/>
        <v>3.11592669872526-1.12650864795277i</v>
      </c>
      <c r="E3319" t="str">
        <f t="shared" si="973"/>
        <v>-4.7525766136874-26.4741249864359i</v>
      </c>
      <c r="F3319" t="str">
        <f t="shared" si="974"/>
        <v>2.84619082449244-1.02796773704765i</v>
      </c>
      <c r="G3319" t="str">
        <f t="shared" si="975"/>
        <v>0.978102729159943-0.14634814781819i</v>
      </c>
      <c r="H3319" t="str">
        <f t="shared" si="976"/>
        <v>0.0127098239307604-5.90371577521443i</v>
      </c>
      <c r="I3319" t="str">
        <f t="shared" si="977"/>
        <v>-0.0408440890618356-0.113853858394359i</v>
      </c>
      <c r="K3319" t="str">
        <f t="shared" si="978"/>
        <v>0.0018232937529027-0.000951944093377752i</v>
      </c>
      <c r="L3319" t="str">
        <f t="shared" si="979"/>
        <v>0.000714285714285714-0.00487542616902232i</v>
      </c>
      <c r="M3319" t="str">
        <f t="shared" si="980"/>
        <v>0.0025-0.000151895379697759i</v>
      </c>
      <c r="N3319">
        <f t="shared" si="981"/>
        <v>32.377100184325855</v>
      </c>
      <c r="O3319">
        <f t="shared" si="982"/>
        <v>32.798359013366266</v>
      </c>
      <c r="P3319" s="3">
        <f t="shared" si="983"/>
        <v>-32.798359013366266</v>
      </c>
      <c r="Q3319" s="3">
        <f t="shared" si="984"/>
        <v>-147.62289981567415</v>
      </c>
      <c r="R3319">
        <f t="shared" si="985"/>
        <v>32.377100184325855</v>
      </c>
      <c r="S3319">
        <f t="shared" si="986"/>
        <v>248.05709780451059</v>
      </c>
      <c r="T3319">
        <f t="shared" si="969"/>
        <v>-32.798359013366266</v>
      </c>
    </row>
    <row r="3320" spans="1:20" x14ac:dyDescent="0.25">
      <c r="A3320">
        <f t="shared" si="970"/>
        <v>1564511.3493735248</v>
      </c>
      <c r="B3320">
        <f t="shared" si="987"/>
        <v>248999.71477616773</v>
      </c>
      <c r="C3320" t="str">
        <f t="shared" si="971"/>
        <v>-0.0192752694088761-0.0121533090382113i</v>
      </c>
      <c r="D3320" t="str">
        <f t="shared" si="972"/>
        <v>3.1134579198513-1.12945777603905i</v>
      </c>
      <c r="E3320" t="str">
        <f t="shared" si="973"/>
        <v>-4.74622480091817-26.3635570286459i</v>
      </c>
      <c r="F3320" t="str">
        <f t="shared" si="974"/>
        <v>2.84571634268332-1.02723539271585i</v>
      </c>
      <c r="G3320" t="str">
        <f t="shared" si="975"/>
        <v>0.977939671943802-0.146879780712835i</v>
      </c>
      <c r="H3320" t="str">
        <f t="shared" si="976"/>
        <v>0.0125944890043452-5.88134699351297i</v>
      </c>
      <c r="I3320" t="str">
        <f t="shared" si="977"/>
        <v>-0.040661506849027-0.113403050085312i</v>
      </c>
      <c r="K3320" t="str">
        <f t="shared" si="978"/>
        <v>0.00182051791991185-0.000952688269979351i</v>
      </c>
      <c r="L3320" t="str">
        <f t="shared" si="979"/>
        <v>0.000714285714285714-0.00485696968422226i</v>
      </c>
      <c r="M3320" t="str">
        <f t="shared" si="980"/>
        <v>0.0025-0.00015132036232094i</v>
      </c>
      <c r="N3320">
        <f t="shared" si="981"/>
        <v>32.231966592113736</v>
      </c>
      <c r="O3320">
        <f t="shared" si="982"/>
        <v>32.846327525669544</v>
      </c>
      <c r="P3320" s="3">
        <f t="shared" si="983"/>
        <v>-32.846327525669544</v>
      </c>
      <c r="Q3320" s="3">
        <f t="shared" si="984"/>
        <v>-147.76803340788626</v>
      </c>
      <c r="R3320">
        <f t="shared" si="985"/>
        <v>32.231966592113736</v>
      </c>
      <c r="S3320">
        <f t="shared" si="986"/>
        <v>248.99971477616774</v>
      </c>
      <c r="T3320">
        <f t="shared" si="969"/>
        <v>-32.846327525669544</v>
      </c>
    </row>
    <row r="3321" spans="1:20" x14ac:dyDescent="0.25">
      <c r="A3321">
        <f t="shared" si="970"/>
        <v>1570456.4925011443</v>
      </c>
      <c r="B3321">
        <f t="shared" si="987"/>
        <v>249945.91369231718</v>
      </c>
      <c r="C3321" t="str">
        <f t="shared" si="971"/>
        <v>-0.0191996228419972-0.0120375560339657i</v>
      </c>
      <c r="D3321" t="str">
        <f t="shared" si="972"/>
        <v>3.11097429632288-1.13241164292137i</v>
      </c>
      <c r="E3321" t="str">
        <f t="shared" si="973"/>
        <v>-4.7399015390045-26.2534598009217i</v>
      </c>
      <c r="F3321" t="str">
        <f t="shared" si="974"/>
        <v>2.84523840794504-1.02651676435284i</v>
      </c>
      <c r="G3321" t="str">
        <f t="shared" si="975"/>
        <v>0.977775428117335-0.147413161852316i</v>
      </c>
      <c r="H3321" t="str">
        <f t="shared" si="976"/>
        <v>0.0124801108147404-5.85906298134932i</v>
      </c>
      <c r="I3321" t="str">
        <f t="shared" si="977"/>
        <v>-0.0404802608195228-0.112953890448993i</v>
      </c>
      <c r="K3321" t="str">
        <f t="shared" si="978"/>
        <v>0.00181773321323245-0.000953427024722195i</v>
      </c>
      <c r="L3321" t="str">
        <f t="shared" si="979"/>
        <v>0.000714285714285714-0.00483858306856172i</v>
      </c>
      <c r="M3321" t="str">
        <f t="shared" si="980"/>
        <v>0.0025-0.000150747521738334i</v>
      </c>
      <c r="N3321">
        <f t="shared" si="981"/>
        <v>32.086410751661589</v>
      </c>
      <c r="O3321">
        <f t="shared" si="982"/>
        <v>32.894356411170953</v>
      </c>
      <c r="P3321" s="3">
        <f t="shared" si="983"/>
        <v>-32.894356411170953</v>
      </c>
      <c r="Q3321" s="3">
        <f t="shared" si="984"/>
        <v>-147.91358924833841</v>
      </c>
      <c r="R3321">
        <f t="shared" si="985"/>
        <v>32.086410751661589</v>
      </c>
      <c r="S3321">
        <f t="shared" si="986"/>
        <v>249.94591369231716</v>
      </c>
      <c r="T3321">
        <f t="shared" si="969"/>
        <v>-32.894356411170953</v>
      </c>
    </row>
    <row r="3322" spans="1:20" x14ac:dyDescent="0.25">
      <c r="A3322">
        <f t="shared" si="970"/>
        <v>1576424.2271726485</v>
      </c>
      <c r="B3322">
        <f t="shared" si="987"/>
        <v>250895.70816434798</v>
      </c>
      <c r="C3322" t="str">
        <f t="shared" si="971"/>
        <v>-0.0191240550841235-0.0119224086638962i</v>
      </c>
      <c r="D3322" t="str">
        <f t="shared" si="972"/>
        <v>3.10847576594733-1.13537018722755i</v>
      </c>
      <c r="E3322" t="str">
        <f t="shared" si="973"/>
        <v>-4.73360668303395-26.1438306994246i</v>
      </c>
      <c r="F3322" t="str">
        <f t="shared" si="974"/>
        <v>2.84475699634931-1.02581183001838i</v>
      </c>
      <c r="G3322" t="str">
        <f t="shared" si="975"/>
        <v>0.977609989457505-0.147948294922253i</v>
      </c>
      <c r="H3322" t="str">
        <f t="shared" si="976"/>
        <v>0.0123666822036772-5.83686341717223i</v>
      </c>
      <c r="I3322" t="str">
        <f t="shared" si="977"/>
        <v>-0.0403003405686849-0.11250637298916i</v>
      </c>
      <c r="K3322" t="str">
        <f t="shared" si="978"/>
        <v>0.00181493967066247-0.000954160276733179i</v>
      </c>
      <c r="L3322" t="str">
        <f t="shared" si="979"/>
        <v>0.000714285714285714-0.00482026605754305i</v>
      </c>
      <c r="M3322" t="str">
        <f t="shared" si="980"/>
        <v>0.0025-0.000150176849709438i</v>
      </c>
      <c r="N3322">
        <f t="shared" si="981"/>
        <v>31.940433369142596</v>
      </c>
      <c r="O3322">
        <f t="shared" si="982"/>
        <v>32.942446087878032</v>
      </c>
      <c r="P3322" s="3">
        <f t="shared" si="983"/>
        <v>-32.942446087878032</v>
      </c>
      <c r="Q3322" s="3">
        <f t="shared" si="984"/>
        <v>-148.0595666308574</v>
      </c>
      <c r="R3322">
        <f t="shared" si="985"/>
        <v>31.940433369142596</v>
      </c>
      <c r="S3322">
        <f t="shared" si="986"/>
        <v>250.89570816434798</v>
      </c>
      <c r="T3322">
        <f t="shared" si="969"/>
        <v>-32.942446087878032</v>
      </c>
    </row>
    <row r="3323" spans="1:20" x14ac:dyDescent="0.25">
      <c r="A3323">
        <f t="shared" si="970"/>
        <v>1582414.6392359047</v>
      </c>
      <c r="B3323">
        <f t="shared" si="987"/>
        <v>251849.1118553725</v>
      </c>
      <c r="C3323" t="str">
        <f t="shared" si="971"/>
        <v>-0.0190485655397277-0.0118078657722364i</v>
      </c>
      <c r="D3323" t="str">
        <f t="shared" si="972"/>
        <v>3.10596226664612-1.1383333469063i</v>
      </c>
      <c r="E3323" t="str">
        <f t="shared" si="973"/>
        <v>-4.72734008641762-26.0346671394221i</v>
      </c>
      <c r="F3323" t="str">
        <f t="shared" si="974"/>
        <v>2.84427208381997-1.02512056784646i</v>
      </c>
      <c r="G3323" t="str">
        <f t="shared" si="975"/>
        <v>0.977443347690451-0.148485183591276i</v>
      </c>
      <c r="H3323" t="str">
        <f t="shared" si="976"/>
        <v>0.0122541960641928-5.81474798065872i</v>
      </c>
      <c r="I3323" t="str">
        <f t="shared" si="977"/>
        <v>-0.0401217357687056-0.112060491235159i</v>
      </c>
      <c r="K3323" t="str">
        <f t="shared" si="978"/>
        <v>0.00181213733075084-0.000954887945310116i</v>
      </c>
      <c r="L3323" t="str">
        <f t="shared" si="979"/>
        <v>0.000714285714285714-0.00480201838766992i</v>
      </c>
      <c r="M3323" t="str">
        <f t="shared" si="980"/>
        <v>0.0025-0.000149608338024944i</v>
      </c>
      <c r="N3323">
        <f t="shared" si="981"/>
        <v>31.794035165565646</v>
      </c>
      <c r="O3323">
        <f t="shared" si="982"/>
        <v>32.990596972888106</v>
      </c>
      <c r="P3323" s="3">
        <f t="shared" si="983"/>
        <v>-32.990596972888106</v>
      </c>
      <c r="Q3323" s="3">
        <f t="shared" si="984"/>
        <v>-148.20596483443435</v>
      </c>
      <c r="R3323">
        <f t="shared" si="985"/>
        <v>31.794035165565646</v>
      </c>
      <c r="S3323">
        <f t="shared" si="986"/>
        <v>251.84911185537248</v>
      </c>
      <c r="T3323">
        <f t="shared" si="969"/>
        <v>-32.990596972888106</v>
      </c>
    </row>
    <row r="3324" spans="1:20" x14ac:dyDescent="0.25">
      <c r="A3324">
        <f t="shared" si="970"/>
        <v>1588427.8148650012</v>
      </c>
      <c r="B3324">
        <f t="shared" si="987"/>
        <v>252806.13848042293</v>
      </c>
      <c r="C3324" t="str">
        <f t="shared" si="971"/>
        <v>-0.0189731536394303-0.011693926216426i</v>
      </c>
      <c r="D3324" t="str">
        <f t="shared" si="972"/>
        <v>3.10343373646105-1.1413010592242i</v>
      </c>
      <c r="E3324" t="str">
        <f t="shared" si="973"/>
        <v>-4.72110160093852-25.9259665551056i</v>
      </c>
      <c r="F3324" t="str">
        <f t="shared" si="974"/>
        <v>2.84378364613226-1.0244429560437i</v>
      </c>
      <c r="G3324" t="str">
        <f t="shared" si="975"/>
        <v>0.977275494491271-0.149023831510645i</v>
      </c>
      <c r="H3324" t="str">
        <f t="shared" si="976"/>
        <v>0.0121426453402231-5.79271635270917i</v>
      </c>
      <c r="I3324" t="str">
        <f t="shared" si="977"/>
        <v>-0.039944436168013-0.111616238741825i</v>
      </c>
      <c r="K3324" t="str">
        <f t="shared" si="978"/>
        <v>0.00180932623279821-0.000955609949930447i</v>
      </c>
      <c r="L3324" t="str">
        <f t="shared" si="979"/>
        <v>0.000714285714285714-0.00478383979644344i</v>
      </c>
      <c r="M3324" t="str">
        <f t="shared" si="980"/>
        <v>0.0025-0.000149041978506618i</v>
      </c>
      <c r="N3324">
        <f t="shared" si="981"/>
        <v>31.647216876766265</v>
      </c>
      <c r="O3324">
        <f t="shared" si="982"/>
        <v>33.038809482379293</v>
      </c>
      <c r="P3324" s="3">
        <f t="shared" si="983"/>
        <v>-33.038809482379293</v>
      </c>
      <c r="Q3324" s="3">
        <f t="shared" si="984"/>
        <v>-148.35278312323373</v>
      </c>
      <c r="R3324">
        <f t="shared" si="985"/>
        <v>31.647216876766265</v>
      </c>
      <c r="S3324">
        <f t="shared" si="986"/>
        <v>252.80613848042293</v>
      </c>
      <c r="T3324">
        <f t="shared" si="969"/>
        <v>-33.038809482379293</v>
      </c>
    </row>
    <row r="3325" spans="1:20" x14ac:dyDescent="0.25">
      <c r="A3325">
        <f t="shared" si="970"/>
        <v>1594463.8405614882</v>
      </c>
      <c r="B3325">
        <f t="shared" si="987"/>
        <v>253766.80180664855</v>
      </c>
      <c r="C3325" t="str">
        <f t="shared" si="971"/>
        <v>-0.0188978188399134-0.0115805888667363i</v>
      </c>
      <c r="D3325" t="str">
        <f t="shared" si="972"/>
        <v>3.10089011356085-1.14427326076272i</v>
      </c>
      <c r="E3325" t="str">
        <f t="shared" si="973"/>
        <v>-4.71489107680136-25.8177263994113i</v>
      </c>
      <c r="F3325" t="str">
        <f t="shared" si="974"/>
        <v>2.8432916589123-1.02377897288784i</v>
      </c>
      <c r="G3325" t="str">
        <f t="shared" si="975"/>
        <v>0.977106421483795-0.149564242313889i</v>
      </c>
      <c r="H3325" t="str">
        <f t="shared" si="976"/>
        <v>0.0120320230261976-5.77076821544265i</v>
      </c>
      <c r="I3325" t="str">
        <f t="shared" si="977"/>
        <v>-0.039768431590685-0.111173609089379i</v>
      </c>
      <c r="K3325" t="str">
        <f t="shared" si="978"/>
        <v>0.00180650641685752-0.000956326210260037i</v>
      </c>
      <c r="L3325" t="str">
        <f t="shared" si="979"/>
        <v>0.000714285714285714-0.00476573002235847i</v>
      </c>
      <c r="M3325" t="str">
        <f t="shared" si="980"/>
        <v>0.0025-0.000148477763007191i</v>
      </c>
      <c r="N3325">
        <f t="shared" si="981"/>
        <v>31.499979253393491</v>
      </c>
      <c r="O3325">
        <f t="shared" si="982"/>
        <v>33.087084031600249</v>
      </c>
      <c r="P3325" s="3">
        <f t="shared" si="983"/>
        <v>-33.087084031600249</v>
      </c>
      <c r="Q3325" s="3">
        <f t="shared" si="984"/>
        <v>-148.50002074660651</v>
      </c>
      <c r="R3325">
        <f t="shared" si="985"/>
        <v>31.499979253393491</v>
      </c>
      <c r="S3325">
        <f t="shared" si="986"/>
        <v>253.76680180664854</v>
      </c>
      <c r="T3325">
        <f t="shared" si="969"/>
        <v>-33.087084031600249</v>
      </c>
    </row>
    <row r="3326" spans="1:20" x14ac:dyDescent="0.25">
      <c r="A3326">
        <f t="shared" si="970"/>
        <v>1600522.803155622</v>
      </c>
      <c r="B3326">
        <f t="shared" si="987"/>
        <v>254731.11565351381</v>
      </c>
      <c r="C3326" t="str">
        <f t="shared" si="971"/>
        <v>-0.0188225606238279-0.011467852605896i</v>
      </c>
      <c r="D3326" t="str">
        <f t="shared" si="972"/>
        <v>3.09833133624747-1.14724988741529i</v>
      </c>
      <c r="E3326" t="str">
        <f t="shared" si="973"/>
        <v>-4.70870836267925-25.7099441438418i</v>
      </c>
      <c r="F3326" t="str">
        <f t="shared" si="974"/>
        <v>2.8427960976364-1.02312859672619i</v>
      </c>
      <c r="G3326" t="str">
        <f t="shared" si="975"/>
        <v>0.976936120240371-0.150106419616426i</v>
      </c>
      <c r="H3326" t="str">
        <f t="shared" si="976"/>
        <v>0.0119223221666389-5.74890325219207i</v>
      </c>
      <c r="I3326" t="str">
        <f t="shared" si="977"/>
        <v>-0.0395937119358659-0.110732595883335i</v>
      </c>
      <c r="K3326" t="str">
        <f t="shared" si="978"/>
        <v>0.00180367792373442-0.000957036646161978i</v>
      </c>
      <c r="L3326" t="str">
        <f t="shared" si="979"/>
        <v>0.000714285714285714-0.00474768880489985i</v>
      </c>
      <c r="M3326" t="str">
        <f t="shared" si="980"/>
        <v>0.0025-0.000147915683410232i</v>
      </c>
      <c r="N3326">
        <f t="shared" si="981"/>
        <v>31.352323060900233</v>
      </c>
      <c r="O3326">
        <f t="shared" si="982"/>
        <v>33.13542103486148</v>
      </c>
      <c r="P3326" s="3">
        <f t="shared" si="983"/>
        <v>-33.13542103486148</v>
      </c>
      <c r="Q3326" s="3">
        <f t="shared" si="984"/>
        <v>-148.64767693909977</v>
      </c>
      <c r="R3326">
        <f t="shared" si="985"/>
        <v>31.352323060900233</v>
      </c>
      <c r="S3326">
        <f t="shared" si="986"/>
        <v>254.73111565351383</v>
      </c>
      <c r="T3326">
        <f t="shared" si="969"/>
        <v>-33.13542103486148</v>
      </c>
    </row>
    <row r="3327" spans="1:20" x14ac:dyDescent="0.25">
      <c r="A3327">
        <f t="shared" si="970"/>
        <v>1606604.7898076132</v>
      </c>
      <c r="B3327">
        <f t="shared" si="987"/>
        <v>255699.09389299716</v>
      </c>
      <c r="C3327" t="str">
        <f t="shared" si="971"/>
        <v>-0.0187473784997024-0.0113557163287205i</v>
      </c>
      <c r="D3327" t="str">
        <f t="shared" si="972"/>
        <v>3.09575734296272-1.15023087438434i</v>
      </c>
      <c r="E3327" t="str">
        <f t="shared" si="973"/>
        <v>-4.70255330576073-25.6026172782913i</v>
      </c>
      <c r="F3327" t="str">
        <f t="shared" si="974"/>
        <v>2.84229693763038-1.02249180597405i</v>
      </c>
      <c r="G3327" t="str">
        <f t="shared" si="975"/>
        <v>0.976764582281645-0.15065036701518i</v>
      </c>
      <c r="H3327" t="str">
        <f t="shared" si="976"/>
        <v>0.0118135358557646-5.7271211474995i</v>
      </c>
      <c r="I3327" t="str">
        <f t="shared" si="977"/>
        <v>-0.0394202671771874-0.110293192754393i</v>
      </c>
      <c r="K3327" t="str">
        <f t="shared" si="978"/>
        <v>0.00180084079498763-0.000957741177705452i</v>
      </c>
      <c r="L3327" t="str">
        <f t="shared" si="979"/>
        <v>0.000714285714285714-0.0047297158845386i</v>
      </c>
      <c r="M3327" t="str">
        <f t="shared" si="980"/>
        <v>0.0025-0.000147355731630038i</v>
      </c>
      <c r="N3327">
        <f t="shared" si="981"/>
        <v>31.204249079530854</v>
      </c>
      <c r="O3327">
        <f t="shared" si="982"/>
        <v>33.183820905524925</v>
      </c>
      <c r="P3327" s="3">
        <f t="shared" si="983"/>
        <v>-33.183820905524925</v>
      </c>
      <c r="Q3327" s="3">
        <f t="shared" si="984"/>
        <v>-148.79575092046915</v>
      </c>
      <c r="R3327">
        <f t="shared" si="985"/>
        <v>31.204249079530854</v>
      </c>
      <c r="S3327">
        <f t="shared" si="986"/>
        <v>255.69909389299715</v>
      </c>
      <c r="T3327">
        <f t="shared" si="969"/>
        <v>-33.183820905524925</v>
      </c>
    </row>
    <row r="3328" spans="1:20" x14ac:dyDescent="0.25">
      <c r="A3328">
        <f t="shared" si="970"/>
        <v>1612709.8880088823</v>
      </c>
      <c r="B3328">
        <f t="shared" si="987"/>
        <v>256670.75044979056</v>
      </c>
      <c r="C3328" t="str">
        <f t="shared" si="971"/>
        <v>-0.0186722720018473-0.011244178941741i</v>
      </c>
      <c r="D3328" t="str">
        <f t="shared" si="972"/>
        <v>3.09316807229486-1.1532161561785i</v>
      </c>
      <c r="E3328" t="str">
        <f t="shared" si="973"/>
        <v>-4.69642575179516-25.4957433108716i</v>
      </c>
      <c r="F3328" t="str">
        <f t="shared" si="974"/>
        <v>2.841794154069-1.02186857911312i</v>
      </c>
      <c r="G3328" t="str">
        <f t="shared" si="975"/>
        <v>0.976591799076341-0.151196088088205i</v>
      </c>
      <c r="H3328" t="str">
        <f t="shared" si="976"/>
        <v>0.0117056572370931-5.70542158711145i</v>
      </c>
      <c r="I3328" t="str">
        <f t="shared" si="977"/>
        <v>-0.0392480873621939-0.109855393358345i</v>
      </c>
      <c r="K3328" t="str">
        <f t="shared" si="978"/>
        <v>0.00179799507292912-0.000958439725174573i</v>
      </c>
      <c r="L3328" t="str">
        <f t="shared" si="979"/>
        <v>0.000714285714285714-0.00471181100272824i</v>
      </c>
      <c r="M3328" t="str">
        <f t="shared" si="980"/>
        <v>0.0025-0.000146797899611514i</v>
      </c>
      <c r="N3328">
        <f t="shared" si="981"/>
        <v>31.05575810430858</v>
      </c>
      <c r="O3328">
        <f t="shared" si="982"/>
        <v>33.232284055994668</v>
      </c>
      <c r="P3328" s="3">
        <f t="shared" si="983"/>
        <v>-33.232284055994668</v>
      </c>
      <c r="Q3328" s="3">
        <f t="shared" si="984"/>
        <v>-148.94424189569142</v>
      </c>
      <c r="R3328">
        <f t="shared" si="985"/>
        <v>31.05575810430858</v>
      </c>
      <c r="S3328">
        <f t="shared" si="986"/>
        <v>256.67075044979055</v>
      </c>
      <c r="T3328">
        <f t="shared" si="969"/>
        <v>-33.232284055994668</v>
      </c>
    </row>
    <row r="3329" spans="1:20" x14ac:dyDescent="0.25">
      <c r="A3329">
        <f t="shared" si="970"/>
        <v>1618838.185583316</v>
      </c>
      <c r="B3329">
        <f t="shared" si="987"/>
        <v>257646.09930149978</v>
      </c>
      <c r="C3329" t="str">
        <f t="shared" si="971"/>
        <v>-0.0185972406902585-0.0111332393628372i</v>
      </c>
      <c r="D3329" t="str">
        <f t="shared" si="972"/>
        <v>3.0905634629853-1.15620566660978i</v>
      </c>
      <c r="E3329" t="str">
        <f t="shared" si="973"/>
        <v>-4.69032554513705-25.3893197677406i</v>
      </c>
      <c r="F3329" t="str">
        <f t="shared" si="974"/>
        <v>2.84128772197529-1.02125889468992i</v>
      </c>
      <c r="G3329" t="str">
        <f t="shared" si="975"/>
        <v>0.976417762041046-0.151743586394289i</v>
      </c>
      <c r="H3329" t="str">
        <f t="shared" si="976"/>
        <v>0.0115986795030532-5.6838042579741i</v>
      </c>
      <c r="I3329" t="str">
        <f t="shared" si="977"/>
        <v>-0.0390771626117717-0.109419191375979i</v>
      </c>
      <c r="K3329" t="str">
        <f t="shared" si="978"/>
        <v>0.00179514080062428-0.000959132209077388i</v>
      </c>
      <c r="L3329" t="str">
        <f t="shared" si="979"/>
        <v>0.000714285714285714-0.00469397390190102i</v>
      </c>
      <c r="M3329" t="str">
        <f t="shared" si="980"/>
        <v>0.0025-0.00014624217933006i</v>
      </c>
      <c r="N3329">
        <f t="shared" si="981"/>
        <v>30.906850945023677</v>
      </c>
      <c r="O3329">
        <f t="shared" si="982"/>
        <v>33.280810897706516</v>
      </c>
      <c r="P3329" s="3">
        <f t="shared" si="983"/>
        <v>-33.280810897706516</v>
      </c>
      <c r="Q3329" s="3">
        <f t="shared" si="984"/>
        <v>-149.09314905497632</v>
      </c>
      <c r="R3329">
        <f t="shared" si="985"/>
        <v>30.906850945023677</v>
      </c>
      <c r="S3329">
        <f t="shared" si="986"/>
        <v>257.64609930149976</v>
      </c>
      <c r="T3329">
        <f t="shared" si="969"/>
        <v>-33.280810897706516</v>
      </c>
    </row>
    <row r="3330" spans="1:20" x14ac:dyDescent="0.25">
      <c r="A3330">
        <f t="shared" si="970"/>
        <v>1624989.7706885326</v>
      </c>
      <c r="B3330">
        <f t="shared" si="987"/>
        <v>258625.15447884548</v>
      </c>
      <c r="C3330" t="str">
        <f t="shared" si="971"/>
        <v>-0.018522284150517-0.0110228965208697i</v>
      </c>
      <c r="D3330" t="str">
        <f t="shared" si="972"/>
        <v>3.08794345393537-1.15919933879084i</v>
      </c>
      <c r="E3330" t="str">
        <f t="shared" si="973"/>
        <v>-4.68425252878988-25.2833441929328i</v>
      </c>
      <c r="F3330" t="str">
        <f t="shared" si="974"/>
        <v>2.84077761621998-1.02066273131423i</v>
      </c>
      <c r="G3330" t="str">
        <f t="shared" si="975"/>
        <v>0.97624246253999-0.152292865472569i</v>
      </c>
      <c r="H3330" t="str">
        <f t="shared" si="976"/>
        <v>0.0114925958945956-5.66226884822873i</v>
      </c>
      <c r="I3330" t="str">
        <f t="shared" si="977"/>
        <v>-0.0389074831195856-0.108984580512979i</v>
      </c>
      <c r="K3330" t="str">
        <f t="shared" si="978"/>
        <v>0.00179227802189179-0.000959818550154754i</v>
      </c>
      <c r="L3330" t="str">
        <f t="shared" si="979"/>
        <v>0.000714285714285714-0.00467620432546425i</v>
      </c>
      <c r="M3330" t="str">
        <f t="shared" si="980"/>
        <v>0.0025-0.000145688562791453i</v>
      </c>
      <c r="N3330">
        <f t="shared" si="981"/>
        <v>30.757528426219324</v>
      </c>
      <c r="O3330">
        <f t="shared" si="982"/>
        <v>33.329401841118496</v>
      </c>
      <c r="P3330" s="3">
        <f t="shared" si="983"/>
        <v>-33.329401841118496</v>
      </c>
      <c r="Q3330" s="3">
        <f t="shared" si="984"/>
        <v>-149.24247157378068</v>
      </c>
      <c r="R3330">
        <f t="shared" si="985"/>
        <v>30.757528426219324</v>
      </c>
      <c r="S3330">
        <f t="shared" si="986"/>
        <v>258.6251544788455</v>
      </c>
      <c r="T3330">
        <f t="shared" si="969"/>
        <v>-33.329401841118496</v>
      </c>
    </row>
    <row r="3331" spans="1:20" x14ac:dyDescent="0.25">
      <c r="A3331">
        <f t="shared" si="970"/>
        <v>1631164.7318171491</v>
      </c>
      <c r="B3331">
        <f t="shared" si="987"/>
        <v>259607.9300658651</v>
      </c>
      <c r="C3331" t="str">
        <f t="shared" si="971"/>
        <v>-0.018447401993687-0.0109131493553155i</v>
      </c>
      <c r="D3331" t="str">
        <f t="shared" si="972"/>
        <v>3.08530798421308-1.16219710513219i</v>
      </c>
      <c r="E3331" t="str">
        <f t="shared" si="973"/>
        <v>-4.67820654444839-25.1778141481911i</v>
      </c>
      <c r="F3331" t="str">
        <f t="shared" si="974"/>
        <v>2.84026381152073-1.02008006765739i</v>
      </c>
      <c r="G3331" t="str">
        <f t="shared" si="975"/>
        <v>0.976065891884833-0.15284392884213i</v>
      </c>
      <c r="H3331" t="str">
        <f t="shared" si="976"/>
        <v>0.0113873997008094-5.64081504720696i</v>
      </c>
      <c r="I3331" t="str">
        <f t="shared" si="977"/>
        <v>-0.0387390391515134-0.108551554499828i</v>
      </c>
      <c r="K3331" t="str">
        <f t="shared" si="978"/>
        <v>0.00178940678130354-0.000960498669389384i</v>
      </c>
      <c r="L3331" t="str">
        <f t="shared" si="979"/>
        <v>0.000714285714285714-0.00465850201779662i</v>
      </c>
      <c r="M3331" t="str">
        <f t="shared" si="980"/>
        <v>0.0025-0.000145137042031732i</v>
      </c>
      <c r="N3331">
        <f t="shared" si="981"/>
        <v>30.607791387179191</v>
      </c>
      <c r="O3331">
        <f t="shared" si="982"/>
        <v>33.378057295700778</v>
      </c>
      <c r="P3331" s="3">
        <f t="shared" si="983"/>
        <v>-33.378057295700778</v>
      </c>
      <c r="Q3331" s="3">
        <f t="shared" si="984"/>
        <v>-149.39220861282081</v>
      </c>
      <c r="R3331">
        <f t="shared" si="985"/>
        <v>30.607791387179191</v>
      </c>
      <c r="S3331">
        <f t="shared" si="986"/>
        <v>259.60793006586511</v>
      </c>
      <c r="T3331">
        <f t="shared" si="969"/>
        <v>-33.378057295700778</v>
      </c>
    </row>
    <row r="3332" spans="1:20" x14ac:dyDescent="0.25">
      <c r="A3332">
        <f t="shared" si="970"/>
        <v>1637363.1577980544</v>
      </c>
      <c r="B3332">
        <f t="shared" si="987"/>
        <v>260594.44020011541</v>
      </c>
      <c r="C3332" t="str">
        <f t="shared" si="971"/>
        <v>-0.0183725938562134-0.0108039968159049i</v>
      </c>
      <c r="D3332" t="str">
        <f t="shared" si="972"/>
        <v>3.08265699306012-1.16519889733969i</v>
      </c>
      <c r="E3332" t="str">
        <f t="shared" si="973"/>
        <v>-4.67218743254053-25.0727272128023i</v>
      </c>
      <c r="F3332" t="str">
        <f t="shared" si="974"/>
        <v>2.83974628244169-1.01951088245079i</v>
      </c>
      <c r="G3332" t="str">
        <f t="shared" si="975"/>
        <v>0.97588804133445-0.153396780001606i</v>
      </c>
      <c r="H3332" t="str">
        <f t="shared" si="976"/>
        <v>0.0112830842585406-5.61944254542615i</v>
      </c>
      <c r="I3332" t="str">
        <f t="shared" si="977"/>
        <v>-0.0385718210450927-0.108120107091717i</v>
      </c>
      <c r="K3332" t="str">
        <f t="shared" si="978"/>
        <v>0.00178652712418433-0.00096117248801486i</v>
      </c>
      <c r="L3332" t="str">
        <f t="shared" si="979"/>
        <v>0.000714285714285714-0.00464086672424449i</v>
      </c>
      <c r="M3332" t="str">
        <f t="shared" si="980"/>
        <v>0.0025-0.000144587609117087i</v>
      </c>
      <c r="N3332">
        <f t="shared" si="981"/>
        <v>30.457640681911357</v>
      </c>
      <c r="O3332">
        <f t="shared" si="982"/>
        <v>33.426777669924874</v>
      </c>
      <c r="P3332" s="3">
        <f t="shared" si="983"/>
        <v>-33.426777669924874</v>
      </c>
      <c r="Q3332" s="3">
        <f t="shared" si="984"/>
        <v>-149.54235931808864</v>
      </c>
      <c r="R3332">
        <f t="shared" si="985"/>
        <v>30.457640681911357</v>
      </c>
      <c r="S3332">
        <f t="shared" si="986"/>
        <v>260.5944402001154</v>
      </c>
      <c r="T3332">
        <f t="shared" si="969"/>
        <v>-33.426777669924874</v>
      </c>
    </row>
    <row r="3333" spans="1:20" x14ac:dyDescent="0.25">
      <c r="A3333">
        <f t="shared" si="970"/>
        <v>1643585.137797687</v>
      </c>
      <c r="B3333">
        <f t="shared" si="987"/>
        <v>261584.69907287584</v>
      </c>
      <c r="C3333" t="str">
        <f t="shared" si="971"/>
        <v>-0.0182978593998132-0.0106954378622594i</v>
      </c>
      <c r="D3333" t="str">
        <f t="shared" si="972"/>
        <v>3.07999041989874-1.16820464641179i</v>
      </c>
      <c r="E3333" t="str">
        <f t="shared" si="973"/>
        <v>-4.66619503226801-24.9680809834312i</v>
      </c>
      <c r="F3333" t="str">
        <f t="shared" si="974"/>
        <v>2.83922500339271-1.01895515448415i</v>
      </c>
      <c r="G3333" t="str">
        <f t="shared" si="975"/>
        <v>0.975708902094712-0.153951422428778i</v>
      </c>
      <c r="H3333" t="str">
        <f t="shared" si="976"/>
        <v>0.0111796429520149-5.59815103458479i</v>
      </c>
      <c r="I3333" t="str">
        <f t="shared" si="977"/>
        <v>-0.0384058192089646-0.107690232068441i</v>
      </c>
      <c r="K3333" t="str">
        <f t="shared" si="978"/>
        <v>0.00178363909661147-0.000961839927524661i</v>
      </c>
      <c r="L3333" t="str">
        <f t="shared" si="979"/>
        <v>0.000714285714285714-0.00462329819111824i</v>
      </c>
      <c r="M3333" t="str">
        <f t="shared" si="980"/>
        <v>0.0025-0.000144040256143741i</v>
      </c>
      <c r="N3333">
        <f t="shared" si="981"/>
        <v>30.307077179135263</v>
      </c>
      <c r="O3333">
        <f t="shared" si="982"/>
        <v>33.475563371254282</v>
      </c>
      <c r="P3333" s="3">
        <f t="shared" si="983"/>
        <v>-33.475563371254282</v>
      </c>
      <c r="Q3333" s="3">
        <f t="shared" si="984"/>
        <v>-149.69292282086474</v>
      </c>
      <c r="R3333">
        <f t="shared" si="985"/>
        <v>30.307077179135263</v>
      </c>
      <c r="S3333">
        <f t="shared" si="986"/>
        <v>261.58469907287582</v>
      </c>
      <c r="T3333">
        <f t="shared" si="969"/>
        <v>-33.475563371254282</v>
      </c>
    </row>
    <row r="3334" spans="1:20" x14ac:dyDescent="0.25">
      <c r="A3334">
        <f t="shared" si="970"/>
        <v>1649830.7613213183</v>
      </c>
      <c r="B3334">
        <f t="shared" si="987"/>
        <v>262578.7209293528</v>
      </c>
      <c r="C3334" t="str">
        <f t="shared" si="971"/>
        <v>-0.0182231983113684-0.0105874714635326i</v>
      </c>
      <c r="D3334" t="str">
        <f t="shared" si="972"/>
        <v>3.07730820433889-1.17121428263713i</v>
      </c>
      <c r="E3334" t="str">
        <f t="shared" si="973"/>
        <v>-4.66022918164626-24.8638730739608i</v>
      </c>
      <c r="F3334" t="str">
        <f t="shared" si="974"/>
        <v>2.83869994862886-1.01841286260396i</v>
      </c>
      <c r="G3334" t="str">
        <f t="shared" si="975"/>
        <v>0.975528465318278-0.154507859580161i</v>
      </c>
      <c r="H3334" t="str">
        <f t="shared" si="976"/>
        <v>0.0110770692124624-5.57694020755784i</v>
      </c>
      <c r="I3334" t="str">
        <f t="shared" si="977"/>
        <v>-0.0382410241223273-0.107261923234314i</v>
      </c>
      <c r="K3334" t="str">
        <f t="shared" si="978"/>
        <v>0.00178074274541423-0.000962500909681245i</v>
      </c>
      <c r="L3334" t="str">
        <f t="shared" si="979"/>
        <v>0.000714285714285714-0.00460579616568864i</v>
      </c>
      <c r="M3334" t="str">
        <f t="shared" si="980"/>
        <v>0.0025-0.000143494975237837i</v>
      </c>
      <c r="N3334">
        <f t="shared" si="981"/>
        <v>30.156101762265877</v>
      </c>
      <c r="O3334">
        <f t="shared" si="982"/>
        <v>33.524414806133393</v>
      </c>
      <c r="P3334" s="3">
        <f t="shared" si="983"/>
        <v>-33.524414806133393</v>
      </c>
      <c r="Q3334" s="3">
        <f t="shared" si="984"/>
        <v>-149.84389823773412</v>
      </c>
      <c r="R3334">
        <f t="shared" si="985"/>
        <v>30.156101762265877</v>
      </c>
      <c r="S3334">
        <f t="shared" si="986"/>
        <v>262.57872092935281</v>
      </c>
      <c r="T3334">
        <f t="shared" si="969"/>
        <v>-33.524414806133393</v>
      </c>
    </row>
    <row r="3335" spans="1:20" x14ac:dyDescent="0.25">
      <c r="A3335">
        <f t="shared" si="970"/>
        <v>1656100.1182143395</v>
      </c>
      <c r="B3335">
        <f t="shared" si="987"/>
        <v>263576.52006888436</v>
      </c>
      <c r="C3335" t="str">
        <f t="shared" si="971"/>
        <v>-0.0181486103028143-0.0104800965980517i</v>
      </c>
      <c r="D3335" t="str">
        <f t="shared" si="972"/>
        <v>3.07461028618529-1.17422773559194i</v>
      </c>
      <c r="E3335" t="str">
        <f t="shared" si="973"/>
        <v>-4.65428971754342-24.7601011153303i</v>
      </c>
      <c r="F3335" t="str">
        <f t="shared" si="974"/>
        <v>2.83817109224969-1.01788398571177i</v>
      </c>
      <c r="G3335" t="str">
        <f t="shared" si="975"/>
        <v>0.975346722104382-0.155066094890596i</v>
      </c>
      <c r="H3335" t="str">
        <f t="shared" si="976"/>
        <v>0.0109753565177473-5.55580975839221i</v>
      </c>
      <c r="I3335" t="str">
        <f t="shared" si="977"/>
        <v>-0.0380774263343897-0.106835174418069i</v>
      </c>
      <c r="K3335" t="str">
        <f t="shared" si="978"/>
        <v>0.00177783811817322-0.000963155356525166i</v>
      </c>
      <c r="L3335" t="str">
        <f t="shared" si="979"/>
        <v>0.000714285714285714-0.00458836039618313i</v>
      </c>
      <c r="M3335" t="str">
        <f t="shared" si="980"/>
        <v>0.0025-0.000142951758555327i</v>
      </c>
      <c r="N3335">
        <f t="shared" si="981"/>
        <v>30.004715329397499</v>
      </c>
      <c r="O3335">
        <f t="shared" si="982"/>
        <v>33.573332379977373</v>
      </c>
      <c r="P3335" s="3">
        <f t="shared" si="983"/>
        <v>-33.573332379977373</v>
      </c>
      <c r="Q3335" s="3">
        <f t="shared" si="984"/>
        <v>-149.9952846706025</v>
      </c>
      <c r="R3335">
        <f t="shared" si="985"/>
        <v>30.004715329397499</v>
      </c>
      <c r="S3335">
        <f t="shared" si="986"/>
        <v>263.57652006888435</v>
      </c>
      <c r="T3335">
        <f t="shared" si="969"/>
        <v>-33.573332379977373</v>
      </c>
    </row>
    <row r="3336" spans="1:20" x14ac:dyDescent="0.25">
      <c r="A3336">
        <f t="shared" si="970"/>
        <v>1662393.298663554</v>
      </c>
      <c r="B3336">
        <f t="shared" si="987"/>
        <v>264578.11084514612</v>
      </c>
      <c r="C3336" t="str">
        <f t="shared" si="971"/>
        <v>-0.018074095111026-0.0103733122529616i</v>
      </c>
      <c r="D3336" t="str">
        <f t="shared" si="972"/>
        <v>3.07189660544462-1.17724493413767i</v>
      </c>
      <c r="E3336" t="str">
        <f t="shared" si="973"/>
        <v>-4.64837647571805-24.656762755378i</v>
      </c>
      <c r="F3336" t="str">
        <f t="shared" si="974"/>
        <v>2.83763840819868-1.01736850276253i</v>
      </c>
      <c r="G3336" t="str">
        <f t="shared" si="975"/>
        <v>0.975163663498616-0.155626131772829i</v>
      </c>
      <c r="H3336" t="str">
        <f t="shared" si="976"/>
        <v>0.0108744983919992-5.53475938230215i</v>
      </c>
      <c r="I3336" t="str">
        <f t="shared" si="977"/>
        <v>-0.03791501646383-0.106409979472763i</v>
      </c>
      <c r="K3336" t="str">
        <f t="shared" si="978"/>
        <v>0.00177492526321959-0.000963803190384193i</v>
      </c>
      <c r="L3336" t="str">
        <f t="shared" si="979"/>
        <v>0.000714285714285714-0.00457099063178235i</v>
      </c>
      <c r="M3336" t="str">
        <f t="shared" si="980"/>
        <v>0.0025-0.000142410598281856i</v>
      </c>
      <c r="N3336">
        <f t="shared" si="981"/>
        <v>29.85291879328858</v>
      </c>
      <c r="O3336">
        <f t="shared" si="982"/>
        <v>33.622316497161506</v>
      </c>
      <c r="P3336" s="3">
        <f t="shared" si="983"/>
        <v>-33.622316497161506</v>
      </c>
      <c r="Q3336" s="3">
        <f t="shared" si="984"/>
        <v>-150.14708120671142</v>
      </c>
      <c r="R3336">
        <f t="shared" si="985"/>
        <v>29.85291879328858</v>
      </c>
      <c r="S3336">
        <f t="shared" si="986"/>
        <v>264.57811084514611</v>
      </c>
      <c r="T3336">
        <f t="shared" si="969"/>
        <v>-33.622316497161506</v>
      </c>
    </row>
    <row r="3337" spans="1:20" x14ac:dyDescent="0.25">
      <c r="A3337">
        <f t="shared" si="970"/>
        <v>1668710.3931984755</v>
      </c>
      <c r="B3337">
        <f t="shared" si="987"/>
        <v>265583.50766635768</v>
      </c>
      <c r="C3337" t="str">
        <f t="shared" si="971"/>
        <v>-0.0179996524977019-0.0102671174238696i</v>
      </c>
      <c r="D3337" t="str">
        <f t="shared" si="972"/>
        <v>3.06916710233274-1.18026580641858i</v>
      </c>
      <c r="E3337" t="str">
        <f t="shared" si="973"/>
        <v>-4.6424892908569-24.5538556586837i</v>
      </c>
      <c r="F3337" t="str">
        <f t="shared" si="974"/>
        <v>2.83710187026261-1.01686639276295i</v>
      </c>
      <c r="G3337" t="str">
        <f t="shared" si="975"/>
        <v>0.974979280492725-0.156187973617093i</v>
      </c>
      <c r="H3337" t="str">
        <f t="shared" si="976"/>
        <v>0.0107744884052487-5.51378877566467i</v>
      </c>
      <c r="I3337" t="str">
        <f t="shared" si="977"/>
        <v>-0.0377537851982609-0.105986332275689i</v>
      </c>
      <c r="K3337" t="str">
        <f t="shared" si="978"/>
        <v>0.00177200422963412-0.000964444333882433i</v>
      </c>
      <c r="L3337" t="str">
        <f t="shared" si="979"/>
        <v>0.000714285714285714-0.00455368662261642i</v>
      </c>
      <c r="M3337" t="str">
        <f t="shared" si="980"/>
        <v>0.0025-0.000141871486632652i</v>
      </c>
      <c r="N3337">
        <f t="shared" si="981"/>
        <v>29.700713081343679</v>
      </c>
      <c r="O3337">
        <f t="shared" si="982"/>
        <v>33.671367561011024</v>
      </c>
      <c r="P3337" s="3">
        <f t="shared" si="983"/>
        <v>-33.671367561011024</v>
      </c>
      <c r="Q3337" s="3">
        <f t="shared" si="984"/>
        <v>-150.29928691865632</v>
      </c>
      <c r="R3337">
        <f t="shared" si="985"/>
        <v>29.700713081343679</v>
      </c>
      <c r="S3337">
        <f t="shared" si="986"/>
        <v>265.58350766635766</v>
      </c>
      <c r="T3337">
        <f t="shared" si="969"/>
        <v>-33.671367561011024</v>
      </c>
    </row>
    <row r="3338" spans="1:20" x14ac:dyDescent="0.25">
      <c r="A3338">
        <f t="shared" si="970"/>
        <v>1675051.4926926296</v>
      </c>
      <c r="B3338">
        <f t="shared" si="987"/>
        <v>266592.72499548981</v>
      </c>
      <c r="C3338" t="str">
        <f t="shared" si="971"/>
        <v>-0.0179252822492471-0.0101615111144938i</v>
      </c>
      <c r="D3338" t="str">
        <f t="shared" si="972"/>
        <v>3.06642171728215-1.18329027985949i</v>
      </c>
      <c r="E3338" t="str">
        <f t="shared" si="973"/>
        <v>-4.6366279966112-24.4513775064153i</v>
      </c>
      <c r="F3338" t="str">
        <f t="shared" si="974"/>
        <v>2.83656145207098-1.01637763476982i</v>
      </c>
      <c r="G3338" t="str">
        <f t="shared" si="975"/>
        <v>0.974793564024394-0.156751623790678i</v>
      </c>
      <c r="H3338" t="str">
        <f t="shared" si="976"/>
        <v>0.0106753201730655-5.49289763601509i</v>
      </c>
      <c r="I3338" t="str">
        <f t="shared" si="977"/>
        <v>-0.0375937232936972-0.10556422672828i</v>
      </c>
      <c r="K3338" t="str">
        <f t="shared" si="978"/>
        <v>0.00176907506724616-0.000965078709949514i</v>
      </c>
      <c r="L3338" t="str">
        <f t="shared" si="979"/>
        <v>0.000714285714285714-0.00453644811976132i</v>
      </c>
      <c r="M3338" t="str">
        <f t="shared" si="980"/>
        <v>0.0025-0.000141334415852412i</v>
      </c>
      <c r="N3338">
        <f t="shared" si="981"/>
        <v>29.548099135596402</v>
      </c>
      <c r="O3338">
        <f t="shared" si="982"/>
        <v>33.720485973789536</v>
      </c>
      <c r="P3338" s="3">
        <f t="shared" si="983"/>
        <v>-33.720485973789536</v>
      </c>
      <c r="Q3338" s="3">
        <f t="shared" si="984"/>
        <v>-150.4519008644036</v>
      </c>
      <c r="R3338">
        <f t="shared" si="985"/>
        <v>29.548099135596402</v>
      </c>
      <c r="S3338">
        <f t="shared" si="986"/>
        <v>266.59272499548979</v>
      </c>
      <c r="T3338">
        <f t="shared" si="969"/>
        <v>-33.720485973789536</v>
      </c>
    </row>
    <row r="3339" spans="1:20" x14ac:dyDescent="0.25">
      <c r="A3339">
        <f t="shared" si="970"/>
        <v>1681416.6883648618</v>
      </c>
      <c r="B3339">
        <f t="shared" si="987"/>
        <v>267605.77735047269</v>
      </c>
      <c r="C3339" t="str">
        <f t="shared" si="971"/>
        <v>-0.0178509841766511-0.010056492336311i</v>
      </c>
      <c r="D3339" t="str">
        <f t="shared" si="972"/>
        <v>3.06366039094926-1.18631828116346i</v>
      </c>
      <c r="E3339" t="str">
        <f t="shared" si="973"/>
        <v>-4.63079242563202-24.3493259961743i</v>
      </c>
      <c r="F3339" t="str">
        <f t="shared" si="974"/>
        <v>2.83601712709535-1.01590220788829i</v>
      </c>
      <c r="G3339" t="str">
        <f t="shared" si="975"/>
        <v>0.974606504977041-0.157317085637506i</v>
      </c>
      <c r="H3339" t="str">
        <f t="shared" si="976"/>
        <v>0.0105769873561997-5.47208566204243i</v>
      </c>
      <c r="I3339" t="str">
        <f t="shared" si="977"/>
        <v>-0.0374348215740255-0.105143656756017i</v>
      </c>
      <c r="K3339" t="str">
        <f t="shared" si="978"/>
        <v>0.00176613782663249-0.000965706241829778i</v>
      </c>
      <c r="L3339" t="str">
        <f t="shared" si="979"/>
        <v>0.000714285714285714-0.00451927487523542i</v>
      </c>
      <c r="M3339" t="str">
        <f t="shared" si="980"/>
        <v>0.0025-0.000140799378215195i</v>
      </c>
      <c r="N3339">
        <f t="shared" si="981"/>
        <v>29.395077912690681</v>
      </c>
      <c r="O3339">
        <f t="shared" si="982"/>
        <v>33.769672136689067</v>
      </c>
      <c r="P3339" s="3">
        <f t="shared" si="983"/>
        <v>-33.769672136689067</v>
      </c>
      <c r="Q3339" s="3">
        <f t="shared" si="984"/>
        <v>-150.60492208730932</v>
      </c>
      <c r="R3339">
        <f t="shared" si="985"/>
        <v>29.395077912690681</v>
      </c>
      <c r="S3339">
        <f t="shared" si="986"/>
        <v>267.60577735047269</v>
      </c>
      <c r="T3339">
        <f t="shared" si="969"/>
        <v>-33.769672136689067</v>
      </c>
    </row>
    <row r="3340" spans="1:20" x14ac:dyDescent="0.25">
      <c r="A3340">
        <f t="shared" si="970"/>
        <v>1687806.0717806481</v>
      </c>
      <c r="B3340">
        <f t="shared" si="987"/>
        <v>268622.67930440448</v>
      </c>
      <c r="C3340" t="str">
        <f t="shared" si="971"/>
        <v>-0.0177767581153649-0.00995206010820868i</v>
      </c>
      <c r="D3340" t="str">
        <f t="shared" si="972"/>
        <v>3.06088306422192-1.18934973630961i</v>
      </c>
      <c r="E3340" t="str">
        <f t="shared" si="973"/>
        <v>-4.62498240960515-24.2476988418455i</v>
      </c>
      <c r="F3340" t="str">
        <f t="shared" si="974"/>
        <v>2.83546886864877-1.01544009127015i</v>
      </c>
      <c r="G3340" t="str">
        <f t="shared" si="975"/>
        <v>0.97441809417961-0.15788436247769i</v>
      </c>
      <c r="H3340" t="str">
        <f t="shared" si="976"/>
        <v>0.0104794836602271-5.45135255358499i</v>
      </c>
      <c r="I3340" t="str">
        <f t="shared" si="977"/>
        <v>-0.0372770709304802-0.104724616308339i</v>
      </c>
      <c r="K3340" t="str">
        <f t="shared" si="978"/>
        <v>0.001763192559116-0.00096632685309144i</v>
      </c>
      <c r="L3340" t="str">
        <f t="shared" si="979"/>
        <v>0.000714285714285714-0.00450216664199585i</v>
      </c>
      <c r="M3340" t="str">
        <f t="shared" si="980"/>
        <v>0.0025-0.000140266366024302i</v>
      </c>
      <c r="N3340">
        <f t="shared" si="981"/>
        <v>29.241650383864283</v>
      </c>
      <c r="O3340">
        <f t="shared" si="982"/>
        <v>33.818926449818917</v>
      </c>
      <c r="P3340" s="3">
        <f t="shared" si="983"/>
        <v>-33.818926449818917</v>
      </c>
      <c r="Q3340" s="3">
        <f t="shared" si="984"/>
        <v>-150.75834961613572</v>
      </c>
      <c r="R3340">
        <f t="shared" si="985"/>
        <v>29.241650383864283</v>
      </c>
      <c r="S3340">
        <f t="shared" si="986"/>
        <v>268.62267930440447</v>
      </c>
      <c r="T3340">
        <f t="shared" si="969"/>
        <v>-33.818926449818917</v>
      </c>
    </row>
    <row r="3341" spans="1:20" x14ac:dyDescent="0.25">
      <c r="A3341">
        <f t="shared" si="970"/>
        <v>1694219.7348534146</v>
      </c>
      <c r="B3341">
        <f t="shared" si="987"/>
        <v>269643.44548576121</v>
      </c>
      <c r="C3341" t="str">
        <f t="shared" si="971"/>
        <v>-0.0177026039251764-0.00984821345613715i</v>
      </c>
      <c r="D3341" t="str">
        <f t="shared" si="972"/>
        <v>3.058089678227-1.19238457055105i</v>
      </c>
      <c r="E3341" t="str">
        <f t="shared" si="973"/>
        <v>-4.61919777928552-24.1464937734474i</v>
      </c>
      <c r="F3341" t="str">
        <f t="shared" si="974"/>
        <v>2.83491664988519-1.01499126411218i</v>
      </c>
      <c r="G3341" t="str">
        <f t="shared" si="975"/>
        <v>0.974228322406363-0.158453457607104i</v>
      </c>
      <c r="H3341" t="str">
        <f t="shared" si="976"/>
        <v>0.0103828028351964-5.43069801162585i</v>
      </c>
      <c r="I3341" t="str">
        <f t="shared" si="977"/>
        <v>-0.0371204623211248-0.104307099358551i</v>
      </c>
      <c r="K3341" t="str">
        <f t="shared" si="978"/>
        <v>0.00176023931676424-0.000966940467635826i</v>
      </c>
      <c r="L3341" t="str">
        <f t="shared" si="979"/>
        <v>0.000714285714285714-0.0044851231739349i</v>
      </c>
      <c r="M3341" t="str">
        <f t="shared" si="980"/>
        <v>0.0025-0.000139735371612176i</v>
      </c>
      <c r="N3341">
        <f t="shared" si="981"/>
        <v>29.087817534926785</v>
      </c>
      <c r="O3341">
        <f t="shared" si="982"/>
        <v>33.868249312194479</v>
      </c>
      <c r="P3341" s="3">
        <f t="shared" si="983"/>
        <v>-33.868249312194479</v>
      </c>
      <c r="Q3341" s="3">
        <f t="shared" si="984"/>
        <v>-150.91218246507322</v>
      </c>
      <c r="R3341">
        <f t="shared" si="985"/>
        <v>29.087817534926785</v>
      </c>
      <c r="S3341">
        <f t="shared" si="986"/>
        <v>269.64344548576122</v>
      </c>
      <c r="T3341">
        <f t="shared" si="969"/>
        <v>-33.868249312194479</v>
      </c>
    </row>
    <row r="3342" spans="1:20" x14ac:dyDescent="0.25">
      <c r="A3342">
        <f t="shared" si="970"/>
        <v>1700657.7698458575</v>
      </c>
      <c r="B3342">
        <f t="shared" si="987"/>
        <v>270668.09057860711</v>
      </c>
      <c r="C3342" t="str">
        <f t="shared" si="971"/>
        <v>-0.0176285214900809-0.00974495141276398i</v>
      </c>
      <c r="D3342" t="str">
        <f t="shared" si="972"/>
        <v>3.05528017433793-1.19542270841274i</v>
      </c>
      <c r="E3342" t="str">
        <f t="shared" si="973"/>
        <v>-4.61343836452995-24.0457085369835i</v>
      </c>
      <c r="F3342" t="str">
        <f t="shared" si="974"/>
        <v>2.83436044379879-1.01455570565435i</v>
      </c>
      <c r="G3342" t="str">
        <f t="shared" si="975"/>
        <v>0.974037180376677-0.159024374296929i</v>
      </c>
      <c r="H3342" t="str">
        <f t="shared" si="976"/>
        <v>0.0102869386752798-5.41012173828836i</v>
      </c>
      <c r="I3342" t="str">
        <f t="shared" si="977"/>
        <v>-0.0369649867703324-0.103891099903735i</v>
      </c>
      <c r="K3342" t="str">
        <f t="shared" si="978"/>
        <v>0.00175727815238787-0.000967547009706574i</v>
      </c>
      <c r="L3342" t="str">
        <f t="shared" si="979"/>
        <v>0.000714285714285714-0.00446814422587656i</v>
      </c>
      <c r="M3342" t="str">
        <f t="shared" si="980"/>
        <v>0.0025-0.000139206387340283i</v>
      </c>
      <c r="N3342">
        <f t="shared" si="981"/>
        <v>28.933580366241273</v>
      </c>
      <c r="O3342">
        <f t="shared" si="982"/>
        <v>33.917641121726795</v>
      </c>
      <c r="P3342" s="3">
        <f t="shared" si="983"/>
        <v>-33.917641121726795</v>
      </c>
      <c r="Q3342" s="3">
        <f t="shared" si="984"/>
        <v>-151.06641963375873</v>
      </c>
      <c r="R3342">
        <f t="shared" si="985"/>
        <v>28.933580366241273</v>
      </c>
      <c r="S3342">
        <f t="shared" si="986"/>
        <v>270.66809057860712</v>
      </c>
      <c r="T3342">
        <f t="shared" si="969"/>
        <v>-33.917641121726795</v>
      </c>
    </row>
    <row r="3343" spans="1:20" x14ac:dyDescent="0.25">
      <c r="A3343">
        <f t="shared" si="970"/>
        <v>1707120.2693712721</v>
      </c>
      <c r="B3343">
        <f t="shared" si="987"/>
        <v>271696.62932280585</v>
      </c>
      <c r="C3343" t="str">
        <f t="shared" si="971"/>
        <v>-0.017554510718152-0.00964227301713123i</v>
      </c>
      <c r="D3343" t="str">
        <f t="shared" si="972"/>
        <v>3.05245449418246-1.19846407368959i</v>
      </c>
      <c r="E3343" t="str">
        <f t="shared" si="973"/>
        <v>-4.60770399432986-23.9453408942972i</v>
      </c>
      <c r="F3343" t="str">
        <f t="shared" si="974"/>
        <v>2.83380022322353-1.01413339517812i</v>
      </c>
      <c r="G3343" t="str">
        <f t="shared" si="975"/>
        <v>0.973844658754836-0.159597115793216i</v>
      </c>
      <c r="H3343" t="str">
        <f t="shared" si="976"/>
        <v>0.0101918850184279-5.38962343683175i</v>
      </c>
      <c r="I3343" t="str">
        <f t="shared" si="977"/>
        <v>-0.0368106353682749-0.103476611964657i</v>
      </c>
      <c r="K3343" t="str">
        <f t="shared" si="978"/>
        <v>0.00175430911953897-0.000968146403898877i</v>
      </c>
      <c r="L3343" t="str">
        <f t="shared" si="979"/>
        <v>0.000714285714285714-0.00445122955357299i</v>
      </c>
      <c r="M3343" t="str">
        <f t="shared" si="980"/>
        <v>0.0025-0.000138679405599007i</v>
      </c>
      <c r="N3343">
        <f t="shared" si="981"/>
        <v>28.778939892703448</v>
      </c>
      <c r="O3343">
        <f t="shared" si="982"/>
        <v>33.96710227521082</v>
      </c>
      <c r="P3343" s="3">
        <f t="shared" si="983"/>
        <v>-33.96710227521082</v>
      </c>
      <c r="Q3343" s="3">
        <f t="shared" si="984"/>
        <v>-151.22106010729655</v>
      </c>
      <c r="R3343">
        <f t="shared" si="985"/>
        <v>28.778939892703448</v>
      </c>
      <c r="S3343">
        <f t="shared" si="986"/>
        <v>271.69662932280585</v>
      </c>
      <c r="T3343">
        <f t="shared" si="969"/>
        <v>-33.96710227521082</v>
      </c>
    </row>
    <row r="3344" spans="1:20" x14ac:dyDescent="0.25">
      <c r="A3344">
        <f t="shared" si="970"/>
        <v>1713607.3263948828</v>
      </c>
      <c r="B3344">
        <f t="shared" si="987"/>
        <v>272729.0765142325</v>
      </c>
      <c r="C3344" t="str">
        <f t="shared" si="971"/>
        <v>-0.0174805715414072-0.00954017731431315i</v>
      </c>
      <c r="D3344" t="str">
        <f t="shared" si="972"/>
        <v>3.04961257965036-1.20150858944443i</v>
      </c>
      <c r="E3344" t="str">
        <f t="shared" si="973"/>
        <v>-4.60199449684315-23.8453886229267i</v>
      </c>
      <c r="F3344" t="str">
        <f t="shared" si="974"/>
        <v>2.8332359608324-1.0137243120047i</v>
      </c>
      <c r="G3344" t="str">
        <f t="shared" si="975"/>
        <v>0.973650748149833-0.160171685316424i</v>
      </c>
      <c r="H3344" t="str">
        <f t="shared" si="976"/>
        <v>0.0100976357460256-5.36920281164674i</v>
      </c>
      <c r="I3344" t="str">
        <f t="shared" si="977"/>
        <v>-0.0366573992704145-0.103063629585683i</v>
      </c>
      <c r="K3344" t="str">
        <f t="shared" si="978"/>
        <v>0.00175133227250916-0.000968738575168705i</v>
      </c>
      <c r="L3344" t="str">
        <f t="shared" si="979"/>
        <v>0.000714285714285714-0.00443437891370091i</v>
      </c>
      <c r="M3344" t="str">
        <f t="shared" si="980"/>
        <v>0.0025-0.000138154418807538i</v>
      </c>
      <c r="N3344">
        <f t="shared" si="981"/>
        <v>28.623897143720683</v>
      </c>
      <c r="O3344">
        <f t="shared" si="982"/>
        <v>34.016633168314925</v>
      </c>
      <c r="P3344" s="3">
        <f t="shared" si="983"/>
        <v>-34.016633168314925</v>
      </c>
      <c r="Q3344" s="3">
        <f t="shared" si="984"/>
        <v>-151.37610285627932</v>
      </c>
      <c r="R3344">
        <f t="shared" si="985"/>
        <v>28.623897143720683</v>
      </c>
      <c r="S3344">
        <f t="shared" si="986"/>
        <v>272.72907651423247</v>
      </c>
      <c r="T3344">
        <f t="shared" si="969"/>
        <v>-34.016633168314925</v>
      </c>
    </row>
    <row r="3345" spans="1:20" x14ac:dyDescent="0.25">
      <c r="A3345">
        <f t="shared" si="970"/>
        <v>1720119.0342351834</v>
      </c>
      <c r="B3345">
        <f t="shared" si="987"/>
        <v>273765.44700498658</v>
      </c>
      <c r="C3345" t="str">
        <f t="shared" si="971"/>
        <v>-0.0174067039156738-0.00943866335507702i</v>
      </c>
      <c r="D3345" t="str">
        <f t="shared" si="972"/>
        <v>3.04675437290129-1.20455617800624i</v>
      </c>
      <c r="E3345" t="str">
        <f t="shared" si="973"/>
        <v>-4.59630969942521-23.7458495159624i</v>
      </c>
      <c r="F3345" t="str">
        <f t="shared" si="974"/>
        <v>2.83266762913693-1.01332843549325i</v>
      </c>
      <c r="G3345" t="str">
        <f t="shared" si="975"/>
        <v>0.973455439115166-0.16074808606097i</v>
      </c>
      <c r="H3345" t="str">
        <f t="shared" si="976"/>
        <v>0.0100041847825527-5.34885956825101i</v>
      </c>
      <c r="I3345" t="str">
        <f t="shared" si="977"/>
        <v>-0.0365052696969967-0.102652146834684i</v>
      </c>
      <c r="K3345" t="str">
        <f t="shared" si="978"/>
        <v>0.00174834766632767-0.000969323448842048i</v>
      </c>
      <c r="L3345" t="str">
        <f t="shared" si="979"/>
        <v>0.000714285714285714-0.00441759206385826i</v>
      </c>
      <c r="M3345" t="str">
        <f t="shared" si="980"/>
        <v>0.0025-0.000137631419413766i</v>
      </c>
      <c r="N3345">
        <f t="shared" si="981"/>
        <v>28.468453163189508</v>
      </c>
      <c r="O3345">
        <f t="shared" si="982"/>
        <v>34.066234195569038</v>
      </c>
      <c r="P3345" s="3">
        <f t="shared" si="983"/>
        <v>-34.066234195569038</v>
      </c>
      <c r="Q3345" s="3">
        <f t="shared" si="984"/>
        <v>-151.53154683681049</v>
      </c>
      <c r="R3345">
        <f t="shared" si="985"/>
        <v>28.468453163189508</v>
      </c>
      <c r="S3345">
        <f t="shared" si="986"/>
        <v>273.76544700498658</v>
      </c>
      <c r="T3345">
        <f t="shared" si="969"/>
        <v>-34.066234195569038</v>
      </c>
    </row>
    <row r="3346" spans="1:20" x14ac:dyDescent="0.25">
      <c r="A3346">
        <f t="shared" si="970"/>
        <v>1726655.486565277</v>
      </c>
      <c r="B3346">
        <f t="shared" si="987"/>
        <v>274805.75570360554</v>
      </c>
      <c r="C3346" t="str">
        <f t="shared" si="971"/>
        <v>-0.0173329078204492-0.00933773019554521i</v>
      </c>
      <c r="D3346" t="str">
        <f t="shared" si="972"/>
        <v>3.04387981637266-1.2076067609683i</v>
      </c>
      <c r="E3346" t="str">
        <f t="shared" si="973"/>
        <v>-4.59064942865902-23.6467213819048i</v>
      </c>
      <c r="F3346" t="str">
        <f t="shared" si="974"/>
        <v>2.83209520048658-1.01294574503912i</v>
      </c>
      <c r="G3346" t="str">
        <f t="shared" si="975"/>
        <v>0.97325872214864-0.161326321194765i</v>
      </c>
      <c r="H3346" t="str">
        <f t="shared" si="976"/>
        <v>0.00991152609524705-5.32859341328493i</v>
      </c>
      <c r="I3346" t="str">
        <f t="shared" si="977"/>
        <v>-0.0363542379325503-0.102242157802953i</v>
      </c>
      <c r="K3346" t="str">
        <f t="shared" si="978"/>
        <v>0.00174535535675923-0.000969900950624147i</v>
      </c>
      <c r="L3346" t="str">
        <f t="shared" si="979"/>
        <v>0.000714285714285714-0.00440086876256054i</v>
      </c>
      <c r="M3346" t="str">
        <f t="shared" si="980"/>
        <v>0.0025-0.000137110399894168i</v>
      </c>
      <c r="N3346">
        <f t="shared" si="981"/>
        <v>28.312609009474812</v>
      </c>
      <c r="O3346">
        <f t="shared" si="982"/>
        <v>34.115905750354081</v>
      </c>
      <c r="P3346" s="3">
        <f t="shared" si="983"/>
        <v>-34.115905750354081</v>
      </c>
      <c r="Q3346" s="3">
        <f t="shared" si="984"/>
        <v>-151.68739099052519</v>
      </c>
      <c r="R3346">
        <f t="shared" si="985"/>
        <v>28.312609009474812</v>
      </c>
      <c r="S3346">
        <f t="shared" si="986"/>
        <v>274.80575570360554</v>
      </c>
      <c r="T3346">
        <f t="shared" si="969"/>
        <v>-34.115905750354081</v>
      </c>
    </row>
    <row r="3347" spans="1:20" x14ac:dyDescent="0.25">
      <c r="A3347">
        <f t="shared" si="970"/>
        <v>1733216.777414225</v>
      </c>
      <c r="B3347">
        <f t="shared" si="987"/>
        <v>275850.01757527923</v>
      </c>
      <c r="C3347" t="str">
        <f t="shared" si="971"/>
        <v>-0.0172591832587626-0.00923737689685962i</v>
      </c>
      <c r="D3347" t="str">
        <f t="shared" si="972"/>
        <v>3.04098885278764-1.21066025918654i</v>
      </c>
      <c r="E3347" t="str">
        <f t="shared" si="973"/>
        <v>-4.58501351038525-23.5480020445263i</v>
      </c>
      <c r="F3347" t="str">
        <f t="shared" si="974"/>
        <v>2.83151864706818-1.01257622007211i</v>
      </c>
      <c r="G3347" t="str">
        <f t="shared" si="975"/>
        <v>0.973060587692165-0.161906393858747i</v>
      </c>
      <c r="H3347" t="str">
        <f t="shared" si="976"/>
        <v>0.0098196536937701-5.30840405450715i</v>
      </c>
      <c r="I3347" t="str">
        <f t="shared" si="977"/>
        <v>-0.0362042953253914-0.101833656605114i</v>
      </c>
      <c r="K3347" t="str">
        <f t="shared" si="978"/>
        <v>0.00174235540030181-0.00097047100660876i</v>
      </c>
      <c r="L3347" t="str">
        <f t="shared" si="979"/>
        <v>0.000714285714285714-0.00438420876923743i</v>
      </c>
      <c r="M3347" t="str">
        <f t="shared" si="980"/>
        <v>0.0025-0.000136591352753704i</v>
      </c>
      <c r="N3347">
        <f t="shared" si="981"/>
        <v>28.156365755384115</v>
      </c>
      <c r="O3347">
        <f t="shared" si="982"/>
        <v>34.165648224889701</v>
      </c>
      <c r="P3347" s="3">
        <f t="shared" si="983"/>
        <v>-34.165648224889701</v>
      </c>
      <c r="Q3347" s="3">
        <f t="shared" si="984"/>
        <v>-151.84363424461588</v>
      </c>
      <c r="R3347">
        <f t="shared" si="985"/>
        <v>28.156365755384115</v>
      </c>
      <c r="S3347">
        <f t="shared" si="986"/>
        <v>275.85001757527925</v>
      </c>
      <c r="T3347">
        <f t="shared" si="969"/>
        <v>-34.165648224889701</v>
      </c>
    </row>
    <row r="3348" spans="1:20" x14ac:dyDescent="0.25">
      <c r="A3348">
        <f t="shared" si="970"/>
        <v>1739803.0011683991</v>
      </c>
      <c r="B3348">
        <f t="shared" si="987"/>
        <v>276898.24764206528</v>
      </c>
      <c r="C3348" t="str">
        <f t="shared" si="971"/>
        <v>-0.0171855302570298-0.00913760252484793i</v>
      </c>
      <c r="D3348" t="str">
        <f t="shared" si="972"/>
        <v>3.03808142516314-1.21371659277786i</v>
      </c>
      <c r="E3348" t="str">
        <f t="shared" si="973"/>
        <v>-4.57940176973077-23.449689342732i</v>
      </c>
      <c r="F3348" t="str">
        <f t="shared" si="974"/>
        <v>2.83093794090536-1.01221984005461i</v>
      </c>
      <c r="G3348" t="str">
        <f t="shared" si="975"/>
        <v>0.972861026131562-0.162488307166412i</v>
      </c>
      <c r="H3348" t="str">
        <f t="shared" si="976"/>
        <v>0.00972856162987624-5.28829120079019i</v>
      </c>
      <c r="I3348" t="str">
        <f t="shared" si="977"/>
        <v>-0.0360554332871273-0.101426637379039i</v>
      </c>
      <c r="K3348" t="str">
        <f t="shared" si="978"/>
        <v>0.00173934785418426-0.000971033543287367i</v>
      </c>
      <c r="L3348" t="str">
        <f t="shared" si="979"/>
        <v>0.000714285714285714-0.00436761184422936i</v>
      </c>
      <c r="M3348" t="str">
        <f t="shared" si="980"/>
        <v>0.0025-0.000136074270525706i</v>
      </c>
      <c r="N3348">
        <f t="shared" si="981"/>
        <v>27.999724488146569</v>
      </c>
      <c r="O3348">
        <f t="shared" si="982"/>
        <v>34.21546201022371</v>
      </c>
      <c r="P3348" s="3">
        <f t="shared" si="983"/>
        <v>-34.21546201022371</v>
      </c>
      <c r="Q3348" s="3">
        <f t="shared" si="984"/>
        <v>-152.00027551185343</v>
      </c>
      <c r="R3348">
        <f t="shared" si="985"/>
        <v>27.999724488146569</v>
      </c>
      <c r="S3348">
        <f t="shared" si="986"/>
        <v>276.89824764206526</v>
      </c>
      <c r="T3348">
        <f t="shared" si="969"/>
        <v>-34.21546201022371</v>
      </c>
    </row>
    <row r="3349" spans="1:20" x14ac:dyDescent="0.25">
      <c r="A3349">
        <f t="shared" si="970"/>
        <v>1746414.2525728389</v>
      </c>
      <c r="B3349">
        <f t="shared" si="987"/>
        <v>277950.46098310512</v>
      </c>
      <c r="C3349" t="str">
        <f t="shared" si="971"/>
        <v>-0.0171119488649086-0.00903840614969146i</v>
      </c>
      <c r="D3349" t="str">
        <f t="shared" si="972"/>
        <v>3.03515747681794-1.21677568111853i</v>
      </c>
      <c r="E3349" t="str">
        <f t="shared" si="973"/>
        <v>-4.57381403113744-23.351781130423i</v>
      </c>
      <c r="F3349" t="str">
        <f t="shared" si="974"/>
        <v>2.83035305385789-1.01187658447981i</v>
      </c>
      <c r="G3349" t="str">
        <f t="shared" si="975"/>
        <v>0.972660027796366-0.163072064203341i</v>
      </c>
      <c r="H3349" t="str">
        <f t="shared" si="976"/>
        <v>0.00963824399708474-5.2682545621162i</v>
      </c>
      <c r="I3349" t="str">
        <f t="shared" si="977"/>
        <v>-0.0359076432921677-0.101021094285754i</v>
      </c>
      <c r="K3349" t="str">
        <f t="shared" si="978"/>
        <v>0.00173633277636377-0.000971588487558433i</v>
      </c>
      <c r="L3349" t="str">
        <f t="shared" si="979"/>
        <v>0.000714285714285714-0.00435107774878397i</v>
      </c>
      <c r="M3349" t="str">
        <f t="shared" si="980"/>
        <v>0.0025-0.000135559145771773i</v>
      </c>
      <c r="N3349">
        <f t="shared" si="981"/>
        <v>27.84268630938584</v>
      </c>
      <c r="O3349">
        <f t="shared" si="982"/>
        <v>34.265347496220343</v>
      </c>
      <c r="P3349" s="3">
        <f t="shared" si="983"/>
        <v>-34.265347496220343</v>
      </c>
      <c r="Q3349" s="3">
        <f t="shared" si="984"/>
        <v>-152.15731369061416</v>
      </c>
      <c r="R3349">
        <f t="shared" si="985"/>
        <v>27.84268630938584</v>
      </c>
      <c r="S3349">
        <f t="shared" si="986"/>
        <v>277.95046098310513</v>
      </c>
      <c r="T3349">
        <f t="shared" si="969"/>
        <v>-34.265347496220343</v>
      </c>
    </row>
    <row r="3350" spans="1:20" x14ac:dyDescent="0.25">
      <c r="A3350">
        <f t="shared" si="970"/>
        <v>1753050.626732616</v>
      </c>
      <c r="B3350">
        <f t="shared" si="987"/>
        <v>279006.67273484095</v>
      </c>
      <c r="C3350" t="str">
        <f t="shared" si="971"/>
        <v>-0.0170384391551507-0.00893978684559658i</v>
      </c>
      <c r="D3350" t="str">
        <f t="shared" si="972"/>
        <v>3.03221695138087-1.21983744284278i</v>
      </c>
      <c r="E3350" t="str">
        <f t="shared" si="973"/>
        <v>-4.56825011838933-23.2542752763623i</v>
      </c>
      <c r="F3350" t="str">
        <f t="shared" si="974"/>
        <v>2.82976395762127-1.01154643286991i</v>
      </c>
      <c r="G3350" t="str">
        <f t="shared" si="975"/>
        <v>0.972457582959632-0.163657668026714i</v>
      </c>
      <c r="H3350" t="str">
        <f t="shared" si="976"/>
        <v>0.00954869493035479-5.24829384957257i</v>
      </c>
      <c r="I3350" t="str">
        <f t="shared" si="977"/>
        <v>-0.0357609168772392-0.100617021509361i</v>
      </c>
      <c r="K3350" t="str">
        <f t="shared" si="978"/>
        <v>0.00173331022552328-0.000972135766736613i</v>
      </c>
      <c r="L3350" t="str">
        <f t="shared" si="979"/>
        <v>0.000714285714285714-0.00433460624505278i</v>
      </c>
      <c r="M3350" t="str">
        <f t="shared" si="980"/>
        <v>0.0025-0.000135045971081663i</v>
      </c>
      <c r="N3350">
        <f t="shared" si="981"/>
        <v>27.685252335097829</v>
      </c>
      <c r="O3350">
        <f t="shared" si="982"/>
        <v>34.315305071548458</v>
      </c>
      <c r="P3350" s="3">
        <f t="shared" si="983"/>
        <v>-34.315305071548458</v>
      </c>
      <c r="Q3350" s="3">
        <f t="shared" si="984"/>
        <v>-152.31474766490217</v>
      </c>
      <c r="R3350">
        <f t="shared" si="985"/>
        <v>27.685252335097829</v>
      </c>
      <c r="S3350">
        <f t="shared" si="986"/>
        <v>279.00667273484095</v>
      </c>
      <c r="T3350">
        <f t="shared" si="969"/>
        <v>-34.315305071548458</v>
      </c>
    </row>
    <row r="3351" spans="1:20" x14ac:dyDescent="0.25">
      <c r="A3351">
        <f t="shared" si="970"/>
        <v>1759712.2191141997</v>
      </c>
      <c r="B3351">
        <f t="shared" si="987"/>
        <v>280066.89809123334</v>
      </c>
      <c r="C3351" t="str">
        <f t="shared" si="971"/>
        <v>-0.0169650012234512-0.00884174369046619i</v>
      </c>
      <c r="D3351" t="str">
        <f t="shared" si="972"/>
        <v>3.02925979279903-1.22290179584135i</v>
      </c>
      <c r="E3351" t="str">
        <f t="shared" si="973"/>
        <v>-4.56270985464-23.1571696640409i</v>
      </c>
      <c r="F3351" t="str">
        <f t="shared" si="974"/>
        <v>2.82917062372604-1.01122936477425i</v>
      </c>
      <c r="G3351" t="str">
        <f t="shared" si="975"/>
        <v>0.972253681837744-0.16424512166483i</v>
      </c>
      <c r="H3351" t="str">
        <f t="shared" si="976"/>
        <v>0.00945990860576305-5.22840877534764i</v>
      </c>
      <c r="I3351" t="str">
        <f t="shared" si="977"/>
        <v>-0.0356152456409018-0.100214413256948i</v>
      </c>
      <c r="K3351" t="str">
        <f t="shared" si="978"/>
        <v>0.00173028026106862-0.00097267530856199i</v>
      </c>
      <c r="L3351" t="str">
        <f t="shared" si="979"/>
        <v>0.000714285714285714-0.00431819709608764i</v>
      </c>
      <c r="M3351" t="str">
        <f t="shared" si="980"/>
        <v>0.0025-0.000134534739073185i</v>
      </c>
      <c r="N3351">
        <f t="shared" si="981"/>
        <v>27.527423695621792</v>
      </c>
      <c r="O3351">
        <f t="shared" si="982"/>
        <v>34.36533512367015</v>
      </c>
      <c r="P3351" s="3">
        <f t="shared" si="983"/>
        <v>-34.36533512367015</v>
      </c>
      <c r="Q3351" s="3">
        <f t="shared" si="984"/>
        <v>-152.47257630437821</v>
      </c>
      <c r="R3351">
        <f t="shared" si="985"/>
        <v>27.527423695621792</v>
      </c>
      <c r="S3351">
        <f t="shared" si="986"/>
        <v>280.06689809123333</v>
      </c>
      <c r="T3351">
        <f t="shared" si="969"/>
        <v>-34.36533512367015</v>
      </c>
    </row>
    <row r="3352" spans="1:20" x14ac:dyDescent="0.25">
      <c r="A3352">
        <f t="shared" si="970"/>
        <v>1766399.1255468337</v>
      </c>
      <c r="B3352">
        <f t="shared" si="987"/>
        <v>281131.15230398002</v>
      </c>
      <c r="C3352" t="str">
        <f t="shared" si="971"/>
        <v>-0.0168916351882948-0.00874427576557506i</v>
      </c>
      <c r="D3352" t="str">
        <f t="shared" si="972"/>
        <v>3.02628594534611-1.22596865726012i</v>
      </c>
      <c r="E3352" t="str">
        <f t="shared" si="973"/>
        <v>-4.55719306243869-23.0604621915456i</v>
      </c>
      <c r="F3352" t="str">
        <f t="shared" si="974"/>
        <v>2.82857302353731-1.01092535976747i</v>
      </c>
      <c r="G3352" t="str">
        <f t="shared" si="975"/>
        <v>0.97204831459022-0.164834428116618i</v>
      </c>
      <c r="H3352" t="str">
        <f t="shared" si="976"/>
        <v>0.00937187924018477-5.20859905272644i</v>
      </c>
      <c r="I3352" t="str">
        <f t="shared" si="977"/>
        <v>-0.0354706212430701-0.0998132637585047i</v>
      </c>
      <c r="K3352" t="str">
        <f t="shared" si="978"/>
        <v>0.00172724294312564-0.000973207041209271i</v>
      </c>
      <c r="L3352" t="str">
        <f t="shared" si="979"/>
        <v>0.000714285714285714-0.00430185006583746i</v>
      </c>
      <c r="M3352" t="str">
        <f t="shared" si="980"/>
        <v>0.0025-0.000134025442392095i</v>
      </c>
      <c r="N3352">
        <f t="shared" si="981"/>
        <v>27.369201535616668</v>
      </c>
      <c r="O3352">
        <f t="shared" si="982"/>
        <v>34.415438038829109</v>
      </c>
      <c r="P3352" s="3">
        <f t="shared" si="983"/>
        <v>-34.415438038829109</v>
      </c>
      <c r="Q3352" s="3">
        <f t="shared" si="984"/>
        <v>-152.63079846438333</v>
      </c>
      <c r="R3352">
        <f t="shared" si="985"/>
        <v>27.369201535616668</v>
      </c>
      <c r="S3352">
        <f t="shared" si="986"/>
        <v>281.13115230398</v>
      </c>
      <c r="T3352">
        <f t="shared" si="969"/>
        <v>-34.415438038829109</v>
      </c>
    </row>
    <row r="3353" spans="1:20" x14ac:dyDescent="0.25">
      <c r="A3353">
        <f t="shared" si="970"/>
        <v>1773111.4422239116</v>
      </c>
      <c r="B3353">
        <f t="shared" si="987"/>
        <v>282199.45068273513</v>
      </c>
      <c r="C3353" t="str">
        <f t="shared" si="971"/>
        <v>-0.0168183411908002-0.00864738215524556i</v>
      </c>
      <c r="D3353" t="str">
        <f t="shared" si="972"/>
        <v>3.02329535363072-1.22903794349892i</v>
      </c>
      <c r="E3353" t="str">
        <f t="shared" si="973"/>
        <v>-4.5516995637564-22.9641507714288i</v>
      </c>
      <c r="F3353" t="str">
        <f t="shared" si="974"/>
        <v>2.82797112825412-1.01063439744769i</v>
      </c>
      <c r="G3353" t="str">
        <f t="shared" si="975"/>
        <v>0.971841471319528-0.165425590351141i</v>
      </c>
      <c r="H3353" t="str">
        <f t="shared" si="976"/>
        <v>0.00928460109097706-5.18886439608639i</v>
      </c>
      <c r="I3353" t="str">
        <f t="shared" si="977"/>
        <v>-0.0353270354045392-0.0994135672668381i</v>
      </c>
      <c r="K3353" t="str">
        <f t="shared" si="978"/>
        <v>0.00172419833253709-0.00097373089329698i</v>
      </c>
      <c r="L3353" t="str">
        <f t="shared" si="979"/>
        <v>0.000714285714285714-0.0042855649191447i</v>
      </c>
      <c r="M3353" t="str">
        <f t="shared" si="980"/>
        <v>0.0025-0.00013351807371199i</v>
      </c>
      <c r="N3353">
        <f t="shared" si="981"/>
        <v>27.210587014031006</v>
      </c>
      <c r="O3353">
        <f t="shared" si="982"/>
        <v>34.465614202039148</v>
      </c>
      <c r="P3353" s="3">
        <f t="shared" si="983"/>
        <v>-34.465614202039148</v>
      </c>
      <c r="Q3353" s="3">
        <f t="shared" si="984"/>
        <v>-152.78941298596899</v>
      </c>
      <c r="R3353">
        <f t="shared" si="985"/>
        <v>27.210587014031006</v>
      </c>
      <c r="S3353">
        <f t="shared" si="986"/>
        <v>282.19945068273512</v>
      </c>
      <c r="T3353">
        <f t="shared" si="969"/>
        <v>-34.465614202039148</v>
      </c>
    </row>
    <row r="3354" spans="1:20" x14ac:dyDescent="0.25">
      <c r="A3354">
        <f t="shared" si="970"/>
        <v>1779849.2657043624</v>
      </c>
      <c r="B3354">
        <f t="shared" si="987"/>
        <v>283271.80859532952</v>
      </c>
      <c r="C3354" t="str">
        <f t="shared" si="971"/>
        <v>-0.0167451193945624-0.00855106194652758i</v>
      </c>
      <c r="D3354" t="str">
        <f t="shared" si="972"/>
        <v>3.0202879626049-1.23210957021033i</v>
      </c>
      <c r="E3354" t="str">
        <f t="shared" si="973"/>
        <v>-4.54622918001079-22.8682333305793i</v>
      </c>
      <c r="F3354" t="str">
        <f t="shared" si="974"/>
        <v>2.827364908909-1.01035645743459i</v>
      </c>
      <c r="G3354" t="str">
        <f t="shared" si="975"/>
        <v>0.971633142070894-0.166018611307095i</v>
      </c>
      <c r="H3354" t="str">
        <f t="shared" si="976"/>
        <v>0.0091980684556658-5.16920452089307i</v>
      </c>
      <c r="I3354" t="str">
        <f t="shared" si="977"/>
        <v>-0.0351844799065117-0.0990153180574895i</v>
      </c>
      <c r="K3354" t="str">
        <f t="shared" si="978"/>
        <v>0.00172114649085949-0.000974246793896656i</v>
      </c>
      <c r="L3354" t="str">
        <f t="shared" si="979"/>
        <v>0.000714285714285714-0.00426934142174209i</v>
      </c>
      <c r="M3354" t="str">
        <f t="shared" si="980"/>
        <v>0.0025-0.000133012625734199i</v>
      </c>
      <c r="N3354">
        <f t="shared" si="981"/>
        <v>27.051581304076905</v>
      </c>
      <c r="O3354">
        <f t="shared" si="982"/>
        <v>34.515863997071911</v>
      </c>
      <c r="P3354" s="3">
        <f t="shared" si="983"/>
        <v>-34.515863997071911</v>
      </c>
      <c r="Q3354" s="3">
        <f t="shared" si="984"/>
        <v>-152.9484186959231</v>
      </c>
      <c r="R3354">
        <f t="shared" si="985"/>
        <v>27.051581304076905</v>
      </c>
      <c r="S3354">
        <f t="shared" si="986"/>
        <v>283.2718085953295</v>
      </c>
      <c r="T3354">
        <f t="shared" si="969"/>
        <v>-34.515863997071911</v>
      </c>
    </row>
    <row r="3355" spans="1:20" x14ac:dyDescent="0.25">
      <c r="A3355">
        <f t="shared" si="970"/>
        <v>1786612.6929140391</v>
      </c>
      <c r="B3355">
        <f t="shared" si="987"/>
        <v>284348.24146799179</v>
      </c>
      <c r="C3355" t="str">
        <f t="shared" si="971"/>
        <v>-0.0166719699854913-0.00845531422887936i</v>
      </c>
      <c r="D3355" t="str">
        <f t="shared" si="972"/>
        <v>3.01726371757256-1.23518345229858i</v>
      </c>
      <c r="E3355" t="str">
        <f t="shared" si="973"/>
        <v>-4.5407817320909-22.7727078100954i</v>
      </c>
      <c r="F3355" t="str">
        <f t="shared" si="974"/>
        <v>2.82675433636734-1.01009151936756i</v>
      </c>
      <c r="G3355" t="str">
        <f t="shared" si="975"/>
        <v>0.971423316832119-0.166613493892313i</v>
      </c>
      <c r="H3355" t="str">
        <f t="shared" si="976"/>
        <v>0.00911227567163475-5.14961914369596i</v>
      </c>
      <c r="I3355" t="str">
        <f t="shared" si="977"/>
        <v>-0.0350429465901305-0.0986185104286489i</v>
      </c>
      <c r="K3355" t="str">
        <f t="shared" si="978"/>
        <v>0.00171808748035974-0.000974754672541979i</v>
      </c>
      <c r="L3355" t="str">
        <f t="shared" si="979"/>
        <v>0.000714285714285714-0.00425317934024913i</v>
      </c>
      <c r="M3355" t="str">
        <f t="shared" si="980"/>
        <v>0.0025-0.000132509091187686i</v>
      </c>
      <c r="N3355">
        <f t="shared" si="981"/>
        <v>26.892185593201191</v>
      </c>
      <c r="O3355">
        <f t="shared" si="982"/>
        <v>34.566187806445399</v>
      </c>
      <c r="P3355" s="3">
        <f t="shared" si="983"/>
        <v>-34.566187806445399</v>
      </c>
      <c r="Q3355" s="3">
        <f t="shared" si="984"/>
        <v>-153.10781440679881</v>
      </c>
      <c r="R3355">
        <f t="shared" si="985"/>
        <v>26.892185593201191</v>
      </c>
      <c r="S3355">
        <f t="shared" si="986"/>
        <v>284.34824146799178</v>
      </c>
      <c r="T3355">
        <f t="shared" si="969"/>
        <v>-34.566187806445399</v>
      </c>
    </row>
    <row r="3356" spans="1:20" x14ac:dyDescent="0.25">
      <c r="A3356">
        <f t="shared" si="970"/>
        <v>1793401.8211471124</v>
      </c>
      <c r="B3356">
        <f t="shared" si="987"/>
        <v>285428.76478557015</v>
      </c>
      <c r="C3356" t="str">
        <f t="shared" si="971"/>
        <v>-0.0165988931716481-0.00836013809385004i</v>
      </c>
      <c r="D3356" t="str">
        <f t="shared" si="972"/>
        <v>3.01422256419806-1.23825950391859i</v>
      </c>
      <c r="E3356" t="str">
        <f t="shared" si="973"/>
        <v>-4.53535704038112-22.6775721651575i</v>
      </c>
      <c r="F3356" t="str">
        <f t="shared" si="974"/>
        <v>2.82613938132691-1.00983956290379i</v>
      </c>
      <c r="G3356" t="str">
        <f t="shared" si="975"/>
        <v>0.971211985533395-0.167210240983248i</v>
      </c>
      <c r="H3356" t="str">
        <f t="shared" si="976"/>
        <v>0.00902721711581788-5.13010798212428i</v>
      </c>
      <c r="I3356" t="str">
        <f t="shared" si="977"/>
        <v>-0.0349024273560138-0.0982231387010746i</v>
      </c>
      <c r="K3356" t="str">
        <f t="shared" si="978"/>
        <v>0.00171502136401166-0.000975254459237953i</v>
      </c>
      <c r="L3356" t="str">
        <f t="shared" si="979"/>
        <v>0.000714285714285714-0.0042370784421689i</v>
      </c>
      <c r="M3356" t="str">
        <f t="shared" si="980"/>
        <v>0.0025-0.000132007462828936i</v>
      </c>
      <c r="N3356">
        <f t="shared" si="981"/>
        <v>26.732401083054327</v>
      </c>
      <c r="O3356">
        <f t="shared" si="982"/>
        <v>34.616586011412323</v>
      </c>
      <c r="P3356" s="3">
        <f t="shared" si="983"/>
        <v>-34.616586011412323</v>
      </c>
      <c r="Q3356" s="3">
        <f t="shared" si="984"/>
        <v>-153.26759891694567</v>
      </c>
      <c r="R3356">
        <f t="shared" si="985"/>
        <v>26.732401083054327</v>
      </c>
      <c r="S3356">
        <f t="shared" si="986"/>
        <v>285.42876478557014</v>
      </c>
      <c r="T3356">
        <f t="shared" si="969"/>
        <v>-34.616586011412323</v>
      </c>
    </row>
    <row r="3357" spans="1:20" x14ac:dyDescent="0.25">
      <c r="A3357">
        <f t="shared" si="970"/>
        <v>1800216.7480674714</v>
      </c>
      <c r="B3357">
        <f t="shared" si="987"/>
        <v>286513.39409175533</v>
      </c>
      <c r="C3357" t="str">
        <f t="shared" si="971"/>
        <v>-0.0165258891830797-0.00826553263476629i</v>
      </c>
      <c r="D3357" t="str">
        <f t="shared" si="972"/>
        <v>3.01116444851486-1.24133763847499i</v>
      </c>
      <c r="E3357" t="str">
        <f t="shared" si="973"/>
        <v>-4.52995492478463-22.5828243649048i</v>
      </c>
      <c r="F3357" t="str">
        <f t="shared" si="974"/>
        <v>2.8255200143173-1.00960056771639i</v>
      </c>
      <c r="G3357" t="str">
        <f t="shared" si="975"/>
        <v>0.970999138047121-0.167808855424464i</v>
      </c>
      <c r="H3357" t="str">
        <f t="shared" si="976"/>
        <v>0.0089428872043943-5.11067075488273i</v>
      </c>
      <c r="I3357" t="str">
        <f t="shared" si="977"/>
        <v>-0.0347629141637952-0.0978291972180088i</v>
      </c>
      <c r="K3357" t="str">
        <f t="shared" si="978"/>
        <v>0.00171194820549236-0.000975746084469987i</v>
      </c>
      <c r="L3357" t="str">
        <f t="shared" si="979"/>
        <v>0.000714285714285714-0.00422103849588454i</v>
      </c>
      <c r="M3357" t="str">
        <f t="shared" si="980"/>
        <v>0.0025-0.000131507733441857i</v>
      </c>
      <c r="N3357">
        <f t="shared" si="981"/>
        <v>26.572228989462417</v>
      </c>
      <c r="O3357">
        <f t="shared" si="982"/>
        <v>34.667058991947847</v>
      </c>
      <c r="P3357" s="3">
        <f t="shared" si="983"/>
        <v>-34.667058991947847</v>
      </c>
      <c r="Q3357" s="3">
        <f t="shared" si="984"/>
        <v>-153.42777101053758</v>
      </c>
      <c r="R3357">
        <f t="shared" si="985"/>
        <v>26.572228989462417</v>
      </c>
      <c r="S3357">
        <f t="shared" si="986"/>
        <v>286.51339409175534</v>
      </c>
      <c r="T3357">
        <f t="shared" si="969"/>
        <v>-34.667058991947847</v>
      </c>
    </row>
    <row r="3358" spans="1:20" x14ac:dyDescent="0.25">
      <c r="A3358">
        <f t="shared" si="970"/>
        <v>1807057.5717101281</v>
      </c>
      <c r="B3358">
        <f t="shared" si="987"/>
        <v>287602.14498930401</v>
      </c>
      <c r="C3358" t="str">
        <f t="shared" si="971"/>
        <v>-0.0164529582716503-0.00817149694641957i</v>
      </c>
      <c r="D3358" t="str">
        <f t="shared" si="972"/>
        <v>3.00808931693423-1.24441776862134i</v>
      </c>
      <c r="E3358" t="str">
        <f t="shared" si="973"/>
        <v>-4.52457520474638-22.4884623923111i</v>
      </c>
      <c r="F3358" t="str">
        <f t="shared" si="974"/>
        <v>2.82489620569942-1.00937451349243i</v>
      </c>
      <c r="G3358" t="str">
        <f t="shared" si="975"/>
        <v>0.970784764187726-0.168409340028121i</v>
      </c>
      <c r="H3358" t="str">
        <f t="shared" si="976"/>
        <v>0.00885928039248608-5.09130718174731i</v>
      </c>
      <c r="I3358" t="str">
        <f t="shared" si="977"/>
        <v>-0.0346243990316646-0.0974366803450965i</v>
      </c>
      <c r="K3358" t="str">
        <f t="shared" si="978"/>
        <v>0.0017088680691785-0.000976229479213015i</v>
      </c>
      <c r="L3358" t="str">
        <f t="shared" si="979"/>
        <v>0.000714285714285714-0.00420505927065604i</v>
      </c>
      <c r="M3358" t="str">
        <f t="shared" si="980"/>
        <v>0.0025-0.000131009895837674i</v>
      </c>
      <c r="N3358">
        <f t="shared" si="981"/>
        <v>26.411670542394489</v>
      </c>
      <c r="O3358">
        <f t="shared" si="982"/>
        <v>34.717607126737711</v>
      </c>
      <c r="P3358" s="3">
        <f t="shared" si="983"/>
        <v>-34.717607126737711</v>
      </c>
      <c r="Q3358" s="3">
        <f t="shared" si="984"/>
        <v>-153.58832945760551</v>
      </c>
      <c r="R3358">
        <f t="shared" si="985"/>
        <v>26.411670542394489</v>
      </c>
      <c r="S3358">
        <f t="shared" si="986"/>
        <v>287.60214498930401</v>
      </c>
      <c r="T3358">
        <f t="shared" si="969"/>
        <v>-34.717607126737711</v>
      </c>
    </row>
    <row r="3359" spans="1:20" x14ac:dyDescent="0.25">
      <c r="A3359">
        <f t="shared" si="970"/>
        <v>1813924.3904826264</v>
      </c>
      <c r="B3359">
        <f t="shared" si="987"/>
        <v>288695.03314026335</v>
      </c>
      <c r="C3359" t="str">
        <f t="shared" si="971"/>
        <v>-0.0163801007108696-0.00807803012475629i</v>
      </c>
      <c r="D3359" t="str">
        <f t="shared" si="972"/>
        <v>3.00499711625393-1.2474998062594i</v>
      </c>
      <c r="E3359" t="str">
        <f t="shared" si="973"/>
        <v>-4.51921769927523-22.3944842440631i</v>
      </c>
      <c r="F3359" t="str">
        <f t="shared" si="974"/>
        <v>2.82426792566495-1.00916137993104i</v>
      </c>
      <c r="G3359" t="str">
        <f t="shared" si="975"/>
        <v>0.970568853711487-0.169011697573443i</v>
      </c>
      <c r="H3359" t="str">
        <f t="shared" si="976"/>
        <v>0.00877639117385909-5.0720169835612i</v>
      </c>
      <c r="I3359" t="str">
        <f t="shared" si="977"/>
        <v>-0.0344868740359153-0.097045582470304i</v>
      </c>
      <c r="K3359" t="str">
        <f t="shared" si="978"/>
        <v>0.00170578102014241-0.000976704574940543i</v>
      </c>
      <c r="L3359" t="str">
        <f t="shared" si="979"/>
        <v>0.000714285714285714-0.0041891405366169i</v>
      </c>
      <c r="M3359" t="str">
        <f t="shared" si="980"/>
        <v>0.0025-0.000130513942854826i</v>
      </c>
      <c r="N3359">
        <f t="shared" si="981"/>
        <v>26.250726985931664</v>
      </c>
      <c r="O3359">
        <f t="shared" si="982"/>
        <v>34.768230793166552</v>
      </c>
      <c r="P3359" s="3">
        <f t="shared" si="983"/>
        <v>-34.768230793166552</v>
      </c>
      <c r="Q3359" s="3">
        <f t="shared" si="984"/>
        <v>-153.74927301406834</v>
      </c>
      <c r="R3359">
        <f t="shared" si="985"/>
        <v>26.250726985931664</v>
      </c>
      <c r="S3359">
        <f t="shared" si="986"/>
        <v>288.69503314026332</v>
      </c>
      <c r="T3359">
        <f t="shared" si="969"/>
        <v>-34.768230793166552</v>
      </c>
    </row>
    <row r="3360" spans="1:20" x14ac:dyDescent="0.25">
      <c r="A3360">
        <f t="shared" si="970"/>
        <v>1820817.3031664602</v>
      </c>
      <c r="B3360">
        <f t="shared" si="987"/>
        <v>289792.07426619634</v>
      </c>
      <c r="C3360" t="str">
        <f t="shared" si="971"/>
        <v>-0.01630731679572-0.00798513126657069i</v>
      </c>
      <c r="D3360" t="str">
        <f t="shared" si="972"/>
        <v>3.00188779366716-1.25058366253843i</v>
      </c>
      <c r="E3360" t="str">
        <f t="shared" si="973"/>
        <v>-4.51388222696597-22.3008879304402i</v>
      </c>
      <c r="F3360" t="str">
        <f t="shared" si="974"/>
        <v>2.82363514423589-1.00896114674145i</v>
      </c>
      <c r="G3360" t="str">
        <f t="shared" si="975"/>
        <v>0.970351396316357-0.169615930806197i</v>
      </c>
      <c r="H3360" t="str">
        <f t="shared" si="976"/>
        <v>0.00869421408062591-5.05279988223056i</v>
      </c>
      <c r="I3360" t="str">
        <f t="shared" si="977"/>
        <v>-0.0343503313104932-0.0966558980038389i</v>
      </c>
      <c r="K3360" t="str">
        <f t="shared" si="978"/>
        <v>0.00170268712414801-0.00097717130363371i</v>
      </c>
      <c r="L3360" t="str">
        <f t="shared" si="979"/>
        <v>0.000714285714285714-0.00417328206477078i</v>
      </c>
      <c r="M3360" t="str">
        <f t="shared" si="980"/>
        <v>0.0025-0.000130019867358862i</v>
      </c>
      <c r="N3360">
        <f t="shared" si="981"/>
        <v>26.089399578234548</v>
      </c>
      <c r="O3360">
        <f t="shared" si="982"/>
        <v>34.818930367305477</v>
      </c>
      <c r="P3360" s="3">
        <f t="shared" si="983"/>
        <v>-34.818930367305477</v>
      </c>
      <c r="Q3360" s="3">
        <f t="shared" si="984"/>
        <v>-153.91060042176545</v>
      </c>
      <c r="R3360">
        <f t="shared" si="985"/>
        <v>26.089399578234548</v>
      </c>
      <c r="S3360">
        <f t="shared" si="986"/>
        <v>289.79207426619632</v>
      </c>
      <c r="T3360">
        <f t="shared" si="969"/>
        <v>-34.818930367305477</v>
      </c>
    </row>
    <row r="3361" spans="1:20" x14ac:dyDescent="0.25">
      <c r="A3361">
        <f t="shared" si="970"/>
        <v>1827736.4089184932</v>
      </c>
      <c r="B3361">
        <f t="shared" si="987"/>
        <v>290893.28414840793</v>
      </c>
      <c r="C3361" t="str">
        <f t="shared" si="971"/>
        <v>-0.0162346068424794-0.00789279946919936i</v>
      </c>
      <c r="D3361" t="str">
        <f t="shared" si="972"/>
        <v>2.99876129677132-1.25366924785467i</v>
      </c>
      <c r="E3361" t="str">
        <f t="shared" si="973"/>
        <v>-4.50856860602057-22.2076714751945i</v>
      </c>
      <c r="F3361" t="str">
        <f t="shared" si="974"/>
        <v>2.82299783126395-1.00877379364105i</v>
      </c>
      <c r="G3361" t="str">
        <f t="shared" si="975"/>
        <v>0.970132381641789-0.170222042438161i</v>
      </c>
      <c r="H3361" t="str">
        <f t="shared" si="976"/>
        <v>0.00861274368295229-5.03365560072042i</v>
      </c>
      <c r="I3361" t="str">
        <f t="shared" si="977"/>
        <v>-0.03421476304655-0.0962676213780669i</v>
      </c>
      <c r="K3361" t="str">
        <f t="shared" si="978"/>
        <v>0.0016995864476467-0.000977629597790254i</v>
      </c>
      <c r="L3361" t="str">
        <f t="shared" si="979"/>
        <v>0.000714285714285714-0.00415748362698821i</v>
      </c>
      <c r="M3361" t="str">
        <f t="shared" si="980"/>
        <v>0.0025-0.000129527662242341i</v>
      </c>
      <c r="N3361">
        <f t="shared" si="981"/>
        <v>25.927689591510074</v>
      </c>
      <c r="O3361">
        <f t="shared" si="982"/>
        <v>34.869706223900451</v>
      </c>
      <c r="P3361" s="3">
        <f t="shared" si="983"/>
        <v>-34.869706223900451</v>
      </c>
      <c r="Q3361" s="3">
        <f t="shared" si="984"/>
        <v>-154.07231040848993</v>
      </c>
      <c r="R3361">
        <f t="shared" si="985"/>
        <v>25.927689591510074</v>
      </c>
      <c r="S3361">
        <f t="shared" si="986"/>
        <v>290.89328414840793</v>
      </c>
      <c r="T3361">
        <f t="shared" si="969"/>
        <v>-34.869706223900451</v>
      </c>
    </row>
    <row r="3362" spans="1:20" x14ac:dyDescent="0.25">
      <c r="A3362">
        <f t="shared" si="970"/>
        <v>1834681.8072723837</v>
      </c>
      <c r="B3362">
        <f t="shared" si="987"/>
        <v>291998.67862817191</v>
      </c>
      <c r="C3362" t="str">
        <f t="shared" si="971"/>
        <v>-0.0161619711885435-0.00780103383021886i</v>
      </c>
      <c r="D3362" t="str">
        <f t="shared" si="972"/>
        <v>2.995617573577-1.25675647185085i</v>
      </c>
      <c r="E3362" t="str">
        <f t="shared" si="973"/>
        <v>-4.50327665426887-22.114832915434i</v>
      </c>
      <c r="F3362" t="str">
        <f t="shared" si="974"/>
        <v>2.82235595643015-1.00859930035338i</v>
      </c>
      <c r="G3362" t="str">
        <f t="shared" si="975"/>
        <v>0.969911799268564-0.170830035146578i</v>
      </c>
      <c r="H3362" t="str">
        <f t="shared" si="976"/>
        <v>0.0085319745887659-5.01458386305059i</v>
      </c>
      <c r="I3362" t="str">
        <f t="shared" si="977"/>
        <v>-0.0340801614919983-0.0958807470474357i</v>
      </c>
      <c r="K3362" t="str">
        <f t="shared" si="978"/>
        <v>0.00169647905777301-0.000978079390433533i</v>
      </c>
      <c r="L3362" t="str">
        <f t="shared" si="979"/>
        <v>0.000714285714285714-0.0041417449960034i</v>
      </c>
      <c r="M3362" t="str">
        <f t="shared" si="980"/>
        <v>0.0025-0.000129037320424727i</v>
      </c>
      <c r="N3362">
        <f t="shared" si="981"/>
        <v>25.765598311977072</v>
      </c>
      <c r="O3362">
        <f t="shared" si="982"/>
        <v>34.920558736359794</v>
      </c>
      <c r="P3362" s="3">
        <f t="shared" si="983"/>
        <v>-34.920558736359794</v>
      </c>
      <c r="Q3362" s="3">
        <f t="shared" si="984"/>
        <v>-154.23440168802293</v>
      </c>
      <c r="R3362">
        <f t="shared" si="985"/>
        <v>25.765598311977072</v>
      </c>
      <c r="S3362">
        <f t="shared" si="986"/>
        <v>291.99867862817189</v>
      </c>
      <c r="T3362">
        <f t="shared" si="969"/>
        <v>-34.920558736359794</v>
      </c>
    </row>
    <row r="3363" spans="1:20" x14ac:dyDescent="0.25">
      <c r="A3363">
        <f t="shared" si="970"/>
        <v>1841653.5981400188</v>
      </c>
      <c r="B3363">
        <f t="shared" si="987"/>
        <v>293108.27360695897</v>
      </c>
      <c r="C3363" t="str">
        <f t="shared" si="971"/>
        <v>-0.0160894101922436-0.00770983344714549i</v>
      </c>
      <c r="D3363" t="str">
        <f t="shared" si="972"/>
        <v>2.99245657251704-1.25984524341586i</v>
      </c>
      <c r="E3363" t="str">
        <f t="shared" si="973"/>
        <v>-4.49800618918888-22.0223703015053i</v>
      </c>
      <c r="F3363" t="str">
        <f t="shared" si="974"/>
        <v>2.82170948924427-1.00843764660619i</v>
      </c>
      <c r="G3363" t="str">
        <f t="shared" si="975"/>
        <v>0.96968963871862-0.171439911573623i</v>
      </c>
      <c r="H3363" t="str">
        <f t="shared" si="976"/>
        <v>0.00845190144346765-4.99558439429148i</v>
      </c>
      <c r="I3363" t="str">
        <f t="shared" si="977"/>
        <v>-0.0339465189510725-0.0954952694883921i</v>
      </c>
      <c r="K3363" t="str">
        <f t="shared" si="978"/>
        <v>0.00169336502234016-0.00097852061512141i</v>
      </c>
      <c r="L3363" t="str">
        <f t="shared" si="979"/>
        <v>0.000714285714285714-0.00412606594541085i</v>
      </c>
      <c r="M3363" t="str">
        <f t="shared" si="980"/>
        <v>0.0025-0.000128548834852289i</v>
      </c>
      <c r="N3363">
        <f t="shared" si="981"/>
        <v>25.603127039832458</v>
      </c>
      <c r="O3363">
        <f t="shared" si="982"/>
        <v>34.971488276742377</v>
      </c>
      <c r="P3363" s="3">
        <f t="shared" si="983"/>
        <v>-34.971488276742377</v>
      </c>
      <c r="Q3363" s="3">
        <f t="shared" si="984"/>
        <v>-154.39687296016754</v>
      </c>
      <c r="R3363">
        <f t="shared" si="985"/>
        <v>25.603127039832458</v>
      </c>
      <c r="S3363">
        <f t="shared" si="986"/>
        <v>293.10827360695896</v>
      </c>
      <c r="T3363">
        <f t="shared" si="969"/>
        <v>-34.971488276742377</v>
      </c>
    </row>
    <row r="3364" spans="1:20" x14ac:dyDescent="0.25">
      <c r="A3364">
        <f t="shared" si="970"/>
        <v>1848651.8818129511</v>
      </c>
      <c r="B3364">
        <f t="shared" si="987"/>
        <v>294222.08504666545</v>
      </c>
      <c r="C3364" t="str">
        <f t="shared" si="971"/>
        <v>-0.0160169242326636-0.00761919741713718i</v>
      </c>
      <c r="D3364" t="str">
        <f t="shared" si="972"/>
        <v>2.9892782424555-1.26293547068446i</v>
      </c>
      <c r="E3364" t="str">
        <f t="shared" si="973"/>
        <v>-4.49275702792676-21.9302816968789i</v>
      </c>
      <c r="F3364" t="str">
        <f t="shared" si="974"/>
        <v>2.82105839904441-1.00828881212943i</v>
      </c>
      <c r="G3364" t="str">
        <f t="shared" si="975"/>
        <v>0.969465889454892-0.172051674325848i</v>
      </c>
      <c r="H3364" t="str">
        <f t="shared" si="976"/>
        <v>0.00837251892964616-4.97665692056011i</v>
      </c>
      <c r="I3364" t="str">
        <f t="shared" si="977"/>
        <v>-0.0338138277838916-0.0951111831993067i</v>
      </c>
      <c r="K3364" t="str">
        <f t="shared" si="978"/>
        <v>0.00169024440983548-0.000978953205955194i</v>
      </c>
      <c r="L3364" t="str">
        <f t="shared" si="979"/>
        <v>0.000714285714285714-0.00411044624966213i</v>
      </c>
      <c r="M3364" t="str">
        <f t="shared" si="980"/>
        <v>0.0025-0.000128062198497996i</v>
      </c>
      <c r="N3364">
        <f t="shared" si="981"/>
        <v>25.440277089213623</v>
      </c>
      <c r="O3364">
        <f t="shared" si="982"/>
        <v>35.022495215745202</v>
      </c>
      <c r="P3364" s="3">
        <f t="shared" si="983"/>
        <v>-35.022495215745202</v>
      </c>
      <c r="Q3364" s="3">
        <f t="shared" si="984"/>
        <v>-154.55972291078638</v>
      </c>
      <c r="R3364">
        <f t="shared" si="985"/>
        <v>25.440277089213623</v>
      </c>
      <c r="S3364">
        <f t="shared" si="986"/>
        <v>294.22208504666543</v>
      </c>
      <c r="T3364">
        <f t="shared" si="969"/>
        <v>-35.022495215745202</v>
      </c>
    </row>
    <row r="3365" spans="1:20" x14ac:dyDescent="0.25">
      <c r="A3365">
        <f t="shared" si="970"/>
        <v>1855676.7589638403</v>
      </c>
      <c r="B3365">
        <f t="shared" si="987"/>
        <v>295340.1289698428</v>
      </c>
      <c r="C3365" t="str">
        <f t="shared" si="971"/>
        <v>-0.0159445137094525-0.00752912483669871i</v>
      </c>
      <c r="D3365" t="str">
        <f t="shared" si="972"/>
        <v>2.98608253269686-1.26602706103708i</v>
      </c>
      <c r="E3365" t="str">
        <f t="shared" si="973"/>
        <v>-4.48752898731586-21.8385651780344i</v>
      </c>
      <c r="F3365" t="str">
        <f t="shared" si="974"/>
        <v>2.82040265499645-1.00815277665323i</v>
      </c>
      <c r="G3365" t="str">
        <f t="shared" si="975"/>
        <v>0.969240540881134-0.172665325973632i</v>
      </c>
      <c r="H3365" t="str">
        <f t="shared" si="976"/>
        <v>0.00829382176679438-4.95780116901597i</v>
      </c>
      <c r="I3365" t="str">
        <f t="shared" si="977"/>
        <v>-0.0336820804060249-0.0947284827003921i</v>
      </c>
      <c r="K3365" t="str">
        <f t="shared" si="978"/>
        <v>0.00168711728941569-0.000979377097588446i</v>
      </c>
      <c r="L3365" t="str">
        <f t="shared" si="979"/>
        <v>0.000714285714285714-0.00409488568406269i</v>
      </c>
      <c r="M3365" t="str">
        <f t="shared" si="980"/>
        <v>0.0025-0.000127577404361423i</v>
      </c>
      <c r="N3365">
        <f t="shared" si="981"/>
        <v>25.27704978816476</v>
      </c>
      <c r="O3365">
        <f t="shared" si="982"/>
        <v>35.073579922691643</v>
      </c>
      <c r="P3365" s="3">
        <f t="shared" si="983"/>
        <v>-35.073579922691643</v>
      </c>
      <c r="Q3365" s="3">
        <f t="shared" si="984"/>
        <v>-154.72295021183524</v>
      </c>
      <c r="R3365">
        <f t="shared" si="985"/>
        <v>25.27704978816476</v>
      </c>
      <c r="S3365">
        <f t="shared" si="986"/>
        <v>295.34012896984279</v>
      </c>
      <c r="T3365">
        <f t="shared" si="969"/>
        <v>-35.073579922691643</v>
      </c>
    </row>
    <row r="3366" spans="1:20" x14ac:dyDescent="0.25">
      <c r="A3366">
        <f t="shared" si="970"/>
        <v>1862728.330647903</v>
      </c>
      <c r="B3366">
        <f t="shared" si="987"/>
        <v>296462.42145992821</v>
      </c>
      <c r="C3366" t="str">
        <f t="shared" si="971"/>
        <v>-0.0158721790426368-0.00743961480138919i</v>
      </c>
      <c r="D3366" t="str">
        <f t="shared" si="972"/>
        <v>2.98286939299515-1.26911992109977i</v>
      </c>
      <c r="E3366" t="str">
        <f t="shared" si="973"/>
        <v>-4.48232188389574-21.7472188343492i</v>
      </c>
      <c r="F3366" t="str">
        <f t="shared" si="974"/>
        <v>2.81974222609363-1.00802951990588i</v>
      </c>
      <c r="G3366" t="str">
        <f t="shared" si="975"/>
        <v>0.969013582341771-0.173280869050621i</v>
      </c>
      <c r="H3366" t="str">
        <f t="shared" si="976"/>
        <v>0.00821580471102949-4.939016867857i</v>
      </c>
      <c r="I3366" t="str">
        <f t="shared" si="977"/>
        <v>-0.0335512692880617-0.0943471625336272i</v>
      </c>
      <c r="K3366" t="str">
        <f t="shared" si="978"/>
        <v>0.00168398373090206-0.000979792225235834i</v>
      </c>
      <c r="L3366" t="str">
        <f t="shared" si="979"/>
        <v>0.000714285714285714-0.00407938402476857i</v>
      </c>
      <c r="M3366" t="str">
        <f t="shared" si="980"/>
        <v>0.0025-0.000127094445468642i</v>
      </c>
      <c r="N3366">
        <f t="shared" si="981"/>
        <v>25.113446478598348</v>
      </c>
      <c r="O3366">
        <f t="shared" si="982"/>
        <v>35.124742765518619</v>
      </c>
      <c r="P3366" s="3">
        <f t="shared" si="983"/>
        <v>-35.124742765518619</v>
      </c>
      <c r="Q3366" s="3">
        <f t="shared" si="984"/>
        <v>-154.88655352140165</v>
      </c>
      <c r="R3366">
        <f t="shared" si="985"/>
        <v>25.113446478598348</v>
      </c>
      <c r="S3366">
        <f t="shared" si="986"/>
        <v>296.46242145992824</v>
      </c>
      <c r="T3366">
        <f t="shared" si="969"/>
        <v>-35.124742765518619</v>
      </c>
    </row>
    <row r="3367" spans="1:20" x14ac:dyDescent="0.25">
      <c r="A3367">
        <f t="shared" si="970"/>
        <v>1869806.6983043649</v>
      </c>
      <c r="B3367">
        <f t="shared" si="987"/>
        <v>297588.97866147594</v>
      </c>
      <c r="C3367" t="str">
        <f t="shared" si="971"/>
        <v>-0.0157999206724279-0.00735066640553129i</v>
      </c>
      <c r="D3367" t="str">
        <f t="shared" si="972"/>
        <v>2.97963877356324-1.27221395674423i</v>
      </c>
      <c r="E3367" t="str">
        <f t="shared" si="973"/>
        <v>-4.4771355339305-21.6562407679858i</v>
      </c>
      <c r="F3367" t="str">
        <f t="shared" si="974"/>
        <v>2.81907708115603-1.0079190216118i</v>
      </c>
      <c r="G3367" t="str">
        <f t="shared" si="975"/>
        <v>0.968785003121729-0.173898306053167i</v>
      </c>
      <c r="H3367" t="str">
        <f t="shared" si="976"/>
        <v>0.00813846255481446-4.92030374631556i</v>
      </c>
      <c r="I3367" t="str">
        <f t="shared" si="977"/>
        <v>-0.0334213869551846-0.0939672172626781i</v>
      </c>
      <c r="K3367" t="str">
        <f t="shared" si="978"/>
        <v>0.00168084380477535-0.000980198524681863i</v>
      </c>
      <c r="L3367" t="str">
        <f t="shared" si="979"/>
        <v>0.000714285714285714-0.0040639410487832i</v>
      </c>
      <c r="M3367" t="str">
        <f t="shared" si="980"/>
        <v>0.0025-0.000126613314872128i</v>
      </c>
      <c r="N3367">
        <f t="shared" si="981"/>
        <v>24.949468516256758</v>
      </c>
      <c r="O3367">
        <f t="shared" si="982"/>
        <v>35.17598411076505</v>
      </c>
      <c r="P3367" s="3">
        <f t="shared" si="983"/>
        <v>-35.17598411076505</v>
      </c>
      <c r="Q3367" s="3">
        <f t="shared" si="984"/>
        <v>-155.05053148374324</v>
      </c>
      <c r="R3367">
        <f t="shared" si="985"/>
        <v>24.949468516256758</v>
      </c>
      <c r="S3367">
        <f t="shared" si="986"/>
        <v>297.58897866147595</v>
      </c>
      <c r="T3367">
        <f t="shared" si="969"/>
        <v>-35.17598411076505</v>
      </c>
    </row>
    <row r="3368" spans="1:20" x14ac:dyDescent="0.25">
      <c r="A3368">
        <f t="shared" si="970"/>
        <v>1876911.9637579217</v>
      </c>
      <c r="B3368">
        <f t="shared" si="987"/>
        <v>298719.81678038958</v>
      </c>
      <c r="C3368" t="str">
        <f t="shared" si="971"/>
        <v>-0.0157277390590286-0.00726227874192443i</v>
      </c>
      <c r="D3368" t="str">
        <f t="shared" si="972"/>
        <v>2.97639062508207-1.27530907308791i</v>
      </c>
      <c r="E3368" t="str">
        <f t="shared" si="973"/>
        <v>-4.47196975342653-21.5656290937822i</v>
      </c>
      <c r="F3368" t="str">
        <f t="shared" si="974"/>
        <v>2.81840718883016-1.00782126148946i</v>
      </c>
      <c r="G3368" t="str">
        <f t="shared" si="975"/>
        <v>0.968554792446278-0.174517639439759i</v>
      </c>
      <c r="H3368" t="str">
        <f t="shared" si="976"/>
        <v>0.00806179012668342-4.90166153465438i</v>
      </c>
      <c r="I3368" t="str">
        <f t="shared" si="977"/>
        <v>-0.0332924259867446-0.0935886414728228i</v>
      </c>
      <c r="K3368" t="str">
        <f t="shared" si="978"/>
        <v>0.00167769758217075-0.000980595932289615i</v>
      </c>
      <c r="L3368" t="str">
        <f t="shared" si="979"/>
        <v>0.000714285714285714-0.00404855653395416i</v>
      </c>
      <c r="M3368" t="str">
        <f t="shared" si="980"/>
        <v>0.0025-0.000126134005650655i</v>
      </c>
      <c r="N3368">
        <f t="shared" si="981"/>
        <v>24.785117270675102</v>
      </c>
      <c r="O3368">
        <f t="shared" si="982"/>
        <v>35.227304323559295</v>
      </c>
      <c r="P3368" s="3">
        <f t="shared" si="983"/>
        <v>-35.227304323559295</v>
      </c>
      <c r="Q3368" s="3">
        <f t="shared" si="984"/>
        <v>-155.2148827293249</v>
      </c>
      <c r="R3368">
        <f t="shared" si="985"/>
        <v>24.785117270675102</v>
      </c>
      <c r="S3368">
        <f t="shared" si="986"/>
        <v>298.71981678038958</v>
      </c>
      <c r="T3368">
        <f t="shared" si="969"/>
        <v>-35.227304323559295</v>
      </c>
    </row>
    <row r="3369" spans="1:20" x14ac:dyDescent="0.25">
      <c r="A3369">
        <f t="shared" si="970"/>
        <v>1884044.229220202</v>
      </c>
      <c r="B3369">
        <f t="shared" si="987"/>
        <v>299854.95208415505</v>
      </c>
      <c r="C3369" t="str">
        <f t="shared" si="971"/>
        <v>-0.015655634682437-0.00717445090155949i</v>
      </c>
      <c r="D3369" t="str">
        <f t="shared" si="972"/>
        <v>2.97312489871006-1.27840517449427i</v>
      </c>
      <c r="E3369" t="str">
        <f t="shared" si="973"/>
        <v>-4.46682435815055-21.4753819391433i</v>
      </c>
      <c r="F3369" t="str">
        <f t="shared" si="974"/>
        <v>2.81773251758851-1.0077362192494i</v>
      </c>
      <c r="G3369" t="str">
        <f t="shared" si="975"/>
        <v>0.968322939480882-0.175138871630447i</v>
      </c>
      <c r="H3369" t="str">
        <f t="shared" si="976"/>
        <v>0.00798578229096867-4.88308996416262i</v>
      </c>
      <c r="I3369" t="str">
        <f t="shared" si="977"/>
        <v>-0.0331643790158431-0.0932114297708751i</v>
      </c>
      <c r="K3369" t="str">
        <f t="shared" si="978"/>
        <v>0.00167454513487254-0.000980984385009396i</v>
      </c>
      <c r="L3369" t="str">
        <f t="shared" si="979"/>
        <v>0.000714285714285714-0.00403323025897007i</v>
      </c>
      <c r="M3369" t="str">
        <f t="shared" si="980"/>
        <v>0.0025-0.0001256565109092i</v>
      </c>
      <c r="N3369">
        <f t="shared" si="981"/>
        <v>24.620394125139285</v>
      </c>
      <c r="O3369">
        <f t="shared" si="982"/>
        <v>35.278703767606821</v>
      </c>
      <c r="P3369" s="3">
        <f t="shared" si="983"/>
        <v>-35.278703767606821</v>
      </c>
      <c r="Q3369" s="3">
        <f t="shared" si="984"/>
        <v>-155.37960587486072</v>
      </c>
      <c r="R3369">
        <f t="shared" si="985"/>
        <v>24.620394125139285</v>
      </c>
      <c r="S3369">
        <f t="shared" si="986"/>
        <v>299.85495208415506</v>
      </c>
      <c r="T3369">
        <f t="shared" si="969"/>
        <v>-35.278703767606821</v>
      </c>
    </row>
    <row r="3370" spans="1:20" x14ac:dyDescent="0.25">
      <c r="A3370">
        <f t="shared" si="970"/>
        <v>1891203.5972912388</v>
      </c>
      <c r="B3370">
        <f t="shared" si="987"/>
        <v>300994.40090207488</v>
      </c>
      <c r="C3370" t="str">
        <f t="shared" si="971"/>
        <v>-0.0155836080422476-0.00708718197333765i</v>
      </c>
      <c r="D3370" t="str">
        <f t="shared" si="972"/>
        <v>2.96984154609249-1.28150216457311i</v>
      </c>
      <c r="E3370" t="str">
        <f t="shared" si="973"/>
        <v>-4.46169916364583-21.3854974439331i</v>
      </c>
      <c r="F3370" t="str">
        <f t="shared" si="974"/>
        <v>2.81705303572906-1.00766387459202i</v>
      </c>
      <c r="G3370" t="str">
        <f t="shared" si="975"/>
        <v>0.968089433331042-0.175762005006269i</v>
      </c>
      <c r="H3370" t="str">
        <f t="shared" si="976"/>
        <v>0.00791043394753085-4.86458876715185i</v>
      </c>
      <c r="I3370" t="str">
        <f t="shared" si="977"/>
        <v>-0.0330372387289103-0.0928355767851075i</v>
      </c>
      <c r="K3370" t="str">
        <f t="shared" si="978"/>
        <v>0.00167138653530876-0.00098136382038735i</v>
      </c>
      <c r="L3370" t="str">
        <f t="shared" si="979"/>
        <v>0.000714285714285714-0.00401796200335732i</v>
      </c>
      <c r="M3370" t="str">
        <f t="shared" si="980"/>
        <v>0.0025-0.000125180823778841i</v>
      </c>
      <c r="N3370">
        <f t="shared" si="981"/>
        <v>24.455300476648972</v>
      </c>
      <c r="O3370">
        <f t="shared" si="982"/>
        <v>35.330182805177692</v>
      </c>
      <c r="P3370" s="3">
        <f t="shared" si="983"/>
        <v>-35.330182805177692</v>
      </c>
      <c r="Q3370" s="3">
        <f t="shared" si="984"/>
        <v>-155.54469952335103</v>
      </c>
      <c r="R3370">
        <f t="shared" si="985"/>
        <v>24.455300476648972</v>
      </c>
      <c r="S3370">
        <f t="shared" si="986"/>
        <v>300.99440090207486</v>
      </c>
      <c r="T3370">
        <f t="shared" si="969"/>
        <v>-35.330182805177692</v>
      </c>
    </row>
    <row r="3371" spans="1:20" x14ac:dyDescent="0.25">
      <c r="A3371">
        <f t="shared" si="970"/>
        <v>1898390.1709609458</v>
      </c>
      <c r="B3371">
        <f t="shared" si="987"/>
        <v>302138.17962550279</v>
      </c>
      <c r="C3371" t="str">
        <f t="shared" si="971"/>
        <v>-0.015511659657449-0.00700047104378949i</v>
      </c>
      <c r="D3371" t="str">
        <f t="shared" si="972"/>
        <v>2.96654051937097-1.284599946181i</v>
      </c>
      <c r="E3371" t="str">
        <f t="shared" si="973"/>
        <v>-4.4565939852497-21.2959737603671i</v>
      </c>
      <c r="F3371" t="str">
        <f t="shared" si="974"/>
        <v>2.8163687113749-1.00760420720564i</v>
      </c>
      <c r="G3371" t="str">
        <f t="shared" si="975"/>
        <v>0.967854263042149-0.176387041908659i</v>
      </c>
      <c r="H3371" t="str">
        <f t="shared" si="976"/>
        <v>0.00783574003149086-4.84615767695193i</v>
      </c>
      <c r="I3371" t="str">
        <f t="shared" si="977"/>
        <v>-0.0329109978652947-0.0924610771651739i</v>
      </c>
      <c r="K3371" t="str">
        <f t="shared" si="978"/>
        <v>0.00166822185654561-0.000981734176574034i</v>
      </c>
      <c r="L3371" t="str">
        <f t="shared" si="979"/>
        <v>0.000714285714285714-0.00400275154747691i</v>
      </c>
      <c r="M3371" t="str">
        <f t="shared" si="980"/>
        <v>0.0025-0.000124706937416657i</v>
      </c>
      <c r="N3371">
        <f t="shared" si="981"/>
        <v>24.289837735872936</v>
      </c>
      <c r="O3371">
        <f t="shared" si="982"/>
        <v>35.381741797095067</v>
      </c>
      <c r="P3371" s="3">
        <f t="shared" si="983"/>
        <v>-35.381741797095067</v>
      </c>
      <c r="Q3371" s="3">
        <f t="shared" si="984"/>
        <v>-155.71016226412706</v>
      </c>
      <c r="R3371">
        <f t="shared" si="985"/>
        <v>24.289837735872936</v>
      </c>
      <c r="S3371">
        <f t="shared" si="986"/>
        <v>302.1381796255028</v>
      </c>
      <c r="T3371">
        <f t="shared" si="969"/>
        <v>-35.381741797095067</v>
      </c>
    </row>
    <row r="3372" spans="1:20" x14ac:dyDescent="0.25">
      <c r="A3372">
        <f t="shared" si="970"/>
        <v>1905604.0536105975</v>
      </c>
      <c r="B3372">
        <f t="shared" si="987"/>
        <v>303286.30470807973</v>
      </c>
      <c r="C3372" t="str">
        <f t="shared" si="971"/>
        <v>-0.0154397900662211-0.00691431719679974i</v>
      </c>
      <c r="D3372" t="str">
        <f t="shared" si="972"/>
        <v>2.96322177119293-1.28769842142185i</v>
      </c>
      <c r="E3372" t="str">
        <f t="shared" si="973"/>
        <v>-4.45150863810908-21.2068090529089i</v>
      </c>
      <c r="F3372" t="str">
        <f t="shared" si="974"/>
        <v>2.81567951247374-1.00755719676426i</v>
      </c>
      <c r="G3372" t="str">
        <f t="shared" si="975"/>
        <v>0.967617417599336-0.177013984638865i</v>
      </c>
      <c r="H3372" t="str">
        <f t="shared" si="976"/>
        <v>0.00776169551296568-4.82779642790737i</v>
      </c>
      <c r="I3372" t="str">
        <f t="shared" si="977"/>
        <v>-0.0327856492168498-0.0920879255820395i</v>
      </c>
      <c r="K3372" t="str">
        <f t="shared" si="978"/>
        <v>0.00166505117228177-0.000982095392332887i</v>
      </c>
      <c r="L3372" t="str">
        <f t="shared" si="979"/>
        <v>0.000714285714285714-0.00398759867252132i</v>
      </c>
      <c r="M3372" t="str">
        <f t="shared" si="980"/>
        <v>0.0025-0.000124234845005636i</v>
      </c>
      <c r="N3372">
        <f t="shared" si="981"/>
        <v>24.124007327109609</v>
      </c>
      <c r="O3372">
        <f t="shared" si="982"/>
        <v>35.433381102722073</v>
      </c>
      <c r="P3372" s="3">
        <f t="shared" si="983"/>
        <v>-35.433381102722073</v>
      </c>
      <c r="Q3372" s="3">
        <f t="shared" si="984"/>
        <v>-155.87599267289039</v>
      </c>
      <c r="R3372">
        <f t="shared" si="985"/>
        <v>24.124007327109609</v>
      </c>
      <c r="S3372">
        <f t="shared" si="986"/>
        <v>303.28630470807974</v>
      </c>
      <c r="T3372">
        <f t="shared" ref="T3372:T3435" si="988">P3372</f>
        <v>-35.433381102722073</v>
      </c>
    </row>
    <row r="3373" spans="1:20" x14ac:dyDescent="0.25">
      <c r="A3373">
        <f t="shared" ref="A3373:A3436" si="989">2*PI()*B3373</f>
        <v>1912845.3490143178</v>
      </c>
      <c r="B3373">
        <f t="shared" si="987"/>
        <v>304438.79266597045</v>
      </c>
      <c r="C3373" t="str">
        <f t="shared" ref="C3373:C3436" si="990">IMPRODUCT(D3373,E3373,$C$40,,K3373,$C$41)</f>
        <v>-0.0153679998257283-0.00682871951333315i</v>
      </c>
      <c r="D3373" t="str">
        <f t="shared" ref="D3373:D3436" si="991">IMDIV(IMPRODUCT($C$37,$C$38,COMPLEX(1,A3373/$C$38)),IMSUM(-1*A3373*A3373/$C$39,COMPLEX(0,1*A3373)))</f>
        <v>2.9598852547212-1.29079749164753i</v>
      </c>
      <c r="E3373" t="str">
        <f t="shared" ref="E3373:E3436" si="992">IMDIV(IMPRODUCT(IMSUM(F3373,G3373),$C$29,H3373),IMSUM(1,I3373))</f>
        <v>-4.44644293719669-21.1180014981649i</v>
      </c>
      <c r="F3373" t="str">
        <f t="shared" ref="F3373:F3436" si="993">IMDIV(IMPRODUCT($C$14,$C$15,COMPLEX(1,A3373/$C$15)),IMSUM(-1*A3373*A3373/$C$16,COMPLEX(0,A3373)))</f>
        <v>2.81498540679754-1.00752282292554i</v>
      </c>
      <c r="G3373" t="str">
        <f t="shared" ref="G3373:G3436" si="994">IMDIV(1,COMPLEX(1,A3373*$C$9*$C$10))</f>
        <v>0.96737888592733-0.177642835457352i</v>
      </c>
      <c r="H3373" t="str">
        <f t="shared" ref="H3373:H3436" si="995">IMDIV($C$3,IMSUM(K3373,COMPLEX(0,$C$28*A3373)))</f>
        <v>0.00768829539680581-4.80950475537324i</v>
      </c>
      <c r="I3373" t="str">
        <f t="shared" ref="I3373:I3436" si="996">IMPRODUCT(F3373,$C$29,H3373,$C$31)</f>
        <v>-0.0326611856275281-0.0917161167279042i</v>
      </c>
      <c r="K3373" t="str">
        <f t="shared" ref="K3373:K3436" si="997">IF($C$26&lt;=0,IMDIV(1,IMSUM(IMDIV(1,L3373),1/$C$18)),IMDIV(1,IMSUM(IMDIV(1,L3373),1/$C$18,IMDIV(1,M3373))))</f>
        <v>0.00166187455684265-0.000982447407048678i</v>
      </c>
      <c r="L3373" t="str">
        <f t="shared" ref="L3373:L3436" si="998">IMSUM($C$21/$C$22,IMDIV(1,COMPLEX(0,$C$20*$C$22*A3373)))</f>
        <v>0.000714285714285714-0.00397250316051139i</v>
      </c>
      <c r="M3373" t="str">
        <f t="shared" ref="M3373:M3436" si="999">IMSUM($C$25/$C$26,IMDIV(1,COMPLEX(0,$C$24*$C$26*A3373)))</f>
        <v>0.0025-0.000123764539754569i</v>
      </c>
      <c r="N3373">
        <f t="shared" ref="N3373:N3436" si="1000">ABS(R3373)</f>
        <v>23.957810688244365</v>
      </c>
      <c r="O3373">
        <f t="shared" ref="O3373:O3436" si="1001">ABS(P3373)</f>
        <v>35.485101079949793</v>
      </c>
      <c r="P3373" s="3">
        <f t="shared" ref="P3373:P3436" si="1002">20*LOG10(IMABS(C3373))</f>
        <v>-35.485101079949793</v>
      </c>
      <c r="Q3373" s="3">
        <f t="shared" ref="Q3373:Q3436" si="1003">IMARGUMENT(C3373)*180/PI()</f>
        <v>-156.04218931175564</v>
      </c>
      <c r="R3373">
        <f t="shared" ref="R3373:R3436" si="1004">IF(Q3373&lt;0,Q3373+180,Q3373-180)</f>
        <v>23.957810688244365</v>
      </c>
      <c r="S3373">
        <f t="shared" ref="S3373:S3436" si="1005">B3373/1000</f>
        <v>304.43879266597048</v>
      </c>
      <c r="T3373">
        <f t="shared" si="988"/>
        <v>-35.485101079949793</v>
      </c>
    </row>
    <row r="3374" spans="1:20" x14ac:dyDescent="0.25">
      <c r="A3374">
        <f t="shared" si="989"/>
        <v>1920114.1613405724</v>
      </c>
      <c r="B3374">
        <f t="shared" ref="B3374:B3437" si="1006">B3373*(1+B$42)</f>
        <v>305595.66007810115</v>
      </c>
      <c r="C3374" t="str">
        <f t="shared" si="990"/>
        <v>-0.0152962895119108-0.00674367707116271i</v>
      </c>
      <c r="D3374" t="str">
        <f t="shared" si="991"/>
        <v>2.95653092364364-1.29389705745872i</v>
      </c>
      <c r="E3374" t="str">
        <f t="shared" si="992"/>
        <v>-4.44139669732626-21.0295492847809i</v>
      </c>
      <c r="F3374" t="str">
        <f t="shared" si="993"/>
        <v>2.8142863619421-1.0075010653286i</v>
      </c>
      <c r="G3374" t="str">
        <f t="shared" si="994"/>
        <v>0.967138656890318-0.1782735965832i</v>
      </c>
      <c r="H3374" t="str">
        <f t="shared" si="995"/>
        <v>0.00761553472233436-4.79128239571103i</v>
      </c>
      <c r="I3374" t="str">
        <f t="shared" si="996"/>
        <v>-0.0325375999929727-0.0913456453161253i</v>
      </c>
      <c r="K3374" t="str">
        <f t="shared" si="997"/>
        <v>0.00165869208517437-0.000982790160735891i</v>
      </c>
      <c r="L3374" t="str">
        <f t="shared" si="998"/>
        <v>0.000714285714285714-0.00395746479429307i</v>
      </c>
      <c r="M3374" t="str">
        <f t="shared" si="999"/>
        <v>0.0025-0.000123296014897956i</v>
      </c>
      <c r="N3374">
        <f t="shared" si="1000"/>
        <v>23.791249270703275</v>
      </c>
      <c r="O3374">
        <f t="shared" si="1001"/>
        <v>35.536902085185076</v>
      </c>
      <c r="P3374" s="3">
        <f t="shared" si="1002"/>
        <v>-35.536902085185076</v>
      </c>
      <c r="Q3374" s="3">
        <f t="shared" si="1003"/>
        <v>-156.20875072929672</v>
      </c>
      <c r="R3374">
        <f t="shared" si="1004"/>
        <v>23.791249270703275</v>
      </c>
      <c r="S3374">
        <f t="shared" si="1005"/>
        <v>305.59566007810116</v>
      </c>
      <c r="T3374">
        <f t="shared" si="988"/>
        <v>-35.536902085185076</v>
      </c>
    </row>
    <row r="3375" spans="1:20" x14ac:dyDescent="0.25">
      <c r="A3375">
        <f t="shared" si="989"/>
        <v>1927410.5951536668</v>
      </c>
      <c r="B3375">
        <f t="shared" si="1006"/>
        <v>306756.92358639796</v>
      </c>
      <c r="C3375" t="str">
        <f t="shared" si="990"/>
        <v>-0.015224659719273-0.00665918894460243i</v>
      </c>
      <c r="D3375" t="str">
        <f t="shared" si="991"/>
        <v>2.95315873218273-1.29699701870568i</v>
      </c>
      <c r="E3375" t="str">
        <f t="shared" si="992"/>
        <v>-4.43636973316768-20.9414506133412i</v>
      </c>
      <c r="F3375" t="str">
        <f t="shared" si="993"/>
        <v>2.81358234532659-1.00749190359192i</v>
      </c>
      <c r="G3375" t="str">
        <f t="shared" si="994"/>
        <v>0.966896719291803-0.178906270193505i</v>
      </c>
      <c r="H3375" t="str">
        <f t="shared" si="995"/>
        <v>0.00754340856309064-4.77312908628504i</v>
      </c>
      <c r="I3375" t="str">
        <f t="shared" si="996"/>
        <v>-0.032414885260119-0.0909765060811472i</v>
      </c>
      <c r="K3375" t="str">
        <f t="shared" si="997"/>
        <v>0.00165550383283774-0.000983123594047031i</v>
      </c>
      <c r="L3375" t="str">
        <f t="shared" si="998"/>
        <v>0.000714285714285714-0.00394248335753443i</v>
      </c>
      <c r="M3375" t="str">
        <f t="shared" si="999"/>
        <v>0.0025-0.000122829263695912i</v>
      </c>
      <c r="N3375">
        <f t="shared" si="1000"/>
        <v>23.6243245394121</v>
      </c>
      <c r="O3375">
        <f t="shared" si="1001"/>
        <v>35.588784473338286</v>
      </c>
      <c r="P3375" s="3">
        <f t="shared" si="1002"/>
        <v>-35.588784473338286</v>
      </c>
      <c r="Q3375" s="3">
        <f t="shared" si="1003"/>
        <v>-156.3756754605879</v>
      </c>
      <c r="R3375">
        <f t="shared" si="1004"/>
        <v>23.6243245394121</v>
      </c>
      <c r="S3375">
        <f t="shared" si="1005"/>
        <v>306.75692358639793</v>
      </c>
      <c r="T3375">
        <f t="shared" si="988"/>
        <v>-35.588784473338286</v>
      </c>
    </row>
    <row r="3376" spans="1:20" x14ac:dyDescent="0.25">
      <c r="A3376">
        <f t="shared" si="989"/>
        <v>1934734.7554152505</v>
      </c>
      <c r="B3376">
        <f t="shared" si="1006"/>
        <v>307922.59989602625</v>
      </c>
      <c r="C3376" t="str">
        <f t="shared" si="990"/>
        <v>-0.0151531110606715-0.00657525420424221i</v>
      </c>
      <c r="D3376" t="str">
        <f t="shared" si="991"/>
        <v>2.94976863510542-1.30009727448938i</v>
      </c>
      <c r="E3376" t="str">
        <f t="shared" si="992"/>
        <v>-4.43136185926148-20.8537036962678i</v>
      </c>
      <c r="F3376" t="str">
        <f t="shared" si="993"/>
        <v>2.81287332419328-1.00749531731117i</v>
      </c>
      <c r="G3376" t="str">
        <f t="shared" si="994"/>
        <v>0.96665306187447-0.179540858422762i</v>
      </c>
      <c r="H3376" t="str">
        <f t="shared" si="995"/>
        <v>0.00747191202657472-4.75504456545834i</v>
      </c>
      <c r="I3376" t="str">
        <f t="shared" si="996"/>
        <v>-0.0322930344267947-0.0906086937784294i</v>
      </c>
      <c r="K3376" t="str">
        <f t="shared" si="997"/>
        <v>0.00165230987600204-0.000983447648280843i</v>
      </c>
      <c r="L3376" t="str">
        <f t="shared" si="998"/>
        <v>0.000714285714285714-0.00392755863472249i</v>
      </c>
      <c r="M3376" t="str">
        <f t="shared" si="999"/>
        <v>0.0025-0.000122364279434062i</v>
      </c>
      <c r="N3376">
        <f t="shared" si="1000"/>
        <v>23.457037972749248</v>
      </c>
      <c r="O3376">
        <f t="shared" si="1001"/>
        <v>35.640748597810131</v>
      </c>
      <c r="P3376" s="3">
        <f t="shared" si="1002"/>
        <v>-35.640748597810131</v>
      </c>
      <c r="Q3376" s="3">
        <f t="shared" si="1003"/>
        <v>-156.54296202725075</v>
      </c>
      <c r="R3376">
        <f t="shared" si="1004"/>
        <v>23.457037972749248</v>
      </c>
      <c r="S3376">
        <f t="shared" si="1005"/>
        <v>307.92259989602627</v>
      </c>
      <c r="T3376">
        <f t="shared" si="988"/>
        <v>-35.640748597810131</v>
      </c>
    </row>
    <row r="3377" spans="1:20" x14ac:dyDescent="0.25">
      <c r="A3377">
        <f t="shared" si="989"/>
        <v>1942086.7474858286</v>
      </c>
      <c r="B3377">
        <f t="shared" si="1006"/>
        <v>309092.70577563118</v>
      </c>
      <c r="C3377" t="str">
        <f t="shared" si="990"/>
        <v>-0.0150816441670974-0.0064918719166849i</v>
      </c>
      <c r="D3377" t="str">
        <f t="shared" si="991"/>
        <v>2.94636058773272-1.30319772316249i</v>
      </c>
      <c r="E3377" t="str">
        <f t="shared" si="992"/>
        <v>-4.42637289003343-20.7663067577209i</v>
      </c>
      <c r="F3377" t="str">
        <f t="shared" si="993"/>
        <v>2.812159265607-1.00751128605701i</v>
      </c>
      <c r="G3377" t="str">
        <f t="shared" si="994"/>
        <v>0.966407673320054-0.180177363362255i</v>
      </c>
      <c r="H3377" t="str">
        <f t="shared" si="995"/>
        <v>0.00740104025399543-4.73702857258911i</v>
      </c>
      <c r="I3377" t="str">
        <f t="shared" si="996"/>
        <v>-0.0321720405413247-0.0902422031843736i</v>
      </c>
      <c r="K3377" t="str">
        <f t="shared" si="997"/>
        <v>0.00164911029143865-0.00098376226539052i</v>
      </c>
      <c r="L3377" t="str">
        <f t="shared" si="998"/>
        <v>0.000714285714285714-0.00391269041116008i</v>
      </c>
      <c r="M3377" t="str">
        <f t="shared" si="999"/>
        <v>0.0025-0.000121901055423453i</v>
      </c>
      <c r="N3377">
        <f t="shared" si="1000"/>
        <v>23.289391062500016</v>
      </c>
      <c r="O3377">
        <f t="shared" si="1001"/>
        <v>35.692794810480379</v>
      </c>
      <c r="P3377" s="3">
        <f t="shared" si="1002"/>
        <v>-35.692794810480379</v>
      </c>
      <c r="Q3377" s="3">
        <f t="shared" si="1003"/>
        <v>-156.71060893749998</v>
      </c>
      <c r="R3377">
        <f t="shared" si="1004"/>
        <v>23.289391062500016</v>
      </c>
      <c r="S3377">
        <f t="shared" si="1005"/>
        <v>309.0927057756312</v>
      </c>
      <c r="T3377">
        <f t="shared" si="988"/>
        <v>-35.692794810480379</v>
      </c>
    </row>
    <row r="3378" spans="1:20" x14ac:dyDescent="0.25">
      <c r="A3378">
        <f t="shared" si="989"/>
        <v>1949466.6771262749</v>
      </c>
      <c r="B3378">
        <f t="shared" si="1006"/>
        <v>310267.25805757858</v>
      </c>
      <c r="C3378" t="str">
        <f t="shared" si="990"/>
        <v>-0.0150102596874589-0.00640904114428741i</v>
      </c>
      <c r="D3378" t="str">
        <f t="shared" si="991"/>
        <v>2.94293454594965-1.3062982623307i</v>
      </c>
      <c r="E3378" t="str">
        <f t="shared" si="992"/>
        <v>-4.42140263980808-20.6792580334998i</v>
      </c>
      <c r="F3378" t="str">
        <f t="shared" si="993"/>
        <v>2.81144013645492-1.00753978937294i</v>
      </c>
      <c r="G3378" t="str">
        <f t="shared" si="994"/>
        <v>0.966160542249211-0.180815787059432i</v>
      </c>
      <c r="H3378" t="str">
        <f t="shared" si="995"/>
        <v>0.00733078842001907-4.71908084802639i</v>
      </c>
      <c r="I3378" t="str">
        <f t="shared" si="996"/>
        <v>-0.0320518967021374-0.0898770290962488i</v>
      </c>
      <c r="K3378" t="str">
        <f t="shared" si="997"/>
        <v>0.0016459051565146-0.00098406738799177i</v>
      </c>
      <c r="L3378" t="str">
        <f t="shared" si="998"/>
        <v>0.000714285714285714-0.00389787847296282i</v>
      </c>
      <c r="M3378" t="str">
        <f t="shared" si="999"/>
        <v>0.0025-0.000121439585000452i</v>
      </c>
      <c r="N3378">
        <f t="shared" si="1000"/>
        <v>23.121385313809839</v>
      </c>
      <c r="O3378">
        <f t="shared" si="1001"/>
        <v>35.744923461694952</v>
      </c>
      <c r="P3378" s="3">
        <f t="shared" si="1002"/>
        <v>-35.744923461694952</v>
      </c>
      <c r="Q3378" s="3">
        <f t="shared" si="1003"/>
        <v>-156.87861468619016</v>
      </c>
      <c r="R3378">
        <f t="shared" si="1004"/>
        <v>23.121385313809839</v>
      </c>
      <c r="S3378">
        <f t="shared" si="1005"/>
        <v>310.2672580575786</v>
      </c>
      <c r="T3378">
        <f t="shared" si="988"/>
        <v>-35.744923461694952</v>
      </c>
    </row>
    <row r="3379" spans="1:20" x14ac:dyDescent="0.25">
      <c r="A3379">
        <f t="shared" si="989"/>
        <v>1956874.6504993548</v>
      </c>
      <c r="B3379">
        <f t="shared" si="1006"/>
        <v>311446.2736381974</v>
      </c>
      <c r="C3379" t="str">
        <f t="shared" si="990"/>
        <v>-0.0149389582883606-0.00632676094490458i</v>
      </c>
      <c r="D3379" t="str">
        <f t="shared" si="991"/>
        <v>2.93949046621499-1.309398788854i</v>
      </c>
      <c r="E3379" t="str">
        <f t="shared" si="992"/>
        <v>-4.41645092282241-20.5925557709459i</v>
      </c>
      <c r="F3379" t="str">
        <f t="shared" si="993"/>
        <v>2.81071590344604-1.00758080677305i</v>
      </c>
      <c r="G3379" t="str">
        <f t="shared" si="994"/>
        <v>0.965911657221391-0.181456131517283i</v>
      </c>
      <c r="H3379" t="str">
        <f t="shared" si="995"/>
        <v>0.00726115173252277-4.70120113310653i</v>
      </c>
      <c r="I3379" t="str">
        <f t="shared" si="996"/>
        <v>-0.0319325960573748-0.0895131663321208i</v>
      </c>
      <c r="K3379" t="str">
        <f t="shared" si="997"/>
        <v>0.001642694549186-0.000984362959370861i</v>
      </c>
      <c r="L3379" t="str">
        <f t="shared" si="998"/>
        <v>0.000714285714285714-0.00388312260705601i</v>
      </c>
      <c r="M3379" t="str">
        <f t="shared" si="999"/>
        <v>0.0025-0.00012097986152665i</v>
      </c>
      <c r="N3379">
        <f t="shared" si="1000"/>
        <v>22.953022245137134</v>
      </c>
      <c r="O3379">
        <f t="shared" si="1001"/>
        <v>35.79713490025366</v>
      </c>
      <c r="P3379" s="3">
        <f t="shared" si="1002"/>
        <v>-35.79713490025366</v>
      </c>
      <c r="Q3379" s="3">
        <f t="shared" si="1003"/>
        <v>-157.04697775486287</v>
      </c>
      <c r="R3379">
        <f t="shared" si="1004"/>
        <v>22.953022245137134</v>
      </c>
      <c r="S3379">
        <f t="shared" si="1005"/>
        <v>311.4462736381974</v>
      </c>
      <c r="T3379">
        <f t="shared" si="988"/>
        <v>-35.79713490025366</v>
      </c>
    </row>
    <row r="3380" spans="1:20" x14ac:dyDescent="0.25">
      <c r="A3380">
        <f t="shared" si="989"/>
        <v>1964310.7741712523</v>
      </c>
      <c r="B3380">
        <f t="shared" si="1006"/>
        <v>312629.76947802253</v>
      </c>
      <c r="C3380" t="str">
        <f t="shared" si="990"/>
        <v>-0.0148677406538806-0.00624503037163555i</v>
      </c>
      <c r="D3380" t="str">
        <f t="shared" si="991"/>
        <v>2.93602830557123-1.31249919884821i</v>
      </c>
      <c r="E3380" t="str">
        <f t="shared" si="992"/>
        <v>-4.41151755323925-20.506198228847i</v>
      </c>
      <c r="F3380" t="str">
        <f t="shared" si="993"/>
        <v>2.80998653311094-1.00763431773987i</v>
      </c>
      <c r="G3380" t="str">
        <f t="shared" si="994"/>
        <v>0.965661006734717-0.182098398693702i</v>
      </c>
      <c r="H3380" t="str">
        <f t="shared" si="995"/>
        <v>0.00719212543234878-4.68338917014931i</v>
      </c>
      <c r="I3380" t="str">
        <f t="shared" si="996"/>
        <v>-0.0318141318045084-0.0891506097307838i</v>
      </c>
      <c r="K3380" t="str">
        <f t="shared" si="997"/>
        <v>0.00163947854799124-0.00098464892349257i</v>
      </c>
      <c r="L3380" t="str">
        <f t="shared" si="998"/>
        <v>0.000714285714285714-0.00386842260117156i</v>
      </c>
      <c r="M3380" t="str">
        <f t="shared" si="999"/>
        <v>0.0025-0.000120521878388773i</v>
      </c>
      <c r="N3380">
        <f t="shared" si="1000"/>
        <v>22.784303388203256</v>
      </c>
      <c r="O3380">
        <f t="shared" si="1001"/>
        <v>35.849429473397869</v>
      </c>
      <c r="P3380" s="3">
        <f t="shared" si="1002"/>
        <v>-35.849429473397869</v>
      </c>
      <c r="Q3380" s="3">
        <f t="shared" si="1003"/>
        <v>-157.21569661179674</v>
      </c>
      <c r="R3380">
        <f t="shared" si="1004"/>
        <v>22.784303388203256</v>
      </c>
      <c r="S3380">
        <f t="shared" si="1005"/>
        <v>312.62976947802252</v>
      </c>
      <c r="T3380">
        <f t="shared" si="988"/>
        <v>-35.849429473397869</v>
      </c>
    </row>
    <row r="3381" spans="1:20" x14ac:dyDescent="0.25">
      <c r="A3381">
        <f t="shared" si="989"/>
        <v>1971775.1551131031</v>
      </c>
      <c r="B3381">
        <f t="shared" si="1006"/>
        <v>313817.76260203903</v>
      </c>
      <c r="C3381" t="str">
        <f t="shared" si="990"/>
        <v>-0.0147966074853451-0.006163848472574i</v>
      </c>
      <c r="D3381" t="str">
        <f t="shared" si="991"/>
        <v>2.9325480216545-1.31559938768653i</v>
      </c>
      <c r="E3381" t="str">
        <f t="shared" si="992"/>
        <v>-4.40660234515995-20.4201836773412i</v>
      </c>
      <c r="F3381" t="str">
        <f t="shared" si="993"/>
        <v>2.80925199180139-1.00770030172209i</v>
      </c>
      <c r="G3381" t="str">
        <f t="shared" si="994"/>
        <v>0.965408579225862-0.182742590500857i</v>
      </c>
      <c r="H3381" t="str">
        <f t="shared" si="995"/>
        <v>0.00712370479306144-4.66564470245406i</v>
      </c>
      <c r="I3381" t="str">
        <f t="shared" si="996"/>
        <v>-0.0316964971899533-0.0887893541516871i</v>
      </c>
      <c r="K3381" t="str">
        <f t="shared" si="997"/>
        <v>0.0016362572320442-0.000984925225008036i</v>
      </c>
      <c r="L3381" t="str">
        <f t="shared" si="998"/>
        <v>0.000714285714285714-0.00385377824384495i</v>
      </c>
      <c r="M3381" t="str">
        <f t="shared" si="999"/>
        <v>0.0025-0.000120065628998578i</v>
      </c>
      <c r="N3381">
        <f t="shared" si="1000"/>
        <v>22.615230287944939</v>
      </c>
      <c r="O3381">
        <f t="shared" si="1001"/>
        <v>35.901807526798208</v>
      </c>
      <c r="P3381" s="3">
        <f t="shared" si="1002"/>
        <v>-35.901807526798208</v>
      </c>
      <c r="Q3381" s="3">
        <f t="shared" si="1003"/>
        <v>-157.38476971205506</v>
      </c>
      <c r="R3381">
        <f t="shared" si="1004"/>
        <v>22.615230287944939</v>
      </c>
      <c r="S3381">
        <f t="shared" si="1005"/>
        <v>313.81776260203901</v>
      </c>
      <c r="T3381">
        <f t="shared" si="988"/>
        <v>-35.901807526798208</v>
      </c>
    </row>
    <row r="3382" spans="1:20" x14ac:dyDescent="0.25">
      <c r="A3382">
        <f t="shared" si="989"/>
        <v>1979267.9007025331</v>
      </c>
      <c r="B3382">
        <f t="shared" si="1006"/>
        <v>315010.2700999268</v>
      </c>
      <c r="C3382" t="str">
        <f t="shared" si="990"/>
        <v>-0.014725559501101-0.00608321429056129i</v>
      </c>
      <c r="D3382" t="str">
        <f t="shared" si="991"/>
        <v>2.92904957270451-1.31869925000125i</v>
      </c>
      <c r="E3382" t="str">
        <f t="shared" si="992"/>
        <v>-4.40170511263664-20.3345103978234i</v>
      </c>
      <c r="F3382" t="str">
        <f t="shared" si="993"/>
        <v>2.80851224569001-1.0077787381323i</v>
      </c>
      <c r="G3382" t="str">
        <f t="shared" si="994"/>
        <v>0.965154363069941-0.183388708804544i</v>
      </c>
      <c r="H3382" t="str">
        <f t="shared" si="995"/>
        <v>0.00705588512070668-4.64796747429588i</v>
      </c>
      <c r="I3382" t="str">
        <f t="shared" si="996"/>
        <v>-0.0315796855086867-0.0884293944748651i</v>
      </c>
      <c r="K3382" t="str">
        <f t="shared" si="997"/>
        <v>0.00163303068102725-0.000985191809262562i</v>
      </c>
      <c r="L3382" t="str">
        <f t="shared" si="998"/>
        <v>0.000714285714285714-0.00383918932441219i</v>
      </c>
      <c r="M3382" t="str">
        <f t="shared" si="999"/>
        <v>0.0025-0.000119611106792766i</v>
      </c>
      <c r="N3382">
        <f t="shared" si="1000"/>
        <v>22.445804502464114</v>
      </c>
      <c r="O3382">
        <f t="shared" si="1001"/>
        <v>35.954269404542167</v>
      </c>
      <c r="P3382" s="3">
        <f t="shared" si="1002"/>
        <v>-35.954269404542167</v>
      </c>
      <c r="Q3382" s="3">
        <f t="shared" si="1003"/>
        <v>-157.55419549753589</v>
      </c>
      <c r="R3382">
        <f t="shared" si="1004"/>
        <v>22.445804502464114</v>
      </c>
      <c r="S3382">
        <f t="shared" si="1005"/>
        <v>315.0102700999268</v>
      </c>
      <c r="T3382">
        <f t="shared" si="988"/>
        <v>-35.954269404542167</v>
      </c>
    </row>
    <row r="3383" spans="1:20" x14ac:dyDescent="0.25">
      <c r="A3383">
        <f t="shared" si="989"/>
        <v>1986789.1187252025</v>
      </c>
      <c r="B3383">
        <f t="shared" si="1006"/>
        <v>316207.3091263065</v>
      </c>
      <c r="C3383" t="str">
        <f t="shared" si="990"/>
        <v>-0.0146545974362861-0.00600312686294182i</v>
      </c>
      <c r="D3383" t="str">
        <f t="shared" si="991"/>
        <v>2.9255329175746-1.3217986796856i</v>
      </c>
      <c r="E3383" t="str">
        <f t="shared" si="992"/>
        <v>-4.39682566968509-20.2491766828519i</v>
      </c>
      <c r="F3383" t="str">
        <f t="shared" si="993"/>
        <v>2.80776726076996-1.00786960634478i</v>
      </c>
      <c r="G3383" t="str">
        <f t="shared" si="994"/>
        <v>0.964898346580386-0.184036755423537i</v>
      </c>
      <c r="H3383" t="str">
        <f t="shared" si="995"/>
        <v>0.00698866175357386-4.63035723092193i</v>
      </c>
      <c r="I3383" t="str">
        <f t="shared" si="996"/>
        <v>-0.0314636901038727-0.0880707256008695i</v>
      </c>
      <c r="K3383" t="str">
        <f t="shared" si="997"/>
        <v>0.0016297989751841-0.00098544862230332i</v>
      </c>
      <c r="L3383" t="str">
        <f t="shared" si="998"/>
        <v>0.000714285714285714-0.00382465563300675i</v>
      </c>
      <c r="M3383" t="str">
        <f t="shared" si="999"/>
        <v>0.0025-0.000119158305232881i</v>
      </c>
      <c r="N3383">
        <f t="shared" si="1000"/>
        <v>22.276027602974693</v>
      </c>
      <c r="O3383">
        <f t="shared" si="1001"/>
        <v>36.006815449121945</v>
      </c>
      <c r="P3383" s="3">
        <f t="shared" si="1002"/>
        <v>-36.006815449121945</v>
      </c>
      <c r="Q3383" s="3">
        <f t="shared" si="1003"/>
        <v>-157.72397239702531</v>
      </c>
      <c r="R3383">
        <f t="shared" si="1004"/>
        <v>22.276027602974693</v>
      </c>
      <c r="S3383">
        <f t="shared" si="1005"/>
        <v>316.20730912630648</v>
      </c>
      <c r="T3383">
        <f t="shared" si="988"/>
        <v>-36.006815449121945</v>
      </c>
    </row>
    <row r="3384" spans="1:20" x14ac:dyDescent="0.25">
      <c r="A3384">
        <f t="shared" si="989"/>
        <v>1994338.9173763585</v>
      </c>
      <c r="B3384">
        <f t="shared" si="1006"/>
        <v>317408.8969009865</v>
      </c>
      <c r="C3384" t="str">
        <f t="shared" si="990"/>
        <v>-0.0145837220425974-0.00592358522132386i</v>
      </c>
      <c r="D3384" t="str">
        <f t="shared" si="991"/>
        <v>2.9219980157418-1.32489756989569i</v>
      </c>
      <c r="E3384" t="str">
        <f t="shared" si="992"/>
        <v>-4.39196383029596-20.1641808360569i</v>
      </c>
      <c r="F3384" t="str">
        <f t="shared" si="993"/>
        <v>2.80701700285458-1.0079728856932i</v>
      </c>
      <c r="G3384" t="str">
        <f t="shared" si="994"/>
        <v>0.96464051800885-0.184686732128941i</v>
      </c>
      <c r="H3384" t="str">
        <f t="shared" si="995"/>
        <v>0.00692203006195979-4.61281371854758i</v>
      </c>
      <c r="I3384" t="str">
        <f t="shared" si="996"/>
        <v>-0.0313485043664858-0.0877133424506976i</v>
      </c>
      <c r="K3384" t="str">
        <f t="shared" si="997"/>
        <v>0.00162656219531266-0.000985695610886947i</v>
      </c>
      <c r="L3384" t="str">
        <f t="shared" si="998"/>
        <v>0.000714285714285714-0.00381017696055664i</v>
      </c>
      <c r="M3384" t="str">
        <f t="shared" si="999"/>
        <v>0.0025-0.000118707217805221i</v>
      </c>
      <c r="N3384">
        <f t="shared" si="1000"/>
        <v>22.105901173755115</v>
      </c>
      <c r="O3384">
        <f t="shared" si="1001"/>
        <v>36.059446001421712</v>
      </c>
      <c r="P3384" s="3">
        <f t="shared" si="1002"/>
        <v>-36.059446001421712</v>
      </c>
      <c r="Q3384" s="3">
        <f t="shared" si="1003"/>
        <v>-157.89409882624489</v>
      </c>
      <c r="R3384">
        <f t="shared" si="1004"/>
        <v>22.105901173755115</v>
      </c>
      <c r="S3384">
        <f t="shared" si="1005"/>
        <v>317.40889690098652</v>
      </c>
      <c r="T3384">
        <f t="shared" si="988"/>
        <v>-36.059446001421712</v>
      </c>
    </row>
    <row r="3385" spans="1:20" x14ac:dyDescent="0.25">
      <c r="A3385">
        <f t="shared" si="989"/>
        <v>2001917.4052623888</v>
      </c>
      <c r="B3385">
        <f t="shared" si="1006"/>
        <v>318615.05070921028</v>
      </c>
      <c r="C3385" t="str">
        <f t="shared" si="990"/>
        <v>-0.0145129340880565-0.00584458839134009i</v>
      </c>
      <c r="D3385" t="str">
        <f t="shared" si="991"/>
        <v>2.91844482731689-1.32799581305264i</v>
      </c>
      <c r="E3385" t="str">
        <f t="shared" si="992"/>
        <v>-4.38711940844681-20.0795211720482i</v>
      </c>
      <c r="F3385" t="str">
        <f t="shared" si="993"/>
        <v>2.80626143757716-1.00808855546834i</v>
      </c>
      <c r="G3385" t="str">
        <f t="shared" si="994"/>
        <v>0.964380865545093-0.185338640643526i</v>
      </c>
      <c r="H3385" t="str">
        <f t="shared" si="995"/>
        <v>0.00685598544793469-4.59533668435262i</v>
      </c>
      <c r="I3385" t="str">
        <f t="shared" si="996"/>
        <v>-0.0312341217349389-0.0873572399657247i</v>
      </c>
      <c r="K3385" t="str">
        <f t="shared" si="997"/>
        <v>0.00162332042275757-0.000985932722487108i</v>
      </c>
      <c r="L3385" t="str">
        <f t="shared" si="998"/>
        <v>0.000714285714285714-0.00379575309878128i</v>
      </c>
      <c r="M3385" t="str">
        <f t="shared" si="999"/>
        <v>0.0025-0.000118257838020742i</v>
      </c>
      <c r="N3385">
        <f t="shared" si="1000"/>
        <v>21.935426812089645</v>
      </c>
      <c r="O3385">
        <f t="shared" si="1001"/>
        <v>36.112161400705986</v>
      </c>
      <c r="P3385" s="3">
        <f t="shared" si="1002"/>
        <v>-36.112161400705986</v>
      </c>
      <c r="Q3385" s="3">
        <f t="shared" si="1003"/>
        <v>-158.06457318791036</v>
      </c>
      <c r="R3385">
        <f t="shared" si="1004"/>
        <v>21.935426812089645</v>
      </c>
      <c r="S3385">
        <f t="shared" si="1005"/>
        <v>318.61505070921027</v>
      </c>
      <c r="T3385">
        <f t="shared" si="988"/>
        <v>-36.112161400705986</v>
      </c>
    </row>
    <row r="3386" spans="1:20" x14ac:dyDescent="0.25">
      <c r="A3386">
        <f t="shared" si="989"/>
        <v>2009524.6914023862</v>
      </c>
      <c r="B3386">
        <f t="shared" si="1006"/>
        <v>319825.78790190531</v>
      </c>
      <c r="C3386" t="str">
        <f t="shared" si="990"/>
        <v>-0.0144422343567733-0.00576613539241531i</v>
      </c>
      <c r="D3386" t="str">
        <f t="shared" si="991"/>
        <v>2.91487331305454-1.33109330084472i</v>
      </c>
      <c r="E3386" t="str">
        <f t="shared" si="992"/>
        <v>-4.38229221811287-19.9951960163266i</v>
      </c>
      <c r="F3386" t="str">
        <f t="shared" si="993"/>
        <v>2.80550053039057-1.00821659491576i</v>
      </c>
      <c r="G3386" t="str">
        <f t="shared" si="994"/>
        <v>0.964119377316885-0.185992482641066i</v>
      </c>
      <c r="H3386" t="str">
        <f t="shared" si="995"/>
        <v>0.0067905233451114-4.5779258764776i</v>
      </c>
      <c r="I3386" t="str">
        <f t="shared" si="996"/>
        <v>-0.0311205356947137-0.0870024131076353i</v>
      </c>
      <c r="K3386" t="str">
        <f t="shared" si="997"/>
        <v>0.0016200737394028-0.000986159905301914i</v>
      </c>
      <c r="L3386" t="str">
        <f t="shared" si="998"/>
        <v>0.000714285714285714-0.00378138384018855i</v>
      </c>
      <c r="M3386" t="str">
        <f t="shared" si="999"/>
        <v>0.0025-0.000117810159414965i</v>
      </c>
      <c r="N3386">
        <f t="shared" si="1000"/>
        <v>21.764606128220947</v>
      </c>
      <c r="O3386">
        <f t="shared" si="1001"/>
        <v>36.164961984606926</v>
      </c>
      <c r="P3386" s="3">
        <f t="shared" si="1002"/>
        <v>-36.164961984606926</v>
      </c>
      <c r="Q3386" s="3">
        <f t="shared" si="1003"/>
        <v>-158.23539387177905</v>
      </c>
      <c r="R3386">
        <f t="shared" si="1004"/>
        <v>21.764606128220947</v>
      </c>
      <c r="S3386">
        <f t="shared" si="1005"/>
        <v>319.8257879019053</v>
      </c>
      <c r="T3386">
        <f t="shared" si="988"/>
        <v>-36.164961984606926</v>
      </c>
    </row>
    <row r="3387" spans="1:20" x14ac:dyDescent="0.25">
      <c r="A3387">
        <f t="shared" si="989"/>
        <v>2017160.8852297151</v>
      </c>
      <c r="B3387">
        <f t="shared" si="1006"/>
        <v>321041.12589593255</v>
      </c>
      <c r="C3387" t="str">
        <f t="shared" si="990"/>
        <v>-0.0143716236487082-0.00568822523753485i</v>
      </c>
      <c r="D3387" t="str">
        <f t="shared" si="991"/>
        <v>2.91128343436351-1.33418992422977i</v>
      </c>
      <c r="E3387" t="str">
        <f t="shared" si="992"/>
        <v>-4.37748207327852-19.9112037051946i</v>
      </c>
      <c r="F3387" t="str">
        <f t="shared" si="993"/>
        <v>2.80473424656701-1.00835698323351i</v>
      </c>
      <c r="G3387" t="str">
        <f t="shared" si="994"/>
        <v>0.963856041389904-0.186648259745671i</v>
      </c>
      <c r="H3387" t="str">
        <f t="shared" si="995"/>
        <v>0.00672563921841629-4.56058104402022i</v>
      </c>
      <c r="I3387" t="str">
        <f t="shared" si="996"/>
        <v>-0.0310077397779962-0.0866488568583584i</v>
      </c>
      <c r="K3387" t="str">
        <f t="shared" si="997"/>
        <v>0.00161682222766403-0.000986377108261267i</v>
      </c>
      <c r="L3387" t="str">
        <f t="shared" si="998"/>
        <v>0.000714285714285714-0.00376706897807187i</v>
      </c>
      <c r="M3387" t="str">
        <f t="shared" si="999"/>
        <v>0.0025-0.000117364175547883i</v>
      </c>
      <c r="N3387">
        <f t="shared" si="1000"/>
        <v>21.593440745292611</v>
      </c>
      <c r="O3387">
        <f t="shared" si="1001"/>
        <v>36.217848089111882</v>
      </c>
      <c r="P3387" s="3">
        <f t="shared" si="1002"/>
        <v>-36.217848089111882</v>
      </c>
      <c r="Q3387" s="3">
        <f t="shared" si="1003"/>
        <v>-158.40655925470739</v>
      </c>
      <c r="R3387">
        <f t="shared" si="1004"/>
        <v>21.593440745292611</v>
      </c>
      <c r="S3387">
        <f t="shared" si="1005"/>
        <v>321.04112589593257</v>
      </c>
      <c r="T3387">
        <f t="shared" si="988"/>
        <v>-36.217848089111882</v>
      </c>
    </row>
    <row r="3388" spans="1:20" x14ac:dyDescent="0.25">
      <c r="A3388">
        <f t="shared" si="989"/>
        <v>2024826.0965935884</v>
      </c>
      <c r="B3388">
        <f t="shared" si="1006"/>
        <v>322261.08217433712</v>
      </c>
      <c r="C3388" t="str">
        <f t="shared" si="990"/>
        <v>-0.0143011027794311-0.00561085693301686i</v>
      </c>
      <c r="D3388" t="str">
        <f t="shared" si="991"/>
        <v>2.90767515331679-1.33728557343764i</v>
      </c>
      <c r="E3388" t="str">
        <f t="shared" si="992"/>
        <v>-4.37268878794773-19.8275425856674i</v>
      </c>
      <c r="F3388" t="str">
        <f t="shared" si="993"/>
        <v>2.80396255119775-1.00850969956981i</v>
      </c>
      <c r="G3388" t="str">
        <f t="shared" si="994"/>
        <v>0.96359084576765-0.187305973531106i</v>
      </c>
      <c r="H3388" t="str">
        <f t="shared" si="995"/>
        <v>0.00666132856386171-4.54330193703126i</v>
      </c>
      <c r="I3388" t="str">
        <f t="shared" si="996"/>
        <v>-0.0308957275633109-0.0862965662199937i</v>
      </c>
      <c r="K3388" t="str">
        <f t="shared" si="997"/>
        <v>0.00161356597048096-0.000986584281034125i</v>
      </c>
      <c r="L3388" t="str">
        <f t="shared" si="998"/>
        <v>0.000714285714285714-0.00375280830650716i</v>
      </c>
      <c r="M3388" t="str">
        <f t="shared" si="999"/>
        <v>0.0025-0.000116919880003869i</v>
      </c>
      <c r="N3388">
        <f t="shared" si="1000"/>
        <v>21.4219322992939</v>
      </c>
      <c r="O3388">
        <f t="shared" si="1001"/>
        <v>36.270820048551442</v>
      </c>
      <c r="P3388" s="3">
        <f t="shared" si="1002"/>
        <v>-36.270820048551442</v>
      </c>
      <c r="Q3388" s="3">
        <f t="shared" si="1003"/>
        <v>-158.5780677007061</v>
      </c>
      <c r="R3388">
        <f t="shared" si="1004"/>
        <v>21.4219322992939</v>
      </c>
      <c r="S3388">
        <f t="shared" si="1005"/>
        <v>322.2610821743371</v>
      </c>
      <c r="T3388">
        <f t="shared" si="988"/>
        <v>-36.270820048551442</v>
      </c>
    </row>
    <row r="3389" spans="1:20" x14ac:dyDescent="0.25">
      <c r="A3389">
        <f t="shared" si="989"/>
        <v>2032520.435760644</v>
      </c>
      <c r="B3389">
        <f t="shared" si="1006"/>
        <v>323485.67428659962</v>
      </c>
      <c r="C3389" t="str">
        <f t="shared" si="990"/>
        <v>-0.0142306725798781-0.00553402947828837i</v>
      </c>
      <c r="D3389" t="str">
        <f t="shared" si="991"/>
        <v>2.90404843266184-1.34038013797278i</v>
      </c>
      <c r="E3389" t="str">
        <f t="shared" si="992"/>
        <v>-4.36791217615434-19.7442110153872i</v>
      </c>
      <c r="F3389" t="str">
        <f t="shared" si="993"/>
        <v>2.80318540919283-1.00867472302067i</v>
      </c>
      <c r="G3389" t="str">
        <f t="shared" si="994"/>
        <v>0.963323778391343-0.187965625520118i</v>
      </c>
      <c r="H3389" t="str">
        <f t="shared" si="995"/>
        <v>0.00659758690832225-4.52608830651132i</v>
      </c>
      <c r="I3389" t="str">
        <f t="shared" si="996"/>
        <v>-0.0307844926751621-0.0859455362147516i</v>
      </c>
      <c r="K3389" t="str">
        <f t="shared" si="997"/>
        <v>0.00161030505130939-0.000986781374035644i</v>
      </c>
      <c r="L3389" t="str">
        <f t="shared" si="998"/>
        <v>0.000714285714285714-0.00373860162034982i</v>
      </c>
      <c r="M3389" t="str">
        <f t="shared" si="999"/>
        <v>0.0025-0.000116477266391581i</v>
      </c>
      <c r="N3389">
        <f t="shared" si="1000"/>
        <v>21.250082439005297</v>
      </c>
      <c r="O3389">
        <f t="shared" si="1001"/>
        <v>36.323878195587469</v>
      </c>
      <c r="P3389" s="3">
        <f t="shared" si="1002"/>
        <v>-36.323878195587469</v>
      </c>
      <c r="Q3389" s="3">
        <f t="shared" si="1003"/>
        <v>-158.7499175609947</v>
      </c>
      <c r="R3389">
        <f t="shared" si="1004"/>
        <v>21.250082439005297</v>
      </c>
      <c r="S3389">
        <f t="shared" si="1005"/>
        <v>323.48567428659965</v>
      </c>
      <c r="T3389">
        <f t="shared" si="988"/>
        <v>-36.323878195587469</v>
      </c>
    </row>
    <row r="3390" spans="1:20" x14ac:dyDescent="0.25">
      <c r="A3390">
        <f t="shared" si="989"/>
        <v>2040244.0134165345</v>
      </c>
      <c r="B3390">
        <f t="shared" si="1006"/>
        <v>324714.91984888871</v>
      </c>
      <c r="C3390" t="str">
        <f t="shared" si="990"/>
        <v>-0.0141603338961074-0.00545774186566473i</v>
      </c>
      <c r="D3390" t="str">
        <f t="shared" si="991"/>
        <v>2.90040323583085-1.34347350661698i</v>
      </c>
      <c r="E3390" t="str">
        <f t="shared" si="992"/>
        <v>-4.36315205197213-19.6612073625358i</v>
      </c>
      <c r="F3390" t="str">
        <f t="shared" si="993"/>
        <v>2.80240278528083-1.00885203262751i</v>
      </c>
      <c r="G3390" t="str">
        <f t="shared" si="994"/>
        <v>0.963054827139851-0.188627217183742i</v>
      </c>
      <c r="H3390" t="str">
        <f t="shared" si="995"/>
        <v>0.00653440980931149-4.50893990440677i</v>
      </c>
      <c r="I3390" t="str">
        <f t="shared" si="996"/>
        <v>-0.0306740287836732-0.0855957618848805i</v>
      </c>
      <c r="K3390" t="str">
        <f t="shared" si="997"/>
        <v>0.00160703955411337-0.000986968338434237i</v>
      </c>
      <c r="L3390" t="str">
        <f t="shared" si="998"/>
        <v>0.000714285714285714-0.00372444871523194i</v>
      </c>
      <c r="M3390" t="str">
        <f t="shared" si="999"/>
        <v>0.0025-0.000116036328343874i</v>
      </c>
      <c r="N3390">
        <f t="shared" si="1000"/>
        <v>21.077892825941717</v>
      </c>
      <c r="O3390">
        <f t="shared" si="1001"/>
        <v>36.377022861200572</v>
      </c>
      <c r="P3390" s="3">
        <f t="shared" si="1002"/>
        <v>-36.377022861200572</v>
      </c>
      <c r="Q3390" s="3">
        <f t="shared" si="1003"/>
        <v>-158.92210717405828</v>
      </c>
      <c r="R3390">
        <f t="shared" si="1004"/>
        <v>21.077892825941717</v>
      </c>
      <c r="S3390">
        <f t="shared" si="1005"/>
        <v>324.71491984888871</v>
      </c>
      <c r="T3390">
        <f t="shared" si="988"/>
        <v>-36.377022861200572</v>
      </c>
    </row>
    <row r="3391" spans="1:20" x14ac:dyDescent="0.25">
      <c r="A3391">
        <f t="shared" si="989"/>
        <v>2047996.9406675175</v>
      </c>
      <c r="B3391">
        <f t="shared" si="1006"/>
        <v>325948.83654431452</v>
      </c>
      <c r="C3391" t="str">
        <f t="shared" si="990"/>
        <v>-0.0140900875890531-0.00538199308013207i</v>
      </c>
      <c r="D3391" t="str">
        <f t="shared" si="991"/>
        <v>2.89673952695103-1.3465655674323i</v>
      </c>
      <c r="E3391" t="str">
        <f t="shared" si="992"/>
        <v>-4.358408229525-19.5785300057507i</v>
      </c>
      <c r="F3391" t="str">
        <f t="shared" si="993"/>
        <v>2.80161464400864-1.00904160737485i</v>
      </c>
      <c r="G3391" t="str">
        <f t="shared" si="994"/>
        <v>0.962783979829597-0.189290749940613i</v>
      </c>
      <c r="H3391" t="str">
        <f t="shared" si="995"/>
        <v>0.00647179285476262-4.49185648360636i</v>
      </c>
      <c r="I3391" t="str">
        <f t="shared" si="996"/>
        <v>-0.0305643296042347-0.0852472382926063i</v>
      </c>
      <c r="K3391" t="str">
        <f t="shared" si="997"/>
        <v>0.00160376956335708-0.000987145126158525i</v>
      </c>
      <c r="L3391" t="str">
        <f t="shared" si="998"/>
        <v>0.000714285714285714-0.00371034938755922i</v>
      </c>
      <c r="M3391" t="str">
        <f t="shared" si="999"/>
        <v>0.0025-0.000115597059517707i</v>
      </c>
      <c r="N3391">
        <f t="shared" si="1000"/>
        <v>20.90536513429339</v>
      </c>
      <c r="O3391">
        <f t="shared" si="1001"/>
        <v>36.430254374677716</v>
      </c>
      <c r="P3391" s="3">
        <f t="shared" si="1002"/>
        <v>-36.430254374677716</v>
      </c>
      <c r="Q3391" s="3">
        <f t="shared" si="1003"/>
        <v>-159.09463486570661</v>
      </c>
      <c r="R3391">
        <f t="shared" si="1004"/>
        <v>20.90536513429339</v>
      </c>
      <c r="S3391">
        <f t="shared" si="1005"/>
        <v>325.94883654431453</v>
      </c>
      <c r="T3391">
        <f t="shared" si="988"/>
        <v>-36.430254374677716</v>
      </c>
    </row>
    <row r="3392" spans="1:20" x14ac:dyDescent="0.25">
      <c r="A3392">
        <f t="shared" si="989"/>
        <v>2055779.3290420542</v>
      </c>
      <c r="B3392">
        <f t="shared" si="1006"/>
        <v>327187.44212318293</v>
      </c>
      <c r="C3392" t="str">
        <f t="shared" si="990"/>
        <v>-0.0140199345342759-0.00530678209913362i</v>
      </c>
      <c r="D3392" t="str">
        <f t="shared" si="991"/>
        <v>2.89305727085494-1.34965620776403i</v>
      </c>
      <c r="E3392" t="str">
        <f t="shared" si="992"/>
        <v>-4.35368052299623-19.4961773340404i</v>
      </c>
      <c r="F3392" t="str">
        <f t="shared" si="993"/>
        <v>2.80082094974126-1.00924342618789i</v>
      </c>
      <c r="G3392" t="str">
        <f t="shared" si="994"/>
        <v>0.962511224214486-0.189956225156266i</v>
      </c>
      <c r="H3392" t="str">
        <f t="shared" si="995"/>
        <v>0.00640973166280959-4.47483779793739i</v>
      </c>
      <c r="I3392" t="str">
        <f t="shared" si="996"/>
        <v>-0.0304553888971505-0.0848999605200639i</v>
      </c>
      <c r="K3392" t="str">
        <f t="shared" si="997"/>
        <v>0.00160049516399665-0.000987311689904207i</v>
      </c>
      <c r="L3392" t="str">
        <f t="shared" si="998"/>
        <v>0.000714285714285714-0.00369630343450809i</v>
      </c>
      <c r="M3392" t="str">
        <f t="shared" si="999"/>
        <v>0.0025-0.000115159453594049i</v>
      </c>
      <c r="N3392">
        <f t="shared" si="1000"/>
        <v>20.732501050868649</v>
      </c>
      <c r="O3392">
        <f t="shared" si="1001"/>
        <v>36.48357306360036</v>
      </c>
      <c r="P3392" s="3">
        <f t="shared" si="1002"/>
        <v>-36.48357306360036</v>
      </c>
      <c r="Q3392" s="3">
        <f t="shared" si="1003"/>
        <v>-159.26749894913135</v>
      </c>
      <c r="R3392">
        <f t="shared" si="1004"/>
        <v>20.732501050868649</v>
      </c>
      <c r="S3392">
        <f t="shared" si="1005"/>
        <v>327.1874421231829</v>
      </c>
      <c r="T3392">
        <f t="shared" si="988"/>
        <v>-36.48357306360036</v>
      </c>
    </row>
    <row r="3393" spans="1:20" x14ac:dyDescent="0.25">
      <c r="A3393">
        <f t="shared" si="989"/>
        <v>2063591.2904924143</v>
      </c>
      <c r="B3393">
        <f t="shared" si="1006"/>
        <v>328430.75440325105</v>
      </c>
      <c r="C3393" t="str">
        <f t="shared" si="990"/>
        <v>-0.0139498756217119-0.00523210789235918i</v>
      </c>
      <c r="D3393" t="str">
        <f t="shared" si="991"/>
        <v>2.88935643309076-1.35274531424383i</v>
      </c>
      <c r="E3393" t="str">
        <f t="shared" si="992"/>
        <v>-4.34896874663779-19.4141477467008i</v>
      </c>
      <c r="F3393" t="str">
        <f t="shared" si="993"/>
        <v>2.80002166666148-1.00945746793006i</v>
      </c>
      <c r="G3393" t="str">
        <f t="shared" si="994"/>
        <v>0.962236547985831-0.190623644142437i</v>
      </c>
      <c r="H3393" t="str">
        <f t="shared" si="995"/>
        <v>0.00634822188157194-4.45788360216227i</v>
      </c>
      <c r="I3393" t="str">
        <f t="shared" si="996"/>
        <v>-0.0303472004672876-0.0845539236692327i</v>
      </c>
      <c r="K3393" t="str">
        <f t="shared" si="997"/>
        <v>0.00159721644147186-0.000987467983140769i</v>
      </c>
      <c r="L3393" t="str">
        <f t="shared" si="998"/>
        <v>0.000714285714285714-0.0036823106540228i</v>
      </c>
      <c r="M3393" t="str">
        <f t="shared" si="999"/>
        <v>0.0025-0.000114723504277794i</v>
      </c>
      <c r="N3393">
        <f t="shared" si="1000"/>
        <v>20.559302275034923</v>
      </c>
      <c r="O3393">
        <f t="shared" si="1001"/>
        <v>36.536979253832669</v>
      </c>
      <c r="P3393" s="3">
        <f t="shared" si="1002"/>
        <v>-36.536979253832669</v>
      </c>
      <c r="Q3393" s="3">
        <f t="shared" si="1003"/>
        <v>-159.44069772496508</v>
      </c>
      <c r="R3393">
        <f t="shared" si="1004"/>
        <v>20.559302275034923</v>
      </c>
      <c r="S3393">
        <f t="shared" si="1005"/>
        <v>328.43075440325106</v>
      </c>
      <c r="T3393">
        <f t="shared" si="988"/>
        <v>-36.536979253832669</v>
      </c>
    </row>
    <row r="3394" spans="1:20" x14ac:dyDescent="0.25">
      <c r="A3394">
        <f t="shared" si="989"/>
        <v>2071432.9373962854</v>
      </c>
      <c r="B3394">
        <f t="shared" si="1006"/>
        <v>329678.7912699834</v>
      </c>
      <c r="C3394" t="str">
        <f t="shared" si="990"/>
        <v>-0.013879911755421-0.00515796942153868i</v>
      </c>
      <c r="D3394" t="str">
        <f t="shared" si="991"/>
        <v>2.88563697993269-1.35583277279302i</v>
      </c>
      <c r="E3394" t="str">
        <f t="shared" si="992"/>
        <v>-4.34427271477934-19.3324396532333i</v>
      </c>
      <c r="F3394" t="str">
        <f t="shared" si="993"/>
        <v>2.7992167587698-1.00968371140065i</v>
      </c>
      <c r="G3394" t="str">
        <f t="shared" si="994"/>
        <v>0.961959938772287-0.191293008156348i</v>
      </c>
      <c r="H3394" t="str">
        <f t="shared" si="995"/>
        <v>0.00628725918894013-4.44099365197457i</v>
      </c>
      <c r="I3394" t="str">
        <f t="shared" si="996"/>
        <v>-0.0302397581637287-0.0842091228618696i</v>
      </c>
      <c r="K3394" t="str">
        <f t="shared" si="997"/>
        <v>0.00159393348169777-0.000987613960118154i</v>
      </c>
      <c r="L3394" t="str">
        <f t="shared" si="998"/>
        <v>0.000714285714285714-0.00366837084481251i</v>
      </c>
      <c r="M3394" t="str">
        <f t="shared" si="999"/>
        <v>0.0025-0.000114289205297663i</v>
      </c>
      <c r="N3394">
        <f t="shared" si="1000"/>
        <v>20.385770518658546</v>
      </c>
      <c r="O3394">
        <f t="shared" si="1001"/>
        <v>36.590473269508863</v>
      </c>
      <c r="P3394" s="3">
        <f t="shared" si="1002"/>
        <v>-36.590473269508863</v>
      </c>
      <c r="Q3394" s="3">
        <f t="shared" si="1003"/>
        <v>-159.61422948134145</v>
      </c>
      <c r="R3394">
        <f t="shared" si="1004"/>
        <v>20.385770518658546</v>
      </c>
      <c r="S3394">
        <f t="shared" si="1005"/>
        <v>329.67879126998338</v>
      </c>
      <c r="T3394">
        <f t="shared" si="988"/>
        <v>-36.590473269508863</v>
      </c>
    </row>
    <row r="3395" spans="1:20" x14ac:dyDescent="0.25">
      <c r="A3395">
        <f t="shared" si="989"/>
        <v>2079304.3825583914</v>
      </c>
      <c r="B3395">
        <f t="shared" si="1006"/>
        <v>330931.57067680935</v>
      </c>
      <c r="C3395" t="str">
        <f t="shared" si="990"/>
        <v>-0.0138100438533324-0.00508436564023887i</v>
      </c>
      <c r="D3395" t="str">
        <f t="shared" si="991"/>
        <v>2.88189887839137-1.35891846862608i</v>
      </c>
      <c r="E3395" t="str">
        <f t="shared" si="992"/>
        <v>-4.33959224183733-19.2510514732637i</v>
      </c>
      <c r="F3395" t="str">
        <f t="shared" si="993"/>
        <v>2.79840618988423-1.00992213533237i</v>
      </c>
      <c r="G3395" t="str">
        <f t="shared" si="994"/>
        <v>0.96168138413978-0.1919643184i</v>
      </c>
      <c r="H3395" t="str">
        <f t="shared" si="995"/>
        <v>0.00622683929236485-4.42416770399578i</v>
      </c>
      <c r="I3395" t="str">
        <f t="shared" si="996"/>
        <v>-0.03013305587943-0.083865553239451i</v>
      </c>
      <c r="K3395" t="str">
        <f t="shared" si="997"/>
        <v>0.00159064637105619-0.000987749575873267i</v>
      </c>
      <c r="L3395" t="str">
        <f t="shared" si="998"/>
        <v>0.000714285714285714-0.00365448380634839i</v>
      </c>
      <c r="M3395" t="str">
        <f t="shared" si="999"/>
        <v>0.0025-0.000113856550406119i</v>
      </c>
      <c r="N3395">
        <f t="shared" si="1000"/>
        <v>20.21190750604373</v>
      </c>
      <c r="O3395">
        <f t="shared" si="1001"/>
        <v>36.644055433021222</v>
      </c>
      <c r="P3395" s="3">
        <f t="shared" si="1002"/>
        <v>-36.644055433021222</v>
      </c>
      <c r="Q3395" s="3">
        <f t="shared" si="1003"/>
        <v>-159.78809249395627</v>
      </c>
      <c r="R3395">
        <f t="shared" si="1004"/>
        <v>20.21190750604373</v>
      </c>
      <c r="S3395">
        <f t="shared" si="1005"/>
        <v>330.93157067680937</v>
      </c>
      <c r="T3395">
        <f t="shared" si="988"/>
        <v>-36.644055433021222</v>
      </c>
    </row>
    <row r="3396" spans="1:20" x14ac:dyDescent="0.25">
      <c r="A3396">
        <f t="shared" si="989"/>
        <v>2087205.7392121132</v>
      </c>
      <c r="B3396">
        <f t="shared" si="1006"/>
        <v>332189.11064538121</v>
      </c>
      <c r="C3396" t="str">
        <f t="shared" si="990"/>
        <v>-0.0137402728469872-0.00501129549366327i</v>
      </c>
      <c r="D3396" t="str">
        <f t="shared" si="991"/>
        <v>2.87814209622417-1.36200228625408i</v>
      </c>
      <c r="E3396" t="str">
        <f t="shared" si="992"/>
        <v>-4.33492714232313-19.1699816364607i</v>
      </c>
      <c r="F3396" t="str">
        <f t="shared" si="993"/>
        <v>2.79758992363999-1.01017271838885i</v>
      </c>
      <c r="G3396" t="str">
        <f t="shared" si="994"/>
        <v>0.961400871591453-0.192637576019444i</v>
      </c>
      <c r="H3396" t="str">
        <f t="shared" si="995"/>
        <v>0.00616695792864675-4.4074055157715i</v>
      </c>
      <c r="I3396" t="str">
        <f t="shared" si="996"/>
        <v>-0.0300270875508772-0.0835232099631012i</v>
      </c>
      <c r="K3396" t="str">
        <f t="shared" si="997"/>
        <v>0.00158735519638702-0.000987874786236405i</v>
      </c>
      <c r="L3396" t="str">
        <f t="shared" si="998"/>
        <v>0.000714285714285714-0.00364064933886072i</v>
      </c>
      <c r="M3396" t="str">
        <f t="shared" si="999"/>
        <v>0.0025-0.000113425533379278i</v>
      </c>
      <c r="N3396">
        <f t="shared" si="1000"/>
        <v>20.03771497387072</v>
      </c>
      <c r="O3396">
        <f t="shared" si="1001"/>
        <v>36.69772606500873</v>
      </c>
      <c r="P3396" s="3">
        <f t="shared" si="1002"/>
        <v>-36.69772606500873</v>
      </c>
      <c r="Q3396" s="3">
        <f t="shared" si="1003"/>
        <v>-159.96228502612928</v>
      </c>
      <c r="R3396">
        <f t="shared" si="1004"/>
        <v>20.03771497387072</v>
      </c>
      <c r="S3396">
        <f t="shared" si="1005"/>
        <v>332.18911064538122</v>
      </c>
      <c r="T3396">
        <f t="shared" si="988"/>
        <v>-36.69772606500873</v>
      </c>
    </row>
    <row r="3397" spans="1:20" x14ac:dyDescent="0.25">
      <c r="A3397">
        <f t="shared" si="989"/>
        <v>2095137.1210211194</v>
      </c>
      <c r="B3397">
        <f t="shared" si="1006"/>
        <v>333451.42926583369</v>
      </c>
      <c r="C3397" t="str">
        <f t="shared" si="990"/>
        <v>-0.0136705996812818-0.00493875791845696i</v>
      </c>
      <c r="D3397" t="str">
        <f t="shared" si="991"/>
        <v>2.87436660194569-1.3650841094885i</v>
      </c>
      <c r="E3397" t="str">
        <f t="shared" si="992"/>
        <v>-4.33027723085177-19.0892285824576i</v>
      </c>
      <c r="F3397" t="str">
        <f t="shared" si="993"/>
        <v>2.79676792348952-1.01043543916226i</v>
      </c>
      <c r="G3397" t="str">
        <f t="shared" si="994"/>
        <v>0.961118388567607-0.193312782104063i</v>
      </c>
      <c r="H3397" t="str">
        <f t="shared" si="995"/>
        <v>0.00610761086372928-4.39070684576791i</v>
      </c>
      <c r="I3397" t="str">
        <f t="shared" si="996"/>
        <v>-0.0299218471577485-0.0831820882135355i</v>
      </c>
      <c r="K3397" t="str">
        <f t="shared" si="997"/>
        <v>0.0015840600449796-0.000987989547837545i</v>
      </c>
      <c r="L3397" t="str">
        <f t="shared" si="998"/>
        <v>0.000714285714285714-0.00362686724333604i</v>
      </c>
      <c r="M3397" t="str">
        <f t="shared" si="999"/>
        <v>0.0025-0.000112996148016814i</v>
      </c>
      <c r="N3397">
        <f t="shared" si="1000"/>
        <v>19.863194671134266</v>
      </c>
      <c r="O3397">
        <f t="shared" si="1001"/>
        <v>36.751485484344208</v>
      </c>
      <c r="P3397" s="3">
        <f t="shared" si="1002"/>
        <v>-36.751485484344208</v>
      </c>
      <c r="Q3397" s="3">
        <f t="shared" si="1003"/>
        <v>-160.13680532886573</v>
      </c>
      <c r="R3397">
        <f t="shared" si="1004"/>
        <v>19.863194671134266</v>
      </c>
      <c r="S3397">
        <f t="shared" si="1005"/>
        <v>333.45142926583367</v>
      </c>
      <c r="T3397">
        <f t="shared" si="988"/>
        <v>-36.751485484344208</v>
      </c>
    </row>
    <row r="3398" spans="1:20" x14ac:dyDescent="0.25">
      <c r="A3398">
        <f t="shared" si="989"/>
        <v>2103098.6420809999</v>
      </c>
      <c r="B3398">
        <f t="shared" si="1006"/>
        <v>334718.54469704389</v>
      </c>
      <c r="C3398" t="str">
        <f t="shared" si="990"/>
        <v>-0.0136010253142071-0.00486675184251365i</v>
      </c>
      <c r="D3398" t="str">
        <f t="shared" si="991"/>
        <v>2.87057236483819-1.36816382144504i</v>
      </c>
      <c r="E3398" t="str">
        <f t="shared" si="992"/>
        <v>-4.32564232214962-19.0087907607723i</v>
      </c>
      <c r="F3398" t="str">
        <f t="shared" si="993"/>
        <v>2.79594015270221-1.01071027617073i</v>
      </c>
      <c r="G3398" t="str">
        <f t="shared" si="994"/>
        <v>0.960833922445652-0.193989937685838i</v>
      </c>
      <c r="H3398" t="str">
        <f t="shared" si="995"/>
        <v>0.00604879389249325-4.37407145336825i</v>
      </c>
      <c r="I3398" t="str">
        <f t="shared" si="996"/>
        <v>-0.0298173287225766-0.0828421831909939i</v>
      </c>
      <c r="K3398" t="str">
        <f t="shared" si="997"/>
        <v>0.00158076100456382-0.000988093818112554i</v>
      </c>
      <c r="L3398" t="str">
        <f t="shared" si="998"/>
        <v>0.000714285714285714-0.00361313732151428i</v>
      </c>
      <c r="M3398" t="str">
        <f t="shared" si="999"/>
        <v>0.0025-0.000112568388141875i</v>
      </c>
      <c r="N3398">
        <f t="shared" si="1000"/>
        <v>19.688348359079271</v>
      </c>
      <c r="O3398">
        <f t="shared" si="1001"/>
        <v>36.805334008122962</v>
      </c>
      <c r="P3398" s="3">
        <f t="shared" si="1002"/>
        <v>-36.805334008122962</v>
      </c>
      <c r="Q3398" s="3">
        <f t="shared" si="1003"/>
        <v>-160.31165164092073</v>
      </c>
      <c r="R3398">
        <f t="shared" si="1004"/>
        <v>19.688348359079271</v>
      </c>
      <c r="S3398">
        <f t="shared" si="1005"/>
        <v>334.71854469704391</v>
      </c>
      <c r="T3398">
        <f t="shared" si="988"/>
        <v>-36.805334008122962</v>
      </c>
    </row>
    <row r="3399" spans="1:20" x14ac:dyDescent="0.25">
      <c r="A3399">
        <f t="shared" si="989"/>
        <v>2111090.4169209078</v>
      </c>
      <c r="B3399">
        <f t="shared" si="1006"/>
        <v>335990.47516689269</v>
      </c>
      <c r="C3399" t="str">
        <f t="shared" si="990"/>
        <v>-0.0135315507165872-0.0047952761847876i</v>
      </c>
      <c r="D3399" t="str">
        <f t="shared" si="991"/>
        <v>2.866759354962-1.37124130454761i</v>
      </c>
      <c r="E3399" t="str">
        <f t="shared" si="992"/>
        <v>-4.32102223106235-18.9286666307304i</v>
      </c>
      <c r="F3399" t="str">
        <f t="shared" si="993"/>
        <v>2.79510657436431-1.01099720785591i</v>
      </c>
      <c r="G3399" t="str">
        <f t="shared" si="994"/>
        <v>0.960547460540058-0.194669043738608i</v>
      </c>
      <c r="H3399" t="str">
        <f t="shared" si="995"/>
        <v>0.00599050283855335-4.35749909886923i</v>
      </c>
      <c r="I3399" t="str">
        <f t="shared" si="996"/>
        <v>-0.0297135263104152-0.0825034901151797i</v>
      </c>
      <c r="K3399" t="str">
        <f t="shared" si="997"/>
        <v>0.00157745816330121-0.000988187555309225i</v>
      </c>
      <c r="L3399" t="str">
        <f t="shared" si="998"/>
        <v>0.000714285714285714-0.00359945937588593i</v>
      </c>
      <c r="M3399" t="str">
        <f t="shared" si="999"/>
        <v>0.0025-0.000112142247600991i</v>
      </c>
      <c r="N3399">
        <f t="shared" si="1000"/>
        <v>19.513177811138405</v>
      </c>
      <c r="O3399">
        <f t="shared" si="1001"/>
        <v>36.859271951650669</v>
      </c>
      <c r="P3399" s="3">
        <f t="shared" si="1002"/>
        <v>-36.859271951650669</v>
      </c>
      <c r="Q3399" s="3">
        <f t="shared" si="1003"/>
        <v>-160.48682218886159</v>
      </c>
      <c r="R3399">
        <f t="shared" si="1004"/>
        <v>19.513177811138405</v>
      </c>
      <c r="S3399">
        <f t="shared" si="1005"/>
        <v>335.99047516689268</v>
      </c>
      <c r="T3399">
        <f t="shared" si="988"/>
        <v>-36.859271951650669</v>
      </c>
    </row>
    <row r="3400" spans="1:20" x14ac:dyDescent="0.25">
      <c r="A3400">
        <f t="shared" si="989"/>
        <v>2119112.5605052076</v>
      </c>
      <c r="B3400">
        <f t="shared" si="1006"/>
        <v>337267.23897252692</v>
      </c>
      <c r="C3400" t="str">
        <f t="shared" si="990"/>
        <v>-0.0134621768718159-0.00472432985510802i</v>
      </c>
      <c r="D3400" t="str">
        <f t="shared" si="991"/>
        <v>2.86292754316598-1.37431644053249i</v>
      </c>
      <c r="E3400" t="str">
        <f t="shared" si="992"/>
        <v>-4.31641677256281-18.8488546613876i</v>
      </c>
      <c r="F3400" t="str">
        <f t="shared" si="993"/>
        <v>2.79426715137882-1.01129621258047i</v>
      </c>
      <c r="G3400" t="str">
        <f t="shared" si="994"/>
        <v>0.960258990102319-0.195350101177332i</v>
      </c>
      <c r="H3400" t="str">
        <f t="shared" si="995"/>
        <v>0.0059327335540566-4.34098954347745i</v>
      </c>
      <c r="I3400" t="str">
        <f t="shared" si="996"/>
        <v>-0.0296104340285092-0.0821660042251965i</v>
      </c>
      <c r="K3400" t="str">
        <f t="shared" si="997"/>
        <v>0.00157415160977589-0.000988270718493253i</v>
      </c>
      <c r="L3400" t="str">
        <f t="shared" si="998"/>
        <v>0.000714285714285714-0.0035858332096891i</v>
      </c>
      <c r="M3400" t="str">
        <f t="shared" si="999"/>
        <v>0.0025-0.000111717720263988i</v>
      </c>
      <c r="N3400">
        <f t="shared" si="1000"/>
        <v>19.337684812864836</v>
      </c>
      <c r="O3400">
        <f t="shared" si="1001"/>
        <v>36.91329962843178</v>
      </c>
      <c r="P3400" s="3">
        <f t="shared" si="1002"/>
        <v>-36.91329962843178</v>
      </c>
      <c r="Q3400" s="3">
        <f t="shared" si="1003"/>
        <v>-160.66231518713516</v>
      </c>
      <c r="R3400">
        <f t="shared" si="1004"/>
        <v>19.337684812864836</v>
      </c>
      <c r="S3400">
        <f t="shared" si="1005"/>
        <v>337.26723897252691</v>
      </c>
      <c r="T3400">
        <f t="shared" si="988"/>
        <v>-36.91329962843178</v>
      </c>
    </row>
    <row r="3401" spans="1:20" x14ac:dyDescent="0.25">
      <c r="A3401">
        <f t="shared" si="989"/>
        <v>2127165.1882351274</v>
      </c>
      <c r="B3401">
        <f t="shared" si="1006"/>
        <v>338548.85448062251</v>
      </c>
      <c r="C3401" t="str">
        <f t="shared" si="990"/>
        <v>-0.0133929047755924-0.00465391175399872i</v>
      </c>
      <c r="D3401" t="str">
        <f t="shared" si="991"/>
        <v>2.85907690109804-1.37738911045261i</v>
      </c>
      <c r="E3401" t="str">
        <f t="shared" si="992"/>
        <v>-4.31182576175833-18.7693533314538i</v>
      </c>
      <c r="F3401" t="str">
        <f t="shared" si="993"/>
        <v>2.79342184646535-1.01160726862554i</v>
      </c>
      <c r="G3401" t="str">
        <f t="shared" si="994"/>
        <v>0.959968498320912-0.196033110857337i</v>
      </c>
      <c r="H3401" t="str">
        <f t="shared" si="995"/>
        <v>0.00587548191948358-4.32454254930602i</v>
      </c>
      <c r="I3401" t="str">
        <f t="shared" si="996"/>
        <v>-0.029508046025965-0.0818297207794886i</v>
      </c>
      <c r="K3401" t="str">
        <f t="shared" si="997"/>
        <v>0.00157084143298549-0.000988343267554049i</v>
      </c>
      <c r="L3401" t="str">
        <f t="shared" si="998"/>
        <v>0.000714285714285714-0.00357225862690685i</v>
      </c>
      <c r="M3401" t="str">
        <f t="shared" si="999"/>
        <v>0.0025-0.000111294800023897i</v>
      </c>
      <c r="N3401">
        <f t="shared" si="1000"/>
        <v>19.161871161868731</v>
      </c>
      <c r="O3401">
        <f t="shared" si="1001"/>
        <v>36.967417350157262</v>
      </c>
      <c r="P3401" s="3">
        <f t="shared" si="1002"/>
        <v>-36.967417350157262</v>
      </c>
      <c r="Q3401" s="3">
        <f t="shared" si="1003"/>
        <v>-160.83812883813127</v>
      </c>
      <c r="R3401">
        <f t="shared" si="1004"/>
        <v>19.161871161868731</v>
      </c>
      <c r="S3401">
        <f t="shared" si="1005"/>
        <v>338.54885448062254</v>
      </c>
      <c r="T3401">
        <f t="shared" si="988"/>
        <v>-36.967417350157262</v>
      </c>
    </row>
    <row r="3402" spans="1:20" x14ac:dyDescent="0.25">
      <c r="A3402">
        <f t="shared" si="989"/>
        <v>2135248.4159504208</v>
      </c>
      <c r="B3402">
        <f t="shared" si="1006"/>
        <v>339835.3401276489</v>
      </c>
      <c r="C3402" t="str">
        <f t="shared" si="990"/>
        <v>-0.0133237354356544-0.00458402077250071i</v>
      </c>
      <c r="D3402" t="str">
        <f t="shared" si="991"/>
        <v>2.85520740121556-1.38045919468197i</v>
      </c>
      <c r="E3402" t="str">
        <f t="shared" si="992"/>
        <v>-4.3072490138975-18.6901611292186i</v>
      </c>
      <c r="F3402" t="str">
        <f t="shared" si="993"/>
        <v>2.79257062216009-1.01193035418815i</v>
      </c>
      <c r="G3402" t="str">
        <f t="shared" si="994"/>
        <v>0.959675972321269-0.196718073573568i</v>
      </c>
      <c r="H3402" t="str">
        <f t="shared" si="995"/>
        <v>0.00581874384345052-4.30815787937097i</v>
      </c>
      <c r="I3402" t="str">
        <f t="shared" si="996"/>
        <v>-0.0294063564934238-0.08149463505578i</v>
      </c>
      <c r="K3402" t="str">
        <f t="shared" si="997"/>
        <v>0.00156752772233185-0.000988405163210453i</v>
      </c>
      <c r="L3402" t="str">
        <f t="shared" si="998"/>
        <v>0.000714285714285714-0.00355873543226425i</v>
      </c>
      <c r="M3402" t="str">
        <f t="shared" si="999"/>
        <v>0.0025-0.000110873480796869i</v>
      </c>
      <c r="N3402">
        <f t="shared" si="1000"/>
        <v>18.985738667751122</v>
      </c>
      <c r="O3402">
        <f t="shared" si="1001"/>
        <v>37.021625426693028</v>
      </c>
      <c r="P3402" s="3">
        <f t="shared" si="1002"/>
        <v>-37.021625426693028</v>
      </c>
      <c r="Q3402" s="3">
        <f t="shared" si="1003"/>
        <v>-161.01426133224888</v>
      </c>
      <c r="R3402">
        <f t="shared" si="1004"/>
        <v>18.985738667751122</v>
      </c>
      <c r="S3402">
        <f t="shared" si="1005"/>
        <v>339.83534012764892</v>
      </c>
      <c r="T3402">
        <f t="shared" si="988"/>
        <v>-37.021625426693028</v>
      </c>
    </row>
    <row r="3403" spans="1:20" x14ac:dyDescent="0.25">
      <c r="A3403">
        <f t="shared" si="989"/>
        <v>2143362.3599310326</v>
      </c>
      <c r="B3403">
        <f t="shared" si="1006"/>
        <v>341126.71442013397</v>
      </c>
      <c r="C3403" t="str">
        <f t="shared" si="990"/>
        <v>-0.0132546698715096-0.00451465579199775i</v>
      </c>
      <c r="D3403" t="str">
        <f t="shared" si="991"/>
        <v>2.85131901679588-1.38352657292028i</v>
      </c>
      <c r="E3403" t="str">
        <f t="shared" si="992"/>
        <v>-4.30268634437789-18.6112765524748i</v>
      </c>
      <c r="F3403" t="str">
        <f t="shared" si="993"/>
        <v>2.79171344081565-1.01226544737875i</v>
      </c>
      <c r="G3403" t="str">
        <f t="shared" si="994"/>
        <v>0.959381399165749-0.197404990059824i</v>
      </c>
      <c r="H3403" t="str">
        <f t="shared" si="995"/>
        <v>0.005762515262514-4.29183529758769i</v>
      </c>
      <c r="I3403" t="str">
        <f t="shared" si="996"/>
        <v>-0.0293053596627401-0.0811607423510098i</v>
      </c>
      <c r="K3403" t="str">
        <f t="shared" si="997"/>
        <v>0.00156421056761176-0.000988456367016303i</v>
      </c>
      <c r="L3403" t="str">
        <f t="shared" si="998"/>
        <v>0.000714285714285714-0.00354526343122559i</v>
      </c>
      <c r="M3403" t="str">
        <f t="shared" si="999"/>
        <v>0.0025-0.000110453756522085i</v>
      </c>
      <c r="N3403">
        <f t="shared" si="1000"/>
        <v>18.809289152033813</v>
      </c>
      <c r="O3403">
        <f t="shared" si="1001"/>
        <v>37.075924166068724</v>
      </c>
      <c r="P3403" s="3">
        <f t="shared" si="1002"/>
        <v>-37.075924166068724</v>
      </c>
      <c r="Q3403" s="3">
        <f t="shared" si="1003"/>
        <v>-161.19071084796619</v>
      </c>
      <c r="R3403">
        <f t="shared" si="1004"/>
        <v>18.809289152033813</v>
      </c>
      <c r="S3403">
        <f t="shared" si="1005"/>
        <v>341.12671442013396</v>
      </c>
      <c r="T3403">
        <f t="shared" si="988"/>
        <v>-37.075924166068724</v>
      </c>
    </row>
    <row r="3404" spans="1:20" x14ac:dyDescent="0.25">
      <c r="A3404">
        <f t="shared" si="989"/>
        <v>2151507.1368987705</v>
      </c>
      <c r="B3404">
        <f t="shared" si="1006"/>
        <v>342422.99593493051</v>
      </c>
      <c r="C3404" t="str">
        <f t="shared" si="990"/>
        <v>-0.0131857091141669-0.00444581568404809i</v>
      </c>
      <c r="D3404" t="str">
        <f t="shared" si="991"/>
        <v>2.84741172194684-1.38659112419759i</v>
      </c>
      <c r="E3404" t="str">
        <f t="shared" si="992"/>
        <v>-4.29813756875224-18.5326981084467i</v>
      </c>
      <c r="F3404" t="str">
        <f t="shared" si="993"/>
        <v>2.79085026460106-1.01261252621853i</v>
      </c>
      <c r="G3404" t="str">
        <f t="shared" si="994"/>
        <v>0.959084765853616-0.198093860987994i</v>
      </c>
      <c r="H3404" t="str">
        <f t="shared" si="995"/>
        <v>0.0057067921409775-4.27557456876754i</v>
      </c>
      <c r="I3404" t="str">
        <f t="shared" si="996"/>
        <v>-0.029205049806658-0.0808280379812756i</v>
      </c>
      <c r="K3404" t="str">
        <f t="shared" si="997"/>
        <v>0.00156089005900752-0.000988496841365892i</v>
      </c>
      <c r="L3404" t="str">
        <f t="shared" si="998"/>
        <v>0.000714285714285714-0.00353184242999163i</v>
      </c>
      <c r="M3404" t="str">
        <f t="shared" si="999"/>
        <v>0.0025-0.000110035621161671i</v>
      </c>
      <c r="N3404">
        <f t="shared" si="1000"/>
        <v>18.632524448095779</v>
      </c>
      <c r="O3404">
        <f t="shared" si="1001"/>
        <v>37.13031387446528</v>
      </c>
      <c r="P3404" s="3">
        <f t="shared" si="1002"/>
        <v>-37.13031387446528</v>
      </c>
      <c r="Q3404" s="3">
        <f t="shared" si="1003"/>
        <v>-161.36747555190422</v>
      </c>
      <c r="R3404">
        <f t="shared" si="1004"/>
        <v>18.632524448095779</v>
      </c>
      <c r="S3404">
        <f t="shared" si="1005"/>
        <v>342.4229959349305</v>
      </c>
      <c r="T3404">
        <f t="shared" si="988"/>
        <v>-37.13031387446528</v>
      </c>
    </row>
    <row r="3405" spans="1:20" x14ac:dyDescent="0.25">
      <c r="A3405">
        <f t="shared" si="989"/>
        <v>2159682.864018986</v>
      </c>
      <c r="B3405">
        <f t="shared" si="1006"/>
        <v>343724.20331948326</v>
      </c>
      <c r="C3405" t="str">
        <f t="shared" si="990"/>
        <v>-0.0131168542058652-0.00437749931021723i</v>
      </c>
      <c r="D3405" t="str">
        <f t="shared" si="991"/>
        <v>2.8434854916172-1.38965272687931i</v>
      </c>
      <c r="E3405" t="str">
        <f t="shared" si="992"/>
        <v>-4.29360250273553-18.4544243137165i</v>
      </c>
      <c r="F3405" t="str">
        <f t="shared" si="993"/>
        <v>2.78998105550173-1.01297156863695i</v>
      </c>
      <c r="G3405" t="str">
        <f t="shared" si="994"/>
        <v>0.958786059321027-0.198784686967288i</v>
      </c>
      <c r="H3405" t="str">
        <f t="shared" si="995"/>
        <v>0.0056515704706999-4.25937545861436i</v>
      </c>
      <c r="I3405" t="str">
        <f t="shared" si="996"/>
        <v>-0.029105421238496-0.0804965172817733i</v>
      </c>
      <c r="K3405" t="str">
        <f t="shared" si="997"/>
        <v>0.00155756628707741-0.00098852654949931i</v>
      </c>
      <c r="L3405" t="str">
        <f t="shared" si="998"/>
        <v>0.000714285714285714-0.00351847223549673i</v>
      </c>
      <c r="M3405" t="str">
        <f t="shared" si="999"/>
        <v>0.0025-0.000109619068700608i</v>
      </c>
      <c r="N3405">
        <f t="shared" si="1000"/>
        <v>18.455446401098982</v>
      </c>
      <c r="O3405">
        <f t="shared" si="1001"/>
        <v>37.184794856203766</v>
      </c>
      <c r="P3405" s="3">
        <f t="shared" si="1002"/>
        <v>-37.184794856203766</v>
      </c>
      <c r="Q3405" s="3">
        <f t="shared" si="1003"/>
        <v>-161.54455359890102</v>
      </c>
      <c r="R3405">
        <f t="shared" si="1004"/>
        <v>18.455446401098982</v>
      </c>
      <c r="S3405">
        <f t="shared" si="1005"/>
        <v>343.72420331948325</v>
      </c>
      <c r="T3405">
        <f t="shared" si="988"/>
        <v>-37.184794856203766</v>
      </c>
    </row>
    <row r="3406" spans="1:20" x14ac:dyDescent="0.25">
      <c r="A3406">
        <f t="shared" si="989"/>
        <v>2167889.6589022581</v>
      </c>
      <c r="B3406">
        <f t="shared" si="1006"/>
        <v>345030.35529209732</v>
      </c>
      <c r="C3406" t="str">
        <f t="shared" si="990"/>
        <v>-0.0130481061998007-0.00430970552191727i</v>
      </c>
      <c r="D3406" t="str">
        <f t="shared" si="991"/>
        <v>2.83954030160718-1.39271125867118i</v>
      </c>
      <c r="E3406" t="str">
        <f t="shared" si="992"/>
        <v>-4.28908096221097-18.3764536941527i</v>
      </c>
      <c r="F3406" t="str">
        <f t="shared" si="993"/>
        <v>2.78910577531936-1.01334255246903i</v>
      </c>
      <c r="G3406" t="str">
        <f t="shared" si="994"/>
        <v>0.958485266441021-0.199477468543456i</v>
      </c>
      <c r="H3406" t="str">
        <f t="shared" si="995"/>
        <v>0.00559684627090609-4.24323773372112i</v>
      </c>
      <c r="I3406" t="str">
        <f t="shared" si="996"/>
        <v>-0.0290064683118288-0.0801661756067377i</v>
      </c>
      <c r="K3406" t="str">
        <f t="shared" si="997"/>
        <v>0.00155423934274615-0.000988545455507602i</v>
      </c>
      <c r="L3406" t="str">
        <f t="shared" si="998"/>
        <v>0.000714285714285714-0.0035051526554062i</v>
      </c>
      <c r="M3406" t="str">
        <f t="shared" si="999"/>
        <v>0.0025-0.000109204093146651i</v>
      </c>
      <c r="N3406">
        <f t="shared" si="1000"/>
        <v>18.278056867924192</v>
      </c>
      <c r="O3406">
        <f t="shared" si="1001"/>
        <v>37.239367413733639</v>
      </c>
      <c r="P3406" s="3">
        <f t="shared" si="1002"/>
        <v>-37.239367413733639</v>
      </c>
      <c r="Q3406" s="3">
        <f t="shared" si="1003"/>
        <v>-161.72194313207581</v>
      </c>
      <c r="R3406">
        <f t="shared" si="1004"/>
        <v>18.278056867924192</v>
      </c>
      <c r="S3406">
        <f t="shared" si="1005"/>
        <v>345.03035529209734</v>
      </c>
      <c r="T3406">
        <f t="shared" si="988"/>
        <v>-37.239367413733639</v>
      </c>
    </row>
    <row r="3407" spans="1:20" x14ac:dyDescent="0.25">
      <c r="A3407">
        <f t="shared" si="989"/>
        <v>2176127.639606087</v>
      </c>
      <c r="B3407">
        <f t="shared" si="1006"/>
        <v>346341.47064220731</v>
      </c>
      <c r="C3407" t="str">
        <f t="shared" si="990"/>
        <v>-0.0129794661598531-0.00424243316024824i</v>
      </c>
      <c r="D3407" t="str">
        <f t="shared" si="991"/>
        <v>2.83557612857897-1.3957665966244i</v>
      </c>
      <c r="E3407" t="str">
        <f t="shared" si="992"/>
        <v>-4.28457276323647-18.298784784838i</v>
      </c>
      <c r="F3407" t="str">
        <f t="shared" si="993"/>
        <v>2.78822438567202-1.0137254554528i</v>
      </c>
      <c r="G3407" t="str">
        <f t="shared" si="994"/>
        <v>0.958182374023512-0.20017220619801i</v>
      </c>
      <c r="H3407" t="str">
        <f t="shared" si="995"/>
        <v>0.00554261558799873-4.2271611615663i</v>
      </c>
      <c r="I3407" t="str">
        <f t="shared" si="996"/>
        <v>-0.0289081854201743-0.0798370083293829i</v>
      </c>
      <c r="K3407" t="str">
        <f t="shared" si="997"/>
        <v>0.00155090931729517-0.000988553524337868i</v>
      </c>
      <c r="L3407" t="str">
        <f t="shared" si="998"/>
        <v>0.000714285714285714-0.00349188349811336i</v>
      </c>
      <c r="M3407" t="str">
        <f t="shared" si="999"/>
        <v>0.0025-0.000108790688530236i</v>
      </c>
      <c r="N3407">
        <f t="shared" si="1000"/>
        <v>18.100357717098007</v>
      </c>
      <c r="O3407">
        <f t="shared" si="1001"/>
        <v>37.294031847621419</v>
      </c>
      <c r="P3407" s="3">
        <f t="shared" si="1002"/>
        <v>-37.294031847621419</v>
      </c>
      <c r="Q3407" s="3">
        <f t="shared" si="1003"/>
        <v>-161.89964228290199</v>
      </c>
      <c r="R3407">
        <f t="shared" si="1004"/>
        <v>18.100357717098007</v>
      </c>
      <c r="S3407">
        <f t="shared" si="1005"/>
        <v>346.3414706422073</v>
      </c>
      <c r="T3407">
        <f t="shared" si="988"/>
        <v>-37.294031847621419</v>
      </c>
    </row>
    <row r="3408" spans="1:20" x14ac:dyDescent="0.25">
      <c r="A3408">
        <f t="shared" si="989"/>
        <v>2184396.9246365903</v>
      </c>
      <c r="B3408">
        <f t="shared" si="1006"/>
        <v>347657.56823064771</v>
      </c>
      <c r="C3408" t="str">
        <f t="shared" si="990"/>
        <v>-0.0129109351603106-0.00417568105584404i</v>
      </c>
      <c r="D3408" t="str">
        <f t="shared" si="991"/>
        <v>2.83159295006712-1.39881861714112i</v>
      </c>
      <c r="E3408" t="str">
        <f t="shared" si="992"/>
        <v>-4.28007772205076-18.2214161299999i</v>
      </c>
      <c r="F3408" t="str">
        <f t="shared" si="993"/>
        <v>2.78733684799404-1.01412025522664i</v>
      </c>
      <c r="G3408" t="str">
        <f t="shared" si="994"/>
        <v>0.957877368815289-0.200868900347435i</v>
      </c>
      <c r="H3408" t="str">
        <f t="shared" si="995"/>
        <v>0.0054888744953727-4.21114551051055i</v>
      </c>
      <c r="I3408" t="str">
        <f t="shared" si="996"/>
        <v>-0.028810566996683-0.079509010841842i</v>
      </c>
      <c r="K3408" t="str">
        <f t="shared" si="997"/>
        <v>0.00154757630235289-0.000988550721798166i</v>
      </c>
      <c r="L3408" t="str">
        <f t="shared" si="998"/>
        <v>0.000714285714285714-0.00347866457273696i</v>
      </c>
      <c r="M3408" t="str">
        <f t="shared" si="999"/>
        <v>0.0025-0.0001083788489044i</v>
      </c>
      <c r="N3408">
        <f t="shared" si="1000"/>
        <v>17.922350828721335</v>
      </c>
      <c r="O3408">
        <f t="shared" si="1001"/>
        <v>37.348788456539154</v>
      </c>
      <c r="P3408" s="3">
        <f t="shared" si="1002"/>
        <v>-37.348788456539154</v>
      </c>
      <c r="Q3408" s="3">
        <f t="shared" si="1003"/>
        <v>-162.07764917127867</v>
      </c>
      <c r="R3408">
        <f t="shared" si="1004"/>
        <v>17.922350828721335</v>
      </c>
      <c r="S3408">
        <f t="shared" si="1005"/>
        <v>347.65756823064771</v>
      </c>
      <c r="T3408">
        <f t="shared" si="988"/>
        <v>-37.348788456539154</v>
      </c>
    </row>
    <row r="3409" spans="1:20" x14ac:dyDescent="0.25">
      <c r="A3409">
        <f t="shared" si="989"/>
        <v>2192697.6329502091</v>
      </c>
      <c r="B3409">
        <f t="shared" si="1006"/>
        <v>348978.66698992415</v>
      </c>
      <c r="C3409" t="str">
        <f t="shared" si="990"/>
        <v>-0.0128425142855934-0.00410944802872272i</v>
      </c>
      <c r="D3409" t="str">
        <f t="shared" si="991"/>
        <v>2.82759074448911-1.40186719597981i</v>
      </c>
      <c r="E3409" t="str">
        <f t="shared" si="992"/>
        <v>-4.27559565507896-18.1443462829405i</v>
      </c>
      <c r="F3409" t="str">
        <f t="shared" si="993"/>
        <v>2.78644312353612-1.01452692932662i</v>
      </c>
      <c r="G3409" t="str">
        <f t="shared" si="994"/>
        <v>0.95757023750003-0.201567551342389i</v>
      </c>
      <c r="H3409" t="str">
        <f t="shared" si="995"/>
        <v>0.00543561909323128-4.19519054979342i</v>
      </c>
      <c r="I3409" t="str">
        <f t="shared" si="996"/>
        <v>-0.028713607513829-0.0791821785551144i</v>
      </c>
      <c r="K3409" t="str">
        <f t="shared" si="997"/>
        <v>0.00154424038988483-0.000988537014562318i</v>
      </c>
      <c r="L3409" t="str">
        <f t="shared" si="998"/>
        <v>0.000714285714285714-0.00346549568911831i</v>
      </c>
      <c r="M3409" t="str">
        <f t="shared" si="999"/>
        <v>0.0025-0.00010796856834469i</v>
      </c>
      <c r="N3409">
        <f t="shared" si="1000"/>
        <v>17.74403809439923</v>
      </c>
      <c r="O3409">
        <f t="shared" si="1001"/>
        <v>37.40363753725299</v>
      </c>
      <c r="P3409" s="3">
        <f t="shared" si="1002"/>
        <v>-37.40363753725299</v>
      </c>
      <c r="Q3409" s="3">
        <f t="shared" si="1003"/>
        <v>-162.25596190560077</v>
      </c>
      <c r="R3409">
        <f t="shared" si="1004"/>
        <v>17.74403809439923</v>
      </c>
      <c r="S3409">
        <f t="shared" si="1005"/>
        <v>348.97866698992414</v>
      </c>
      <c r="T3409">
        <f t="shared" si="988"/>
        <v>-37.40363753725299</v>
      </c>
    </row>
    <row r="3410" spans="1:20" x14ac:dyDescent="0.25">
      <c r="A3410">
        <f t="shared" si="989"/>
        <v>2201029.88395542</v>
      </c>
      <c r="B3410">
        <f t="shared" si="1006"/>
        <v>350304.78592448588</v>
      </c>
      <c r="C3410" t="str">
        <f t="shared" si="990"/>
        <v>-0.0127742046299758-0.00404373288814005i</v>
      </c>
      <c r="D3410" t="str">
        <f t="shared" si="991"/>
        <v>2.82356949115582-1.404912208261i</v>
      </c>
      <c r="E3410" t="str">
        <f t="shared" si="992"/>
        <v>-4.27112637893854-18.0675738059674i</v>
      </c>
      <c r="F3410" t="str">
        <f t="shared" si="993"/>
        <v>2.78554317336533-1.01494545518387i</v>
      </c>
      <c r="G3410" t="str">
        <f t="shared" si="994"/>
        <v>0.957260966698304-0.202268159466914i</v>
      </c>
      <c r="H3410" t="str">
        <f t="shared" si="995"/>
        <v>0.00538284550840332-4.17929604952965i</v>
      </c>
      <c r="I3410" t="str">
        <f t="shared" si="996"/>
        <v>-0.0286173014831039-0.0788565068990008i</v>
      </c>
      <c r="K3410" t="str">
        <f t="shared" si="997"/>
        <v>0.0015409016721837-0.000988512370174561i</v>
      </c>
      <c r="L3410" t="str">
        <f t="shared" si="998"/>
        <v>0.000714285714285714-0.0034523766578186i</v>
      </c>
      <c r="M3410" t="str">
        <f t="shared" si="999"/>
        <v>0.0025-0.000107559840949083i</v>
      </c>
      <c r="N3410">
        <f t="shared" si="1000"/>
        <v>17.565421417166959</v>
      </c>
      <c r="O3410">
        <f t="shared" si="1001"/>
        <v>37.458579384612051</v>
      </c>
      <c r="P3410" s="3">
        <f t="shared" si="1002"/>
        <v>-37.458579384612051</v>
      </c>
      <c r="Q3410" s="3">
        <f t="shared" si="1003"/>
        <v>-162.43457858283304</v>
      </c>
      <c r="R3410">
        <f t="shared" si="1004"/>
        <v>17.565421417166959</v>
      </c>
      <c r="S3410">
        <f t="shared" si="1005"/>
        <v>350.30478592448588</v>
      </c>
      <c r="T3410">
        <f t="shared" si="988"/>
        <v>-37.458579384612051</v>
      </c>
    </row>
    <row r="3411" spans="1:20" x14ac:dyDescent="0.25">
      <c r="A3411">
        <f t="shared" si="989"/>
        <v>2209393.7975144507</v>
      </c>
      <c r="B3411">
        <f t="shared" si="1006"/>
        <v>351635.94411099894</v>
      </c>
      <c r="C3411" t="str">
        <f t="shared" si="990"/>
        <v>-0.0127060072973082-0.00397853443244794i</v>
      </c>
      <c r="D3411" t="str">
        <f t="shared" si="991"/>
        <v>2.81952917028193-1.40795352847304i</v>
      </c>
      <c r="E3411" t="str">
        <f t="shared" si="992"/>
        <v>-4.26666971044486-17.9910972703267i</v>
      </c>
      <c r="F3411" t="str">
        <f t="shared" si="993"/>
        <v>2.78463695836517-1.01537581012187i</v>
      </c>
      <c r="G3411" t="str">
        <f t="shared" si="994"/>
        <v>0.956949542967597-0.202970724937622i</v>
      </c>
      <c r="H3411" t="str">
        <f t="shared" si="995"/>
        <v>0.00533054989416387-4.16346178070619i</v>
      </c>
      <c r="I3411" t="str">
        <f t="shared" si="996"/>
        <v>-0.0285216434547142-0.078531991322054i</v>
      </c>
      <c r="K3411" t="str">
        <f t="shared" si="997"/>
        <v>0.00153756024185943-0.000988476757054085i</v>
      </c>
      <c r="L3411" t="str">
        <f t="shared" si="998"/>
        <v>0.000714285714285714-0.00343930729011616i</v>
      </c>
      <c r="M3411" t="str">
        <f t="shared" si="999"/>
        <v>0.0025-0.000107152660837899i</v>
      </c>
      <c r="N3411">
        <f t="shared" si="1000"/>
        <v>17.386502711417705</v>
      </c>
      <c r="O3411">
        <f t="shared" si="1001"/>
        <v>37.513614291536591</v>
      </c>
      <c r="P3411" s="3">
        <f t="shared" si="1002"/>
        <v>-37.513614291536591</v>
      </c>
      <c r="Q3411" s="3">
        <f t="shared" si="1003"/>
        <v>-162.61349728858229</v>
      </c>
      <c r="R3411">
        <f t="shared" si="1004"/>
        <v>17.386502711417705</v>
      </c>
      <c r="S3411">
        <f t="shared" si="1005"/>
        <v>351.63594411099893</v>
      </c>
      <c r="T3411">
        <f t="shared" si="988"/>
        <v>-37.513614291536591</v>
      </c>
    </row>
    <row r="3412" spans="1:20" x14ac:dyDescent="0.25">
      <c r="A3412">
        <f t="shared" si="989"/>
        <v>2217789.4939450053</v>
      </c>
      <c r="B3412">
        <f t="shared" si="1006"/>
        <v>352972.16069862072</v>
      </c>
      <c r="C3412" t="str">
        <f t="shared" si="990"/>
        <v>-0.0126379234007357-0.00391385144895563i</v>
      </c>
      <c r="D3412" t="str">
        <f t="shared" si="991"/>
        <v>2.8154697629964-1.41099103047812i</v>
      </c>
      <c r="E3412" t="str">
        <f t="shared" si="992"/>
        <v>-4.26222546661629-17.9149152561339i</v>
      </c>
      <c r="F3412" t="str">
        <f t="shared" si="993"/>
        <v>2.78372443923562-1.01581797135376i</v>
      </c>
      <c r="G3412" t="str">
        <f t="shared" si="994"/>
        <v>0.956635952802335-0.203675247902889i</v>
      </c>
      <c r="H3412" t="str">
        <f t="shared" si="995"/>
        <v>0.0052787284300546-4.14768751517848i</v>
      </c>
      <c r="I3412" t="str">
        <f t="shared" si="996"/>
        <v>-0.0284266280172777-0.0782086272915148i</v>
      </c>
      <c r="K3412" t="str">
        <f t="shared" si="997"/>
        <v>0.00153421619182901-0.000988430144499378i</v>
      </c>
      <c r="L3412" t="str">
        <f t="shared" si="998"/>
        <v>0.000714285714285714-0.00342628739800374i</v>
      </c>
      <c r="M3412" t="str">
        <f t="shared" si="999"/>
        <v>0.0025-0.000106747022153715i</v>
      </c>
      <c r="N3412">
        <f t="shared" si="1000"/>
        <v>17.207283902826958</v>
      </c>
      <c r="O3412">
        <f t="shared" si="1001"/>
        <v>37.568742549007823</v>
      </c>
      <c r="P3412" s="3">
        <f t="shared" si="1002"/>
        <v>-37.568742549007823</v>
      </c>
      <c r="Q3412" s="3">
        <f t="shared" si="1003"/>
        <v>-162.79271609717304</v>
      </c>
      <c r="R3412">
        <f t="shared" si="1004"/>
        <v>17.207283902826958</v>
      </c>
      <c r="S3412">
        <f t="shared" si="1005"/>
        <v>352.97216069862071</v>
      </c>
      <c r="T3412">
        <f t="shared" si="988"/>
        <v>-37.568742549007823</v>
      </c>
    </row>
    <row r="3413" spans="1:20" x14ac:dyDescent="0.25">
      <c r="A3413">
        <f t="shared" si="989"/>
        <v>2226217.0940219965</v>
      </c>
      <c r="B3413">
        <f t="shared" si="1006"/>
        <v>354313.45490927546</v>
      </c>
      <c r="C3413" t="str">
        <f t="shared" si="990"/>
        <v>-0.0125699540624183-0.00384968271379663i</v>
      </c>
      <c r="D3413" t="str">
        <f t="shared" si="991"/>
        <v>2.81139125135294-1.41402458751838i</v>
      </c>
      <c r="E3413" t="str">
        <f t="shared" si="992"/>
        <v>-4.25779346467954-17.8390263523086i</v>
      </c>
      <c r="F3413" t="str">
        <f t="shared" si="993"/>
        <v>2.78280557649327-1.01627191597965i</v>
      </c>
      <c r="G3413" t="str">
        <f t="shared" si="994"/>
        <v>0.956320182633912-0.204381728442034i</v>
      </c>
      <c r="H3413" t="str">
        <f t="shared" si="995"/>
        <v>0.00522737732170754-4.13197302566721i</v>
      </c>
      <c r="I3413" t="str">
        <f t="shared" si="996"/>
        <v>-0.0283322497975265-0.0778864102932587i</v>
      </c>
      <c r="K3413" t="str">
        <f t="shared" si="997"/>
        <v>0.00153086961530642-0.000988372502692494i</v>
      </c>
      <c r="L3413" t="str">
        <f t="shared" si="998"/>
        <v>0.000714285714285714-0.00341331679418584i</v>
      </c>
      <c r="M3413" t="str">
        <f t="shared" si="999"/>
        <v>0.0025-0.000106342919061282i</v>
      </c>
      <c r="N3413">
        <f t="shared" si="1000"/>
        <v>17.027766928279675</v>
      </c>
      <c r="O3413">
        <f t="shared" si="1001"/>
        <v>37.623964446055808</v>
      </c>
      <c r="P3413" s="3">
        <f t="shared" si="1002"/>
        <v>-37.623964446055808</v>
      </c>
      <c r="Q3413" s="3">
        <f t="shared" si="1003"/>
        <v>-162.97223307172032</v>
      </c>
      <c r="R3413">
        <f t="shared" si="1004"/>
        <v>17.027766928279675</v>
      </c>
      <c r="S3413">
        <f t="shared" si="1005"/>
        <v>354.31345490927544</v>
      </c>
      <c r="T3413">
        <f t="shared" si="988"/>
        <v>-37.623964446055808</v>
      </c>
    </row>
    <row r="3414" spans="1:20" x14ac:dyDescent="0.25">
      <c r="A3414">
        <f t="shared" si="989"/>
        <v>2234676.71897928</v>
      </c>
      <c r="B3414">
        <f t="shared" si="1006"/>
        <v>355659.84603793069</v>
      </c>
      <c r="C3414" t="str">
        <f t="shared" si="990"/>
        <v>-0.0125021004132486-0.00378602699179855i</v>
      </c>
      <c r="D3414" t="str">
        <f t="shared" si="991"/>
        <v>2.80729361834039-1.41705407222217i</v>
      </c>
      <c r="E3414" t="str">
        <f t="shared" si="992"/>
        <v>-4.25337352207491-17.7634291565089i</v>
      </c>
      <c r="F3414" t="str">
        <f t="shared" si="993"/>
        <v>2.78188033047139-1.01673762098386i</v>
      </c>
      <c r="G3414" t="str">
        <f t="shared" si="994"/>
        <v>0.956002218830726-0.205090166564502i</v>
      </c>
      <c r="H3414" t="str">
        <f t="shared" si="995"/>
        <v>0.00517649280067035-4.11631808575518i</v>
      </c>
      <c r="I3414" t="str">
        <f t="shared" si="996"/>
        <v>-0.0282385034600102-0.0775653358317428i</v>
      </c>
      <c r="K3414" t="str">
        <f t="shared" si="997"/>
        <v>0.00152752060579235-0.000988303802703145i</v>
      </c>
      <c r="L3414" t="str">
        <f t="shared" si="998"/>
        <v>0.000714285714285714-0.00340039529207595i</v>
      </c>
      <c r="M3414" t="str">
        <f t="shared" si="999"/>
        <v>0.0025-0.000105940345747442i</v>
      </c>
      <c r="N3414">
        <f t="shared" si="1000"/>
        <v>16.847953735793936</v>
      </c>
      <c r="O3414">
        <f t="shared" si="1001"/>
        <v>37.67928026974861</v>
      </c>
      <c r="P3414" s="3">
        <f t="shared" si="1002"/>
        <v>-37.67928026974861</v>
      </c>
      <c r="Q3414" s="3">
        <f t="shared" si="1003"/>
        <v>-163.15204626420606</v>
      </c>
      <c r="R3414">
        <f t="shared" si="1004"/>
        <v>16.847953735793936</v>
      </c>
      <c r="S3414">
        <f t="shared" si="1005"/>
        <v>355.65984603793072</v>
      </c>
      <c r="T3414">
        <f t="shared" si="988"/>
        <v>-37.67928026974861</v>
      </c>
    </row>
    <row r="3415" spans="1:20" x14ac:dyDescent="0.25">
      <c r="A3415">
        <f t="shared" si="989"/>
        <v>2243168.4905114011</v>
      </c>
      <c r="B3415">
        <f t="shared" si="1006"/>
        <v>357011.35345287481</v>
      </c>
      <c r="C3415" t="str">
        <f t="shared" si="990"/>
        <v>-0.0124343635925679-0.00372288303635691i</v>
      </c>
      <c r="D3415" t="str">
        <f t="shared" si="991"/>
        <v>2.80317684789308-1.42007935661055i</v>
      </c>
      <c r="E3415" t="str">
        <f t="shared" si="992"/>
        <v>-4.24896545646091-17.6881222750647i</v>
      </c>
      <c r="F3415" t="str">
        <f t="shared" si="993"/>
        <v>2.78094866132006-1.01721506323221i</v>
      </c>
      <c r="G3415" t="str">
        <f t="shared" si="994"/>
        <v>0.955682047698224-0.205800562209031i</v>
      </c>
      <c r="H3415" t="str">
        <f t="shared" si="995"/>
        <v>0.00512607112423245-4.10072246988368i</v>
      </c>
      <c r="I3415" t="str">
        <f t="shared" si="996"/>
        <v>-0.0281453837068008-0.077245399429945i</v>
      </c>
      <c r="K3415" t="str">
        <f t="shared" si="997"/>
        <v>0.00152416925706394-0.000988224016492643i</v>
      </c>
      <c r="L3415" t="str">
        <f t="shared" si="998"/>
        <v>0.000714285714285714-0.00338752270579394i</v>
      </c>
      <c r="M3415" t="str">
        <f t="shared" si="999"/>
        <v>0.0025-0.000105539296421042i</v>
      </c>
      <c r="N3415">
        <f t="shared" si="1000"/>
        <v>16.667846284443868</v>
      </c>
      <c r="O3415">
        <f t="shared" si="1001"/>
        <v>37.7346903051819</v>
      </c>
      <c r="P3415" s="3">
        <f t="shared" si="1002"/>
        <v>-37.7346903051819</v>
      </c>
      <c r="Q3415" s="3">
        <f t="shared" si="1003"/>
        <v>-163.33215371555613</v>
      </c>
      <c r="R3415">
        <f t="shared" si="1004"/>
        <v>16.667846284443868</v>
      </c>
      <c r="S3415">
        <f t="shared" si="1005"/>
        <v>357.0113534528748</v>
      </c>
      <c r="T3415">
        <f t="shared" si="988"/>
        <v>-37.7346903051819</v>
      </c>
    </row>
    <row r="3416" spans="1:20" x14ac:dyDescent="0.25">
      <c r="A3416">
        <f t="shared" si="989"/>
        <v>2251692.5307753445</v>
      </c>
      <c r="B3416">
        <f t="shared" si="1006"/>
        <v>358367.99659599573</v>
      </c>
      <c r="C3416" t="str">
        <f t="shared" si="990"/>
        <v>-0.0123667447478832-0.00366024958931403i</v>
      </c>
      <c r="D3416" t="str">
        <f t="shared" si="991"/>
        <v>2.7990409249013-1.42310031210388i</v>
      </c>
      <c r="E3416" t="str">
        <f t="shared" si="992"/>
        <v>-4.24456908571914-17.6131043229145i</v>
      </c>
      <c r="F3416" t="str">
        <f t="shared" si="993"/>
        <v>2.78001052900633-1.01770421946926i</v>
      </c>
      <c r="G3416" t="str">
        <f t="shared" si="994"/>
        <v>0.955359655478953-0.206512915242822i</v>
      </c>
      <c r="H3416" t="str">
        <f t="shared" si="995"/>
        <v>0.00507610857525373-4.08518595334931i</v>
      </c>
      <c r="I3416" t="str">
        <f t="shared" si="996"/>
        <v>-0.0280528852772017-0.0769265966293114i</v>
      </c>
      <c r="K3416" t="str">
        <f t="shared" si="997"/>
        <v>0.0015208156631644-0.00098813311691772i</v>
      </c>
      <c r="L3416" t="str">
        <f t="shared" si="998"/>
        <v>0.000714285714285714-0.00337469885016332i</v>
      </c>
      <c r="M3416" t="str">
        <f t="shared" si="999"/>
        <v>0.0025-0.000105139765312853i</v>
      </c>
      <c r="N3416">
        <f t="shared" si="1000"/>
        <v>16.487446544283472</v>
      </c>
      <c r="O3416">
        <f t="shared" si="1001"/>
        <v>37.790194835467275</v>
      </c>
      <c r="P3416" s="3">
        <f t="shared" si="1002"/>
        <v>-37.790194835467275</v>
      </c>
      <c r="Q3416" s="3">
        <f t="shared" si="1003"/>
        <v>-163.51255345571653</v>
      </c>
      <c r="R3416">
        <f t="shared" si="1004"/>
        <v>16.487446544283472</v>
      </c>
      <c r="S3416">
        <f t="shared" si="1005"/>
        <v>358.36799659599575</v>
      </c>
      <c r="T3416">
        <f t="shared" si="988"/>
        <v>-37.790194835467275</v>
      </c>
    </row>
    <row r="3417" spans="1:20" x14ac:dyDescent="0.25">
      <c r="A3417">
        <f t="shared" si="989"/>
        <v>2260248.9623922906</v>
      </c>
      <c r="B3417">
        <f t="shared" si="1006"/>
        <v>359729.79498306051</v>
      </c>
      <c r="C3417" t="str">
        <f t="shared" si="990"/>
        <v>-0.0122992450345817-0.00359812538084133i</v>
      </c>
      <c r="D3417" t="str">
        <f t="shared" si="991"/>
        <v>2.79488583522156-1.42611680952857i</v>
      </c>
      <c r="E3417" t="str">
        <f t="shared" si="992"/>
        <v>-4.24018422795881-17.5383739235414i</v>
      </c>
      <c r="F3417" t="str">
        <f t="shared" si="993"/>
        <v>2.77906589331435-1.01820506631549i</v>
      </c>
      <c r="G3417" t="str">
        <f t="shared" si="994"/>
        <v>0.95503502835261-0.207227225460699i</v>
      </c>
      <c r="H3417" t="str">
        <f t="shared" si="995"/>
        <v>0.00502660146199469-4.06970831230068i</v>
      </c>
      <c r="I3417" t="str">
        <f t="shared" si="996"/>
        <v>-0.0279610029474566-0.0766089229897011i</v>
      </c>
      <c r="K3417" t="str">
        <f t="shared" si="997"/>
        <v>0.00151745991839258-0.000988031077734182i</v>
      </c>
      <c r="L3417" t="str">
        <f t="shared" si="998"/>
        <v>0.000714285714285714-0.00336192354070863i</v>
      </c>
      <c r="M3417" t="str">
        <f t="shared" si="999"/>
        <v>0.0025-0.000104741746675486i</v>
      </c>
      <c r="N3417">
        <f t="shared" si="1000"/>
        <v>16.30675649626923</v>
      </c>
      <c r="O3417">
        <f t="shared" si="1001"/>
        <v>37.845794141721925</v>
      </c>
      <c r="P3417" s="3">
        <f t="shared" si="1002"/>
        <v>-37.845794141721925</v>
      </c>
      <c r="Q3417" s="3">
        <f t="shared" si="1003"/>
        <v>-163.69324350373077</v>
      </c>
      <c r="R3417">
        <f t="shared" si="1004"/>
        <v>16.30675649626923</v>
      </c>
      <c r="S3417">
        <f t="shared" si="1005"/>
        <v>359.72979498306051</v>
      </c>
      <c r="T3417">
        <f t="shared" si="988"/>
        <v>-37.845794141721925</v>
      </c>
    </row>
    <row r="3418" spans="1:20" x14ac:dyDescent="0.25">
      <c r="A3418">
        <f t="shared" si="989"/>
        <v>2268837.9084493811</v>
      </c>
      <c r="B3418">
        <f t="shared" si="1006"/>
        <v>361096.76820399612</v>
      </c>
      <c r="C3418" t="str">
        <f t="shared" si="990"/>
        <v>-0.012231865615646-0.00353650912932602i</v>
      </c>
      <c r="D3418" t="str">
        <f t="shared" si="991"/>
        <v>2.79071156568698-1.42912871912407i</v>
      </c>
      <c r="E3418" t="str">
        <f t="shared" si="992"/>
        <v>-4.23581070152156-17.4639297089105i</v>
      </c>
      <c r="F3418" t="str">
        <f t="shared" si="993"/>
        <v>2.77811471384561-1.01871758026462i</v>
      </c>
      <c r="G3418" t="str">
        <f t="shared" si="994"/>
        <v>0.954708152436109-0.207943492584261i</v>
      </c>
      <c r="H3418" t="str">
        <f t="shared" si="995"/>
        <v>0.00497754611794859-4.05428932373522i</v>
      </c>
      <c r="I3418" t="str">
        <f t="shared" si="996"/>
        <v>-0.0278697315304659-0.0762923740893351i</v>
      </c>
      <c r="K3418" t="str">
        <f t="shared" si="997"/>
        <v>0.00151410211729251-0.000987917873600429i</v>
      </c>
      <c r="L3418" t="str">
        <f t="shared" si="998"/>
        <v>0.000714285714285714-0.00334919659365274i</v>
      </c>
      <c r="M3418" t="str">
        <f t="shared" si="999"/>
        <v>0.0025-0.00010434523478331i</v>
      </c>
      <c r="N3418">
        <f t="shared" si="1000"/>
        <v>16.1257781321805</v>
      </c>
      <c r="O3418">
        <f t="shared" si="1001"/>
        <v>37.901488503057188</v>
      </c>
      <c r="P3418" s="3">
        <f t="shared" si="1002"/>
        <v>-37.901488503057188</v>
      </c>
      <c r="Q3418" s="3">
        <f t="shared" si="1003"/>
        <v>-163.8742218678195</v>
      </c>
      <c r="R3418">
        <f t="shared" si="1004"/>
        <v>16.1257781321805</v>
      </c>
      <c r="S3418">
        <f t="shared" si="1005"/>
        <v>361.09676820399613</v>
      </c>
      <c r="T3418">
        <f t="shared" si="988"/>
        <v>-37.901488503057188</v>
      </c>
    </row>
    <row r="3419" spans="1:20" x14ac:dyDescent="0.25">
      <c r="A3419">
        <f t="shared" si="989"/>
        <v>2277459.4925014889</v>
      </c>
      <c r="B3419">
        <f t="shared" si="1006"/>
        <v>362468.93592317129</v>
      </c>
      <c r="C3419" t="str">
        <f t="shared" si="990"/>
        <v>-0.0121646076613662-0.00347539954126179i</v>
      </c>
      <c r="D3419" t="str">
        <f t="shared" si="991"/>
        <v>2.78651810411753-1.43213591054991i</v>
      </c>
      <c r="E3419" t="str">
        <f t="shared" si="992"/>
        <v>-4.23144832498518-17.389770319405i</v>
      </c>
      <c r="F3419" t="str">
        <f t="shared" si="993"/>
        <v>2.77715695001908-1.01924173768068i</v>
      </c>
      <c r="G3419" t="str">
        <f t="shared" si="994"/>
        <v>0.954379013783647-0.208661716261035i</v>
      </c>
      <c r="H3419" t="str">
        <f t="shared" si="995"/>
        <v>0.00492893890167423-4.03892876549559i</v>
      </c>
      <c r="I3419" t="str">
        <f t="shared" si="996"/>
        <v>-0.027779065875496-0.0759769455247347i</v>
      </c>
      <c r="K3419" t="str">
        <f t="shared" si="997"/>
        <v>0.00151074235464285-0.000987793480080812i</v>
      </c>
      <c r="L3419" t="str">
        <f t="shared" si="998"/>
        <v>0.000714285714285714-0.00333651782591427i</v>
      </c>
      <c r="M3419" t="str">
        <f t="shared" si="999"/>
        <v>0.0025-0.000103950223932367i</v>
      </c>
      <c r="N3419">
        <f t="shared" si="1000"/>
        <v>15.944513454541806</v>
      </c>
      <c r="O3419">
        <f t="shared" si="1001"/>
        <v>37.957278196568879</v>
      </c>
      <c r="P3419" s="3">
        <f t="shared" si="1002"/>
        <v>-37.957278196568879</v>
      </c>
      <c r="Q3419" s="3">
        <f t="shared" si="1003"/>
        <v>-164.05548654545819</v>
      </c>
      <c r="R3419">
        <f t="shared" si="1004"/>
        <v>15.944513454541806</v>
      </c>
      <c r="S3419">
        <f t="shared" si="1005"/>
        <v>362.46893592317127</v>
      </c>
      <c r="T3419">
        <f t="shared" si="988"/>
        <v>-37.957278196568879</v>
      </c>
    </row>
    <row r="3420" spans="1:20" x14ac:dyDescent="0.25">
      <c r="A3420">
        <f t="shared" si="989"/>
        <v>2286113.8385729943</v>
      </c>
      <c r="B3420">
        <f t="shared" si="1006"/>
        <v>363846.31787967932</v>
      </c>
      <c r="C3420" t="str">
        <f t="shared" si="990"/>
        <v>-0.0120974723490545-0.00341479531114397i</v>
      </c>
      <c r="D3420" t="str">
        <f t="shared" si="991"/>
        <v>2.78230543933034-1.435138252893i</v>
      </c>
      <c r="E3420" t="str">
        <f t="shared" si="992"/>
        <v>-4.22709691716858-17.315894403767i</v>
      </c>
      <c r="F3420" t="str">
        <f t="shared" si="993"/>
        <v>2.77619256107145-1.0197775147953i</v>
      </c>
      <c r="G3420" t="str">
        <f t="shared" si="994"/>
        <v>0.954047598386782-0.209381896063617i</v>
      </c>
      <c r="H3420" t="str">
        <f t="shared" si="995"/>
        <v>0.00488077619663187-4.02362641626686i</v>
      </c>
      <c r="I3420" t="str">
        <f t="shared" si="996"/>
        <v>-0.0276890008679028-0.0756626329106767i</v>
      </c>
      <c r="K3420" t="str">
        <f t="shared" si="997"/>
        <v>0.00150738072544626-0.000987657873648864i</v>
      </c>
      <c r="L3420" t="str">
        <f t="shared" si="998"/>
        <v>0.000714285714285714-0.00332388705510487i</v>
      </c>
      <c r="M3420" t="str">
        <f t="shared" si="999"/>
        <v>0.0025-0.000103556708440294i</v>
      </c>
      <c r="N3420">
        <f t="shared" si="1000"/>
        <v>15.762964476541157</v>
      </c>
      <c r="O3420">
        <f t="shared" si="1001"/>
        <v>38.013163497325493</v>
      </c>
      <c r="P3420" s="3">
        <f t="shared" si="1002"/>
        <v>-38.013163497325493</v>
      </c>
      <c r="Q3420" s="3">
        <f t="shared" si="1003"/>
        <v>-164.23703552345884</v>
      </c>
      <c r="R3420">
        <f t="shared" si="1004"/>
        <v>15.762964476541157</v>
      </c>
      <c r="S3420">
        <f t="shared" si="1005"/>
        <v>363.8463178796793</v>
      </c>
      <c r="T3420">
        <f t="shared" si="988"/>
        <v>-38.013163497325493</v>
      </c>
    </row>
    <row r="3421" spans="1:20" x14ac:dyDescent="0.25">
      <c r="A3421">
        <f t="shared" si="989"/>
        <v>2294801.0711595714</v>
      </c>
      <c r="B3421">
        <f t="shared" si="1006"/>
        <v>365228.93388762209</v>
      </c>
      <c r="C3421" t="str">
        <f t="shared" si="990"/>
        <v>-0.0120304608627559-0.00335469512136888i</v>
      </c>
      <c r="D3421" t="str">
        <f t="shared" si="991"/>
        <v>2.77807356114991-1.43813561467503i</v>
      </c>
      <c r="E3421" t="str">
        <f t="shared" si="992"/>
        <v>-4.22275629713511-17.2423006190344i</v>
      </c>
      <c r="F3421" t="str">
        <f t="shared" si="993"/>
        <v>2.77522150605737-1.0203248877048i</v>
      </c>
      <c r="G3421" t="str">
        <f t="shared" si="994"/>
        <v>0.953713892174514-0.210104031488817i</v>
      </c>
      <c r="H3421" t="str">
        <f t="shared" si="995"/>
        <v>0.00483305441101957-4.00838205557288i</v>
      </c>
      <c r="I3421" t="str">
        <f t="shared" si="996"/>
        <v>-0.0275995314288461-0.0753494318801334i</v>
      </c>
      <c r="K3421" t="str">
        <f t="shared" si="997"/>
        <v>0.00150401732491879-0.000987511031690351i</v>
      </c>
      <c r="L3421" t="str">
        <f t="shared" si="998"/>
        <v>0.000714285714285714-0.00331130409952666i</v>
      </c>
      <c r="M3421" t="str">
        <f t="shared" si="999"/>
        <v>0.0025-0.000103164682646238i</v>
      </c>
      <c r="N3421">
        <f t="shared" si="1000"/>
        <v>15.581133221952626</v>
      </c>
      <c r="O3421">
        <f t="shared" si="1001"/>
        <v>38.069144678358626</v>
      </c>
      <c r="P3421" s="3">
        <f t="shared" si="1002"/>
        <v>-38.069144678358626</v>
      </c>
      <c r="Q3421" s="3">
        <f t="shared" si="1003"/>
        <v>-164.41886677804737</v>
      </c>
      <c r="R3421">
        <f t="shared" si="1004"/>
        <v>15.581133221952626</v>
      </c>
      <c r="S3421">
        <f t="shared" si="1005"/>
        <v>365.22893388762208</v>
      </c>
      <c r="T3421">
        <f t="shared" si="988"/>
        <v>-38.069144678358626</v>
      </c>
    </row>
    <row r="3422" spans="1:20" x14ac:dyDescent="0.25">
      <c r="A3422">
        <f t="shared" si="989"/>
        <v>2303521.3152299779</v>
      </c>
      <c r="B3422">
        <f t="shared" si="1006"/>
        <v>366616.80383639503</v>
      </c>
      <c r="C3422" t="str">
        <f t="shared" si="990"/>
        <v>-0.0119635743929611-0.00329509764213695i</v>
      </c>
      <c r="D3422" t="str">
        <f t="shared" si="991"/>
        <v>2.77382246041828-1.44112786386009i</v>
      </c>
      <c r="E3422" t="str">
        <f t="shared" si="992"/>
        <v>-4.21842628419712-17.1689876304822i</v>
      </c>
      <c r="F3422" t="str">
        <f t="shared" si="993"/>
        <v>2.77424374384973-1.02088383236739i</v>
      </c>
      <c r="G3422" t="str">
        <f t="shared" si="994"/>
        <v>0.953377881013375-0.210828121956778i</v>
      </c>
      <c r="H3422" t="str">
        <f t="shared" si="995"/>
        <v>0.00478576997761188-3.99319546377334i</v>
      </c>
      <c r="I3422" t="str">
        <f t="shared" si="996"/>
        <v>-0.0275106525150151-0.0750373380842257i</v>
      </c>
      <c r="K3422" t="str">
        <f t="shared" si="997"/>
        <v>0.00150065224847914-0.0009873529325062i</v>
      </c>
      <c r="L3422" t="str">
        <f t="shared" si="998"/>
        <v>0.000714285714285714-0.00329876877816962i</v>
      </c>
      <c r="M3422" t="str">
        <f t="shared" si="999"/>
        <v>0.0025-0.000102774140910777i</v>
      </c>
      <c r="N3422">
        <f t="shared" si="1000"/>
        <v>15.399021725051455</v>
      </c>
      <c r="O3422">
        <f t="shared" si="1001"/>
        <v>38.125222010651669</v>
      </c>
      <c r="P3422" s="3">
        <f t="shared" si="1002"/>
        <v>-38.125222010651669</v>
      </c>
      <c r="Q3422" s="3">
        <f t="shared" si="1003"/>
        <v>-164.60097827494855</v>
      </c>
      <c r="R3422">
        <f t="shared" si="1004"/>
        <v>15.399021725051455</v>
      </c>
      <c r="S3422">
        <f t="shared" si="1005"/>
        <v>366.61680383639504</v>
      </c>
      <c r="T3422">
        <f t="shared" si="988"/>
        <v>-38.125222010651669</v>
      </c>
    </row>
    <row r="3423" spans="1:20" x14ac:dyDescent="0.25">
      <c r="A3423">
        <f t="shared" si="989"/>
        <v>2312274.6962278518</v>
      </c>
      <c r="B3423">
        <f t="shared" si="1006"/>
        <v>368009.94769097335</v>
      </c>
      <c r="C3423" t="str">
        <f t="shared" si="990"/>
        <v>-0.0118968141363166-0.00323600153136038i</v>
      </c>
      <c r="D3423" t="str">
        <f t="shared" si="991"/>
        <v>2.76955212900523-1.44411486786241i</v>
      </c>
      <c r="E3423" t="str">
        <f t="shared" si="992"/>
        <v>-4.21410669791965-17.0959541115615i</v>
      </c>
      <c r="F3423" t="str">
        <f t="shared" si="993"/>
        <v>2.77325923313992-1.02145432460032i</v>
      </c>
      <c r="G3423" t="str">
        <f t="shared" si="994"/>
        <v>0.953039550707527-0.211554166810116i</v>
      </c>
      <c r="H3423" t="str">
        <f t="shared" si="995"/>
        <v>0.00473891935359951-3.97806642206029i</v>
      </c>
      <c r="I3423" t="str">
        <f t="shared" si="996"/>
        <v>-0.0274223591183506-0.0747263471921654i</v>
      </c>
      <c r="K3423" t="str">
        <f t="shared" si="997"/>
        <v>0.00149728559173792-0.000987183555315245i</v>
      </c>
      <c r="L3423" t="str">
        <f t="shared" si="998"/>
        <v>0.000714285714285714-0.00328628091070893i</v>
      </c>
      <c r="M3423" t="str">
        <f t="shared" si="999"/>
        <v>0.0025-0.000102385077615837i</v>
      </c>
      <c r="N3423">
        <f t="shared" si="1000"/>
        <v>15.216632030534015</v>
      </c>
      <c r="O3423">
        <f t="shared" si="1001"/>
        <v>38.181395763130119</v>
      </c>
      <c r="P3423" s="3">
        <f t="shared" si="1002"/>
        <v>-38.181395763130119</v>
      </c>
      <c r="Q3423" s="3">
        <f t="shared" si="1003"/>
        <v>-164.78336796946598</v>
      </c>
      <c r="R3423">
        <f t="shared" si="1004"/>
        <v>15.216632030534015</v>
      </c>
      <c r="S3423">
        <f t="shared" si="1005"/>
        <v>368.00994769097338</v>
      </c>
      <c r="T3423">
        <f t="shared" si="988"/>
        <v>-38.181395763130119</v>
      </c>
    </row>
    <row r="3424" spans="1:20" x14ac:dyDescent="0.25">
      <c r="A3424">
        <f t="shared" si="989"/>
        <v>2321061.3400735175</v>
      </c>
      <c r="B3424">
        <f t="shared" si="1006"/>
        <v>369408.38549219904</v>
      </c>
      <c r="C3424" t="str">
        <f t="shared" si="990"/>
        <v>-0.0118301812953356-0.00317740543457535i</v>
      </c>
      <c r="D3424" t="str">
        <f t="shared" si="991"/>
        <v>2.76526255981834-1.44709649355425i</v>
      </c>
      <c r="E3424" t="str">
        <f t="shared" si="992"/>
        <v>-4.20979735812386-17.0231987438416i</v>
      </c>
      <c r="F3424" t="str">
        <f t="shared" si="993"/>
        <v>2.77226793243813-1.02203634007693i</v>
      </c>
      <c r="G3424" t="str">
        <f t="shared" si="994"/>
        <v>0.952698886998862-0.212282165313037i</v>
      </c>
      <c r="H3424" t="str">
        <f t="shared" si="995"/>
        <v>0.00469249902043109-3.96299471245514i</v>
      </c>
      <c r="I3424" t="str">
        <f t="shared" si="996"/>
        <v>-0.0273346462657713-0.0744164548912068i</v>
      </c>
      <c r="K3424" t="str">
        <f t="shared" si="997"/>
        <v>0.00149391745048683-0.000987002880256848i</v>
      </c>
      <c r="L3424" t="str">
        <f t="shared" si="998"/>
        <v>0.000714285714285714-0.00327384031750242i</v>
      </c>
      <c r="M3424" t="str">
        <f t="shared" si="999"/>
        <v>0.0025-0.000101997487164611i</v>
      </c>
      <c r="N3424">
        <f t="shared" si="1000"/>
        <v>15.033966193435987</v>
      </c>
      <c r="O3424">
        <f t="shared" si="1001"/>
        <v>38.237666202650999</v>
      </c>
      <c r="P3424" s="3">
        <f t="shared" si="1002"/>
        <v>-38.237666202650999</v>
      </c>
      <c r="Q3424" s="3">
        <f t="shared" si="1003"/>
        <v>-164.96603380656401</v>
      </c>
      <c r="R3424">
        <f t="shared" si="1004"/>
        <v>15.033966193435987</v>
      </c>
      <c r="S3424">
        <f t="shared" si="1005"/>
        <v>369.40838549219905</v>
      </c>
      <c r="T3424">
        <f t="shared" si="988"/>
        <v>-38.237666202650999</v>
      </c>
    </row>
    <row r="3425" spans="1:20" x14ac:dyDescent="0.25">
      <c r="A3425">
        <f t="shared" si="989"/>
        <v>2329881.373165797</v>
      </c>
      <c r="B3425">
        <f t="shared" si="1006"/>
        <v>370812.13735706941</v>
      </c>
      <c r="C3425" t="str">
        <f t="shared" si="990"/>
        <v>-0.0117636770781086-0.00311930798485786i</v>
      </c>
      <c r="D3425" t="str">
        <f t="shared" si="991"/>
        <v>2.7609537468131-1.45007260727407i</v>
      </c>
      <c r="E3425" t="str">
        <f t="shared" si="992"/>
        <v>-4.20549808489104-16.9507202169513i</v>
      </c>
      <c r="F3425" t="str">
        <f t="shared" si="993"/>
        <v>2.77126980007369-1.02262985432384i</v>
      </c>
      <c r="G3425" t="str">
        <f t="shared" si="994"/>
        <v>0.95235587556712-0.213012116650449i</v>
      </c>
      <c r="H3425" t="str">
        <f t="shared" si="995"/>
        <v>0.00464650548365635-3.94798011780533i</v>
      </c>
      <c r="I3425" t="str">
        <f t="shared" si="996"/>
        <v>-0.0272475090189028-0.0741076568865936i</v>
      </c>
      <c r="K3425" t="str">
        <f t="shared" si="997"/>
        <v>0.00149054792068784-0.000986810888393347i</v>
      </c>
      <c r="L3425" t="str">
        <f t="shared" si="998"/>
        <v>0.000714285714285714-0.00326144681958798i</v>
      </c>
      <c r="M3425" t="str">
        <f t="shared" si="999"/>
        <v>0.0025-0.000101611363981482i</v>
      </c>
      <c r="N3425">
        <f t="shared" si="1000"/>
        <v>14.851026279047232</v>
      </c>
      <c r="O3425">
        <f t="shared" si="1001"/>
        <v>38.294033593992381</v>
      </c>
      <c r="P3425" s="3">
        <f t="shared" si="1002"/>
        <v>-38.294033593992381</v>
      </c>
      <c r="Q3425" s="3">
        <f t="shared" si="1003"/>
        <v>-165.14897372095277</v>
      </c>
      <c r="R3425">
        <f t="shared" si="1004"/>
        <v>14.851026279047232</v>
      </c>
      <c r="S3425">
        <f t="shared" si="1005"/>
        <v>370.81213735706939</v>
      </c>
      <c r="T3425">
        <f t="shared" si="988"/>
        <v>-38.294033593992381</v>
      </c>
    </row>
    <row r="3426" spans="1:20" x14ac:dyDescent="0.25">
      <c r="A3426">
        <f t="shared" si="989"/>
        <v>2338734.9223838272</v>
      </c>
      <c r="B3426">
        <f t="shared" si="1006"/>
        <v>372221.22347902629</v>
      </c>
      <c r="C3426" t="str">
        <f t="shared" si="990"/>
        <v>-0.011697302698013-0.00306170780274458i</v>
      </c>
      <c r="D3426" t="str">
        <f t="shared" si="991"/>
        <v>2.75662568500292-1.45304307483466i</v>
      </c>
      <c r="E3426" t="str">
        <f t="shared" si="992"/>
        <v>-4.20120869856604-16.8785172285215i</v>
      </c>
      <c r="F3426" t="str">
        <f t="shared" si="993"/>
        <v>2.7702647941954-1.023234842718i</v>
      </c>
      <c r="G3426" t="str">
        <f t="shared" si="994"/>
        <v>0.952010502030001-0.213744019927077i</v>
      </c>
      <c r="H3426" t="str">
        <f t="shared" si="995"/>
        <v>0.00460093527277089-3.93302242178128i</v>
      </c>
      <c r="I3426" t="str">
        <f t="shared" si="996"/>
        <v>-0.0271609424738087-0.0737999489015095i</v>
      </c>
      <c r="K3426" t="str">
        <f t="shared" si="997"/>
        <v>0.0014871770984623-0.000986607561712349i</v>
      </c>
      <c r="L3426" t="str">
        <f t="shared" si="998"/>
        <v>0.000714285714285714-0.00324910023868099i</v>
      </c>
      <c r="M3426" t="str">
        <f t="shared" si="999"/>
        <v>0.0025-0.000101226702511936i</v>
      </c>
      <c r="N3426">
        <f t="shared" si="1000"/>
        <v>14.667814362830342</v>
      </c>
      <c r="O3426">
        <f t="shared" si="1001"/>
        <v>38.350498199843365</v>
      </c>
      <c r="P3426" s="3">
        <f t="shared" si="1002"/>
        <v>-38.350498199843365</v>
      </c>
      <c r="Q3426" s="3">
        <f t="shared" si="1003"/>
        <v>-165.33218563716966</v>
      </c>
      <c r="R3426">
        <f t="shared" si="1004"/>
        <v>14.667814362830342</v>
      </c>
      <c r="S3426">
        <f t="shared" si="1005"/>
        <v>372.22122347902626</v>
      </c>
      <c r="T3426">
        <f t="shared" si="988"/>
        <v>-38.350498199843365</v>
      </c>
    </row>
    <row r="3427" spans="1:20" x14ac:dyDescent="0.25">
      <c r="A3427">
        <f t="shared" si="989"/>
        <v>2347622.1150888857</v>
      </c>
      <c r="B3427">
        <f t="shared" si="1006"/>
        <v>373635.6641282466</v>
      </c>
      <c r="C3427" t="str">
        <f t="shared" si="990"/>
        <v>-0.0116310593734225-0.00300460349615694i</v>
      </c>
      <c r="D3427" t="str">
        <f t="shared" si="991"/>
        <v>2.75227837046905-1.4560077615317i</v>
      </c>
      <c r="E3427" t="str">
        <f t="shared" si="992"/>
        <v>-4.19692901976042-16.8065884841279i</v>
      </c>
      <c r="F3427" t="str">
        <f t="shared" si="993"/>
        <v>2.76925287277192-1.02385128048376i</v>
      </c>
      <c r="G3427" t="str">
        <f t="shared" si="994"/>
        <v>0.951662751943294-0.214477874166569i</v>
      </c>
      <c r="H3427" t="str">
        <f t="shared" si="995"/>
        <v>0.00455578494106209-3.91812140887312i</v>
      </c>
      <c r="I3427" t="str">
        <f t="shared" si="996"/>
        <v>-0.0270749417607223-0.0734933266770264i</v>
      </c>
      <c r="K3427" t="str">
        <f t="shared" si="997"/>
        <v>0.00148380508008-0.000986392883128879i</v>
      </c>
      <c r="L3427" t="str">
        <f t="shared" si="998"/>
        <v>0.000714285714285714-0.00323680039717175i</v>
      </c>
      <c r="M3427" t="str">
        <f t="shared" si="999"/>
        <v>0.0025-0.000100843497222491i</v>
      </c>
      <c r="N3427">
        <f t="shared" si="1000"/>
        <v>14.484332530333546</v>
      </c>
      <c r="O3427">
        <f t="shared" si="1001"/>
        <v>38.407060280794141</v>
      </c>
      <c r="P3427" s="3">
        <f t="shared" si="1002"/>
        <v>-38.407060280794141</v>
      </c>
      <c r="Q3427" s="3">
        <f t="shared" si="1003"/>
        <v>-165.51566746966645</v>
      </c>
      <c r="R3427">
        <f t="shared" si="1004"/>
        <v>14.484332530333546</v>
      </c>
      <c r="S3427">
        <f t="shared" si="1005"/>
        <v>373.63566412824662</v>
      </c>
      <c r="T3427">
        <f t="shared" si="988"/>
        <v>-38.407060280794141</v>
      </c>
    </row>
    <row r="3428" spans="1:20" x14ac:dyDescent="0.25">
      <c r="A3428">
        <f t="shared" si="989"/>
        <v>2356543.0791262235</v>
      </c>
      <c r="B3428">
        <f t="shared" si="1006"/>
        <v>375055.47965193394</v>
      </c>
      <c r="C3428" t="str">
        <f t="shared" si="990"/>
        <v>-0.0115649483274162-0.00294799366033023i</v>
      </c>
      <c r="D3428" t="str">
        <f t="shared" si="991"/>
        <v>2.74791180037059-1.45896653215225i</v>
      </c>
      <c r="E3428" t="str">
        <f t="shared" si="992"/>
        <v>-4.19265886935609-16.7349326972346i</v>
      </c>
      <c r="F3428" t="str">
        <f t="shared" si="993"/>
        <v>2.76823399359214-1.02447914268998i</v>
      </c>
      <c r="G3428" t="str">
        <f t="shared" si="994"/>
        <v>0.951312610801013-0.215213678310588i</v>
      </c>
      <c r="H3428" t="str">
        <f t="shared" si="995"/>
        <v>0.00451105106545671-3.90327686438749i</v>
      </c>
      <c r="I3428" t="str">
        <f t="shared" si="996"/>
        <v>-0.0269895020437824-0.0731877859720523i</v>
      </c>
      <c r="K3428" t="str">
        <f t="shared" si="997"/>
        <v>0.00148043196194817-0.000986166836487367i</v>
      </c>
      <c r="L3428" t="str">
        <f t="shared" si="998"/>
        <v>0.000714285714285714-0.00322454711812288i</v>
      </c>
      <c r="M3428" t="str">
        <f t="shared" si="999"/>
        <v>0.0025-0.000100461742600609i</v>
      </c>
      <c r="N3428">
        <f t="shared" si="1000"/>
        <v>14.300582877106507</v>
      </c>
      <c r="O3428">
        <f t="shared" si="1001"/>
        <v>38.463720095326153</v>
      </c>
      <c r="P3428" s="3">
        <f t="shared" si="1002"/>
        <v>-38.463720095326153</v>
      </c>
      <c r="Q3428" s="3">
        <f t="shared" si="1003"/>
        <v>-165.69941712289349</v>
      </c>
      <c r="R3428">
        <f t="shared" si="1004"/>
        <v>14.300582877106507</v>
      </c>
      <c r="S3428">
        <f t="shared" si="1005"/>
        <v>375.05547965193392</v>
      </c>
      <c r="T3428">
        <f t="shared" si="988"/>
        <v>-38.463720095326153</v>
      </c>
    </row>
    <row r="3429" spans="1:20" x14ac:dyDescent="0.25">
      <c r="A3429">
        <f t="shared" si="989"/>
        <v>2365497.9428269034</v>
      </c>
      <c r="B3429">
        <f t="shared" si="1006"/>
        <v>376480.6904746113</v>
      </c>
      <c r="C3429" t="str">
        <f t="shared" si="990"/>
        <v>-0.0114989707874882-0.00289187687774743i</v>
      </c>
      <c r="D3429" t="str">
        <f t="shared" si="991"/>
        <v>2.74352597295425-1.46191925098352i</v>
      </c>
      <c r="E3429" t="str">
        <f t="shared" si="992"/>
        <v>-4.18839806850826-16.6635485891387i</v>
      </c>
      <c r="F3429" t="str">
        <f t="shared" si="993"/>
        <v>2.76720811426557-1.02511840424702i</v>
      </c>
      <c r="G3429" t="str">
        <f t="shared" si="994"/>
        <v>0.950960064035536-0.215951431217914i</v>
      </c>
      <c r="H3429" t="str">
        <f t="shared" si="995"/>
        <v>0.00446673024637072-3.88848857444456i</v>
      </c>
      <c r="I3429" t="str">
        <f t="shared" si="996"/>
        <v>-0.0269046185207702-0.0728833225632843i</v>
      </c>
      <c r="K3429" t="str">
        <f t="shared" si="997"/>
        <v>0.0014770578406006-0.000985929406563461i</v>
      </c>
      <c r="L3429" t="str">
        <f t="shared" si="998"/>
        <v>0.000714285714285714-0.00321234022526686i</v>
      </c>
      <c r="M3429" t="str">
        <f t="shared" si="999"/>
        <v>0.0025-0.000100081433154621i</v>
      </c>
      <c r="N3429">
        <f t="shared" si="1000"/>
        <v>14.116567508616356</v>
      </c>
      <c r="O3429">
        <f t="shared" si="1001"/>
        <v>38.520477899801762</v>
      </c>
      <c r="P3429" s="3">
        <f t="shared" si="1002"/>
        <v>-38.520477899801762</v>
      </c>
      <c r="Q3429" s="3">
        <f t="shared" si="1003"/>
        <v>-165.88343249138364</v>
      </c>
      <c r="R3429">
        <f t="shared" si="1004"/>
        <v>14.116567508616356</v>
      </c>
      <c r="S3429">
        <f t="shared" si="1005"/>
        <v>376.48069047461132</v>
      </c>
      <c r="T3429">
        <f t="shared" si="988"/>
        <v>-38.520477899801762</v>
      </c>
    </row>
    <row r="3430" spans="1:20" x14ac:dyDescent="0.25">
      <c r="A3430">
        <f t="shared" si="989"/>
        <v>2374486.8350096457</v>
      </c>
      <c r="B3430">
        <f t="shared" si="1006"/>
        <v>377911.31709841482</v>
      </c>
      <c r="C3430" t="str">
        <f t="shared" si="990"/>
        <v>-0.0114331279852567-0.00283625171807588i</v>
      </c>
      <c r="D3430" t="str">
        <f t="shared" si="991"/>
        <v>2.73912088756425-1.46486578182181i</v>
      </c>
      <c r="E3430" t="str">
        <f t="shared" si="992"/>
        <v>-4.1841464386489-16.5924348889148i</v>
      </c>
      <c r="F3430" t="str">
        <f t="shared" si="993"/>
        <v>2.76617519222283-1.02576903990382i</v>
      </c>
      <c r="G3430" t="str">
        <f t="shared" si="994"/>
        <v>0.950605097017755-0.216691131663526i</v>
      </c>
      <c r="H3430" t="str">
        <f t="shared" si="995"/>
        <v>0.00442281910755944-3.87375632597484i</v>
      </c>
      <c r="I3430" t="str">
        <f t="shared" si="996"/>
        <v>-0.0268202864228492-0.0725799322451591i</v>
      </c>
      <c r="K3430" t="str">
        <f t="shared" si="997"/>
        <v>0.0014736828126865-0.000985680579065722i</v>
      </c>
      <c r="L3430" t="str">
        <f t="shared" si="998"/>
        <v>0.000714285714285714-0.00320017954300345i</v>
      </c>
      <c r="M3430" t="str">
        <f t="shared" si="999"/>
        <v>0.0025-0.0000997025634136496i</v>
      </c>
      <c r="N3430">
        <f t="shared" si="1000"/>
        <v>13.932288540157685</v>
      </c>
      <c r="O3430">
        <f t="shared" si="1001"/>
        <v>38.577333948454474</v>
      </c>
      <c r="P3430" s="3">
        <f t="shared" si="1002"/>
        <v>-38.577333948454474</v>
      </c>
      <c r="Q3430" s="3">
        <f t="shared" si="1003"/>
        <v>-166.06771145984231</v>
      </c>
      <c r="R3430">
        <f t="shared" si="1004"/>
        <v>13.932288540157685</v>
      </c>
      <c r="S3430">
        <f t="shared" si="1005"/>
        <v>377.91131709841483</v>
      </c>
      <c r="T3430">
        <f t="shared" si="988"/>
        <v>-38.577333948454474</v>
      </c>
    </row>
    <row r="3431" spans="1:20" x14ac:dyDescent="0.25">
      <c r="A3431">
        <f t="shared" si="989"/>
        <v>2383509.8849826823</v>
      </c>
      <c r="B3431">
        <f t="shared" si="1006"/>
        <v>379347.3801033888</v>
      </c>
      <c r="C3431" t="str">
        <f t="shared" si="990"/>
        <v>-0.0113674211561718-0.00278111673810937i</v>
      </c>
      <c r="D3431" t="str">
        <f t="shared" si="991"/>
        <v>2.73469654465197-1.46780598798164i</v>
      </c>
      <c r="E3431" t="str">
        <f t="shared" si="992"/>
        <v>-4.17990380148926-16.5215903333605i</v>
      </c>
      <c r="F3431" t="str">
        <f t="shared" si="993"/>
        <v>2.7651351847161-1.02643102424491i</v>
      </c>
      <c r="G3431" t="str">
        <f t="shared" si="994"/>
        <v>0.950247695057235-0.21743277833769i</v>
      </c>
      <c r="H3431" t="str">
        <f t="shared" si="995"/>
        <v>0.00437931429596937-3.85907990671588i</v>
      </c>
      <c r="I3431" t="str">
        <f t="shared" si="996"/>
        <v>-0.0267365010143058-0.0722776108298002i</v>
      </c>
      <c r="K3431" t="str">
        <f t="shared" si="997"/>
        <v>0.00147030697495947-0.000985420340637107i</v>
      </c>
      <c r="L3431" t="str">
        <f t="shared" si="998"/>
        <v>0.000714285714285714-0.00318806489639714i</v>
      </c>
      <c r="M3431" t="str">
        <f t="shared" si="999"/>
        <v>0.0025-0.000099325127927525i</v>
      </c>
      <c r="N3431">
        <f t="shared" si="1000"/>
        <v>13.747748096767708</v>
      </c>
      <c r="O3431">
        <f t="shared" si="1001"/>
        <v>38.63428849337997</v>
      </c>
      <c r="P3431" s="3">
        <f t="shared" si="1002"/>
        <v>-38.63428849337997</v>
      </c>
      <c r="Q3431" s="3">
        <f t="shared" si="1003"/>
        <v>-166.25225190323229</v>
      </c>
      <c r="R3431">
        <f t="shared" si="1004"/>
        <v>13.747748096767708</v>
      </c>
      <c r="S3431">
        <f t="shared" si="1005"/>
        <v>379.34738010338879</v>
      </c>
      <c r="T3431">
        <f t="shared" si="988"/>
        <v>-38.63428849337997</v>
      </c>
    </row>
    <row r="3432" spans="1:20" x14ac:dyDescent="0.25">
      <c r="A3432">
        <f t="shared" si="989"/>
        <v>2392567.2225456168</v>
      </c>
      <c r="B3432">
        <f t="shared" si="1006"/>
        <v>380788.90014778171</v>
      </c>
      <c r="C3432" t="str">
        <f t="shared" si="990"/>
        <v>-0.0113018515392257-0.0027264704817148i</v>
      </c>
      <c r="D3432" t="str">
        <f t="shared" si="991"/>
        <v>2.73025294578571-1.47073973230488i</v>
      </c>
      <c r="E3432" t="str">
        <f t="shared" si="992"/>
        <v>-4.17566997902318-16.4510136669425i</v>
      </c>
      <c r="F3432" t="str">
        <f t="shared" si="993"/>
        <v>2.76408804881953-1.02710433168737i</v>
      </c>
      <c r="G3432" t="str">
        <f t="shared" si="994"/>
        <v>0.94988784340238-0.218176369845031i</v>
      </c>
      <c r="H3432" t="str">
        <f t="shared" si="995"/>
        <v>0.00433621248159248-3.84445910520944i</v>
      </c>
      <c r="I3432" t="str">
        <f t="shared" si="996"/>
        <v>-0.0266532575922925-0.0719763541469725i</v>
      </c>
      <c r="K3432" t="str">
        <f t="shared" si="997"/>
        <v>0.00146693042426649-0.000985148678856338i</v>
      </c>
      <c r="L3432" t="str">
        <f t="shared" si="998"/>
        <v>0.000714285714285714-0.00317599611117468i</v>
      </c>
      <c r="M3432" t="str">
        <f t="shared" si="999"/>
        <v>0.0025-0.0000989491212667109i</v>
      </c>
      <c r="N3432">
        <f t="shared" si="1000"/>
        <v>13.562948313139742</v>
      </c>
      <c r="O3432">
        <f t="shared" si="1001"/>
        <v>38.69134178452552</v>
      </c>
      <c r="P3432" s="3">
        <f t="shared" si="1002"/>
        <v>-38.69134178452552</v>
      </c>
      <c r="Q3432" s="3">
        <f t="shared" si="1003"/>
        <v>-166.43705168686026</v>
      </c>
      <c r="R3432">
        <f t="shared" si="1004"/>
        <v>13.562948313139742</v>
      </c>
      <c r="S3432">
        <f t="shared" si="1005"/>
        <v>380.7889001477817</v>
      </c>
      <c r="T3432">
        <f t="shared" si="988"/>
        <v>-38.69134178452552</v>
      </c>
    </row>
    <row r="3433" spans="1:20" x14ac:dyDescent="0.25">
      <c r="A3433">
        <f t="shared" si="989"/>
        <v>2401658.9779912899</v>
      </c>
      <c r="B3433">
        <f t="shared" si="1006"/>
        <v>382235.89796834328</v>
      </c>
      <c r="C3433" t="str">
        <f t="shared" si="990"/>
        <v>-0.0112364203766613-0.00267231147978169i</v>
      </c>
      <c r="D3433" t="str">
        <f t="shared" si="991"/>
        <v>2.72579009366025-1.47366687717034i</v>
      </c>
      <c r="E3433" t="str">
        <f t="shared" si="992"/>
        <v>-4.17144479352995-16.380703641744i</v>
      </c>
      <c r="F3433" t="str">
        <f t="shared" si="993"/>
        <v>2.76303374142986-1.0277889364779i</v>
      </c>
      <c r="G3433" t="str">
        <f t="shared" si="994"/>
        <v>0.949525527240603-0.218921904703614i</v>
      </c>
      <c r="H3433" t="str">
        <f t="shared" si="995"/>
        <v>0.00429351035732057-3.82989371079828i</v>
      </c>
      <c r="I3433" t="str">
        <f t="shared" si="996"/>
        <v>-0.0265705514865757-0.0716761580440347i</v>
      </c>
      <c r="K3433" t="str">
        <f t="shared" si="997"/>
        <v>0.00146355325753671-0.000984865582239099i</v>
      </c>
      <c r="L3433" t="str">
        <f t="shared" si="998"/>
        <v>0.000714285714285714-0.00316397301372253i</v>
      </c>
      <c r="M3433" t="str">
        <f t="shared" si="999"/>
        <v>0.0025-0.0000985745380222267i</v>
      </c>
      <c r="N3433">
        <f t="shared" si="1000"/>
        <v>13.377891333531323</v>
      </c>
      <c r="O3433">
        <f t="shared" si="1001"/>
        <v>38.748494069680774</v>
      </c>
      <c r="P3433" s="3">
        <f t="shared" si="1002"/>
        <v>-38.748494069680774</v>
      </c>
      <c r="Q3433" s="3">
        <f t="shared" si="1003"/>
        <v>-166.62210866646868</v>
      </c>
      <c r="R3433">
        <f t="shared" si="1004"/>
        <v>13.377891333531323</v>
      </c>
      <c r="S3433">
        <f t="shared" si="1005"/>
        <v>382.23589796834329</v>
      </c>
      <c r="T3433">
        <f t="shared" si="988"/>
        <v>-38.748494069680774</v>
      </c>
    </row>
    <row r="3434" spans="1:20" x14ac:dyDescent="0.25">
      <c r="A3434">
        <f t="shared" si="989"/>
        <v>2410785.2821076568</v>
      </c>
      <c r="B3434">
        <f t="shared" si="1006"/>
        <v>383688.39438062301</v>
      </c>
      <c r="C3434" t="str">
        <f t="shared" si="990"/>
        <v>-0.0111711289136807-0.00261863825017761i</v>
      </c>
      <c r="D3434" t="str">
        <f t="shared" si="991"/>
        <v>2.72130799210644-1.47658728450322i</v>
      </c>
      <c r="E3434" t="str">
        <f t="shared" si="992"/>
        <v>-4.16722806757686-16.3106590174103i</v>
      </c>
      <c r="F3434" t="str">
        <f t="shared" si="993"/>
        <v>2.76197221926685-1.02848481268973i</v>
      </c>
      <c r="G3434" t="str">
        <f t="shared" si="994"/>
        <v>0.949160731698515-0.219669381343998i</v>
      </c>
      <c r="H3434" t="str">
        <f t="shared" si="995"/>
        <v>0.00425120463880176-3.81538351362299i</v>
      </c>
      <c r="I3434" t="str">
        <f t="shared" si="996"/>
        <v>-0.0264883780592807-0.0713770183858867i</v>
      </c>
      <c r="K3434" t="str">
        <f t="shared" si="997"/>
        <v>0.00146017557177043-0.000984571040239042i</v>
      </c>
      <c r="L3434" t="str">
        <f t="shared" si="998"/>
        <v>0.000714285714285714-0.00315199543108441i</v>
      </c>
      <c r="M3434" t="str">
        <f t="shared" si="999"/>
        <v>0.0025-0.0000982013728055658i</v>
      </c>
      <c r="N3434">
        <f t="shared" si="1000"/>
        <v>13.192579311679168</v>
      </c>
      <c r="O3434">
        <f t="shared" si="1001"/>
        <v>38.805745594468711</v>
      </c>
      <c r="P3434" s="3">
        <f t="shared" si="1002"/>
        <v>-38.805745594468711</v>
      </c>
      <c r="Q3434" s="3">
        <f t="shared" si="1003"/>
        <v>-166.80742068832083</v>
      </c>
      <c r="R3434">
        <f t="shared" si="1004"/>
        <v>13.192579311679168</v>
      </c>
      <c r="S3434">
        <f t="shared" si="1005"/>
        <v>383.68839438062298</v>
      </c>
      <c r="T3434">
        <f t="shared" si="988"/>
        <v>-38.805745594468711</v>
      </c>
    </row>
    <row r="3435" spans="1:20" x14ac:dyDescent="0.25">
      <c r="A3435">
        <f t="shared" si="989"/>
        <v>2419946.2661796664</v>
      </c>
      <c r="B3435">
        <f t="shared" si="1006"/>
        <v>385146.41027926939</v>
      </c>
      <c r="C3435" t="str">
        <f t="shared" si="990"/>
        <v>-0.0111059783981552-0.00256544929770654i</v>
      </c>
      <c r="D3435" t="str">
        <f t="shared" si="991"/>
        <v>2.71680664610061-1.47950081578498i</v>
      </c>
      <c r="E3435" t="str">
        <f t="shared" si="992"/>
        <v>-4.16301962402206-16.2408785610984i</v>
      </c>
      <c r="F3435" t="str">
        <f t="shared" si="993"/>
        <v>2.76090343887389-1.02919193421961i</v>
      </c>
      <c r="G3435" t="str">
        <f t="shared" si="994"/>
        <v>0.94879344184211-0.220418798108311i</v>
      </c>
      <c r="H3435" t="str">
        <f t="shared" si="995"/>
        <v>0.0042092920642983-3.80092830461912i</v>
      </c>
      <c r="I3435" t="str">
        <f t="shared" si="996"/>
        <v>-0.0264067327046438-0.0710789310549272i</v>
      </c>
      <c r="K3435" t="str">
        <f t="shared" si="997"/>
        <v>0.00145679746402786-0.00098426504324869i</v>
      </c>
      <c r="L3435" t="str">
        <f t="shared" si="998"/>
        <v>0.000714285714285714-0.00314006319095877i</v>
      </c>
      <c r="M3435" t="str">
        <f t="shared" si="999"/>
        <v>0.0025-0.0000978296202486207i</v>
      </c>
      <c r="N3435">
        <f t="shared" si="1000"/>
        <v>13.007014410706233</v>
      </c>
      <c r="O3435">
        <f t="shared" si="1001"/>
        <v>38.863096602335816</v>
      </c>
      <c r="P3435" s="3">
        <f t="shared" si="1002"/>
        <v>-38.863096602335816</v>
      </c>
      <c r="Q3435" s="3">
        <f t="shared" si="1003"/>
        <v>-166.99298558929377</v>
      </c>
      <c r="R3435">
        <f t="shared" si="1004"/>
        <v>13.007014410706233</v>
      </c>
      <c r="S3435">
        <f t="shared" si="1005"/>
        <v>385.14641027926939</v>
      </c>
      <c r="T3435">
        <f t="shared" si="988"/>
        <v>-38.863096602335816</v>
      </c>
    </row>
    <row r="3436" spans="1:20" x14ac:dyDescent="0.25">
      <c r="A3436">
        <f t="shared" si="989"/>
        <v>2429142.0619911486</v>
      </c>
      <c r="B3436">
        <f t="shared" si="1006"/>
        <v>386609.9666383306</v>
      </c>
      <c r="C3436" t="str">
        <f t="shared" si="990"/>
        <v>-0.0110409700803346-0.00251274311407278i</v>
      </c>
      <c r="D3436" t="str">
        <f t="shared" si="991"/>
        <v>2.71228606177402-1.48240733206319i</v>
      </c>
      <c r="E3436" t="str">
        <f t="shared" si="992"/>
        <v>-4.15881928601721-16.1713610474244i</v>
      </c>
      <c r="F3436" t="str">
        <f t="shared" si="993"/>
        <v>2.75982735661857-1.02991027478477i</v>
      </c>
      <c r="G3436" t="str">
        <f t="shared" si="994"/>
        <v>0.948423642676971-0.221170153249295i</v>
      </c>
      <c r="H3436" t="str">
        <f t="shared" si="995"/>
        <v>0.00416776939454551-3.78652787551394i</v>
      </c>
      <c r="I3436" t="str">
        <f t="shared" si="996"/>
        <v>-0.0263256108487629-0.0707818919510029i</v>
      </c>
      <c r="K3436" t="str">
        <f t="shared" si="997"/>
        <v>0.00145341903141807-0.000983947582600129i</v>
      </c>
      <c r="L3436" t="str">
        <f t="shared" si="998"/>
        <v>0.000714285714285714-0.00312817612169632i</v>
      </c>
      <c r="M3436" t="str">
        <f t="shared" si="999"/>
        <v>0.0025-0.0000974592750036071i</v>
      </c>
      <c r="N3436">
        <f t="shared" si="1000"/>
        <v>12.821198803034321</v>
      </c>
      <c r="O3436">
        <f t="shared" si="1001"/>
        <v>38.920547334542917</v>
      </c>
      <c r="P3436" s="3">
        <f t="shared" si="1002"/>
        <v>-38.920547334542917</v>
      </c>
      <c r="Q3436" s="3">
        <f t="shared" si="1003"/>
        <v>-167.17880119696568</v>
      </c>
      <c r="R3436">
        <f t="shared" si="1004"/>
        <v>12.821198803034321</v>
      </c>
      <c r="S3436">
        <f t="shared" si="1005"/>
        <v>386.6099666383306</v>
      </c>
      <c r="T3436">
        <f t="shared" ref="T3436:T3499" si="1007">P3436</f>
        <v>-38.920547334542917</v>
      </c>
    </row>
    <row r="3437" spans="1:20" x14ac:dyDescent="0.25">
      <c r="A3437">
        <f t="shared" ref="A3437:A3500" si="1008">2*PI()*B3437</f>
        <v>2438372.801826715</v>
      </c>
      <c r="B3437">
        <f t="shared" si="1006"/>
        <v>388079.08451155626</v>
      </c>
      <c r="C3437" t="str">
        <f t="shared" ref="C3437:C3500" si="1009">IMPRODUCT(D3437,E3437,$C$40,,K3437,$C$41)</f>
        <v>-0.0109761052125566-0.00246051817784813i</v>
      </c>
      <c r="D3437" t="str">
        <f t="shared" ref="D3437:D3500" si="1010">IMDIV(IMPRODUCT($C$37,$C$38,COMPLEX(1,A3437/$C$38)),IMSUM(-1*A3437*A3437/$C$39,COMPLEX(0,1*A3437)))</f>
        <v>2.70774624642216-1.48530669396165i</v>
      </c>
      <c r="E3437" t="str">
        <f t="shared" ref="E3437:E3500" si="1011">IMDIV(IMPRODUCT(IMSUM(F3437,G3437),$C$29,H3437),IMSUM(1,I3437))</f>
        <v>-4.15462687700974-16.1021052584124i</v>
      </c>
      <c r="F3437" t="str">
        <f t="shared" ref="F3437:F3500" si="1012">IMDIV(IMPRODUCT($C$14,$C$15,COMPLEX(1,A3437/$C$15)),IMSUM(-1*A3437*A3437/$C$16,COMPLEX(0,A3437)))</f>
        <v>2.75874392869328-1.0306398079198i</v>
      </c>
      <c r="G3437" t="str">
        <f t="shared" ref="G3437:G3500" si="1013">IMDIV(1,COMPLEX(1,A3437*$C$9*$C$10))</f>
        <v>0.948051319148468-0.221923444929366i</v>
      </c>
      <c r="H3437" t="str">
        <f t="shared" ref="H3437:H3500" si="1014">IMDIV($C$3,IMSUM(K3437,COMPLEX(0,$C$28*A3437)))</f>
        <v>0.00412663341261218-3.7721820188235i</v>
      </c>
      <c r="I3437" t="str">
        <f t="shared" ref="I3437:I3500" si="1015">IMPRODUCT(F3437,$C$29,H3437,$C$31)</f>
        <v>-0.0262450079493512-0.0704858969913634i</v>
      </c>
      <c r="K3437" t="str">
        <f t="shared" ref="K3437:K3500" si="1016">IF($C$26&lt;=0,IMDIV(1,IMSUM(IMDIV(1,L3437),1/$C$18)),IMDIV(1,IMSUM(IMDIV(1,L3437),1/$C$18,IMDIV(1,M3437))))</f>
        <v>0.00145004037108774-0.000983618650565563i</v>
      </c>
      <c r="L3437" t="str">
        <f t="shared" ref="L3437:L3500" si="1017">IMSUM($C$21/$C$22,IMDIV(1,COMPLEX(0,$C$20*$C$22*A3437)))</f>
        <v>0.000714285714285714-0.00311633405229759i</v>
      </c>
      <c r="M3437" t="str">
        <f t="shared" ref="M3437:M3500" si="1018">IMSUM($C$25/$C$26,IMDIV(1,COMPLEX(0,$C$24*$C$26*A3437)))</f>
        <v>0.0025-0.000097090331742984i</v>
      </c>
      <c r="N3437">
        <f t="shared" ref="N3437:N3500" si="1019">ABS(R3437)</f>
        <v>12.635134670292473</v>
      </c>
      <c r="O3437">
        <f t="shared" ref="O3437:O3500" si="1020">ABS(P3437)</f>
        <v>38.978098030156339</v>
      </c>
      <c r="P3437" s="3">
        <f t="shared" ref="P3437:P3500" si="1021">20*LOG10(IMABS(C3437))</f>
        <v>-38.978098030156339</v>
      </c>
      <c r="Q3437" s="3">
        <f t="shared" ref="Q3437:Q3500" si="1022">IMARGUMENT(C3437)*180/PI()</f>
        <v>-167.36486532970753</v>
      </c>
      <c r="R3437">
        <f t="shared" ref="R3437:R3500" si="1023">IF(Q3437&lt;0,Q3437+180,Q3437-180)</f>
        <v>12.635134670292473</v>
      </c>
      <c r="S3437">
        <f t="shared" ref="S3437:S3500" si="1024">B3437/1000</f>
        <v>388.07908451155623</v>
      </c>
      <c r="T3437">
        <f t="shared" si="1007"/>
        <v>-38.978098030156339</v>
      </c>
    </row>
    <row r="3438" spans="1:20" x14ac:dyDescent="0.25">
      <c r="A3438">
        <f t="shared" si="1008"/>
        <v>2447638.6184736565</v>
      </c>
      <c r="B3438">
        <f t="shared" ref="B3438:B3501" si="1025">B3437*(1+B$42)</f>
        <v>389553.78503270017</v>
      </c>
      <c r="C3438" t="str">
        <f t="shared" si="1009"/>
        <v>-0.0109113850489575-0.00240877295444392i</v>
      </c>
      <c r="D3438" t="str">
        <f t="shared" si="1010"/>
        <v>2.70318720851401-1.4881987616907i</v>
      </c>
      <c r="E3438" t="str">
        <f t="shared" si="1011"/>
        <v>-4.15044222074569-16.0331099834449i</v>
      </c>
      <c r="F3438" t="str">
        <f t="shared" si="1012"/>
        <v>2.75765311111587-1.03138050697364i</v>
      </c>
      <c r="G3438" t="str">
        <f t="shared" si="1013"/>
        <v>0.947676456141988-0.222678671219653i</v>
      </c>
      <c r="H3438" t="str">
        <f t="shared" si="1014"/>
        <v>0.00408588092376234-3.75789052784955i</v>
      </c>
      <c r="I3438" t="str">
        <f t="shared" si="1015"/>
        <v>-0.0261649194954942-0.0701909421106139i</v>
      </c>
      <c r="K3438" t="str">
        <f t="shared" si="1016"/>
        <v>0.00144666158021002-0.000983278240357699i</v>
      </c>
      <c r="L3438" t="str">
        <f t="shared" si="1017"/>
        <v>0.000714285714285714-0.00310453681241043i</v>
      </c>
      <c r="M3438" t="str">
        <f t="shared" si="1018"/>
        <v>0.0025-0.0000967227851593782i</v>
      </c>
      <c r="N3438">
        <f t="shared" si="1019"/>
        <v>12.448824203225485</v>
      </c>
      <c r="O3438">
        <f t="shared" si="1020"/>
        <v>39.035748926038522</v>
      </c>
      <c r="P3438" s="3">
        <f t="shared" si="1021"/>
        <v>-39.035748926038522</v>
      </c>
      <c r="Q3438" s="3">
        <f t="shared" si="1022"/>
        <v>-167.55117579677452</v>
      </c>
      <c r="R3438">
        <f t="shared" si="1023"/>
        <v>12.448824203225485</v>
      </c>
      <c r="S3438">
        <f t="shared" si="1024"/>
        <v>389.55378503270015</v>
      </c>
      <c r="T3438">
        <f t="shared" si="1007"/>
        <v>-39.035748926038522</v>
      </c>
    </row>
    <row r="3439" spans="1:20" x14ac:dyDescent="0.25">
      <c r="A3439">
        <f t="shared" si="1008"/>
        <v>2456939.6452238569</v>
      </c>
      <c r="B3439">
        <f t="shared" si="1025"/>
        <v>391034.08941582445</v>
      </c>
      <c r="C3439" t="str">
        <f t="shared" si="1009"/>
        <v>-0.0108468108451827-0.00235750589608702i</v>
      </c>
      <c r="D3439" t="str">
        <f t="shared" si="1010"/>
        <v>2.69860895770113-1.49108339505758i</v>
      </c>
      <c r="E3439" t="str">
        <f t="shared" si="1011"/>
        <v>-4.14626514127202-15.9643740192122i</v>
      </c>
      <c r="F3439" t="str">
        <f t="shared" si="1012"/>
        <v>2.75655485973025-1.03213234510644i</v>
      </c>
      <c r="G3439" t="str">
        <f t="shared" si="1013"/>
        <v>0.947299038483152-0.223435830099042i</v>
      </c>
      <c r="H3439" t="str">
        <f t="shared" si="1014"/>
        <v>0.00404550875531846-3.74365319667659i</v>
      </c>
      <c r="I3439" t="str">
        <f t="shared" si="1015"/>
        <v>-0.0260853410074072-0.0698970232606697i</v>
      </c>
      <c r="K3439" t="str">
        <f t="shared" si="1016"/>
        <v>0.00144328275597335-0.000982926346129984i</v>
      </c>
      <c r="L3439" t="str">
        <f t="shared" si="1017"/>
        <v>0.000714285714285714-0.00309278423232758i</v>
      </c>
      <c r="M3439" t="str">
        <f t="shared" si="1018"/>
        <v>0.0025-0.0000963566299655088i</v>
      </c>
      <c r="N3439">
        <f t="shared" si="1019"/>
        <v>12.262269601601787</v>
      </c>
      <c r="O3439">
        <f t="shared" si="1020"/>
        <v>39.093500256839079</v>
      </c>
      <c r="P3439" s="3">
        <f t="shared" si="1021"/>
        <v>-39.093500256839079</v>
      </c>
      <c r="Q3439" s="3">
        <f t="shared" si="1022"/>
        <v>-167.73773039839821</v>
      </c>
      <c r="R3439">
        <f t="shared" si="1023"/>
        <v>12.262269601601787</v>
      </c>
      <c r="S3439">
        <f t="shared" si="1024"/>
        <v>391.03408941582444</v>
      </c>
      <c r="T3439">
        <f t="shared" si="1007"/>
        <v>-39.093500256839079</v>
      </c>
    </row>
    <row r="3440" spans="1:20" x14ac:dyDescent="0.25">
      <c r="A3440">
        <f t="shared" si="1008"/>
        <v>2466276.0158757074</v>
      </c>
      <c r="B3440">
        <f t="shared" si="1025"/>
        <v>392520.01895560458</v>
      </c>
      <c r="C3440" t="str">
        <f t="shared" si="1009"/>
        <v>-0.010782383858098-0.00230671544180062i</v>
      </c>
      <c r="D3440" t="str">
        <f t="shared" si="1010"/>
        <v>2.69401150482683-1.49396045347709i</v>
      </c>
      <c r="E3440" t="str">
        <f t="shared" si="1011"/>
        <v>-4.14209546293878-15.8958961696634i</v>
      </c>
      <c r="F3440" t="str">
        <f t="shared" si="1012"/>
        <v>2.75544913020712-1.03289529528645i</v>
      </c>
      <c r="G3440" t="str">
        <f t="shared" si="1013"/>
        <v>0.94691905093805-0.224194919453213i</v>
      </c>
      <c r="H3440" t="str">
        <f t="shared" si="1014"/>
        <v>0.00400551375652564-3.72946982016885i</v>
      </c>
      <c r="I3440" t="str">
        <f t="shared" si="1015"/>
        <v>-0.0260062680361954-0.0696041364107108i</v>
      </c>
      <c r="K3440" t="str">
        <f t="shared" si="1016"/>
        <v>0.00143990399557028-0.000982562962976667i</v>
      </c>
      <c r="L3440" t="str">
        <f t="shared" si="1017"/>
        <v>0.000714285714285714-0.00308107614298425i</v>
      </c>
      <c r="M3440" t="str">
        <f t="shared" si="1018"/>
        <v>0.0025-0.0000959918608941113i</v>
      </c>
      <c r="N3440">
        <f t="shared" si="1019"/>
        <v>12.075473074122414</v>
      </c>
      <c r="O3440">
        <f t="shared" si="1020"/>
        <v>39.151352254985788</v>
      </c>
      <c r="P3440" s="3">
        <f t="shared" si="1021"/>
        <v>-39.151352254985788</v>
      </c>
      <c r="Q3440" s="3">
        <f t="shared" si="1022"/>
        <v>-167.92452692587759</v>
      </c>
      <c r="R3440">
        <f t="shared" si="1023"/>
        <v>12.075473074122414</v>
      </c>
      <c r="S3440">
        <f t="shared" si="1024"/>
        <v>392.5200189556046</v>
      </c>
      <c r="T3440">
        <f t="shared" si="1007"/>
        <v>-39.151352254985788</v>
      </c>
    </row>
    <row r="3441" spans="1:20" x14ac:dyDescent="0.25">
      <c r="A3441">
        <f t="shared" si="1008"/>
        <v>2475647.864736035</v>
      </c>
      <c r="B3441">
        <f t="shared" si="1025"/>
        <v>394011.59502763586</v>
      </c>
      <c r="C3441" t="str">
        <f t="shared" si="1009"/>
        <v>-0.0107181053454999-0.00225640001738827i</v>
      </c>
      <c r="D3441" t="str">
        <f t="shared" si="1010"/>
        <v>2.68939486193506-1.49682979598229i</v>
      </c>
      <c r="E3441" t="str">
        <f t="shared" si="1011"/>
        <v>-4.1379330104016-15.8276752459565i</v>
      </c>
      <c r="F3441" t="str">
        <f t="shared" si="1012"/>
        <v>2.75433587804467-1.03366933028695i</v>
      </c>
      <c r="G3441" t="str">
        <f t="shared" si="1013"/>
        <v>0.946536478213494-0.224955937073664i</v>
      </c>
      <c r="H3441" t="str">
        <f t="shared" si="1014"/>
        <v>0.00396589279841685-3.71534019396712i</v>
      </c>
      <c r="I3441" t="str">
        <f t="shared" si="1015"/>
        <v>-0.0259276961636153-0.0693122775471329i</v>
      </c>
      <c r="K3441" t="str">
        <f t="shared" si="1016"/>
        <v>0.00143652539618624-0.000982188086932699i</v>
      </c>
      <c r="L3441" t="str">
        <f t="shared" si="1017"/>
        <v>0.000714285714285714-0.00306941237595562i</v>
      </c>
      <c r="M3441" t="str">
        <f t="shared" si="1018"/>
        <v>0.0025-0.0000956284726978597i</v>
      </c>
      <c r="N3441">
        <f t="shared" si="1019"/>
        <v>11.888436838326186</v>
      </c>
      <c r="O3441">
        <f t="shared" si="1020"/>
        <v>39.209305150676911</v>
      </c>
      <c r="P3441" s="3">
        <f t="shared" si="1021"/>
        <v>-39.209305150676911</v>
      </c>
      <c r="Q3441" s="3">
        <f t="shared" si="1022"/>
        <v>-168.11156316167381</v>
      </c>
      <c r="R3441">
        <f t="shared" si="1023"/>
        <v>11.888436838326186</v>
      </c>
      <c r="S3441">
        <f t="shared" si="1024"/>
        <v>394.01159502763585</v>
      </c>
      <c r="T3441">
        <f t="shared" si="1007"/>
        <v>-39.209305150676911</v>
      </c>
    </row>
    <row r="3442" spans="1:20" x14ac:dyDescent="0.25">
      <c r="A3442">
        <f t="shared" si="1008"/>
        <v>2485055.3266220321</v>
      </c>
      <c r="B3442">
        <f t="shared" si="1025"/>
        <v>395508.83908874088</v>
      </c>
      <c r="C3442" t="str">
        <f t="shared" si="1009"/>
        <v>-0.0106539765658303-0.00220655803542376i</v>
      </c>
      <c r="D3442" t="str">
        <f t="shared" si="1010"/>
        <v>2.68475904227936-1.49969128123552i</v>
      </c>
      <c r="E3442" t="str">
        <f t="shared" si="1011"/>
        <v>-4.13377760862386-15.7597100664126i</v>
      </c>
      <c r="F3442" t="str">
        <f t="shared" si="1012"/>
        <v>2.75321505856932-1.03445442268304i</v>
      </c>
      <c r="G3442" t="str">
        <f t="shared" si="1013"/>
        <v>0.94615130495726-0.225718880656745i</v>
      </c>
      <c r="H3442" t="str">
        <f t="shared" si="1014"/>
        <v>0.00392664277368049-3.70126411448609i</v>
      </c>
      <c r="I3442" t="str">
        <f t="shared" si="1015"/>
        <v>-0.0258496210018398-0.0690214426735088i</v>
      </c>
      <c r="K3442" t="str">
        <f t="shared" si="1016"/>
        <v>0.00143314705498841-0.000981801714973479i</v>
      </c>
      <c r="L3442" t="str">
        <f t="shared" si="1017"/>
        <v>0.000714285714285714-0.00305779276345449i</v>
      </c>
      <c r="M3442" t="str">
        <f t="shared" si="1018"/>
        <v>0.0025-0.0000952664601492919i</v>
      </c>
      <c r="N3442">
        <f t="shared" si="1019"/>
        <v>11.701163120498279</v>
      </c>
      <c r="O3442">
        <f t="shared" si="1020"/>
        <v>39.267359171870538</v>
      </c>
      <c r="P3442" s="3">
        <f t="shared" si="1021"/>
        <v>-39.267359171870538</v>
      </c>
      <c r="Q3442" s="3">
        <f t="shared" si="1022"/>
        <v>-168.29883687950172</v>
      </c>
      <c r="R3442">
        <f t="shared" si="1023"/>
        <v>11.701163120498279</v>
      </c>
      <c r="S3442">
        <f t="shared" si="1024"/>
        <v>395.5088390887409</v>
      </c>
      <c r="T3442">
        <f t="shared" si="1007"/>
        <v>-39.267359171870538</v>
      </c>
    </row>
    <row r="3443" spans="1:20" x14ac:dyDescent="0.25">
      <c r="A3443">
        <f t="shared" si="1008"/>
        <v>2494498.5368631957</v>
      </c>
      <c r="B3443">
        <f t="shared" si="1025"/>
        <v>397011.77267727809</v>
      </c>
      <c r="C3443" t="str">
        <f t="shared" si="1009"/>
        <v>-0.0105899987778868-0.00215718789524368i</v>
      </c>
      <c r="D3443" t="str">
        <f t="shared" si="1010"/>
        <v>2.68010406033158-1.50254476753939i</v>
      </c>
      <c r="E3443" t="str">
        <f t="shared" si="1011"/>
        <v>-4.12962908287869-15.6919994564657i</v>
      </c>
      <c r="F3443" t="str">
        <f t="shared" si="1012"/>
        <v>2.75208662693649-1.03525054484853i</v>
      </c>
      <c r="G3443" t="str">
        <f t="shared" si="1013"/>
        <v>0.945763515758362-0.226483747802672i</v>
      </c>
      <c r="H3443" t="str">
        <f t="shared" si="1014"/>
        <v>0.00388776059652803-3.68724137891116i</v>
      </c>
      <c r="I3443" t="str">
        <f t="shared" si="1015"/>
        <v>-0.0257720381932233-0.0687316278105394i</v>
      </c>
      <c r="K3443" t="str">
        <f t="shared" si="1016"/>
        <v>0.0014297690691145-0.000981403845014437i</v>
      </c>
      <c r="L3443" t="str">
        <f t="shared" si="1017"/>
        <v>0.000714285714285714-0.00304621713832883i</v>
      </c>
      <c r="M3443" t="str">
        <f t="shared" si="1018"/>
        <v>0.0025-0.0000949058180407378i</v>
      </c>
      <c r="N3443">
        <f t="shared" si="1019"/>
        <v>11.513654155575637</v>
      </c>
      <c r="O3443">
        <f t="shared" si="1020"/>
        <v>39.325514544278171</v>
      </c>
      <c r="P3443" s="3">
        <f t="shared" si="1021"/>
        <v>-39.325514544278171</v>
      </c>
      <c r="Q3443" s="3">
        <f t="shared" si="1022"/>
        <v>-168.48634584442436</v>
      </c>
      <c r="R3443">
        <f t="shared" si="1023"/>
        <v>11.513654155575637</v>
      </c>
      <c r="S3443">
        <f t="shared" si="1024"/>
        <v>397.01177267727809</v>
      </c>
      <c r="T3443">
        <f t="shared" si="1007"/>
        <v>-39.325514544278171</v>
      </c>
    </row>
    <row r="3444" spans="1:20" x14ac:dyDescent="0.25">
      <c r="A3444">
        <f t="shared" si="1008"/>
        <v>2503977.6313032759</v>
      </c>
      <c r="B3444">
        <f t="shared" si="1025"/>
        <v>398520.41741345177</v>
      </c>
      <c r="C3444" t="str">
        <f t="shared" si="1009"/>
        <v>-0.0105261732405384-0.00210828798294511i</v>
      </c>
      <c r="D3444" t="str">
        <f t="shared" si="1010"/>
        <v>2.67542993179068-1.50539011284815i</v>
      </c>
      <c r="E3444" t="str">
        <f t="shared" si="1011"/>
        <v>-4.12548725875154-15.6245422486165i</v>
      </c>
      <c r="F3444" t="str">
        <f t="shared" si="1012"/>
        <v>2.75095053813138-1.03605766895281i</v>
      </c>
      <c r="G3444" t="str">
        <f t="shared" si="1013"/>
        <v>0.945373095147319-0.227250536014544i</v>
      </c>
      <c r="H3444" t="str">
        <f t="shared" si="1014"/>
        <v>0.00384924320256335-3.6732717851955i</v>
      </c>
      <c r="I3444" t="str">
        <f t="shared" si="1015"/>
        <v>-0.0256949434100705-0.0684428289960095i</v>
      </c>
      <c r="K3444" t="str">
        <f t="shared" si="1016"/>
        <v>0.00142639153566162-0.000980994475910452i</v>
      </c>
      <c r="L3444" t="str">
        <f t="shared" si="1017"/>
        <v>0.000714285714285714-0.00303468533405941i</v>
      </c>
      <c r="M3444" t="str">
        <f t="shared" si="1018"/>
        <v>0.0025-0.0000945465411842377i</v>
      </c>
      <c r="N3444">
        <f t="shared" si="1019"/>
        <v>11.325912187051188</v>
      </c>
      <c r="O3444">
        <f t="shared" si="1020"/>
        <v>39.383771491354658</v>
      </c>
      <c r="P3444" s="3">
        <f t="shared" si="1021"/>
        <v>-39.383771491354658</v>
      </c>
      <c r="Q3444" s="3">
        <f t="shared" si="1022"/>
        <v>-168.67408781294881</v>
      </c>
      <c r="R3444">
        <f t="shared" si="1023"/>
        <v>11.325912187051188</v>
      </c>
      <c r="S3444">
        <f t="shared" si="1024"/>
        <v>398.52041741345175</v>
      </c>
      <c r="T3444">
        <f t="shared" si="1007"/>
        <v>-39.383771491354658</v>
      </c>
    </row>
    <row r="3445" spans="1:20" x14ac:dyDescent="0.25">
      <c r="A3445">
        <f t="shared" si="1008"/>
        <v>2513492.7463022284</v>
      </c>
      <c r="B3445">
        <f t="shared" si="1025"/>
        <v>400034.79499962291</v>
      </c>
      <c r="C3445" t="str">
        <f t="shared" si="1009"/>
        <v>-0.0104625012124389-0.00205985667138741i</v>
      </c>
      <c r="D3445" t="str">
        <f t="shared" si="1010"/>
        <v>2.67073667359122-1.50822717477903i</v>
      </c>
      <c r="E3445" t="str">
        <f t="shared" si="1011"/>
        <v>-4.12135196214173-15.557337282386i</v>
      </c>
      <c r="F3445" t="str">
        <f t="shared" si="1012"/>
        <v>2.7498067469698-1.0368757669576i</v>
      </c>
      <c r="G3445" t="str">
        <f t="shared" si="1013"/>
        <v>0.944980027596436-0.228019242697356i</v>
      </c>
      <c r="H3445" t="str">
        <f t="shared" si="1014"/>
        <v>0.00381108754865325-3.65935513205714i</v>
      </c>
      <c r="I3445" t="str">
        <f t="shared" si="1015"/>
        <v>-0.0256183323544047-0.0681550422847444i</v>
      </c>
      <c r="K3445" t="str">
        <f t="shared" si="1016"/>
        <v>0.00142301455167507-0.000980573607455125i</v>
      </c>
      <c r="L3445" t="str">
        <f t="shared" si="1017"/>
        <v>0.000714285714285714-0.00302319718475734i</v>
      </c>
      <c r="M3445" t="str">
        <f t="shared" si="1018"/>
        <v>0.0025-0.0000941886244114738i</v>
      </c>
      <c r="N3445">
        <f t="shared" si="1019"/>
        <v>11.137939466880738</v>
      </c>
      <c r="O3445">
        <f t="shared" si="1020"/>
        <v>39.442130234290637</v>
      </c>
      <c r="P3445" s="3">
        <f t="shared" si="1021"/>
        <v>-39.442130234290637</v>
      </c>
      <c r="Q3445" s="3">
        <f t="shared" si="1022"/>
        <v>-168.86206053311926</v>
      </c>
      <c r="R3445">
        <f t="shared" si="1023"/>
        <v>11.137939466880738</v>
      </c>
      <c r="S3445">
        <f t="shared" si="1024"/>
        <v>400.03479499962293</v>
      </c>
      <c r="T3445">
        <f t="shared" si="1007"/>
        <v>-39.442130234290637</v>
      </c>
    </row>
    <row r="3446" spans="1:20" x14ac:dyDescent="0.25">
      <c r="A3446">
        <f t="shared" si="1008"/>
        <v>2523044.0187381771</v>
      </c>
      <c r="B3446">
        <f t="shared" si="1025"/>
        <v>401554.9272206215</v>
      </c>
      <c r="C3446" t="str">
        <f t="shared" si="1009"/>
        <v>-0.0103989839517422-0.00201189232019802i</v>
      </c>
      <c r="D3446" t="str">
        <f t="shared" si="1010"/>
        <v>2.6660243039119-1.51105581062389i</v>
      </c>
      <c r="E3446" t="str">
        <f t="shared" si="1011"/>
        <v>-4.11722301926476-15.4903834042687i</v>
      </c>
      <c r="F3446" t="str">
        <f t="shared" si="1012"/>
        <v>2.74865520809903-1.03770481061384i</v>
      </c>
      <c r="G3446" t="str">
        <f t="shared" si="1013"/>
        <v>0.944584297520101-0.228789865157001i</v>
      </c>
      <c r="H3446" t="str">
        <f t="shared" si="1014"/>
        <v>0.00377329061279909-3.64549121897603i</v>
      </c>
      <c r="I3446" t="str">
        <f t="shared" si="1015"/>
        <v>-0.0255422007577417-0.0678682637485671i</v>
      </c>
      <c r="K3446" t="str">
        <f t="shared" si="1016"/>
        <v>0.0014196382141372-0.000980141240379845i</v>
      </c>
      <c r="L3446" t="str">
        <f t="shared" si="1017"/>
        <v>0.000714285714285714-0.00301175252516172i</v>
      </c>
      <c r="M3446" t="str">
        <f t="shared" si="1018"/>
        <v>0.0025-0.0000938320625736933i</v>
      </c>
      <c r="N3446">
        <f t="shared" si="1019"/>
        <v>10.949738255386336</v>
      </c>
      <c r="O3446">
        <f t="shared" si="1020"/>
        <v>39.500590992004362</v>
      </c>
      <c r="P3446" s="3">
        <f t="shared" si="1021"/>
        <v>-39.500590992004362</v>
      </c>
      <c r="Q3446" s="3">
        <f t="shared" si="1022"/>
        <v>-169.05026174461366</v>
      </c>
      <c r="R3446">
        <f t="shared" si="1023"/>
        <v>10.949738255386336</v>
      </c>
      <c r="S3446">
        <f t="shared" si="1024"/>
        <v>401.55492722062149</v>
      </c>
      <c r="T3446">
        <f t="shared" si="1007"/>
        <v>-39.500590992004362</v>
      </c>
    </row>
    <row r="3447" spans="1:20" x14ac:dyDescent="0.25">
      <c r="A3447">
        <f t="shared" si="1008"/>
        <v>2532631.5860093823</v>
      </c>
      <c r="B3447">
        <f t="shared" si="1025"/>
        <v>403080.83594405989</v>
      </c>
      <c r="C3447" t="str">
        <f t="shared" si="1009"/>
        <v>-0.0103356227158194-0.0019643932757826i</v>
      </c>
      <c r="D3447" t="str">
        <f t="shared" si="1010"/>
        <v>2.66129284218393-1.51387587736097i</v>
      </c>
      <c r="E3447" t="str">
        <f t="shared" si="1011"/>
        <v>-4.11310025665438-15.4236794676874i</v>
      </c>
      <c r="F3447" t="str">
        <f t="shared" si="1012"/>
        <v>2.74749587599867-1.03854477145843i</v>
      </c>
      <c r="G3447" t="str">
        <f t="shared" si="1013"/>
        <v>0.944185889275085-0.229562400599274i</v>
      </c>
      <c r="H3447" t="str">
        <f t="shared" si="1014"/>
        <v>0.00373584939401004-3.6316798461912i</v>
      </c>
      <c r="I3447" t="str">
        <f t="shared" si="1015"/>
        <v>-0.0254665443808626-0.067582489476255i</v>
      </c>
      <c r="K3447" t="str">
        <f t="shared" si="1016"/>
        <v>0.00141626261995631-0.000979697376352766i</v>
      </c>
      <c r="L3447" t="str">
        <f t="shared" si="1017"/>
        <v>0.000714285714285714-0.00300035119063729i</v>
      </c>
      <c r="M3447" t="str">
        <f t="shared" si="1018"/>
        <v>0.0025-0.0000934768505416357i</v>
      </c>
      <c r="N3447">
        <f t="shared" si="1019"/>
        <v>10.761310821159668</v>
      </c>
      <c r="O3447">
        <f t="shared" si="1020"/>
        <v>39.559153981132852</v>
      </c>
      <c r="P3447" s="3">
        <f t="shared" si="1021"/>
        <v>-39.559153981132852</v>
      </c>
      <c r="Q3447" s="3">
        <f t="shared" si="1022"/>
        <v>-169.23868917884033</v>
      </c>
      <c r="R3447">
        <f t="shared" si="1023"/>
        <v>10.761310821159668</v>
      </c>
      <c r="S3447">
        <f t="shared" si="1024"/>
        <v>403.08083594405991</v>
      </c>
      <c r="T3447">
        <f t="shared" si="1007"/>
        <v>-39.559153981132852</v>
      </c>
    </row>
    <row r="3448" spans="1:20" x14ac:dyDescent="0.25">
      <c r="A3448">
        <f t="shared" si="1008"/>
        <v>2542255.5860362179</v>
      </c>
      <c r="B3448">
        <f t="shared" si="1025"/>
        <v>404612.54312064731</v>
      </c>
      <c r="C3448" t="str">
        <f t="shared" si="1009"/>
        <v>-0.0102724187609748-0.00191735787133962i</v>
      </c>
      <c r="D3448" t="str">
        <f t="shared" si="1010"/>
        <v>2.6565423090993-1.51668723166675i</v>
      </c>
      <c r="E3448" t="str">
        <f t="shared" si="1011"/>
        <v>-4.10898350116425-15.357224332948i</v>
      </c>
      <c r="F3448" t="str">
        <f t="shared" si="1012"/>
        <v>2.74632870498159-1.03939562081102i</v>
      </c>
      <c r="G3448" t="str">
        <f t="shared" si="1013"/>
        <v>0.943784787160857-0.230336846128866i</v>
      </c>
      <c r="H3448" t="str">
        <f t="shared" si="1014"/>
        <v>0.00369876091217649-3.61792081469772i</v>
      </c>
      <c r="I3448" t="str">
        <f t="shared" si="1015"/>
        <v>-0.0253913590135886-0.0672977155734964i</v>
      </c>
      <c r="K3448" t="str">
        <f t="shared" si="1016"/>
        <v>0.00141288786595548-0.000979242017977562i</v>
      </c>
      <c r="L3448" t="str">
        <f t="shared" si="1017"/>
        <v>0.000714285714285714-0.00298899301717205i</v>
      </c>
      <c r="M3448" t="str">
        <f t="shared" si="1018"/>
        <v>0.0025-0.0000931229832054546i</v>
      </c>
      <c r="N3448">
        <f t="shared" si="1019"/>
        <v>10.572659440967982</v>
      </c>
      <c r="O3448">
        <f t="shared" si="1020"/>
        <v>39.617819416024844</v>
      </c>
      <c r="P3448" s="3">
        <f t="shared" si="1021"/>
        <v>-39.617819416024844</v>
      </c>
      <c r="Q3448" s="3">
        <f t="shared" si="1022"/>
        <v>-169.42734055903202</v>
      </c>
      <c r="R3448">
        <f t="shared" si="1023"/>
        <v>10.572659440967982</v>
      </c>
      <c r="S3448">
        <f t="shared" si="1024"/>
        <v>404.61254312064733</v>
      </c>
      <c r="T3448">
        <f t="shared" si="1007"/>
        <v>-39.617819416024844</v>
      </c>
    </row>
    <row r="3449" spans="1:20" x14ac:dyDescent="0.25">
      <c r="A3449">
        <f t="shared" si="1008"/>
        <v>2551916.157263156</v>
      </c>
      <c r="B3449">
        <f t="shared" si="1025"/>
        <v>406150.07078450581</v>
      </c>
      <c r="C3449" t="str">
        <f t="shared" si="1009"/>
        <v>-0.0102093733421653-0.00187078442687843i</v>
      </c>
      <c r="D3449" t="str">
        <f t="shared" si="1010"/>
        <v>2.65177272661895-1.51948972992814i</v>
      </c>
      <c r="E3449" t="str">
        <f t="shared" si="1011"/>
        <v>-4.10487257997006-15.2910168671944i</v>
      </c>
      <c r="F3449" t="str">
        <f t="shared" si="1012"/>
        <v>2.74515364919484-1.04025732977086i</v>
      </c>
      <c r="G3449" t="str">
        <f t="shared" si="1013"/>
        <v>0.9433809754199-0.231113198748357i</v>
      </c>
      <c r="H3449" t="str">
        <f t="shared" si="1014"/>
        <v>0.00366202220794547-3.6042139262438i</v>
      </c>
      <c r="I3449" t="str">
        <f t="shared" si="1015"/>
        <v>-0.0253166404745606-0.0670139381628465i</v>
      </c>
      <c r="K3449" t="str">
        <f t="shared" si="1016"/>
        <v>0.00140951404886151-0.000978775168792046i</v>
      </c>
      <c r="L3449" t="str">
        <f t="shared" si="1017"/>
        <v>0.000714285714285714-0.00297767784137482i</v>
      </c>
      <c r="M3449" t="str">
        <f t="shared" si="1018"/>
        <v>0.0025-0.0000927704554746508i</v>
      </c>
      <c r="N3449">
        <f t="shared" si="1019"/>
        <v>10.38378639965353</v>
      </c>
      <c r="O3449">
        <f t="shared" si="1020"/>
        <v>39.676587508731991</v>
      </c>
      <c r="P3449" s="3">
        <f t="shared" si="1021"/>
        <v>-39.676587508731991</v>
      </c>
      <c r="Q3449" s="3">
        <f t="shared" si="1022"/>
        <v>-169.61621360034647</v>
      </c>
      <c r="R3449">
        <f t="shared" si="1023"/>
        <v>10.38378639965353</v>
      </c>
      <c r="S3449">
        <f t="shared" si="1024"/>
        <v>406.15007078450583</v>
      </c>
      <c r="T3449">
        <f t="shared" si="1007"/>
        <v>-39.676587508731991</v>
      </c>
    </row>
    <row r="3450" spans="1:20" x14ac:dyDescent="0.25">
      <c r="A3450">
        <f t="shared" si="1008"/>
        <v>2561613.4386607558</v>
      </c>
      <c r="B3450">
        <f t="shared" si="1025"/>
        <v>407693.44105348695</v>
      </c>
      <c r="C3450" t="str">
        <f t="shared" si="1009"/>
        <v>-0.0101464877127194-0.00182467124924275i</v>
      </c>
      <c r="D3450" t="str">
        <f t="shared" si="1010"/>
        <v>2.64698411798081-1.52228322825461i</v>
      </c>
      <c r="E3450" t="str">
        <f t="shared" si="1011"/>
        <v>-4.10076732057133-15.2250559443655i</v>
      </c>
      <c r="F3450" t="str">
        <f t="shared" si="1012"/>
        <v>2.74397066262064-1.04112986921345i</v>
      </c>
      <c r="G3450" t="str">
        <f t="shared" si="1013"/>
        <v>0.942974438238054-0.231891455357201i</v>
      </c>
      <c r="H3450" t="str">
        <f t="shared" si="1014"/>
        <v>0.00362563034259725-3.59055898332814i</v>
      </c>
      <c r="I3450" t="str">
        <f t="shared" si="1015"/>
        <v>-0.0252423846110177-0.0667311533836907i</v>
      </c>
      <c r="K3450" t="str">
        <f t="shared" si="1016"/>
        <v>0.00140614126529386-0.000978296833266622i</v>
      </c>
      <c r="L3450" t="str">
        <f t="shared" si="1017"/>
        <v>0.000714285714285714-0.00296640550047302i</v>
      </c>
      <c r="M3450" t="str">
        <f t="shared" si="1018"/>
        <v>0.0025-0.000092419262277995i</v>
      </c>
      <c r="N3450">
        <f t="shared" si="1019"/>
        <v>10.19469399004106</v>
      </c>
      <c r="O3450">
        <f t="shared" si="1020"/>
        <v>39.735458469001259</v>
      </c>
      <c r="P3450" s="3">
        <f t="shared" si="1021"/>
        <v>-39.735458469001259</v>
      </c>
      <c r="Q3450" s="3">
        <f t="shared" si="1022"/>
        <v>-169.80530600995894</v>
      </c>
      <c r="R3450">
        <f t="shared" si="1023"/>
        <v>10.19469399004106</v>
      </c>
      <c r="S3450">
        <f t="shared" si="1024"/>
        <v>407.69344105348694</v>
      </c>
      <c r="T3450">
        <f t="shared" si="1007"/>
        <v>-39.735458469001259</v>
      </c>
    </row>
    <row r="3451" spans="1:20" x14ac:dyDescent="0.25">
      <c r="A3451">
        <f t="shared" si="1008"/>
        <v>2571347.5697276667</v>
      </c>
      <c r="B3451">
        <f t="shared" si="1025"/>
        <v>409242.6761294902</v>
      </c>
      <c r="C3451" t="str">
        <f t="shared" si="1009"/>
        <v>-0.0100837631240571-0.00177901663213619i</v>
      </c>
      <c r="D3451" t="str">
        <f t="shared" si="1010"/>
        <v>2.64217650770766-1.52506758249068i</v>
      </c>
      <c r="E3451" t="str">
        <f t="shared" si="1011"/>
        <v>-4.09666755079324-15.1593404451497i</v>
      </c>
      <c r="F3451" t="str">
        <f t="shared" si="1012"/>
        <v>2.74277969907735-1.04201320978737i</v>
      </c>
      <c r="G3451" t="str">
        <f t="shared" si="1013"/>
        <v>0.942565159744849-0.232671612750709i</v>
      </c>
      <c r="H3451" t="str">
        <f t="shared" si="1014"/>
        <v>0.00358958239792186-3.57695578919668i</v>
      </c>
      <c r="I3451" t="str">
        <f t="shared" si="1015"/>
        <v>-0.0251685872985778-0.0664493573921946i</v>
      </c>
      <c r="K3451" t="str">
        <f t="shared" si="1016"/>
        <v>0.00140276961175354-0.000977807016802616i</v>
      </c>
      <c r="L3451" t="str">
        <f t="shared" si="1017"/>
        <v>0.000714285714285714-0.00295517583231024i</v>
      </c>
      <c r="M3451" t="str">
        <f t="shared" si="1018"/>
        <v>0.0025-0.0000920693985634533i</v>
      </c>
      <c r="N3451">
        <f t="shared" si="1019"/>
        <v>10.00538451283316</v>
      </c>
      <c r="O3451">
        <f t="shared" si="1020"/>
        <v>39.79443250426791</v>
      </c>
      <c r="P3451" s="3">
        <f t="shared" si="1021"/>
        <v>-39.79443250426791</v>
      </c>
      <c r="Q3451" s="3">
        <f t="shared" si="1022"/>
        <v>-169.99461548716684</v>
      </c>
      <c r="R3451">
        <f t="shared" si="1023"/>
        <v>10.00538451283316</v>
      </c>
      <c r="S3451">
        <f t="shared" si="1024"/>
        <v>409.24267612949018</v>
      </c>
      <c r="T3451">
        <f t="shared" si="1007"/>
        <v>-39.79443250426791</v>
      </c>
    </row>
    <row r="3452" spans="1:20" x14ac:dyDescent="0.25">
      <c r="A3452">
        <f t="shared" si="1008"/>
        <v>2581118.6904926319</v>
      </c>
      <c r="B3452">
        <f t="shared" si="1025"/>
        <v>410797.79829878226</v>
      </c>
      <c r="C3452" t="str">
        <f t="shared" si="1009"/>
        <v>-0.0100212008254127-0.00173381885615447i</v>
      </c>
      <c r="D3452" t="str">
        <f t="shared" si="1010"/>
        <v>2.63734992161503-1.52784264822843i</v>
      </c>
      <c r="E3452" t="str">
        <f t="shared" si="1011"/>
        <v>-4.09257309878846-15.0938692569434i</v>
      </c>
      <c r="F3452" t="str">
        <f t="shared" si="1012"/>
        <v>2.74158071222054-1.04290732191099i</v>
      </c>
      <c r="G3452" t="str">
        <f t="shared" si="1013"/>
        <v>0.942153124013869-0.233453667619029i</v>
      </c>
      <c r="H3452" t="str">
        <f t="shared" si="1014"/>
        <v>0.00355387547609842-3.56340414784008i</v>
      </c>
      <c r="I3452" t="str">
        <f t="shared" si="1015"/>
        <v>-0.0250952444410228-0.06616854636127i</v>
      </c>
      <c r="K3452" t="str">
        <f t="shared" si="1016"/>
        <v>0.00139939918461216-0.00097730572573037i</v>
      </c>
      <c r="L3452" t="str">
        <f t="shared" si="1017"/>
        <v>0.000714285714285714-0.00294398867534394i</v>
      </c>
      <c r="M3452" t="str">
        <f t="shared" si="1018"/>
        <v>0.0025-0.0000917208592981205i</v>
      </c>
      <c r="N3452">
        <f t="shared" si="1019"/>
        <v>9.8158602765181229</v>
      </c>
      <c r="O3452">
        <f t="shared" si="1020"/>
        <v>39.853509819646924</v>
      </c>
      <c r="P3452" s="3">
        <f t="shared" si="1021"/>
        <v>-39.853509819646924</v>
      </c>
      <c r="Q3452" s="3">
        <f t="shared" si="1022"/>
        <v>-170.18413972348188</v>
      </c>
      <c r="R3452">
        <f t="shared" si="1023"/>
        <v>9.8158602765181229</v>
      </c>
      <c r="S3452">
        <f t="shared" si="1024"/>
        <v>410.79779829878225</v>
      </c>
      <c r="T3452">
        <f t="shared" si="1007"/>
        <v>-39.853509819646924</v>
      </c>
    </row>
    <row r="3453" spans="1:20" x14ac:dyDescent="0.25">
      <c r="A3453">
        <f t="shared" si="1008"/>
        <v>2590926.9415165042</v>
      </c>
      <c r="B3453">
        <f t="shared" si="1025"/>
        <v>412358.82993231766</v>
      </c>
      <c r="C3453" t="str">
        <f t="shared" si="1009"/>
        <v>-0.00995880206355732-0.00168907618881991i</v>
      </c>
      <c r="D3453" t="str">
        <f t="shared" si="1010"/>
        <v>2.63250438681882-1.53060828082025i</v>
      </c>
      <c r="E3453" t="str">
        <f t="shared" si="1011"/>
        <v>-4.08848379303881-15.0286412738073i</v>
      </c>
      <c r="F3453" t="str">
        <f t="shared" si="1012"/>
        <v>2.74037365554401-1.04381217576917i</v>
      </c>
      <c r="G3453" t="str">
        <f t="shared" si="1013"/>
        <v>0.94173831506311-0.234237616546115i</v>
      </c>
      <c r="H3453" t="str">
        <f t="shared" si="1014"/>
        <v>0.00351850669957409-3.54990386399066i</v>
      </c>
      <c r="I3453" t="str">
        <f t="shared" si="1015"/>
        <v>-0.0250223519700815-0.0658887164805291i</v>
      </c>
      <c r="K3453" t="str">
        <f t="shared" si="1016"/>
        <v>0.00139603008010093-0.000976792967307264i</v>
      </c>
      <c r="L3453" t="str">
        <f t="shared" si="1017"/>
        <v>0.000714285714285714-0.00293284386864309i</v>
      </c>
      <c r="M3453" t="str">
        <f t="shared" si="1018"/>
        <v>0.0025-0.0000913736394681419i</v>
      </c>
      <c r="N3453">
        <f t="shared" si="1019"/>
        <v>9.6261235972683892</v>
      </c>
      <c r="O3453">
        <f t="shared" si="1020"/>
        <v>39.912690617925989</v>
      </c>
      <c r="P3453" s="3">
        <f t="shared" si="1021"/>
        <v>-39.912690617925989</v>
      </c>
      <c r="Q3453" s="3">
        <f t="shared" si="1022"/>
        <v>-170.37387640273161</v>
      </c>
      <c r="R3453">
        <f t="shared" si="1023"/>
        <v>9.6261235972683892</v>
      </c>
      <c r="S3453">
        <f t="shared" si="1024"/>
        <v>412.35882993231769</v>
      </c>
      <c r="T3453">
        <f t="shared" si="1007"/>
        <v>-39.912690617925989</v>
      </c>
    </row>
    <row r="3454" spans="1:20" x14ac:dyDescent="0.25">
      <c r="A3454">
        <f t="shared" si="1008"/>
        <v>2600772.4638942666</v>
      </c>
      <c r="B3454">
        <f t="shared" si="1025"/>
        <v>413925.79348606046</v>
      </c>
      <c r="C3454" t="str">
        <f t="shared" si="1009"/>
        <v>-0.0098965680825233-0.00164478688462043i</v>
      </c>
      <c r="D3454" t="str">
        <f t="shared" si="1010"/>
        <v>2.62763993174281-1.5333643353917i</v>
      </c>
      <c r="E3454" t="str">
        <f t="shared" si="1011"/>
        <v>-4.08439946235708-14.9636553964247i</v>
      </c>
      <c r="F3454" t="str">
        <f t="shared" si="1012"/>
        <v>2.7391584823809-1.04472774131002i</v>
      </c>
      <c r="G3454" t="str">
        <f t="shared" si="1013"/>
        <v>0.941320716855357-0.2350234560087i</v>
      </c>
      <c r="H3454" t="str">
        <f t="shared" si="1014"/>
        <v>0.00348347321094476-3.53645474311967i</v>
      </c>
      <c r="I3454" t="str">
        <f t="shared" si="1015"/>
        <v>-0.0249499058452187-0.0656098639562455i</v>
      </c>
      <c r="K3454" t="str">
        <f t="shared" si="1016"/>
        <v>0.00139266239429965-0.000976268749715518i</v>
      </c>
      <c r="L3454" t="str">
        <f t="shared" si="1017"/>
        <v>0.000714285714285714-0.00292174125188592i</v>
      </c>
      <c r="M3454" t="str">
        <f t="shared" si="1018"/>
        <v>0.0025-0.0000910277340786428i</v>
      </c>
      <c r="N3454">
        <f t="shared" si="1019"/>
        <v>9.43617679884062</v>
      </c>
      <c r="O3454">
        <f t="shared" si="1020"/>
        <v>39.971975099558222</v>
      </c>
      <c r="P3454" s="3">
        <f t="shared" si="1021"/>
        <v>-39.971975099558222</v>
      </c>
      <c r="Q3454" s="3">
        <f t="shared" si="1022"/>
        <v>-170.56382320115938</v>
      </c>
      <c r="R3454">
        <f t="shared" si="1023"/>
        <v>9.43617679884062</v>
      </c>
      <c r="S3454">
        <f t="shared" si="1024"/>
        <v>413.92579348606046</v>
      </c>
      <c r="T3454">
        <f t="shared" si="1007"/>
        <v>-39.971975099558222</v>
      </c>
    </row>
    <row r="3455" spans="1:20" x14ac:dyDescent="0.25">
      <c r="A3455">
        <f t="shared" si="1008"/>
        <v>2610655.3992570648</v>
      </c>
      <c r="B3455">
        <f t="shared" si="1025"/>
        <v>415498.71150130749</v>
      </c>
      <c r="C3455" t="str">
        <f t="shared" si="1009"/>
        <v>-0.00983450012333051-0.00160094918505299i</v>
      </c>
      <c r="D3455" t="str">
        <f t="shared" si="1010"/>
        <v>2.62275658612618-1.53611066685459i</v>
      </c>
      <c r="E3455" t="str">
        <f t="shared" si="1011"/>
        <v>-4.08031993588898-14.8989105320593i</v>
      </c>
      <c r="F3455" t="str">
        <f t="shared" si="1012"/>
        <v>2.73793514590487-1.04565398824161i</v>
      </c>
      <c r="G3455" t="str">
        <f t="shared" si="1013"/>
        <v>0.940900313298577-0.235811182375257i</v>
      </c>
      <c r="H3455" t="str">
        <f t="shared" si="1014"/>
        <v>0.00344877217283671-3.52305659143437i</v>
      </c>
      <c r="I3455" t="str">
        <f t="shared" si="1015"/>
        <v>-0.0248779020534235-0.0653319850113141i</v>
      </c>
      <c r="K3455" t="str">
        <f t="shared" si="1016"/>
        <v>0.00138929622312589-0.000975733082059873i</v>
      </c>
      <c r="L3455" t="str">
        <f t="shared" si="1017"/>
        <v>0.000714285714285714-0.00291068066535756i</v>
      </c>
      <c r="M3455" t="str">
        <f t="shared" si="1018"/>
        <v>0.0025-0.0000906831381536594i</v>
      </c>
      <c r="N3455">
        <f t="shared" si="1019"/>
        <v>9.2460222124769871</v>
      </c>
      <c r="O3455">
        <f t="shared" si="1020"/>
        <v>40.031363462654397</v>
      </c>
      <c r="P3455" s="3">
        <f t="shared" si="1021"/>
        <v>-40.031363462654397</v>
      </c>
      <c r="Q3455" s="3">
        <f t="shared" si="1022"/>
        <v>-170.75397778752301</v>
      </c>
      <c r="R3455">
        <f t="shared" si="1023"/>
        <v>9.2460222124769871</v>
      </c>
      <c r="S3455">
        <f t="shared" si="1024"/>
        <v>415.49871150130747</v>
      </c>
      <c r="T3455">
        <f t="shared" si="1007"/>
        <v>-40.031363462654397</v>
      </c>
    </row>
    <row r="3456" spans="1:20" x14ac:dyDescent="0.25">
      <c r="A3456">
        <f t="shared" si="1008"/>
        <v>2620575.889774242</v>
      </c>
      <c r="B3456">
        <f t="shared" si="1025"/>
        <v>417077.60660501249</v>
      </c>
      <c r="C3456" t="str">
        <f t="shared" si="1009"/>
        <v>-0.00977259942371287-0.00155756131867083i</v>
      </c>
      <c r="D3456" t="str">
        <f t="shared" si="1010"/>
        <v>2.61785438103067-1.53884712992012i</v>
      </c>
      <c r="E3456" t="str">
        <f t="shared" si="1011"/>
        <v>-4.07624504311424-14.834405594514i</v>
      </c>
      <c r="F3456" t="str">
        <f t="shared" si="1012"/>
        <v>2.73670359913115-1.04659088602856i</v>
      </c>
      <c r="G3456" t="str">
        <f t="shared" si="1013"/>
        <v>0.940477088246307-0.236600791904962i</v>
      </c>
      <c r="H3456" t="str">
        <f t="shared" si="1014"/>
        <v>0.00341440076778921-3.50970921587533i</v>
      </c>
      <c r="I3456" t="str">
        <f t="shared" si="1015"/>
        <v>-0.0248063366089985-0.0650550758852097i</v>
      </c>
      <c r="K3456" t="str">
        <f t="shared" si="1016"/>
        <v>0.00138593166232404-0.000975185974365095i</v>
      </c>
      <c r="L3456" t="str">
        <f t="shared" si="1017"/>
        <v>0.000714285714285714-0.00289966194994777i</v>
      </c>
      <c r="M3456" t="str">
        <f t="shared" si="1018"/>
        <v>0.0025-0.000090339846736062i</v>
      </c>
      <c r="N3456">
        <f t="shared" si="1019"/>
        <v>9.0556621768057539</v>
      </c>
      <c r="O3456">
        <f t="shared" si="1020"/>
        <v>40.090855902976514</v>
      </c>
      <c r="P3456" s="3">
        <f t="shared" si="1021"/>
        <v>-40.090855902976514</v>
      </c>
      <c r="Q3456" s="3">
        <f t="shared" si="1022"/>
        <v>-170.94433782319425</v>
      </c>
      <c r="R3456">
        <f t="shared" si="1023"/>
        <v>9.0556621768057539</v>
      </c>
      <c r="S3456">
        <f t="shared" si="1024"/>
        <v>417.07760660501248</v>
      </c>
      <c r="T3456">
        <f t="shared" si="1007"/>
        <v>-40.090855902976514</v>
      </c>
    </row>
    <row r="3457" spans="1:20" x14ac:dyDescent="0.25">
      <c r="A3457">
        <f t="shared" si="1008"/>
        <v>2630534.0781553844</v>
      </c>
      <c r="B3457">
        <f t="shared" si="1025"/>
        <v>418662.50151011156</v>
      </c>
      <c r="C3457" t="str">
        <f t="shared" si="1009"/>
        <v>-0.00971086721784795-0.00151462150113445i</v>
      </c>
      <c r="D3457" t="str">
        <f t="shared" si="1010"/>
        <v>2.61293334884778-1.54157357911226i</v>
      </c>
      <c r="E3457" t="str">
        <f t="shared" si="1011"/>
        <v>-4.07217461384902-14.7701395040903i</v>
      </c>
      <c r="F3457" t="str">
        <f t="shared" si="1012"/>
        <v>2.73546379491781-1.04753840388886i</v>
      </c>
      <c r="G3457" t="str">
        <f t="shared" si="1013"/>
        <v>0.940051025498071-0.237392280746649i</v>
      </c>
      <c r="H3457" t="str">
        <f t="shared" si="1014"/>
        <v>0.00338035619813805-3.49641242411351i</v>
      </c>
      <c r="I3457" t="str">
        <f t="shared" si="1015"/>
        <v>-0.024735205553355-0.0647791328339475i</v>
      </c>
      <c r="K3457" t="str">
        <f t="shared" si="1016"/>
        <v>0.00138256880745451-0.000974627437573336i</v>
      </c>
      <c r="L3457" t="str">
        <f t="shared" si="1017"/>
        <v>0.000714285714285714-0.0028886849471486i</v>
      </c>
      <c r="M3457" t="str">
        <f t="shared" si="1018"/>
        <v>0.0025-0.0000899978548874898i</v>
      </c>
      <c r="N3457">
        <f t="shared" si="1019"/>
        <v>8.8650990377385597</v>
      </c>
      <c r="O3457">
        <f t="shared" si="1020"/>
        <v>40.150452613930113</v>
      </c>
      <c r="P3457" s="3">
        <f t="shared" si="1021"/>
        <v>-40.150452613930113</v>
      </c>
      <c r="Q3457" s="3">
        <f t="shared" si="1022"/>
        <v>-171.13490096226144</v>
      </c>
      <c r="R3457">
        <f t="shared" si="1023"/>
        <v>8.8650990377385597</v>
      </c>
      <c r="S3457">
        <f t="shared" si="1024"/>
        <v>418.66250151011155</v>
      </c>
      <c r="T3457">
        <f t="shared" si="1007"/>
        <v>-40.150452613930113</v>
      </c>
    </row>
    <row r="3458" spans="1:20" x14ac:dyDescent="0.25">
      <c r="A3458">
        <f t="shared" si="1008"/>
        <v>2640530.107652375</v>
      </c>
      <c r="B3458">
        <f t="shared" si="1025"/>
        <v>420253.41901585</v>
      </c>
      <c r="C3458" t="str">
        <f t="shared" si="1009"/>
        <v>-0.00964930473608703-0.00147212793526706i</v>
      </c>
      <c r="D3458" t="str">
        <f t="shared" si="1010"/>
        <v>2.60799352330576-1.54428986878123i</v>
      </c>
      <c r="E3458" t="str">
        <f t="shared" si="1011"/>
        <v>-4.06810847824696-14.7061111875478i</v>
      </c>
      <c r="F3458" t="str">
        <f t="shared" si="1012"/>
        <v>2.73421568596698-1.04849651079043i</v>
      </c>
      <c r="G3458" t="str">
        <f t="shared" si="1013"/>
        <v>0.939622108799799-0.238185644937762i</v>
      </c>
      <c r="H3458" t="str">
        <f t="shared" si="1014"/>
        <v>0.00334663568590022-3.48316602454759i</v>
      </c>
      <c r="I3458" t="str">
        <f t="shared" si="1015"/>
        <v>-0.0246645049548054-0.0645041521300457i</v>
      </c>
      <c r="K3458" t="str">
        <f t="shared" si="1016"/>
        <v>0.00137920775388291-0.000974057483541349i</v>
      </c>
      <c r="L3458" t="str">
        <f t="shared" si="1017"/>
        <v>0.000714285714285714-0.0028777494990522i</v>
      </c>
      <c r="M3458" t="str">
        <f t="shared" si="1018"/>
        <v>0.0025-0.0000896571576882743i</v>
      </c>
      <c r="N3458">
        <f t="shared" si="1019"/>
        <v>8.6743351483711422</v>
      </c>
      <c r="O3458">
        <f t="shared" si="1020"/>
        <v>40.210153786557612</v>
      </c>
      <c r="P3458" s="3">
        <f t="shared" si="1021"/>
        <v>-40.210153786557612</v>
      </c>
      <c r="Q3458" s="3">
        <f t="shared" si="1022"/>
        <v>-171.32566485162886</v>
      </c>
      <c r="R3458">
        <f t="shared" si="1023"/>
        <v>8.6743351483711422</v>
      </c>
      <c r="S3458">
        <f t="shared" si="1024"/>
        <v>420.25341901585</v>
      </c>
      <c r="T3458">
        <f t="shared" si="1007"/>
        <v>-40.210153786557612</v>
      </c>
    </row>
    <row r="3459" spans="1:20" x14ac:dyDescent="0.25">
      <c r="A3459">
        <f t="shared" si="1008"/>
        <v>2650564.1220614538</v>
      </c>
      <c r="B3459">
        <f t="shared" si="1025"/>
        <v>421850.38200811023</v>
      </c>
      <c r="C3459" t="str">
        <f t="shared" si="1009"/>
        <v>-0.00958791320468723-0.00143007881111369i</v>
      </c>
      <c r="D3459" t="str">
        <f t="shared" si="1010"/>
        <v>2.6030349394765-1.5469958531172i</v>
      </c>
      <c r="E3459" t="str">
        <f t="shared" si="1011"/>
        <v>-4.0640464668012-14.6423195780636i</v>
      </c>
      <c r="F3459" t="str">
        <f t="shared" si="1012"/>
        <v>2.73295922482608-1.04946517544784i</v>
      </c>
      <c r="G3459" t="str">
        <f t="shared" si="1013"/>
        <v>0.939190321844257-0.238980880403303i</v>
      </c>
      <c r="H3459" t="str">
        <f t="shared" si="1014"/>
        <v>0.00331323647265944-3.46996982630104i</v>
      </c>
      <c r="I3459" t="str">
        <f t="shared" si="1015"/>
        <v>-0.02459423090836-0.0642301300624827i</v>
      </c>
      <c r="K3459" t="str">
        <f t="shared" si="1016"/>
        <v>0.00137584859676937-0.000973476125037511i</v>
      </c>
      <c r="L3459" t="str">
        <f t="shared" si="1017"/>
        <v>0.000714285714285714-0.00286685544834848i</v>
      </c>
      <c r="M3459" t="str">
        <f t="shared" si="1018"/>
        <v>0.0025-0.0000893177502373719i</v>
      </c>
      <c r="N3459">
        <f t="shared" si="1019"/>
        <v>8.4833728688815881</v>
      </c>
      <c r="O3459">
        <f t="shared" si="1020"/>
        <v>40.269959609531497</v>
      </c>
      <c r="P3459" s="3">
        <f t="shared" si="1021"/>
        <v>-40.269959609531497</v>
      </c>
      <c r="Q3459" s="3">
        <f t="shared" si="1022"/>
        <v>-171.51662713111841</v>
      </c>
      <c r="R3459">
        <f t="shared" si="1023"/>
        <v>8.4833728688815881</v>
      </c>
      <c r="S3459">
        <f t="shared" si="1024"/>
        <v>421.85038200811022</v>
      </c>
      <c r="T3459">
        <f t="shared" si="1007"/>
        <v>-40.269959609531497</v>
      </c>
    </row>
    <row r="3460" spans="1:20" x14ac:dyDescent="0.25">
      <c r="A3460">
        <f t="shared" si="1008"/>
        <v>2660636.2657252871</v>
      </c>
      <c r="B3460">
        <f t="shared" si="1025"/>
        <v>423453.41345974104</v>
      </c>
      <c r="C3460" t="str">
        <f t="shared" si="1009"/>
        <v>-0.0095266938455451-0.00138847230600426i</v>
      </c>
      <c r="D3460" t="str">
        <f t="shared" si="1010"/>
        <v>2.59805763378218-1.54969138616399i</v>
      </c>
      <c r="E3460" t="str">
        <f t="shared" si="1011"/>
        <v>-4.05998841034585-14.5787636151935i</v>
      </c>
      <c r="F3460" t="str">
        <f t="shared" si="1012"/>
        <v>2.73169436388912-1.05044436631893i</v>
      </c>
      <c r="G3460" t="str">
        <f t="shared" si="1013"/>
        <v>0.938755648271494-0.239777982954777i</v>
      </c>
      <c r="H3460" t="str">
        <f t="shared" si="1014"/>
        <v>0.00328015581945259-3.45682363921944i</v>
      </c>
      <c r="I3460" t="str">
        <f t="shared" si="1015"/>
        <v>-0.0245243795355248-0.0639570629366604i</v>
      </c>
      <c r="K3460" t="str">
        <f t="shared" si="1016"/>
        <v>0.00137249143105777-0.000972883375738748i</v>
      </c>
      <c r="L3460" t="str">
        <f t="shared" si="1017"/>
        <v>0.000714285714285714-0.00285600263832285i</v>
      </c>
      <c r="M3460" t="str">
        <f t="shared" si="1018"/>
        <v>0.0025-0.0000889796276522935i</v>
      </c>
      <c r="N3460">
        <f t="shared" si="1019"/>
        <v>8.2922145664284415</v>
      </c>
      <c r="O3460">
        <f t="shared" si="1020"/>
        <v>40.329870269147754</v>
      </c>
      <c r="P3460" s="3">
        <f t="shared" si="1021"/>
        <v>-40.329870269147754</v>
      </c>
      <c r="Q3460" s="3">
        <f t="shared" si="1022"/>
        <v>-171.70778543357156</v>
      </c>
      <c r="R3460">
        <f t="shared" si="1023"/>
        <v>8.2922145664284415</v>
      </c>
      <c r="S3460">
        <f t="shared" si="1024"/>
        <v>423.45341345974106</v>
      </c>
      <c r="T3460">
        <f t="shared" si="1007"/>
        <v>-40.329870269147754</v>
      </c>
    </row>
    <row r="3461" spans="1:20" x14ac:dyDescent="0.25">
      <c r="A3461">
        <f t="shared" si="1008"/>
        <v>2670746.6835350436</v>
      </c>
      <c r="B3461">
        <f t="shared" si="1025"/>
        <v>425062.53643088805</v>
      </c>
      <c r="C3461" t="str">
        <f t="shared" si="1009"/>
        <v>-0.00946564787593305-0.0013473065846207i</v>
      </c>
      <c r="D3461" t="str">
        <f t="shared" si="1010"/>
        <v>2.59306164400189-1.55237632183316i</v>
      </c>
      <c r="E3461" t="str">
        <f t="shared" si="1011"/>
        <v>-4.05593414005768-14.5154422448331i</v>
      </c>
      <c r="F3461" t="str">
        <f t="shared" si="1012"/>
        <v>2.73042105539804-1.05143405160147i</v>
      </c>
      <c r="G3461" t="str">
        <f t="shared" si="1013"/>
        <v>0.938318071669295-0.24057694828913i</v>
      </c>
      <c r="H3461" t="str">
        <f t="shared" si="1014"/>
        <v>0.00324739100665751-3.44372727386779i</v>
      </c>
      <c r="I3461" t="str">
        <f t="shared" si="1015"/>
        <v>-0.0244549469841024-0.0636849470743671i</v>
      </c>
      <c r="K3461" t="str">
        <f t="shared" si="1016"/>
        <v>0.00136913635146517-0.00097227925022727i</v>
      </c>
      <c r="L3461" t="str">
        <f t="shared" si="1017"/>
        <v>0.000714285714285714-0.002845190912854i</v>
      </c>
      <c r="M3461" t="str">
        <f t="shared" si="1018"/>
        <v>0.0025-0.0000886427850690312i</v>
      </c>
      <c r="N3461">
        <f t="shared" si="1019"/>
        <v>8.1008626150484702</v>
      </c>
      <c r="O3461">
        <f t="shared" si="1020"/>
        <v>40.389885949318518</v>
      </c>
      <c r="P3461" s="3">
        <f t="shared" si="1021"/>
        <v>-40.389885949318518</v>
      </c>
      <c r="Q3461" s="3">
        <f t="shared" si="1022"/>
        <v>-171.89913738495153</v>
      </c>
      <c r="R3461">
        <f t="shared" si="1023"/>
        <v>8.1008626150484702</v>
      </c>
      <c r="S3461">
        <f t="shared" si="1024"/>
        <v>425.06253643088803</v>
      </c>
      <c r="T3461">
        <f t="shared" si="1007"/>
        <v>-40.389885949318518</v>
      </c>
    </row>
    <row r="3462" spans="1:20" x14ac:dyDescent="0.25">
      <c r="A3462">
        <f t="shared" si="1008"/>
        <v>2680895.5209324765</v>
      </c>
      <c r="B3462">
        <f t="shared" si="1025"/>
        <v>426677.77406932542</v>
      </c>
      <c r="C3462" t="str">
        <f t="shared" si="1009"/>
        <v>-0.00940477650823516-0.00130657979906765i</v>
      </c>
      <c r="D3462" t="str">
        <f t="shared" si="1010"/>
        <v>2.58804700927797-1.55505051391797i</v>
      </c>
      <c r="E3462" t="str">
        <f t="shared" si="1011"/>
        <v>-4.05188348745749-14.4523544191777i</v>
      </c>
      <c r="F3462" t="str">
        <f t="shared" si="1012"/>
        <v>2.72913925144405-1.05243419922972i</v>
      </c>
      <c r="G3462" t="str">
        <f t="shared" si="1013"/>
        <v>0.937877575573652-0.241377771987688i</v>
      </c>
      <c r="H3462" t="str">
        <f t="shared" si="1014"/>
        <v>0.00321493933388086-3.43068054152754i</v>
      </c>
      <c r="I3462" t="str">
        <f t="shared" si="1015"/>
        <v>-0.0243859294279907-0.0634137788137347i</v>
      </c>
      <c r="K3462" t="str">
        <f t="shared" si="1016"/>
        <v>0.00136578345247118-0.000971663763987166i</v>
      </c>
      <c r="L3462" t="str">
        <f t="shared" si="1017"/>
        <v>0.000714285714285714-0.00283442011641164i</v>
      </c>
      <c r="M3462" t="str">
        <f t="shared" si="1018"/>
        <v>0.0025-0.0000883072176419913i</v>
      </c>
      <c r="N3462">
        <f t="shared" si="1019"/>
        <v>7.9093193955544905</v>
      </c>
      <c r="O3462">
        <f t="shared" si="1020"/>
        <v>40.450006831567023</v>
      </c>
      <c r="P3462" s="3">
        <f t="shared" si="1021"/>
        <v>-40.450006831567023</v>
      </c>
      <c r="Q3462" s="3">
        <f t="shared" si="1022"/>
        <v>-172.09068060444551</v>
      </c>
      <c r="R3462">
        <f t="shared" si="1023"/>
        <v>7.9093193955544905</v>
      </c>
      <c r="S3462">
        <f t="shared" si="1024"/>
        <v>426.67777406932544</v>
      </c>
      <c r="T3462">
        <f t="shared" si="1007"/>
        <v>-40.450006831567023</v>
      </c>
    </row>
    <row r="3463" spans="1:20" x14ac:dyDescent="0.25">
      <c r="A3463">
        <f t="shared" si="1008"/>
        <v>2691082.9239120199</v>
      </c>
      <c r="B3463">
        <f t="shared" si="1025"/>
        <v>428299.14961078885</v>
      </c>
      <c r="C3463" t="str">
        <f t="shared" si="1009"/>
        <v>-0.00934408094968826-0.00126629008894719i</v>
      </c>
      <c r="D3463" t="str">
        <f t="shared" si="1010"/>
        <v>2.58301377012231-1.55771381610777i</v>
      </c>
      <c r="E3463" t="str">
        <f t="shared" si="1011"/>
        <v>-4.04783628441224-14.3894990966861i</v>
      </c>
      <c r="F3463" t="str">
        <f t="shared" si="1012"/>
        <v>2.72784890396906-1.05344477687117i</v>
      </c>
      <c r="G3463" t="str">
        <f t="shared" si="1013"/>
        <v>0.937434143469242-0.242180449515088i</v>
      </c>
      <c r="H3463" t="str">
        <f t="shared" si="1014"/>
        <v>0.00318279811984794-3.41768325419414i</v>
      </c>
      <c r="I3463" t="str">
        <f t="shared" si="1015"/>
        <v>-0.0243173230669904-0.0631435545092071i</v>
      </c>
      <c r="K3463" t="str">
        <f t="shared" si="1016"/>
        <v>0.00136243282830745-0.000971036933400846i</v>
      </c>
      <c r="L3463" t="str">
        <f t="shared" si="1017"/>
        <v>0.000714285714285714-0.00282369009405423i</v>
      </c>
      <c r="M3463" t="str">
        <f t="shared" si="1018"/>
        <v>0.0025-0.0000879729205439243i</v>
      </c>
      <c r="N3463">
        <f t="shared" si="1019"/>
        <v>7.7175872954310307</v>
      </c>
      <c r="O3463">
        <f t="shared" si="1020"/>
        <v>40.510233095019601</v>
      </c>
      <c r="P3463" s="3">
        <f t="shared" si="1021"/>
        <v>-40.510233095019601</v>
      </c>
      <c r="Q3463" s="3">
        <f t="shared" si="1022"/>
        <v>-172.28241270456897</v>
      </c>
      <c r="R3463">
        <f t="shared" si="1023"/>
        <v>7.7175872954310307</v>
      </c>
      <c r="S3463">
        <f t="shared" si="1024"/>
        <v>428.29914961078885</v>
      </c>
      <c r="T3463">
        <f t="shared" si="1007"/>
        <v>-40.510233095019601</v>
      </c>
    </row>
    <row r="3464" spans="1:20" x14ac:dyDescent="0.25">
      <c r="A3464">
        <f t="shared" si="1008"/>
        <v>2701309.0390228857</v>
      </c>
      <c r="B3464">
        <f t="shared" si="1025"/>
        <v>429926.68637930986</v>
      </c>
      <c r="C3464" t="str">
        <f t="shared" si="1009"/>
        <v>-0.00928356240212183-0.00122643558143761i</v>
      </c>
      <c r="D3464" t="str">
        <f t="shared" si="1010"/>
        <v>2.57796196842245-1.56036608200223i</v>
      </c>
      <c r="E3464" t="str">
        <f t="shared" si="1011"/>
        <v>-4.04379236313608-14.3268752420413i</v>
      </c>
      <c r="F3464" t="str">
        <f t="shared" si="1012"/>
        <v>2.72654996476706-1.05446575192303i</v>
      </c>
      <c r="G3464" t="str">
        <f t="shared" si="1013"/>
        <v>0.936987758789919-0.242984976218208i</v>
      </c>
      <c r="H3464" t="str">
        <f t="shared" si="1014"/>
        <v>0.00315096470229258-3.4047352245741i</v>
      </c>
      <c r="I3464" t="str">
        <f t="shared" si="1015"/>
        <v>-0.0242491241266066-0.0628742705314973i</v>
      </c>
      <c r="K3464" t="str">
        <f t="shared" si="1016"/>
        <v>0.00135908457294719-0.000970398775745355i</v>
      </c>
      <c r="L3464" t="str">
        <f t="shared" si="1017"/>
        <v>0.000714285714285714-0.00281300069142681i</v>
      </c>
      <c r="M3464" t="str">
        <f t="shared" si="1018"/>
        <v>0.0025-0.000087639888965854i</v>
      </c>
      <c r="N3464">
        <f t="shared" si="1019"/>
        <v>7.5256687087335195</v>
      </c>
      <c r="O3464">
        <f t="shared" si="1020"/>
        <v>40.570564916400571</v>
      </c>
      <c r="P3464" s="3">
        <f t="shared" si="1021"/>
        <v>-40.570564916400571</v>
      </c>
      <c r="Q3464" s="3">
        <f t="shared" si="1022"/>
        <v>-172.47433129126648</v>
      </c>
      <c r="R3464">
        <f t="shared" si="1023"/>
        <v>7.5256687087335195</v>
      </c>
      <c r="S3464">
        <f t="shared" si="1024"/>
        <v>429.92668637930984</v>
      </c>
      <c r="T3464">
        <f t="shared" si="1007"/>
        <v>-40.570564916400571</v>
      </c>
    </row>
    <row r="3465" spans="1:20" x14ac:dyDescent="0.25">
      <c r="A3465">
        <f t="shared" si="1008"/>
        <v>2711574.0133711724</v>
      </c>
      <c r="B3465">
        <f t="shared" si="1025"/>
        <v>431560.40778755123</v>
      </c>
      <c r="C3465" t="str">
        <f t="shared" si="1009"/>
        <v>-0.00922322206170162-0.00118701439137535i</v>
      </c>
      <c r="D3465" t="str">
        <f t="shared" si="1010"/>
        <v>2.57289164744748-1.56300716512601i</v>
      </c>
      <c r="E3465" t="str">
        <f t="shared" si="1011"/>
        <v>-4.03975155619228-14.2644818261131i</v>
      </c>
      <c r="F3465" t="str">
        <f t="shared" si="1012"/>
        <v>2.72524238548566-1.05549709150891i</v>
      </c>
      <c r="G3465" t="str">
        <f t="shared" si="1013"/>
        <v>0.936538404919219-0.243791347325093i</v>
      </c>
      <c r="H3465" t="str">
        <f t="shared" si="1014"/>
        <v>0.0031194364378482-3.3918362660823i</v>
      </c>
      <c r="I3465" t="str">
        <f t="shared" si="1015"/>
        <v>-0.0241813288578573-0.0626059232675522i</v>
      </c>
      <c r="K3465" t="str">
        <f t="shared" si="1016"/>
        <v>0.0013557387800948-0.000969749309188507i</v>
      </c>
      <c r="L3465" t="str">
        <f t="shared" si="1017"/>
        <v>0.000714285714285714-0.00280235175475873i</v>
      </c>
      <c r="M3465" t="str">
        <f t="shared" si="1018"/>
        <v>0.0025-0.0000873081181170099i</v>
      </c>
      <c r="N3465">
        <f t="shared" si="1019"/>
        <v>7.3335660359824431</v>
      </c>
      <c r="O3465">
        <f t="shared" si="1020"/>
        <v>40.631002470025791</v>
      </c>
      <c r="P3465" s="3">
        <f t="shared" si="1021"/>
        <v>-40.631002470025791</v>
      </c>
      <c r="Q3465" s="3">
        <f t="shared" si="1022"/>
        <v>-172.66643396401756</v>
      </c>
      <c r="R3465">
        <f t="shared" si="1023"/>
        <v>7.3335660359824431</v>
      </c>
      <c r="S3465">
        <f t="shared" si="1024"/>
        <v>431.56040778755124</v>
      </c>
      <c r="T3465">
        <f t="shared" si="1007"/>
        <v>-40.631002470025791</v>
      </c>
    </row>
    <row r="3466" spans="1:20" x14ac:dyDescent="0.25">
      <c r="A3466">
        <f t="shared" si="1008"/>
        <v>2721877.9946219833</v>
      </c>
      <c r="B3466">
        <f t="shared" si="1025"/>
        <v>433200.33733714395</v>
      </c>
      <c r="C3466" t="str">
        <f t="shared" si="1009"/>
        <v>-0.00916306111867506-0.00114802462134123i</v>
      </c>
      <c r="D3466" t="str">
        <f t="shared" si="1010"/>
        <v>2.56780285185381-1.56563691894337i</v>
      </c>
      <c r="E3466" t="str">
        <f t="shared" si="1011"/>
        <v>-4.03571369649467-14.2023178259221i</v>
      </c>
      <c r="F3466" t="str">
        <f t="shared" si="1012"/>
        <v>2.72392611762751-1.05653876247534i</v>
      </c>
      <c r="G3466" t="str">
        <f t="shared" si="1013"/>
        <v>0.936086065190878-0.244599557943871i</v>
      </c>
      <c r="H3466" t="str">
        <f t="shared" si="1014"/>
        <v>0.00308821070193991-3.37898619283942i</v>
      </c>
      <c r="I3466" t="str">
        <f t="shared" si="1015"/>
        <v>-0.0241139335370812-0.0623385091205164i</v>
      </c>
      <c r="K3466" t="str">
        <f t="shared" si="1016"/>
        <v>0.00135239554317547-0.000969088552784891i</v>
      </c>
      <c r="L3466" t="str">
        <f t="shared" si="1017"/>
        <v>0.000714285714285714-0.00279174313086146i</v>
      </c>
      <c r="M3466" t="str">
        <f t="shared" si="1018"/>
        <v>0.0025-0.0000869776032247553i</v>
      </c>
      <c r="N3466">
        <f t="shared" si="1019"/>
        <v>7.1412816840602886</v>
      </c>
      <c r="O3466">
        <f t="shared" si="1020"/>
        <v>40.691545927796476</v>
      </c>
      <c r="P3466" s="3">
        <f t="shared" si="1021"/>
        <v>-40.691545927796476</v>
      </c>
      <c r="Q3466" s="3">
        <f t="shared" si="1022"/>
        <v>-172.85871831593971</v>
      </c>
      <c r="R3466">
        <f t="shared" si="1023"/>
        <v>7.1412816840602886</v>
      </c>
      <c r="S3466">
        <f t="shared" si="1024"/>
        <v>433.20033733714394</v>
      </c>
      <c r="T3466">
        <f t="shared" si="1007"/>
        <v>-40.691545927796476</v>
      </c>
    </row>
    <row r="3467" spans="1:20" x14ac:dyDescent="0.25">
      <c r="A3467">
        <f t="shared" si="1008"/>
        <v>2732221.131001547</v>
      </c>
      <c r="B3467">
        <f t="shared" si="1025"/>
        <v>434846.49861902511</v>
      </c>
      <c r="C3467" t="str">
        <f t="shared" si="1009"/>
        <v>-0.00910308075711844-0.00110946436175011i</v>
      </c>
      <c r="D3467" t="str">
        <f t="shared" si="1010"/>
        <v>2.56269562769078-1.56825519687295i</v>
      </c>
      <c r="E3467" t="str">
        <f t="shared" si="1011"/>
        <v>-4.03167861730941-14.1403822246022i</v>
      </c>
      <c r="F3467" t="str">
        <f t="shared" si="1012"/>
        <v>2.72260111255192-1.05759073138842i</v>
      </c>
      <c r="G3467" t="str">
        <f t="shared" si="1013"/>
        <v>0.935630722889359-0.245409603061686i</v>
      </c>
      <c r="H3467" t="str">
        <f t="shared" si="1014"/>
        <v>0.00305728488867725-3.36618481966912i</v>
      </c>
      <c r="I3467" t="str">
        <f t="shared" si="1015"/>
        <v>-0.0240469344657491-0.0620720245096947i</v>
      </c>
      <c r="K3467" t="str">
        <f t="shared" si="1016"/>
        <v>0.00134905495532496-0.000968416526471757i</v>
      </c>
      <c r="L3467" t="str">
        <f t="shared" si="1017"/>
        <v>0.000714285714285714-0.00278117466712637i</v>
      </c>
      <c r="M3467" t="str">
        <f t="shared" si="1018"/>
        <v>0.0025-0.0000866483395345246i</v>
      </c>
      <c r="N3467">
        <f t="shared" si="1019"/>
        <v>6.9488180661069237</v>
      </c>
      <c r="O3467">
        <f t="shared" si="1020"/>
        <v>40.752195459193466</v>
      </c>
      <c r="P3467" s="3">
        <f t="shared" si="1021"/>
        <v>-40.752195459193466</v>
      </c>
      <c r="Q3467" s="3">
        <f t="shared" si="1022"/>
        <v>-173.05118193389308</v>
      </c>
      <c r="R3467">
        <f t="shared" si="1023"/>
        <v>6.9488180661069237</v>
      </c>
      <c r="S3467">
        <f t="shared" si="1024"/>
        <v>434.84649861902511</v>
      </c>
      <c r="T3467">
        <f t="shared" si="1007"/>
        <v>-40.752195459193466</v>
      </c>
    </row>
    <row r="3468" spans="1:20" x14ac:dyDescent="0.25">
      <c r="A3468">
        <f t="shared" si="1008"/>
        <v>2742603.5712993527</v>
      </c>
      <c r="B3468">
        <f t="shared" si="1025"/>
        <v>436498.9153137774</v>
      </c>
      <c r="C3468" t="str">
        <f t="shared" si="1009"/>
        <v>-0.00904328215468654-0.00107133169094444i</v>
      </c>
      <c r="D3468" t="str">
        <f t="shared" si="1010"/>
        <v>2.55757002240609-1.57086185230281i</v>
      </c>
      <c r="E3468" t="str">
        <f t="shared" si="1011"/>
        <v>-4.02764615225636-14.0786740113648i</v>
      </c>
      <c r="F3468" t="str">
        <f t="shared" si="1012"/>
        <v>2.72126732147639-1.05865296453037i</v>
      </c>
      <c r="G3468" t="str">
        <f t="shared" si="1013"/>
        <v>0.935172361250399-0.246221477543596i</v>
      </c>
      <c r="H3468" t="str">
        <f t="shared" si="1014"/>
        <v>0.00302665641074762-3.35343196209536i</v>
      </c>
      <c r="I3468" t="str">
        <f t="shared" si="1015"/>
        <v>-0.0239803279702751-0.0618064658705148i</v>
      </c>
      <c r="K3468" t="str">
        <f t="shared" si="1016"/>
        <v>0.00134571710937938-0.000967733251064687i</v>
      </c>
      <c r="L3468" t="str">
        <f t="shared" si="1017"/>
        <v>0.000714285714285714-0.00277064621152259i</v>
      </c>
      <c r="M3468" t="str">
        <f t="shared" si="1018"/>
        <v>0.0025-0.0000863203223097471i</v>
      </c>
      <c r="N3468">
        <f t="shared" si="1019"/>
        <v>6.7561776014159705</v>
      </c>
      <c r="O3468">
        <f t="shared" si="1020"/>
        <v>40.812951231271327</v>
      </c>
      <c r="P3468" s="3">
        <f t="shared" si="1021"/>
        <v>-40.812951231271327</v>
      </c>
      <c r="Q3468" s="3">
        <f t="shared" si="1022"/>
        <v>-173.24382239858403</v>
      </c>
      <c r="R3468">
        <f t="shared" si="1023"/>
        <v>6.7561776014159705</v>
      </c>
      <c r="S3468">
        <f t="shared" si="1024"/>
        <v>436.49891531377739</v>
      </c>
      <c r="T3468">
        <f t="shared" si="1007"/>
        <v>-40.812951231271327</v>
      </c>
    </row>
    <row r="3469" spans="1:20" x14ac:dyDescent="0.25">
      <c r="A3469">
        <f t="shared" si="1008"/>
        <v>2753025.4648702904</v>
      </c>
      <c r="B3469">
        <f t="shared" si="1025"/>
        <v>438157.61119196977</v>
      </c>
      <c r="C3469" t="str">
        <f t="shared" si="1009"/>
        <v>-0.00898366648236408-0.00103362467529082i</v>
      </c>
      <c r="D3469" t="str">
        <f t="shared" si="1010"/>
        <v>2.55242608485101-1.57345673860544i</v>
      </c>
      <c r="E3469" t="str">
        <f t="shared" si="1011"/>
        <v>-4.02361613531077-14.0171921814627i</v>
      </c>
      <c r="F3469" t="str">
        <f t="shared" si="1012"/>
        <v>2.71992469547824-1.05972542789604i</v>
      </c>
      <c r="G3469" t="str">
        <f t="shared" si="1013"/>
        <v>0.934710963461561-0.2470351761315i</v>
      </c>
      <c r="H3469" t="str">
        <f t="shared" si="1014"/>
        <v>0.00299632269931099-3.34072743633984i</v>
      </c>
      <c r="I3469" t="str">
        <f t="shared" si="1015"/>
        <v>-0.0239141104018302-0.0615418296544938i</v>
      </c>
      <c r="K3469" t="str">
        <f t="shared" si="1016"/>
        <v>0.00134238209786502-0.000967038748253225i</v>
      </c>
      <c r="L3469" t="str">
        <f t="shared" si="1017"/>
        <v>0.000714285714285714-0.00276015761259473i</v>
      </c>
      <c r="M3469" t="str">
        <f t="shared" si="1018"/>
        <v>0.0025-0.0000859935468317866i</v>
      </c>
      <c r="N3469">
        <f t="shared" si="1019"/>
        <v>6.5633627153270311</v>
      </c>
      <c r="O3469">
        <f t="shared" si="1020"/>
        <v>40.873813408652985</v>
      </c>
      <c r="P3469" s="3">
        <f t="shared" si="1021"/>
        <v>-40.873813408652985</v>
      </c>
      <c r="Q3469" s="3">
        <f t="shared" si="1022"/>
        <v>-173.43663728467297</v>
      </c>
      <c r="R3469">
        <f t="shared" si="1023"/>
        <v>6.5633627153270311</v>
      </c>
      <c r="S3469">
        <f t="shared" si="1024"/>
        <v>438.15761119196975</v>
      </c>
      <c r="T3469">
        <f t="shared" si="1007"/>
        <v>-40.873813408652985</v>
      </c>
    </row>
    <row r="3470" spans="1:20" x14ac:dyDescent="0.25">
      <c r="A3470">
        <f t="shared" si="1008"/>
        <v>2763486.9616367975</v>
      </c>
      <c r="B3470">
        <f t="shared" si="1025"/>
        <v>439822.61011449929</v>
      </c>
      <c r="C3470" t="str">
        <f t="shared" si="1009"/>
        <v>-0.00892423490422036-0.000996341369281329i</v>
      </c>
      <c r="D3470" t="str">
        <f t="shared" si="1010"/>
        <v>2.54726386528554-1.57603970915298i</v>
      </c>
      <c r="E3470" t="str">
        <f t="shared" si="1011"/>
        <v>-4.0195884008051-13.9559357361553i</v>
      </c>
      <c r="F3470" t="str">
        <f t="shared" si="1012"/>
        <v>2.71857318549626-1.06080808718957i</v>
      </c>
      <c r="G3470" t="str">
        <f t="shared" si="1013"/>
        <v>0.934246512662802-0.247850693443037i</v>
      </c>
      <c r="H3470" t="str">
        <f t="shared" si="1014"/>
        <v>0.002966281203895-3.32807105931921i</v>
      </c>
      <c r="I3470" t="str">
        <f t="shared" si="1015"/>
        <v>-0.0238482781361588-0.0612781123291996i</v>
      </c>
      <c r="K3470" t="str">
        <f t="shared" si="1016"/>
        <v>0.00133905001298836-0.00096633304059626i</v>
      </c>
      <c r="L3470" t="str">
        <f t="shared" si="1017"/>
        <v>0.000714285714285714-0.00274970871946078i</v>
      </c>
      <c r="M3470" t="str">
        <f t="shared" si="1018"/>
        <v>0.0025-0.0000856680083998673i</v>
      </c>
      <c r="N3470">
        <f t="shared" si="1019"/>
        <v>6.3703758391245628</v>
      </c>
      <c r="O3470">
        <f t="shared" si="1020"/>
        <v>40.934782153523557</v>
      </c>
      <c r="P3470" s="3">
        <f t="shared" si="1021"/>
        <v>-40.934782153523557</v>
      </c>
      <c r="Q3470" s="3">
        <f t="shared" si="1022"/>
        <v>-173.62962416087544</v>
      </c>
      <c r="R3470">
        <f t="shared" si="1023"/>
        <v>6.3703758391245628</v>
      </c>
      <c r="S3470">
        <f t="shared" si="1024"/>
        <v>439.8226101144993</v>
      </c>
      <c r="T3470">
        <f t="shared" si="1007"/>
        <v>-40.934782153523557</v>
      </c>
    </row>
    <row r="3471" spans="1:20" x14ac:dyDescent="0.25">
      <c r="A3471">
        <f t="shared" si="1008"/>
        <v>2773988.2120910175</v>
      </c>
      <c r="B3471">
        <f t="shared" si="1025"/>
        <v>441493.93603293441</v>
      </c>
      <c r="C3471" t="str">
        <f t="shared" si="1009"/>
        <v>-0.00886498857716469-0.000959479815636969i</v>
      </c>
      <c r="D3471" t="str">
        <f t="shared" si="1010"/>
        <v>2.54208341538322-1.57861061733262i</v>
      </c>
      <c r="E3471" t="str">
        <f t="shared" si="1011"/>
        <v>-4.01556278343023-13.8949036826725i</v>
      </c>
      <c r="F3471" t="str">
        <f t="shared" si="1012"/>
        <v>2.71721274233243-1.06190090782086i</v>
      </c>
      <c r="G3471" t="str">
        <f t="shared" si="1013"/>
        <v>0.933778991947059-0.2486680239705i</v>
      </c>
      <c r="H3471" t="str">
        <f t="shared" si="1014"/>
        <v>0.00293652939229094-3.31546264864247i</v>
      </c>
      <c r="I3471" t="str">
        <f t="shared" si="1015"/>
        <v>-0.023782827573395-0.0610153103782173i</v>
      </c>
      <c r="K3471" t="str">
        <f t="shared" si="1016"/>
        <v>0.00133572094662603-0.000965616151517358i</v>
      </c>
      <c r="L3471" t="str">
        <f t="shared" si="1017"/>
        <v>0.000714285714285714-0.0027392993818099i</v>
      </c>
      <c r="M3471" t="str">
        <f t="shared" si="1018"/>
        <v>0.0025-0.0000853437023310089i</v>
      </c>
      <c r="N3471">
        <f t="shared" si="1019"/>
        <v>6.1772194099282558</v>
      </c>
      <c r="O3471">
        <f t="shared" si="1020"/>
        <v>40.995857625625789</v>
      </c>
      <c r="P3471" s="3">
        <f t="shared" si="1021"/>
        <v>-40.995857625625789</v>
      </c>
      <c r="Q3471" s="3">
        <f t="shared" si="1022"/>
        <v>-173.82278059007174</v>
      </c>
      <c r="R3471">
        <f t="shared" si="1023"/>
        <v>6.1772194099282558</v>
      </c>
      <c r="S3471">
        <f t="shared" si="1024"/>
        <v>441.49393603293441</v>
      </c>
      <c r="T3471">
        <f t="shared" si="1007"/>
        <v>-40.995857625625789</v>
      </c>
    </row>
    <row r="3472" spans="1:20" x14ac:dyDescent="0.25">
      <c r="A3472">
        <f t="shared" si="1008"/>
        <v>2784529.3672969635</v>
      </c>
      <c r="B3472">
        <f t="shared" si="1025"/>
        <v>443171.61298985954</v>
      </c>
      <c r="C3472" t="str">
        <f t="shared" si="1009"/>
        <v>-0.0088059286507059-0.000923038045415781i</v>
      </c>
      <c r="D3472" t="str">
        <f t="shared" si="1010"/>
        <v>2.53688478823591-1.58116931656203i</v>
      </c>
      <c r="E3472" t="str">
        <f t="shared" si="1011"/>
        <v>-4.01153911823745-13.8340950341812i</v>
      </c>
      <c r="F3472" t="str">
        <f t="shared" si="1012"/>
        <v>2.71584331665361-1.06300385490214i</v>
      </c>
      <c r="G3472" t="str">
        <f t="shared" si="1013"/>
        <v>0.933308384360839-0.249487162079734i</v>
      </c>
      <c r="H3472" t="str">
        <f t="shared" si="1014"/>
        <v>0.00290706475045064-3.30290202260835i</v>
      </c>
      <c r="I3472" t="str">
        <f t="shared" si="1015"/>
        <v>-0.0237177551378818-0.0607534203011129i</v>
      </c>
      <c r="K3472" t="str">
        <f t="shared" si="1016"/>
        <v>0.00133239499031492-0.0009648881052999i</v>
      </c>
      <c r="L3472" t="str">
        <f t="shared" si="1017"/>
        <v>0.000714285714285714-0.00272892944990028i</v>
      </c>
      <c r="M3472" t="str">
        <f t="shared" si="1018"/>
        <v>0.0025-0.0000850206239599612i</v>
      </c>
      <c r="N3472">
        <f t="shared" si="1019"/>
        <v>5.9838958705894072</v>
      </c>
      <c r="O3472">
        <f t="shared" si="1020"/>
        <v>41.057039982253947</v>
      </c>
      <c r="P3472" s="3">
        <f t="shared" si="1021"/>
        <v>-41.057039982253947</v>
      </c>
      <c r="Q3472" s="3">
        <f t="shared" si="1022"/>
        <v>-174.01610412941059</v>
      </c>
      <c r="R3472">
        <f t="shared" si="1023"/>
        <v>5.9838958705894072</v>
      </c>
      <c r="S3472">
        <f t="shared" si="1024"/>
        <v>443.17161298985951</v>
      </c>
      <c r="T3472">
        <f t="shared" si="1007"/>
        <v>-41.057039982253947</v>
      </c>
    </row>
    <row r="3473" spans="1:20" x14ac:dyDescent="0.25">
      <c r="A3473">
        <f t="shared" si="1008"/>
        <v>2795110.578892692</v>
      </c>
      <c r="B3473">
        <f t="shared" si="1025"/>
        <v>444855.66511922103</v>
      </c>
      <c r="C3473" t="str">
        <f t="shared" si="1009"/>
        <v>-0.0087470562667131-0.000887014078123829i</v>
      </c>
      <c r="D3473" t="str">
        <f t="shared" si="1010"/>
        <v>2.53166803835827-1.58371566030498i</v>
      </c>
      <c r="E3473" t="str">
        <f t="shared" si="1011"/>
        <v>-4.00751724063995-13.7735088097505i</v>
      </c>
      <c r="F3473" t="str">
        <f t="shared" si="1012"/>
        <v>2.71446485899334-1.0641168932445i</v>
      </c>
      <c r="G3473" t="str">
        <f t="shared" si="1013"/>
        <v>0.93283467290483-0.250308102009042i</v>
      </c>
      <c r="H3473" t="str">
        <f t="shared" si="1014"/>
        <v>0.00287788478238419-3.29038900020271i</v>
      </c>
      <c r="I3473" t="str">
        <f t="shared" si="1015"/>
        <v>-0.0236530572779918-0.0604924386134004i</v>
      </c>
      <c r="K3473" t="str">
        <f t="shared" si="1016"/>
        <v>0.00132907223524237-0.000964148927082113i</v>
      </c>
      <c r="L3473" t="str">
        <f t="shared" si="1017"/>
        <v>0.000714285714285714-0.00271859877455696i</v>
      </c>
      <c r="M3473" t="str">
        <f t="shared" si="1018"/>
        <v>0.0025-0.0000846987686391329i</v>
      </c>
      <c r="N3473">
        <f t="shared" si="1019"/>
        <v>5.7904076695841411</v>
      </c>
      <c r="O3473">
        <f t="shared" si="1020"/>
        <v>41.118329378249008</v>
      </c>
      <c r="P3473" s="3">
        <f t="shared" si="1021"/>
        <v>-41.118329378249008</v>
      </c>
      <c r="Q3473" s="3">
        <f t="shared" si="1022"/>
        <v>-174.20959233041586</v>
      </c>
      <c r="R3473">
        <f t="shared" si="1023"/>
        <v>5.7904076695841411</v>
      </c>
      <c r="S3473">
        <f t="shared" si="1024"/>
        <v>444.85566511922104</v>
      </c>
      <c r="T3473">
        <f t="shared" si="1007"/>
        <v>-41.118329378249008</v>
      </c>
    </row>
    <row r="3474" spans="1:20" x14ac:dyDescent="0.25">
      <c r="A3474">
        <f t="shared" si="1008"/>
        <v>2805731.9990924839</v>
      </c>
      <c r="B3474">
        <f t="shared" si="1025"/>
        <v>446546.11664667405</v>
      </c>
      <c r="C3474" t="str">
        <f t="shared" si="1009"/>
        <v>-0.00868837255917931-0.000851405921829757i</v>
      </c>
      <c r="D3474" t="str">
        <f t="shared" si="1010"/>
        <v>2.52643322169213-1.58624950208709i</v>
      </c>
      <c r="E3474" t="str">
        <f t="shared" si="1011"/>
        <v>-4.00349698641441-13.7131440343176i</v>
      </c>
      <c r="F3474" t="str">
        <f t="shared" si="1012"/>
        <v>2.71307731975362-1.06523998735442i</v>
      </c>
      <c r="G3474" t="str">
        <f t="shared" si="1013"/>
        <v>0.932357840534524-0.251130837868078i</v>
      </c>
      <c r="H3474" t="str">
        <f t="shared" si="1014"/>
        <v>0.00284898701005799-3.27792340109582i</v>
      </c>
      <c r="I3474" t="str">
        <f t="shared" si="1015"/>
        <v>-0.0235887304659489-0.0602323618465036i</v>
      </c>
      <c r="K3474" t="str">
        <f t="shared" si="1016"/>
        <v>0.00132575277223644-0.000963398642851961i</v>
      </c>
      <c r="L3474" t="str">
        <f t="shared" si="1017"/>
        <v>0.000714285714285714-0.00270830720716972i</v>
      </c>
      <c r="M3474" t="str">
        <f t="shared" si="1018"/>
        <v>0.0025-0.0000843781317385259i</v>
      </c>
      <c r="N3474">
        <f t="shared" si="1019"/>
        <v>5.5967572609067702</v>
      </c>
      <c r="O3474">
        <f t="shared" si="1020"/>
        <v>41.179725965993541</v>
      </c>
      <c r="P3474" s="3">
        <f t="shared" si="1021"/>
        <v>-41.179725965993541</v>
      </c>
      <c r="Q3474" s="3">
        <f t="shared" si="1022"/>
        <v>-174.40324273909323</v>
      </c>
      <c r="R3474">
        <f t="shared" si="1023"/>
        <v>5.5967572609067702</v>
      </c>
      <c r="S3474">
        <f t="shared" si="1024"/>
        <v>446.54611664667408</v>
      </c>
      <c r="T3474">
        <f t="shared" si="1007"/>
        <v>-41.179725965993541</v>
      </c>
    </row>
    <row r="3475" spans="1:20" x14ac:dyDescent="0.25">
      <c r="A3475">
        <f t="shared" si="1008"/>
        <v>2816393.7806890355</v>
      </c>
      <c r="B3475">
        <f t="shared" si="1025"/>
        <v>448242.99188993144</v>
      </c>
      <c r="C3475" t="str">
        <f t="shared" si="1009"/>
        <v>-0.00862987865398738-0.000816211573282672i</v>
      </c>
      <c r="D3475" t="str">
        <f t="shared" si="1010"/>
        <v>2.52118039561064-1.58877069551163i</v>
      </c>
      <c r="E3475" t="str">
        <f t="shared" si="1011"/>
        <v>-3.99947819170282-13.6529997386545i</v>
      </c>
      <c r="F3475" t="str">
        <f t="shared" si="1012"/>
        <v>2.71168064920681-1.06637310143031i</v>
      </c>
      <c r="G3475" t="str">
        <f t="shared" si="1013"/>
        <v>0.931877870160854-0.251955363636746i</v>
      </c>
      <c r="H3475" t="str">
        <f t="shared" si="1014"/>
        <v>0.00282036897329394-3.26550504563984i</v>
      </c>
      <c r="I3475" t="str">
        <f t="shared" si="1015"/>
        <v>-0.0235247711976531-0.0599731865477254i</v>
      </c>
      <c r="K3475" t="str">
        <f t="shared" si="1016"/>
        <v>0.00132243669175619-0.000962637279441882i</v>
      </c>
      <c r="L3475" t="str">
        <f t="shared" si="1017"/>
        <v>0.000714285714285714-0.00269805459969089i</v>
      </c>
      <c r="M3475" t="str">
        <f t="shared" si="1018"/>
        <v>0.0025-0.0000840587086456726i</v>
      </c>
      <c r="N3475">
        <f t="shared" si="1019"/>
        <v>5.4029471039627595</v>
      </c>
      <c r="O3475">
        <f t="shared" si="1020"/>
        <v>41.241229895406917</v>
      </c>
      <c r="P3475" s="3">
        <f t="shared" si="1021"/>
        <v>-41.241229895406917</v>
      </c>
      <c r="Q3475" s="3">
        <f t="shared" si="1022"/>
        <v>-174.59705289603724</v>
      </c>
      <c r="R3475">
        <f t="shared" si="1023"/>
        <v>5.4029471039627595</v>
      </c>
      <c r="S3475">
        <f t="shared" si="1024"/>
        <v>448.24299188993143</v>
      </c>
      <c r="T3475">
        <f t="shared" si="1007"/>
        <v>-41.241229895406917</v>
      </c>
    </row>
    <row r="3476" spans="1:20" x14ac:dyDescent="0.25">
      <c r="A3476">
        <f t="shared" si="1008"/>
        <v>2827096.077055654</v>
      </c>
      <c r="B3476">
        <f t="shared" si="1025"/>
        <v>449946.31525911321</v>
      </c>
      <c r="C3476" t="str">
        <f t="shared" si="1009"/>
        <v>-0.00857157566867934-0.000781429018033685i</v>
      </c>
      <c r="D3476" t="str">
        <f t="shared" si="1010"/>
        <v>2.5159096189222-1.59127909427556i</v>
      </c>
      <c r="E3476" t="str">
        <f t="shared" si="1011"/>
        <v>-3.99546069301409-13.5930749593352i</v>
      </c>
      <c r="F3476" t="str">
        <f t="shared" si="1012"/>
        <v>2.71027479749749-1.06751619935901i</v>
      </c>
      <c r="G3476" t="str">
        <f t="shared" si="1013"/>
        <v>0.931394744650838-0.252781673164093i</v>
      </c>
      <c r="H3476" t="str">
        <f t="shared" si="1014"/>
        <v>0.00279202822966941-3.25313375486623i</v>
      </c>
      <c r="I3476" t="str">
        <f t="shared" si="1015"/>
        <v>-0.0234611759925058-0.0597149092802126i</v>
      </c>
      <c r="K3476" t="str">
        <f t="shared" si="1016"/>
        <v>0.00131912408388222-0.000961864864523421i</v>
      </c>
      <c r="L3476" t="str">
        <f t="shared" si="1017"/>
        <v>0.000714285714285714-0.00268784080463329i</v>
      </c>
      <c r="M3476" t="str">
        <f t="shared" si="1018"/>
        <v>0.0025-0.0000837404947655634i</v>
      </c>
      <c r="N3476">
        <f t="shared" si="1019"/>
        <v>5.2089796634628556</v>
      </c>
      <c r="O3476">
        <f t="shared" si="1020"/>
        <v>41.302841313939886</v>
      </c>
      <c r="P3476" s="3">
        <f t="shared" si="1021"/>
        <v>-41.302841313939886</v>
      </c>
      <c r="Q3476" s="3">
        <f t="shared" si="1022"/>
        <v>-174.79102033653714</v>
      </c>
      <c r="R3476">
        <f t="shared" si="1023"/>
        <v>5.2089796634628556</v>
      </c>
      <c r="S3476">
        <f t="shared" si="1024"/>
        <v>449.94631525911319</v>
      </c>
      <c r="T3476">
        <f t="shared" si="1007"/>
        <v>-41.302841313939886</v>
      </c>
    </row>
    <row r="3477" spans="1:20" x14ac:dyDescent="0.25">
      <c r="A3477">
        <f t="shared" si="1008"/>
        <v>2837839.0421484658</v>
      </c>
      <c r="B3477">
        <f t="shared" si="1025"/>
        <v>451656.11125709786</v>
      </c>
      <c r="C3477" t="str">
        <f t="shared" si="1009"/>
        <v>-0.00851346471222667-0.000747056230559931i</v>
      </c>
      <c r="D3477" t="str">
        <f t="shared" si="1010"/>
        <v>2.51062095187425-1.59377455218555i</v>
      </c>
      <c r="E3477" t="str">
        <f t="shared" si="1011"/>
        <v>-3.99144432722579-13.533368738702i</v>
      </c>
      <c r="F3477" t="str">
        <f t="shared" si="1012"/>
        <v>2.70885971464437-1.06866924471228i</v>
      </c>
      <c r="G3477" t="str">
        <f t="shared" si="1013"/>
        <v>0.93090844682825-0.2536097601672i</v>
      </c>
      <c r="H3477" t="str">
        <f t="shared" si="1014"/>
        <v>0.00276396235441734-3.2408093504831i</v>
      </c>
      <c r="I3477" t="str">
        <f t="shared" si="1015"/>
        <v>-0.023397941393236-0.0594575266229206i</v>
      </c>
      <c r="K3477" t="str">
        <f t="shared" si="1016"/>
        <v>0.00131581503830705-0.000961081426601732i</v>
      </c>
      <c r="L3477" t="str">
        <f t="shared" si="1017"/>
        <v>0.000714285714285714-0.00267766567506803i</v>
      </c>
      <c r="M3477" t="str">
        <f t="shared" si="1018"/>
        <v>0.0025-0.0000834234855205855i</v>
      </c>
      <c r="N3477">
        <f t="shared" si="1019"/>
        <v>5.0148574093130946</v>
      </c>
      <c r="O3477">
        <f t="shared" si="1020"/>
        <v>41.364560366570878</v>
      </c>
      <c r="P3477" s="3">
        <f t="shared" si="1021"/>
        <v>-41.364560366570878</v>
      </c>
      <c r="Q3477" s="3">
        <f t="shared" si="1022"/>
        <v>-174.98514259068691</v>
      </c>
      <c r="R3477">
        <f t="shared" si="1023"/>
        <v>5.0148574093130946</v>
      </c>
      <c r="S3477">
        <f t="shared" si="1024"/>
        <v>451.65611125709785</v>
      </c>
      <c r="T3477">
        <f t="shared" si="1007"/>
        <v>-41.364560366570878</v>
      </c>
    </row>
    <row r="3478" spans="1:20" x14ac:dyDescent="0.25">
      <c r="A3478">
        <f t="shared" si="1008"/>
        <v>2848622.8305086298</v>
      </c>
      <c r="B3478">
        <f t="shared" si="1025"/>
        <v>453372.40447987482</v>
      </c>
      <c r="C3478" t="str">
        <f t="shared" si="1009"/>
        <v>-0.00845554688480562-0.000713091174393181i</v>
      </c>
      <c r="D3478" t="str">
        <f t="shared" si="1010"/>
        <v>2.50531445615684-1.59625692317424i</v>
      </c>
      <c r="E3478" t="str">
        <f t="shared" si="1011"/>
        <v>-3.98742893158576-13.4738801248343i</v>
      </c>
      <c r="F3478" t="str">
        <f t="shared" si="1012"/>
        <v>2.70743535054232-1.06983220074335i</v>
      </c>
      <c r="G3478" t="str">
        <f t="shared" si="1013"/>
        <v>0.930418959474297-0.25443961823007i</v>
      </c>
      <c r="H3478" t="str">
        <f t="shared" si="1014"/>
        <v>0.00273616894032786-3.22853165487269i</v>
      </c>
      <c r="I3478" t="str">
        <f t="shared" si="1015"/>
        <v>-0.0233350639657307-0.0592010351705821i</v>
      </c>
      <c r="K3478" t="str">
        <f t="shared" si="1016"/>
        <v>0.00131250964432587-0.000960286995009926i</v>
      </c>
      <c r="L3478" t="str">
        <f t="shared" si="1017"/>
        <v>0.000714285714285714-0.00266752906462246i</v>
      </c>
      <c r="M3478" t="str">
        <f t="shared" si="1018"/>
        <v>0.0025-0.000083107676350454i</v>
      </c>
      <c r="N3478">
        <f t="shared" si="1019"/>
        <v>4.8205828165112905</v>
      </c>
      <c r="O3478">
        <f t="shared" si="1020"/>
        <v>41.426387195800032</v>
      </c>
      <c r="P3478" s="3">
        <f t="shared" si="1021"/>
        <v>-41.426387195800032</v>
      </c>
      <c r="Q3478" s="3">
        <f t="shared" si="1022"/>
        <v>-175.17941718348871</v>
      </c>
      <c r="R3478">
        <f t="shared" si="1023"/>
        <v>4.8205828165112905</v>
      </c>
      <c r="S3478">
        <f t="shared" si="1024"/>
        <v>453.37240447987483</v>
      </c>
      <c r="T3478">
        <f t="shared" si="1007"/>
        <v>-41.426387195800032</v>
      </c>
    </row>
    <row r="3479" spans="1:20" x14ac:dyDescent="0.25">
      <c r="A3479">
        <f t="shared" si="1008"/>
        <v>2859447.5972645627</v>
      </c>
      <c r="B3479">
        <f t="shared" si="1025"/>
        <v>455095.21961689834</v>
      </c>
      <c r="C3479" t="str">
        <f t="shared" si="1009"/>
        <v>-0.00839782327757243-0.000679531802250088i</v>
      </c>
      <c r="D3479" t="str">
        <f t="shared" si="1010"/>
        <v>2.49999019490594-1.59872606131653i</v>
      </c>
      <c r="E3479" t="str">
        <f t="shared" si="1011"/>
        <v>-3.98341434371404-13.4146081715147i</v>
      </c>
      <c r="F3479" t="str">
        <f t="shared" si="1012"/>
        <v>2.70600165496435-1.07100503038341i</v>
      </c>
      <c r="G3479" t="str">
        <f t="shared" si="1013"/>
        <v>0.929926265328304-0.255271240802518i</v>
      </c>
      <c r="H3479" t="str">
        <f t="shared" si="1014"/>
        <v>0.00270864559764983-3.21630049108871i</v>
      </c>
      <c r="I3479" t="str">
        <f t="shared" si="1015"/>
        <v>-0.0232725402988642-0.0589454315336714i</v>
      </c>
      <c r="K3479" t="str">
        <f t="shared" si="1016"/>
        <v>0.00130920799082718-0.000959481599903313i</v>
      </c>
      <c r="L3479" t="str">
        <f t="shared" si="1017"/>
        <v>0.000714285714285714-0.00265743082747805i</v>
      </c>
      <c r="M3479" t="str">
        <f t="shared" si="1018"/>
        <v>0.0025-0.0000827930627121475i</v>
      </c>
      <c r="N3479">
        <f t="shared" si="1019"/>
        <v>4.6261583650353373</v>
      </c>
      <c r="O3479">
        <f t="shared" si="1020"/>
        <v>41.488321941646291</v>
      </c>
      <c r="P3479" s="3">
        <f t="shared" si="1021"/>
        <v>-41.488321941646291</v>
      </c>
      <c r="Q3479" s="3">
        <f t="shared" si="1022"/>
        <v>-175.37384163496466</v>
      </c>
      <c r="R3479">
        <f t="shared" si="1023"/>
        <v>4.6261583650353373</v>
      </c>
      <c r="S3479">
        <f t="shared" si="1024"/>
        <v>455.09521961689836</v>
      </c>
      <c r="T3479">
        <f t="shared" si="1007"/>
        <v>-41.488321941646291</v>
      </c>
    </row>
    <row r="3480" spans="1:20" x14ac:dyDescent="0.25">
      <c r="A3480">
        <f t="shared" si="1008"/>
        <v>2870313.4981341679</v>
      </c>
      <c r="B3480">
        <f t="shared" si="1025"/>
        <v>456824.58145144256</v>
      </c>
      <c r="C3480" t="str">
        <f t="shared" si="1009"/>
        <v>-0.00834029497244378-0.00064637605616674i</v>
      </c>
      <c r="D3480" t="str">
        <f t="shared" si="1010"/>
        <v>2.4946482327066-1.60118182084598i</v>
      </c>
      <c r="E3480" t="str">
        <f t="shared" si="1011"/>
        <v>-3.97940040160446-13.3555519381991i</v>
      </c>
      <c r="F3480" t="str">
        <f t="shared" si="1012"/>
        <v>2.70455857756363-1.07218769623806i</v>
      </c>
      <c r="G3480" t="str">
        <f t="shared" si="1013"/>
        <v>0.929430347088431-0.256104621199051i</v>
      </c>
      <c r="H3480" t="str">
        <f t="shared" si="1014"/>
        <v>0.00268138995399359-3.20411568285395i</v>
      </c>
      <c r="I3480" t="str">
        <f t="shared" si="1015"/>
        <v>-0.0232103670043307-0.0586907123383736i</v>
      </c>
      <c r="K3480" t="str">
        <f t="shared" si="1016"/>
        <v>0.00130591016628355-0.000958665272253531i</v>
      </c>
      <c r="L3480" t="str">
        <f t="shared" si="1017"/>
        <v>0.000714285714285714-0.00264737081836824i</v>
      </c>
      <c r="M3480" t="str">
        <f t="shared" si="1018"/>
        <v>0.0025-0.0000824796400798442i</v>
      </c>
      <c r="N3480">
        <f t="shared" si="1019"/>
        <v>4.4315865397367986</v>
      </c>
      <c r="O3480">
        <f t="shared" si="1020"/>
        <v>41.550364741641992</v>
      </c>
      <c r="P3480" s="3">
        <f t="shared" si="1021"/>
        <v>-41.550364741641992</v>
      </c>
      <c r="Q3480" s="3">
        <f t="shared" si="1022"/>
        <v>-175.5684134602632</v>
      </c>
      <c r="R3480">
        <f t="shared" si="1023"/>
        <v>4.4315865397367986</v>
      </c>
      <c r="S3480">
        <f t="shared" si="1024"/>
        <v>456.82458145144255</v>
      </c>
      <c r="T3480">
        <f t="shared" si="1007"/>
        <v>-41.550364741641992</v>
      </c>
    </row>
    <row r="3481" spans="1:20" x14ac:dyDescent="0.25">
      <c r="A3481">
        <f t="shared" si="1008"/>
        <v>2881220.6894270778</v>
      </c>
      <c r="B3481">
        <f t="shared" si="1025"/>
        <v>458560.51486095804</v>
      </c>
      <c r="C3481" t="str">
        <f t="shared" si="1009"/>
        <v>-0.00828296304187921-0.000613621867635999i</v>
      </c>
      <c r="D3481" t="str">
        <f t="shared" si="1010"/>
        <v>2.48928863559599-1.60362405617143i</v>
      </c>
      <c r="E3481" t="str">
        <f t="shared" si="1011"/>
        <v>-3.97538694362673-13.2967104899844i</v>
      </c>
      <c r="F3481" t="str">
        <f t="shared" si="1012"/>
        <v>2.70310606787569-1.07338016058388i</v>
      </c>
      <c r="G3481" t="str">
        <f t="shared" si="1013"/>
        <v>0.928931187412391-0.256939752597757i</v>
      </c>
      <c r="H3481" t="str">
        <f t="shared" si="1014"/>
        <v>0.00265439965423423-3.19197705455764i</v>
      </c>
      <c r="I3481" t="str">
        <f t="shared" si="1015"/>
        <v>-0.0231485407164788-0.0584368742265522i</v>
      </c>
      <c r="K3481" t="str">
        <f t="shared" si="1016"/>
        <v>0.00130261625874262-0.000957838043842512i</v>
      </c>
      <c r="L3481" t="str">
        <f t="shared" si="1017"/>
        <v>0.000714285714285714-0.00263734889257646i</v>
      </c>
      <c r="M3481" t="str">
        <f t="shared" si="1018"/>
        <v>0.0025-0.0000821674039448534i</v>
      </c>
      <c r="N3481">
        <f t="shared" si="1019"/>
        <v>4.236869830233104</v>
      </c>
      <c r="O3481">
        <f t="shared" si="1020"/>
        <v>41.612515730828498</v>
      </c>
      <c r="P3481" s="3">
        <f t="shared" si="1021"/>
        <v>-41.612515730828498</v>
      </c>
      <c r="Q3481" s="3">
        <f t="shared" si="1022"/>
        <v>-175.7631301697669</v>
      </c>
      <c r="R3481">
        <f t="shared" si="1023"/>
        <v>4.236869830233104</v>
      </c>
      <c r="S3481">
        <f t="shared" si="1024"/>
        <v>458.56051486095805</v>
      </c>
      <c r="T3481">
        <f t="shared" si="1007"/>
        <v>-41.612515730828498</v>
      </c>
    </row>
    <row r="3482" spans="1:20" x14ac:dyDescent="0.25">
      <c r="A3482">
        <f t="shared" si="1008"/>
        <v>2892169.3280469007</v>
      </c>
      <c r="B3482">
        <f t="shared" si="1025"/>
        <v>460303.04481742968</v>
      </c>
      <c r="C3482" t="str">
        <f t="shared" si="1009"/>
        <v>-0.00822582854866532-0.000581267157747466i</v>
      </c>
      <c r="D3482" t="str">
        <f t="shared" si="1010"/>
        <v>2.48391147106599-1.60605262189354i</v>
      </c>
      <c r="E3482" t="str">
        <f t="shared" si="1011"/>
        <v>-3.97137380852793-13.2380828975774i</v>
      </c>
      <c r="F3482" t="str">
        <f t="shared" si="1012"/>
        <v>2.70164407532047-1.07458238536487i</v>
      </c>
      <c r="G3482" t="str">
        <f t="shared" si="1013"/>
        <v>0.928428768918181-0.257776628039184i</v>
      </c>
      <c r="H3482" t="str">
        <f t="shared" si="1014"/>
        <v>0.00262767236041518-3.17988443125287i</v>
      </c>
      <c r="I3482" t="str">
        <f t="shared" si="1015"/>
        <v>-0.0230870580921455-0.0581839138557139i</v>
      </c>
      <c r="K3482" t="str">
        <f t="shared" si="1016"/>
        <v>0.00129932635581798-0.000956999947256379i</v>
      </c>
      <c r="L3482" t="str">
        <f t="shared" si="1017"/>
        <v>0.000714285714285714-0.00262736490593391i</v>
      </c>
      <c r="M3482" t="str">
        <f t="shared" si="1018"/>
        <v>0.0025-0.0000818563498155545i</v>
      </c>
      <c r="N3482">
        <f t="shared" si="1019"/>
        <v>4.042010730797216</v>
      </c>
      <c r="O3482">
        <f t="shared" si="1020"/>
        <v>41.674775041753023</v>
      </c>
      <c r="P3482" s="3">
        <f t="shared" si="1021"/>
        <v>-41.674775041753023</v>
      </c>
      <c r="Q3482" s="3">
        <f t="shared" si="1022"/>
        <v>-175.95798926920278</v>
      </c>
      <c r="R3482">
        <f t="shared" si="1023"/>
        <v>4.042010730797216</v>
      </c>
      <c r="S3482">
        <f t="shared" si="1024"/>
        <v>460.30304481742968</v>
      </c>
      <c r="T3482">
        <f t="shared" si="1007"/>
        <v>-41.674775041753023</v>
      </c>
    </row>
    <row r="3483" spans="1:20" x14ac:dyDescent="0.25">
      <c r="A3483">
        <f t="shared" si="1008"/>
        <v>2903159.571493479</v>
      </c>
      <c r="B3483">
        <f t="shared" si="1025"/>
        <v>462052.19638773589</v>
      </c>
      <c r="C3483" t="str">
        <f t="shared" si="1009"/>
        <v>-0.00816889254570448-0.00054930983733129i</v>
      </c>
      <c r="D3483" t="str">
        <f t="shared" si="1010"/>
        <v>2.47851680806584-1.60846737282158i</v>
      </c>
      <c r="E3483" t="str">
        <f t="shared" si="1011"/>
        <v>-3.96736083543452-13.179668237264i</v>
      </c>
      <c r="F3483" t="str">
        <f t="shared" si="1012"/>
        <v>2.70017254920454-1.07579433218892i</v>
      </c>
      <c r="G3483" t="str">
        <f t="shared" si="1013"/>
        <v>0.927923074184842-0.25861524042522i</v>
      </c>
      <c r="H3483" t="str">
        <f t="shared" si="1014"/>
        <v>0.00260120575165289-3.16783763865412i</v>
      </c>
      <c r="I3483" t="str">
        <f t="shared" si="1015"/>
        <v>-0.0230259158104935-0.0579318278989781i</v>
      </c>
      <c r="K3483" t="str">
        <f t="shared" si="1016"/>
        <v>0.00129604054468037-0.000956151015879168i</v>
      </c>
      <c r="L3483" t="str">
        <f t="shared" si="1017"/>
        <v>0.000714285714285714-0.0026174187148176i</v>
      </c>
      <c r="M3483" t="str">
        <f t="shared" si="1018"/>
        <v>0.0025-0.0000815464732173283i</v>
      </c>
      <c r="N3483">
        <f t="shared" si="1019"/>
        <v>3.8470117402513608</v>
      </c>
      <c r="O3483">
        <f t="shared" si="1020"/>
        <v>41.7371428044639</v>
      </c>
      <c r="P3483" s="3">
        <f t="shared" si="1021"/>
        <v>-41.7371428044639</v>
      </c>
      <c r="Q3483" s="3">
        <f t="shared" si="1022"/>
        <v>-176.15298825974864</v>
      </c>
      <c r="R3483">
        <f t="shared" si="1023"/>
        <v>3.8470117402513608</v>
      </c>
      <c r="S3483">
        <f t="shared" si="1024"/>
        <v>462.05219638773588</v>
      </c>
      <c r="T3483">
        <f t="shared" si="1007"/>
        <v>-41.7371428044639</v>
      </c>
    </row>
    <row r="3484" spans="1:20" x14ac:dyDescent="0.25">
      <c r="A3484">
        <f t="shared" si="1008"/>
        <v>2914191.5778651545</v>
      </c>
      <c r="B3484">
        <f t="shared" si="1025"/>
        <v>463807.99473400932</v>
      </c>
      <c r="C3484" t="str">
        <f t="shared" si="1009"/>
        <v>-0.00811215607580566-0.000517747807104033i</v>
      </c>
      <c r="D3484" t="str">
        <f t="shared" si="1010"/>
        <v>2.47310471700435-1.61086816399026i</v>
      </c>
      <c r="E3484" t="str">
        <f t="shared" si="1011"/>
        <v>-3.96334786385433-13.1214655908792i</v>
      </c>
      <c r="F3484" t="str">
        <f t="shared" si="1012"/>
        <v>2.69869143872333-1.07701596232436i</v>
      </c>
      <c r="G3484" t="str">
        <f t="shared" si="1013"/>
        <v>0.927414085753219-0.259455582517972i</v>
      </c>
      <c r="H3484" t="str">
        <f t="shared" si="1014"/>
        <v>0.00257499752404204-3.1558365031348i</v>
      </c>
      <c r="I3484" t="str">
        <f t="shared" si="1015"/>
        <v>-0.0229651105728512-0.0576806130450457i</v>
      </c>
      <c r="K3484" t="str">
        <f t="shared" si="1016"/>
        <v>0.00129275891204883-0.000955291283886493i</v>
      </c>
      <c r="L3484" t="str">
        <f t="shared" si="1017"/>
        <v>0.000714285714285714-0.00260751017614824i</v>
      </c>
      <c r="M3484" t="str">
        <f t="shared" si="1018"/>
        <v>0.0025-0.0000812377696924972i</v>
      </c>
      <c r="N3484">
        <f t="shared" si="1019"/>
        <v>3.6518753618556161</v>
      </c>
      <c r="O3484">
        <f t="shared" si="1020"/>
        <v>41.799619146506906</v>
      </c>
      <c r="P3484" s="3">
        <f t="shared" si="1021"/>
        <v>-41.799619146506906</v>
      </c>
      <c r="Q3484" s="3">
        <f t="shared" si="1022"/>
        <v>-176.34812463814438</v>
      </c>
      <c r="R3484">
        <f t="shared" si="1023"/>
        <v>3.6518753618556161</v>
      </c>
      <c r="S3484">
        <f t="shared" si="1024"/>
        <v>463.8079947340093</v>
      </c>
      <c r="T3484">
        <f t="shared" si="1007"/>
        <v>-41.799619146506906</v>
      </c>
    </row>
    <row r="3485" spans="1:20" x14ac:dyDescent="0.25">
      <c r="A3485">
        <f t="shared" si="1008"/>
        <v>2925265.5058610421</v>
      </c>
      <c r="B3485">
        <f t="shared" si="1025"/>
        <v>465570.46511399857</v>
      </c>
      <c r="C3485" t="str">
        <f t="shared" si="1009"/>
        <v>-0.00805562017147803-0.000486578957818044i</v>
      </c>
      <c r="D3485" t="str">
        <f t="shared" si="1010"/>
        <v>2.46767526975211-1.61325485067666i</v>
      </c>
      <c r="E3485" t="str">
        <f t="shared" si="1011"/>
        <v>-3.95933473367829-13.0634740457764i</v>
      </c>
      <c r="F3485" t="str">
        <f t="shared" si="1012"/>
        <v>2.69720069296341-1.07824723669635i</v>
      </c>
      <c r="G3485" t="str">
        <f t="shared" si="1013"/>
        <v>0.926901786126744-0.260297646938645i</v>
      </c>
      <c r="H3485" t="str">
        <f t="shared" si="1014"/>
        <v>0.00254904539056093-3.14388085172461i</v>
      </c>
      <c r="I3485" t="str">
        <f t="shared" si="1015"/>
        <v>-0.02290463910255-0.0574302659981653i</v>
      </c>
      <c r="K3485" t="str">
        <f t="shared" si="1016"/>
        <v>0.00128948154418197-0.000954420786239037i</v>
      </c>
      <c r="L3485" t="str">
        <f t="shared" si="1017"/>
        <v>0.000714285714285714-0.00259763914738816i</v>
      </c>
      <c r="M3485" t="str">
        <f t="shared" si="1018"/>
        <v>0.0025-0.0000809302348002564i</v>
      </c>
      <c r="N3485">
        <f t="shared" si="1019"/>
        <v>3.4566041031999646</v>
      </c>
      <c r="O3485">
        <f t="shared" si="1020"/>
        <v>41.862204192921766</v>
      </c>
      <c r="P3485" s="3">
        <f t="shared" si="1021"/>
        <v>-41.862204192921766</v>
      </c>
      <c r="Q3485" s="3">
        <f t="shared" si="1022"/>
        <v>-176.54339589680004</v>
      </c>
      <c r="R3485">
        <f t="shared" si="1023"/>
        <v>3.4566041031999646</v>
      </c>
      <c r="S3485">
        <f t="shared" si="1024"/>
        <v>465.57046511399858</v>
      </c>
      <c r="T3485">
        <f t="shared" si="1007"/>
        <v>-41.862204192921766</v>
      </c>
    </row>
    <row r="3486" spans="1:20" x14ac:dyDescent="0.25">
      <c r="A3486">
        <f t="shared" si="1008"/>
        <v>2936381.514783314</v>
      </c>
      <c r="B3486">
        <f t="shared" si="1025"/>
        <v>467339.63288143178</v>
      </c>
      <c r="C3486" t="str">
        <f t="shared" si="1009"/>
        <v>-0.00799928585472862-0.000455801170413451i</v>
      </c>
      <c r="D3486" t="str">
        <f t="shared" si="1010"/>
        <v>2.46222853964324-1.61562728841731i</v>
      </c>
      <c r="E3486" t="str">
        <f t="shared" si="1011"/>
        <v>-3.95532128518253-13.0056926947985i</v>
      </c>
      <c r="F3486" t="str">
        <f t="shared" si="1012"/>
        <v>2.69570026090479-1.07948811588345i</v>
      </c>
      <c r="G3486" t="str">
        <f t="shared" si="1013"/>
        <v>0.926386157772235-0.261141426166419i</v>
      </c>
      <c r="H3486" t="str">
        <f t="shared" si="1014"/>
        <v>0.00252334708097826-3.13197051210724i</v>
      </c>
      <c r="I3486" t="str">
        <f t="shared" si="1015"/>
        <v>-0.0228444981447697-0.0571807834781047i</v>
      </c>
      <c r="K3486" t="str">
        <f t="shared" si="1016"/>
        <v>0.00128620852686946-0.000953539558675979i</v>
      </c>
      <c r="L3486" t="str">
        <f t="shared" si="1017"/>
        <v>0.000714285714285714-0.00258780548653931i</v>
      </c>
      <c r="M3486" t="str">
        <f t="shared" si="1018"/>
        <v>0.0025-0.0000806238641166131i</v>
      </c>
      <c r="N3486">
        <f t="shared" si="1019"/>
        <v>3.2612004760943591</v>
      </c>
      <c r="O3486">
        <f t="shared" si="1020"/>
        <v>41.924898066237802</v>
      </c>
      <c r="P3486" s="3">
        <f t="shared" si="1021"/>
        <v>-41.924898066237802</v>
      </c>
      <c r="Q3486" s="3">
        <f t="shared" si="1022"/>
        <v>-176.73879952390564</v>
      </c>
      <c r="R3486">
        <f t="shared" si="1023"/>
        <v>3.2612004760943591</v>
      </c>
      <c r="S3486">
        <f t="shared" si="1024"/>
        <v>467.33963288143178</v>
      </c>
      <c r="T3486">
        <f t="shared" si="1007"/>
        <v>-41.924898066237802</v>
      </c>
    </row>
    <row r="3487" spans="1:20" x14ac:dyDescent="0.25">
      <c r="A3487">
        <f t="shared" si="1008"/>
        <v>2947539.7645394905</v>
      </c>
      <c r="B3487">
        <f t="shared" si="1025"/>
        <v>469115.52348638122</v>
      </c>
      <c r="C3487" t="str">
        <f t="shared" si="1009"/>
        <v>-0.00794315413686144-0.000425412316173144i</v>
      </c>
      <c r="D3487" t="str">
        <f t="shared" si="1010"/>
        <v>2.45676460147708-1.61798533302515i</v>
      </c>
      <c r="E3487" t="str">
        <f t="shared" si="1011"/>
        <v>-3.9513073590303-12.9481206362476i</v>
      </c>
      <c r="F3487" t="str">
        <f t="shared" si="1012"/>
        <v>2.6941900914233-1.08073856011403i</v>
      </c>
      <c r="G3487" t="str">
        <f t="shared" si="1013"/>
        <v>0.925867183120702-0.261986912537322i</v>
      </c>
      <c r="H3487" t="str">
        <f t="shared" si="1014"/>
        <v>0.00249790034175959-3.12010531261766i</v>
      </c>
      <c r="I3487" t="str">
        <f t="shared" si="1015"/>
        <v>-0.0227846844663783-0.0569321622201157i</v>
      </c>
      <c r="K3487" t="str">
        <f t="shared" si="1016"/>
        <v>0.0012829399454235-0.000952647637708278i</v>
      </c>
      <c r="L3487" t="str">
        <f t="shared" si="1017"/>
        <v>0.000714285714285714-0.00257800905214118i</v>
      </c>
      <c r="M3487" t="str">
        <f t="shared" si="1018"/>
        <v>0.0025-0.0000803186532343227i</v>
      </c>
      <c r="N3487">
        <f t="shared" si="1019"/>
        <v>3.0656669964605214</v>
      </c>
      <c r="O3487">
        <f t="shared" si="1020"/>
        <v>41.987700886471387</v>
      </c>
      <c r="P3487" s="3">
        <f t="shared" si="1021"/>
        <v>-41.987700886471387</v>
      </c>
      <c r="Q3487" s="3">
        <f t="shared" si="1022"/>
        <v>-176.93433300353948</v>
      </c>
      <c r="R3487">
        <f t="shared" si="1023"/>
        <v>3.0656669964605214</v>
      </c>
      <c r="S3487">
        <f t="shared" si="1024"/>
        <v>469.11552348638122</v>
      </c>
      <c r="T3487">
        <f t="shared" si="1007"/>
        <v>-41.987700886471387</v>
      </c>
    </row>
    <row r="3488" spans="1:20" x14ac:dyDescent="0.25">
      <c r="A3488">
        <f t="shared" si="1008"/>
        <v>2958740.4156447407</v>
      </c>
      <c r="B3488">
        <f t="shared" si="1025"/>
        <v>470898.16247562948</v>
      </c>
      <c r="C3488" t="str">
        <f t="shared" si="1009"/>
        <v>-0.00788722601828097-0.000395410256880012i</v>
      </c>
      <c r="D3488" t="str">
        <f t="shared" si="1010"/>
        <v>2.45128353151969-1.62032884060695i</v>
      </c>
      <c r="E3488" t="str">
        <f t="shared" si="1011"/>
        <v>-3.94729279627399-12.8907569738558i</v>
      </c>
      <c r="F3488" t="str">
        <f t="shared" si="1012"/>
        <v>2.692670133293-1.08199852926276i</v>
      </c>
      <c r="G3488" t="str">
        <f t="shared" si="1013"/>
        <v>0.925344844568183-0.262834098243109i</v>
      </c>
      <c r="H3488" t="str">
        <f t="shared" si="1014"/>
        <v>0.0024727029359751-3.10828508223979i</v>
      </c>
      <c r="I3488" t="str">
        <f t="shared" si="1015"/>
        <v>-0.0227251948557787-0.056684398974906i</v>
      </c>
      <c r="K3488" t="str">
        <f t="shared" si="1016"/>
        <v>0.00127967588467044-0.000951745060611848i</v>
      </c>
      <c r="L3488" t="str">
        <f t="shared" si="1017"/>
        <v>0.000714285714285714-0.00256824970326875i</v>
      </c>
      <c r="M3488" t="str">
        <f t="shared" si="1018"/>
        <v>0.0025-0.0000800145977628238i</v>
      </c>
      <c r="N3488">
        <f t="shared" si="1019"/>
        <v>2.8700061842196192</v>
      </c>
      <c r="O3488">
        <f t="shared" si="1020"/>
        <v>42.050612771122132</v>
      </c>
      <c r="P3488" s="3">
        <f t="shared" si="1021"/>
        <v>-42.050612771122132</v>
      </c>
      <c r="Q3488" s="3">
        <f t="shared" si="1022"/>
        <v>-177.12999381578038</v>
      </c>
      <c r="R3488">
        <f t="shared" si="1023"/>
        <v>2.8700061842196192</v>
      </c>
      <c r="S3488">
        <f t="shared" si="1024"/>
        <v>470.89816247562948</v>
      </c>
      <c r="T3488">
        <f t="shared" si="1007"/>
        <v>-42.050612771122132</v>
      </c>
    </row>
    <row r="3489" spans="1:20" x14ac:dyDescent="0.25">
      <c r="A3489">
        <f t="shared" si="1008"/>
        <v>2969983.629224191</v>
      </c>
      <c r="B3489">
        <f t="shared" si="1025"/>
        <v>472687.57549303689</v>
      </c>
      <c r="C3489" t="str">
        <f t="shared" si="1009"/>
        <v>-0.00783150248829892-0.000365792844977543i</v>
      </c>
      <c r="D3489" t="str">
        <f t="shared" si="1010"/>
        <v>2.44578540750492-1.62265766758043i</v>
      </c>
      <c r="E3489" t="str">
        <f t="shared" si="1011"/>
        <v>-3.94327743835734-12.8336008167578i</v>
      </c>
      <c r="F3489" t="str">
        <f t="shared" si="1012"/>
        <v>2.69114033518861-1.08326798284713i</v>
      </c>
      <c r="G3489" t="str">
        <f t="shared" si="1013"/>
        <v>0.92481912447658-0.263682975330133i</v>
      </c>
      <c r="H3489" t="str">
        <f t="shared" si="1014"/>
        <v>0.00244775264320765-3.09650965060408i</v>
      </c>
      <c r="I3489" t="str">
        <f t="shared" si="1015"/>
        <v>-0.0226660261227558-0.0564374905086085i</v>
      </c>
      <c r="K3489" t="str">
        <f t="shared" si="1016"/>
        <v>0.00127641642894255-0.000950831865420667i</v>
      </c>
      <c r="L3489" t="str">
        <f t="shared" si="1017"/>
        <v>0.000714285714285714-0.00255852729953053i</v>
      </c>
      <c r="M3489" t="str">
        <f t="shared" si="1018"/>
        <v>0.0025-0.0000797116933281767i</v>
      </c>
      <c r="N3489">
        <f t="shared" si="1019"/>
        <v>2.6742205631845763</v>
      </c>
      <c r="O3489">
        <f t="shared" si="1020"/>
        <v>42.113633835168997</v>
      </c>
      <c r="P3489" s="3">
        <f t="shared" si="1021"/>
        <v>-42.113633835168997</v>
      </c>
      <c r="Q3489" s="3">
        <f t="shared" si="1022"/>
        <v>-177.32577943681542</v>
      </c>
      <c r="R3489">
        <f t="shared" si="1023"/>
        <v>2.6742205631845763</v>
      </c>
      <c r="S3489">
        <f t="shared" si="1024"/>
        <v>472.68757549303689</v>
      </c>
      <c r="T3489">
        <f t="shared" si="1007"/>
        <v>-42.113633835168997</v>
      </c>
    </row>
    <row r="3490" spans="1:20" x14ac:dyDescent="0.25">
      <c r="A3490">
        <f t="shared" si="1008"/>
        <v>2981269.5670152428</v>
      </c>
      <c r="B3490">
        <f t="shared" si="1025"/>
        <v>474483.78827991046</v>
      </c>
      <c r="C3490" t="str">
        <f t="shared" si="1009"/>
        <v>-0.00777598452494238-0.000336557923732501i</v>
      </c>
      <c r="D3490" t="str">
        <f t="shared" si="1010"/>
        <v>2.44027030863548-1.62497167069169i</v>
      </c>
      <c r="E3490" t="str">
        <f t="shared" si="1011"/>
        <v>-3.93926112711727-12.7766512794601i</v>
      </c>
      <c r="F3490" t="str">
        <f t="shared" si="1012"/>
        <v>2.68960064568803-1.08454688002384i</v>
      </c>
      <c r="G3490" t="str">
        <f t="shared" si="1013"/>
        <v>0.924290005174523-0.264533535698224i</v>
      </c>
      <c r="H3490" t="str">
        <f t="shared" si="1014"/>
        <v>0.00242304725946118-3.0847788479849i</v>
      </c>
      <c r="I3490" t="str">
        <f t="shared" si="1015"/>
        <v>-0.0226071750983221-0.0561914336027486i</v>
      </c>
      <c r="K3490" t="str">
        <f t="shared" si="1016"/>
        <v>0.00127316166206984-0.000949908090919712i</v>
      </c>
      <c r="L3490" t="str">
        <f t="shared" si="1017"/>
        <v>0.000714285714285714-0.00254884170106648i</v>
      </c>
      <c r="M3490" t="str">
        <f t="shared" si="1018"/>
        <v>0.0025-0.0000794099355729993i</v>
      </c>
      <c r="N3490">
        <f t="shared" si="1019"/>
        <v>2.4783126609487169</v>
      </c>
      <c r="O3490">
        <f t="shared" si="1020"/>
        <v>42.176764191068585</v>
      </c>
      <c r="P3490" s="3">
        <f t="shared" si="1021"/>
        <v>-42.176764191068585</v>
      </c>
      <c r="Q3490" s="3">
        <f t="shared" si="1022"/>
        <v>-177.52168733905128</v>
      </c>
      <c r="R3490">
        <f t="shared" si="1023"/>
        <v>2.4783126609487169</v>
      </c>
      <c r="S3490">
        <f t="shared" si="1024"/>
        <v>474.48378827991047</v>
      </c>
      <c r="T3490">
        <f t="shared" si="1007"/>
        <v>-42.176764191068585</v>
      </c>
    </row>
    <row r="3491" spans="1:20" x14ac:dyDescent="0.25">
      <c r="A3491">
        <f t="shared" si="1008"/>
        <v>2992598.3913699007</v>
      </c>
      <c r="B3491">
        <f t="shared" si="1025"/>
        <v>476286.82667537412</v>
      </c>
      <c r="C3491" t="str">
        <f t="shared" si="1009"/>
        <v>-0.00772067309476764-0.000307703327400466i</v>
      </c>
      <c r="D3491" t="str">
        <f t="shared" si="1010"/>
        <v>2.43473831558361-1.62727070703266i</v>
      </c>
      <c r="E3491" t="str">
        <f t="shared" si="1011"/>
        <v>-3.93524370478635-12.7199074818147i</v>
      </c>
      <c r="F3491" t="str">
        <f t="shared" si="1012"/>
        <v>2.68805101327488-1.08583517958536i</v>
      </c>
      <c r="G3491" t="str">
        <f t="shared" si="1013"/>
        <v>0.923757468958241-0.265385771099555i</v>
      </c>
      <c r="H3491" t="str">
        <f t="shared" si="1014"/>
        <v>0.00239858459707003-3.0730925052982i</v>
      </c>
      <c r="I3491" t="str">
        <f t="shared" si="1015"/>
        <v>-0.0225486386345698-0.0559462250542151i</v>
      </c>
      <c r="K3491" t="str">
        <f t="shared" si="1016"/>
        <v>0.00126991166737206-0.00094897377663786i</v>
      </c>
      <c r="L3491" t="str">
        <f t="shared" si="1017"/>
        <v>0.000714285714285714-0.00253919276854601i</v>
      </c>
      <c r="M3491" t="str">
        <f t="shared" si="1018"/>
        <v>0.0025-0.0000791093201564048i</v>
      </c>
      <c r="N3491">
        <f t="shared" si="1019"/>
        <v>2.2822850087755455</v>
      </c>
      <c r="O3491">
        <f t="shared" si="1020"/>
        <v>42.240003948750761</v>
      </c>
      <c r="P3491" s="3">
        <f t="shared" si="1021"/>
        <v>-42.240003948750761</v>
      </c>
      <c r="Q3491" s="3">
        <f t="shared" si="1022"/>
        <v>-177.71771499122445</v>
      </c>
      <c r="R3491">
        <f t="shared" si="1023"/>
        <v>2.2822850087755455</v>
      </c>
      <c r="S3491">
        <f t="shared" si="1024"/>
        <v>476.28682667537413</v>
      </c>
      <c r="T3491">
        <f t="shared" si="1007"/>
        <v>-42.240003948750761</v>
      </c>
    </row>
    <row r="3492" spans="1:20" x14ac:dyDescent="0.25">
      <c r="A3492">
        <f t="shared" si="1008"/>
        <v>3003970.2652571066</v>
      </c>
      <c r="B3492">
        <f t="shared" si="1025"/>
        <v>478096.71661674057</v>
      </c>
      <c r="C3492" t="str">
        <f t="shared" si="1009"/>
        <v>-0.00766556915267525-0.000279226881393872i</v>
      </c>
      <c r="D3492" t="str">
        <f t="shared" si="1010"/>
        <v>2.42918951049163-1.62955463405861i</v>
      </c>
      <c r="E3492" t="str">
        <f t="shared" si="1011"/>
        <v>-3.93122501399459-12.6633685489902i</v>
      </c>
      <c r="F3492" t="str">
        <f t="shared" si="1012"/>
        <v>2.68649138634111-1.08713283995634i</v>
      </c>
      <c r="G3492" t="str">
        <f t="shared" si="1013"/>
        <v>0.923221498092459-0.266239673137523i</v>
      </c>
      <c r="H3492" t="str">
        <f t="shared" si="1014"/>
        <v>0.00237436248460855-3.06145045409908i</v>
      </c>
      <c r="I3492" t="str">
        <f t="shared" si="1015"/>
        <v>-0.0224904136045198-0.0557018616752307i</v>
      </c>
      <c r="K3492" t="str">
        <f t="shared" si="1016"/>
        <v>0.00126666652765073-0.000948028962840635i</v>
      </c>
      <c r="L3492" t="str">
        <f t="shared" si="1017"/>
        <v>0.000714285714285714-0.00252958036316598i</v>
      </c>
      <c r="M3492" t="str">
        <f t="shared" si="1018"/>
        <v>0.0025-0.0000788098427539402i</v>
      </c>
      <c r="N3492">
        <f t="shared" si="1019"/>
        <v>2.0861401414887553</v>
      </c>
      <c r="O3492">
        <f t="shared" si="1020"/>
        <v>42.303353215616596</v>
      </c>
      <c r="P3492" s="3">
        <f t="shared" si="1021"/>
        <v>-42.303353215616596</v>
      </c>
      <c r="Q3492" s="3">
        <f t="shared" si="1022"/>
        <v>-177.91385985851124</v>
      </c>
      <c r="R3492">
        <f t="shared" si="1023"/>
        <v>2.0861401414887553</v>
      </c>
      <c r="S3492">
        <f t="shared" si="1024"/>
        <v>478.09671661674059</v>
      </c>
      <c r="T3492">
        <f t="shared" si="1007"/>
        <v>-42.303353215616596</v>
      </c>
    </row>
    <row r="3493" spans="1:20" x14ac:dyDescent="0.25">
      <c r="A3493">
        <f t="shared" si="1008"/>
        <v>3015385.3522650837</v>
      </c>
      <c r="B3493">
        <f t="shared" si="1025"/>
        <v>479913.48413988418</v>
      </c>
      <c r="C3493" t="str">
        <f t="shared" si="1009"/>
        <v>-0.00761067364172973-0.000251126402452391i</v>
      </c>
      <c r="D3493" t="str">
        <f t="shared" si="1010"/>
        <v>2.42362397697221-1.63182330960575i</v>
      </c>
      <c r="E3493" t="str">
        <f t="shared" si="1011"/>
        <v>-3.92720489777222-12.6070336114445i</v>
      </c>
      <c r="F3493" t="str">
        <f t="shared" si="1012"/>
        <v>2.68492171318964-1.08843981919014i</v>
      </c>
      <c r="G3493" t="str">
        <f t="shared" si="1013"/>
        <v>0.922682074811298-0.26709523326562i</v>
      </c>
      <c r="H3493" t="str">
        <f t="shared" si="1014"/>
        <v>0.00235037876680136-3.04985252657932i</v>
      </c>
      <c r="I3493" t="str">
        <f t="shared" si="1015"/>
        <v>-0.0224324969019762-0.0554583402933215i</v>
      </c>
      <c r="K3493" t="str">
        <f t="shared" si="1016"/>
        <v>0.0012634263251814-0.000947073690522885i</v>
      </c>
      <c r="L3493" t="str">
        <f t="shared" si="1017"/>
        <v>0.000714285714285714-0.00252000434664871i</v>
      </c>
      <c r="M3493" t="str">
        <f t="shared" si="1018"/>
        <v>0.0025-0.0000785114990575216i</v>
      </c>
      <c r="N3493">
        <f t="shared" si="1019"/>
        <v>1.8898805973610422</v>
      </c>
      <c r="O3493">
        <f t="shared" si="1020"/>
        <v>42.366812096534964</v>
      </c>
      <c r="P3493" s="3">
        <f t="shared" si="1021"/>
        <v>-42.366812096534964</v>
      </c>
      <c r="Q3493" s="3">
        <f t="shared" si="1022"/>
        <v>-178.11011940263896</v>
      </c>
      <c r="R3493">
        <f t="shared" si="1023"/>
        <v>1.8898805973610422</v>
      </c>
      <c r="S3493">
        <f t="shared" si="1024"/>
        <v>479.91348413988419</v>
      </c>
      <c r="T3493">
        <f t="shared" si="1007"/>
        <v>-42.366812096534964</v>
      </c>
    </row>
    <row r="3494" spans="1:20" x14ac:dyDescent="0.25">
      <c r="A3494">
        <f t="shared" si="1008"/>
        <v>3026843.8166036913</v>
      </c>
      <c r="B3494">
        <f t="shared" si="1025"/>
        <v>481737.15537961578</v>
      </c>
      <c r="C3494" t="str">
        <f t="shared" si="1009"/>
        <v>-0.00755598749298145-0.000223399698815927i</v>
      </c>
      <c r="D3494" t="str">
        <f t="shared" si="1010"/>
        <v>2.41804180010836-1.63407659190883i</v>
      </c>
      <c r="E3494" t="str">
        <f t="shared" si="1011"/>
        <v>-3.92318319955141-12.5509018048973i</v>
      </c>
      <c r="F3494" t="str">
        <f t="shared" si="1012"/>
        <v>2.68334194203697-1.08975607496525i</v>
      </c>
      <c r="G3494" t="str">
        <f t="shared" si="1013"/>
        <v>0.922139181319208-0.267952442786307i</v>
      </c>
      <c r="H3494" t="str">
        <f t="shared" si="1014"/>
        <v>0.00232663130443398-3.03829855556502i</v>
      </c>
      <c r="I3494" t="str">
        <f t="shared" si="1015"/>
        <v>-0.0223748854413784-0.0552156577512863i</v>
      </c>
      <c r="K3494" t="str">
        <f t="shared" si="1016"/>
        <v>0.00126019114170592-0.000946108001401369i</v>
      </c>
      <c r="L3494" t="str">
        <f t="shared" si="1017"/>
        <v>0.000714285714285714-0.00251046458124i</v>
      </c>
      <c r="M3494" t="str">
        <f t="shared" si="1018"/>
        <v>0.0025-0.000078214284775375i</v>
      </c>
      <c r="N3494">
        <f t="shared" si="1019"/>
        <v>1.69350891800417</v>
      </c>
      <c r="O3494">
        <f t="shared" si="1020"/>
        <v>42.430380693840519</v>
      </c>
      <c r="P3494" s="3">
        <f t="shared" si="1021"/>
        <v>-42.430380693840519</v>
      </c>
      <c r="Q3494" s="3">
        <f t="shared" si="1022"/>
        <v>-178.30649108199583</v>
      </c>
      <c r="R3494">
        <f t="shared" si="1023"/>
        <v>1.69350891800417</v>
      </c>
      <c r="S3494">
        <f t="shared" si="1024"/>
        <v>481.73715537961579</v>
      </c>
      <c r="T3494">
        <f t="shared" si="1007"/>
        <v>-42.430380693840519</v>
      </c>
    </row>
    <row r="3495" spans="1:20" x14ac:dyDescent="0.25">
      <c r="A3495">
        <f t="shared" si="1008"/>
        <v>3038345.8231067853</v>
      </c>
      <c r="B3495">
        <f t="shared" si="1025"/>
        <v>483567.75657005835</v>
      </c>
      <c r="C3495" t="str">
        <f t="shared" si="1009"/>
        <v>-0.00750151162529259-0.000196044570399672i</v>
      </c>
      <c r="D3495" t="str">
        <f t="shared" si="1010"/>
        <v>2.41244306645322-1.63631433961893i</v>
      </c>
      <c r="E3495" t="str">
        <f t="shared" si="1011"/>
        <v>-3.9191597631689-12.494972270303i</v>
      </c>
      <c r="F3495" t="str">
        <f t="shared" si="1012"/>
        <v>2.68175202101606-1.09108156458182i</v>
      </c>
      <c r="G3495" t="str">
        <f t="shared" si="1013"/>
        <v>0.921592799791899-0.268811292849888i</v>
      </c>
      <c r="H3495" t="str">
        <f t="shared" si="1014"/>
        <v>0.00230311797426408-3.02678837451413i</v>
      </c>
      <c r="I3495" t="str">
        <f t="shared" si="1015"/>
        <v>-0.0223175761576584-0.0549738109071689i</v>
      </c>
      <c r="K3495" t="str">
        <f t="shared" si="1016"/>
        <v>0.0012569610584249-0.000945131937907214i</v>
      </c>
      <c r="L3495" t="str">
        <f t="shared" si="1017"/>
        <v>0.000714285714285714-0.00250096092970711i</v>
      </c>
      <c r="M3495" t="str">
        <f t="shared" si="1018"/>
        <v>0.0025-0.0000779181956319733i</v>
      </c>
      <c r="N3495">
        <f t="shared" si="1019"/>
        <v>1.4970276482569886</v>
      </c>
      <c r="O3495">
        <f t="shared" si="1020"/>
        <v>42.494059107330855</v>
      </c>
      <c r="P3495" s="3">
        <f t="shared" si="1021"/>
        <v>-42.494059107330855</v>
      </c>
      <c r="Q3495" s="3">
        <f t="shared" si="1022"/>
        <v>-178.50297235174301</v>
      </c>
      <c r="R3495">
        <f t="shared" si="1023"/>
        <v>1.4970276482569886</v>
      </c>
      <c r="S3495">
        <f t="shared" si="1024"/>
        <v>483.56775657005835</v>
      </c>
      <c r="T3495">
        <f t="shared" si="1007"/>
        <v>-42.494059107330855</v>
      </c>
    </row>
    <row r="3496" spans="1:20" x14ac:dyDescent="0.25">
      <c r="A3496">
        <f t="shared" si="1008"/>
        <v>3049891.5372345913</v>
      </c>
      <c r="B3496">
        <f t="shared" si="1025"/>
        <v>485405.31404502457</v>
      </c>
      <c r="C3496" t="str">
        <f t="shared" si="1009"/>
        <v>-0.00744724694516646-0.000169058808971669i</v>
      </c>
      <c r="D3496" t="str">
        <f t="shared" si="1010"/>
        <v>2.40682786402969-1.63853641182123i</v>
      </c>
      <c r="E3496" t="str">
        <f t="shared" si="1011"/>
        <v>-3.91513443286838-12.439244153824i</v>
      </c>
      <c r="F3496" t="str">
        <f t="shared" si="1012"/>
        <v>2.680151898179-1.09241624495813i</v>
      </c>
      <c r="G3496" t="str">
        <f t="shared" si="1013"/>
        <v>0.921042912377304-0.269671774453386i</v>
      </c>
      <c r="H3496" t="str">
        <f t="shared" si="1014"/>
        <v>0.00227983666893311-3.01532181751407i</v>
      </c>
      <c r="I3496" t="str">
        <f t="shared" si="1015"/>
        <v>-0.0222605660060969-0.0547327966342268i</v>
      </c>
      <c r="K3496" t="str">
        <f t="shared" si="1016"/>
        <v>0.00125373615599025-0.000944145543178317i</v>
      </c>
      <c r="L3496" t="str">
        <f t="shared" si="1017"/>
        <v>0.000714285714285714-0.00249149325533684i</v>
      </c>
      <c r="M3496" t="str">
        <f t="shared" si="1018"/>
        <v>0.0025-0.0000776232273679753i</v>
      </c>
      <c r="N3496">
        <f t="shared" si="1019"/>
        <v>1.3004393360744757</v>
      </c>
      <c r="O3496">
        <f t="shared" si="1020"/>
        <v>42.557847434263998</v>
      </c>
      <c r="P3496" s="3">
        <f t="shared" si="1021"/>
        <v>-42.557847434263998</v>
      </c>
      <c r="Q3496" s="3">
        <f t="shared" si="1022"/>
        <v>-178.69956066392552</v>
      </c>
      <c r="R3496">
        <f t="shared" si="1023"/>
        <v>1.3004393360744757</v>
      </c>
      <c r="S3496">
        <f t="shared" si="1024"/>
        <v>485.40531404502457</v>
      </c>
      <c r="T3496">
        <f t="shared" si="1007"/>
        <v>-42.557847434263998</v>
      </c>
    </row>
    <row r="3497" spans="1:20" x14ac:dyDescent="0.25">
      <c r="A3497">
        <f t="shared" si="1008"/>
        <v>3061481.125076083</v>
      </c>
      <c r="B3497">
        <f t="shared" si="1025"/>
        <v>487249.8542383957</v>
      </c>
      <c r="C3497" t="str">
        <f t="shared" si="1009"/>
        <v>-0.00739319434657956-0.000142440198332622i</v>
      </c>
      <c r="D3497" t="str">
        <f t="shared" si="1010"/>
        <v>2.40119628232958-1.64074266805277i</v>
      </c>
      <c r="E3497" t="str">
        <f t="shared" si="1011"/>
        <v>-3.91110705330277-12.3837166068042i</v>
      </c>
      <c r="F3497" t="str">
        <f t="shared" si="1012"/>
        <v>2.67854152149988-1.09376007262706i</v>
      </c>
      <c r="G3497" t="str">
        <f t="shared" si="1013"/>
        <v>0.920489501196553-0.270533878439419i</v>
      </c>
      <c r="H3497" t="str">
        <f t="shared" si="1014"/>
        <v>0.00225678529687865-3.00389871927942i</v>
      </c>
      <c r="I3497" t="str">
        <f t="shared" si="1015"/>
        <v>-0.0222038519621829-0.0544926118209043i</v>
      </c>
      <c r="K3497" t="str">
        <f t="shared" si="1016"/>
        <v>0.00125051651449787-0.000943148861051632i</v>
      </c>
      <c r="L3497" t="str">
        <f t="shared" si="1017"/>
        <v>0.000714285714285714-0.00248206142193348i</v>
      </c>
      <c r="M3497" t="str">
        <f t="shared" si="1018"/>
        <v>0.0025-0.0000773293757401625i</v>
      </c>
      <c r="N3497">
        <f t="shared" si="1019"/>
        <v>1.103746532417432</v>
      </c>
      <c r="O3497">
        <f t="shared" si="1020"/>
        <v>42.621745769356572</v>
      </c>
      <c r="P3497" s="3">
        <f t="shared" si="1021"/>
        <v>-42.621745769356572</v>
      </c>
      <c r="Q3497" s="3">
        <f t="shared" si="1022"/>
        <v>-178.89625346758257</v>
      </c>
      <c r="R3497">
        <f t="shared" si="1023"/>
        <v>1.103746532417432</v>
      </c>
      <c r="S3497">
        <f t="shared" si="1024"/>
        <v>487.2498542383957</v>
      </c>
      <c r="T3497">
        <f t="shared" si="1007"/>
        <v>-42.621745769356572</v>
      </c>
    </row>
    <row r="3498" spans="1:20" x14ac:dyDescent="0.25">
      <c r="A3498">
        <f t="shared" si="1008"/>
        <v>3073114.7533513717</v>
      </c>
      <c r="B3498">
        <f t="shared" si="1025"/>
        <v>489101.40368450159</v>
      </c>
      <c r="C3498" t="str">
        <f t="shared" si="1009"/>
        <v>-0.00733935471081816-0.000116186514497803i</v>
      </c>
      <c r="D3498" t="str">
        <f t="shared" si="1010"/>
        <v>2.39554841231281-1.64293296832043i</v>
      </c>
      <c r="E3498" t="str">
        <f t="shared" si="1011"/>
        <v>-3.9070774695368-12.3283887857429i</v>
      </c>
      <c r="F3498" t="str">
        <f t="shared" si="1012"/>
        <v>2.67692083887768-1.09511300373258i</v>
      </c>
      <c r="G3498" t="str">
        <f t="shared" si="1013"/>
        <v>0.91993254834496-0.271397595495074i</v>
      </c>
      <c r="H3498" t="str">
        <f t="shared" si="1014"/>
        <v>0.00223396178224694-2.99251891514948i</v>
      </c>
      <c r="I3498" t="str">
        <f t="shared" si="1015"/>
        <v>-0.0221474310214728-0.0542532533708023i</v>
      </c>
      <c r="K3498" t="str">
        <f t="shared" si="1016"/>
        <v>0.00124730221348047-0.000942141936055391i</v>
      </c>
      <c r="L3498" t="str">
        <f t="shared" si="1017"/>
        <v>0.000714285714285714-0.00247266529381698i</v>
      </c>
      <c r="M3498" t="str">
        <f t="shared" si="1018"/>
        <v>0.0025-0.0000770366365213814i</v>
      </c>
      <c r="N3498">
        <f t="shared" si="1019"/>
        <v>0.90695179114078428</v>
      </c>
      <c r="O3498">
        <f t="shared" si="1020"/>
        <v>42.685754204780935</v>
      </c>
      <c r="P3498" s="3">
        <f t="shared" si="1021"/>
        <v>-42.685754204780935</v>
      </c>
      <c r="Q3498" s="3">
        <f t="shared" si="1022"/>
        <v>-179.09304820885922</v>
      </c>
      <c r="R3498">
        <f t="shared" si="1023"/>
        <v>0.90695179114078428</v>
      </c>
      <c r="S3498">
        <f t="shared" si="1024"/>
        <v>489.10140368450158</v>
      </c>
      <c r="T3498">
        <f t="shared" si="1007"/>
        <v>-42.685754204780935</v>
      </c>
    </row>
    <row r="3499" spans="1:20" x14ac:dyDescent="0.25">
      <c r="A3499">
        <f t="shared" si="1008"/>
        <v>3084792.5894141071</v>
      </c>
      <c r="B3499">
        <f t="shared" si="1025"/>
        <v>490959.9890185027</v>
      </c>
      <c r="C3499" t="str">
        <f t="shared" si="1009"/>
        <v>-0.00728572890631703-0.0000902955258808859i</v>
      </c>
      <c r="D3499" t="str">
        <f t="shared" si="1010"/>
        <v>2.38988434640617-1.64510717311883i</v>
      </c>
      <c r="E3499" t="str">
        <f t="shared" si="1011"/>
        <v>-3.90304552704955-12.2732598522682i</v>
      </c>
      <c r="F3499" t="str">
        <f t="shared" si="1012"/>
        <v>2.67528979813919-1.09647499402627i</v>
      </c>
      <c r="G3499" t="str">
        <f t="shared" si="1013"/>
        <v>0.919372035893034-0.272262916150789i</v>
      </c>
      <c r="H3499" t="str">
        <f t="shared" si="1014"/>
        <v>0.00221136406480594-2.98118224108587i</v>
      </c>
      <c r="I3499" t="str">
        <f t="shared" si="1015"/>
        <v>-0.0220913001994527-0.054014718202649i</v>
      </c>
      <c r="K3499" t="str">
        <f t="shared" si="1016"/>
        <v>0.00124409333190046-0.000941124813401219i</v>
      </c>
      <c r="L3499" t="str">
        <f t="shared" si="1017"/>
        <v>0.000714285714285714-0.00246330473582086i</v>
      </c>
      <c r="M3499" t="str">
        <f t="shared" si="1018"/>
        <v>0.0025-0.0000767450055004795i</v>
      </c>
      <c r="N3499">
        <f t="shared" si="1019"/>
        <v>0.7100576688805802</v>
      </c>
      <c r="O3499">
        <f t="shared" si="1020"/>
        <v>42.74987283016393</v>
      </c>
      <c r="P3499" s="3">
        <f t="shared" si="1021"/>
        <v>-42.74987283016393</v>
      </c>
      <c r="Q3499" s="3">
        <f t="shared" si="1022"/>
        <v>-179.28994233111942</v>
      </c>
      <c r="R3499">
        <f t="shared" si="1023"/>
        <v>0.7100576688805802</v>
      </c>
      <c r="S3499">
        <f t="shared" si="1024"/>
        <v>490.95998901850271</v>
      </c>
      <c r="T3499">
        <f t="shared" si="1007"/>
        <v>-42.74987283016393</v>
      </c>
    </row>
    <row r="3500" spans="1:20" x14ac:dyDescent="0.25">
      <c r="A3500">
        <f t="shared" si="1008"/>
        <v>3096514.8012538808</v>
      </c>
      <c r="B3500">
        <f t="shared" si="1025"/>
        <v>492825.63697677304</v>
      </c>
      <c r="C3500" t="str">
        <f t="shared" si="1009"/>
        <v>-0.00723231778850278-0.0000647649934803532i</v>
      </c>
      <c r="D3500" t="str">
        <f t="shared" si="1010"/>
        <v>2.38420417850186-1.64726514344829i</v>
      </c>
      <c r="E3500" t="str">
        <f t="shared" si="1011"/>
        <v>-3.89901107173685-12.2183289731122i</v>
      </c>
      <c r="F3500" t="str">
        <f t="shared" si="1012"/>
        <v>2.67364834704201-1.09784599886379i</v>
      </c>
      <c r="G3500" t="str">
        <f t="shared" si="1013"/>
        <v>0.918807945887502-0.273129830779231i</v>
      </c>
      <c r="H3500" t="str">
        <f t="shared" si="1014"/>
        <v>0.00218899009985902-2.96988853367024i</v>
      </c>
      <c r="I3500" t="str">
        <f t="shared" si="1015"/>
        <v>-0.0220354565314012-0.0537770032502726i</v>
      </c>
      <c r="K3500" t="str">
        <f t="shared" si="1016"/>
        <v>0.00124088994814302-0.000940097538976174i</v>
      </c>
      <c r="L3500" t="str">
        <f t="shared" si="1017"/>
        <v>0.000714285714285714-0.00245397961329036i</v>
      </c>
      <c r="M3500" t="str">
        <f t="shared" si="1018"/>
        <v>0.0025-0.000076454478482247i</v>
      </c>
      <c r="N3500">
        <f t="shared" si="1019"/>
        <v>0.51306672494536087</v>
      </c>
      <c r="O3500">
        <f t="shared" si="1020"/>
        <v>42.814101732584405</v>
      </c>
      <c r="P3500" s="3">
        <f t="shared" si="1021"/>
        <v>-42.814101732584405</v>
      </c>
      <c r="Q3500" s="3">
        <f t="shared" si="1022"/>
        <v>-179.48693327505464</v>
      </c>
      <c r="R3500">
        <f t="shared" si="1023"/>
        <v>0.51306672494536087</v>
      </c>
      <c r="S3500">
        <f t="shared" si="1024"/>
        <v>492.82563697677301</v>
      </c>
      <c r="T3500">
        <f t="shared" ref="T3500:T3563" si="1026">P3500</f>
        <v>-42.814101732584405</v>
      </c>
    </row>
    <row r="3501" spans="1:20" x14ac:dyDescent="0.25">
      <c r="A3501">
        <f t="shared" ref="A3501:A3564" si="1027">2*PI()*B3501</f>
        <v>3108281.5574986455</v>
      </c>
      <c r="B3501">
        <f t="shared" si="1025"/>
        <v>494698.37439728476</v>
      </c>
      <c r="C3501" t="str">
        <f t="shared" ref="C3501:C3564" si="1028">IMPRODUCT(D3501,E3501,$C$40,,K3501,$C$41)</f>
        <v>-0.00717912219964001-0.0000395926710673468i</v>
      </c>
      <c r="D3501" t="str">
        <f t="shared" ref="D3501:D3564" si="1029">IMDIV(IMPRODUCT($C$37,$C$38,COMPLEX(1,A3501/$C$38)),IMSUM(-1*A3501*A3501/$C$39,COMPLEX(0,1*A3501)))</f>
        <v>2.37850800395583-1.64940674083289i</v>
      </c>
      <c r="E3501" t="str">
        <f t="shared" ref="E3501:E3564" si="1030">IMDIV(IMPRODUCT(IMSUM(F3501,G3501),$C$29,H3501),IMSUM(1,I3501))</f>
        <v>-3.89497394991408-12.1635953200848i</v>
      </c>
      <c r="F3501" t="str">
        <f t="shared" ref="F3501:F3564" si="1031">IMDIV(IMPRODUCT($C$14,$C$15,COMPLEX(1,A3501/$C$15)),IMSUM(-1*A3501*A3501/$C$16,COMPLEX(0,A3501)))</f>
        <v>2.67199643327756-1.09922597320139i</v>
      </c>
      <c r="G3501" t="str">
        <f t="shared" ref="G3501:G3564" si="1032">IMDIV(1,COMPLEX(1,A3501*$C$9*$C$10))</f>
        <v>0.918240260352352-0.273998329594173i</v>
      </c>
      <c r="H3501" t="str">
        <f t="shared" ref="H3501:H3564" si="1033">IMDIV($C$3,IMSUM(K3501,COMPLEX(0,$C$28*A3501)))</f>
        <v>0.00216683785815888-2.95863763010188i</v>
      </c>
      <c r="I3501" t="str">
        <f t="shared" ref="I3501:I3564" si="1034">IMPRODUCT(F3501,$C$29,H3501,$C$31)</f>
        <v>-0.0219798970722539-0.0535401054625719i</v>
      </c>
      <c r="K3501" t="str">
        <f t="shared" ref="K3501:K3564" si="1035">IF($C$26&lt;=0,IMDIV(1,IMSUM(IMDIV(1,L3501),1/$C$18)),IMDIV(1,IMSUM(IMDIV(1,L3501),1/$C$18,IMDIV(1,M3501))))</f>
        <v>0.0012376921400093-0.000939060159334711i</v>
      </c>
      <c r="L3501" t="str">
        <f t="shared" ref="L3501:L3564" si="1036">IMSUM($C$21/$C$22,IMDIV(1,COMPLEX(0,$C$20*$C$22*A3501)))</f>
        <v>0.000714285714285714-0.00244468979208045i</v>
      </c>
      <c r="M3501" t="str">
        <f t="shared" ref="M3501:M3564" si="1037">IMSUM($C$25/$C$26,IMDIV(1,COMPLEX(0,$C$24*$C$26*A3501)))</f>
        <v>0.0025-0.000076165051287355i</v>
      </c>
      <c r="N3501">
        <f t="shared" ref="N3501:N3564" si="1038">ABS(R3501)</f>
        <v>0.31598152120221812</v>
      </c>
      <c r="O3501">
        <f t="shared" ref="O3501:O3564" si="1039">ABS(P3501)</f>
        <v>42.878440996571747</v>
      </c>
      <c r="P3501" s="3">
        <f t="shared" ref="P3501:P3564" si="1040">20*LOG10(IMABS(C3501))</f>
        <v>-42.878440996571747</v>
      </c>
      <c r="Q3501" s="3">
        <f t="shared" ref="Q3501:Q3564" si="1041">IMARGUMENT(C3501)*180/PI()</f>
        <v>-179.68401847879778</v>
      </c>
      <c r="R3501">
        <f t="shared" ref="R3501:R3564" si="1042">IF(Q3501&lt;0,Q3501+180,Q3501-180)</f>
        <v>0.31598152120221812</v>
      </c>
      <c r="S3501">
        <f t="shared" ref="S3501:S3564" si="1043">B3501/1000</f>
        <v>494.69837439728474</v>
      </c>
      <c r="T3501">
        <f t="shared" si="1026"/>
        <v>-42.878440996571747</v>
      </c>
    </row>
    <row r="3502" spans="1:20" x14ac:dyDescent="0.25">
      <c r="A3502">
        <f t="shared" si="1027"/>
        <v>3120093.0274171405</v>
      </c>
      <c r="B3502">
        <f t="shared" ref="B3502:B3565" si="1044">B3501*(1+B$42)</f>
        <v>496578.22821999446</v>
      </c>
      <c r="C3502" t="str">
        <f t="shared" si="1028"/>
        <v>-0.00712614296868134-0.0000147763053757097i</v>
      </c>
      <c r="D3502" t="str">
        <f t="shared" si="1029"/>
        <v>2.3727959195858-1.65153182733851i</v>
      </c>
      <c r="E3502" t="str">
        <f t="shared" si="1030"/>
        <v>-3.89093400831891-12.109058070049i</v>
      </c>
      <c r="F3502" t="str">
        <f t="shared" si="1031"/>
        <v>2.67033400447419-1.10061487159244i</v>
      </c>
      <c r="G3502" t="str">
        <f t="shared" si="1032"/>
        <v>0.917668961289893-0.274868402649381i</v>
      </c>
      <c r="H3502" t="str">
        <f t="shared" si="1033"/>
        <v>0.00214490532582211-2.94742936819546i</v>
      </c>
      <c r="I3502" t="str">
        <f t="shared" si="1034"/>
        <v>-0.0219246188964706-0.0533040218034901i</v>
      </c>
      <c r="K3502" t="str">
        <f t="shared" si="1035"/>
        <v>0.00123449998470971-0.000938012721690555i</v>
      </c>
      <c r="L3502" t="str">
        <f t="shared" si="1036"/>
        <v>0.000714285714285714-0.00243543513855395i</v>
      </c>
      <c r="M3502" t="str">
        <f t="shared" si="1037"/>
        <v>0.0025-0.0000758767197522964i</v>
      </c>
      <c r="N3502">
        <f t="shared" si="1038"/>
        <v>0.11880462196563712</v>
      </c>
      <c r="O3502">
        <f t="shared" si="1039"/>
        <v>42.942890704104009</v>
      </c>
      <c r="P3502" s="3">
        <f t="shared" si="1040"/>
        <v>-42.942890704104009</v>
      </c>
      <c r="Q3502" s="3">
        <f t="shared" si="1041"/>
        <v>-179.88119537803436</v>
      </c>
      <c r="R3502">
        <f t="shared" si="1042"/>
        <v>0.11880462196563712</v>
      </c>
      <c r="S3502">
        <f t="shared" si="1043"/>
        <v>496.57822821999446</v>
      </c>
      <c r="T3502">
        <f t="shared" si="1026"/>
        <v>-42.942890704104009</v>
      </c>
    </row>
    <row r="3503" spans="1:20" x14ac:dyDescent="0.25">
      <c r="A3503">
        <f t="shared" si="1027"/>
        <v>3131949.3809213256</v>
      </c>
      <c r="B3503">
        <f t="shared" si="1044"/>
        <v>498465.22548723046</v>
      </c>
      <c r="C3503" t="str">
        <f t="shared" si="1028"/>
        <v>-0.00707338091112069+9.68636370608051E-06i</v>
      </c>
      <c r="D3503" t="str">
        <f t="shared" si="1029"/>
        <v>2.3670680236691-1.65364026559091i</v>
      </c>
      <c r="E3503" t="str">
        <f t="shared" si="1030"/>
        <v>-3.88689109411378-12.0547164048957i</v>
      </c>
      <c r="F3503" t="str">
        <f t="shared" si="1031"/>
        <v>2.66866100820028-1.10201264818391i</v>
      </c>
      <c r="G3503" t="str">
        <f t="shared" si="1032"/>
        <v>0.91709403068183-0.275740039837497i</v>
      </c>
      <c r="H3503" t="str">
        <f t="shared" si="1033"/>
        <v>0.00212319050424386-2.93626358637855i</v>
      </c>
      <c r="I3503" t="str">
        <f t="shared" si="1034"/>
        <v>-0.0218696190979007-0.0530687492519832i</v>
      </c>
      <c r="K3503" t="str">
        <f t="shared" si="1035"/>
        <v>0.00123131355885734-0.000936955273908523i</v>
      </c>
      <c r="L3503" t="str">
        <f t="shared" si="1036"/>
        <v>0.000714285714285714-0.00242621551957955i</v>
      </c>
      <c r="M3503" t="str">
        <f t="shared" si="1037"/>
        <v>0.0025-0.0000755894797293248i</v>
      </c>
      <c r="N3503">
        <f t="shared" si="1038"/>
        <v>7.8461406114143983E-2</v>
      </c>
      <c r="O3503">
        <f t="shared" si="1039"/>
        <v>43.007450934606631</v>
      </c>
      <c r="P3503" s="3">
        <f t="shared" si="1040"/>
        <v>-43.007450934606631</v>
      </c>
      <c r="Q3503" s="3">
        <f t="shared" si="1041"/>
        <v>179.92153859388586</v>
      </c>
      <c r="R3503">
        <f t="shared" si="1042"/>
        <v>-7.8461406114143983E-2</v>
      </c>
      <c r="S3503">
        <f t="shared" si="1043"/>
        <v>498.46522548723044</v>
      </c>
      <c r="T3503">
        <f t="shared" si="1026"/>
        <v>-43.007450934606631</v>
      </c>
    </row>
    <row r="3504" spans="1:20" x14ac:dyDescent="0.25">
      <c r="A3504">
        <f t="shared" si="1027"/>
        <v>3143850.7885688269</v>
      </c>
      <c r="B3504">
        <f t="shared" si="1044"/>
        <v>500359.39334408194</v>
      </c>
      <c r="C3504" t="str">
        <f t="shared" si="1028"/>
        <v>-0.00702083682885071+0.0000337976029412199i</v>
      </c>
      <c r="D3504" t="str">
        <f t="shared" si="1029"/>
        <v>2.36132441594025-1.65573191879392i</v>
      </c>
      <c r="E3504" t="str">
        <f t="shared" si="1030"/>
        <v>-3.88284505488901-12.0005695115191i</v>
      </c>
      <c r="F3504" t="str">
        <f t="shared" si="1031"/>
        <v>2.66697739196744-1.10341925671295i</v>
      </c>
      <c r="G3504" t="str">
        <f t="shared" si="1032"/>
        <v>0.916515450490363-0.276613230888925i</v>
      </c>
      <c r="H3504" t="str">
        <f t="shared" si="1033"/>
        <v>0.00210169141001336-2.92514012368947i</v>
      </c>
      <c r="I3504" t="str">
        <f t="shared" si="1034"/>
        <v>-0.0218148947896546-0.0528342848019957i</v>
      </c>
      <c r="K3504" t="str">
        <f t="shared" si="1035"/>
        <v>0.00122813293846158-0.000935887864496231i</v>
      </c>
      <c r="L3504" t="str">
        <f t="shared" si="1036"/>
        <v>0.000714285714285714-0.00241703080252993i</v>
      </c>
      <c r="M3504" t="str">
        <f t="shared" si="1037"/>
        <v>0.0025-0.0000753033270863967i</v>
      </c>
      <c r="N3504">
        <f t="shared" si="1038"/>
        <v>0.27581399416277463</v>
      </c>
      <c r="O3504">
        <f t="shared" si="1039"/>
        <v>43.072121764950495</v>
      </c>
      <c r="P3504" s="3">
        <f t="shared" si="1040"/>
        <v>-43.072121764950495</v>
      </c>
      <c r="Q3504" s="3">
        <f t="shared" si="1041"/>
        <v>179.72418600583723</v>
      </c>
      <c r="R3504">
        <f t="shared" si="1042"/>
        <v>-0.27581399416277463</v>
      </c>
      <c r="S3504">
        <f t="shared" si="1043"/>
        <v>500.35939334408192</v>
      </c>
      <c r="T3504">
        <f t="shared" si="1026"/>
        <v>-43.072121764950495</v>
      </c>
    </row>
    <row r="3505" spans="1:20" x14ac:dyDescent="0.25">
      <c r="A3505">
        <f t="shared" si="1027"/>
        <v>3155797.4215653888</v>
      </c>
      <c r="B3505">
        <f t="shared" si="1044"/>
        <v>502260.75903878949</v>
      </c>
      <c r="C3505" t="str">
        <f t="shared" si="1028"/>
        <v>-0.00696851151002273+0.0000575596855492615i</v>
      </c>
      <c r="D3505" t="str">
        <f t="shared" si="1029"/>
        <v>2.35556519758813-1.6578066507475i</v>
      </c>
      <c r="E3505" t="str">
        <f t="shared" si="1030"/>
        <v>-3.87879573866541-11.9466165817922i</v>
      </c>
      <c r="F3505" t="str">
        <f t="shared" si="1031"/>
        <v>2.66528310323379-1.10483465050334i</v>
      </c>
      <c r="G3505" t="str">
        <f t="shared" si="1032"/>
        <v>0.915933202659295-0.27748796537072i</v>
      </c>
      <c r="H3505" t="str">
        <f t="shared" si="1033"/>
        <v>0.00208040607482941-2.91405881977484i</v>
      </c>
      <c r="I3505" t="str">
        <f t="shared" si="1034"/>
        <v>-0.0217604431039717-0.0526006254624309i</v>
      </c>
      <c r="K3505" t="str">
        <f t="shared" si="1035"/>
        <v>0.00122495819892175-0.00093481054259577i</v>
      </c>
      <c r="L3505" t="str">
        <f t="shared" si="1036"/>
        <v>0.000714285714285714-0.00240788085527987i</v>
      </c>
      <c r="M3505" t="str">
        <f t="shared" si="1037"/>
        <v>0.0025-0.0000750182577071096i</v>
      </c>
      <c r="N3505">
        <f t="shared" si="1038"/>
        <v>0.47325057119527969</v>
      </c>
      <c r="O3505">
        <f t="shared" si="1039"/>
        <v>43.136903269451466</v>
      </c>
      <c r="P3505" s="3">
        <f t="shared" si="1040"/>
        <v>-43.136903269451466</v>
      </c>
      <c r="Q3505" s="3">
        <f t="shared" si="1041"/>
        <v>179.52674942880472</v>
      </c>
      <c r="R3505">
        <f t="shared" si="1042"/>
        <v>-0.47325057119527969</v>
      </c>
      <c r="S3505">
        <f t="shared" si="1043"/>
        <v>502.2607590387895</v>
      </c>
      <c r="T3505">
        <f t="shared" si="1026"/>
        <v>-43.136903269451466</v>
      </c>
    </row>
    <row r="3506" spans="1:20" x14ac:dyDescent="0.25">
      <c r="A3506">
        <f t="shared" si="1027"/>
        <v>3167789.451767337</v>
      </c>
      <c r="B3506">
        <f t="shared" si="1044"/>
        <v>504169.34992313688</v>
      </c>
      <c r="C3506" t="str">
        <f t="shared" si="1028"/>
        <v>-0.00691640572891155+0.000080974891008786i</v>
      </c>
      <c r="D3506" t="str">
        <f t="shared" si="1029"/>
        <v>2.34979047125309-1.65986432586594i</v>
      </c>
      <c r="E3506" t="str">
        <f t="shared" si="1030"/>
        <v>-3.8747429938973-11.8928568125429i</v>
      </c>
      <c r="F3506" t="str">
        <f t="shared" si="1031"/>
        <v>2.66357808940718-1.1062587824621i</v>
      </c>
      <c r="G3506" t="str">
        <f t="shared" si="1032"/>
        <v>0.915347269115165-0.278364232685477i</v>
      </c>
      <c r="H3506" t="str">
        <f t="shared" si="1033"/>
        <v>0.00205933254541661-2.90301951488738i</v>
      </c>
      <c r="I3506" t="str">
        <f t="shared" si="1034"/>
        <v>-0.0217062611920943-0.0523677682571242i</v>
      </c>
      <c r="K3506" t="str">
        <f t="shared" si="1035"/>
        <v>0.00122178941502098-0.000933723357975291i</v>
      </c>
      <c r="L3506" t="str">
        <f t="shared" si="1036"/>
        <v>0.000714285714285714-0.00239876554620429i</v>
      </c>
      <c r="M3506" t="str">
        <f t="shared" si="1037"/>
        <v>0.0025-0.0000747342674906453i</v>
      </c>
      <c r="N3506">
        <f t="shared" si="1038"/>
        <v>0.67076856422593778</v>
      </c>
      <c r="O3506">
        <f t="shared" si="1039"/>
        <v>43.20179551986854</v>
      </c>
      <c r="P3506" s="3">
        <f t="shared" si="1040"/>
        <v>-43.20179551986854</v>
      </c>
      <c r="Q3506" s="3">
        <f t="shared" si="1041"/>
        <v>179.32923143577406</v>
      </c>
      <c r="R3506">
        <f t="shared" si="1042"/>
        <v>-0.67076856422593778</v>
      </c>
      <c r="S3506">
        <f t="shared" si="1043"/>
        <v>504.16934992313685</v>
      </c>
      <c r="T3506">
        <f t="shared" si="1026"/>
        <v>-43.20179551986854</v>
      </c>
    </row>
    <row r="3507" spans="1:20" x14ac:dyDescent="0.25">
      <c r="A3507">
        <f t="shared" si="1027"/>
        <v>3179827.0516840531</v>
      </c>
      <c r="B3507">
        <f t="shared" si="1044"/>
        <v>506085.1934528448</v>
      </c>
      <c r="C3507" t="str">
        <f t="shared" si="1028"/>
        <v>-0.00686452024578312+0.000104045504858843i</v>
      </c>
      <c r="D3507" t="str">
        <f t="shared" si="1029"/>
        <v>2.34400034102377-1.66190480919612i</v>
      </c>
      <c r="E3507" t="str">
        <f t="shared" si="1030"/>
        <v>-3.87068666947547-11.8392894055295i</v>
      </c>
      <c r="F3507" t="str">
        <f t="shared" si="1031"/>
        <v>2.66186229784858-1.10769160507601i</v>
      </c>
      <c r="G3507" t="str">
        <f t="shared" si="1032"/>
        <v>0.914757631768396-0.279242022070232i</v>
      </c>
      <c r="H3507" t="str">
        <f t="shared" si="1033"/>
        <v>0.00203846888344179-2.89202204988356i</v>
      </c>
      <c r="I3507" t="str">
        <f t="shared" si="1034"/>
        <v>-0.0216523462241399-0.0521357102248152i</v>
      </c>
      <c r="K3507" t="str">
        <f t="shared" si="1035"/>
        <v>0.00121862666092016-0.000932626361020526i</v>
      </c>
      <c r="L3507" t="str">
        <f t="shared" si="1036"/>
        <v>0.000714285714285714-0.00238968474417642i</v>
      </c>
      <c r="M3507" t="str">
        <f t="shared" si="1037"/>
        <v>0.0025-0.0000744513523517089i</v>
      </c>
      <c r="N3507">
        <f t="shared" si="1038"/>
        <v>0.86836539838236604</v>
      </c>
      <c r="O3507">
        <f t="shared" si="1039"/>
        <v>43.266798585402981</v>
      </c>
      <c r="P3507" s="3">
        <f t="shared" si="1040"/>
        <v>-43.266798585402981</v>
      </c>
      <c r="Q3507" s="3">
        <f t="shared" si="1041"/>
        <v>179.13163460161763</v>
      </c>
      <c r="R3507">
        <f t="shared" si="1042"/>
        <v>-0.86836539838236604</v>
      </c>
      <c r="S3507">
        <f t="shared" si="1043"/>
        <v>506.08519345284481</v>
      </c>
      <c r="T3507">
        <f t="shared" si="1026"/>
        <v>-43.266798585402981</v>
      </c>
    </row>
    <row r="3508" spans="1:20" x14ac:dyDescent="0.25">
      <c r="A3508">
        <f t="shared" si="1027"/>
        <v>3191910.3944804524</v>
      </c>
      <c r="B3508">
        <f t="shared" si="1044"/>
        <v>508008.31718796561</v>
      </c>
      <c r="C3508" t="str">
        <f t="shared" si="1028"/>
        <v>-0.00681285580676598+0.000126773818498554i</v>
      </c>
      <c r="D3508" t="str">
        <f t="shared" si="1029"/>
        <v>2.33819491243351-1.66392796643561i</v>
      </c>
      <c r="E3508" t="str">
        <f t="shared" si="1030"/>
        <v>-3.86662661473031-11.7859135674175i</v>
      </c>
      <c r="F3508" t="str">
        <f t="shared" si="1031"/>
        <v>2.66013567587541-1.10913307040816i</v>
      </c>
      <c r="G3508" t="str">
        <f t="shared" si="1032"/>
        <v>0.91416427251446-0.28012132259535i</v>
      </c>
      <c r="H3508" t="str">
        <f t="shared" si="1033"/>
        <v>0.00201781316543088-2.88106626622134i</v>
      </c>
      <c r="I3508" t="str">
        <f t="shared" si="1034"/>
        <v>-0.021598695388976-0.0519044484191199i</v>
      </c>
      <c r="K3508" t="str">
        <f t="shared" si="1035"/>
        <v>0.00121547001015202-0.00093151960272624i</v>
      </c>
      <c r="L3508" t="str">
        <f t="shared" si="1036"/>
        <v>0.000714285714285714-0.00238063831856587i</v>
      </c>
      <c r="M3508" t="str">
        <f t="shared" si="1037"/>
        <v>0.0025-0.000074169508220471i</v>
      </c>
      <c r="N3508">
        <f t="shared" si="1038"/>
        <v>1.0660384970167911</v>
      </c>
      <c r="O3508">
        <f t="shared" si="1039"/>
        <v>43.331912532697515</v>
      </c>
      <c r="P3508" s="3">
        <f t="shared" si="1040"/>
        <v>-43.331912532697515</v>
      </c>
      <c r="Q3508" s="3">
        <f t="shared" si="1041"/>
        <v>178.93396150298321</v>
      </c>
      <c r="R3508">
        <f t="shared" si="1042"/>
        <v>-1.0660384970167911</v>
      </c>
      <c r="S3508">
        <f t="shared" si="1043"/>
        <v>508.00831718796559</v>
      </c>
      <c r="T3508">
        <f t="shared" si="1026"/>
        <v>-43.331912532697515</v>
      </c>
    </row>
    <row r="3509" spans="1:20" x14ac:dyDescent="0.25">
      <c r="A3509">
        <f t="shared" si="1027"/>
        <v>3204039.6539794779</v>
      </c>
      <c r="B3509">
        <f t="shared" si="1044"/>
        <v>509938.74879327987</v>
      </c>
      <c r="C3509" t="str">
        <f t="shared" si="1028"/>
        <v>-0.00676141314372644+0.000149162128985334i</v>
      </c>
      <c r="D3509" t="str">
        <f t="shared" si="1029"/>
        <v>2.33237429245667-1.66593366395093i</v>
      </c>
      <c r="E3509" t="str">
        <f t="shared" si="1030"/>
        <v>-3.86256267943473-11.7327285097558i</v>
      </c>
      <c r="F3509" t="str">
        <f t="shared" si="1031"/>
        <v>2.6583981707651-1.11058313009453i</v>
      </c>
      <c r="G3509" t="str">
        <f t="shared" si="1032"/>
        <v>0.913567173235066-0.281002123163433i</v>
      </c>
      <c r="H3509" t="str">
        <f t="shared" si="1033"/>
        <v>0.00199736348268619-2.8701520059579i</v>
      </c>
      <c r="I3509" t="str">
        <f t="shared" si="1034"/>
        <v>-0.0215453058940964-0.0516739799085056i</v>
      </c>
      <c r="K3509" t="str">
        <f t="shared" si="1035"/>
        <v>0.00121231953561536-0.000930403134687647i</v>
      </c>
      <c r="L3509" t="str">
        <f t="shared" si="1036"/>
        <v>0.000714285714285714-0.00237162613923677i</v>
      </c>
      <c r="M3509" t="str">
        <f t="shared" si="1037"/>
        <v>0.0025-0.0000738887310425094i</v>
      </c>
      <c r="N3509">
        <f t="shared" si="1038"/>
        <v>1.2637852818186559</v>
      </c>
      <c r="O3509">
        <f t="shared" si="1039"/>
        <v>43.39713742583551</v>
      </c>
      <c r="P3509" s="3">
        <f t="shared" si="1040"/>
        <v>-43.39713742583551</v>
      </c>
      <c r="Q3509" s="3">
        <f t="shared" si="1041"/>
        <v>178.73621471818134</v>
      </c>
      <c r="R3509">
        <f t="shared" si="1042"/>
        <v>-1.2637852818186559</v>
      </c>
      <c r="S3509">
        <f t="shared" si="1043"/>
        <v>509.93874879327984</v>
      </c>
      <c r="T3509">
        <f t="shared" si="1026"/>
        <v>-43.39713742583551</v>
      </c>
    </row>
    <row r="3510" spans="1:20" x14ac:dyDescent="0.25">
      <c r="A3510">
        <f t="shared" si="1027"/>
        <v>3216215.0046646004</v>
      </c>
      <c r="B3510">
        <f t="shared" si="1044"/>
        <v>511876.51603869436</v>
      </c>
      <c r="C3510" t="str">
        <f t="shared" si="1028"/>
        <v>-0.00671019297414748+0.000171212738831742i</v>
      </c>
      <c r="D3510" t="str">
        <f t="shared" si="1029"/>
        <v>2.32653858950455-1.66792176879579i</v>
      </c>
      <c r="E3510" t="str">
        <f t="shared" si="1030"/>
        <v>-3.85849471380755-11.6797334489537i</v>
      </c>
      <c r="F3510" t="str">
        <f t="shared" si="1031"/>
        <v>2.6566497297585-1.11204173534058i</v>
      </c>
      <c r="G3510" t="str">
        <f t="shared" si="1032"/>
        <v>0.91296631579936-0.281884412508218i</v>
      </c>
      <c r="H3510" t="str">
        <f t="shared" si="1033"/>
        <v>0.00197711794120397-2.85927911174737i</v>
      </c>
      <c r="I3510" t="str">
        <f t="shared" si="1034"/>
        <v>-0.0214921749654992-0.0514443017762625i</v>
      </c>
      <c r="K3510" t="str">
        <f t="shared" si="1035"/>
        <v>0.00120917530956942-0.00092927700909172i</v>
      </c>
      <c r="L3510" t="str">
        <f t="shared" si="1036"/>
        <v>0.000714285714285714-0.0023626480765459i</v>
      </c>
      <c r="M3510" t="str">
        <f t="shared" si="1037"/>
        <v>0.0025-0.0000736090167787499i</v>
      </c>
      <c r="N3510">
        <f t="shared" si="1038"/>
        <v>1.4616031729275676</v>
      </c>
      <c r="O3510">
        <f t="shared" si="1039"/>
        <v>43.462473326340181</v>
      </c>
      <c r="P3510" s="3">
        <f t="shared" si="1040"/>
        <v>-43.462473326340181</v>
      </c>
      <c r="Q3510" s="3">
        <f t="shared" si="1041"/>
        <v>178.53839682707243</v>
      </c>
      <c r="R3510">
        <f t="shared" si="1042"/>
        <v>-1.4616031729275676</v>
      </c>
      <c r="S3510">
        <f t="shared" si="1043"/>
        <v>511.87651603869438</v>
      </c>
      <c r="T3510">
        <f t="shared" si="1026"/>
        <v>-43.462473326340181</v>
      </c>
    </row>
    <row r="3511" spans="1:20" x14ac:dyDescent="0.25">
      <c r="A3511">
        <f t="shared" si="1027"/>
        <v>3228436.6216823258</v>
      </c>
      <c r="B3511">
        <f t="shared" si="1044"/>
        <v>513821.64679964143</v>
      </c>
      <c r="C3511" t="str">
        <f t="shared" si="1028"/>
        <v>-0.00665919600101129+0.000192927955800594i</v>
      </c>
      <c r="D3511" t="str">
        <f t="shared" si="1029"/>
        <v>2.32068791342119-1.66989214872926i</v>
      </c>
      <c r="E3511" t="str">
        <f t="shared" si="1030"/>
        <v>-3.85442256851647-11.6269276062576i</v>
      </c>
      <c r="F3511" t="str">
        <f t="shared" si="1031"/>
        <v>2.65489030006346-1.11350883691781i</v>
      </c>
      <c r="G3511" t="str">
        <f t="shared" si="1032"/>
        <v>0.912361682065151-0.282768179193486i</v>
      </c>
      <c r="H3511" t="str">
        <f t="shared" si="1033"/>
        <v>0.00195707466159244-2.84844742683854i</v>
      </c>
      <c r="I3511" t="str">
        <f t="shared" si="1034"/>
        <v>-0.0214392998475647-0.0512154111204763i</v>
      </c>
      <c r="K3511" t="str">
        <f t="shared" si="1035"/>
        <v>0.00120603740362839-0.000928141278708479i</v>
      </c>
      <c r="L3511" t="str">
        <f t="shared" si="1036"/>
        <v>0.000714285714285714-0.0023537040013408i</v>
      </c>
      <c r="M3511" t="str">
        <f t="shared" si="1037"/>
        <v>0.0025-0.0000733303614054097i</v>
      </c>
      <c r="N3511">
        <f t="shared" si="1038"/>
        <v>1.6594895890436021</v>
      </c>
      <c r="O3511">
        <f t="shared" si="1039"/>
        <v>43.527920293174105</v>
      </c>
      <c r="P3511" s="3">
        <f t="shared" si="1040"/>
        <v>-43.527920293174105</v>
      </c>
      <c r="Q3511" s="3">
        <f t="shared" si="1041"/>
        <v>178.3405104109564</v>
      </c>
      <c r="R3511">
        <f t="shared" si="1042"/>
        <v>-1.6594895890436021</v>
      </c>
      <c r="S3511">
        <f t="shared" si="1043"/>
        <v>513.82164679964148</v>
      </c>
      <c r="T3511">
        <f t="shared" si="1026"/>
        <v>-43.527920293174105</v>
      </c>
    </row>
    <row r="3512" spans="1:20" x14ac:dyDescent="0.25">
      <c r="A3512">
        <f t="shared" si="1027"/>
        <v>3240704.6808447186</v>
      </c>
      <c r="B3512">
        <f t="shared" si="1044"/>
        <v>515774.16905748006</v>
      </c>
      <c r="C3512" t="str">
        <f t="shared" si="1028"/>
        <v>-0.00660842291268533+0.00021431009269939i</v>
      </c>
      <c r="D3512" t="str">
        <f t="shared" si="1029"/>
        <v>2.31482237547878-1.67184467223402i</v>
      </c>
      <c r="E3512" t="str">
        <f t="shared" si="1030"/>
        <v>-3.85034609468151-11.5743102077281i</v>
      </c>
      <c r="F3512" t="str">
        <f t="shared" si="1031"/>
        <v>2.65311982885843-1.11498438516037i</v>
      </c>
      <c r="G3512" t="str">
        <f t="shared" si="1032"/>
        <v>0.911753253880143-0.283653411611979i</v>
      </c>
      <c r="H3512" t="str">
        <f t="shared" si="1033"/>
        <v>0.00193723177899012-2.83765679507268i</v>
      </c>
      <c r="I3512" t="str">
        <f t="shared" si="1034"/>
        <v>-0.0213866778029367-0.0509873050540024i</v>
      </c>
      <c r="K3512" t="str">
        <f t="shared" si="1035"/>
        <v>0.00120290588875602-0.000926995996882236i</v>
      </c>
      <c r="L3512" t="str">
        <f t="shared" si="1036"/>
        <v>0.000714285714285714-0.00234479378495796i</v>
      </c>
      <c r="M3512" t="str">
        <f t="shared" si="1037"/>
        <v>0.0025-0.0000730527609139365i</v>
      </c>
      <c r="N3512">
        <f t="shared" si="1038"/>
        <v>1.8574419475422985</v>
      </c>
      <c r="O3512">
        <f t="shared" si="1039"/>
        <v>43.593478382738937</v>
      </c>
      <c r="P3512" s="3">
        <f t="shared" si="1040"/>
        <v>-43.593478382738937</v>
      </c>
      <c r="Q3512" s="3">
        <f t="shared" si="1041"/>
        <v>178.1425580524577</v>
      </c>
      <c r="R3512">
        <f t="shared" si="1042"/>
        <v>-1.8574419475422985</v>
      </c>
      <c r="S3512">
        <f t="shared" si="1043"/>
        <v>515.77416905748009</v>
      </c>
      <c r="T3512">
        <f t="shared" si="1026"/>
        <v>-43.593478382738937</v>
      </c>
    </row>
    <row r="3513" spans="1:20" x14ac:dyDescent="0.25">
      <c r="A3513">
        <f t="shared" si="1027"/>
        <v>3253019.3586319289</v>
      </c>
      <c r="B3513">
        <f t="shared" si="1044"/>
        <v>517734.11089989851</v>
      </c>
      <c r="C3513" t="str">
        <f t="shared" si="1028"/>
        <v>-0.00655787438281263+0.000235361467172954i</v>
      </c>
      <c r="D3513" t="str">
        <f t="shared" si="1029"/>
        <v>2.30894208837283-1.67377920853456i</v>
      </c>
      <c r="E3513" t="str">
        <f t="shared" si="1030"/>
        <v>-3.84626514387851-11.5218804842181i</v>
      </c>
      <c r="F3513" t="str">
        <f t="shared" si="1031"/>
        <v>2.65133826329618-1.11646832996172i</v>
      </c>
      <c r="G3513" t="str">
        <f t="shared" si="1032"/>
        <v>0.911141013083203-0.284540097984304i</v>
      </c>
      <c r="H3513" t="str">
        <f t="shared" si="1033"/>
        <v>0.00191758744298449-2.82690706088125i</v>
      </c>
      <c r="I3513" t="str">
        <f t="shared" si="1034"/>
        <v>-0.0213343061124047-0.0507599807044401i</v>
      </c>
      <c r="K3513" t="str">
        <f t="shared" si="1035"/>
        <v>0.0011997808352604-0.000925841217522724i</v>
      </c>
      <c r="L3513" t="str">
        <f t="shared" si="1036"/>
        <v>0.000714285714285714-0.00233591729922092i</v>
      </c>
      <c r="M3513" t="str">
        <f t="shared" si="1037"/>
        <v>0.0025-0.0000727762113109547i</v>
      </c>
      <c r="N3513">
        <f t="shared" si="1038"/>
        <v>2.0554576645856741</v>
      </c>
      <c r="O3513">
        <f t="shared" si="1039"/>
        <v>43.659147648874701</v>
      </c>
      <c r="P3513" s="3">
        <f t="shared" si="1040"/>
        <v>-43.659147648874701</v>
      </c>
      <c r="Q3513" s="3">
        <f t="shared" si="1041"/>
        <v>177.94454233541433</v>
      </c>
      <c r="R3513">
        <f t="shared" si="1042"/>
        <v>-2.0554576645856741</v>
      </c>
      <c r="S3513">
        <f t="shared" si="1043"/>
        <v>517.7341108998985</v>
      </c>
      <c r="T3513">
        <f t="shared" si="1026"/>
        <v>-43.659147648874701</v>
      </c>
    </row>
    <row r="3514" spans="1:20" x14ac:dyDescent="0.25">
      <c r="A3514">
        <f t="shared" si="1027"/>
        <v>3265380.8321947302</v>
      </c>
      <c r="B3514">
        <f t="shared" si="1044"/>
        <v>519701.50052131811</v>
      </c>
      <c r="C3514" t="str">
        <f t="shared" si="1028"/>
        <v>-0.00650755107020489+0.000256084401495134i</v>
      </c>
      <c r="D3514" t="str">
        <f t="shared" si="1029"/>
        <v>2.3030471662171-1.67569562761533i</v>
      </c>
      <c r="E3514" t="str">
        <f t="shared" si="1030"/>
        <v>-3.84217956814229-11.4696376713494i</v>
      </c>
      <c r="F3514" t="str">
        <f t="shared" si="1031"/>
        <v>2.64954555050738-1.11796062077117i</v>
      </c>
      <c r="G3514" t="str">
        <f t="shared" si="1032"/>
        <v>0.910524941505635-0.285428226357862i</v>
      </c>
      <c r="H3514" t="str">
        <f t="shared" si="1033"/>
        <v>0.00189813981753102-2.81619806928371i</v>
      </c>
      <c r="I3514" t="str">
        <f t="shared" si="1034"/>
        <v>-0.0212821820747854-0.0505334352141036i</v>
      </c>
      <c r="K3514" t="str">
        <f t="shared" si="1035"/>
        <v>0.00119666231278886-0.000924676995096245i</v>
      </c>
      <c r="L3514" t="str">
        <f t="shared" si="1036"/>
        <v>0.000714285714285714-0.00232707441643846i</v>
      </c>
      <c r="M3514" t="str">
        <f t="shared" si="1037"/>
        <v>0.0025-0.0000725007086182059i</v>
      </c>
      <c r="N3514">
        <f t="shared" si="1038"/>
        <v>2.2535341552350019</v>
      </c>
      <c r="O3514">
        <f t="shared" si="1039"/>
        <v>43.724928142860342</v>
      </c>
      <c r="P3514" s="3">
        <f t="shared" si="1040"/>
        <v>-43.724928142860342</v>
      </c>
      <c r="Q3514" s="3">
        <f t="shared" si="1041"/>
        <v>177.746465844765</v>
      </c>
      <c r="R3514">
        <f t="shared" si="1042"/>
        <v>-2.2535341552350019</v>
      </c>
      <c r="S3514">
        <f t="shared" si="1043"/>
        <v>519.70150052131817</v>
      </c>
      <c r="T3514">
        <f t="shared" si="1026"/>
        <v>-43.724928142860342</v>
      </c>
    </row>
    <row r="3515" spans="1:20" x14ac:dyDescent="0.25">
      <c r="A3515">
        <f t="shared" si="1027"/>
        <v>3277789.2793570701</v>
      </c>
      <c r="B3515">
        <f t="shared" si="1044"/>
        <v>521676.36622329912</v>
      </c>
      <c r="C3515" t="str">
        <f t="shared" si="1028"/>
        <v>-0.00645745361874044+0.000276481222359397i</v>
      </c>
      <c r="D3515" t="str">
        <f t="shared" si="1029"/>
        <v>2.29713772453828-1.67759380023899i</v>
      </c>
      <c r="E3515" t="str">
        <f t="shared" si="1030"/>
        <v>-3.83808921997028-11.4175810094914i</v>
      </c>
      <c r="F3515" t="str">
        <f t="shared" si="1031"/>
        <v>2.6477416376046-1.11946120659062i</v>
      </c>
      <c r="G3515" t="str">
        <f t="shared" si="1032"/>
        <v>0.909905020972475-0.286317784605768i</v>
      </c>
      <c r="H3515" t="str">
        <f t="shared" si="1033"/>
        <v>0.00187888708087244-2.80552966588521i</v>
      </c>
      <c r="I3515" t="str">
        <f t="shared" si="1034"/>
        <v>-0.021230303006809-0.0503076657399986i</v>
      </c>
      <c r="K3515" t="str">
        <f t="shared" si="1035"/>
        <v>0.00119355039032301-0.000923503384616749i</v>
      </c>
      <c r="L3515" t="str">
        <f t="shared" si="1036"/>
        <v>0.000714285714285714-0.00231826500940273i</v>
      </c>
      <c r="M3515" t="str">
        <f t="shared" si="1037"/>
        <v>0.0025-0.0000722262488724901i</v>
      </c>
      <c r="N3515">
        <f t="shared" si="1038"/>
        <v>2.4516688335637582</v>
      </c>
      <c r="O3515">
        <f t="shared" si="1039"/>
        <v>43.790819913412953</v>
      </c>
      <c r="P3515" s="3">
        <f t="shared" si="1040"/>
        <v>-43.790819913412953</v>
      </c>
      <c r="Q3515" s="3">
        <f t="shared" si="1041"/>
        <v>177.54833116643624</v>
      </c>
      <c r="R3515">
        <f t="shared" si="1042"/>
        <v>-2.4516688335637582</v>
      </c>
      <c r="S3515">
        <f t="shared" si="1043"/>
        <v>521.67636622329917</v>
      </c>
      <c r="T3515">
        <f t="shared" si="1026"/>
        <v>-43.790819913412953</v>
      </c>
    </row>
    <row r="3516" spans="1:20" x14ac:dyDescent="0.25">
      <c r="A3516">
        <f t="shared" si="1027"/>
        <v>3290244.8786186269</v>
      </c>
      <c r="B3516">
        <f t="shared" si="1044"/>
        <v>523658.73641494766</v>
      </c>
      <c r="C3516" t="str">
        <f t="shared" si="1028"/>
        <v>-0.00640758265726521+0.000296554260668221i</v>
      </c>
      <c r="D3516" t="str">
        <f t="shared" si="1029"/>
        <v>2.29121388027042-1.67947359796456i</v>
      </c>
      <c r="E3516" t="str">
        <f t="shared" si="1030"/>
        <v>-3.83399395232613-11.3657097437385i</v>
      </c>
      <c r="F3516" t="str">
        <f t="shared" si="1031"/>
        <v>2.64592647168584-1.12097003597114i</v>
      </c>
      <c r="G3516" t="str">
        <f t="shared" si="1032"/>
        <v>0.909281233303809-0.287208760425781i</v>
      </c>
      <c r="H3516" t="str">
        <f t="shared" si="1033"/>
        <v>0.00185982742545866-2.79490169687455i</v>
      </c>
      <c r="I3516" t="str">
        <f t="shared" si="1034"/>
        <v>-0.0211786662430043-0.0500826694537933i</v>
      </c>
      <c r="K3516" t="str">
        <f t="shared" si="1035"/>
        <v>0.00119044513617394-0.00092232044163683i</v>
      </c>
      <c r="L3516" t="str">
        <f t="shared" si="1036"/>
        <v>0.000714285714285714-0.00230948895138746i</v>
      </c>
      <c r="M3516" t="str">
        <f t="shared" si="1037"/>
        <v>0.0025-0.0000719528281256128i</v>
      </c>
      <c r="N3516">
        <f t="shared" si="1038"/>
        <v>2.6498591127692634</v>
      </c>
      <c r="O3516">
        <f t="shared" si="1039"/>
        <v>43.856823006688053</v>
      </c>
      <c r="P3516" s="3">
        <f t="shared" si="1040"/>
        <v>-43.856823006688053</v>
      </c>
      <c r="Q3516" s="3">
        <f t="shared" si="1041"/>
        <v>177.35014088723074</v>
      </c>
      <c r="R3516">
        <f t="shared" si="1042"/>
        <v>-2.6498591127692634</v>
      </c>
      <c r="S3516">
        <f t="shared" si="1043"/>
        <v>523.65873641494761</v>
      </c>
      <c r="T3516">
        <f t="shared" si="1026"/>
        <v>-43.856823006688053</v>
      </c>
    </row>
    <row r="3517" spans="1:20" x14ac:dyDescent="0.25">
      <c r="A3517">
        <f t="shared" si="1027"/>
        <v>3302747.8091573776</v>
      </c>
      <c r="B3517">
        <f t="shared" si="1044"/>
        <v>525648.63961332443</v>
      </c>
      <c r="C3517" t="str">
        <f t="shared" si="1028"/>
        <v>-0.00635793879949744+0.000316305851321652i</v>
      </c>
      <c r="D3517" t="str">
        <f t="shared" si="1029"/>
        <v>2.2852757517489-1.68133489316548i</v>
      </c>
      <c r="E3517" t="str">
        <f t="shared" si="1030"/>
        <v>-3.82989361864327-11.3140231238889i</v>
      </c>
      <c r="F3517" t="str">
        <f t="shared" si="1031"/>
        <v>2.64409999983875-1.1224870570097i</v>
      </c>
      <c r="G3517" t="str">
        <f t="shared" si="1032"/>
        <v>0.908653560316105-0.288101141339238i</v>
      </c>
      <c r="H3517" t="str">
        <f t="shared" si="1033"/>
        <v>0.00184095905786648-2.78431400902179i</v>
      </c>
      <c r="I3517" t="str">
        <f t="shared" si="1034"/>
        <v>-0.0211272691355863-0.0498584435417955i</v>
      </c>
      <c r="K3517" t="str">
        <f t="shared" si="1035"/>
        <v>0.00118734661797751-0.000921128222238731i</v>
      </c>
      <c r="L3517" t="str">
        <f t="shared" si="1036"/>
        <v>0.000714285714285714-0.0023007461161461i</v>
      </c>
      <c r="M3517" t="str">
        <f t="shared" si="1037"/>
        <v>0.0025-0.0000716804424443243i</v>
      </c>
      <c r="N3517">
        <f t="shared" si="1038"/>
        <v>2.8481024052858857</v>
      </c>
      <c r="O3517">
        <f t="shared" si="1039"/>
        <v>43.922937466280068</v>
      </c>
      <c r="P3517" s="3">
        <f t="shared" si="1040"/>
        <v>-43.922937466280068</v>
      </c>
      <c r="Q3517" s="3">
        <f t="shared" si="1041"/>
        <v>177.15189759471411</v>
      </c>
      <c r="R3517">
        <f t="shared" si="1042"/>
        <v>-2.8481024052858857</v>
      </c>
      <c r="S3517">
        <f t="shared" si="1043"/>
        <v>525.64863961332446</v>
      </c>
      <c r="T3517">
        <f t="shared" si="1026"/>
        <v>-43.922937466280068</v>
      </c>
    </row>
    <row r="3518" spans="1:20" x14ac:dyDescent="0.25">
      <c r="A3518">
        <f t="shared" si="1027"/>
        <v>3315298.2508321758</v>
      </c>
      <c r="B3518">
        <f t="shared" si="1044"/>
        <v>527646.10444385512</v>
      </c>
      <c r="C3518" t="str">
        <f t="shared" si="1028"/>
        <v>-0.00630852264393662+0.00033573833300492i</v>
      </c>
      <c r="D3518" t="str">
        <f t="shared" si="1029"/>
        <v>2.27932345870442-1.68317755904781i</v>
      </c>
      <c r="E3518" t="str">
        <f t="shared" si="1030"/>
        <v>-3.82578807282864-11.2625204044226i</v>
      </c>
      <c r="F3518" t="str">
        <f t="shared" si="1031"/>
        <v>2.64226216914426-1.12401221734581i</v>
      </c>
      <c r="G3518" t="str">
        <f t="shared" si="1032"/>
        <v>0.908021983823571-0.288994914689995i</v>
      </c>
      <c r="H3518" t="str">
        <f t="shared" si="1033"/>
        <v>0.00182228019872014-2.77376644967619i</v>
      </c>
      <c r="I3518" t="str">
        <f t="shared" si="1034"/>
        <v>-0.0210761090543448-0.0496349852049226i</v>
      </c>
      <c r="K3518" t="str">
        <f t="shared" si="1035"/>
        <v>0.00118425490268983-0.000919926783025292i</v>
      </c>
      <c r="L3518" t="str">
        <f t="shared" si="1036"/>
        <v>0.000714285714285714-0.00229203637791004i</v>
      </c>
      <c r="M3518" t="str">
        <f t="shared" si="1037"/>
        <v>0.0025-0.0000714090879102655i</v>
      </c>
      <c r="N3518">
        <f t="shared" si="1038"/>
        <v>3.0463961228977325</v>
      </c>
      <c r="O3518">
        <f t="shared" si="1039"/>
        <v>43.989163333222209</v>
      </c>
      <c r="P3518" s="3">
        <f t="shared" si="1040"/>
        <v>-43.989163333222209</v>
      </c>
      <c r="Q3518" s="3">
        <f t="shared" si="1041"/>
        <v>176.95360387710227</v>
      </c>
      <c r="R3518">
        <f t="shared" si="1042"/>
        <v>-3.0463961228977325</v>
      </c>
      <c r="S3518">
        <f t="shared" si="1043"/>
        <v>527.64610444385517</v>
      </c>
      <c r="T3518">
        <f t="shared" si="1026"/>
        <v>-43.989163333222209</v>
      </c>
    </row>
    <row r="3519" spans="1:20" x14ac:dyDescent="0.25">
      <c r="A3519">
        <f t="shared" si="1027"/>
        <v>3327896.3841853379</v>
      </c>
      <c r="B3519">
        <f t="shared" si="1044"/>
        <v>529651.15964074177</v>
      </c>
      <c r="C3519" t="str">
        <f t="shared" si="1028"/>
        <v>-0.00625933477377566+0.000354854047975038i</v>
      </c>
      <c r="D3519" t="str">
        <f t="shared" si="1029"/>
        <v>2.27335712225653-1.68500146966823i</v>
      </c>
      <c r="E3519" t="str">
        <f t="shared" si="1030"/>
        <v>-3.82167716926648-11.2112008444803i</v>
      </c>
      <c r="F3519" t="str">
        <f t="shared" si="1031"/>
        <v>2.64041292668078-1.12554546415827i</v>
      </c>
      <c r="G3519" t="str">
        <f t="shared" si="1032"/>
        <v>0.907386485639526-0.289890067643368i</v>
      </c>
      <c r="H3519" t="str">
        <f t="shared" si="1033"/>
        <v>0.00180378908261177-2.76325886676394i</v>
      </c>
      <c r="I3519" t="str">
        <f t="shared" si="1034"/>
        <v>-0.0210251833865344-0.0494122916586788i</v>
      </c>
      <c r="K3519" t="str">
        <f t="shared" si="1035"/>
        <v>0.00118117005658282-0.000918716181110829i</v>
      </c>
      <c r="L3519" t="str">
        <f t="shared" si="1036"/>
        <v>0.000714285714285714-0.00228335961138677i</v>
      </c>
      <c r="M3519" t="str">
        <f t="shared" si="1037"/>
        <v>0.0025-0.0000711387606199097i</v>
      </c>
      <c r="N3519">
        <f t="shared" si="1038"/>
        <v>3.244737676850491</v>
      </c>
      <c r="O3519">
        <f t="shared" si="1039"/>
        <v>44.055500645987237</v>
      </c>
      <c r="P3519" s="3">
        <f t="shared" si="1040"/>
        <v>-44.055500645987237</v>
      </c>
      <c r="Q3519" s="3">
        <f t="shared" si="1041"/>
        <v>176.75526232314951</v>
      </c>
      <c r="R3519">
        <f t="shared" si="1042"/>
        <v>-3.244737676850491</v>
      </c>
      <c r="S3519">
        <f t="shared" si="1043"/>
        <v>529.65115964074175</v>
      </c>
      <c r="T3519">
        <f t="shared" si="1026"/>
        <v>-44.055500645987237</v>
      </c>
    </row>
    <row r="3520" spans="1:20" x14ac:dyDescent="0.25">
      <c r="A3520">
        <f t="shared" si="1027"/>
        <v>3340542.3904452426</v>
      </c>
      <c r="B3520">
        <f t="shared" si="1044"/>
        <v>531663.83404737664</v>
      </c>
      <c r="C3520" t="str">
        <f t="shared" si="1028"/>
        <v>-0.00621037575681703+0.000373655341846935i</v>
      </c>
      <c r="D3520" t="str">
        <f t="shared" si="1029"/>
        <v>2.26737686490687-1.68680649995209i</v>
      </c>
      <c r="E3520" t="str">
        <f t="shared" si="1030"/>
        <v>-3.81756076282226-11.160063707842i</v>
      </c>
      <c r="F3520" t="str">
        <f t="shared" si="1031"/>
        <v>2.63855221952818-1.12708674416188i</v>
      </c>
      <c r="G3520" t="str">
        <f t="shared" si="1032"/>
        <v>0.90674704757779-0.290786587185089i</v>
      </c>
      <c r="H3520" t="str">
        <f t="shared" si="1033"/>
        <v>0.00178548395802249-2.75279110878604i</v>
      </c>
      <c r="I3520" t="str">
        <f t="shared" si="1034"/>
        <v>-0.0209744895367664-0.0491903601331278i</v>
      </c>
      <c r="K3520" t="str">
        <f t="shared" si="1035"/>
        <v>0.00117809214523997-0.000917496474112032i</v>
      </c>
      <c r="L3520" t="str">
        <f t="shared" si="1036"/>
        <v>0.000714285714285714-0.00227471569175809i</v>
      </c>
      <c r="M3520" t="str">
        <f t="shared" si="1037"/>
        <v>0.0025-0.0000708694566845087i</v>
      </c>
      <c r="N3520">
        <f t="shared" si="1038"/>
        <v>3.4431244779657675</v>
      </c>
      <c r="O3520">
        <f t="shared" si="1039"/>
        <v>44.121949440488095</v>
      </c>
      <c r="P3520" s="3">
        <f t="shared" si="1040"/>
        <v>-44.121949440488095</v>
      </c>
      <c r="Q3520" s="3">
        <f t="shared" si="1041"/>
        <v>176.55687552203423</v>
      </c>
      <c r="R3520">
        <f t="shared" si="1042"/>
        <v>-3.4431244779657675</v>
      </c>
      <c r="S3520">
        <f t="shared" si="1043"/>
        <v>531.66383404737667</v>
      </c>
      <c r="T3520">
        <f t="shared" si="1026"/>
        <v>-44.121949440488095</v>
      </c>
    </row>
    <row r="3521" spans="1:20" x14ac:dyDescent="0.25">
      <c r="A3521">
        <f t="shared" si="1027"/>
        <v>3353236.4515289348</v>
      </c>
      <c r="B3521">
        <f t="shared" si="1044"/>
        <v>533684.15661675669</v>
      </c>
      <c r="C3521" t="str">
        <f t="shared" si="1028"/>
        <v>-0.00616164614539293+0.000392144563378305i</v>
      </c>
      <c r="D3521" t="str">
        <f t="shared" si="1029"/>
        <v>2.26138281053238-1.68859252571143i</v>
      </c>
      <c r="E3521" t="str">
        <f t="shared" si="1030"/>
        <v>-3.81343870884642-11.109108262906i</v>
      </c>
      <c r="F3521" t="str">
        <f t="shared" si="1031"/>
        <v>2.63667999477184-1.12863600360414i</v>
      </c>
      <c r="G3521" t="str">
        <f t="shared" si="1032"/>
        <v>0.9061036514541-0.291684460120259i</v>
      </c>
      <c r="H3521" t="str">
        <f t="shared" si="1033"/>
        <v>0.00176736308724351-2.74236302481613i</v>
      </c>
      <c r="I3521" t="str">
        <f t="shared" si="1034"/>
        <v>-0.0209240249269003-0.0489691878728668i</v>
      </c>
      <c r="K3521" t="str">
        <f t="shared" si="1035"/>
        <v>0.00117502123355221-0.000916267720138771i</v>
      </c>
      <c r="L3521" t="str">
        <f t="shared" si="1036"/>
        <v>0.000714285714285714-0.00226610449467831i</v>
      </c>
      <c r="M3521" t="str">
        <f t="shared" si="1037"/>
        <v>0.0025-0.0000706011722300346i</v>
      </c>
      <c r="N3521">
        <f t="shared" si="1038"/>
        <v>3.6415539367506824</v>
      </c>
      <c r="O3521">
        <f t="shared" si="1039"/>
        <v>44.188509750078239</v>
      </c>
      <c r="P3521" s="3">
        <f t="shared" si="1040"/>
        <v>-44.188509750078239</v>
      </c>
      <c r="Q3521" s="3">
        <f t="shared" si="1041"/>
        <v>176.35844606324932</v>
      </c>
      <c r="R3521">
        <f t="shared" si="1042"/>
        <v>-3.6415539367506824</v>
      </c>
      <c r="S3521">
        <f t="shared" si="1043"/>
        <v>533.6841566167567</v>
      </c>
      <c r="T3521">
        <f t="shared" si="1026"/>
        <v>-44.188509750078239</v>
      </c>
    </row>
    <row r="3522" spans="1:20" x14ac:dyDescent="0.25">
      <c r="A3522">
        <f t="shared" si="1027"/>
        <v>3365978.7500447449</v>
      </c>
      <c r="B3522">
        <f t="shared" si="1044"/>
        <v>535712.15641190042</v>
      </c>
      <c r="C3522" t="str">
        <f t="shared" si="1028"/>
        <v>-0.00611314647628877+0.00041032406425438i</v>
      </c>
      <c r="D3522" t="str">
        <f t="shared" si="1029"/>
        <v>2.25537508437783-1.69035942366286i</v>
      </c>
      <c r="E3522" t="str">
        <f t="shared" si="1030"/>
        <v>-3.80931086317847-11.0583337826687i</v>
      </c>
      <c r="F3522" t="str">
        <f t="shared" si="1031"/>
        <v>2.63479619950698-1.13019318826209i</v>
      </c>
      <c r="G3522" t="str">
        <f t="shared" si="1032"/>
        <v>0.905456279087541-0.292583673072312i</v>
      </c>
      <c r="H3522" t="str">
        <f t="shared" si="1033"/>
        <v>0.0017494247462977-2.73197446449825i</v>
      </c>
      <c r="I3522" t="str">
        <f t="shared" si="1034"/>
        <v>-0.0208737869959394-0.0487487721370017i</v>
      </c>
      <c r="K3522" t="str">
        <f t="shared" si="1035"/>
        <v>0.00117195738571389-0.000915029977784919i</v>
      </c>
      <c r="L3522" t="str">
        <f t="shared" si="1036"/>
        <v>0.000714285714285714-0.00225752589627248i</v>
      </c>
      <c r="M3522" t="str">
        <f t="shared" si="1037"/>
        <v>0.0025-0.0000703339033971255i</v>
      </c>
      <c r="N3522">
        <f t="shared" si="1038"/>
        <v>3.8400234635127788</v>
      </c>
      <c r="O3522">
        <f t="shared" si="1039"/>
        <v>44.255181605552771</v>
      </c>
      <c r="P3522" s="3">
        <f t="shared" si="1040"/>
        <v>-44.255181605552771</v>
      </c>
      <c r="Q3522" s="3">
        <f t="shared" si="1041"/>
        <v>176.15997653648722</v>
      </c>
      <c r="R3522">
        <f t="shared" si="1042"/>
        <v>-3.8400234635127788</v>
      </c>
      <c r="S3522">
        <f t="shared" si="1043"/>
        <v>535.71215641190042</v>
      </c>
      <c r="T3522">
        <f t="shared" si="1026"/>
        <v>-44.255181605552771</v>
      </c>
    </row>
    <row r="3523" spans="1:20" x14ac:dyDescent="0.25">
      <c r="A3523">
        <f t="shared" si="1027"/>
        <v>3378769.4692949154</v>
      </c>
      <c r="B3523">
        <f t="shared" si="1044"/>
        <v>537747.8626062657</v>
      </c>
      <c r="C3523" t="str">
        <f t="shared" si="1028"/>
        <v>-0.00606487727067095+0.00042819619887169i</v>
      </c>
      <c r="D3523" t="str">
        <f t="shared" si="1029"/>
        <v>2.24935381304854-1.6921070714455i</v>
      </c>
      <c r="E3523" t="str">
        <f t="shared" si="1030"/>
        <v>-3.80517708215128-11.0077395447035i</v>
      </c>
      <c r="F3523" t="str">
        <f t="shared" si="1031"/>
        <v>2.63290078084276-1.13175824343906i</v>
      </c>
      <c r="G3523" t="str">
        <f t="shared" si="1032"/>
        <v>0.904804912301996-0.293484212481989i</v>
      </c>
      <c r="H3523" t="str">
        <f t="shared" si="1033"/>
        <v>0.00173166722486143-2.72162527804484i</v>
      </c>
      <c r="I3523" t="str">
        <f t="shared" si="1034"/>
        <v>-0.0208237731999262-0.0485291101991223i</v>
      </c>
      <c r="K3523" t="str">
        <f t="shared" si="1035"/>
        <v>0.00116890066521897-0.000913783306119111i</v>
      </c>
      <c r="L3523" t="str">
        <f t="shared" si="1036"/>
        <v>0.000714285714285714-0.00224897977313456i</v>
      </c>
      <c r="M3523" t="str">
        <f t="shared" si="1037"/>
        <v>0.0025-0.0000700676463410297i</v>
      </c>
      <c r="N3523">
        <f t="shared" si="1038"/>
        <v>4.0385304684711514</v>
      </c>
      <c r="O3523">
        <f t="shared" si="1039"/>
        <v>44.321965035148907</v>
      </c>
      <c r="P3523" s="3">
        <f t="shared" si="1040"/>
        <v>-44.321965035148907</v>
      </c>
      <c r="Q3523" s="3">
        <f t="shared" si="1041"/>
        <v>175.96146953152885</v>
      </c>
      <c r="R3523">
        <f t="shared" si="1042"/>
        <v>-4.0385304684711514</v>
      </c>
      <c r="S3523">
        <f t="shared" si="1043"/>
        <v>537.7478626062657</v>
      </c>
      <c r="T3523">
        <f t="shared" si="1026"/>
        <v>-44.321965035148907</v>
      </c>
    </row>
    <row r="3524" spans="1:20" x14ac:dyDescent="0.25">
      <c r="A3524">
        <f t="shared" si="1027"/>
        <v>3391608.7932782359</v>
      </c>
      <c r="B3524">
        <f t="shared" si="1044"/>
        <v>539791.30448416946</v>
      </c>
      <c r="C3524" t="str">
        <f t="shared" si="1028"/>
        <v>-0.00601683903401719+0.000445763324121657i</v>
      </c>
      <c r="D3524" t="str">
        <f t="shared" si="1029"/>
        <v>2.24331912450246-1.69383534763881i</v>
      </c>
      <c r="E3524" t="str">
        <f t="shared" si="1030"/>
        <v>-3.80103722259478-10.9573248311394i</v>
      </c>
      <c r="F3524" t="str">
        <f t="shared" si="1031"/>
        <v>2.63099368590648-1.13333111396144i</v>
      </c>
      <c r="G3524" t="str">
        <f t="shared" si="1032"/>
        <v>0.904149532927616-0.294386064606309i</v>
      </c>
      <c r="H3524" t="str">
        <f t="shared" si="1033"/>
        <v>0.00171408882618658-2.7113153162344i</v>
      </c>
      <c r="I3524" t="str">
        <f t="shared" si="1034"/>
        <v>-0.0207739810118374-0.0483101993472712i</v>
      </c>
      <c r="K3524" t="str">
        <f t="shared" si="1035"/>
        <v>0.00116585113485726-0.00091252776467551i</v>
      </c>
      <c r="L3524" t="str">
        <f t="shared" si="1036"/>
        <v>0.000714285714285714-0.00224046600232573i</v>
      </c>
      <c r="M3524" t="str">
        <f t="shared" si="1037"/>
        <v>0.0025-0.0000698023972315495i</v>
      </c>
      <c r="N3524">
        <f t="shared" si="1038"/>
        <v>4.2370723618718387</v>
      </c>
      <c r="O3524">
        <f t="shared" si="1039"/>
        <v>44.388860064548268</v>
      </c>
      <c r="P3524" s="3">
        <f t="shared" si="1040"/>
        <v>-44.388860064548268</v>
      </c>
      <c r="Q3524" s="3">
        <f t="shared" si="1041"/>
        <v>175.76292763812816</v>
      </c>
      <c r="R3524">
        <f t="shared" si="1042"/>
        <v>-4.2370723618718387</v>
      </c>
      <c r="S3524">
        <f t="shared" si="1043"/>
        <v>539.79130448416947</v>
      </c>
      <c r="T3524">
        <f t="shared" si="1026"/>
        <v>-44.388860064548268</v>
      </c>
    </row>
    <row r="3525" spans="1:20" x14ac:dyDescent="0.25">
      <c r="A3525">
        <f t="shared" si="1027"/>
        <v>3404496.9066926935</v>
      </c>
      <c r="B3525">
        <f t="shared" si="1044"/>
        <v>541842.51144120935</v>
      </c>
      <c r="C3525" t="str">
        <f t="shared" si="1028"/>
        <v>-0.00596903225605273+0.000463027799173087i</v>
      </c>
      <c r="D3525" t="str">
        <f t="shared" si="1029"/>
        <v>2.23727114804219-1.69554413178033i</v>
      </c>
      <c r="E3525" t="str">
        <f t="shared" si="1030"/>
        <v>-3.79689114184057-10.9070889286429i</v>
      </c>
      <c r="F3525" t="str">
        <f t="shared" si="1031"/>
        <v>2.62907486184818-1.13491174417555i</v>
      </c>
      <c r="G3525" t="str">
        <f t="shared" si="1032"/>
        <v>0.903490122802314-0.295289215517557i</v>
      </c>
      <c r="H3525" t="str">
        <f t="shared" si="1033"/>
        <v>0.00169668786702293-2.70104443040953i</v>
      </c>
      <c r="I3525" t="str">
        <f t="shared" si="1034"/>
        <v>-0.0207244079214839-0.0480920368839268i</v>
      </c>
      <c r="K3525" t="str">
        <f t="shared" si="1035"/>
        <v>0.00116280885671087-0.000911263413444504i</v>
      </c>
      <c r="L3525" t="str">
        <f t="shared" si="1036"/>
        <v>0.000714285714285714-0.00223198446137251i</v>
      </c>
      <c r="M3525" t="str">
        <f t="shared" si="1037"/>
        <v>0.0025-0.0000695381522529885i</v>
      </c>
      <c r="N3525">
        <f t="shared" si="1038"/>
        <v>4.4356465540955696</v>
      </c>
      <c r="O3525">
        <f t="shared" si="1039"/>
        <v>44.4558667168764</v>
      </c>
      <c r="P3525" s="3">
        <f t="shared" si="1040"/>
        <v>-44.4558667168764</v>
      </c>
      <c r="Q3525" s="3">
        <f t="shared" si="1041"/>
        <v>175.56435344590443</v>
      </c>
      <c r="R3525">
        <f t="shared" si="1042"/>
        <v>-4.4356465540955696</v>
      </c>
      <c r="S3525">
        <f t="shared" si="1043"/>
        <v>541.84251144120935</v>
      </c>
      <c r="T3525">
        <f t="shared" si="1026"/>
        <v>-44.4558667168764</v>
      </c>
    </row>
    <row r="3526" spans="1:20" x14ac:dyDescent="0.25">
      <c r="A3526">
        <f t="shared" si="1027"/>
        <v>3417433.9949381258</v>
      </c>
      <c r="B3526">
        <f t="shared" si="1044"/>
        <v>543901.51298468595</v>
      </c>
      <c r="C3526" t="str">
        <f t="shared" si="1028"/>
        <v>-0.00592145741068855+0.000479991985254778i</v>
      </c>
      <c r="D3526" t="str">
        <f t="shared" si="1029"/>
        <v>2.23121001430665-1.69723330438339i</v>
      </c>
      <c r="E3526" t="str">
        <f t="shared" si="1030"/>
        <v>-3.79273869772605-10.8570311283967i</v>
      </c>
      <c r="F3526" t="str">
        <f t="shared" si="1031"/>
        <v>2.62714425584475-1.13650007794446i</v>
      </c>
      <c r="G3526" t="str">
        <f t="shared" si="1032"/>
        <v>0.902826663773272-0.296193651102274i</v>
      </c>
      <c r="H3526" t="str">
        <f t="shared" si="1033"/>
        <v>0.00167946267754097-2.69081247247477i</v>
      </c>
      <c r="I3526" t="str">
        <f t="shared" si="1034"/>
        <v>-0.0206750514354097-0.0478746201259713i</v>
      </c>
      <c r="K3526" t="str">
        <f t="shared" si="1035"/>
        <v>0.00115977389215079-0.000909990312863432i</v>
      </c>
      <c r="L3526" t="str">
        <f t="shared" si="1036"/>
        <v>0.000714285714285714-0.00222353502826511i</v>
      </c>
      <c r="M3526" t="str">
        <f t="shared" si="1037"/>
        <v>0.0025-0.000069274907604093i</v>
      </c>
      <c r="N3526">
        <f t="shared" si="1038"/>
        <v>4.6342504557722748</v>
      </c>
      <c r="O3526">
        <f t="shared" si="1039"/>
        <v>44.52298501270478</v>
      </c>
      <c r="P3526" s="3">
        <f t="shared" si="1040"/>
        <v>-44.52298501270478</v>
      </c>
      <c r="Q3526" s="3">
        <f t="shared" si="1041"/>
        <v>175.36574954422773</v>
      </c>
      <c r="R3526">
        <f t="shared" si="1042"/>
        <v>-4.6342504557722748</v>
      </c>
      <c r="S3526">
        <f t="shared" si="1043"/>
        <v>543.90151298468595</v>
      </c>
      <c r="T3526">
        <f t="shared" si="1026"/>
        <v>-44.52298501270478</v>
      </c>
    </row>
    <row r="3527" spans="1:20" x14ac:dyDescent="0.25">
      <c r="A3527">
        <f t="shared" si="1027"/>
        <v>3430420.2441188907</v>
      </c>
      <c r="B3527">
        <f t="shared" si="1044"/>
        <v>545968.33873402781</v>
      </c>
      <c r="C3527" t="str">
        <f t="shared" si="1028"/>
        <v>-0.00587411495596312+0.000496658245437992i</v>
      </c>
      <c r="D3527" t="str">
        <f t="shared" si="1029"/>
        <v>2.22513585526249-1.69890274695479i</v>
      </c>
      <c r="E3527" t="str">
        <f t="shared" si="1030"/>
        <v>-3.78857974859896-10.8071507260788i</v>
      </c>
      <c r="F3527" t="str">
        <f t="shared" si="1031"/>
        <v>2.62520181510458-1.1380960586449i</v>
      </c>
      <c r="G3527" t="str">
        <f t="shared" si="1032"/>
        <v>0.902159137698475-0.297099357060259i</v>
      </c>
      <c r="H3527" t="str">
        <f t="shared" si="1033"/>
        <v>0.00166241160125447-2.68061929489438i</v>
      </c>
      <c r="I3527" t="str">
        <f t="shared" si="1034"/>
        <v>-0.0206259090767925-0.0476579464046675i</v>
      </c>
      <c r="K3527" t="str">
        <f t="shared" si="1035"/>
        <v>0.00115674630183352-0.000908708523807242i</v>
      </c>
      <c r="L3527" t="str">
        <f t="shared" si="1036"/>
        <v>0.000714285714285714-0.00221511758145557i</v>
      </c>
      <c r="M3527" t="str">
        <f t="shared" si="1037"/>
        <v>0.0025-0.0000690126594980003i</v>
      </c>
      <c r="N3527">
        <f t="shared" si="1038"/>
        <v>4.8328814778973594</v>
      </c>
      <c r="O3527">
        <f t="shared" si="1039"/>
        <v>44.590214970053303</v>
      </c>
      <c r="P3527" s="3">
        <f t="shared" si="1040"/>
        <v>-44.590214970053303</v>
      </c>
      <c r="Q3527" s="3">
        <f t="shared" si="1041"/>
        <v>175.16711852210264</v>
      </c>
      <c r="R3527">
        <f t="shared" si="1042"/>
        <v>-4.8328814778973594</v>
      </c>
      <c r="S3527">
        <f t="shared" si="1043"/>
        <v>545.96833873402784</v>
      </c>
      <c r="T3527">
        <f t="shared" si="1026"/>
        <v>-44.590214970053303</v>
      </c>
    </row>
    <row r="3528" spans="1:20" x14ac:dyDescent="0.25">
      <c r="A3528">
        <f t="shared" si="1027"/>
        <v>3443455.8410465424</v>
      </c>
      <c r="B3528">
        <f t="shared" si="1044"/>
        <v>548043.0184212171</v>
      </c>
      <c r="C3528" t="str">
        <f t="shared" si="1028"/>
        <v>-0.00582700533398994+0.000513028944417528i</v>
      </c>
      <c r="D3528" t="str">
        <f t="shared" si="1029"/>
        <v>2.21904880419522-1.70055234201228i</v>
      </c>
      <c r="E3528" t="str">
        <f t="shared" si="1030"/>
        <v>-3.78441415332149-10.7574470218449i</v>
      </c>
      <c r="F3528" t="str">
        <f t="shared" si="1031"/>
        <v>2.62324748687196-1.13969962916409i</v>
      </c>
      <c r="G3528" t="str">
        <f t="shared" si="1032"/>
        <v>0.901487526448261-0.298006318903571i</v>
      </c>
      <c r="H3528" t="str">
        <f t="shared" si="1033"/>
        <v>0.00164553299494396-2.67046475069033i</v>
      </c>
      <c r="I3528" t="str">
        <f t="shared" si="1034"/>
        <v>-0.0205769783853451-0.0474420130656327i</v>
      </c>
      <c r="K3528" t="str">
        <f t="shared" si="1035"/>
        <v>0.00115372614569801-0.000907418107579176i</v>
      </c>
      <c r="L3528" t="str">
        <f t="shared" si="1036"/>
        <v>0.000714285714285714-0.00220673199985612i</v>
      </c>
      <c r="M3528" t="str">
        <f t="shared" si="1037"/>
        <v>0.0025-0.000068751404162184i</v>
      </c>
      <c r="N3528">
        <f t="shared" si="1038"/>
        <v>5.0315370319362671</v>
      </c>
      <c r="O3528">
        <f t="shared" si="1039"/>
        <v>44.657556604389995</v>
      </c>
      <c r="P3528" s="3">
        <f t="shared" si="1040"/>
        <v>-44.657556604389995</v>
      </c>
      <c r="Q3528" s="3">
        <f t="shared" si="1041"/>
        <v>174.96846296806373</v>
      </c>
      <c r="R3528">
        <f t="shared" si="1042"/>
        <v>-5.0315370319362671</v>
      </c>
      <c r="S3528">
        <f t="shared" si="1043"/>
        <v>548.04301842121708</v>
      </c>
      <c r="T3528">
        <f t="shared" si="1026"/>
        <v>-44.657556604389995</v>
      </c>
    </row>
    <row r="3529" spans="1:20" x14ac:dyDescent="0.25">
      <c r="A3529">
        <f t="shared" si="1027"/>
        <v>3456540.9732425194</v>
      </c>
      <c r="B3529">
        <f t="shared" si="1044"/>
        <v>550125.58189121773</v>
      </c>
      <c r="C3529" t="str">
        <f t="shared" si="1028"/>
        <v>-0.00578012897090654+0.000529106448293946i</v>
      </c>
      <c r="D3529" t="str">
        <f t="shared" si="1029"/>
        <v>2.21294899570013-1.70218197310211i</v>
      </c>
      <c r="E3529" t="str">
        <f t="shared" si="1030"/>
        <v>-3.7802417712753-10.707919320307i</v>
      </c>
      <c r="F3529" t="str">
        <f t="shared" si="1031"/>
        <v>2.62128121843177-1.14131073189675i</v>
      </c>
      <c r="G3529" t="str">
        <f t="shared" si="1032"/>
        <v>0.90081181190689-0.298914521955552i</v>
      </c>
      <c r="H3529" t="str">
        <f t="shared" si="1033"/>
        <v>0.00162882522857999-2.66034869344016i</v>
      </c>
      <c r="I3529" t="str">
        <f t="shared" si="1034"/>
        <v>-0.0205282569172204-0.047226817468815i</v>
      </c>
      <c r="K3529" t="str">
        <f t="shared" si="1035"/>
        <v>0.00115071348296256-0.000906119125901398i</v>
      </c>
      <c r="L3529" t="str">
        <f t="shared" si="1036"/>
        <v>0.000714285714285714-0.00219837816283734i</v>
      </c>
      <c r="M3529" t="str">
        <f t="shared" si="1037"/>
        <v>0.0025-0.0000684911378383981i</v>
      </c>
      <c r="N3529">
        <f t="shared" si="1038"/>
        <v>5.2302145299434244</v>
      </c>
      <c r="O3529">
        <f t="shared" si="1039"/>
        <v>44.72500992863408</v>
      </c>
      <c r="P3529" s="3">
        <f t="shared" si="1040"/>
        <v>-44.72500992863408</v>
      </c>
      <c r="Q3529" s="3">
        <f t="shared" si="1041"/>
        <v>174.76978547005658</v>
      </c>
      <c r="R3529">
        <f t="shared" si="1042"/>
        <v>-5.2302145299434244</v>
      </c>
      <c r="S3529">
        <f t="shared" si="1043"/>
        <v>550.12558189121773</v>
      </c>
      <c r="T3529">
        <f t="shared" si="1026"/>
        <v>-44.72500992863408</v>
      </c>
    </row>
    <row r="3530" spans="1:20" x14ac:dyDescent="0.25">
      <c r="A3530">
        <f t="shared" si="1027"/>
        <v>3469675.8289408414</v>
      </c>
      <c r="B3530">
        <f t="shared" si="1044"/>
        <v>552216.0591024044</v>
      </c>
      <c r="C3530" t="str">
        <f t="shared" si="1028"/>
        <v>-0.00573348627682859+0.000544893124354687i</v>
      </c>
      <c r="D3530" t="str">
        <f t="shared" si="1029"/>
        <v>2.20683656567286-1.7037915248164i</v>
      </c>
      <c r="E3530" t="str">
        <f t="shared" si="1030"/>
        <v>-3.77606246236574-10.658566930515i</v>
      </c>
      <c r="F3530" t="str">
        <f t="shared" si="1031"/>
        <v>2.61930295711392-1.14292930874193i</v>
      </c>
      <c r="G3530" t="str">
        <f t="shared" si="1032"/>
        <v>0.900131975974135-0.299823951349845i</v>
      </c>
      <c r="H3530" t="str">
        <f t="shared" si="1033"/>
        <v>0.00161228668524684-2.65027097727493i</v>
      </c>
      <c r="I3530" t="str">
        <f t="shared" si="1034"/>
        <v>-0.0204797422449139-0.0470123569884651i</v>
      </c>
      <c r="K3530" t="str">
        <f t="shared" si="1035"/>
        <v>0.00114770837212194-0.000904811640905648i</v>
      </c>
      <c r="L3530" t="str">
        <f t="shared" si="1036"/>
        <v>0.000714285714285714-0.00219005595022648i</v>
      </c>
      <c r="M3530" t="str">
        <f t="shared" si="1037"/>
        <v>0.0025-0.0000682318567826242i</v>
      </c>
      <c r="N3530">
        <f t="shared" si="1038"/>
        <v>5.4289113846717498</v>
      </c>
      <c r="O3530">
        <f t="shared" si="1039"/>
        <v>44.7925749531572</v>
      </c>
      <c r="P3530" s="3">
        <f t="shared" si="1040"/>
        <v>-44.7925749531572</v>
      </c>
      <c r="Q3530" s="3">
        <f t="shared" si="1041"/>
        <v>174.57108861532825</v>
      </c>
      <c r="R3530">
        <f t="shared" si="1042"/>
        <v>-5.4289113846717498</v>
      </c>
      <c r="S3530">
        <f t="shared" si="1043"/>
        <v>552.21605910240442</v>
      </c>
      <c r="T3530">
        <f t="shared" si="1026"/>
        <v>-44.7925749531572</v>
      </c>
    </row>
    <row r="3531" spans="1:20" x14ac:dyDescent="0.25">
      <c r="A3531">
        <f t="shared" si="1027"/>
        <v>3482860.5970908161</v>
      </c>
      <c r="B3531">
        <f t="shared" si="1044"/>
        <v>554314.4801269935</v>
      </c>
      <c r="C3531" t="str">
        <f t="shared" si="1028"/>
        <v>-0.00568707764580726+0.000560391340855308i</v>
      </c>
      <c r="D3531" t="str">
        <f t="shared" si="1029"/>
        <v>2.20071165129978-1.70538088281045i</v>
      </c>
      <c r="E3531" t="str">
        <f t="shared" si="1030"/>
        <v>-3.77187608702671-10.6093891659367i</v>
      </c>
      <c r="F3531" t="str">
        <f t="shared" si="1031"/>
        <v>2.61731265029825-1.14455530110012i</v>
      </c>
      <c r="G3531" t="str">
        <f t="shared" si="1032"/>
        <v>0.899448000566898-0.30073459202943i</v>
      </c>
      <c r="H3531" t="str">
        <f t="shared" si="1033"/>
        <v>0.00159591576106653-2.64023145687706i</v>
      </c>
      <c r="I3531" t="str">
        <f t="shared" si="1034"/>
        <v>-0.0204314319571719-0.0467986290131137i</v>
      </c>
      <c r="K3531" t="str">
        <f t="shared" si="1035"/>
        <v>0.00114471087094471-0.000903495715123852i</v>
      </c>
      <c r="L3531" t="str">
        <f t="shared" si="1036"/>
        <v>0.000714285714285714-0.00218176524230572i</v>
      </c>
      <c r="M3531" t="str">
        <f t="shared" si="1037"/>
        <v>0.0025-0.0000679735572650171i</v>
      </c>
      <c r="N3531">
        <f t="shared" si="1038"/>
        <v>5.6276250096839817</v>
      </c>
      <c r="O3531">
        <f t="shared" si="1039"/>
        <v>44.860251685785506</v>
      </c>
      <c r="P3531" s="3">
        <f t="shared" si="1040"/>
        <v>-44.860251685785506</v>
      </c>
      <c r="Q3531" s="3">
        <f t="shared" si="1041"/>
        <v>174.37237499031602</v>
      </c>
      <c r="R3531">
        <f t="shared" si="1042"/>
        <v>-5.6276250096839817</v>
      </c>
      <c r="S3531">
        <f t="shared" si="1043"/>
        <v>554.31448012699354</v>
      </c>
      <c r="T3531">
        <f t="shared" si="1026"/>
        <v>-44.860251685785506</v>
      </c>
    </row>
    <row r="3532" spans="1:20" x14ac:dyDescent="0.25">
      <c r="A3532">
        <f t="shared" si="1027"/>
        <v>3496095.4673597617</v>
      </c>
      <c r="B3532">
        <f t="shared" si="1044"/>
        <v>556420.87515147612</v>
      </c>
      <c r="C3532" t="str">
        <f t="shared" si="1028"/>
        <v>-0.0056409034557903+0.000575603466800941i</v>
      </c>
      <c r="D3532" t="str">
        <f t="shared" si="1029"/>
        <v>2.19457439104798-1.70694993381991i</v>
      </c>
      <c r="E3532" t="str">
        <f t="shared" si="1030"/>
        <v>-3.76768250622554-10.5603853444396i</v>
      </c>
      <c r="F3532" t="str">
        <f t="shared" si="1031"/>
        <v>2.61531024541919-1.14618864987014i</v>
      </c>
      <c r="G3532" t="str">
        <f t="shared" si="1032"/>
        <v>0.898759867620833-0.301646428745669i</v>
      </c>
      <c r="H3532" t="str">
        <f t="shared" si="1033"/>
        <v>0.00157971086512286-2.63022998747834i</v>
      </c>
      <c r="I3532" t="str">
        <f t="shared" si="1034"/>
        <v>-0.0203833236588972-0.0465856309455457i</v>
      </c>
      <c r="K3532" t="str">
        <f t="shared" si="1035"/>
        <v>0.0011417210364705-0.000902171411478748i</v>
      </c>
      <c r="L3532" t="str">
        <f t="shared" si="1036"/>
        <v>0.000714285714285714-0.00217350591981043i</v>
      </c>
      <c r="M3532" t="str">
        <f t="shared" si="1037"/>
        <v>0.0025-0.0000677162355698518i</v>
      </c>
      <c r="N3532">
        <f t="shared" si="1038"/>
        <v>5.8263528194671039</v>
      </c>
      <c r="O3532">
        <f t="shared" si="1039"/>
        <v>44.928040131801723</v>
      </c>
      <c r="P3532" s="3">
        <f t="shared" si="1040"/>
        <v>-44.928040131801723</v>
      </c>
      <c r="Q3532" s="3">
        <f t="shared" si="1041"/>
        <v>174.1736471805329</v>
      </c>
      <c r="R3532">
        <f t="shared" si="1042"/>
        <v>-5.8263528194671039</v>
      </c>
      <c r="S3532">
        <f t="shared" si="1043"/>
        <v>556.42087515147614</v>
      </c>
      <c r="T3532">
        <f t="shared" si="1026"/>
        <v>-44.928040131801723</v>
      </c>
    </row>
    <row r="3533" spans="1:20" x14ac:dyDescent="0.25">
      <c r="A3533">
        <f t="shared" si="1027"/>
        <v>3509380.6301357294</v>
      </c>
      <c r="B3533">
        <f t="shared" si="1044"/>
        <v>558535.2744770518</v>
      </c>
      <c r="C3533" t="str">
        <f t="shared" si="1028"/>
        <v>-0.00559496406858703+0.000590531871727323i</v>
      </c>
      <c r="D3533" t="str">
        <f t="shared" si="1029"/>
        <v>2.18842492465518-1.70849856567797i</v>
      </c>
      <c r="E3533" t="str">
        <f t="shared" si="1030"/>
        <v>-3.76348158146763-10.5115547882709i</v>
      </c>
      <c r="F3533" t="str">
        <f t="shared" si="1031"/>
        <v>2.61329568997043-1.14782929544623i</v>
      </c>
      <c r="G3533" t="str">
        <f t="shared" si="1032"/>
        <v>0.898067559092006-0.302559446057353i</v>
      </c>
      <c r="H3533" t="str">
        <f t="shared" si="1033"/>
        <v>0.00156367041938597-2.62026642485777i</v>
      </c>
      <c r="I3533" t="str">
        <f t="shared" si="1034"/>
        <v>-0.0203354149710579-0.0463733602027712i</v>
      </c>
      <c r="K3533" t="str">
        <f t="shared" si="1035"/>
        <v>0.00113873892500766-0.000900838793274491i</v>
      </c>
      <c r="L3533" t="str">
        <f t="shared" si="1036"/>
        <v>0.000714285714285714-0.00216527786392751i</v>
      </c>
      <c r="M3533" t="str">
        <f t="shared" si="1037"/>
        <v>0.0025-0.000067459887995469i</v>
      </c>
      <c r="N3533">
        <f t="shared" si="1038"/>
        <v>6.0250922295416558</v>
      </c>
      <c r="O3533">
        <f t="shared" si="1039"/>
        <v>44.995940293947186</v>
      </c>
      <c r="P3533" s="3">
        <f t="shared" si="1040"/>
        <v>-44.995940293947186</v>
      </c>
      <c r="Q3533" s="3">
        <f t="shared" si="1041"/>
        <v>173.97490777045834</v>
      </c>
      <c r="R3533">
        <f t="shared" si="1042"/>
        <v>-6.0250922295416558</v>
      </c>
      <c r="S3533">
        <f t="shared" si="1043"/>
        <v>558.53527447705176</v>
      </c>
      <c r="T3533">
        <f t="shared" si="1026"/>
        <v>-44.995940293947186</v>
      </c>
    </row>
    <row r="3534" spans="1:20" x14ac:dyDescent="0.25">
      <c r="A3534">
        <f t="shared" si="1027"/>
        <v>3522716.2765302449</v>
      </c>
      <c r="B3534">
        <f t="shared" si="1044"/>
        <v>560657.7085200646</v>
      </c>
      <c r="C3534" t="str">
        <f t="shared" si="1028"/>
        <v>-0.0055492598298366+0.000605178925482383i</v>
      </c>
      <c r="D3534" t="str">
        <f t="shared" si="1029"/>
        <v>2.18226339311919-1.71002666733232i</v>
      </c>
      <c r="E3534" t="str">
        <f t="shared" si="1030"/>
        <v>-3.75927317480159-10.4628968240393i</v>
      </c>
      <c r="F3534" t="str">
        <f t="shared" si="1031"/>
        <v>2.61126893151005-1.14947717771507i</v>
      </c>
      <c r="G3534" t="str">
        <f t="shared" si="1032"/>
        <v>0.897371056958563-0.303473628329768i</v>
      </c>
      <c r="H3534" t="str">
        <f t="shared" si="1033"/>
        <v>0.00154779285863694-2.61034062533963i</v>
      </c>
      <c r="I3534" t="str">
        <f t="shared" si="1034"/>
        <v>-0.0202877035305974-0.046161814216007i</v>
      </c>
      <c r="K3534" t="str">
        <f t="shared" si="1035"/>
        <v>0.00113576459213081-0.000899497924187262i</v>
      </c>
      <c r="L3534" t="str">
        <f t="shared" si="1036"/>
        <v>0.000714285714285714-0.0021570809562936i</v>
      </c>
      <c r="M3534" t="str">
        <f t="shared" si="1037"/>
        <v>0.0025-0.0000672045108542226i</v>
      </c>
      <c r="N3534">
        <f t="shared" si="1038"/>
        <v>6.2238406565764706</v>
      </c>
      <c r="O3534">
        <f t="shared" si="1039"/>
        <v>45.063952172424507</v>
      </c>
      <c r="P3534" s="3">
        <f t="shared" si="1040"/>
        <v>-45.063952172424507</v>
      </c>
      <c r="Q3534" s="3">
        <f t="shared" si="1041"/>
        <v>173.77615934342353</v>
      </c>
      <c r="R3534">
        <f t="shared" si="1042"/>
        <v>-6.2238406565764706</v>
      </c>
      <c r="S3534">
        <f t="shared" si="1043"/>
        <v>560.6577085200646</v>
      </c>
      <c r="T3534">
        <f t="shared" si="1026"/>
        <v>-45.063952172424507</v>
      </c>
    </row>
    <row r="3535" spans="1:20" x14ac:dyDescent="0.25">
      <c r="A3535">
        <f t="shared" si="1027"/>
        <v>3536102.5983810597</v>
      </c>
      <c r="B3535">
        <f t="shared" si="1044"/>
        <v>562788.20781244081</v>
      </c>
      <c r="C3535" t="str">
        <f t="shared" si="1028"/>
        <v>-0.00550379106898051+0.00061954699800742i</v>
      </c>
      <c r="D3535" t="str">
        <f t="shared" si="1029"/>
        <v>2.17608993868723-1.71153412886204i</v>
      </c>
      <c r="E3535" t="str">
        <f t="shared" si="1030"/>
        <v>-3.75505714882405-10.4144107826963i</v>
      </c>
      <c r="F3535" t="str">
        <f t="shared" si="1031"/>
        <v>2.60922991766526-1.15113223605292i</v>
      </c>
      <c r="G3535" t="str">
        <f t="shared" si="1032"/>
        <v>0.896670343222425-0.304388959733765i</v>
      </c>
      <c r="H3535" t="str">
        <f t="shared" si="1033"/>
        <v>0.00153207663039259-2.60045244579124i</v>
      </c>
      <c r="I3535" t="str">
        <f t="shared" si="1034"/>
        <v>-0.0202401869903454-0.0459509904306445i</v>
      </c>
      <c r="K3535" t="str">
        <f t="shared" si="1035"/>
        <v>0.00113279809267871-0.000898148868255877i</v>
      </c>
      <c r="L3535" t="str">
        <f t="shared" si="1036"/>
        <v>0.000714285714285714-0.00214891507899342i</v>
      </c>
      <c r="M3535" t="str">
        <f t="shared" si="1037"/>
        <v>0.0025-0.0000669501004724276i</v>
      </c>
      <c r="N3535">
        <f t="shared" si="1038"/>
        <v>6.4225955184974168</v>
      </c>
      <c r="O3535">
        <f t="shared" si="1039"/>
        <v>45.132075764899582</v>
      </c>
      <c r="P3535" s="3">
        <f t="shared" si="1040"/>
        <v>-45.132075764899582</v>
      </c>
      <c r="Q3535" s="3">
        <f t="shared" si="1041"/>
        <v>173.57740448150258</v>
      </c>
      <c r="R3535">
        <f t="shared" si="1042"/>
        <v>-6.4225955184974168</v>
      </c>
      <c r="S3535">
        <f t="shared" si="1043"/>
        <v>562.78820781244076</v>
      </c>
      <c r="T3535">
        <f t="shared" si="1026"/>
        <v>-45.132075764899582</v>
      </c>
    </row>
    <row r="3536" spans="1:20" x14ac:dyDescent="0.25">
      <c r="A3536">
        <f t="shared" si="1027"/>
        <v>3549539.7882549083</v>
      </c>
      <c r="B3536">
        <f t="shared" si="1044"/>
        <v>564926.80300212814</v>
      </c>
      <c r="C3536" t="str">
        <f t="shared" si="1028"/>
        <v>-0.00545855809923821+0.000633638459119131i</v>
      </c>
      <c r="D3536" t="str">
        <f t="shared" si="1029"/>
        <v>2.16990470484494-1.71302084149448i</v>
      </c>
      <c r="E3536" t="str">
        <f t="shared" si="1030"/>
        <v>-3.75083336668505-10.3660959995171i</v>
      </c>
      <c r="F3536" t="str">
        <f t="shared" si="1031"/>
        <v>2.6071785961374-1.15279440932269i</v>
      </c>
      <c r="G3536" t="str">
        <f t="shared" si="1032"/>
        <v>0.895965399910996-0.305305424244845i</v>
      </c>
      <c r="H3536" t="str">
        <f t="shared" si="1033"/>
        <v>0.00151652019483081-2.59060174362109i</v>
      </c>
      <c r="I3536" t="str">
        <f t="shared" si="1034"/>
        <v>-0.0201928630189298-0.045740886306228i</v>
      </c>
      <c r="K3536" t="str">
        <f t="shared" si="1035"/>
        <v>0.00112983948075217-0.000896791689872382i</v>
      </c>
      <c r="L3536" t="str">
        <f t="shared" si="1036"/>
        <v>0.000714285714285714-0.0021407801145581i</v>
      </c>
      <c r="M3536" t="str">
        <f t="shared" si="1037"/>
        <v>0.0025-0.0000666966531903046i</v>
      </c>
      <c r="N3536">
        <f t="shared" si="1038"/>
        <v>6.6213542346027339</v>
      </c>
      <c r="O3536">
        <f t="shared" si="1039"/>
        <v>45.20031106650449</v>
      </c>
      <c r="P3536" s="3">
        <f t="shared" si="1040"/>
        <v>-45.20031106650449</v>
      </c>
      <c r="Q3536" s="3">
        <f t="shared" si="1041"/>
        <v>173.37864576539727</v>
      </c>
      <c r="R3536">
        <f t="shared" si="1042"/>
        <v>-6.6213542346027339</v>
      </c>
      <c r="S3536">
        <f t="shared" si="1043"/>
        <v>564.92680300212817</v>
      </c>
      <c r="T3536">
        <f t="shared" si="1026"/>
        <v>-45.20031106650449</v>
      </c>
    </row>
    <row r="3537" spans="1:20" x14ac:dyDescent="0.25">
      <c r="A3537">
        <f t="shared" si="1027"/>
        <v>3563028.0394502771</v>
      </c>
      <c r="B3537">
        <f t="shared" si="1044"/>
        <v>567073.52485353628</v>
      </c>
      <c r="C3537" t="str">
        <f t="shared" si="1028"/>
        <v>-0.00541356121758691+0.000647455678291095i</v>
      </c>
      <c r="D3537" t="str">
        <f t="shared" si="1029"/>
        <v>2.1637078363051-1.7144866976218i</v>
      </c>
      <c r="E3537" t="str">
        <f t="shared" si="1030"/>
        <v>-3.74660169209291-10.3179518140832i</v>
      </c>
      <c r="F3537" t="str">
        <f t="shared" si="1031"/>
        <v>2.60511491470708-1.15446363587112i</v>
      </c>
      <c r="G3537" t="str">
        <f t="shared" si="1032"/>
        <v>0.895256209078905-0.30622300564225i</v>
      </c>
      <c r="H3537" t="str">
        <f t="shared" si="1033"/>
        <v>0.00150112202471578-2.58078837677674i</v>
      </c>
      <c r="I3537" t="str">
        <f t="shared" si="1034"/>
        <v>-0.0201457293006911-0.0455314993164296i</v>
      </c>
      <c r="K3537" t="str">
        <f t="shared" si="1035"/>
        <v>0.00112688880971212-0.000895426453772668i</v>
      </c>
      <c r="L3537" t="str">
        <f t="shared" si="1036"/>
        <v>0.000714285714285714-0.00213267594596344i</v>
      </c>
      <c r="M3537" t="str">
        <f t="shared" si="1037"/>
        <v>0.0025-0.000066444165361929i</v>
      </c>
      <c r="N3537">
        <f t="shared" si="1038"/>
        <v>6.8201142256700393</v>
      </c>
      <c r="O3537">
        <f t="shared" si="1039"/>
        <v>45.268658069839816</v>
      </c>
      <c r="P3537" s="3">
        <f t="shared" si="1040"/>
        <v>-45.268658069839816</v>
      </c>
      <c r="Q3537" s="3">
        <f t="shared" si="1041"/>
        <v>173.17988577432996</v>
      </c>
      <c r="R3537">
        <f t="shared" si="1042"/>
        <v>-6.8201142256700393</v>
      </c>
      <c r="S3537">
        <f t="shared" si="1043"/>
        <v>567.07352485353624</v>
      </c>
      <c r="T3537">
        <f t="shared" si="1026"/>
        <v>-45.268658069839816</v>
      </c>
    </row>
    <row r="3538" spans="1:20" x14ac:dyDescent="0.25">
      <c r="A3538">
        <f t="shared" si="1027"/>
        <v>3576567.5460001882</v>
      </c>
      <c r="B3538">
        <f t="shared" si="1044"/>
        <v>569228.40424797975</v>
      </c>
      <c r="C3538" t="str">
        <f t="shared" si="1028"/>
        <v>-0.00536880070474443+0.000661001024436462i</v>
      </c>
      <c r="D3538" t="str">
        <f t="shared" si="1029"/>
        <v>2.15749947899614-1.71593159081764i</v>
      </c>
      <c r="E3538" t="str">
        <f t="shared" si="1030"/>
        <v>-3.74236198931986-10.2699775702631i</v>
      </c>
      <c r="F3538" t="str">
        <f t="shared" si="1031"/>
        <v>2.6030388212392-1.15613985352599i</v>
      </c>
      <c r="G3538" t="str">
        <f t="shared" si="1032"/>
        <v>0.894542752809752-0.307141687508067i</v>
      </c>
      <c r="H3538" t="str">
        <f t="shared" si="1033"/>
        <v>0.00148588060532356-2.57101220374277i</v>
      </c>
      <c r="I3538" t="str">
        <f t="shared" si="1034"/>
        <v>-0.0200987835355967-0.0453228269490223i</v>
      </c>
      <c r="K3538" t="str">
        <f t="shared" si="1035"/>
        <v>0.00112394613217782-0.000894053225027085i</v>
      </c>
      <c r="L3538" t="str">
        <f t="shared" si="1036"/>
        <v>0.000714285714285714-0.00212460245662825i</v>
      </c>
      <c r="M3538" t="str">
        <f t="shared" si="1037"/>
        <v>0.0025-0.0000661926333551794i</v>
      </c>
      <c r="N3538">
        <f t="shared" si="1038"/>
        <v>7.0188729140727446</v>
      </c>
      <c r="O3538">
        <f t="shared" si="1039"/>
        <v>45.337116764977843</v>
      </c>
      <c r="P3538" s="3">
        <f t="shared" si="1040"/>
        <v>-45.337116764977843</v>
      </c>
      <c r="Q3538" s="3">
        <f t="shared" si="1041"/>
        <v>172.98112708592726</v>
      </c>
      <c r="R3538">
        <f t="shared" si="1042"/>
        <v>-7.0188729140727446</v>
      </c>
      <c r="S3538">
        <f t="shared" si="1043"/>
        <v>569.22840424797971</v>
      </c>
      <c r="T3538">
        <f t="shared" si="1026"/>
        <v>-45.337116764977843</v>
      </c>
    </row>
    <row r="3539" spans="1:20" x14ac:dyDescent="0.25">
      <c r="A3539">
        <f t="shared" si="1027"/>
        <v>3590158.5026749889</v>
      </c>
      <c r="B3539">
        <f t="shared" si="1044"/>
        <v>571391.47218412207</v>
      </c>
      <c r="C3539" t="str">
        <f t="shared" si="1028"/>
        <v>-0.00532427682515587+0.000674276865690245i</v>
      </c>
      <c r="D3539" t="str">
        <f t="shared" si="1029"/>
        <v>2.15127978005035-1.71735541585348i</v>
      </c>
      <c r="E3539" t="str">
        <f t="shared" si="1030"/>
        <v>-3.7381141232069-10.2221726161945i</v>
      </c>
      <c r="F3539" t="str">
        <f t="shared" si="1031"/>
        <v>2.6009502636881-1.15782299959325i</v>
      </c>
      <c r="G3539" t="str">
        <f t="shared" si="1032"/>
        <v>0.893825013217889-0.308061453226348i</v>
      </c>
      <c r="H3539" t="str">
        <f t="shared" si="1033"/>
        <v>0.00147079443436789-2.56127308353876i</v>
      </c>
      <c r="I3539" t="str">
        <f t="shared" si="1034"/>
        <v>-0.0200520234391561-0.0451148667058537i</v>
      </c>
      <c r="K3539" t="str">
        <f t="shared" si="1035"/>
        <v>0.00112101150002516-0.000892672069031056i</v>
      </c>
      <c r="L3539" t="str">
        <f t="shared" si="1036"/>
        <v>0.000714285714285714-0.00211655953041268i</v>
      </c>
      <c r="M3539" t="str">
        <f t="shared" si="1037"/>
        <v>0.0025-0.0000659420535516828i</v>
      </c>
      <c r="N3539">
        <f t="shared" si="1038"/>
        <v>7.217627723888512</v>
      </c>
      <c r="O3539">
        <f t="shared" si="1039"/>
        <v>45.405687139465662</v>
      </c>
      <c r="P3539" s="3">
        <f t="shared" si="1040"/>
        <v>-45.405687139465662</v>
      </c>
      <c r="Q3539" s="3">
        <f t="shared" si="1041"/>
        <v>172.78237227611149</v>
      </c>
      <c r="R3539">
        <f t="shared" si="1042"/>
        <v>-7.217627723888512</v>
      </c>
      <c r="S3539">
        <f t="shared" si="1043"/>
        <v>571.39147218412211</v>
      </c>
      <c r="T3539">
        <f t="shared" si="1026"/>
        <v>-45.405687139465662</v>
      </c>
    </row>
    <row r="3540" spans="1:20" x14ac:dyDescent="0.25">
      <c r="A3540">
        <f t="shared" si="1027"/>
        <v>3603801.1049851538</v>
      </c>
      <c r="B3540">
        <f t="shared" si="1044"/>
        <v>573562.75977842172</v>
      </c>
      <c r="C3540" t="str">
        <f t="shared" si="1028"/>
        <v>-0.00527998982698455+0.000687285569192415i</v>
      </c>
      <c r="D3540" t="str">
        <f t="shared" si="1029"/>
        <v>2.14504888779189-1.71875806871494i</v>
      </c>
      <c r="E3540" t="str">
        <f t="shared" si="1030"/>
        <v>-3.73385795916979-10.1745363042666i</v>
      </c>
      <c r="F3540" t="str">
        <f t="shared" si="1031"/>
        <v>2.59884919010286-1.15951301085439i</v>
      </c>
      <c r="G3540" t="str">
        <f t="shared" si="1032"/>
        <v>0.893102972450213-0.308982285982234i</v>
      </c>
      <c r="H3540" t="str">
        <f t="shared" si="1033"/>
        <v>0.00145586202192632-2.55157087571734i</v>
      </c>
      <c r="I3540" t="str">
        <f t="shared" si="1034"/>
        <v>-0.0200054467423397-0.0449076161028238i</v>
      </c>
      <c r="K3540" t="str">
        <f t="shared" si="1035"/>
        <v>0.00111808496438522-0.000891283051495718i</v>
      </c>
      <c r="L3540" t="str">
        <f t="shared" si="1036"/>
        <v>0.000714285714285714-0.00210854705161654i</v>
      </c>
      <c r="M3540" t="str">
        <f t="shared" si="1037"/>
        <v>0.0025-0.0000656924223467653i</v>
      </c>
      <c r="N3540">
        <f t="shared" si="1038"/>
        <v>7.416376081010128</v>
      </c>
      <c r="O3540">
        <f t="shared" si="1039"/>
        <v>45.474369178327308</v>
      </c>
      <c r="P3540" s="3">
        <f t="shared" si="1040"/>
        <v>-45.474369178327308</v>
      </c>
      <c r="Q3540" s="3">
        <f t="shared" si="1041"/>
        <v>172.58362391898987</v>
      </c>
      <c r="R3540">
        <f t="shared" si="1042"/>
        <v>-7.416376081010128</v>
      </c>
      <c r="S3540">
        <f t="shared" si="1043"/>
        <v>573.56275977842176</v>
      </c>
      <c r="T3540">
        <f t="shared" si="1026"/>
        <v>-45.474369178327308</v>
      </c>
    </row>
    <row r="3541" spans="1:20" x14ac:dyDescent="0.25">
      <c r="A3541">
        <f t="shared" si="1027"/>
        <v>3617495.5491840974</v>
      </c>
      <c r="B3541">
        <f t="shared" si="1044"/>
        <v>575742.29826557974</v>
      </c>
      <c r="C3541" t="str">
        <f t="shared" si="1028"/>
        <v>-0.00523593994210531+0.000700029500871598i</v>
      </c>
      <c r="D3541" t="str">
        <f t="shared" si="1029"/>
        <v>2.13880695172449-1.72013944661799i</v>
      </c>
      <c r="E3541" t="str">
        <f t="shared" si="1030"/>
        <v>-3.72959336320427-10.1270679911018i</v>
      </c>
      <c r="F3541" t="str">
        <f t="shared" si="1031"/>
        <v>2.59673554863259-1.16120982356369i</v>
      </c>
      <c r="G3541" t="str">
        <f t="shared" si="1032"/>
        <v>0.892376612687981-0.309904168761096i</v>
      </c>
      <c r="H3541" t="str">
        <f t="shared" si="1033"/>
        <v>0.00144108189036629-2.54190544036208i</v>
      </c>
      <c r="I3541" t="str">
        <f t="shared" si="1034"/>
        <v>-0.0199590511914969-0.0447010726698568i</v>
      </c>
      <c r="K3541" t="str">
        <f t="shared" si="1035"/>
        <v>0.00111516657564275-0.000889886238438541i</v>
      </c>
      <c r="L3541" t="str">
        <f t="shared" si="1036"/>
        <v>0.000714285714285714-0.00210056490497763i</v>
      </c>
      <c r="M3541" t="str">
        <f t="shared" si="1037"/>
        <v>0.0025-0.0000654437361493977i</v>
      </c>
      <c r="N3541">
        <f t="shared" si="1038"/>
        <v>7.6151154132594456</v>
      </c>
      <c r="O3541">
        <f t="shared" si="1039"/>
        <v>45.543162864067895</v>
      </c>
      <c r="P3541" s="3">
        <f t="shared" si="1040"/>
        <v>-45.543162864067895</v>
      </c>
      <c r="Q3541" s="3">
        <f t="shared" si="1041"/>
        <v>172.38488458674055</v>
      </c>
      <c r="R3541">
        <f t="shared" si="1042"/>
        <v>-7.6151154132594456</v>
      </c>
      <c r="S3541">
        <f t="shared" si="1043"/>
        <v>575.74229826557973</v>
      </c>
      <c r="T3541">
        <f t="shared" si="1026"/>
        <v>-45.543162864067895</v>
      </c>
    </row>
    <row r="3542" spans="1:20" x14ac:dyDescent="0.25">
      <c r="A3542">
        <f t="shared" si="1027"/>
        <v>3631242.0322709973</v>
      </c>
      <c r="B3542">
        <f t="shared" si="1044"/>
        <v>577930.118998989</v>
      </c>
      <c r="C3542" t="str">
        <f t="shared" si="1028"/>
        <v>-0.00519212738610227+0.000712511025228885i</v>
      </c>
      <c r="D3542" t="str">
        <f t="shared" si="1029"/>
        <v>2.13255412251888-1.72149944802492i</v>
      </c>
      <c r="E3542" t="str">
        <f t="shared" si="1030"/>
        <v>-3.72532020189154-10.0797670375381i</v>
      </c>
      <c r="F3542" t="str">
        <f t="shared" si="1031"/>
        <v>2.59460928753166-1.16291337344547i</v>
      </c>
      <c r="G3542" t="str">
        <f t="shared" si="1032"/>
        <v>0.891645916148649-0.310827084347689i</v>
      </c>
      <c r="H3542" t="str">
        <f t="shared" si="1033"/>
        <v>0.00142645257427173-2.53227663808563i</v>
      </c>
      <c r="I3542" t="str">
        <f t="shared" si="1034"/>
        <v>-0.0199128345482744-0.0444952339508768i</v>
      </c>
      <c r="K3542" t="str">
        <f t="shared" si="1035"/>
        <v>0.001112256383435-0.000888481696174002i</v>
      </c>
      <c r="L3542" t="str">
        <f t="shared" si="1036"/>
        <v>0.000714285714285714-0.00209261297567008i</v>
      </c>
      <c r="M3542" t="str">
        <f t="shared" si="1037"/>
        <v>0.0025-0.0000651959913821454i</v>
      </c>
      <c r="N3542">
        <f t="shared" si="1038"/>
        <v>7.8138431504951313</v>
      </c>
      <c r="O3542">
        <f t="shared" si="1039"/>
        <v>45.612068176676537</v>
      </c>
      <c r="P3542" s="3">
        <f t="shared" si="1040"/>
        <v>-45.612068176676537</v>
      </c>
      <c r="Q3542" s="3">
        <f t="shared" si="1041"/>
        <v>172.18615684950487</v>
      </c>
      <c r="R3542">
        <f t="shared" si="1042"/>
        <v>-7.8138431504951313</v>
      </c>
      <c r="S3542">
        <f t="shared" si="1043"/>
        <v>577.93011899898897</v>
      </c>
      <c r="T3542">
        <f t="shared" si="1026"/>
        <v>-45.612068176676537</v>
      </c>
    </row>
    <row r="3543" spans="1:20" x14ac:dyDescent="0.25">
      <c r="A3543">
        <f t="shared" si="1027"/>
        <v>3645040.7519936273</v>
      </c>
      <c r="B3543">
        <f t="shared" si="1044"/>
        <v>580126.25345118518</v>
      </c>
      <c r="C3543" t="str">
        <f t="shared" si="1028"/>
        <v>-0.00514855235826974+0.000724732505122745i</v>
      </c>
      <c r="D3543" t="str">
        <f t="shared" si="1029"/>
        <v>2.12629055199999-1.72283797266023i</v>
      </c>
      <c r="E3543" t="str">
        <f t="shared" si="1030"/>
        <v>-3.72103834240432-10.0326328086112i</v>
      </c>
      <c r="F3543" t="str">
        <f t="shared" si="1031"/>
        <v>2.5924703551652-1.1646235956916i</v>
      </c>
      <c r="G3543" t="str">
        <f t="shared" si="1032"/>
        <v>0.890910865087729-0.311751015325312i</v>
      </c>
      <c r="H3543" t="str">
        <f t="shared" si="1033"/>
        <v>0.00141197262036969-2.52268433002759i</v>
      </c>
      <c r="I3543" t="str">
        <f t="shared" si="1034"/>
        <v>-0.0198667945895395-0.0442900975037808i</v>
      </c>
      <c r="K3543" t="str">
        <f t="shared" si="1035"/>
        <v>0.00110935443665056-0.000887069491304238i</v>
      </c>
      <c r="L3543" t="str">
        <f t="shared" si="1036"/>
        <v>0.000714285714285714-0.00208469114930273i</v>
      </c>
      <c r="M3543" t="str">
        <f t="shared" si="1037"/>
        <v>0.0025-0.0000649491844811171i</v>
      </c>
      <c r="N3543">
        <f t="shared" si="1038"/>
        <v>8.0125567247265508</v>
      </c>
      <c r="O3543">
        <f t="shared" si="1039"/>
        <v>45.681085093629932</v>
      </c>
      <c r="P3543" s="3">
        <f t="shared" si="1040"/>
        <v>-45.681085093629932</v>
      </c>
      <c r="Q3543" s="3">
        <f t="shared" si="1041"/>
        <v>171.98744327527345</v>
      </c>
      <c r="R3543">
        <f t="shared" si="1042"/>
        <v>-8.0125567247265508</v>
      </c>
      <c r="S3543">
        <f t="shared" si="1043"/>
        <v>580.12625345118522</v>
      </c>
      <c r="T3543">
        <f t="shared" si="1026"/>
        <v>-45.681085093629932</v>
      </c>
    </row>
    <row r="3544" spans="1:20" x14ac:dyDescent="0.25">
      <c r="A3544">
        <f t="shared" si="1027"/>
        <v>3658891.9068512032</v>
      </c>
      <c r="B3544">
        <f t="shared" si="1044"/>
        <v>582330.73321429966</v>
      </c>
      <c r="C3544" t="str">
        <f t="shared" si="1028"/>
        <v>-0.00510521504161696+0.000736696301554157i</v>
      </c>
      <c r="D3544" t="str">
        <f t="shared" si="1029"/>
        <v>2.12001639313397-1.72415492152634i</v>
      </c>
      <c r="E3544" t="str">
        <f t="shared" si="1030"/>
        <v>-3.71674765251235-9.98566467353746i</v>
      </c>
      <c r="F3544" t="str">
        <f t="shared" si="1031"/>
        <v>2.59031870001455-1.16634042495878i</v>
      </c>
      <c r="G3544" t="str">
        <f t="shared" si="1032"/>
        <v>0.890171441800666-0.312675944074995i</v>
      </c>
      <c r="H3544" t="str">
        <f t="shared" si="1033"/>
        <v>0.00139764058745718-2.51312837785263i</v>
      </c>
      <c r="I3544" t="str">
        <f t="shared" si="1034"/>
        <v>-0.0198209291073002-0.0440856609004147i</v>
      </c>
      <c r="K3544" t="str">
        <f t="shared" si="1035"/>
        <v>0.00110646078342833-0.000885649690709745i</v>
      </c>
      <c r="L3544" t="str">
        <f t="shared" si="1036"/>
        <v>0.000714285714285714-0.00207679931191744i</v>
      </c>
      <c r="M3544" t="str">
        <f t="shared" si="1037"/>
        <v>0.0025-0.0000647033118959127i</v>
      </c>
      <c r="N3544">
        <f t="shared" si="1038"/>
        <v>8.2112535702219702</v>
      </c>
      <c r="O3544">
        <f t="shared" si="1039"/>
        <v>45.750213589895559</v>
      </c>
      <c r="P3544" s="3">
        <f t="shared" si="1040"/>
        <v>-45.750213589895559</v>
      </c>
      <c r="Q3544" s="3">
        <f t="shared" si="1041"/>
        <v>171.78874642977803</v>
      </c>
      <c r="R3544">
        <f t="shared" si="1042"/>
        <v>-8.2112535702219702</v>
      </c>
      <c r="S3544">
        <f t="shared" si="1043"/>
        <v>582.3307332142997</v>
      </c>
      <c r="T3544">
        <f t="shared" si="1026"/>
        <v>-45.750213589895559</v>
      </c>
    </row>
    <row r="3545" spans="1:20" x14ac:dyDescent="0.25">
      <c r="A3545">
        <f t="shared" si="1027"/>
        <v>3672795.696097238</v>
      </c>
      <c r="B3545">
        <f t="shared" si="1044"/>
        <v>584543.59000051406</v>
      </c>
      <c r="C3545" t="str">
        <f t="shared" si="1028"/>
        <v>-0.00506211560287586+0.000748404773452753i</v>
      </c>
      <c r="D3545" t="str">
        <f t="shared" si="1029"/>
        <v>2.11373180001483-1.72545019691922i</v>
      </c>
      <c r="E3545" t="str">
        <f t="shared" si="1030"/>
        <v>-3.71244800058823-9.9388620056958i</v>
      </c>
      <c r="F3545" t="str">
        <f t="shared" si="1031"/>
        <v>2.58815427068282-1.16806379536607i</v>
      </c>
      <c r="G3545" t="str">
        <f t="shared" si="1032"/>
        <v>0.889427628624739-0.31360185277468i</v>
      </c>
      <c r="H3545" t="str">
        <f t="shared" si="1033"/>
        <v>0.00138345504632828-2.50360864374844i</v>
      </c>
      <c r="I3545" t="str">
        <f t="shared" si="1034"/>
        <v>-0.0197752359086297-0.0438819217265469i</v>
      </c>
      <c r="K3545" t="str">
        <f t="shared" si="1035"/>
        <v>0.00110357547115669-0.000884222361540072i</v>
      </c>
      <c r="L3545" t="str">
        <f t="shared" si="1036"/>
        <v>0.000714285714285714-0.00206893734998749i</v>
      </c>
      <c r="M3545" t="str">
        <f t="shared" si="1037"/>
        <v>0.0025-0.0000644583700895725i</v>
      </c>
      <c r="N3545">
        <f t="shared" si="1038"/>
        <v>8.4099311236202539</v>
      </c>
      <c r="O3545">
        <f t="shared" si="1039"/>
        <v>45.819453637935808</v>
      </c>
      <c r="P3545" s="3">
        <f t="shared" si="1040"/>
        <v>-45.819453637935808</v>
      </c>
      <c r="Q3545" s="3">
        <f t="shared" si="1041"/>
        <v>171.59006887637975</v>
      </c>
      <c r="R3545">
        <f t="shared" si="1042"/>
        <v>-8.4099311236202539</v>
      </c>
      <c r="S3545">
        <f t="shared" si="1043"/>
        <v>584.54359000051409</v>
      </c>
      <c r="T3545">
        <f t="shared" si="1026"/>
        <v>-45.819453637935808</v>
      </c>
    </row>
    <row r="3546" spans="1:20" x14ac:dyDescent="0.25">
      <c r="A3546">
        <f t="shared" si="1027"/>
        <v>3686752.3197424076</v>
      </c>
      <c r="B3546">
        <f t="shared" si="1044"/>
        <v>586764.85564251605</v>
      </c>
      <c r="C3546" t="str">
        <f t="shared" si="1028"/>
        <v>-0.00501925419251257+0.000759860277463679i</v>
      </c>
      <c r="D3546" t="str">
        <f t="shared" si="1029"/>
        <v>2.10743692785092-1.72672370244373i</v>
      </c>
      <c r="E3546" t="str">
        <f t="shared" si="1030"/>
        <v>-3.70813925561363-9.89222418261074i</v>
      </c>
      <c r="F3546" t="str">
        <f t="shared" si="1031"/>
        <v>2.58597701590032-1.16979364049231i</v>
      </c>
      <c r="G3546" t="str">
        <f t="shared" si="1032"/>
        <v>0.888679407940979-0.314528723398436i</v>
      </c>
      <c r="H3546" t="str">
        <f t="shared" si="1033"/>
        <v>0.0013694145797015-2.49412499042386i</v>
      </c>
      <c r="I3546" t="str">
        <f t="shared" si="1034"/>
        <v>-0.0197297128155905-0.0436788775818413i</v>
      </c>
      <c r="K3546" t="str">
        <f t="shared" si="1035"/>
        <v>0.0011006985464727-0.000882787571204551i</v>
      </c>
      <c r="L3546" t="str">
        <f t="shared" si="1036"/>
        <v>0.000714285714285714-0.00206110515041591i</v>
      </c>
      <c r="M3546" t="str">
        <f t="shared" si="1037"/>
        <v>0.0025-0.0000642143555385261i</v>
      </c>
      <c r="N3546">
        <f t="shared" si="1038"/>
        <v>8.6085868240425896</v>
      </c>
      <c r="O3546">
        <f t="shared" si="1039"/>
        <v>45.888805207711727</v>
      </c>
      <c r="P3546" s="3">
        <f t="shared" si="1040"/>
        <v>-45.888805207711727</v>
      </c>
      <c r="Q3546" s="3">
        <f t="shared" si="1041"/>
        <v>171.39141317595741</v>
      </c>
      <c r="R3546">
        <f t="shared" si="1042"/>
        <v>-8.6085868240425896</v>
      </c>
      <c r="S3546">
        <f t="shared" si="1043"/>
        <v>586.76485564251607</v>
      </c>
      <c r="T3546">
        <f t="shared" si="1026"/>
        <v>-45.888805207711727</v>
      </c>
    </row>
    <row r="3547" spans="1:20" x14ac:dyDescent="0.25">
      <c r="A3547">
        <f t="shared" si="1027"/>
        <v>3700761.9785574293</v>
      </c>
      <c r="B3547">
        <f t="shared" si="1044"/>
        <v>588994.56209395768</v>
      </c>
      <c r="C3547" t="str">
        <f t="shared" si="1028"/>
        <v>-0.00497663094474261+0.000771065167735097i</v>
      </c>
      <c r="D3547" t="str">
        <f t="shared" si="1029"/>
        <v>2.10113193295114-1.72797534302894i</v>
      </c>
      <c r="E3547" t="str">
        <f t="shared" si="1030"/>
        <v>-3.70382128718501-9.84575058593535i</v>
      </c>
      <c r="F3547" t="str">
        <f t="shared" si="1031"/>
        <v>2.58378688453048-1.17152989337371i</v>
      </c>
      <c r="G3547" t="str">
        <f t="shared" si="1032"/>
        <v>0.887926762176108-0.315456537715675i</v>
      </c>
      <c r="H3547" t="str">
        <f t="shared" si="1033"/>
        <v>0.00135551778214723-2.48467728110682i</v>
      </c>
      <c r="I3547" t="str">
        <f t="shared" si="1034"/>
        <v>-0.0196843576651606-0.0434765260798345i</v>
      </c>
      <c r="K3547" t="str">
        <f t="shared" si="1035"/>
        <v>0.00109783005526153-0.000881345387363051i</v>
      </c>
      <c r="L3547" t="str">
        <f t="shared" si="1036"/>
        <v>0.000714285714285714-0.00205330260053388i</v>
      </c>
      <c r="M3547" t="str">
        <f t="shared" si="1037"/>
        <v>0.0025-0.0000639712647325422i</v>
      </c>
      <c r="N3547">
        <f t="shared" si="1038"/>
        <v>8.8072181132002925</v>
      </c>
      <c r="O3547">
        <f t="shared" si="1039"/>
        <v>45.958268266686495</v>
      </c>
      <c r="P3547" s="3">
        <f t="shared" si="1040"/>
        <v>-45.958268266686495</v>
      </c>
      <c r="Q3547" s="3">
        <f t="shared" si="1041"/>
        <v>171.19278188679971</v>
      </c>
      <c r="R3547">
        <f t="shared" si="1042"/>
        <v>-8.8072181132002925</v>
      </c>
      <c r="S3547">
        <f t="shared" si="1043"/>
        <v>588.99456209395771</v>
      </c>
      <c r="T3547">
        <f t="shared" si="1026"/>
        <v>-45.958268266686495</v>
      </c>
    </row>
    <row r="3548" spans="1:20" x14ac:dyDescent="0.25">
      <c r="A3548">
        <f t="shared" si="1027"/>
        <v>3714824.8740759478</v>
      </c>
      <c r="B3548">
        <f t="shared" si="1044"/>
        <v>591232.74142991472</v>
      </c>
      <c r="C3548" t="str">
        <f t="shared" si="1028"/>
        <v>-0.00493424597754874+0.000782021795706777i</v>
      </c>
      <c r="D3548" t="str">
        <f t="shared" si="1029"/>
        <v>2.09481697271089-1.72920502494314i</v>
      </c>
      <c r="E3548" t="str">
        <f t="shared" si="1030"/>
        <v>-3.69949396551994-9.79944060143354i</v>
      </c>
      <c r="F3548" t="str">
        <f t="shared" si="1031"/>
        <v>2.58158382557529-1.17327248650137i</v>
      </c>
      <c r="G3548" t="str">
        <f t="shared" si="1032"/>
        <v>0.887169673804506-0.316385277290383i</v>
      </c>
      <c r="H3548" t="str">
        <f t="shared" si="1033"/>
        <v>0.00134176326001539-2.47526537954244i</v>
      </c>
      <c r="I3548" t="str">
        <f t="shared" si="1034"/>
        <v>-0.0196391683091595-0.0432748648479058i</v>
      </c>
      <c r="K3548" t="str">
        <f t="shared" si="1035"/>
        <v>0.00109497004265593-0.000879895877916739i</v>
      </c>
      <c r="L3548" t="str">
        <f t="shared" si="1036"/>
        <v>0.000714285714285714-0.0020455295880991i</v>
      </c>
      <c r="M3548" t="str">
        <f t="shared" si="1037"/>
        <v>0.0025-0.0000637290941746785i</v>
      </c>
      <c r="N3548">
        <f t="shared" si="1038"/>
        <v>9.0058224355069001</v>
      </c>
      <c r="O3548">
        <f t="shared" si="1039"/>
        <v>46.02784277983033</v>
      </c>
      <c r="P3548" s="3">
        <f t="shared" si="1040"/>
        <v>-46.02784277983033</v>
      </c>
      <c r="Q3548" s="3">
        <f t="shared" si="1041"/>
        <v>170.9941775644931</v>
      </c>
      <c r="R3548">
        <f t="shared" si="1042"/>
        <v>-9.0058224355069001</v>
      </c>
      <c r="S3548">
        <f t="shared" si="1043"/>
        <v>591.23274142991477</v>
      </c>
      <c r="T3548">
        <f t="shared" si="1026"/>
        <v>-46.02784277983033</v>
      </c>
    </row>
    <row r="3549" spans="1:20" x14ac:dyDescent="0.25">
      <c r="A3549">
        <f t="shared" si="1027"/>
        <v>3728941.2085974361</v>
      </c>
      <c r="B3549">
        <f t="shared" si="1044"/>
        <v>593479.42584734841</v>
      </c>
      <c r="C3549" t="str">
        <f t="shared" si="1028"/>
        <v>-0.00489209939270314+0.000792732509899542i</v>
      </c>
      <c r="D3549" t="str">
        <f t="shared" si="1029"/>
        <v>2.08849220559784-1.73041265580885i</v>
      </c>
      <c r="E3549" t="str">
        <f t="shared" si="1030"/>
        <v>-3.69515716146327-9.75329361896336i</v>
      </c>
      <c r="F3549" t="str">
        <f t="shared" si="1031"/>
        <v>2.57936778818116-1.17502135181894i</v>
      </c>
      <c r="G3549" t="str">
        <f t="shared" si="1032"/>
        <v>0.886408125350184-0.317314923480375i</v>
      </c>
      <c r="H3549" t="str">
        <f t="shared" si="1033"/>
        <v>0.00132814963136347-2.46588914999109i</v>
      </c>
      <c r="I3549" t="str">
        <f t="shared" si="1034"/>
        <v>-0.0195941426141775-0.0430738915272532i</v>
      </c>
      <c r="K3549" t="str">
        <f t="shared" si="1035"/>
        <v>0.00109211855303591-0.000878439110998895i</v>
      </c>
      <c r="L3549" t="str">
        <f t="shared" si="1036"/>
        <v>0.000714285714285714-0.00203778600129418i</v>
      </c>
      <c r="M3549" t="str">
        <f t="shared" si="1037"/>
        <v>0.0025-0.0000634878403812297i</v>
      </c>
      <c r="N3549">
        <f t="shared" si="1038"/>
        <v>9.2043972381874255</v>
      </c>
      <c r="O3549">
        <f t="shared" si="1039"/>
        <v>46.097528709623823</v>
      </c>
      <c r="P3549" s="3">
        <f t="shared" si="1040"/>
        <v>-46.097528709623823</v>
      </c>
      <c r="Q3549" s="3">
        <f t="shared" si="1041"/>
        <v>170.79560276181257</v>
      </c>
      <c r="R3549">
        <f t="shared" si="1042"/>
        <v>-9.2043972381874255</v>
      </c>
      <c r="S3549">
        <f t="shared" si="1043"/>
        <v>593.47942584734835</v>
      </c>
      <c r="T3549">
        <f t="shared" si="1026"/>
        <v>-46.097528709623823</v>
      </c>
    </row>
    <row r="3550" spans="1:20" x14ac:dyDescent="0.25">
      <c r="A3550">
        <f t="shared" si="1027"/>
        <v>3743111.1851901067</v>
      </c>
      <c r="B3550">
        <f t="shared" si="1044"/>
        <v>595734.64766556839</v>
      </c>
      <c r="C3550" t="str">
        <f t="shared" si="1028"/>
        <v>-0.00485019127579235+0.000803199655705558i</v>
      </c>
      <c r="D3550" t="str">
        <f t="shared" si="1029"/>
        <v>2.08215779113736-1.73159814461748i</v>
      </c>
      <c r="E3550" t="str">
        <f t="shared" si="1030"/>
        <v>-3.69081074649322-9.70730903246043i</v>
      </c>
      <c r="F3550" t="str">
        <f t="shared" si="1031"/>
        <v>2.57713872164487-1.17677642072023i</v>
      </c>
      <c r="G3550" t="str">
        <f t="shared" si="1032"/>
        <v>0.885642099388796-0.318245457436555i</v>
      </c>
      <c r="H3550" t="str">
        <f t="shared" si="1033"/>
        <v>0.00131467552588457-2.45654845722644i</v>
      </c>
      <c r="I3550" t="str">
        <f t="shared" si="1034"/>
        <v>-0.019549278461504-0.0428736037728686i</v>
      </c>
      <c r="K3550" t="str">
        <f t="shared" si="1035"/>
        <v>0.00108927563002846-0.000876975154965737i</v>
      </c>
      <c r="L3550" t="str">
        <f t="shared" si="1036"/>
        <v>0.000714285714285714-0.00203007172872503i</v>
      </c>
      <c r="M3550" t="str">
        <f t="shared" si="1037"/>
        <v>0.0025-0.0000632474998816795i</v>
      </c>
      <c r="N3550">
        <f t="shared" si="1038"/>
        <v>9.402939971386985</v>
      </c>
      <c r="O3550">
        <f t="shared" si="1039"/>
        <v>46.167326016062603</v>
      </c>
      <c r="P3550" s="3">
        <f t="shared" si="1040"/>
        <v>-46.167326016062603</v>
      </c>
      <c r="Q3550" s="3">
        <f t="shared" si="1041"/>
        <v>170.59706002861301</v>
      </c>
      <c r="R3550">
        <f t="shared" si="1042"/>
        <v>-9.402939971386985</v>
      </c>
      <c r="S3550">
        <f t="shared" si="1043"/>
        <v>595.73464766556845</v>
      </c>
      <c r="T3550">
        <f t="shared" si="1026"/>
        <v>-46.167326016062603</v>
      </c>
    </row>
    <row r="3551" spans="1:20" x14ac:dyDescent="0.25">
      <c r="A3551">
        <f t="shared" si="1027"/>
        <v>3757335.0076938295</v>
      </c>
      <c r="B3551">
        <f t="shared" si="1044"/>
        <v>597998.43932669761</v>
      </c>
      <c r="C3551" t="str">
        <f t="shared" si="1028"/>
        <v>-0.00480852169624535+0.000813425575180033i</v>
      </c>
      <c r="D3551" t="str">
        <f t="shared" si="1029"/>
        <v>2.07581388989778-1.7327614017439i</v>
      </c>
      <c r="E3551" t="str">
        <f t="shared" si="1030"/>
        <v>-3.68645459272812-9.66148623992021i</v>
      </c>
      <c r="F3551" t="str">
        <f t="shared" si="1031"/>
        <v>2.57489657541926-1.17853762404699i</v>
      </c>
      <c r="G3551" t="str">
        <f t="shared" si="1032"/>
        <v>0.884871578549652-0.319176860102199i</v>
      </c>
      <c r="H3551" t="str">
        <f t="shared" si="1033"/>
        <v>0.00130133958483565-2.44724316653353i</v>
      </c>
      <c r="I3551" t="str">
        <f t="shared" si="1034"/>
        <v>-0.0195045737470589-0.0426739992535084i</v>
      </c>
      <c r="K3551" t="str">
        <f t="shared" si="1035"/>
        <v>0.00108644131650743-0.000875504078387278i</v>
      </c>
      <c r="L3551" t="str">
        <f t="shared" si="1036"/>
        <v>0.000714285714285714-0.00202238665941924i</v>
      </c>
      <c r="M3551" t="str">
        <f t="shared" si="1037"/>
        <v>0.0025-0.0000630080692186487i</v>
      </c>
      <c r="N3551">
        <f t="shared" si="1038"/>
        <v>9.6014480882836892</v>
      </c>
      <c r="O3551">
        <f t="shared" si="1039"/>
        <v>46.237234656662224</v>
      </c>
      <c r="P3551" s="3">
        <f t="shared" si="1040"/>
        <v>-46.237234656662224</v>
      </c>
      <c r="Q3551" s="3">
        <f t="shared" si="1041"/>
        <v>170.39855191171631</v>
      </c>
      <c r="R3551">
        <f t="shared" si="1042"/>
        <v>-9.6014480882836892</v>
      </c>
      <c r="S3551">
        <f t="shared" si="1043"/>
        <v>597.99843932669762</v>
      </c>
      <c r="T3551">
        <f t="shared" si="1026"/>
        <v>-46.237234656662224</v>
      </c>
    </row>
    <row r="3552" spans="1:20" x14ac:dyDescent="0.25">
      <c r="A3552">
        <f t="shared" si="1027"/>
        <v>3771612.8807230666</v>
      </c>
      <c r="B3552">
        <f t="shared" si="1044"/>
        <v>600270.83339613909</v>
      </c>
      <c r="C3552" t="str">
        <f t="shared" si="1028"/>
        <v>-0.00476709070736576+0.000823412606833453i</v>
      </c>
      <c r="D3552" t="str">
        <f t="shared" si="1029"/>
        <v>2.06946066347547-1.73390233896086i</v>
      </c>
      <c r="E3552" t="str">
        <f t="shared" si="1030"/>
        <v>-3.6820885729325-9.61582464338191i</v>
      </c>
      <c r="F3552" t="str">
        <f t="shared" si="1031"/>
        <v>2.57264129911928-1.18030489208657i</v>
      </c>
      <c r="G3552" t="str">
        <f t="shared" si="1032"/>
        <v>0.884096545517772-0.320109112212249i</v>
      </c>
      <c r="H3552" t="str">
        <f t="shared" si="1033"/>
        <v>0.00128814046096612-2.43797314370684i</v>
      </c>
      <c r="I3552" t="str">
        <f t="shared" si="1034"/>
        <v>-0.0194600263813227-0.0424750756516684i</v>
      </c>
      <c r="K3552" t="str">
        <f t="shared" si="1035"/>
        <v>0.00108361565459358-0.000874025950038219i</v>
      </c>
      <c r="L3552" t="str">
        <f t="shared" si="1036"/>
        <v>0.000714285714285714-0.0020147306828245i</v>
      </c>
      <c r="M3552" t="str">
        <f t="shared" si="1037"/>
        <v>0.0025-0.0000627695449478469i</v>
      </c>
      <c r="N3552">
        <f t="shared" si="1038"/>
        <v>9.799919045193775</v>
      </c>
      <c r="O3552">
        <f t="shared" si="1039"/>
        <v>46.30725458646193</v>
      </c>
      <c r="P3552" s="3">
        <f t="shared" si="1040"/>
        <v>-46.30725458646193</v>
      </c>
      <c r="Q3552" s="3">
        <f t="shared" si="1041"/>
        <v>170.20008095480623</v>
      </c>
      <c r="R3552">
        <f t="shared" si="1042"/>
        <v>-9.799919045193775</v>
      </c>
      <c r="S3552">
        <f t="shared" si="1043"/>
        <v>600.2708333961391</v>
      </c>
      <c r="T3552">
        <f t="shared" si="1026"/>
        <v>-46.30725458646193</v>
      </c>
    </row>
    <row r="3553" spans="1:20" x14ac:dyDescent="0.25">
      <c r="A3553">
        <f t="shared" si="1027"/>
        <v>3785945.0096698143</v>
      </c>
      <c r="B3553">
        <f t="shared" si="1044"/>
        <v>602551.86256304441</v>
      </c>
      <c r="C3553" t="str">
        <f t="shared" si="1028"/>
        <v>-0.00472589834636668+0.000833163085425513i</v>
      </c>
      <c r="D3553" t="str">
        <f t="shared" si="1029"/>
        <v>2.06309827447958-1.73502086945315i</v>
      </c>
      <c r="E3553" t="str">
        <f t="shared" si="1030"/>
        <v>-3.67771256052389-9.57032364891177i</v>
      </c>
      <c r="F3553" t="str">
        <f t="shared" si="1031"/>
        <v>2.57037284252803-1.18207815456981i</v>
      </c>
      <c r="G3553" t="str">
        <f t="shared" si="1032"/>
        <v>0.883316983035941-0.321042194292626i</v>
      </c>
      <c r="H3553" t="str">
        <f t="shared" si="1033"/>
        <v>0.00127507681844653-2.42873825504843i</v>
      </c>
      <c r="I3553" t="str">
        <f t="shared" si="1034"/>
        <v>-0.0194156342892712-0.0422768306635589i</v>
      </c>
      <c r="K3553" t="str">
        <f t="shared" si="1035"/>
        <v>0.00108079868565466-0.00087254083888889i</v>
      </c>
      <c r="L3553" t="str">
        <f t="shared" si="1036"/>
        <v>0.000714285714285714-0.00200710368880703i</v>
      </c>
      <c r="M3553" t="str">
        <f t="shared" si="1037"/>
        <v>0.0025-0.0000625319236380222i</v>
      </c>
      <c r="N3553">
        <f t="shared" si="1038"/>
        <v>9.9983503016840416</v>
      </c>
      <c r="O3553">
        <f t="shared" si="1039"/>
        <v>46.377385758029597</v>
      </c>
      <c r="P3553" s="3">
        <f t="shared" si="1040"/>
        <v>-46.377385758029597</v>
      </c>
      <c r="Q3553" s="3">
        <f t="shared" si="1041"/>
        <v>170.00164969831596</v>
      </c>
      <c r="R3553">
        <f t="shared" si="1042"/>
        <v>-9.9983503016840416</v>
      </c>
      <c r="S3553">
        <f t="shared" si="1043"/>
        <v>602.55186256304444</v>
      </c>
      <c r="T3553">
        <f t="shared" si="1026"/>
        <v>-46.377385758029597</v>
      </c>
    </row>
    <row r="3554" spans="1:20" x14ac:dyDescent="0.25">
      <c r="A3554">
        <f t="shared" si="1027"/>
        <v>3800331.6007065596</v>
      </c>
      <c r="B3554">
        <f t="shared" si="1044"/>
        <v>604841.55964078405</v>
      </c>
      <c r="C3554" t="str">
        <f t="shared" si="1028"/>
        <v>-0.00468494463440849+0.00084267934175978i</v>
      </c>
      <c r="D3554" t="str">
        <f t="shared" si="1029"/>
        <v>2.05672688651651-1.73611690783154i</v>
      </c>
      <c r="E3554" t="str">
        <f t="shared" si="1030"/>
        <v>-3.67332642957922-9.52498266658581i</v>
      </c>
      <c r="F3554" t="str">
        <f t="shared" si="1031"/>
        <v>2.56809115560266-1.18385734066881i</v>
      </c>
      <c r="G3554" t="str">
        <f t="shared" si="1032"/>
        <v>0.882532873906801-0.321976086659558i</v>
      </c>
      <c r="H3554" t="str">
        <f t="shared" si="1033"/>
        <v>0.00126214733279744-2.41953836736595i</v>
      </c>
      <c r="I3554" t="str">
        <f t="shared" si="1034"/>
        <v>-0.0193713954103073-0.0420792619990738i</v>
      </c>
      <c r="K3554" t="str">
        <f t="shared" si="1035"/>
        <v>0.00107799045030571-0.000871048814096201i</v>
      </c>
      <c r="L3554" t="str">
        <f t="shared" si="1036"/>
        <v>0.000714285714285714-0.00199950556764997i</v>
      </c>
      <c r="M3554" t="str">
        <f t="shared" si="1037"/>
        <v>0.0025-0.0000622952018709128i</v>
      </c>
      <c r="N3554">
        <f t="shared" si="1038"/>
        <v>10.196739320679711</v>
      </c>
      <c r="O3554">
        <f t="shared" si="1039"/>
        <v>46.447628121467304</v>
      </c>
      <c r="P3554" s="3">
        <f t="shared" si="1040"/>
        <v>-46.447628121467304</v>
      </c>
      <c r="Q3554" s="3">
        <f t="shared" si="1041"/>
        <v>169.80326067932029</v>
      </c>
      <c r="R3554">
        <f t="shared" si="1042"/>
        <v>-10.196739320679711</v>
      </c>
      <c r="S3554">
        <f t="shared" si="1043"/>
        <v>604.841559640784</v>
      </c>
      <c r="T3554">
        <f t="shared" si="1026"/>
        <v>-46.447628121467304</v>
      </c>
    </row>
    <row r="3555" spans="1:20" x14ac:dyDescent="0.25">
      <c r="A3555">
        <f t="shared" si="1027"/>
        <v>3814772.860789245</v>
      </c>
      <c r="B3555">
        <f t="shared" si="1044"/>
        <v>607139.95756741904</v>
      </c>
      <c r="C3555" t="str">
        <f t="shared" si="1028"/>
        <v>-0.00464422957664101+0.000851963702479898i</v>
      </c>
      <c r="D3555" t="str">
        <f t="shared" si="1029"/>
        <v>2.05034666417441-1.73719037014666i</v>
      </c>
      <c r="E3555" t="str">
        <f t="shared" si="1030"/>
        <v>-3.66893005484188-9.47980111047447i</v>
      </c>
      <c r="F3555" t="str">
        <f t="shared" si="1031"/>
        <v>2.56579618848083-1.18564237899497i</v>
      </c>
      <c r="G3555" t="str">
        <f t="shared" si="1032"/>
        <v>0.881744200994953-0.322910769418929i</v>
      </c>
      <c r="H3555" t="str">
        <f t="shared" si="1033"/>
        <v>0.00124935069081848-2.41037334797079i</v>
      </c>
      <c r="I3555" t="str">
        <f t="shared" si="1034"/>
        <v>-0.0193273076981986-0.0418823673817697i</v>
      </c>
      <c r="K3555" t="str">
        <f t="shared" si="1035"/>
        <v>0.00107519098840937-0.000869549944994635i</v>
      </c>
      <c r="L3555" t="str">
        <f t="shared" si="1036"/>
        <v>0.000714285714285714-0.00199193621005177i</v>
      </c>
      <c r="M3555" t="str">
        <f t="shared" si="1037"/>
        <v>0.0025-0.0000620593762411961i</v>
      </c>
      <c r="N3555">
        <f t="shared" si="1038"/>
        <v>10.395083568572829</v>
      </c>
      <c r="O3555">
        <f t="shared" si="1039"/>
        <v>46.517981624414929</v>
      </c>
      <c r="P3555" s="3">
        <f t="shared" si="1040"/>
        <v>-46.517981624414929</v>
      </c>
      <c r="Q3555" s="3">
        <f t="shared" si="1041"/>
        <v>169.60491643142717</v>
      </c>
      <c r="R3555">
        <f t="shared" si="1042"/>
        <v>-10.395083568572829</v>
      </c>
      <c r="S3555">
        <f t="shared" si="1043"/>
        <v>607.13995756741906</v>
      </c>
      <c r="T3555">
        <f t="shared" si="1026"/>
        <v>-46.517981624414929</v>
      </c>
    </row>
    <row r="3556" spans="1:20" x14ac:dyDescent="0.25">
      <c r="A3556">
        <f t="shared" si="1027"/>
        <v>3829268.9976602443</v>
      </c>
      <c r="B3556">
        <f t="shared" si="1044"/>
        <v>609447.08940617531</v>
      </c>
      <c r="C3556" t="str">
        <f t="shared" si="1028"/>
        <v>-0.00460375316224747+0.0008610184898669i</v>
      </c>
      <c r="D3556" t="str">
        <f t="shared" si="1029"/>
        <v>2.04395777300717-1.73824117390255i</v>
      </c>
      <c r="E3556" t="str">
        <f t="shared" si="1030"/>
        <v>-3.66452331172809-9.43477839862496i</v>
      </c>
      <c r="F3556" t="str">
        <f t="shared" si="1031"/>
        <v>2.56348789148645-1.18743319759673i</v>
      </c>
      <c r="G3556" t="str">
        <f t="shared" si="1032"/>
        <v>0.880950947229083-0.32384622246564i</v>
      </c>
      <c r="H3556" t="str">
        <f t="shared" si="1033"/>
        <v>0.00123668559051774-2.40124306467623i</v>
      </c>
      <c r="I3556" t="str">
        <f t="shared" si="1034"/>
        <v>-0.0192833691210107-0.0416861445488328i</v>
      </c>
      <c r="K3556" t="str">
        <f t="shared" si="1035"/>
        <v>0.00107240033907641-0.000868044301087311i</v>
      </c>
      <c r="L3556" t="str">
        <f t="shared" si="1036"/>
        <v>0.000714285714285714-0.0019843955071247i</v>
      </c>
      <c r="M3556" t="str">
        <f t="shared" si="1037"/>
        <v>0.0025-0.0000618244433564416i</v>
      </c>
      <c r="N3556">
        <f t="shared" si="1038"/>
        <v>10.593380515331603</v>
      </c>
      <c r="O3556">
        <f t="shared" si="1039"/>
        <v>46.588446212056397</v>
      </c>
      <c r="P3556" s="3">
        <f t="shared" si="1040"/>
        <v>-46.588446212056397</v>
      </c>
      <c r="Q3556" s="3">
        <f t="shared" si="1041"/>
        <v>169.4066194846684</v>
      </c>
      <c r="R3556">
        <f t="shared" si="1042"/>
        <v>-10.593380515331603</v>
      </c>
      <c r="S3556">
        <f t="shared" si="1043"/>
        <v>609.44708940617534</v>
      </c>
      <c r="T3556">
        <f t="shared" si="1026"/>
        <v>-46.588446212056397</v>
      </c>
    </row>
    <row r="3557" spans="1:20" x14ac:dyDescent="0.25">
      <c r="A3557">
        <f t="shared" si="1027"/>
        <v>3843820.2198513537</v>
      </c>
      <c r="B3557">
        <f t="shared" si="1044"/>
        <v>611762.98834591883</v>
      </c>
      <c r="C3557" t="str">
        <f t="shared" si="1028"/>
        <v>-0.00456351536449248+0.000869846021637903i</v>
      </c>
      <c r="D3557" t="str">
        <f t="shared" si="1029"/>
        <v>2.03756037951832-1.73926923807004i</v>
      </c>
      <c r="E3557" t="str">
        <f t="shared" si="1030"/>
        <v>-3.66010607633404-9.38991395304539i</v>
      </c>
      <c r="F3557" t="str">
        <f t="shared" si="1031"/>
        <v>2.56116621513628-1.18922972395778i</v>
      </c>
      <c r="G3557" t="str">
        <f t="shared" si="1032"/>
        <v>0.880153095604107-0.324782425482991i</v>
      </c>
      <c r="H3557" t="str">
        <f t="shared" si="1033"/>
        <v>0.00122415074104108-2.39214738579542i</v>
      </c>
      <c r="I3557" t="str">
        <f t="shared" si="1034"/>
        <v>-0.0192395776610465-0.0414905912510549i</v>
      </c>
      <c r="K3557" t="str">
        <f t="shared" si="1035"/>
        <v>0.00106961854066633-0.000866531952037049i</v>
      </c>
      <c r="L3557" t="str">
        <f t="shared" si="1036"/>
        <v>0.000714285714285714-0.0019768833503932i</v>
      </c>
      <c r="M3557" t="str">
        <f t="shared" si="1037"/>
        <v>0.0025-0.000061590399837061i</v>
      </c>
      <c r="N3557">
        <f t="shared" si="1038"/>
        <v>10.791627634608261</v>
      </c>
      <c r="O3557">
        <f t="shared" si="1039"/>
        <v>46.659021827124512</v>
      </c>
      <c r="P3557" s="3">
        <f t="shared" si="1040"/>
        <v>-46.659021827124512</v>
      </c>
      <c r="Q3557" s="3">
        <f t="shared" si="1041"/>
        <v>169.20837236539174</v>
      </c>
      <c r="R3557">
        <f t="shared" si="1042"/>
        <v>-10.791627634608261</v>
      </c>
      <c r="S3557">
        <f t="shared" si="1043"/>
        <v>611.76298834591887</v>
      </c>
      <c r="T3557">
        <f t="shared" si="1026"/>
        <v>-46.659021827124512</v>
      </c>
    </row>
    <row r="3558" spans="1:20" x14ac:dyDescent="0.25">
      <c r="A3558">
        <f t="shared" si="1027"/>
        <v>3858426.736686789</v>
      </c>
      <c r="B3558">
        <f t="shared" si="1044"/>
        <v>614087.68770163332</v>
      </c>
      <c r="C3558" t="str">
        <f t="shared" si="1028"/>
        <v>-0.00452351614077325+0.00087844861074623i</v>
      </c>
      <c r="D3558" t="str">
        <f t="shared" si="1029"/>
        <v>2.03115465114478-1.74027448309999i</v>
      </c>
      <c r="E3558" t="str">
        <f t="shared" si="1030"/>
        <v>-3.6556782254429-9.34520719968885i</v>
      </c>
      <c r="F3558" t="str">
        <f t="shared" si="1031"/>
        <v>2.55883111014611-1.19103188499501i</v>
      </c>
      <c r="G3558" t="str">
        <f t="shared" si="1032"/>
        <v>0.879350629183342-0.325719357942083i</v>
      </c>
      <c r="H3558" t="str">
        <f t="shared" si="1033"/>
        <v>0.00121174486260201-2.38308618013968i</v>
      </c>
      <c r="I3558" t="str">
        <f t="shared" si="1034"/>
        <v>-0.0191959313147841-0.0412957052528071i</v>
      </c>
      <c r="K3558" t="str">
        <f t="shared" si="1035"/>
        <v>0.00106684563078808-0.000865012967657505i</v>
      </c>
      <c r="L3558" t="str">
        <f t="shared" si="1036"/>
        <v>0.000714285714285714-0.00196939963179239i</v>
      </c>
      <c r="M3558" t="str">
        <f t="shared" si="1037"/>
        <v>0.0025-0.0000613572423162591i</v>
      </c>
      <c r="N3558">
        <f t="shared" si="1038"/>
        <v>10.989822403847143</v>
      </c>
      <c r="O3558">
        <f t="shared" si="1039"/>
        <v>46.72970840990552</v>
      </c>
      <c r="P3558" s="3">
        <f t="shared" si="1040"/>
        <v>-46.72970840990552</v>
      </c>
      <c r="Q3558" s="3">
        <f t="shared" si="1041"/>
        <v>169.01017759615286</v>
      </c>
      <c r="R3558">
        <f t="shared" si="1042"/>
        <v>-10.989822403847143</v>
      </c>
      <c r="S3558">
        <f t="shared" si="1043"/>
        <v>614.08768770163329</v>
      </c>
      <c r="T3558">
        <f t="shared" si="1026"/>
        <v>-46.72970840990552</v>
      </c>
    </row>
    <row r="3559" spans="1:20" x14ac:dyDescent="0.25">
      <c r="A3559">
        <f t="shared" si="1027"/>
        <v>3873088.7582861981</v>
      </c>
      <c r="B3559">
        <f t="shared" si="1044"/>
        <v>616421.22091489949</v>
      </c>
      <c r="C3559" t="str">
        <f t="shared" si="1028"/>
        <v>-0.00448375543267274+0.000886828565182875i</v>
      </c>
      <c r="D3559" t="str">
        <f t="shared" si="1029"/>
        <v>2.02474075624016-1.74125683093614i</v>
      </c>
      <c r="E3559" t="str">
        <f t="shared" si="1030"/>
        <v>-3.65123963653172-9.30065756843646i</v>
      </c>
      <c r="F3559" t="str">
        <f t="shared" si="1031"/>
        <v>2.55648252743714-1.19283960705668i</v>
      </c>
      <c r="G3559" t="str">
        <f t="shared" si="1032"/>
        <v>0.87854353110069-0.32665699910123i</v>
      </c>
      <c r="H3559" t="str">
        <f t="shared" si="1033"/>
        <v>0.00119946668641131-2.37405931701645i</v>
      </c>
      <c r="I3559" t="str">
        <f t="shared" si="1034"/>
        <v>-0.0191524280928163-0.0411014843320096i</v>
      </c>
      <c r="K3559" t="str">
        <f t="shared" si="1035"/>
        <v>0.00106408164630086-0.000863487417904327i</v>
      </c>
      <c r="L3559" t="str">
        <f t="shared" si="1036"/>
        <v>0.000714285714285714-0.00196194424366646i</v>
      </c>
      <c r="M3559" t="str">
        <f t="shared" si="1037"/>
        <v>0.0025-0.0000611249674399872i</v>
      </c>
      <c r="N3559">
        <f t="shared" si="1038"/>
        <v>11.187962304393636</v>
      </c>
      <c r="O3559">
        <f t="shared" si="1039"/>
        <v>46.800505898246101</v>
      </c>
      <c r="P3559" s="3">
        <f t="shared" si="1040"/>
        <v>-46.800505898246101</v>
      </c>
      <c r="Q3559" s="3">
        <f t="shared" si="1041"/>
        <v>168.81203769560636</v>
      </c>
      <c r="R3559">
        <f t="shared" si="1042"/>
        <v>-11.187962304393636</v>
      </c>
      <c r="S3559">
        <f t="shared" si="1043"/>
        <v>616.42122091489944</v>
      </c>
      <c r="T3559">
        <f t="shared" si="1026"/>
        <v>-46.800505898246101</v>
      </c>
    </row>
    <row r="3560" spans="1:20" x14ac:dyDescent="0.25">
      <c r="A3560">
        <f t="shared" si="1027"/>
        <v>3887806.4955676859</v>
      </c>
      <c r="B3560">
        <f t="shared" si="1044"/>
        <v>618763.62155437609</v>
      </c>
      <c r="C3560" t="str">
        <f t="shared" si="1028"/>
        <v>-0.00444423316601749+0.000894988187779404i</v>
      </c>
      <c r="D3560" t="str">
        <f t="shared" si="1029"/>
        <v>2.01831886405819-1.742216205028i</v>
      </c>
      <c r="E3560" t="str">
        <f t="shared" si="1030"/>
        <v>-3.64679018777863-9.25626449308164i</v>
      </c>
      <c r="F3560" t="str">
        <f t="shared" si="1031"/>
        <v>2.55412041814233-1.19465281592053i</v>
      </c>
      <c r="G3560" t="str">
        <f t="shared" si="1032"/>
        <v>0.877731784562844-0.327595328005406i</v>
      </c>
      <c r="H3560" t="str">
        <f t="shared" si="1033"/>
        <v>0.00118731495460731-2.3650666662276i</v>
      </c>
      <c r="I3560" t="str">
        <f t="shared" si="1034"/>
        <v>-0.019109066019791-0.0409079262801055i</v>
      </c>
      <c r="K3560" t="str">
        <f t="shared" si="1035"/>
        <v>0.00106132662331516-0.000861955372866385i</v>
      </c>
      <c r="L3560" t="str">
        <f t="shared" si="1036"/>
        <v>0.000714285714285714-0.00195451707876714i</v>
      </c>
      <c r="M3560" t="str">
        <f t="shared" si="1037"/>
        <v>0.0025-0.000060893571866893i</v>
      </c>
      <c r="N3560">
        <f t="shared" si="1038"/>
        <v>11.386044821599484</v>
      </c>
      <c r="O3560">
        <f t="shared" si="1039"/>
        <v>46.871414227557295</v>
      </c>
      <c r="P3560" s="3">
        <f t="shared" si="1040"/>
        <v>-46.871414227557295</v>
      </c>
      <c r="Q3560" s="3">
        <f t="shared" si="1041"/>
        <v>168.61395517840052</v>
      </c>
      <c r="R3560">
        <f t="shared" si="1042"/>
        <v>-11.386044821599484</v>
      </c>
      <c r="S3560">
        <f t="shared" si="1043"/>
        <v>618.76362155437607</v>
      </c>
      <c r="T3560">
        <f t="shared" si="1026"/>
        <v>-46.871414227557295</v>
      </c>
    </row>
    <row r="3561" spans="1:20" x14ac:dyDescent="0.25">
      <c r="A3561">
        <f t="shared" si="1027"/>
        <v>3902580.1602508426</v>
      </c>
      <c r="B3561">
        <f t="shared" si="1044"/>
        <v>621114.92331628269</v>
      </c>
      <c r="C3561" t="str">
        <f t="shared" si="1028"/>
        <v>-0.00440494925093687+0.000902929776012565i</v>
      </c>
      <c r="D3561" t="str">
        <f t="shared" si="1029"/>
        <v>2.01188914473561-1.74315253034327i</v>
      </c>
      <c r="E3561" t="str">
        <f t="shared" si="1030"/>
        <v>-3.64232975807-9.21202741131369i</v>
      </c>
      <c r="F3561" t="str">
        <f t="shared" si="1031"/>
        <v>2.55174473361297-1.19647143679207i</v>
      </c>
      <c r="G3561" t="str">
        <f t="shared" si="1032"/>
        <v>0.876915372851517-0.328534323485693i</v>
      </c>
      <c r="H3561" t="str">
        <f t="shared" si="1033"/>
        <v>0.00117528842018595-2.35610809806741i</v>
      </c>
      <c r="I3561" t="str">
        <f t="shared" si="1034"/>
        <v>-0.0190658431343529-0.040715028902032i</v>
      </c>
      <c r="K3561" t="str">
        <f t="shared" si="1035"/>
        <v>0.00105858059719371-0.000860416902757027i</v>
      </c>
      <c r="L3561" t="str">
        <f t="shared" si="1036"/>
        <v>0.000714285714285714-0.00194711803025218i</v>
      </c>
      <c r="M3561" t="str">
        <f t="shared" si="1037"/>
        <v>0.0025-0.0000606630522682734i</v>
      </c>
      <c r="N3561">
        <f t="shared" si="1038"/>
        <v>11.584067444933396</v>
      </c>
      <c r="O3561">
        <f t="shared" si="1039"/>
        <v>46.942433330821586</v>
      </c>
      <c r="P3561" s="3">
        <f t="shared" si="1040"/>
        <v>-46.942433330821586</v>
      </c>
      <c r="Q3561" s="3">
        <f t="shared" si="1041"/>
        <v>168.4159325550666</v>
      </c>
      <c r="R3561">
        <f t="shared" si="1042"/>
        <v>-11.584067444933396</v>
      </c>
      <c r="S3561">
        <f t="shared" si="1043"/>
        <v>621.11492331628267</v>
      </c>
      <c r="T3561">
        <f t="shared" si="1026"/>
        <v>-46.942433330821586</v>
      </c>
    </row>
    <row r="3562" spans="1:20" x14ac:dyDescent="0.25">
      <c r="A3562">
        <f t="shared" si="1027"/>
        <v>3917409.9648597962</v>
      </c>
      <c r="B3562">
        <f t="shared" si="1044"/>
        <v>623475.16002488462</v>
      </c>
      <c r="C3562" t="str">
        <f t="shared" si="1028"/>
        <v>-0.00436590358192663+0.000910655621810117i</v>
      </c>
      <c r="D3562" t="str">
        <f t="shared" si="1029"/>
        <v>2.00545176927508-1.74406573338016i</v>
      </c>
      <c r="E3562" t="str">
        <f t="shared" si="1030"/>
        <v>-3.63785822700791-9.16794576470214i</v>
      </c>
      <c r="F3562" t="str">
        <f t="shared" si="1031"/>
        <v>2.54935542542521-1.19829539430281i</v>
      </c>
      <c r="G3562" t="str">
        <f t="shared" si="1032"/>
        <v>0.87609427932569-0.329473964158763i</v>
      </c>
      <c r="H3562" t="str">
        <f t="shared" si="1033"/>
        <v>0.00116338584693133-2.34718348332088i</v>
      </c>
      <c r="I3562" t="str">
        <f t="shared" si="1034"/>
        <v>-0.0190227574890869-0.0405227900161945i</v>
      </c>
      <c r="K3562" t="str">
        <f t="shared" si="1035"/>
        <v>0.00105584360255277-0.000858872077905389i</v>
      </c>
      <c r="L3562" t="str">
        <f t="shared" si="1036"/>
        <v>0.000714285714285714-0.00193974699168379i</v>
      </c>
      <c r="M3562" t="str">
        <f t="shared" si="1037"/>
        <v>0.0025-0.000060433405328027i</v>
      </c>
      <c r="N3562">
        <f t="shared" si="1038"/>
        <v>11.782027668084112</v>
      </c>
      <c r="O3562">
        <f t="shared" si="1039"/>
        <v>47.013563138597611</v>
      </c>
      <c r="P3562" s="3">
        <f t="shared" si="1040"/>
        <v>-47.013563138597611</v>
      </c>
      <c r="Q3562" s="3">
        <f t="shared" si="1041"/>
        <v>168.21797233191589</v>
      </c>
      <c r="R3562">
        <f t="shared" si="1042"/>
        <v>-11.782027668084112</v>
      </c>
      <c r="S3562">
        <f t="shared" si="1043"/>
        <v>623.47516002488464</v>
      </c>
      <c r="T3562">
        <f t="shared" si="1026"/>
        <v>-47.013563138597611</v>
      </c>
    </row>
    <row r="3563" spans="1:20" x14ac:dyDescent="0.25">
      <c r="A3563">
        <f t="shared" si="1027"/>
        <v>3932296.1227262635</v>
      </c>
      <c r="B3563">
        <f t="shared" si="1044"/>
        <v>625844.3656329792</v>
      </c>
      <c r="C3563" t="str">
        <f t="shared" si="1028"/>
        <v>-0.00432709603791423+0.000918168011358774i</v>
      </c>
      <c r="D3563" t="str">
        <f t="shared" si="1029"/>
        <v>1.99900690952779-1.74495574217954i</v>
      </c>
      <c r="E3563" t="str">
        <f t="shared" si="1030"/>
        <v>-3.63337547491741-9.12401899868018i</v>
      </c>
      <c r="F3563" t="str">
        <f t="shared" si="1031"/>
        <v>2.5469524453866-1.2001246125087i</v>
      </c>
      <c r="G3563" t="str">
        <f t="shared" si="1032"/>
        <v>0.875268487423877-0.330414228426373i</v>
      </c>
      <c r="H3563" t="str">
        <f t="shared" si="1033"/>
        <v>0.00115160600934625-2.33829269326173i</v>
      </c>
      <c r="I3563" t="str">
        <f t="shared" si="1034"/>
        <v>-0.0189798071504616-0.040331207454435i</v>
      </c>
      <c r="K3563" t="str">
        <f t="shared" si="1035"/>
        <v>0.0010531156732633-0.00085732096874776i</v>
      </c>
      <c r="L3563" t="str">
        <f t="shared" si="1036"/>
        <v>0.000714285714285714-0.00193240385702708i</v>
      </c>
      <c r="M3563" t="str">
        <f t="shared" si="1037"/>
        <v>0.0025-0.0000602046277426053i</v>
      </c>
      <c r="N3563">
        <f t="shared" si="1038"/>
        <v>11.979922989072918</v>
      </c>
      <c r="O3563">
        <f t="shared" si="1039"/>
        <v>47.084803579027053</v>
      </c>
      <c r="P3563" s="3">
        <f t="shared" si="1040"/>
        <v>-47.084803579027053</v>
      </c>
      <c r="Q3563" s="3">
        <f t="shared" si="1041"/>
        <v>168.02007701092708</v>
      </c>
      <c r="R3563">
        <f t="shared" si="1042"/>
        <v>-11.979922989072918</v>
      </c>
      <c r="S3563">
        <f t="shared" si="1043"/>
        <v>625.84436563297925</v>
      </c>
      <c r="T3563">
        <f t="shared" si="1026"/>
        <v>-47.084803579027053</v>
      </c>
    </row>
    <row r="3564" spans="1:20" x14ac:dyDescent="0.25">
      <c r="A3564">
        <f t="shared" si="1027"/>
        <v>3947238.8479926232</v>
      </c>
      <c r="B3564">
        <f t="shared" si="1044"/>
        <v>628222.57422238449</v>
      </c>
      <c r="C3564" t="str">
        <f t="shared" si="1028"/>
        <v>-0.00428852648232814+0.000925469224913095i</v>
      </c>
      <c r="D3564" t="str">
        <f t="shared" si="1029"/>
        <v>1.99255473817592-1.74582248633669i</v>
      </c>
      <c r="E3564" t="str">
        <f t="shared" si="1030"/>
        <v>-3.62888138285394-9.08024656252923i</v>
      </c>
      <c r="F3564" t="str">
        <f t="shared" si="1031"/>
        <v>2.54453574554282-1.2019590148884i</v>
      </c>
      <c r="G3564" t="str">
        <f t="shared" si="1032"/>
        <v>0.874437980666414-0.331355094474882i</v>
      </c>
      <c r="H3564" t="str">
        <f t="shared" si="1033"/>
        <v>0.0011399476925831-2.3294355996507i</v>
      </c>
      <c r="I3564" t="str">
        <f t="shared" si="1034"/>
        <v>-0.018936990198774-0.0401402790620067i</v>
      </c>
      <c r="K3564" t="str">
        <f t="shared" si="1035"/>
        <v>0.00105039684245246-0.000855763645818999i</v>
      </c>
      <c r="L3564" t="str">
        <f t="shared" si="1036"/>
        <v>0.000714285714285714-0.00192508852064862i</v>
      </c>
      <c r="M3564" t="str">
        <f t="shared" si="1037"/>
        <v>0.0025-0.0000599767162209656i</v>
      </c>
      <c r="N3564">
        <f t="shared" si="1038"/>
        <v>12.17775091035395</v>
      </c>
      <c r="O3564">
        <f t="shared" si="1039"/>
        <v>47.156154577839821</v>
      </c>
      <c r="P3564" s="3">
        <f t="shared" si="1040"/>
        <v>-47.156154577839821</v>
      </c>
      <c r="Q3564" s="3">
        <f t="shared" si="1041"/>
        <v>167.82224908964605</v>
      </c>
      <c r="R3564">
        <f t="shared" si="1042"/>
        <v>-12.17775091035395</v>
      </c>
      <c r="S3564">
        <f t="shared" si="1043"/>
        <v>628.22257422238454</v>
      </c>
      <c r="T3564">
        <f t="shared" ref="T3564:T3627" si="1045">P3564</f>
        <v>-47.156154577839821</v>
      </c>
    </row>
    <row r="3565" spans="1:20" x14ac:dyDescent="0.25">
      <c r="A3565">
        <f t="shared" ref="A3565:A3628" si="1046">2*PI()*B3565</f>
        <v>3962238.3556149951</v>
      </c>
      <c r="B3565">
        <f t="shared" si="1044"/>
        <v>630609.82000442955</v>
      </c>
      <c r="C3565" t="str">
        <f t="shared" ref="C3565:C3628" si="1047">IMPRODUCT(D3565,E3565,$C$40,,K3565,$C$41)</f>
        <v>-0.00425019476316901+0.000932561536606659i</v>
      </c>
      <c r="D3565" t="str">
        <f t="shared" ref="D3565:D3628" si="1048">IMDIV(IMPRODUCT($C$37,$C$38,COMPLEX(1,A3565/$C$38)),IMSUM(-1*A3565*A3565/$C$39,COMPLEX(0,1*A3565)))</f>
        <v>1.98609542871485-1.74666589701293i</v>
      </c>
      <c r="E3565" t="str">
        <f t="shared" ref="E3565:E3628" si="1049">IMDIV(IMPRODUCT(IMSUM(F3565,G3565),$C$29,H3565),IMSUM(1,I3565))</f>
        <v>-3.624375832611-9.03662790936259i</v>
      </c>
      <c r="F3565" t="str">
        <f t="shared" ref="F3565:F3628" si="1050">IMDIV(IMPRODUCT($C$14,$C$15,COMPLEX(1,A3565/$C$15)),IMSUM(-1*A3565*A3565/$C$16,COMPLEX(0,A3565)))</f>
        <v>2.54210527818431-1.20379852434187i</v>
      </c>
      <c r="G3565" t="str">
        <f t="shared" ref="G3565:G3628" si="1051">IMDIV(1,COMPLEX(1,A3565*$C$9*$C$10))</f>
        <v>0.873602742657766-0.33229654027479i</v>
      </c>
      <c r="H3565" t="str">
        <f t="shared" ref="H3565:H3628" si="1052">IMDIV($C$3,IMSUM(K3565,COMPLEX(0,$C$28*A3565)))</f>
        <v>0.00112840969237478-2.32061207473363i</v>
      </c>
      <c r="I3565" t="str">
        <f t="shared" ref="I3565:I3628" si="1053">IMPRODUCT(F3565,$C$29,H3565,$C$31)</f>
        <v>-0.0188943047280959-0.039950002697543i</v>
      </c>
      <c r="K3565" t="str">
        <f t="shared" ref="K3565:K3628" si="1054">IF($C$26&lt;=0,IMDIV(1,IMSUM(IMDIV(1,L3565),1/$C$18)),IMDIV(1,IMSUM(IMDIV(1,L3565),1/$C$18,IMDIV(1,M3565))))</f>
        <v>0.00104768714250505-0.000854200179743997i</v>
      </c>
      <c r="L3565" t="str">
        <f t="shared" ref="L3565:L3628" si="1055">IMSUM($C$21/$C$22,IMDIV(1,COMPLEX(0,$C$20*$C$22*A3565)))</f>
        <v>0.000714285714285714-0.00191780087731482i</v>
      </c>
      <c r="M3565" t="str">
        <f t="shared" ref="M3565:M3628" si="1056">IMSUM($C$25/$C$26,IMDIV(1,COMPLEX(0,$C$24*$C$26*A3565)))</f>
        <v>0.0025-0.0000597496674845244i</v>
      </c>
      <c r="N3565">
        <f t="shared" ref="N3565:N3628" si="1057">ABS(R3565)</f>
        <v>12.375508938924469</v>
      </c>
      <c r="O3565">
        <f t="shared" ref="O3565:O3628" si="1058">ABS(P3565)</f>
        <v>47.227616058361058</v>
      </c>
      <c r="P3565" s="3">
        <f t="shared" ref="P3565:P3628" si="1059">20*LOG10(IMABS(C3565))</f>
        <v>-47.227616058361058</v>
      </c>
      <c r="Q3565" s="3">
        <f t="shared" ref="Q3565:Q3628" si="1060">IMARGUMENT(C3565)*180/PI()</f>
        <v>167.62449106107553</v>
      </c>
      <c r="R3565">
        <f t="shared" ref="R3565:R3628" si="1061">IF(Q3565&lt;0,Q3565+180,Q3565-180)</f>
        <v>-12.375508938924469</v>
      </c>
      <c r="S3565">
        <f t="shared" ref="S3565:S3628" si="1062">B3565/1000</f>
        <v>630.60982000442959</v>
      </c>
      <c r="T3565">
        <f t="shared" si="1045"/>
        <v>-47.227616058361058</v>
      </c>
    </row>
    <row r="3566" spans="1:20" x14ac:dyDescent="0.25">
      <c r="A3566">
        <f t="shared" si="1046"/>
        <v>3977294.8613663325</v>
      </c>
      <c r="B3566">
        <f t="shared" ref="B3566:B3629" si="1063">B3565*(1+B$42)</f>
        <v>633006.13732044643</v>
      </c>
      <c r="C3566" t="str">
        <f t="shared" si="1047"/>
        <v>-0.00421210071308447+0.000939447214264771i</v>
      </c>
      <c r="D3566" t="str">
        <f t="shared" si="1048"/>
        <v>1.97962915543521-1.74748590694703i</v>
      </c>
      <c r="E3566" t="str">
        <f t="shared" si="1049"/>
        <v>-3.61985870672779-8.99316249611003i</v>
      </c>
      <c r="F3566" t="str">
        <f t="shared" si="1050"/>
        <v>2.53966099585315-1.20564306318886i</v>
      </c>
      <c r="G3566" t="str">
        <f t="shared" si="1051"/>
        <v>0.872762757088854-0.333238543580295i</v>
      </c>
      <c r="H3566" t="str">
        <f t="shared" si="1052"/>
        <v>0.00111699081496598-2.31182199123972i</v>
      </c>
      <c r="I3566" t="str">
        <f t="shared" si="1053"/>
        <v>-0.0188517488462216-0.0397603762330309i</v>
      </c>
      <c r="K3566" t="str">
        <f t="shared" si="1054"/>
        <v>0.00104498660506513-0.000852630641229207i</v>
      </c>
      <c r="L3566" t="str">
        <f t="shared" si="1055"/>
        <v>0.000714285714285714-0.0019105408221905i</v>
      </c>
      <c r="M3566" t="str">
        <f t="shared" si="1056"/>
        <v>0.0025-0.0000595234782671092i</v>
      </c>
      <c r="N3566">
        <f t="shared" si="1057"/>
        <v>12.573194586430645</v>
      </c>
      <c r="O3566">
        <f t="shared" si="1058"/>
        <v>47.299187941516735</v>
      </c>
      <c r="P3566" s="3">
        <f t="shared" si="1059"/>
        <v>-47.299187941516735</v>
      </c>
      <c r="Q3566" s="3">
        <f t="shared" si="1060"/>
        <v>167.42680541356935</v>
      </c>
      <c r="R3566">
        <f t="shared" si="1061"/>
        <v>-12.573194586430645</v>
      </c>
      <c r="S3566">
        <f t="shared" si="1062"/>
        <v>633.00613732044644</v>
      </c>
      <c r="T3566">
        <f t="shared" si="1045"/>
        <v>-47.299187941516735</v>
      </c>
    </row>
    <row r="3567" spans="1:20" x14ac:dyDescent="0.25">
      <c r="A3567">
        <f t="shared" si="1046"/>
        <v>3992408.5818395251</v>
      </c>
      <c r="B3567">
        <f t="shared" si="1063"/>
        <v>635411.5606422642</v>
      </c>
      <c r="C3567" t="str">
        <f t="shared" si="1047"/>
        <v>-0.00417424414944599+0.000946128519218676i</v>
      </c>
      <c r="D3567" t="str">
        <f t="shared" si="1048"/>
        <v>1.97315609340479-1.74828245046625i</v>
      </c>
      <c r="E3567" t="str">
        <f t="shared" si="1049"/>
        <v>-3.6153298884968-8.94984978350134i</v>
      </c>
      <c r="F3567" t="str">
        <f t="shared" si="1050"/>
        <v>2.53720285134978-1.20749255316748i</v>
      </c>
      <c r="G3567" t="str">
        <f t="shared" si="1051"/>
        <v>0.871918007739397-0.334181081928882i</v>
      </c>
      <c r="H3567" t="str">
        <f t="shared" si="1052"/>
        <v>0.00110568987704444-2.30306522237959i</v>
      </c>
      <c r="I3567" t="str">
        <f t="shared" si="1053"/>
        <v>-0.0188093206746144-0.0395713975537788i</v>
      </c>
      <c r="K3567" t="str">
        <f t="shared" si="1054"/>
        <v>0.00104229526103775-0.000851055101054213i</v>
      </c>
      <c r="L3567" t="str">
        <f t="shared" si="1055"/>
        <v>0.000714285714285714-0.00190330825083732i</v>
      </c>
      <c r="M3567" t="str">
        <f t="shared" si="1056"/>
        <v>0.0025-0.0000592981453149124i</v>
      </c>
      <c r="N3567">
        <f t="shared" si="1057"/>
        <v>12.770805369271329</v>
      </c>
      <c r="O3567">
        <f t="shared" si="1058"/>
        <v>47.370870145840875</v>
      </c>
      <c r="P3567" s="3">
        <f t="shared" si="1059"/>
        <v>-47.370870145840875</v>
      </c>
      <c r="Q3567" s="3">
        <f t="shared" si="1060"/>
        <v>167.22919463072867</v>
      </c>
      <c r="R3567">
        <f t="shared" si="1061"/>
        <v>-12.770805369271329</v>
      </c>
      <c r="S3567">
        <f t="shared" si="1062"/>
        <v>635.41156064226425</v>
      </c>
      <c r="T3567">
        <f t="shared" si="1045"/>
        <v>-47.370870145840875</v>
      </c>
    </row>
    <row r="3568" spans="1:20" x14ac:dyDescent="0.25">
      <c r="A3568">
        <f t="shared" si="1046"/>
        <v>4007579.7344505149</v>
      </c>
      <c r="B3568">
        <f t="shared" si="1063"/>
        <v>637826.12457270478</v>
      </c>
      <c r="C3568" t="str">
        <f t="shared" si="1047"/>
        <v>-0.00413662487442909+0.000952607706122105i</v>
      </c>
      <c r="D3568" t="str">
        <f t="shared" si="1048"/>
        <v>1.96667641845021-1.74905546349734i</v>
      </c>
      <c r="E3568" t="str">
        <f t="shared" si="1049"/>
        <v>-3.61078926197173-8.90668923605101i</v>
      </c>
      <c r="F3568" t="str">
        <f t="shared" si="1050"/>
        <v>2.53473079773992-1.2093469154329i</v>
      </c>
      <c r="G3568" t="str">
        <f t="shared" si="1051"/>
        <v>0.871068478480283-0.335124132640918i</v>
      </c>
      <c r="H3568" t="str">
        <f t="shared" si="1052"/>
        <v>0.00109450570567265-2.29434164184362i</v>
      </c>
      <c r="I3568" t="str">
        <f t="shared" si="1053"/>
        <v>-0.0187670183483574-0.0393830645583896i</v>
      </c>
      <c r="K3568" t="str">
        <f t="shared" si="1054"/>
        <v>0.00103961314059072-0.000849473630063379i</v>
      </c>
      <c r="L3568" t="str">
        <f t="shared" si="1055"/>
        <v>0.000714285714285714-0.00189610305921231i</v>
      </c>
      <c r="M3568" t="str">
        <f t="shared" si="1056"/>
        <v>0.0025-0.000059073665386444i</v>
      </c>
      <c r="N3568">
        <f t="shared" si="1057"/>
        <v>12.968338808706818</v>
      </c>
      <c r="O3568">
        <f t="shared" si="1058"/>
        <v>47.442662587481486</v>
      </c>
      <c r="P3568" s="3">
        <f t="shared" si="1059"/>
        <v>-47.442662587481486</v>
      </c>
      <c r="Q3568" s="3">
        <f t="shared" si="1060"/>
        <v>167.03166119129318</v>
      </c>
      <c r="R3568">
        <f t="shared" si="1061"/>
        <v>-12.968338808706818</v>
      </c>
      <c r="S3568">
        <f t="shared" si="1062"/>
        <v>637.82612457270477</v>
      </c>
      <c r="T3568">
        <f t="shared" si="1045"/>
        <v>-47.442662587481486</v>
      </c>
    </row>
    <row r="3569" spans="1:20" x14ac:dyDescent="0.25">
      <c r="A3569">
        <f t="shared" si="1046"/>
        <v>4022808.5374414274</v>
      </c>
      <c r="B3569">
        <f t="shared" si="1063"/>
        <v>640249.86384608108</v>
      </c>
      <c r="C3569" t="str">
        <f t="shared" si="1047"/>
        <v>-0.00409924267509599+0.00095888702276898i</v>
      </c>
      <c r="D3569" t="str">
        <f t="shared" si="1048"/>
        <v>1.96019030713838-1.749804883577i</v>
      </c>
      <c r="E3569" t="str">
        <f t="shared" si="1049"/>
        <v>-3.6062367119753-8.86368032204252i</v>
      </c>
      <c r="F3569" t="str">
        <f t="shared" si="1050"/>
        <v>2.53224478836156-1.21120607055605i</v>
      </c>
      <c r="G3569" t="str">
        <f t="shared" si="1051"/>
        <v>0.870214153275953-0.336067672819283i</v>
      </c>
      <c r="H3569" t="str">
        <f t="shared" si="1052"/>
        <v>0.00108343713821956-2.28565112380007i</v>
      </c>
      <c r="I3569" t="str">
        <f t="shared" si="1053"/>
        <v>-0.0187248400161032-0.0391953751587307i</v>
      </c>
      <c r="K3569" t="str">
        <f t="shared" si="1054"/>
        <v>0.00103694027315661-0.00084788629915754i</v>
      </c>
      <c r="L3569" t="str">
        <f t="shared" si="1055"/>
        <v>0.000714285714285714-0.00188892514366638i</v>
      </c>
      <c r="M3569" t="str">
        <f t="shared" si="1056"/>
        <v>0.0025-0.0000588500352524846i</v>
      </c>
      <c r="N3569">
        <f t="shared" si="1057"/>
        <v>13.165792430959215</v>
      </c>
      <c r="O3569">
        <f t="shared" si="1058"/>
        <v>47.514565180207391</v>
      </c>
      <c r="P3569" s="3">
        <f t="shared" si="1059"/>
        <v>-47.514565180207391</v>
      </c>
      <c r="Q3569" s="3">
        <f t="shared" si="1060"/>
        <v>166.83420756904079</v>
      </c>
      <c r="R3569">
        <f t="shared" si="1061"/>
        <v>-13.165792430959215</v>
      </c>
      <c r="S3569">
        <f t="shared" si="1062"/>
        <v>640.2498638460811</v>
      </c>
      <c r="T3569">
        <f t="shared" si="1045"/>
        <v>-47.514565180207391</v>
      </c>
    </row>
    <row r="3570" spans="1:20" x14ac:dyDescent="0.25">
      <c r="A3570">
        <f t="shared" si="1046"/>
        <v>4038095.2098837048</v>
      </c>
      <c r="B3570">
        <f t="shared" si="1063"/>
        <v>642682.81332869618</v>
      </c>
      <c r="C3570" t="str">
        <f t="shared" si="1047"/>
        <v>-0.00406209732348067+0.000964968709913706i</v>
      </c>
      <c r="D3570" t="str">
        <f t="shared" si="1048"/>
        <v>1.95369793675789-1.75053064986241i</v>
      </c>
      <c r="E3570" t="str">
        <f t="shared" si="1049"/>
        <v>-3.60167212410729-8.82082251351209i</v>
      </c>
      <c r="F3570" t="str">
        <f t="shared" si="1050"/>
        <v>2.52974477683186-1.21306993852244i</v>
      </c>
      <c r="G3570" t="str">
        <f t="shared" si="1051"/>
        <v>0.869355016186802-0.337011679349021i</v>
      </c>
      <c r="H3570" t="str">
        <f t="shared" si="1052"/>
        <v>0.00107248302229249-2.27699354289327i</v>
      </c>
      <c r="I3570" t="str">
        <f t="shared" si="1053"/>
        <v>-0.0186827838400249-0.0390083272799023i</v>
      </c>
      <c r="K3570" t="str">
        <f t="shared" si="1054"/>
        <v>0.00103427668743469-0.000846293179285752i</v>
      </c>
      <c r="L3570" t="str">
        <f t="shared" si="1055"/>
        <v>0.000714285714285714-0.00188177440094279i</v>
      </c>
      <c r="M3570" t="str">
        <f t="shared" si="1056"/>
        <v>0.0025-0.0000586272516960396i</v>
      </c>
      <c r="N3570">
        <f t="shared" si="1057"/>
        <v>13.363163767322533</v>
      </c>
      <c r="O3570">
        <f t="shared" si="1058"/>
        <v>47.586577835415376</v>
      </c>
      <c r="P3570" s="3">
        <f t="shared" si="1059"/>
        <v>-47.586577835415376</v>
      </c>
      <c r="Q3570" s="3">
        <f t="shared" si="1060"/>
        <v>166.63683623267747</v>
      </c>
      <c r="R3570">
        <f t="shared" si="1061"/>
        <v>-13.363163767322533</v>
      </c>
      <c r="S3570">
        <f t="shared" si="1062"/>
        <v>642.68281332869617</v>
      </c>
      <c r="T3570">
        <f t="shared" si="1045"/>
        <v>-47.586577835415376</v>
      </c>
    </row>
    <row r="3571" spans="1:20" x14ac:dyDescent="0.25">
      <c r="A3571">
        <f t="shared" si="1046"/>
        <v>4053439.9716812628</v>
      </c>
      <c r="B3571">
        <f t="shared" si="1063"/>
        <v>645125.00801934523</v>
      </c>
      <c r="C3571" t="str">
        <f t="shared" si="1047"/>
        <v>-0.004025188576677+0.00097085500109274i</v>
      </c>
      <c r="D3571" t="str">
        <f t="shared" si="1048"/>
        <v>1.94719948530013-1.7512327031412i</v>
      </c>
      <c r="E3571" t="str">
        <f t="shared" si="1049"/>
        <v>-3.59709538475248-8.7781152862336i</v>
      </c>
      <c r="F3571" t="str">
        <f t="shared" si="1050"/>
        <v>2.52723071705431-1.21493843873101i</v>
      </c>
      <c r="G3571" t="str">
        <f t="shared" si="1051"/>
        <v>0.868491051371604-0.337956128897006i</v>
      </c>
      <c r="H3571" t="str">
        <f t="shared" si="1052"/>
        <v>0.00106164221566936-2.26836877424189i</v>
      </c>
      <c r="I3571" t="str">
        <f t="shared" si="1053"/>
        <v>-0.0186408479957688-0.0388219188602098i</v>
      </c>
      <c r="K3571" t="str">
        <f t="shared" si="1054"/>
        <v>0.0010316224113931-0.000844694341437123i</v>
      </c>
      <c r="L3571" t="str">
        <f t="shared" si="1055"/>
        <v>0.000714285714285714-0.00187465072817573i</v>
      </c>
      <c r="M3571" t="str">
        <f t="shared" si="1056"/>
        <v>0.0025-0.0000584053115122928i</v>
      </c>
      <c r="N3571">
        <f t="shared" si="1057"/>
        <v>13.560450354262855</v>
      </c>
      <c r="O3571">
        <f t="shared" si="1058"/>
        <v>47.658700462136821</v>
      </c>
      <c r="P3571" s="3">
        <f t="shared" si="1059"/>
        <v>-47.658700462136821</v>
      </c>
      <c r="Q3571" s="3">
        <f t="shared" si="1060"/>
        <v>166.43954964573715</v>
      </c>
      <c r="R3571">
        <f t="shared" si="1061"/>
        <v>-13.560450354262855</v>
      </c>
      <c r="S3571">
        <f t="shared" si="1062"/>
        <v>645.12500801934527</v>
      </c>
      <c r="T3571">
        <f t="shared" si="1045"/>
        <v>-47.658700462136821</v>
      </c>
    </row>
    <row r="3572" spans="1:20" x14ac:dyDescent="0.25">
      <c r="A3572">
        <f t="shared" si="1046"/>
        <v>4068843.0435736519</v>
      </c>
      <c r="B3572">
        <f t="shared" si="1063"/>
        <v>647576.48304981878</v>
      </c>
      <c r="C3572" t="str">
        <f t="shared" si="1047"/>
        <v>-0.00398851617692913+0.000976548122448634i</v>
      </c>
      <c r="D3572" t="str">
        <f t="shared" si="1048"/>
        <v>1.94069513144034-1.75191098584147i</v>
      </c>
      <c r="E3572" t="str">
        <f t="shared" si="1049"/>
        <v>-3.59250638108881-8.73555811970241i</v>
      </c>
      <c r="F3572" t="str">
        <f t="shared" si="1050"/>
        <v>2.52470256322573-1.21681148999306i</v>
      </c>
      <c r="G3572" t="str">
        <f t="shared" si="1051"/>
        <v>0.867622243089954-0.338900997911648i</v>
      </c>
      <c r="H3572" t="str">
        <f t="shared" si="1052"/>
        <v>0.00105091358623094-2.25977669343711i</v>
      </c>
      <c r="I3572" t="str">
        <f t="shared" si="1053"/>
        <v>-0.0185990306724074-0.0386361478511311i</v>
      </c>
      <c r="K3572" t="str">
        <f t="shared" si="1054"/>
        <v>0.00102897747227103-0.000843089856632676i</v>
      </c>
      <c r="L3572" t="str">
        <f t="shared" si="1055"/>
        <v>0.000714285714285714-0.00186755402288875i</v>
      </c>
      <c r="M3572" t="str">
        <f t="shared" si="1056"/>
        <v>0.0025-0.0000581842115085605i</v>
      </c>
      <c r="N3572">
        <f t="shared" si="1057"/>
        <v>13.757649733525597</v>
      </c>
      <c r="O3572">
        <f t="shared" si="1058"/>
        <v>47.730932967044843</v>
      </c>
      <c r="P3572" s="3">
        <f t="shared" si="1059"/>
        <v>-47.730932967044843</v>
      </c>
      <c r="Q3572" s="3">
        <f t="shared" si="1060"/>
        <v>166.2423502664744</v>
      </c>
      <c r="R3572">
        <f t="shared" si="1061"/>
        <v>-13.757649733525597</v>
      </c>
      <c r="S3572">
        <f t="shared" si="1062"/>
        <v>647.57648304981876</v>
      </c>
      <c r="T3572">
        <f t="shared" si="1045"/>
        <v>-47.730932967044843</v>
      </c>
    </row>
    <row r="3573" spans="1:20" x14ac:dyDescent="0.25">
      <c r="A3573">
        <f t="shared" si="1046"/>
        <v>4084304.6471392312</v>
      </c>
      <c r="B3573">
        <f t="shared" si="1063"/>
        <v>650037.27368540806</v>
      </c>
      <c r="C3573" t="str">
        <f t="shared" si="1047"/>
        <v>-0.00395207985172448+0.000982050292555617i</v>
      </c>
      <c r="D3573" t="str">
        <f t="shared" si="1048"/>
        <v>1.93418505451838-1.75256544204121i</v>
      </c>
      <c r="E3573" t="str">
        <f t="shared" si="1049"/>
        <v>-3.58790500109559-8.69315049712012i</v>
      </c>
      <c r="F3573" t="str">
        <f t="shared" si="1050"/>
        <v>2.52216026984349-1.21868901053125i</v>
      </c>
      <c r="G3573" t="str">
        <f t="shared" si="1051"/>
        <v>0.866748575704729-0.339846262622605i</v>
      </c>
      <c r="H3573" t="str">
        <f t="shared" si="1052"/>
        <v>0.00104029601189347-2.2512171765409i</v>
      </c>
      <c r="I3573" t="str">
        <f t="shared" si="1053"/>
        <v>-0.0185573300723937-0.0384510122172871i</v>
      </c>
      <c r="K3573" t="str">
        <f t="shared" si="1054"/>
        <v>0.00102634189658106-0.00084147979591731i</v>
      </c>
      <c r="L3573" t="str">
        <f t="shared" si="1055"/>
        <v>0.000714285714285714-0.00186048418299337i</v>
      </c>
      <c r="M3573" t="str">
        <f t="shared" si="1056"/>
        <v>0.0025-0.0000579639485042444i</v>
      </c>
      <c r="N3573">
        <f t="shared" si="1057"/>
        <v>13.95475945223717</v>
      </c>
      <c r="O3573">
        <f t="shared" si="1058"/>
        <v>47.803275254461568</v>
      </c>
      <c r="P3573" s="3">
        <f t="shared" si="1059"/>
        <v>-47.803275254461568</v>
      </c>
      <c r="Q3573" s="3">
        <f t="shared" si="1060"/>
        <v>166.04524054776283</v>
      </c>
      <c r="R3573">
        <f t="shared" si="1061"/>
        <v>-13.95475945223717</v>
      </c>
      <c r="S3573">
        <f t="shared" si="1062"/>
        <v>650.03727368540808</v>
      </c>
      <c r="T3573">
        <f t="shared" si="1045"/>
        <v>-47.803275254461568</v>
      </c>
    </row>
    <row r="3574" spans="1:20" x14ac:dyDescent="0.25">
      <c r="A3574">
        <f t="shared" si="1046"/>
        <v>4099825.0047983606</v>
      </c>
      <c r="B3574">
        <f t="shared" si="1063"/>
        <v>652507.41532541264</v>
      </c>
      <c r="C3574" t="str">
        <f t="shared" si="1047"/>
        <v>-0.00391587931388919+0.000987363722247582i</v>
      </c>
      <c r="D3574" t="str">
        <f t="shared" si="1048"/>
        <v>1.92766943451945-1.75319601747777i</v>
      </c>
      <c r="E3574" t="str">
        <f t="shared" si="1049"/>
        <v>-3.58329113356179-8.65089190537844i</v>
      </c>
      <c r="F3574" t="str">
        <f t="shared" si="1050"/>
        <v>2.51960379171275-1.22057091797874i</v>
      </c>
      <c r="G3574" t="str">
        <f t="shared" si="1051"/>
        <v>0.865870033684565-0.340791899040536i</v>
      </c>
      <c r="H3574" t="str">
        <f t="shared" si="1052"/>
        <v>0.00102978838054126-2.24269010008415i</v>
      </c>
      <c r="I3574" t="str">
        <f t="shared" si="1053"/>
        <v>-0.0185157444115172-0.0382665099364099i</v>
      </c>
      <c r="K3574" t="str">
        <f t="shared" si="1054"/>
        <v>0.00102371571011156-0.000839864230351797i</v>
      </c>
      <c r="L3574" t="str">
        <f t="shared" si="1055"/>
        <v>0.000714285714285714-0.00185344110678758i</v>
      </c>
      <c r="M3574" t="str">
        <f t="shared" si="1056"/>
        <v>0.0025-0.0000577445193307873i</v>
      </c>
      <c r="N3574">
        <f t="shared" si="1057"/>
        <v>14.151777063010883</v>
      </c>
      <c r="O3574">
        <f t="shared" si="1058"/>
        <v>47.875727226365484</v>
      </c>
      <c r="P3574" s="3">
        <f t="shared" si="1059"/>
        <v>-47.875727226365484</v>
      </c>
      <c r="Q3574" s="3">
        <f t="shared" si="1060"/>
        <v>165.84822293698912</v>
      </c>
      <c r="R3574">
        <f t="shared" si="1061"/>
        <v>-14.151777063010883</v>
      </c>
      <c r="S3574">
        <f t="shared" si="1062"/>
        <v>652.50741532541269</v>
      </c>
      <c r="T3574">
        <f t="shared" si="1045"/>
        <v>-47.875727226365484</v>
      </c>
    </row>
    <row r="3575" spans="1:20" x14ac:dyDescent="0.25">
      <c r="A3575">
        <f t="shared" si="1046"/>
        <v>4115404.3398165945</v>
      </c>
      <c r="B3575">
        <f t="shared" si="1063"/>
        <v>654986.94350364921</v>
      </c>
      <c r="C3575" t="str">
        <f t="shared" si="1047"/>
        <v>-0.00387991426168621+0.000992490614447741i</v>
      </c>
      <c r="D3575" t="str">
        <f t="shared" si="1048"/>
        <v>1.92114845205457-1.75380265955682i</v>
      </c>
      <c r="E3575" t="str">
        <f t="shared" si="1049"/>
        <v>-3.57866466809432-8.60878183504418i</v>
      </c>
      <c r="F3575" t="str">
        <f t="shared" si="1050"/>
        <v>2.51703308395365-1.22245712937823i</v>
      </c>
      <c r="G3575" t="str">
        <f t="shared" si="1051"/>
        <v>0.86498660160636-0.341737882956866i</v>
      </c>
      <c r="H3575" t="str">
        <f t="shared" si="1052"/>
        <v>0.00101938958995977-2.23419534106506i</v>
      </c>
      <c r="I3575" t="str">
        <f t="shared" si="1053"/>
        <v>-0.018474271918859-0.0380826389993129i</v>
      </c>
      <c r="K3575" t="str">
        <f t="shared" si="1054"/>
        <v>0.00102109893792921-0.000838243231004863i</v>
      </c>
      <c r="L3575" t="str">
        <f t="shared" si="1055"/>
        <v>0.000714285714285714-0.00184642469295435i</v>
      </c>
      <c r="M3575" t="str">
        <f t="shared" si="1056"/>
        <v>0.0025-0.0000575259208316271i</v>
      </c>
      <c r="N3575">
        <f t="shared" si="1057"/>
        <v>14.348700124046928</v>
      </c>
      <c r="O3575">
        <f t="shared" si="1058"/>
        <v>47.94828878239862</v>
      </c>
      <c r="P3575" s="3">
        <f t="shared" si="1059"/>
        <v>-47.94828878239862</v>
      </c>
      <c r="Q3575" s="3">
        <f t="shared" si="1060"/>
        <v>165.65129987595307</v>
      </c>
      <c r="R3575">
        <f t="shared" si="1061"/>
        <v>-14.348700124046928</v>
      </c>
      <c r="S3575">
        <f t="shared" si="1062"/>
        <v>654.98694350364917</v>
      </c>
      <c r="T3575">
        <f t="shared" si="1045"/>
        <v>-47.94828878239862</v>
      </c>
    </row>
    <row r="3576" spans="1:20" x14ac:dyDescent="0.25">
      <c r="A3576">
        <f t="shared" si="1046"/>
        <v>4131042.8763078973</v>
      </c>
      <c r="B3576">
        <f t="shared" si="1063"/>
        <v>657475.89388896304</v>
      </c>
      <c r="C3576" t="str">
        <f t="shared" si="1047"/>
        <v>-0.0038441843789154+0.000997433164000704i</v>
      </c>
      <c r="D3576" t="str">
        <f t="shared" si="1048"/>
        <v>1.914622288341-1.75438531736115i</v>
      </c>
      <c r="E3576" t="str">
        <f t="shared" si="1049"/>
        <v>-3.57402549512661-8.56681978034327i</v>
      </c>
      <c r="F3576" t="str">
        <f t="shared" si="1050"/>
        <v>2.51444810200867-1.2243475611813i</v>
      </c>
      <c r="G3576" t="str">
        <f t="shared" si="1051"/>
        <v>0.86409826415778-0.342684189943586i</v>
      </c>
      <c r="H3576" t="str">
        <f t="shared" si="1052"/>
        <v>0.00100909854776858-2.22573277694729i</v>
      </c>
      <c r="I3576" t="str">
        <f t="shared" si="1053"/>
        <v>-0.0184329108367506-0.0378993974098573i</v>
      </c>
      <c r="K3576" t="str">
        <f t="shared" si="1054"/>
        <v>0.00101849160438154-0.00083661686894533i</v>
      </c>
      <c r="L3576" t="str">
        <f t="shared" si="1055"/>
        <v>0.000714285714285714-0.00183943484056023i</v>
      </c>
      <c r="M3576" t="str">
        <f t="shared" si="1056"/>
        <v>0.0025-0.0000573081498621509i</v>
      </c>
      <c r="N3576">
        <f t="shared" si="1057"/>
        <v>14.545526199238196</v>
      </c>
      <c r="O3576">
        <f t="shared" si="1058"/>
        <v>48.020959819874484</v>
      </c>
      <c r="P3576" s="3">
        <f t="shared" si="1059"/>
        <v>-48.020959819874484</v>
      </c>
      <c r="Q3576" s="3">
        <f t="shared" si="1060"/>
        <v>165.4544738007618</v>
      </c>
      <c r="R3576">
        <f t="shared" si="1061"/>
        <v>-14.545526199238196</v>
      </c>
      <c r="S3576">
        <f t="shared" si="1062"/>
        <v>657.47589388896301</v>
      </c>
      <c r="T3576">
        <f t="shared" si="1045"/>
        <v>-48.020959819874484</v>
      </c>
    </row>
    <row r="3577" spans="1:20" x14ac:dyDescent="0.25">
      <c r="A3577">
        <f t="shared" si="1046"/>
        <v>4146740.8392378674</v>
      </c>
      <c r="B3577">
        <f t="shared" si="1063"/>
        <v>659974.30228574108</v>
      </c>
      <c r="C3577" t="str">
        <f t="shared" si="1047"/>
        <v>-0.00380868933501634+0.00100219355750637i</v>
      </c>
      <c r="D3577" t="str">
        <f t="shared" si="1048"/>
        <v>1.90809112518248-1.75494394165925i</v>
      </c>
      <c r="E3577" t="str">
        <f t="shared" si="1049"/>
        <v>-3.56937350592681-8.52500523914505i</v>
      </c>
      <c r="F3577" t="str">
        <f t="shared" si="1050"/>
        <v>2.51184880165006-1.22624212924764i</v>
      </c>
      <c r="G3577" t="str">
        <f t="shared" si="1051"/>
        <v>0.863205006139804-0.343630795353072i</v>
      </c>
      <c r="H3577" t="str">
        <f t="shared" si="1052"/>
        <v>0.000998914171354747-2.21730228565817i</v>
      </c>
      <c r="I3577" t="str">
        <f t="shared" si="1053"/>
        <v>-0.0183916594207304-0.0377167831849213i</v>
      </c>
      <c r="K3577" t="str">
        <f t="shared" si="1054"/>
        <v>0.00101589373309968-0.000834985215234319i</v>
      </c>
      <c r="L3577" t="str">
        <f t="shared" si="1055"/>
        <v>0.000714285714285714-0.00183247144905382i</v>
      </c>
      <c r="M3577" t="str">
        <f t="shared" si="1056"/>
        <v>0.0025-0.0000570912032896505i</v>
      </c>
      <c r="N3577">
        <f t="shared" si="1057"/>
        <v>14.742252858270263</v>
      </c>
      <c r="O3577">
        <f t="shared" si="1058"/>
        <v>48.093740233785553</v>
      </c>
      <c r="P3577" s="3">
        <f t="shared" si="1059"/>
        <v>-48.093740233785553</v>
      </c>
      <c r="Q3577" s="3">
        <f t="shared" si="1060"/>
        <v>165.25774714172974</v>
      </c>
      <c r="R3577">
        <f t="shared" si="1061"/>
        <v>-14.742252858270263</v>
      </c>
      <c r="S3577">
        <f t="shared" si="1062"/>
        <v>659.97430228574103</v>
      </c>
      <c r="T3577">
        <f t="shared" si="1045"/>
        <v>-48.093740233785553</v>
      </c>
    </row>
    <row r="3578" spans="1:20" x14ac:dyDescent="0.25">
      <c r="A3578">
        <f t="shared" si="1046"/>
        <v>4162498.4544269708</v>
      </c>
      <c r="B3578">
        <f t="shared" si="1063"/>
        <v>662482.20463442686</v>
      </c>
      <c r="C3578" t="str">
        <f t="shared" si="1047"/>
        <v>-0.00377342878517338+0.0010067739731563i</v>
      </c>
      <c r="D3578" t="str">
        <f t="shared" si="1048"/>
        <v>1.90155514494922-1.75547848491347i</v>
      </c>
      <c r="E3578" t="str">
        <f t="shared" si="1049"/>
        <v>-3.56470859260682-8.48333771294723i</v>
      </c>
      <c r="F3578" t="str">
        <f t="shared" si="1050"/>
        <v>2.50923513898715-1.22814074884446i</v>
      </c>
      <c r="G3578" t="str">
        <f t="shared" si="1051"/>
        <v>0.862306812469269-0.344577674317937i</v>
      </c>
      <c r="H3578" t="str">
        <f t="shared" si="1052"/>
        <v>0.000988835387806345-2.20890374558711i</v>
      </c>
      <c r="I3578" t="str">
        <f t="shared" si="1053"/>
        <v>-0.0183505159395047-0.037534794354368i</v>
      </c>
      <c r="K3578" t="str">
        <f t="shared" si="1054"/>
        <v>0.00101330534700111-0.00083334834091755i</v>
      </c>
      <c r="L3578" t="str">
        <f t="shared" si="1055"/>
        <v>0.000714285714285714-0.00182553441826442i</v>
      </c>
      <c r="M3578" t="str">
        <f t="shared" si="1056"/>
        <v>0.0025-0.0000568750779932759i</v>
      </c>
      <c r="N3578">
        <f t="shared" si="1057"/>
        <v>14.938877676725838</v>
      </c>
      <c r="O3578">
        <f t="shared" si="1058"/>
        <v>48.166629916810791</v>
      </c>
      <c r="P3578" s="3">
        <f t="shared" si="1059"/>
        <v>-48.166629916810791</v>
      </c>
      <c r="Q3578" s="3">
        <f t="shared" si="1060"/>
        <v>165.06112232327416</v>
      </c>
      <c r="R3578">
        <f t="shared" si="1061"/>
        <v>-14.938877676725838</v>
      </c>
      <c r="S3578">
        <f t="shared" si="1062"/>
        <v>662.48220463442681</v>
      </c>
      <c r="T3578">
        <f t="shared" si="1045"/>
        <v>-48.166629916810791</v>
      </c>
    </row>
    <row r="3579" spans="1:20" x14ac:dyDescent="0.25">
      <c r="A3579">
        <f t="shared" si="1046"/>
        <v>4178315.9485537931</v>
      </c>
      <c r="B3579">
        <f t="shared" si="1063"/>
        <v>664999.63701203768</v>
      </c>
      <c r="C3579" t="str">
        <f t="shared" si="1047"/>
        <v>-0.00373840237042248+0.00101117658057182i</v>
      </c>
      <c r="D3579" t="str">
        <f t="shared" si="1048"/>
        <v>1.89501453055797-1.75598890128798i</v>
      </c>
      <c r="E3579" t="str">
        <f t="shared" si="1049"/>
        <v>-3.56003064813041-8.44181670685957i</v>
      </c>
      <c r="F3579" t="str">
        <f t="shared" si="1050"/>
        <v>2.50660707047392-1.23004333464593i</v>
      </c>
      <c r="G3579" t="str">
        <f t="shared" si="1051"/>
        <v>0.861403668181438-0.345524801750903i</v>
      </c>
      <c r="H3579" t="str">
        <f t="shared" si="1052"/>
        <v>0.000978861133846046-2.2005370355837i</v>
      </c>
      <c r="I3579" t="str">
        <f t="shared" si="1053"/>
        <v>-0.0183094786749064-0.0373534289610115i</v>
      </c>
      <c r="K3579" t="str">
        <f t="shared" si="1054"/>
        <v>0.00101072646829247-0.000831706317017668i</v>
      </c>
      <c r="L3579" t="str">
        <f t="shared" si="1055"/>
        <v>0.000714285714285714-0.0018186236484005i</v>
      </c>
      <c r="M3579" t="str">
        <f t="shared" si="1056"/>
        <v>0.0025-0.0000566597708639928i</v>
      </c>
      <c r="N3579">
        <f t="shared" si="1057"/>
        <v>15.135398236184813</v>
      </c>
      <c r="O3579">
        <f t="shared" si="1058"/>
        <v>48.23962875932466</v>
      </c>
      <c r="P3579" s="3">
        <f t="shared" si="1059"/>
        <v>-48.23962875932466</v>
      </c>
      <c r="Q3579" s="3">
        <f t="shared" si="1060"/>
        <v>164.86460176381519</v>
      </c>
      <c r="R3579">
        <f t="shared" si="1061"/>
        <v>-15.135398236184813</v>
      </c>
      <c r="S3579">
        <f t="shared" si="1062"/>
        <v>664.99963701203774</v>
      </c>
      <c r="T3579">
        <f t="shared" si="1045"/>
        <v>-48.23962875932466</v>
      </c>
    </row>
    <row r="3580" spans="1:20" x14ac:dyDescent="0.25">
      <c r="A3580">
        <f t="shared" si="1046"/>
        <v>4194193.5491582975</v>
      </c>
      <c r="B3580">
        <f t="shared" si="1063"/>
        <v>667526.63563268341</v>
      </c>
      <c r="C3580" t="str">
        <f t="shared" si="1047"/>
        <v>-0.00370360971776115+0.00101540354064472i</v>
      </c>
      <c r="D3580" t="str">
        <f t="shared" si="1048"/>
        <v>1.88846946545175-1.75647514665645i</v>
      </c>
      <c r="E3580" t="str">
        <f t="shared" si="1049"/>
        <v>-3.55533956632241-8.40044172958882i</v>
      </c>
      <c r="F3580" t="str">
        <f t="shared" si="1050"/>
        <v>2.50396455291645-1.23194980073274i</v>
      </c>
      <c r="G3580" t="str">
        <f t="shared" si="1051"/>
        <v>0.860495558432593-0.346472152344706i</v>
      </c>
      <c r="H3580" t="str">
        <f t="shared" si="1052"/>
        <v>0.000968990355765179-2.19220203495609i</v>
      </c>
      <c r="I3580" t="str">
        <f t="shared" si="1053"/>
        <v>-0.0182685459218568-0.0371726850605848i</v>
      </c>
      <c r="K3580" t="str">
        <f t="shared" si="1054"/>
        <v>0.00100815711847261-0.000830059214526681i</v>
      </c>
      <c r="L3580" t="str">
        <f t="shared" si="1055"/>
        <v>0.000714285714285714-0.00181173904004831i</v>
      </c>
      <c r="M3580" t="str">
        <f t="shared" si="1056"/>
        <v>0.0025-0.0000564452788045356i</v>
      </c>
      <c r="N3580">
        <f t="shared" si="1057"/>
        <v>15.331812124325864</v>
      </c>
      <c r="O3580">
        <f t="shared" si="1058"/>
        <v>48.312736649403966</v>
      </c>
      <c r="P3580" s="3">
        <f t="shared" si="1059"/>
        <v>-48.312736649403966</v>
      </c>
      <c r="Q3580" s="3">
        <f t="shared" si="1060"/>
        <v>164.66818787567414</v>
      </c>
      <c r="R3580">
        <f t="shared" si="1061"/>
        <v>-15.331812124325864</v>
      </c>
      <c r="S3580">
        <f t="shared" si="1062"/>
        <v>667.52663563268345</v>
      </c>
      <c r="T3580">
        <f t="shared" si="1045"/>
        <v>-48.312736649403966</v>
      </c>
    </row>
    <row r="3581" spans="1:20" x14ac:dyDescent="0.25">
      <c r="A3581">
        <f t="shared" si="1046"/>
        <v>4210131.4846450994</v>
      </c>
      <c r="B3581">
        <f t="shared" si="1063"/>
        <v>670063.23684808763</v>
      </c>
      <c r="C3581" t="str">
        <f t="shared" si="1047"/>
        <v>-0.00366905044025995+0.00101945700537996i</v>
      </c>
      <c r="D3581" t="str">
        <f t="shared" si="1048"/>
        <v>1.88192013357964-1.75693717860948i</v>
      </c>
      <c r="E3581" t="str">
        <f t="shared" si="1049"/>
        <v>-3.55063524187725-8.35921229342327i</v>
      </c>
      <c r="F3581" t="str">
        <f t="shared" si="1050"/>
        <v>2.50130754348063-1.23386006059174i</v>
      </c>
      <c r="G3581" t="str">
        <f t="shared" si="1051"/>
        <v>0.859582468502633-0.347419700572022i</v>
      </c>
      <c r="H3581" t="str">
        <f t="shared" si="1052"/>
        <v>0.000959222009357697-2.18389862346925i</v>
      </c>
      <c r="I3581" t="str">
        <f t="shared" si="1053"/>
        <v>-0.0182277159883287-0.0369925607217081i</v>
      </c>
      <c r="K3581" t="str">
        <f t="shared" si="1054"/>
        <v>0.00100559731833553-0.000828407104398447i</v>
      </c>
      <c r="L3581" t="str">
        <f t="shared" si="1055"/>
        <v>0.000714285714285714-0.00180488049417046i</v>
      </c>
      <c r="M3581" t="str">
        <f t="shared" si="1056"/>
        <v>0.0025-0.0000562315987293639i</v>
      </c>
      <c r="N3581">
        <f t="shared" si="1057"/>
        <v>15.528116935027185</v>
      </c>
      <c r="O3581">
        <f t="shared" si="1058"/>
        <v>48.385953472836363</v>
      </c>
      <c r="P3581" s="3">
        <f t="shared" si="1059"/>
        <v>-48.385953472836363</v>
      </c>
      <c r="Q3581" s="3">
        <f t="shared" si="1060"/>
        <v>164.47188306497281</v>
      </c>
      <c r="R3581">
        <f t="shared" si="1061"/>
        <v>-15.528116935027185</v>
      </c>
      <c r="S3581">
        <f t="shared" si="1062"/>
        <v>670.06323684808763</v>
      </c>
      <c r="T3581">
        <f t="shared" si="1045"/>
        <v>-48.385953472836363</v>
      </c>
    </row>
    <row r="3582" spans="1:20" x14ac:dyDescent="0.25">
      <c r="A3582">
        <f t="shared" si="1046"/>
        <v>4226129.9842867507</v>
      </c>
      <c r="B3582">
        <f t="shared" si="1063"/>
        <v>672609.4771481104</v>
      </c>
      <c r="C3582" t="str">
        <f t="shared" si="1047"/>
        <v>-0.00363472413717604+0.00102333911774068i</v>
      </c>
      <c r="D3582" t="str">
        <f t="shared" si="1048"/>
        <v>1.87536671937626-1.75737495646162i</v>
      </c>
      <c r="E3582" t="str">
        <f t="shared" si="1049"/>
        <v>-3.54591757036789-8.31812791421663i</v>
      </c>
      <c r="F3582" t="str">
        <f t="shared" si="1050"/>
        <v>2.49863599969961-1.23577402711555i</v>
      </c>
      <c r="G3582" t="str">
        <f t="shared" si="1051"/>
        <v>0.858664383797697-0.348367420685429i</v>
      </c>
      <c r="H3582" t="str">
        <f t="shared" si="1052"/>
        <v>0.000949555059854537-2.17562668134323i</v>
      </c>
      <c r="I3582" t="str">
        <f t="shared" si="1053"/>
        <v>-0.0181869871953068-0.036813054025852i</v>
      </c>
      <c r="K3582" t="str">
        <f t="shared" si="1054"/>
        <v>0.00100304708797355-0.00082675005754125i</v>
      </c>
      <c r="L3582" t="str">
        <f t="shared" si="1055"/>
        <v>0.000714285714285714-0.00179804791210447i</v>
      </c>
      <c r="M3582" t="str">
        <f t="shared" si="1056"/>
        <v>0.0025-0.0000560187275646184i</v>
      </c>
      <c r="N3582">
        <f t="shared" si="1057"/>
        <v>15.724310268467661</v>
      </c>
      <c r="O3582">
        <f t="shared" si="1058"/>
        <v>48.459279113129156</v>
      </c>
      <c r="P3582" s="3">
        <f t="shared" si="1059"/>
        <v>-48.459279113129156</v>
      </c>
      <c r="Q3582" s="3">
        <f t="shared" si="1060"/>
        <v>164.27568973153234</v>
      </c>
      <c r="R3582">
        <f t="shared" si="1061"/>
        <v>-15.724310268467661</v>
      </c>
      <c r="S3582">
        <f t="shared" si="1062"/>
        <v>672.60947714811039</v>
      </c>
      <c r="T3582">
        <f t="shared" si="1045"/>
        <v>-48.459279113129156</v>
      </c>
    </row>
    <row r="3583" spans="1:20" x14ac:dyDescent="0.25">
      <c r="A3583">
        <f t="shared" si="1046"/>
        <v>4242189.2782270405</v>
      </c>
      <c r="B3583">
        <f t="shared" si="1063"/>
        <v>675165.39316127321</v>
      </c>
      <c r="C3583" t="str">
        <f t="shared" si="1047"/>
        <v>-0.00360063039406906+0.00102705201149546i</v>
      </c>
      <c r="D3583" t="str">
        <f t="shared" si="1048"/>
        <v>1.86880940774126-1.75778844125823i</v>
      </c>
      <c r="E3583" t="str">
        <f t="shared" si="1049"/>
        <v>-3.54118644825466-8.27718811137271i</v>
      </c>
      <c r="F3583" t="str">
        <f t="shared" si="1050"/>
        <v>2.49594987948157-1.23769161260244i</v>
      </c>
      <c r="G3583" t="str">
        <f t="shared" si="1051"/>
        <v>0.8577412898528-0.349315286717394i</v>
      </c>
      <c r="H3583" t="str">
        <f t="shared" si="1052"/>
        <v>0.000939988481858086-2.16738608925146i</v>
      </c>
      <c r="I3583" t="str">
        <f t="shared" si="1053"/>
        <v>-0.0181463578767541-0.0366341630673052i</v>
      </c>
      <c r="K3583" t="str">
        <f t="shared" si="1054"/>
        <v>0.00100050644678047-0.000825088144810418i</v>
      </c>
      <c r="L3583" t="str">
        <f t="shared" si="1055"/>
        <v>0.000714285714285714-0.00179124119556133i</v>
      </c>
      <c r="M3583" t="str">
        <f t="shared" si="1056"/>
        <v>0.0025-0.0000558066622480757i</v>
      </c>
      <c r="N3583">
        <f t="shared" si="1057"/>
        <v>15.92038973122655</v>
      </c>
      <c r="O3583">
        <f t="shared" si="1058"/>
        <v>48.532713451517552</v>
      </c>
      <c r="P3583" s="3">
        <f t="shared" si="1059"/>
        <v>-48.532713451517552</v>
      </c>
      <c r="Q3583" s="3">
        <f t="shared" si="1060"/>
        <v>164.07961026877345</v>
      </c>
      <c r="R3583">
        <f t="shared" si="1061"/>
        <v>-15.92038973122655</v>
      </c>
      <c r="S3583">
        <f t="shared" si="1062"/>
        <v>675.16539316127319</v>
      </c>
      <c r="T3583">
        <f t="shared" si="1045"/>
        <v>-48.532713451517552</v>
      </c>
    </row>
    <row r="3584" spans="1:20" x14ac:dyDescent="0.25">
      <c r="A3584">
        <f t="shared" si="1046"/>
        <v>4258309.5974843036</v>
      </c>
      <c r="B3584">
        <f t="shared" si="1063"/>
        <v>677731.02165528608</v>
      </c>
      <c r="C3584" t="str">
        <f t="shared" si="1047"/>
        <v>-0.00356676878291923+0.00103059781106801i</v>
      </c>
      <c r="D3584" t="str">
        <f t="shared" si="1048"/>
        <v>1.86224838401869-1.75817759578198i</v>
      </c>
      <c r="E3584" t="str">
        <f t="shared" si="1049"/>
        <v>-3.53644177289456-8.2363924078301i</v>
      </c>
      <c r="F3584" t="str">
        <f t="shared" si="1050"/>
        <v>2.49324914111748-1.23961272875619i</v>
      </c>
      <c r="G3584" t="str">
        <f t="shared" si="1051"/>
        <v>0.856813172334492-0.350263272480282i</v>
      </c>
      <c r="H3584" t="str">
        <f t="shared" si="1052"/>
        <v>0.000930521259276898-2.15917672831907i</v>
      </c>
      <c r="I3584" t="str">
        <f t="shared" si="1053"/>
        <v>-0.0181058263795758-0.036455885953141i</v>
      </c>
      <c r="K3584" t="str">
        <f t="shared" si="1054"/>
        <v>0.000997975413454875-0.000823421437001075i</v>
      </c>
      <c r="L3584" t="str">
        <f t="shared" si="1055"/>
        <v>0.000714285714285714-0.00178446024662416i</v>
      </c>
      <c r="M3584" t="str">
        <f t="shared" si="1056"/>
        <v>0.0025-0.000055595399729105i</v>
      </c>
      <c r="N3584">
        <f t="shared" si="1057"/>
        <v>16.116352936383578</v>
      </c>
      <c r="O3584">
        <f t="shared" si="1058"/>
        <v>48.606256366972708</v>
      </c>
      <c r="P3584" s="3">
        <f t="shared" si="1059"/>
        <v>-48.606256366972708</v>
      </c>
      <c r="Q3584" s="3">
        <f t="shared" si="1060"/>
        <v>163.88364706361642</v>
      </c>
      <c r="R3584">
        <f t="shared" si="1061"/>
        <v>-16.116352936383578</v>
      </c>
      <c r="S3584">
        <f t="shared" si="1062"/>
        <v>677.7310216552861</v>
      </c>
      <c r="T3584">
        <f t="shared" si="1045"/>
        <v>-48.606256366972708</v>
      </c>
    </row>
    <row r="3585" spans="1:20" x14ac:dyDescent="0.25">
      <c r="A3585">
        <f t="shared" si="1046"/>
        <v>4274491.1739547439</v>
      </c>
      <c r="B3585">
        <f t="shared" si="1063"/>
        <v>680306.39953757613</v>
      </c>
      <c r="C3585" t="str">
        <f t="shared" si="1047"/>
        <v>-0.00353313886224698+0.0010339786313889i</v>
      </c>
      <c r="D3585" t="str">
        <f t="shared" si="1048"/>
        <v>1.85568383397621-1.75854238455907i</v>
      </c>
      <c r="E3585" t="str">
        <f t="shared" si="1049"/>
        <v>-3.53168344254995-8.19574033004619i</v>
      </c>
      <c r="F3585" t="str">
        <f t="shared" si="1050"/>
        <v>2.4905337432888-1.24153728668599i</v>
      </c>
      <c r="G3585" t="str">
        <f t="shared" si="1051"/>
        <v>0.85588001704352-0.351211351566409i</v>
      </c>
      <c r="H3585" t="str">
        <f t="shared" si="1052"/>
        <v>0.000921152385260588-2.15099848012118i</v>
      </c>
      <c r="I3585" t="str">
        <f t="shared" si="1053"/>
        <v>-0.018065391063585-0.0362782208031813i</v>
      </c>
      <c r="K3585" t="str">
        <f t="shared" si="1054"/>
        <v>0.000995454006003482-0.000821750004840897i</v>
      </c>
      <c r="L3585" t="str">
        <f t="shared" si="1055"/>
        <v>0.000714285714285714-0.00177770496774673i</v>
      </c>
      <c r="M3585" t="str">
        <f t="shared" si="1056"/>
        <v>0.0025-0.0000553849369686244i</v>
      </c>
      <c r="N3585">
        <f t="shared" si="1057"/>
        <v>16.312197503616545</v>
      </c>
      <c r="O3585">
        <f t="shared" si="1058"/>
        <v>48.679907736210893</v>
      </c>
      <c r="P3585" s="3">
        <f t="shared" si="1059"/>
        <v>-48.679907736210893</v>
      </c>
      <c r="Q3585" s="3">
        <f t="shared" si="1060"/>
        <v>163.68780249638345</v>
      </c>
      <c r="R3585">
        <f t="shared" si="1061"/>
        <v>-16.312197503616545</v>
      </c>
      <c r="S3585">
        <f t="shared" si="1062"/>
        <v>680.30639953757611</v>
      </c>
      <c r="T3585">
        <f t="shared" si="1045"/>
        <v>-48.679907736210893</v>
      </c>
    </row>
    <row r="3586" spans="1:20" x14ac:dyDescent="0.25">
      <c r="A3586">
        <f t="shared" si="1046"/>
        <v>4290734.2404157715</v>
      </c>
      <c r="B3586">
        <f t="shared" si="1063"/>
        <v>682891.56385581894</v>
      </c>
      <c r="C3586" t="str">
        <f t="shared" si="1047"/>
        <v>-0.00349974017723466+0.00103719657774993i</v>
      </c>
      <c r="D3586" t="str">
        <f t="shared" si="1048"/>
        <v>1.84911594378423-1.75888277386515i</v>
      </c>
      <c r="E3586" t="str">
        <f t="shared" si="1049"/>
        <v>-3.52691135639789-8.15523140798155i</v>
      </c>
      <c r="F3586" t="str">
        <f t="shared" si="1050"/>
        <v>2.48780364507531-1.24346519690652i</v>
      </c>
      <c r="G3586" t="str">
        <f t="shared" si="1051"/>
        <v>0.854941809917522-0.35215949734811i</v>
      </c>
      <c r="H3586" t="str">
        <f t="shared" si="1052"/>
        <v>0.000911880862134922-2.14285122668119i</v>
      </c>
      <c r="I3586" t="str">
        <f t="shared" si="1053"/>
        <v>-0.0180250503014691-0.0361011657499611i</v>
      </c>
      <c r="K3586" t="str">
        <f t="shared" si="1054"/>
        <v>0.000992942241744552-0.000820073918982998i</v>
      </c>
      <c r="L3586" t="str">
        <f t="shared" si="1055"/>
        <v>0.000714285714285714-0.00177097526175207i</v>
      </c>
      <c r="M3586" t="str">
        <f t="shared" si="1056"/>
        <v>0.0025-0.0000551752709390559i</v>
      </c>
      <c r="N3586">
        <f t="shared" si="1057"/>
        <v>16.507921059302362</v>
      </c>
      <c r="O3586">
        <f t="shared" si="1058"/>
        <v>48.753667433702503</v>
      </c>
      <c r="P3586" s="3">
        <f t="shared" si="1059"/>
        <v>-48.753667433702503</v>
      </c>
      <c r="Q3586" s="3">
        <f t="shared" si="1060"/>
        <v>163.49207894069764</v>
      </c>
      <c r="R3586">
        <f t="shared" si="1061"/>
        <v>-16.507921059302362</v>
      </c>
      <c r="S3586">
        <f t="shared" si="1062"/>
        <v>682.89156385581896</v>
      </c>
      <c r="T3586">
        <f t="shared" si="1045"/>
        <v>-48.753667433702503</v>
      </c>
    </row>
    <row r="3587" spans="1:20" x14ac:dyDescent="0.25">
      <c r="A3587">
        <f t="shared" si="1046"/>
        <v>4307039.0305293519</v>
      </c>
      <c r="B3587">
        <f t="shared" si="1063"/>
        <v>685486.55179847102</v>
      </c>
      <c r="C3587" t="str">
        <f t="shared" si="1047"/>
        <v>-0.00346657225985045+0.00104025374566078i</v>
      </c>
      <c r="D3587" t="str">
        <f t="shared" si="1048"/>
        <v>1.84254489999494-1.75919873173099i</v>
      </c>
      <c r="E3587" t="str">
        <f t="shared" si="1049"/>
        <v>-3.52212541453939-8.11486517508457i</v>
      </c>
      <c r="F3587" t="str">
        <f t="shared" si="1050"/>
        <v>2.48505880596299-1.24539636933809i</v>
      </c>
      <c r="G3587" t="str">
        <f t="shared" si="1051"/>
        <v>0.853998537033725-0.353107682977845i</v>
      </c>
      <c r="H3587" t="str">
        <f t="shared" si="1052"/>
        <v>0.000902705701337165-2.13473485046914i</v>
      </c>
      <c r="I3587" t="str">
        <f t="shared" si="1053"/>
        <v>-0.017984802478758-0.0359247189386944i</v>
      </c>
      <c r="K3587" t="str">
        <f t="shared" si="1054"/>
        <v>0.000990440137311427-0.000818393249998874i</v>
      </c>
      <c r="L3587" t="str">
        <f t="shared" si="1055"/>
        <v>0.000714285714285714-0.00176427103183111i</v>
      </c>
      <c r="M3587" t="str">
        <f t="shared" si="1056"/>
        <v>0.0025-0.0000549663986242835i</v>
      </c>
      <c r="N3587">
        <f t="shared" si="1057"/>
        <v>16.703521236614648</v>
      </c>
      <c r="O3587">
        <f t="shared" si="1058"/>
        <v>48.827535331680316</v>
      </c>
      <c r="P3587" s="3">
        <f t="shared" si="1059"/>
        <v>-48.827535331680316</v>
      </c>
      <c r="Q3587" s="3">
        <f t="shared" si="1060"/>
        <v>163.29647876338535</v>
      </c>
      <c r="R3587">
        <f t="shared" si="1061"/>
        <v>-16.703521236614648</v>
      </c>
      <c r="S3587">
        <f t="shared" si="1062"/>
        <v>685.48655179847106</v>
      </c>
      <c r="T3587">
        <f t="shared" si="1045"/>
        <v>-48.827535331680316</v>
      </c>
    </row>
    <row r="3588" spans="1:20" x14ac:dyDescent="0.25">
      <c r="A3588">
        <f t="shared" si="1046"/>
        <v>4323405.7788453633</v>
      </c>
      <c r="B3588">
        <f t="shared" si="1063"/>
        <v>688091.4006953052</v>
      </c>
      <c r="C3588" t="str">
        <f t="shared" si="1047"/>
        <v>-0.00343363462897379+0.0010431522207079i</v>
      </c>
      <c r="D3588" t="str">
        <f t="shared" si="1048"/>
        <v>1.83597088952129-1.75949022794776i</v>
      </c>
      <c r="E3588" t="str">
        <f t="shared" si="1049"/>
        <v>-3.51732551800856-8.07464116827573i</v>
      </c>
      <c r="F3588" t="str">
        <f t="shared" si="1050"/>
        <v>2.48229918585196-1.24733071330685i</v>
      </c>
      <c r="G3588" t="str">
        <f t="shared" si="1051"/>
        <v>0.853050184611662-0.354055881388336i</v>
      </c>
      <c r="H3588" t="str">
        <f t="shared" si="1052"/>
        <v>0.00089362592335156-2.12664923440001i</v>
      </c>
      <c r="I3588" t="str">
        <f t="shared" si="1053"/>
        <v>-0.0179446459937923-0.0357488785272378i</v>
      </c>
      <c r="K3588" t="str">
        <f t="shared" si="1054"/>
        <v>0.000987947708656092-0.000816708068371422i</v>
      </c>
      <c r="L3588" t="str">
        <f t="shared" si="1055"/>
        <v>0.000714285714285714-0.00175759218154125i</v>
      </c>
      <c r="M3588" t="str">
        <f t="shared" si="1056"/>
        <v>0.0025-0.0000547583170196091i</v>
      </c>
      <c r="N3588">
        <f t="shared" si="1057"/>
        <v>16.898995675620398</v>
      </c>
      <c r="O3588">
        <f t="shared" si="1058"/>
        <v>48.901511300148854</v>
      </c>
      <c r="P3588" s="3">
        <f t="shared" si="1059"/>
        <v>-48.901511300148854</v>
      </c>
      <c r="Q3588" s="3">
        <f t="shared" si="1060"/>
        <v>163.1010043243796</v>
      </c>
      <c r="R3588">
        <f t="shared" si="1061"/>
        <v>-16.898995675620398</v>
      </c>
      <c r="S3588">
        <f t="shared" si="1062"/>
        <v>688.0914006953052</v>
      </c>
      <c r="T3588">
        <f t="shared" si="1045"/>
        <v>-48.901511300148854</v>
      </c>
    </row>
    <row r="3589" spans="1:20" x14ac:dyDescent="0.25">
      <c r="A3589">
        <f t="shared" si="1046"/>
        <v>4339834.7208049754</v>
      </c>
      <c r="B3589">
        <f t="shared" si="1063"/>
        <v>690706.14801794733</v>
      </c>
      <c r="C3589" t="str">
        <f t="shared" si="1047"/>
        <v>-0.00340092679052248+0.00104589407841594i</v>
      </c>
      <c r="D3589" t="str">
        <f t="shared" si="1048"/>
        <v>1.82939409961578-1.75975723407203i</v>
      </c>
      <c r="E3589" t="str">
        <f t="shared" si="1049"/>
        <v>-3.51251156878195-8.03455892793151i</v>
      </c>
      <c r="F3589" t="str">
        <f t="shared" si="1050"/>
        <v>2.4795247450643-1.24926813754507i</v>
      </c>
      <c r="G3589" t="str">
        <f t="shared" si="1051"/>
        <v>0.852096739015907-0.355004065292729i</v>
      </c>
      <c r="H3589" t="str">
        <f t="shared" si="1052"/>
        <v>0.000884640557645091-2.11859426183204i</v>
      </c>
      <c r="I3589" t="str">
        <f t="shared" si="1053"/>
        <v>-0.0179045792576916-0.0355736426860526i</v>
      </c>
      <c r="K3589" t="str">
        <f t="shared" si="1054"/>
        <v>0.000985464971052838-0.000815018444488043i</v>
      </c>
      <c r="L3589" t="str">
        <f t="shared" si="1055"/>
        <v>0.000714285714285714-0.00175093861480499i</v>
      </c>
      <c r="M3589" t="str">
        <f t="shared" si="1056"/>
        <v>0.0025-0.0000545510231317086i</v>
      </c>
      <c r="N3589">
        <f t="shared" si="1057"/>
        <v>17.094342023378601</v>
      </c>
      <c r="O3589">
        <f t="shared" si="1058"/>
        <v>48.975595206894049</v>
      </c>
      <c r="P3589" s="3">
        <f t="shared" si="1059"/>
        <v>-48.975595206894049</v>
      </c>
      <c r="Q3589" s="3">
        <f t="shared" si="1060"/>
        <v>162.9056579766214</v>
      </c>
      <c r="R3589">
        <f t="shared" si="1061"/>
        <v>-17.094342023378601</v>
      </c>
      <c r="S3589">
        <f t="shared" si="1062"/>
        <v>690.70614801794738</v>
      </c>
      <c r="T3589">
        <f t="shared" si="1045"/>
        <v>-48.975595206894049</v>
      </c>
    </row>
    <row r="3590" spans="1:20" x14ac:dyDescent="0.25">
      <c r="A3590">
        <f t="shared" si="1046"/>
        <v>4356326.0927440347</v>
      </c>
      <c r="B3590">
        <f t="shared" si="1063"/>
        <v>693330.83138041559</v>
      </c>
      <c r="C3590" t="str">
        <f t="shared" si="1047"/>
        <v>-0.00336844823758213+0.00104848138411175i</v>
      </c>
      <c r="D3590" t="str">
        <f t="shared" si="1048"/>
        <v>1.82281471784932-1.75999972343062i</v>
      </c>
      <c r="E3590" t="str">
        <f t="shared" si="1049"/>
        <v>-3.50768346978804-7.99461799786933i</v>
      </c>
      <c r="F3590" t="str">
        <f t="shared" si="1050"/>
        <v>2.47673544435224-1.25120855019161i</v>
      </c>
      <c r="G3590" t="str">
        <f t="shared" si="1051"/>
        <v>0.85113818675882-0.355952207184796i</v>
      </c>
      <c r="H3590" t="str">
        <f t="shared" si="1052"/>
        <v>0.000875748642603382-2.11056981656509i</v>
      </c>
      <c r="I3590" t="str">
        <f t="shared" si="1053"/>
        <v>-0.0178646006943264-0.0353990095981709i</v>
      </c>
      <c r="K3590" t="str">
        <f t="shared" si="1054"/>
        <v>0.000982991939101976-0.000813324448633819i</v>
      </c>
      <c r="L3590" t="str">
        <f t="shared" si="1055"/>
        <v>0.000714285714285714-0.00174431023590854i</v>
      </c>
      <c r="M3590" t="str">
        <f t="shared" si="1056"/>
        <v>0.0025-0.0000543445139785899i</v>
      </c>
      <c r="N3590">
        <f t="shared" si="1057"/>
        <v>17.2895579340381</v>
      </c>
      <c r="O3590">
        <f t="shared" si="1058"/>
        <v>49.04978691749146</v>
      </c>
      <c r="P3590" s="3">
        <f t="shared" si="1059"/>
        <v>-49.04978691749146</v>
      </c>
      <c r="Q3590" s="3">
        <f t="shared" si="1060"/>
        <v>162.7104420659619</v>
      </c>
      <c r="R3590">
        <f t="shared" si="1061"/>
        <v>-17.2895579340381</v>
      </c>
      <c r="S3590">
        <f t="shared" si="1062"/>
        <v>693.33083138041559</v>
      </c>
      <c r="T3590">
        <f t="shared" si="1045"/>
        <v>-49.04978691749146</v>
      </c>
    </row>
    <row r="3591" spans="1:20" x14ac:dyDescent="0.25">
      <c r="A3591">
        <f t="shared" si="1046"/>
        <v>4372880.1318964614</v>
      </c>
      <c r="B3591">
        <f t="shared" si="1063"/>
        <v>695965.48853966116</v>
      </c>
      <c r="C3591" t="str">
        <f t="shared" si="1047"/>
        <v>-0.00333619845053657+0.0010509161927904i</v>
      </c>
      <c r="D3591" t="str">
        <f t="shared" si="1048"/>
        <v>1.81623293208984-1.76021767112487i</v>
      </c>
      <c r="E3591" t="str">
        <f t="shared" si="1049"/>
        <v>-3.50284112491655-7.95481792533133i</v>
      </c>
      <c r="F3591" t="str">
        <f t="shared" si="1050"/>
        <v>2.47393124490604-1.25315185879235i</v>
      </c>
      <c r="G3591" t="str">
        <f t="shared" si="1051"/>
        <v>0.850174514503311-0.35690027933916i</v>
      </c>
      <c r="H3591" t="str">
        <f t="shared" si="1052"/>
        <v>0.000866949225466862-2.10257578283896i</v>
      </c>
      <c r="I3591" t="str">
        <f t="shared" si="1053"/>
        <v>-0.0178247087402873-0.0352249774591559i</v>
      </c>
      <c r="K3591" t="str">
        <f t="shared" si="1054"/>
        <v>0.000980528626733637-0.000811626150984778i</v>
      </c>
      <c r="L3591" t="str">
        <f t="shared" si="1055"/>
        <v>0.000714285714285714-0.00173770694950044i</v>
      </c>
      <c r="M3591" t="str">
        <f t="shared" si="1056"/>
        <v>0.0025-0.0000541387865895498i</v>
      </c>
      <c r="N3591">
        <f t="shared" si="1057"/>
        <v>17.484641068931495</v>
      </c>
      <c r="O3591">
        <f t="shared" si="1058"/>
        <v>49.124086295316744</v>
      </c>
      <c r="P3591" s="3">
        <f t="shared" si="1059"/>
        <v>-49.124086295316744</v>
      </c>
      <c r="Q3591" s="3">
        <f t="shared" si="1060"/>
        <v>162.5153589310685</v>
      </c>
      <c r="R3591">
        <f t="shared" si="1061"/>
        <v>-17.484641068931495</v>
      </c>
      <c r="S3591">
        <f t="shared" si="1062"/>
        <v>695.96548853966112</v>
      </c>
      <c r="T3591">
        <f t="shared" si="1045"/>
        <v>-49.124086295316744</v>
      </c>
    </row>
    <row r="3592" spans="1:20" x14ac:dyDescent="0.25">
      <c r="A3592">
        <f t="shared" si="1046"/>
        <v>4389497.0763976686</v>
      </c>
      <c r="B3592">
        <f t="shared" si="1063"/>
        <v>698610.15739611187</v>
      </c>
      <c r="C3592" t="str">
        <f t="shared" si="1047"/>
        <v>-0.00330417689720047+0.00105320054898415i</v>
      </c>
      <c r="D3592" t="str">
        <f t="shared" si="1048"/>
        <v>1.80964893048098-1.76041105403483i</v>
      </c>
      <c r="E3592" t="str">
        <f t="shared" si="1049"/>
        <v>-3.49798443902814-7.91515826096889i</v>
      </c>
      <c r="F3592" t="str">
        <f t="shared" si="1050"/>
        <v>2.4711121083621-1.25509797030081i</v>
      </c>
      <c r="G3592" t="str">
        <f t="shared" si="1051"/>
        <v>0.849205709065615-0.357848253811558i</v>
      </c>
      <c r="H3592" t="str">
        <f t="shared" si="1052"/>
        <v>0.000858241362267145-2.09461204533179i</v>
      </c>
      <c r="I3592" t="str">
        <f t="shared" si="1053"/>
        <v>-0.017784901844858-0.0350515444770659i</v>
      </c>
      <c r="K3592" t="str">
        <f t="shared" si="1054"/>
        <v>0.000978075047211625-0.000809923621601232i</v>
      </c>
      <c r="L3592" t="str">
        <f t="shared" si="1055"/>
        <v>0.000714285714285714-0.0017311286605902i</v>
      </c>
      <c r="M3592" t="str">
        <f t="shared" si="1056"/>
        <v>0.0025-0.00005393383800513i</v>
      </c>
      <c r="N3592">
        <f t="shared" si="1057"/>
        <v>17.679589096673851</v>
      </c>
      <c r="O3592">
        <f t="shared" si="1058"/>
        <v>49.198493201554484</v>
      </c>
      <c r="P3592" s="3">
        <f t="shared" si="1059"/>
        <v>-49.198493201554484</v>
      </c>
      <c r="Q3592" s="3">
        <f t="shared" si="1060"/>
        <v>162.32041090332615</v>
      </c>
      <c r="R3592">
        <f t="shared" si="1061"/>
        <v>-17.679589096673851</v>
      </c>
      <c r="S3592">
        <f t="shared" si="1062"/>
        <v>698.61015739611184</v>
      </c>
      <c r="T3592">
        <f t="shared" si="1045"/>
        <v>-49.198493201554484</v>
      </c>
    </row>
    <row r="3593" spans="1:20" x14ac:dyDescent="0.25">
      <c r="A3593">
        <f t="shared" si="1046"/>
        <v>4406177.1652879799</v>
      </c>
      <c r="B3593">
        <f t="shared" si="1063"/>
        <v>701264.87599421712</v>
      </c>
      <c r="C3593" t="str">
        <f t="shared" si="1047"/>
        <v>-0.00327238303295325+0.00105533648663357i</v>
      </c>
      <c r="D3593" t="str">
        <f t="shared" si="1048"/>
        <v>1.80306290142062-1.7605798508231i</v>
      </c>
      <c r="E3593" t="str">
        <f t="shared" si="1049"/>
        <v>-3.49311331796373-7.87563855882652i</v>
      </c>
      <c r="F3593" t="str">
        <f t="shared" si="1050"/>
        <v>2.46827799681117-1.25704679107886i</v>
      </c>
      <c r="G3593" t="str">
        <f t="shared" si="1051"/>
        <v>0.848231757418083-0.358796102439134i</v>
      </c>
      <c r="H3593" t="str">
        <f t="shared" si="1052"/>
        <v>0.00084962411776354-2.08667848915831i</v>
      </c>
      <c r="I3593" t="str">
        <f t="shared" si="1053"/>
        <v>-0.0177451784699876-0.0348787088724154i</v>
      </c>
      <c r="K3593" t="str">
        <f t="shared" si="1054"/>
        <v>0.000975631213137349-0.000808216930421193i</v>
      </c>
      <c r="L3593" t="str">
        <f t="shared" si="1055"/>
        <v>0.000714285714285714-0.00172457527454692i</v>
      </c>
      <c r="M3593" t="str">
        <f t="shared" si="1056"/>
        <v>0.0025-0.0000537296652770773i</v>
      </c>
      <c r="N3593">
        <f t="shared" si="1057"/>
        <v>17.874399693257146</v>
      </c>
      <c r="O3593">
        <f t="shared" si="1058"/>
        <v>49.273007495208205</v>
      </c>
      <c r="P3593" s="3">
        <f t="shared" si="1059"/>
        <v>-49.273007495208205</v>
      </c>
      <c r="Q3593" s="3">
        <f t="shared" si="1060"/>
        <v>162.12560030674285</v>
      </c>
      <c r="R3593">
        <f t="shared" si="1061"/>
        <v>-17.874399693257146</v>
      </c>
      <c r="S3593">
        <f t="shared" si="1062"/>
        <v>701.26487599421716</v>
      </c>
      <c r="T3593">
        <f t="shared" si="1045"/>
        <v>-49.273007495208205</v>
      </c>
    </row>
    <row r="3594" spans="1:20" x14ac:dyDescent="0.25">
      <c r="A3594">
        <f t="shared" si="1046"/>
        <v>4422920.638516074</v>
      </c>
      <c r="B3594">
        <f t="shared" si="1063"/>
        <v>703929.68252299516</v>
      </c>
      <c r="C3594" t="str">
        <f t="shared" si="1047"/>
        <v>-0.00324081630087479+0.00105732602896124i</v>
      </c>
      <c r="D3594" t="str">
        <f t="shared" si="1048"/>
        <v>1.79647503353938-1.76072404193823i</v>
      </c>
      <c r="E3594" t="str">
        <f t="shared" si="1049"/>
        <v>-3.48822766855444-7.83625837632649i</v>
      </c>
      <c r="F3594" t="str">
        <f t="shared" si="1050"/>
        <v>2.4654288728064-1.25899822689747i</v>
      </c>
      <c r="G3594" t="str">
        <f t="shared" si="1051"/>
        <v>0.847252646691984-0.359743796840769i</v>
      </c>
      <c r="H3594" t="str">
        <f t="shared" si="1052"/>
        <v>0.000841096565379909-2.07877499986833i</v>
      </c>
      <c r="I3594" t="str">
        <f t="shared" si="1053"/>
        <v>-0.0177055370902639-0.0347064688781372i</v>
      </c>
      <c r="K3594" t="str">
        <f t="shared" si="1054"/>
        <v>0.00097319713645382-0.000806506147253888i</v>
      </c>
      <c r="L3594" t="str">
        <f t="shared" si="1055"/>
        <v>0.000714285714285714-0.00171804669709795i</v>
      </c>
      <c r="M3594" t="str">
        <f t="shared" si="1056"/>
        <v>0.0025-0.0000535262654682977i</v>
      </c>
      <c r="N3594">
        <f t="shared" si="1057"/>
        <v>18.069070542144544</v>
      </c>
      <c r="O3594">
        <f t="shared" si="1058"/>
        <v>49.347629033109811</v>
      </c>
      <c r="P3594" s="3">
        <f t="shared" si="1059"/>
        <v>-49.347629033109811</v>
      </c>
      <c r="Q3594" s="3">
        <f t="shared" si="1060"/>
        <v>161.93092945785546</v>
      </c>
      <c r="R3594">
        <f t="shared" si="1061"/>
        <v>-18.069070542144544</v>
      </c>
      <c r="S3594">
        <f t="shared" si="1062"/>
        <v>703.92968252299511</v>
      </c>
      <c r="T3594">
        <f t="shared" si="1045"/>
        <v>-49.347629033109811</v>
      </c>
    </row>
    <row r="3595" spans="1:20" x14ac:dyDescent="0.25">
      <c r="A3595">
        <f t="shared" si="1046"/>
        <v>4439727.7369424356</v>
      </c>
      <c r="B3595">
        <f t="shared" si="1063"/>
        <v>706604.61531658261</v>
      </c>
      <c r="C3595" t="str">
        <f t="shared" si="1047"/>
        <v>-0.00320947613188228+0.00105917118834795i</v>
      </c>
      <c r="D3595" t="str">
        <f t="shared" si="1048"/>
        <v>1.78988551567904-1.76084360961795i</v>
      </c>
      <c r="E3595" t="str">
        <f t="shared" si="1049"/>
        <v>-3.48332739863087-7.79701727425241i</v>
      </c>
      <c r="F3595" t="str">
        <f t="shared" si="1050"/>
        <v>2.46256469937157-1.26095218293758i</v>
      </c>
      <c r="G3595" t="str">
        <f t="shared" si="1051"/>
        <v>0.846268364180325-0.360691308417436i</v>
      </c>
      <c r="H3595" t="str">
        <f t="shared" si="1052"/>
        <v>0.000832657787141618-2.07090146344499i</v>
      </c>
      <c r="I3595" t="str">
        <f t="shared" si="1053"/>
        <v>-0.0176659761928874-0.0345348227395424i</v>
      </c>
      <c r="K3595" t="str">
        <f t="shared" si="1054"/>
        <v>0.000970772828449685-0.000804791341773331i</v>
      </c>
      <c r="L3595" t="str">
        <f t="shared" si="1055"/>
        <v>0.000714285714285714-0.0017115428343275i</v>
      </c>
      <c r="M3595" t="str">
        <f t="shared" si="1056"/>
        <v>0.0025-0.0000533236356528171i</v>
      </c>
      <c r="N3595">
        <f t="shared" si="1057"/>
        <v>18.263599334365779</v>
      </c>
      <c r="O3595">
        <f t="shared" si="1058"/>
        <v>49.422357669930044</v>
      </c>
      <c r="P3595" s="3">
        <f t="shared" si="1059"/>
        <v>-49.422357669930044</v>
      </c>
      <c r="Q3595" s="3">
        <f t="shared" si="1060"/>
        <v>161.73640066563422</v>
      </c>
      <c r="R3595">
        <f t="shared" si="1061"/>
        <v>-18.263599334365779</v>
      </c>
      <c r="S3595">
        <f t="shared" si="1062"/>
        <v>706.60461531658257</v>
      </c>
      <c r="T3595">
        <f t="shared" si="1045"/>
        <v>-49.422357669930044</v>
      </c>
    </row>
    <row r="3596" spans="1:20" x14ac:dyDescent="0.25">
      <c r="A3596">
        <f t="shared" si="1046"/>
        <v>4456598.7023428166</v>
      </c>
      <c r="B3596">
        <f t="shared" si="1063"/>
        <v>709289.71285478561</v>
      </c>
      <c r="C3596" t="str">
        <f t="shared" si="1047"/>
        <v>-0.00317836194486909+0.00106087396621153i</v>
      </c>
      <c r="D3596" t="str">
        <f t="shared" si="1048"/>
        <v>1.783294536871-1.76093853789212i</v>
      </c>
      <c r="E3596" t="str">
        <f t="shared" si="1049"/>
        <v>-3.47841241703318-7.75791481673377i</v>
      </c>
      <c r="F3596" t="str">
        <f t="shared" si="1050"/>
        <v>2.45968544000936-1.26290856379111i</v>
      </c>
      <c r="G3596" t="str">
        <f t="shared" si="1051"/>
        <v>0.84527889734068-0.361638608352599i</v>
      </c>
      <c r="H3596" t="str">
        <f t="shared" si="1052"/>
        <v>0.000824306873612787-2.06305776630324i</v>
      </c>
      <c r="I3596" t="str">
        <f t="shared" si="1053"/>
        <v>-0.0176264942776471-0.0343637687142829i</v>
      </c>
      <c r="K3596" t="str">
        <f t="shared" si="1054"/>
        <v>0.000968358299763363-0.000803072583512i</v>
      </c>
      <c r="L3596" t="str">
        <f t="shared" si="1055"/>
        <v>0.000714285714285714-0.00170506359267533i</v>
      </c>
      <c r="M3596" t="str">
        <f t="shared" si="1056"/>
        <v>0.0025-0.0000531217729157371i</v>
      </c>
      <c r="N3596">
        <f t="shared" si="1057"/>
        <v>18.457983768610916</v>
      </c>
      <c r="O3596">
        <f t="shared" si="1058"/>
        <v>49.497193258187629</v>
      </c>
      <c r="P3596" s="3">
        <f t="shared" si="1059"/>
        <v>-49.497193258187629</v>
      </c>
      <c r="Q3596" s="3">
        <f t="shared" si="1060"/>
        <v>161.54201623138908</v>
      </c>
      <c r="R3596">
        <f t="shared" si="1061"/>
        <v>-18.457983768610916</v>
      </c>
      <c r="S3596">
        <f t="shared" si="1062"/>
        <v>709.28971285478565</v>
      </c>
      <c r="T3596">
        <f t="shared" si="1045"/>
        <v>-49.497193258187629</v>
      </c>
    </row>
    <row r="3597" spans="1:20" x14ac:dyDescent="0.25">
      <c r="A3597">
        <f t="shared" si="1046"/>
        <v>4473533.7774117189</v>
      </c>
      <c r="B3597">
        <f t="shared" si="1063"/>
        <v>711985.01376363379</v>
      </c>
      <c r="C3597" t="str">
        <f t="shared" si="1047"/>
        <v>-0.00314747314684445+0.00106243635288807i</v>
      </c>
      <c r="D3597" t="str">
        <f t="shared" si="1048"/>
        <v>1.7767022863145-1.76100881258516i</v>
      </c>
      <c r="E3597" t="str">
        <f t="shared" si="1049"/>
        <v>-3.47348263362079-7.71895057122976i</v>
      </c>
      <c r="F3597" t="str">
        <f t="shared" si="1050"/>
        <v>2.45679105870959-1.26486727346206i</v>
      </c>
      <c r="G3597" t="str">
        <f t="shared" si="1051"/>
        <v>0.84428423379803-0.362585667612639i</v>
      </c>
      <c r="H3597" t="str">
        <f t="shared" si="1052"/>
        <v>0.000816042923833722-2.05524379528813i</v>
      </c>
      <c r="I3597" t="str">
        <f t="shared" si="1053"/>
        <v>-0.0175870898568961-0.0341933050723096i</v>
      </c>
      <c r="K3597" t="str">
        <f t="shared" si="1054"/>
        <v>0.000965953560387213-0.000801349941854582i</v>
      </c>
      <c r="L3597" t="str">
        <f t="shared" si="1055"/>
        <v>0.000714285714285714-0.00169860887893538i</v>
      </c>
      <c r="M3597" t="str">
        <f t="shared" si="1056"/>
        <v>0.0025-0.0000529206743531951i</v>
      </c>
      <c r="N3597">
        <f t="shared" si="1057"/>
        <v>18.652221551324629</v>
      </c>
      <c r="O3597">
        <f t="shared" si="1058"/>
        <v>49.572135648260137</v>
      </c>
      <c r="P3597" s="3">
        <f t="shared" si="1059"/>
        <v>-49.572135648260137</v>
      </c>
      <c r="Q3597" s="3">
        <f t="shared" si="1060"/>
        <v>161.34777844867537</v>
      </c>
      <c r="R3597">
        <f t="shared" si="1061"/>
        <v>-18.652221551324629</v>
      </c>
      <c r="S3597">
        <f t="shared" si="1062"/>
        <v>711.98501376363379</v>
      </c>
      <c r="T3597">
        <f t="shared" si="1045"/>
        <v>-49.572135648260137</v>
      </c>
    </row>
    <row r="3598" spans="1:20" x14ac:dyDescent="0.25">
      <c r="A3598">
        <f t="shared" si="1046"/>
        <v>4490533.2057658844</v>
      </c>
      <c r="B3598">
        <f t="shared" si="1063"/>
        <v>714690.55681593565</v>
      </c>
      <c r="C3598" t="str">
        <f t="shared" si="1047"/>
        <v>-0.00311680913307486+0.00106386032751569i</v>
      </c>
      <c r="D3598" t="str">
        <f t="shared" si="1048"/>
        <v>1.77010895335505-1.76105442131843i</v>
      </c>
      <c r="E3598" t="str">
        <f t="shared" si="1049"/>
        <v>-3.46853795928204-7.68012410851316i</v>
      </c>
      <c r="F3598" t="str">
        <f t="shared" si="1050"/>
        <v>2.45388151995751-1.26682821536762i</v>
      </c>
      <c r="G3598" t="str">
        <f t="shared" si="1051"/>
        <v>0.843284361347623-0.36353245694732i</v>
      </c>
      <c r="H3598" t="str">
        <f t="shared" si="1052"/>
        <v>0.000807865045258557-2.04745943767323i</v>
      </c>
      <c r="I3598" t="str">
        <f t="shared" si="1053"/>
        <v>-0.0175477614555273-0.0340234300958324i</v>
      </c>
      <c r="K3598" t="str">
        <f t="shared" si="1054"/>
        <v>0.000963558619671748-0.000799623486031801i</v>
      </c>
      <c r="L3598" t="str">
        <f t="shared" si="1055"/>
        <v>0.000714285714285714-0.00169217860025441i</v>
      </c>
      <c r="M3598" t="str">
        <f t="shared" si="1056"/>
        <v>0.0025-0.0000527203370723202i</v>
      </c>
      <c r="N3598">
        <f t="shared" si="1057"/>
        <v>18.846310396797918</v>
      </c>
      <c r="O3598">
        <f t="shared" si="1058"/>
        <v>49.647184688393992</v>
      </c>
      <c r="P3598" s="3">
        <f t="shared" si="1059"/>
        <v>-49.647184688393992</v>
      </c>
      <c r="Q3598" s="3">
        <f t="shared" si="1060"/>
        <v>161.15368960320208</v>
      </c>
      <c r="R3598">
        <f t="shared" si="1061"/>
        <v>-18.846310396797918</v>
      </c>
      <c r="S3598">
        <f t="shared" si="1062"/>
        <v>714.69055681593568</v>
      </c>
      <c r="T3598">
        <f t="shared" si="1045"/>
        <v>-49.647184688393992</v>
      </c>
    </row>
    <row r="3599" spans="1:20" x14ac:dyDescent="0.25">
      <c r="A3599">
        <f t="shared" si="1046"/>
        <v>4507597.2319477946</v>
      </c>
      <c r="B3599">
        <f t="shared" si="1063"/>
        <v>717406.3809318362</v>
      </c>
      <c r="C3599" t="str">
        <f t="shared" si="1047"/>
        <v>-0.00308636928722682+0.00106514785792094i</v>
      </c>
      <c r="D3599" t="str">
        <f t="shared" si="1048"/>
        <v>1.7635147274626-1.76107535351206i</v>
      </c>
      <c r="E3599" t="str">
        <f t="shared" si="1049"/>
        <v>-3.46357830594427-7.64143500265464i</v>
      </c>
      <c r="F3599" t="str">
        <f t="shared" si="1050"/>
        <v>2.45095678874218-1.26879129233952i</v>
      </c>
      <c r="G3599" t="str">
        <f t="shared" si="1051"/>
        <v>0.842279267957836-0.36447894689028i</v>
      </c>
      <c r="H3599" t="str">
        <f t="shared" si="1052"/>
        <v>0.000799772353693166-2.03970458115905i</v>
      </c>
      <c r="I3599" t="str">
        <f t="shared" si="1053"/>
        <v>-0.0175085076109521-0.0338541420792806i</v>
      </c>
      <c r="K3599" t="str">
        <f t="shared" si="1054"/>
        <v>0.000961173486329955-0.000797893285114345i</v>
      </c>
      <c r="L3599" t="str">
        <f t="shared" si="1055"/>
        <v>0.000714285714285714-0.00168577266413072i</v>
      </c>
      <c r="M3599" t="str">
        <f t="shared" si="1056"/>
        <v>0.0025-0.0000525207581911937i</v>
      </c>
      <c r="N3599">
        <f t="shared" si="1057"/>
        <v>19.040248027260589</v>
      </c>
      <c r="O3599">
        <f t="shared" si="1058"/>
        <v>49.722340224714607</v>
      </c>
      <c r="P3599" s="3">
        <f t="shared" si="1059"/>
        <v>-49.722340224714607</v>
      </c>
      <c r="Q3599" s="3">
        <f t="shared" si="1060"/>
        <v>160.95975197273941</v>
      </c>
      <c r="R3599">
        <f t="shared" si="1061"/>
        <v>-19.040248027260589</v>
      </c>
      <c r="S3599">
        <f t="shared" si="1062"/>
        <v>717.40638093183622</v>
      </c>
      <c r="T3599">
        <f t="shared" si="1045"/>
        <v>-49.722340224714607</v>
      </c>
    </row>
    <row r="3600" spans="1:20" x14ac:dyDescent="0.25">
      <c r="A3600">
        <f t="shared" si="1046"/>
        <v>4524726.1014291961</v>
      </c>
      <c r="B3600">
        <f t="shared" si="1063"/>
        <v>720132.52517937717</v>
      </c>
      <c r="C3600" t="str">
        <f t="shared" si="1047"/>
        <v>-0.00305615298151061+0.00106630090050776i</v>
      </c>
      <c r="D3600" t="str">
        <f t="shared" si="1048"/>
        <v>1.75691979820981-1.76107160038665i</v>
      </c>
      <c r="E3600" t="str">
        <f t="shared" si="1049"/>
        <v>-3.45860358658369-7.60288283100633i</v>
      </c>
      <c r="F3600" t="str">
        <f t="shared" si="1050"/>
        <v>2.44801683056484-1.27075640662539i</v>
      </c>
      <c r="G3600" t="str">
        <f t="shared" si="1051"/>
        <v>0.841268941773056-0.365425107759577i</v>
      </c>
      <c r="H3600" t="str">
        <f t="shared" si="1052"/>
        <v>0.000791763973233252-2.03197911387141i</v>
      </c>
      <c r="I3600" t="str">
        <f t="shared" si="1053"/>
        <v>-0.0174693268730779-0.0336854393292607i</v>
      </c>
      <c r="K3600" t="str">
        <f t="shared" si="1054"/>
        <v>0.000958798168441609-0.000796159408006857i</v>
      </c>
      <c r="L3600" t="str">
        <f t="shared" si="1055"/>
        <v>0.000714285714285714-0.00167939097841275i</v>
      </c>
      <c r="M3600" t="str">
        <f t="shared" si="1056"/>
        <v>0.0025-0.0000523219348388063i</v>
      </c>
      <c r="N3600">
        <f t="shared" si="1057"/>
        <v>19.234032172974281</v>
      </c>
      <c r="O3600">
        <f t="shared" si="1058"/>
        <v>49.797602101237146</v>
      </c>
      <c r="P3600" s="3">
        <f t="shared" si="1059"/>
        <v>-49.797602101237146</v>
      </c>
      <c r="Q3600" s="3">
        <f t="shared" si="1060"/>
        <v>160.76596782702572</v>
      </c>
      <c r="R3600">
        <f t="shared" si="1061"/>
        <v>-19.234032172974281</v>
      </c>
      <c r="S3600">
        <f t="shared" si="1062"/>
        <v>720.13252517937713</v>
      </c>
      <c r="T3600">
        <f t="shared" si="1045"/>
        <v>-49.797602101237146</v>
      </c>
    </row>
    <row r="3601" spans="1:20" x14ac:dyDescent="0.25">
      <c r="A3601">
        <f t="shared" si="1046"/>
        <v>4541920.0606146269</v>
      </c>
      <c r="B3601">
        <f t="shared" si="1063"/>
        <v>722869.0287750588</v>
      </c>
      <c r="C3601" t="str">
        <f t="shared" si="1047"/>
        <v>-0.00302615957682547+0.00106732140014893i</v>
      </c>
      <c r="D3601" t="str">
        <f t="shared" si="1048"/>
        <v>1.75032435525028-1.76104315496455i</v>
      </c>
      <c r="E3601" t="str">
        <f t="shared" si="1049"/>
        <v>-3.45361371523526-7.56446717418566i</v>
      </c>
      <c r="F3601" t="str">
        <f t="shared" si="1050"/>
        <v>2.4450616114473-1.27272345989027i</v>
      </c>
      <c r="G3601" t="str">
        <f t="shared" si="1051"/>
        <v>0.840253371116568-0.366370909658247i</v>
      </c>
      <c r="H3601" t="str">
        <f t="shared" si="1052"/>
        <v>0.000783839036202663-2.02428292435979i</v>
      </c>
      <c r="I3601" t="str">
        <f t="shared" si="1053"/>
        <v>-0.0174302178042866-0.0335173201645137i</v>
      </c>
      <c r="K3601" t="str">
        <f t="shared" si="1054"/>
        <v>0.000956432673457702-0.000794421923442033i</v>
      </c>
      <c r="L3601" t="str">
        <f t="shared" si="1055"/>
        <v>0.000714285714285714-0.00167303345129782i</v>
      </c>
      <c r="M3601" t="str">
        <f t="shared" si="1056"/>
        <v>0.0025-0.0000521238641550171i</v>
      </c>
      <c r="N3601">
        <f t="shared" si="1057"/>
        <v>19.427660572322708</v>
      </c>
      <c r="O3601">
        <f t="shared" si="1058"/>
        <v>49.872970159877035</v>
      </c>
      <c r="P3601" s="3">
        <f t="shared" si="1059"/>
        <v>-49.872970159877035</v>
      </c>
      <c r="Q3601" s="3">
        <f t="shared" si="1060"/>
        <v>160.57233942767729</v>
      </c>
      <c r="R3601">
        <f t="shared" si="1061"/>
        <v>-19.427660572322708</v>
      </c>
      <c r="S3601">
        <f t="shared" si="1062"/>
        <v>722.86902877505884</v>
      </c>
      <c r="T3601">
        <f t="shared" si="1045"/>
        <v>-49.872970159877035</v>
      </c>
    </row>
    <row r="3602" spans="1:20" x14ac:dyDescent="0.25">
      <c r="A3602">
        <f t="shared" si="1046"/>
        <v>4559179.3568449626</v>
      </c>
      <c r="B3602">
        <f t="shared" si="1063"/>
        <v>725615.931084404</v>
      </c>
      <c r="C3602" t="str">
        <f t="shared" si="1047"/>
        <v>-0.002996388422906+0.00106821129008023i</v>
      </c>
      <c r="D3602" t="str">
        <f t="shared" si="1048"/>
        <v>1.7437285882967-1.76099001207088i</v>
      </c>
      <c r="E3602" t="str">
        <f t="shared" si="1049"/>
        <v>-3.44860860700292-7.52618761605953i</v>
      </c>
      <c r="F3602" t="str">
        <f t="shared" si="1050"/>
        <v>2.44209109794042-1.27469235321823i</v>
      </c>
      <c r="G3602" t="str">
        <f t="shared" si="1051"/>
        <v>0.839232544493456-0.367316322474915i</v>
      </c>
      <c r="H3602" t="str">
        <f t="shared" si="1052"/>
        <v>0.000775996683091995-2.01661590159586i</v>
      </c>
      <c r="I3602" t="str">
        <f t="shared" si="1053"/>
        <v>-0.0173911789794156-0.0333497829158752i</v>
      </c>
      <c r="K3602" t="str">
        <f t="shared" si="1054"/>
        <v>0.000954077008204861-0.000792680899974772i</v>
      </c>
      <c r="L3602" t="str">
        <f t="shared" si="1055"/>
        <v>0.000714285714285714-0.00166669999133076i</v>
      </c>
      <c r="M3602" t="str">
        <f t="shared" si="1056"/>
        <v>0.0025-0.0000519265432905133i</v>
      </c>
      <c r="N3602">
        <f t="shared" si="1057"/>
        <v>19.621130971902858</v>
      </c>
      <c r="O3602">
        <f t="shared" si="1058"/>
        <v>49.94844424046029</v>
      </c>
      <c r="P3602" s="3">
        <f t="shared" si="1059"/>
        <v>-49.94844424046029</v>
      </c>
      <c r="Q3602" s="3">
        <f t="shared" si="1060"/>
        <v>160.37886902809714</v>
      </c>
      <c r="R3602">
        <f t="shared" si="1061"/>
        <v>-19.621130971902858</v>
      </c>
      <c r="S3602">
        <f t="shared" si="1062"/>
        <v>725.615931084404</v>
      </c>
      <c r="T3602">
        <f t="shared" si="1045"/>
        <v>-49.94844424046029</v>
      </c>
    </row>
    <row r="3603" spans="1:20" x14ac:dyDescent="0.25">
      <c r="A3603">
        <f t="shared" si="1046"/>
        <v>4576504.2384009734</v>
      </c>
      <c r="B3603">
        <f t="shared" si="1063"/>
        <v>728373.27162252471</v>
      </c>
      <c r="C3603" t="str">
        <f t="shared" si="1047"/>
        <v>-0.00296683885846936+0.00106897249179701i</v>
      </c>
      <c r="D3603" t="str">
        <f t="shared" si="1048"/>
        <v>1.73713268709903-1.76091216833414i</v>
      </c>
      <c r="E3603" t="str">
        <f t="shared" si="1049"/>
        <v>-3.44358817806944-7.4880437437275i</v>
      </c>
      <c r="F3603" t="str">
        <f t="shared" si="1050"/>
        <v>2.43910525713247-1.27666298711398i</v>
      </c>
      <c r="G3603" t="str">
        <f t="shared" si="1051"/>
        <v>0.838206450593512-0.368261315884439i</v>
      </c>
      <c r="H3603" t="str">
        <f t="shared" si="1052"/>
        <v>0.000768236062497338-2.00897793497181i</v>
      </c>
      <c r="I3603" t="str">
        <f t="shared" si="1053"/>
        <v>-0.0173522089857361-0.0331828259262294i</v>
      </c>
      <c r="K3603" t="str">
        <f t="shared" si="1054"/>
        <v>0.000951731178889875-0.000790936405976454i</v>
      </c>
      <c r="L3603" t="str">
        <f t="shared" si="1055"/>
        <v>0.000714285714285714-0.00166039050740263i</v>
      </c>
      <c r="M3603" t="str">
        <f t="shared" si="1056"/>
        <v>0.0025-0.0000517299694067676i</v>
      </c>
      <c r="N3603">
        <f t="shared" si="1057"/>
        <v>19.814441126615151</v>
      </c>
      <c r="O3603">
        <f t="shared" si="1058"/>
        <v>50.024024180735054</v>
      </c>
      <c r="P3603" s="3">
        <f t="shared" si="1059"/>
        <v>-50.024024180735054</v>
      </c>
      <c r="Q3603" s="3">
        <f t="shared" si="1060"/>
        <v>160.18555887338485</v>
      </c>
      <c r="R3603">
        <f t="shared" si="1061"/>
        <v>-19.814441126615151</v>
      </c>
      <c r="S3603">
        <f t="shared" si="1062"/>
        <v>728.37327162252473</v>
      </c>
      <c r="T3603">
        <f t="shared" si="1045"/>
        <v>-50.024024180735054</v>
      </c>
    </row>
    <row r="3604" spans="1:20" x14ac:dyDescent="0.25">
      <c r="A3604">
        <f t="shared" si="1046"/>
        <v>4593894.9545068974</v>
      </c>
      <c r="B3604">
        <f t="shared" si="1063"/>
        <v>731141.09005469037</v>
      </c>
      <c r="C3604" t="str">
        <f t="shared" si="1047"/>
        <v>-0.00293751021136398+0.00106960691495349i</v>
      </c>
      <c r="D3604" t="str">
        <f t="shared" si="1048"/>
        <v>1.7305368414227-1.76080962218665i</v>
      </c>
      <c r="E3604" t="str">
        <f t="shared" si="1049"/>
        <v>-3.43855234570652-7.45003514750579i</v>
      </c>
      <c r="F3604" t="str">
        <f t="shared" si="1050"/>
        <v>2.43610405665777-1.2786352615048i</v>
      </c>
      <c r="G3604" t="str">
        <f t="shared" si="1051"/>
        <v>0.837175078294158-0.369205859348587i</v>
      </c>
      <c r="H3604" t="str">
        <f t="shared" si="1052"/>
        <v>0.000760556331059288-2.00136891429876i</v>
      </c>
      <c r="I3604" t="str">
        <f t="shared" si="1053"/>
        <v>-0.0173133064229354-0.033016447550468i</v>
      </c>
      <c r="K3604" t="str">
        <f t="shared" si="1054"/>
        <v>0.000949395191104223-0.000789188509629254i</v>
      </c>
      <c r="L3604" t="str">
        <f t="shared" si="1055"/>
        <v>0.000714285714285714-0.00165410490874938i</v>
      </c>
      <c r="M3604" t="str">
        <f t="shared" si="1056"/>
        <v>0.0025-0.0000515341396759988i</v>
      </c>
      <c r="N3604">
        <f t="shared" si="1057"/>
        <v>20.007588799751971</v>
      </c>
      <c r="O3604">
        <f t="shared" si="1058"/>
        <v>50.099709816381946</v>
      </c>
      <c r="P3604" s="3">
        <f t="shared" si="1059"/>
        <v>-50.099709816381946</v>
      </c>
      <c r="Q3604" s="3">
        <f t="shared" si="1060"/>
        <v>159.99241120024803</v>
      </c>
      <c r="R3604">
        <f t="shared" si="1061"/>
        <v>-20.007588799751971</v>
      </c>
      <c r="S3604">
        <f t="shared" si="1062"/>
        <v>731.14109005469038</v>
      </c>
      <c r="T3604">
        <f t="shared" si="1045"/>
        <v>-50.099709816381946</v>
      </c>
    </row>
    <row r="3605" spans="1:20" x14ac:dyDescent="0.25">
      <c r="A3605">
        <f t="shared" si="1046"/>
        <v>4611351.7553340234</v>
      </c>
      <c r="B3605">
        <f t="shared" si="1063"/>
        <v>733919.42619689822</v>
      </c>
      <c r="C3605" t="str">
        <f t="shared" si="1047"/>
        <v>-0.00290840179871904+0.00107011645726471i</v>
      </c>
      <c r="D3605" t="str">
        <f t="shared" si="1048"/>
        <v>1.72394124102677-1.76068237386461i</v>
      </c>
      <c r="E3605" t="str">
        <f t="shared" si="1049"/>
        <v>-3.43350102828511-7.41216142091079i</v>
      </c>
      <c r="F3605" t="str">
        <f t="shared" si="1050"/>
        <v>2.43308746470514-1.28060907574243i</v>
      </c>
      <c r="G3605" t="str">
        <f t="shared" si="1051"/>
        <v>0.836138416663375-0.370149922116755i</v>
      </c>
      <c r="H3605" t="str">
        <f t="shared" si="1052"/>
        <v>0.000752956653402221-1.99378872980523i</v>
      </c>
      <c r="I3605" t="str">
        <f t="shared" si="1053"/>
        <v>-0.0172744699030988-0.0328506461554456i</v>
      </c>
      <c r="K3605" t="str">
        <f t="shared" si="1054"/>
        <v>0.000947069049828683-0.000787437278920589i</v>
      </c>
      <c r="L3605" t="str">
        <f t="shared" si="1055"/>
        <v>0.000714285714285714-0.00164784310495057i</v>
      </c>
      <c r="M3605" t="str">
        <f t="shared" si="1056"/>
        <v>0.0025-0.0000513390512811305i</v>
      </c>
      <c r="N3605">
        <f t="shared" si="1057"/>
        <v>20.200571763088703</v>
      </c>
      <c r="O3605">
        <f t="shared" si="1058"/>
        <v>50.175500981025138</v>
      </c>
      <c r="P3605" s="3">
        <f t="shared" si="1059"/>
        <v>-50.175500981025138</v>
      </c>
      <c r="Q3605" s="3">
        <f t="shared" si="1060"/>
        <v>159.7994282369113</v>
      </c>
      <c r="R3605">
        <f t="shared" si="1061"/>
        <v>-20.200571763088703</v>
      </c>
      <c r="S3605">
        <f t="shared" si="1062"/>
        <v>733.91942619689826</v>
      </c>
      <c r="T3605">
        <f t="shared" si="1045"/>
        <v>-50.175500981025138</v>
      </c>
    </row>
    <row r="3606" spans="1:20" x14ac:dyDescent="0.25">
      <c r="A3606">
        <f t="shared" si="1046"/>
        <v>4628874.8920042925</v>
      </c>
      <c r="B3606">
        <f t="shared" si="1063"/>
        <v>736708.32001644641</v>
      </c>
      <c r="C3606" t="str">
        <f t="shared" si="1047"/>
        <v>-0.00287951292709489+0.00107050300441083i</v>
      </c>
      <c r="D3606" t="str">
        <f t="shared" si="1048"/>
        <v>1.71734607564201-1.7605304254077i</v>
      </c>
      <c r="E3606" t="str">
        <f t="shared" si="1049"/>
        <v>-3.42843414528538-7.37442216064264i</v>
      </c>
      <c r="F3606" t="str">
        <f t="shared" si="1050"/>
        <v>2.43005545002643-1.28258432860506i</v>
      </c>
      <c r="G3606" t="str">
        <f t="shared" si="1051"/>
        <v>0.835096454962639-0.371093473226722i</v>
      </c>
      <c r="H3606" t="str">
        <f t="shared" si="1052"/>
        <v>0.000745436202073766-1.9862372721356i</v>
      </c>
      <c r="I3606" t="str">
        <f t="shared" si="1053"/>
        <v>-0.0172356980506914-0.0326854201199354i</v>
      </c>
      <c r="K3606" t="str">
        <f t="shared" si="1054"/>
        <v>0.000944752759437975-0.000785682781637617i</v>
      </c>
      <c r="L3606" t="str">
        <f t="shared" si="1055"/>
        <v>0.000714285714285714-0.00164160500592804i</v>
      </c>
      <c r="M3606" t="str">
        <f t="shared" si="1056"/>
        <v>0.0025-0.0000511447014157507i</v>
      </c>
      <c r="N3606">
        <f t="shared" si="1057"/>
        <v>20.393387796969705</v>
      </c>
      <c r="O3606">
        <f t="shared" si="1058"/>
        <v>50.251397506243912</v>
      </c>
      <c r="P3606" s="3">
        <f t="shared" si="1059"/>
        <v>-50.251397506243912</v>
      </c>
      <c r="Q3606" s="3">
        <f t="shared" si="1060"/>
        <v>159.60661220303029</v>
      </c>
      <c r="R3606">
        <f t="shared" si="1061"/>
        <v>-20.393387796969705</v>
      </c>
      <c r="S3606">
        <f t="shared" si="1062"/>
        <v>736.70832001644635</v>
      </c>
      <c r="T3606">
        <f t="shared" si="1045"/>
        <v>-50.251397506243912</v>
      </c>
    </row>
    <row r="3607" spans="1:20" x14ac:dyDescent="0.25">
      <c r="A3607">
        <f t="shared" si="1046"/>
        <v>4646464.6165939085</v>
      </c>
      <c r="B3607">
        <f t="shared" si="1063"/>
        <v>739507.81163250888</v>
      </c>
      <c r="C3607" t="str">
        <f t="shared" si="1047"/>
        <v>-0.00285084289263463+0.00107076842994441i</v>
      </c>
      <c r="D3607" t="str">
        <f t="shared" si="1048"/>
        <v>1.71075153494921-1.76035378065869i</v>
      </c>
      <c r="E3607" t="str">
        <f t="shared" si="1049"/>
        <v>-3.42335161730708-7.33681696656845i</v>
      </c>
      <c r="F3607" t="str">
        <f t="shared" si="1050"/>
        <v>2.42700798194512-1.28456091829954i</v>
      </c>
      <c r="G3607" t="str">
        <f t="shared" si="1051"/>
        <v>0.834049182649874-0.372036481505444i</v>
      </c>
      <c r="H3607" t="str">
        <f t="shared" si="1052"/>
        <v>0.000737994157484495-1.97871443234844i</v>
      </c>
      <c r="I3607" t="str">
        <f t="shared" si="1053"/>
        <v>-0.0171969895025412-0.032520767834583i</v>
      </c>
      <c r="K3607" t="str">
        <f t="shared" si="1054"/>
        <v>0.000942446323705438-0.000783925085361833i</v>
      </c>
      <c r="L3607" t="str">
        <f t="shared" si="1055"/>
        <v>0.000714285714285714-0.00163539052194465i</v>
      </c>
      <c r="M3607" t="str">
        <f t="shared" si="1056"/>
        <v>0.0025-0.000050951087284071i</v>
      </c>
      <c r="N3607">
        <f t="shared" si="1057"/>
        <v>20.586034690398805</v>
      </c>
      <c r="O3607">
        <f t="shared" si="1058"/>
        <v>50.327399221583427</v>
      </c>
      <c r="P3607" s="3">
        <f t="shared" si="1059"/>
        <v>-50.327399221583427</v>
      </c>
      <c r="Q3607" s="3">
        <f t="shared" si="1060"/>
        <v>159.4139653096012</v>
      </c>
      <c r="R3607">
        <f t="shared" si="1061"/>
        <v>-20.586034690398805</v>
      </c>
      <c r="S3607">
        <f t="shared" si="1062"/>
        <v>739.50781163250883</v>
      </c>
      <c r="T3607">
        <f t="shared" si="1045"/>
        <v>-50.327399221583427</v>
      </c>
    </row>
    <row r="3608" spans="1:20" x14ac:dyDescent="0.25">
      <c r="A3608">
        <f t="shared" si="1046"/>
        <v>4664121.1821369659</v>
      </c>
      <c r="B3608">
        <f t="shared" si="1063"/>
        <v>742317.94131671241</v>
      </c>
      <c r="C3608" t="str">
        <f t="shared" si="1047"/>
        <v>-0.00282239098121641+0.00107091459519995i</v>
      </c>
      <c r="D3608" t="str">
        <f t="shared" si="1048"/>
        <v>1.70415780855723-1.76015244526237i</v>
      </c>
      <c r="E3608" t="str">
        <f t="shared" si="1049"/>
        <v>-3.41825336607977-7.29934544170629i</v>
      </c>
      <c r="F3608" t="str">
        <f t="shared" si="1050"/>
        <v>2.42394503036501-1.28653874246364i</v>
      </c>
      <c r="G3608" t="str">
        <f t="shared" si="1051"/>
        <v>0.832996589382402-0.372978915569886i</v>
      </c>
      <c r="H3608" t="str">
        <f t="shared" si="1052"/>
        <v>0.0007306297078479-1.97122010191507i</v>
      </c>
      <c r="I3608" t="str">
        <f t="shared" si="1053"/>
        <v>-0.0171583429078237-0.0323566877018637i</v>
      </c>
      <c r="K3608" t="str">
        <f t="shared" si="1054"/>
        <v>0.000940149745807768-0.000782164257463757i</v>
      </c>
      <c r="L3608" t="str">
        <f t="shared" si="1055"/>
        <v>0.000714285714285714-0.00162919956360296i</v>
      </c>
      <c r="M3608" t="str">
        <f t="shared" si="1056"/>
        <v>0.0025-0.0000507582061008878i</v>
      </c>
      <c r="N3608">
        <f t="shared" si="1057"/>
        <v>20.778510241124252</v>
      </c>
      <c r="O3608">
        <f t="shared" si="1058"/>
        <v>50.40350595456627</v>
      </c>
      <c r="P3608" s="3">
        <f t="shared" si="1059"/>
        <v>-50.40350595456627</v>
      </c>
      <c r="Q3608" s="3">
        <f t="shared" si="1060"/>
        <v>159.22148975887575</v>
      </c>
      <c r="R3608">
        <f t="shared" si="1061"/>
        <v>-20.778510241124252</v>
      </c>
      <c r="S3608">
        <f t="shared" si="1062"/>
        <v>742.31794131671245</v>
      </c>
      <c r="T3608">
        <f t="shared" si="1045"/>
        <v>-50.40350595456627</v>
      </c>
    </row>
    <row r="3609" spans="1:20" x14ac:dyDescent="0.25">
      <c r="A3609">
        <f t="shared" si="1046"/>
        <v>4681844.8426290862</v>
      </c>
      <c r="B3609">
        <f t="shared" si="1063"/>
        <v>745138.74949371594</v>
      </c>
      <c r="C3609" t="str">
        <f t="shared" si="1047"/>
        <v>-0.00279415646860652+0.00107094334920614i</v>
      </c>
      <c r="D3609" t="str">
        <f t="shared" si="1048"/>
        <v>1.69756508598129-1.75992642666444i</v>
      </c>
      <c r="E3609" t="str">
        <f t="shared" si="1049"/>
        <v>-3.4131393144728-7.26200719220771i</v>
      </c>
      <c r="F3609" t="str">
        <f t="shared" si="1050"/>
        <v>2.42086656577865-1.28851769816834i</v>
      </c>
      <c r="G3609" t="str">
        <f t="shared" si="1051"/>
        <v>0.831938665019907-0.373920743827889i</v>
      </c>
      <c r="H3609" t="str">
        <f t="shared" si="1052"/>
        <v>0.000723342049120562-1.96375417271795i</v>
      </c>
      <c r="I3609" t="str">
        <f t="shared" si="1053"/>
        <v>-0.0171197569280447-0.032193178136033i</v>
      </c>
      <c r="K3609" t="str">
        <f t="shared" si="1054"/>
        <v>0.000937863028329783-0.000780400365097685i</v>
      </c>
      <c r="L3609" t="str">
        <f t="shared" si="1055"/>
        <v>0.000714285714285714-0.00162303204184395i</v>
      </c>
      <c r="M3609" t="str">
        <f t="shared" si="1056"/>
        <v>0.0025-0.0000505660550915398i</v>
      </c>
      <c r="N3609">
        <f t="shared" si="1057"/>
        <v>20.970812255724923</v>
      </c>
      <c r="O3609">
        <f t="shared" si="1058"/>
        <v>50.479717530704242</v>
      </c>
      <c r="P3609" s="3">
        <f t="shared" si="1059"/>
        <v>-50.479717530704242</v>
      </c>
      <c r="Q3609" s="3">
        <f t="shared" si="1060"/>
        <v>159.02918774427508</v>
      </c>
      <c r="R3609">
        <f t="shared" si="1061"/>
        <v>-20.970812255724923</v>
      </c>
      <c r="S3609">
        <f t="shared" si="1062"/>
        <v>745.13874949371598</v>
      </c>
      <c r="T3609">
        <f t="shared" si="1045"/>
        <v>-50.479717530704242</v>
      </c>
    </row>
    <row r="3610" spans="1:20" x14ac:dyDescent="0.25">
      <c r="A3610">
        <f t="shared" si="1046"/>
        <v>4699635.8530310774</v>
      </c>
      <c r="B3610">
        <f t="shared" si="1063"/>
        <v>747970.2767417921</v>
      </c>
      <c r="C3610" t="str">
        <f t="shared" si="1047"/>
        <v>-0.00276613862061344+0.00107085652860099i</v>
      </c>
      <c r="D3610" t="str">
        <f t="shared" si="1048"/>
        <v>1.69097355662114-1.75967573410996i</v>
      </c>
      <c r="E3610" t="str">
        <f t="shared" si="1049"/>
        <v>-3.40800938650602-7.22480182734148i</v>
      </c>
      <c r="F3610" t="str">
        <f t="shared" si="1050"/>
        <v>2.41777255927615-1.29049768192043i</v>
      </c>
      <c r="G3610" t="str">
        <f t="shared" si="1051"/>
        <v>0.830875399627408-0.374861934479087i</v>
      </c>
      <c r="H3610" t="str">
        <f t="shared" si="1052"/>
        <v>0.000716130384942568-1.95631653704912i</v>
      </c>
      <c r="I3610" t="str">
        <f t="shared" si="1053"/>
        <v>-0.017081230237027-0.0320302375630816i</v>
      </c>
      <c r="K3610" t="str">
        <f t="shared" si="1054"/>
        <v>0.000935586173269244-0.000778633475196573i</v>
      </c>
      <c r="L3610" t="str">
        <f t="shared" si="1055"/>
        <v>0.000714285714285714-0.00161688786794576i</v>
      </c>
      <c r="M3610" t="str">
        <f t="shared" si="1056"/>
        <v>0.0025-0.0000503746314918707i</v>
      </c>
      <c r="N3610">
        <f t="shared" si="1057"/>
        <v>21.162938549699589</v>
      </c>
      <c r="O3610">
        <f t="shared" si="1058"/>
        <v>50.556033773509526</v>
      </c>
      <c r="P3610" s="3">
        <f t="shared" si="1059"/>
        <v>-50.556033773509526</v>
      </c>
      <c r="Q3610" s="3">
        <f t="shared" si="1060"/>
        <v>158.83706145030041</v>
      </c>
      <c r="R3610">
        <f t="shared" si="1061"/>
        <v>-21.162938549699589</v>
      </c>
      <c r="S3610">
        <f t="shared" si="1062"/>
        <v>747.97027674179208</v>
      </c>
      <c r="T3610">
        <f t="shared" si="1045"/>
        <v>-50.556033773509526</v>
      </c>
    </row>
    <row r="3611" spans="1:20" x14ac:dyDescent="0.25">
      <c r="A3611">
        <f t="shared" si="1046"/>
        <v>4717494.4692725949</v>
      </c>
      <c r="B3611">
        <f t="shared" si="1063"/>
        <v>750812.5637934109</v>
      </c>
      <c r="C3611" t="str">
        <f t="shared" si="1047"/>
        <v>-0.00273833669324261+0.00107065595754912i</v>
      </c>
      <c r="D3611" t="str">
        <f t="shared" si="1048"/>
        <v>1.68438340973936-1.75940037864147i</v>
      </c>
      <c r="E3611" t="str">
        <f t="shared" si="1049"/>
        <v>-3.40286350735986-7.18772895947682i</v>
      </c>
      <c r="F3611" t="str">
        <f t="shared" si="1050"/>
        <v>2.41466298255378-1.29247858966507i</v>
      </c>
      <c r="G3611" t="str">
        <f t="shared" si="1051"/>
        <v>0.829806783478232-0.37580245551585i</v>
      </c>
      <c r="H3611" t="str">
        <f t="shared" si="1052"/>
        <v>0.000708993926578212-1.94890708760873i</v>
      </c>
      <c r="I3611" t="str">
        <f t="shared" si="1053"/>
        <v>-0.0170427615208953-0.031867864420689i</v>
      </c>
      <c r="K3611" t="str">
        <f t="shared" si="1054"/>
        <v>0.000933319182041689-0.000776863654466947i</v>
      </c>
      <c r="L3611" t="str">
        <f t="shared" si="1055"/>
        <v>0.000714285714285714-0.00161076695352238i</v>
      </c>
      <c r="M3611" t="str">
        <f t="shared" si="1056"/>
        <v>0.0025-0.0000501839325481878i</v>
      </c>
      <c r="N3611">
        <f t="shared" si="1057"/>
        <v>21.354886947547811</v>
      </c>
      <c r="O3611">
        <f t="shared" si="1058"/>
        <v>50.632454504506512</v>
      </c>
      <c r="P3611" s="3">
        <f t="shared" si="1059"/>
        <v>-50.632454504506512</v>
      </c>
      <c r="Q3611" s="3">
        <f t="shared" si="1060"/>
        <v>158.64511305245219</v>
      </c>
      <c r="R3611">
        <f t="shared" si="1061"/>
        <v>-21.354886947547811</v>
      </c>
      <c r="S3611">
        <f t="shared" si="1062"/>
        <v>750.81256379341085</v>
      </c>
      <c r="T3611">
        <f t="shared" si="1045"/>
        <v>-50.632454504506512</v>
      </c>
    </row>
    <row r="3612" spans="1:20" x14ac:dyDescent="0.25">
      <c r="A3612">
        <f t="shared" si="1046"/>
        <v>4735420.9482558314</v>
      </c>
      <c r="B3612">
        <f t="shared" si="1063"/>
        <v>753665.65153582592</v>
      </c>
      <c r="C3612" t="str">
        <f t="shared" si="1047"/>
        <v>-0.0027107499328517+0.00107034344766202i</v>
      </c>
      <c r="D3612" t="str">
        <f t="shared" si="1048"/>
        <v>1.67779483443959-1.75910037309687i</v>
      </c>
      <c r="E3612" t="str">
        <f t="shared" si="1049"/>
        <v>-3.39770160338571-7.15078820406614i</v>
      </c>
      <c r="F3612" t="str">
        <f t="shared" si="1050"/>
        <v>2.41153780792262-1.29446031678847i</v>
      </c>
      <c r="G3612" t="str">
        <f t="shared" si="1051"/>
        <v>0.828732807057001-0.37674227472428i</v>
      </c>
      <c r="H3612" t="str">
        <f t="shared" si="1052"/>
        <v>0.000701931892856849-1.94152571750344i</v>
      </c>
      <c r="I3612" t="str">
        <f t="shared" si="1053"/>
        <v>-0.0170043494780619-0.0317060571581735i</v>
      </c>
      <c r="K3612" t="str">
        <f t="shared" si="1054"/>
        <v>0.00093106205548533-0.000775090969383935i</v>
      </c>
      <c r="L3612" t="str">
        <f t="shared" si="1055"/>
        <v>0.000714285714285714-0.00160466921052239i</v>
      </c>
      <c r="M3612" t="str">
        <f t="shared" si="1056"/>
        <v>0.0025-0.0000499939555172223i</v>
      </c>
      <c r="N3612">
        <f t="shared" si="1057"/>
        <v>21.546655282857614</v>
      </c>
      <c r="O3612">
        <f t="shared" si="1058"/>
        <v>50.708979543243814</v>
      </c>
      <c r="P3612" s="3">
        <f t="shared" si="1059"/>
        <v>-50.708979543243814</v>
      </c>
      <c r="Q3612" s="3">
        <f t="shared" si="1060"/>
        <v>158.45334471714239</v>
      </c>
      <c r="R3612">
        <f t="shared" si="1061"/>
        <v>-21.546655282857614</v>
      </c>
      <c r="S3612">
        <f t="shared" si="1062"/>
        <v>753.66565153582587</v>
      </c>
      <c r="T3612">
        <f t="shared" si="1045"/>
        <v>-50.708979543243814</v>
      </c>
    </row>
    <row r="3613" spans="1:20" x14ac:dyDescent="0.25">
      <c r="A3613">
        <f t="shared" si="1046"/>
        <v>4753415.5478592031</v>
      </c>
      <c r="B3613">
        <f t="shared" si="1063"/>
        <v>756529.58101166203</v>
      </c>
      <c r="C3613" t="str">
        <f t="shared" si="1047"/>
        <v>-0.00268337757630687+0.00106992079792078i</v>
      </c>
      <c r="D3613" t="str">
        <f t="shared" si="1048"/>
        <v>1.67120801964491-1.75877573210696i</v>
      </c>
      <c r="E3613" t="str">
        <f t="shared" si="1049"/>
        <v>-3.39252360211633-7.1139791796284i</v>
      </c>
      <c r="F3613" t="str">
        <f t="shared" si="1050"/>
        <v>2.40839700831735-1.29644275812082i</v>
      </c>
      <c r="G3613" t="str">
        <f t="shared" si="1051"/>
        <v>0.827653461062617-0.377681359685235i</v>
      </c>
      <c r="H3613" t="str">
        <f t="shared" si="1052"/>
        <v>0.000694943510114104-1.93417232024493i</v>
      </c>
      <c r="I3613" t="str">
        <f t="shared" si="1053"/>
        <v>-0.0169659928192151-0.0315448142364461i</v>
      </c>
      <c r="K3613" t="str">
        <f t="shared" si="1054"/>
        <v>0.000928814793865977-0.000773315486186395i</v>
      </c>
      <c r="L3613" t="str">
        <f t="shared" si="1055"/>
        <v>0.000714285714285714-0.00159859455122773i</v>
      </c>
      <c r="M3613" t="str">
        <f t="shared" si="1056"/>
        <v>0.0025-0.000049804697666091i</v>
      </c>
      <c r="N3613">
        <f t="shared" si="1057"/>
        <v>21.738241398387999</v>
      </c>
      <c r="O3613">
        <f t="shared" si="1058"/>
        <v>50.785608707305762</v>
      </c>
      <c r="P3613" s="3">
        <f t="shared" si="1059"/>
        <v>-50.785608707305762</v>
      </c>
      <c r="Q3613" s="3">
        <f t="shared" si="1060"/>
        <v>158.261758601612</v>
      </c>
      <c r="R3613">
        <f t="shared" si="1061"/>
        <v>-21.738241398387999</v>
      </c>
      <c r="S3613">
        <f t="shared" si="1062"/>
        <v>756.529581011662</v>
      </c>
      <c r="T3613">
        <f t="shared" si="1045"/>
        <v>-50.785608707305762</v>
      </c>
    </row>
    <row r="3614" spans="1:20" x14ac:dyDescent="0.25">
      <c r="A3614">
        <f t="shared" si="1046"/>
        <v>4771478.5269410685</v>
      </c>
      <c r="B3614">
        <f t="shared" si="1063"/>
        <v>759404.39341950638</v>
      </c>
      <c r="C3614" t="str">
        <f t="shared" si="1047"/>
        <v>-0.00265621885113925+0.00106938979460142i</v>
      </c>
      <c r="D3614" t="str">
        <f t="shared" si="1048"/>
        <v>1.66462315407616-1.75842647209262i</v>
      </c>
      <c r="E3614" t="str">
        <f t="shared" si="1049"/>
        <v>-3.38732943227613-7.07730150773165i</v>
      </c>
      <c r="F3614" t="str">
        <f t="shared" si="1050"/>
        <v>2.40524055730484-1.29842580793918i</v>
      </c>
      <c r="G3614" t="str">
        <f t="shared" si="1051"/>
        <v>0.826568736411261-0.378619677775406i</v>
      </c>
      <c r="H3614" t="str">
        <f t="shared" si="1052"/>
        <v>0.000688028012133211-1.92684678974835i</v>
      </c>
      <c r="I3614" t="str">
        <f t="shared" si="1053"/>
        <v>-0.016927690267305-0.0313841341279593i</v>
      </c>
      <c r="K3614" t="str">
        <f t="shared" si="1054"/>
        <v>0.000926577396881981-0.000771537270872098i</v>
      </c>
      <c r="L3614" t="str">
        <f t="shared" si="1055"/>
        <v>0.000714285714285714-0.00159254288825237i</v>
      </c>
      <c r="M3614" t="str">
        <f t="shared" si="1056"/>
        <v>0.0025-0.0000496161562722564i</v>
      </c>
      <c r="N3614">
        <f t="shared" si="1057"/>
        <v>21.929643146153154</v>
      </c>
      <c r="O3614">
        <f t="shared" si="1058"/>
        <v>50.862341812324978</v>
      </c>
      <c r="P3614" s="3">
        <f t="shared" si="1059"/>
        <v>-50.862341812324978</v>
      </c>
      <c r="Q3614" s="3">
        <f t="shared" si="1060"/>
        <v>158.07035685384685</v>
      </c>
      <c r="R3614">
        <f t="shared" si="1061"/>
        <v>-21.929643146153154</v>
      </c>
      <c r="S3614">
        <f t="shared" si="1062"/>
        <v>759.40439341950639</v>
      </c>
      <c r="T3614">
        <f t="shared" si="1045"/>
        <v>-50.862341812324978</v>
      </c>
    </row>
    <row r="3615" spans="1:20" x14ac:dyDescent="0.25">
      <c r="A3615">
        <f t="shared" si="1046"/>
        <v>4789610.1453434443</v>
      </c>
      <c r="B3615">
        <f t="shared" si="1063"/>
        <v>762290.13011450053</v>
      </c>
      <c r="C3615" t="str">
        <f t="shared" si="1047"/>
        <v>-0.0026292729757024+0.0010687522112029i</v>
      </c>
      <c r="D3615" t="str">
        <f t="shared" si="1048"/>
        <v>1.65804042623038-1.75805261126176i</v>
      </c>
      <c r="E3615" t="str">
        <f t="shared" si="1049"/>
        <v>-3.38211902379175-7.04075481297636i</v>
      </c>
      <c r="F3615" t="str">
        <f t="shared" si="1050"/>
        <v>2.40206842909298-1.3004093599706i</v>
      </c>
      <c r="G3615" t="str">
        <f t="shared" si="1051"/>
        <v>0.825478624239385-0.379557196168426i</v>
      </c>
      <c r="H3615" t="str">
        <f t="shared" si="1052"/>
        <v>0.000681184640086693-1.91954902033086i</v>
      </c>
      <c r="I3615" t="str">
        <f t="shared" si="1053"/>
        <v>-0.0168894405575329-0.0312240153166596i</v>
      </c>
      <c r="K3615" t="str">
        <f t="shared" si="1054"/>
        <v>0.000924349863669237-0.000769756389193011i</v>
      </c>
      <c r="L3615" t="str">
        <f t="shared" si="1055"/>
        <v>0.000714285714285714-0.00158651413454111i</v>
      </c>
      <c r="M3615" t="str">
        <f t="shared" si="1056"/>
        <v>0.0025-0.0000494283286234873i</v>
      </c>
      <c r="N3615">
        <f t="shared" si="1057"/>
        <v>22.12085838750437</v>
      </c>
      <c r="O3615">
        <f t="shared" si="1058"/>
        <v>50.939178671993858</v>
      </c>
      <c r="P3615" s="3">
        <f t="shared" si="1059"/>
        <v>-50.939178671993858</v>
      </c>
      <c r="Q3615" s="3">
        <f t="shared" si="1060"/>
        <v>157.87914161249563</v>
      </c>
      <c r="R3615">
        <f t="shared" si="1061"/>
        <v>-22.12085838750437</v>
      </c>
      <c r="S3615">
        <f t="shared" si="1062"/>
        <v>762.29013011450047</v>
      </c>
      <c r="T3615">
        <f t="shared" si="1045"/>
        <v>-50.939178671993858</v>
      </c>
    </row>
    <row r="3616" spans="1:20" x14ac:dyDescent="0.25">
      <c r="A3616">
        <f t="shared" si="1046"/>
        <v>4807810.6638957504</v>
      </c>
      <c r="B3616">
        <f t="shared" si="1063"/>
        <v>765186.83260893566</v>
      </c>
      <c r="C3616" t="str">
        <f t="shared" si="1047"/>
        <v>-0.00260253915932982+0.00106800980837755i</v>
      </c>
      <c r="D3616" t="str">
        <f t="shared" si="1048"/>
        <v>1.65146002435928-1.75765416960585i</v>
      </c>
      <c r="E3616" t="str">
        <f t="shared" si="1049"/>
        <v>-3.37689230780222-7.00433872297755i</v>
      </c>
      <c r="F3616" t="str">
        <f t="shared" si="1050"/>
        <v>2.39888059853937-1.30239330739528i</v>
      </c>
      <c r="G3616" t="str">
        <f t="shared" si="1051"/>
        <v>0.82438311590672-0.380493881836026i</v>
      </c>
      <c r="H3616" t="str">
        <f t="shared" si="1052"/>
        <v>0.000674412642478226-1.91227890671002i</v>
      </c>
      <c r="I3616" t="str">
        <f t="shared" si="1053"/>
        <v>-0.0168512424373384-0.0310644562979351i</v>
      </c>
      <c r="K3616" t="str">
        <f t="shared" si="1054"/>
        <v>0.000922132192806196-0.000767972906650674i</v>
      </c>
      <c r="L3616" t="str">
        <f t="shared" si="1055"/>
        <v>0.000714285714285714-0.00158050820336831i</v>
      </c>
      <c r="M3616" t="str">
        <f t="shared" si="1056"/>
        <v>0.0025-0.0000492412120178196i</v>
      </c>
      <c r="N3616">
        <f t="shared" si="1057"/>
        <v>22.311884993211407</v>
      </c>
      <c r="O3616">
        <f t="shared" si="1058"/>
        <v>51.016119098077688</v>
      </c>
      <c r="P3616" s="3">
        <f t="shared" si="1059"/>
        <v>-51.016119098077688</v>
      </c>
      <c r="Q3616" s="3">
        <f t="shared" si="1060"/>
        <v>157.68811500678859</v>
      </c>
      <c r="R3616">
        <f t="shared" si="1061"/>
        <v>-22.311884993211407</v>
      </c>
      <c r="S3616">
        <f t="shared" si="1062"/>
        <v>765.18683260893567</v>
      </c>
      <c r="T3616">
        <f t="shared" si="1045"/>
        <v>-51.016119098077688</v>
      </c>
    </row>
    <row r="3617" spans="1:20" x14ac:dyDescent="0.25">
      <c r="A3617">
        <f t="shared" si="1046"/>
        <v>4826080.3444185546</v>
      </c>
      <c r="B3617">
        <f t="shared" si="1063"/>
        <v>768094.54257284966</v>
      </c>
      <c r="C3617" t="str">
        <f t="shared" si="1047"/>
        <v>-0.00257601660249348+0.00106716433386446i</v>
      </c>
      <c r="D3617" t="str">
        <f t="shared" si="1048"/>
        <v>1.64488213644778-1.7572311688963i</v>
      </c>
      <c r="E3617" t="str">
        <f t="shared" si="1049"/>
        <v>-3.37164921666974-6.9680528683481i</v>
      </c>
      <c r="F3617" t="str">
        <f t="shared" si="1050"/>
        <v>2.39567704116006-1.30437754284998i</v>
      </c>
      <c r="G3617" t="str">
        <f t="shared" si="1051"/>
        <v>0.823282202999281-0.381429701549226i</v>
      </c>
      <c r="H3617" t="str">
        <f t="shared" si="1052"/>
        <v>0.000667711275084799-1.90503634400241i</v>
      </c>
      <c r="I3617" t="str">
        <f t="shared" si="1053"/>
        <v>-0.0168130946663906-0.0309054555785668i</v>
      </c>
      <c r="K3617" t="str">
        <f t="shared" si="1054"/>
        <v>0.000919924382318915-0.000766186888491653i</v>
      </c>
      <c r="L3617" t="str">
        <f t="shared" si="1055"/>
        <v>0.000714285714285714-0.00157452500833663i</v>
      </c>
      <c r="M3617" t="str">
        <f t="shared" si="1056"/>
        <v>0.0025-0.0000490548037635181i</v>
      </c>
      <c r="N3617">
        <f t="shared" si="1057"/>
        <v>22.502720843545831</v>
      </c>
      <c r="O3617">
        <f t="shared" si="1058"/>
        <v>51.093162900425895</v>
      </c>
      <c r="P3617" s="3">
        <f t="shared" si="1059"/>
        <v>-51.093162900425895</v>
      </c>
      <c r="Q3617" s="3">
        <f t="shared" si="1060"/>
        <v>157.49727915645417</v>
      </c>
      <c r="R3617">
        <f t="shared" si="1061"/>
        <v>-22.502720843545831</v>
      </c>
      <c r="S3617">
        <f t="shared" si="1062"/>
        <v>768.09454257284972</v>
      </c>
      <c r="T3617">
        <f t="shared" si="1045"/>
        <v>-51.093162900425895</v>
      </c>
    </row>
    <row r="3618" spans="1:20" x14ac:dyDescent="0.25">
      <c r="A3618">
        <f t="shared" si="1046"/>
        <v>4844419.4497273443</v>
      </c>
      <c r="B3618">
        <f t="shared" si="1063"/>
        <v>771013.30183462647</v>
      </c>
      <c r="C3618" t="str">
        <f t="shared" si="1047"/>
        <v>-0.0025497044969623+0.00106621752242505i</v>
      </c>
      <c r="D3618" t="str">
        <f t="shared" si="1048"/>
        <v>1.6383069501926-1.75678363268039i</v>
      </c>
      <c r="E3618" t="str">
        <f t="shared" si="1049"/>
        <v>-3.36638968398973-6.93189688268083i</v>
      </c>
      <c r="F3618" t="str">
        <f t="shared" si="1050"/>
        <v>2.39245773313837-1.30636195843136i</v>
      </c>
      <c r="G3618" t="str">
        <f t="shared" si="1051"/>
        <v>0.822175877332377-0.382364621879579i</v>
      </c>
      <c r="H3618" t="str">
        <f t="shared" si="1052"/>
        <v>0.000661079800899069-1.89782122772201i</v>
      </c>
      <c r="I3618" t="str">
        <f t="shared" si="1053"/>
        <v>-0.0167749960165757-0.0307470116766757i</v>
      </c>
      <c r="K3618" t="str">
        <f t="shared" si="1054"/>
        <v>0.000917726429686131-0.000764398399703082i</v>
      </c>
      <c r="L3618" t="str">
        <f t="shared" si="1055"/>
        <v>0.000714285714285714-0.0015685644633758i</v>
      </c>
      <c r="M3618" t="str">
        <f t="shared" si="1056"/>
        <v>0.0025-0.0000488691011790378i</v>
      </c>
      <c r="N3618">
        <f t="shared" si="1057"/>
        <v>22.693363828359395</v>
      </c>
      <c r="O3618">
        <f t="shared" si="1058"/>
        <v>51.170309886985208</v>
      </c>
      <c r="P3618" s="3">
        <f t="shared" si="1059"/>
        <v>-51.170309886985208</v>
      </c>
      <c r="Q3618" s="3">
        <f t="shared" si="1060"/>
        <v>157.3066361716406</v>
      </c>
      <c r="R3618">
        <f t="shared" si="1061"/>
        <v>-22.693363828359395</v>
      </c>
      <c r="S3618">
        <f t="shared" si="1062"/>
        <v>771.01330183462642</v>
      </c>
      <c r="T3618">
        <f t="shared" si="1045"/>
        <v>-51.170309886985208</v>
      </c>
    </row>
    <row r="3619" spans="1:20" x14ac:dyDescent="0.25">
      <c r="A3619">
        <f t="shared" si="1046"/>
        <v>4862828.2436363082</v>
      </c>
      <c r="B3619">
        <f t="shared" si="1063"/>
        <v>773943.15238159802</v>
      </c>
      <c r="C3619" t="str">
        <f t="shared" si="1047"/>
        <v>-0.00252360202596118+0.00106517109578146i</v>
      </c>
      <c r="D3619" t="str">
        <f t="shared" si="1048"/>
        <v>1.6317346529809-1.75631158627691i</v>
      </c>
      <c r="E3619" t="str">
        <f t="shared" si="1049"/>
        <v>-3.36111364460159-6.89587040253113i</v>
      </c>
      <c r="F3619" t="str">
        <f t="shared" si="1050"/>
        <v>2.38922265133352-1.30834644569962i</v>
      </c>
      <c r="G3619" t="str">
        <f t="shared" si="1051"/>
        <v>0.821064130953621-0.383298609200446i</v>
      </c>
      <c r="H3619" t="str">
        <f t="shared" si="1052"/>
        <v>0.000654517490072059-1.89063345377882i</v>
      </c>
      <c r="I3619" t="str">
        <f t="shared" si="1053"/>
        <v>-0.0167369452719884-0.030589123121671i</v>
      </c>
      <c r="K3619" t="str">
        <f t="shared" si="1054"/>
        <v>0.000915538331844383-0.000762607505008288i</v>
      </c>
      <c r="L3619" t="str">
        <f t="shared" si="1055"/>
        <v>0.000714285714285714-0.00156262648274139i</v>
      </c>
      <c r="M3619" t="str">
        <f t="shared" si="1056"/>
        <v>0.0025-0.0000486841015929844i</v>
      </c>
      <c r="N3619">
        <f t="shared" si="1057"/>
        <v>22.883811847165134</v>
      </c>
      <c r="O3619">
        <f t="shared" si="1058"/>
        <v>51.247559863812228</v>
      </c>
      <c r="P3619" s="3">
        <f t="shared" si="1059"/>
        <v>-51.247559863812228</v>
      </c>
      <c r="Q3619" s="3">
        <f t="shared" si="1060"/>
        <v>157.11618815283487</v>
      </c>
      <c r="R3619">
        <f t="shared" si="1061"/>
        <v>-22.883811847165134</v>
      </c>
      <c r="S3619">
        <f t="shared" si="1062"/>
        <v>773.943152381598</v>
      </c>
      <c r="T3619">
        <f t="shared" si="1045"/>
        <v>-51.247559863812228</v>
      </c>
    </row>
    <row r="3620" spans="1:20" x14ac:dyDescent="0.25">
      <c r="A3620">
        <f t="shared" si="1046"/>
        <v>4881306.9909621263</v>
      </c>
      <c r="B3620">
        <f t="shared" si="1063"/>
        <v>776884.13636064809</v>
      </c>
      <c r="C3620" t="str">
        <f t="shared" si="1047"/>
        <v>-0.00249770836433044+0.00106402676255746i</v>
      </c>
      <c r="D3620" t="str">
        <f t="shared" si="1048"/>
        <v>1.62516543186905-1.75581505677159i</v>
      </c>
      <c r="E3620" t="str">
        <f t="shared" si="1049"/>
        <v>-3.35582103459887-6.85997306739938i</v>
      </c>
      <c r="F3620" t="str">
        <f t="shared" si="1050"/>
        <v>2.38597177328956-1.31033089568217i</v>
      </c>
      <c r="G3620" t="str">
        <f t="shared" si="1051"/>
        <v>0.819946956145949-0.38423162968832i</v>
      </c>
      <c r="H3620" t="str">
        <f t="shared" si="1052"/>
        <v>0.000648023619855956-1.88347291847726i</v>
      </c>
      <c r="I3620" t="str">
        <f t="shared" si="1053"/>
        <v>-0.0166989412289221-0.0304317884541974i</v>
      </c>
      <c r="K3620" t="str">
        <f t="shared" si="1054"/>
        <v>0.000913360085193105-0.0007608142688625i</v>
      </c>
      <c r="L3620" t="str">
        <f t="shared" si="1055"/>
        <v>0.000714285714285714-0.00155671098101353i</v>
      </c>
      <c r="M3620" t="str">
        <f t="shared" si="1056"/>
        <v>0.0025-0.000048499802344077i</v>
      </c>
      <c r="N3620">
        <f t="shared" si="1057"/>
        <v>23.074062809215746</v>
      </c>
      <c r="O3620">
        <f t="shared" si="1058"/>
        <v>51.324912635085902</v>
      </c>
      <c r="P3620" s="3">
        <f t="shared" si="1059"/>
        <v>-51.324912635085902</v>
      </c>
      <c r="Q3620" s="3">
        <f t="shared" si="1060"/>
        <v>156.92593719078425</v>
      </c>
      <c r="R3620">
        <f t="shared" si="1061"/>
        <v>-23.074062809215746</v>
      </c>
      <c r="S3620">
        <f t="shared" si="1062"/>
        <v>776.88413636064809</v>
      </c>
      <c r="T3620">
        <f t="shared" si="1045"/>
        <v>-51.324912635085902</v>
      </c>
    </row>
    <row r="3621" spans="1:20" x14ac:dyDescent="0.25">
      <c r="A3621">
        <f t="shared" si="1046"/>
        <v>4899855.9575277828</v>
      </c>
      <c r="B3621">
        <f t="shared" si="1063"/>
        <v>779836.29607881862</v>
      </c>
      <c r="C3621" t="str">
        <f t="shared" si="1047"/>
        <v>-0.00247202267868565+0.00106278621822205i</v>
      </c>
      <c r="D3621" t="str">
        <f t="shared" si="1048"/>
        <v>1.61859947356148-1.75529407301215i</v>
      </c>
      <c r="E3621" t="str">
        <f t="shared" si="1049"/>
        <v>-3.35051179134009-6.82420451971324i</v>
      </c>
      <c r="F3621" t="str">
        <f t="shared" si="1050"/>
        <v>2.38270507724407-1.3123151988775i</v>
      </c>
      <c r="G3621" t="str">
        <f t="shared" si="1051"/>
        <v>0.818824345430627-0.385163649324196i</v>
      </c>
      <c r="H3621" t="str">
        <f t="shared" si="1052"/>
        <v>0.000641597474547382-1.87633951851478i</v>
      </c>
      <c r="I3621" t="str">
        <f t="shared" si="1053"/>
        <v>-0.0166609826958609-0.0302750062260829i</v>
      </c>
      <c r="K3621" t="str">
        <f t="shared" si="1054"/>
        <v>0.000911191685599835-0.00075901875544866i</v>
      </c>
      <c r="L3621" t="str">
        <f t="shared" si="1055"/>
        <v>0.000714285714285714-0.00155081787309577i</v>
      </c>
      <c r="M3621" t="str">
        <f t="shared" si="1056"/>
        <v>0.0025-0.0000483162007811086i</v>
      </c>
      <c r="N3621">
        <f t="shared" si="1057"/>
        <v>23.264114633583034</v>
      </c>
      <c r="O3621">
        <f t="shared" si="1058"/>
        <v>51.402368003119776</v>
      </c>
      <c r="P3621" s="3">
        <f t="shared" si="1059"/>
        <v>-51.402368003119776</v>
      </c>
      <c r="Q3621" s="3">
        <f t="shared" si="1060"/>
        <v>156.73588536641697</v>
      </c>
      <c r="R3621">
        <f t="shared" si="1061"/>
        <v>-23.264114633583034</v>
      </c>
      <c r="S3621">
        <f t="shared" si="1062"/>
        <v>779.83629607881858</v>
      </c>
      <c r="T3621">
        <f t="shared" si="1045"/>
        <v>-51.402368003119776</v>
      </c>
    </row>
    <row r="3622" spans="1:20" x14ac:dyDescent="0.25">
      <c r="A3622">
        <f t="shared" si="1046"/>
        <v>4918475.4101663884</v>
      </c>
      <c r="B3622">
        <f t="shared" si="1063"/>
        <v>782799.67400391819</v>
      </c>
      <c r="C3622" t="str">
        <f t="shared" si="1047"/>
        <v>-0.00244654412757731+0.00106145114503532i</v>
      </c>
      <c r="D3622" t="str">
        <f t="shared" si="1048"/>
        <v>1.61203696438952-1.75474866560303i</v>
      </c>
      <c r="E3622" t="str">
        <f t="shared" si="1049"/>
        <v>-3.3451858534588-6.78856440480971i</v>
      </c>
      <c r="F3622" t="str">
        <f t="shared" si="1050"/>
        <v>2.37942254213693-1.31429924525907i</v>
      </c>
      <c r="G3622" t="str">
        <f t="shared" si="1051"/>
        <v>0.817696291570276-0.386094633894974i</v>
      </c>
      <c r="H3622" t="str">
        <f t="shared" si="1052"/>
        <v>0.000635238345430677-1.86923315098032i</v>
      </c>
      <c r="I3622" t="str">
        <f t="shared" si="1053"/>
        <v>-0.0166230684934702-0.0301187750002829i</v>
      </c>
      <c r="K3622" t="str">
        <f t="shared" si="1054"/>
        <v>0.000909033128405343-0.000757221028673288i</v>
      </c>
      <c r="L3622" t="str">
        <f t="shared" si="1055"/>
        <v>0.000714285714285714-0.00154494707421376i</v>
      </c>
      <c r="M3622" t="str">
        <f t="shared" si="1056"/>
        <v>0.0025-0.0000481332942629097i</v>
      </c>
      <c r="N3622">
        <f t="shared" si="1057"/>
        <v>23.453965249233761</v>
      </c>
      <c r="O3622">
        <f t="shared" si="1058"/>
        <v>51.4799257683758</v>
      </c>
      <c r="P3622" s="3">
        <f t="shared" si="1059"/>
        <v>-51.4799257683758</v>
      </c>
      <c r="Q3622" s="3">
        <f t="shared" si="1060"/>
        <v>156.54603475076624</v>
      </c>
      <c r="R3622">
        <f t="shared" si="1061"/>
        <v>-23.453965249233761</v>
      </c>
      <c r="S3622">
        <f t="shared" si="1062"/>
        <v>782.7996740039182</v>
      </c>
      <c r="T3622">
        <f t="shared" si="1045"/>
        <v>-51.4799257683758</v>
      </c>
    </row>
    <row r="3623" spans="1:20" x14ac:dyDescent="0.25">
      <c r="A3623">
        <f t="shared" si="1046"/>
        <v>4937165.616725021</v>
      </c>
      <c r="B3623">
        <f t="shared" si="1063"/>
        <v>785774.3127651331</v>
      </c>
      <c r="C3623" t="str">
        <f t="shared" si="1047"/>
        <v>-0.00242127186165116+0.00106002321199724i</v>
      </c>
      <c r="D3623" t="str">
        <f t="shared" si="1048"/>
        <v>1.60547809029046-1.75417886689986i</v>
      </c>
      <c r="E3623" t="str">
        <f t="shared" si="1049"/>
        <v>-3.33984316087432-6.75305237091729i</v>
      </c>
      <c r="F3623" t="str">
        <f t="shared" si="1050"/>
        <v>2.37612414761908-1.3162829242794i</v>
      </c>
      <c r="G3623" t="str">
        <f t="shared" si="1051"/>
        <v>0.816562787571884-0.387024548994916i</v>
      </c>
      <c r="H3623" t="str">
        <f t="shared" si="1052"/>
        <v>0.000628945530721661-1.86215371335289i</v>
      </c>
      <c r="I3623" t="str">
        <f t="shared" si="1053"/>
        <v>-0.0165851974545893-0.0299630933508268i</v>
      </c>
      <c r="K3623" t="str">
        <f t="shared" si="1054"/>
        <v>0.000906884408428853-0.000755421152162466i</v>
      </c>
      <c r="L3623" t="str">
        <f t="shared" si="1055"/>
        <v>0.000714285714285714-0.00153909849991408i</v>
      </c>
      <c r="M3623" t="str">
        <f t="shared" si="1056"/>
        <v>0.0025-0.0000479510801583081i</v>
      </c>
      <c r="N3623">
        <f t="shared" si="1057"/>
        <v>23.643612595108834</v>
      </c>
      <c r="O3623">
        <f t="shared" si="1058"/>
        <v>51.557585729476585</v>
      </c>
      <c r="P3623" s="3">
        <f t="shared" si="1059"/>
        <v>-51.557585729476585</v>
      </c>
      <c r="Q3623" s="3">
        <f t="shared" si="1060"/>
        <v>156.35638740489117</v>
      </c>
      <c r="R3623">
        <f t="shared" si="1061"/>
        <v>-23.643612595108834</v>
      </c>
      <c r="S3623">
        <f t="shared" si="1062"/>
        <v>785.77431276513312</v>
      </c>
      <c r="T3623">
        <f t="shared" si="1045"/>
        <v>-51.557585729476585</v>
      </c>
    </row>
    <row r="3624" spans="1:20" x14ac:dyDescent="0.25">
      <c r="A3624">
        <f t="shared" si="1046"/>
        <v>4955926.846068576</v>
      </c>
      <c r="B3624">
        <f t="shared" si="1063"/>
        <v>788760.25515364064</v>
      </c>
      <c r="C3624" t="str">
        <f t="shared" si="1047"/>
        <v>-0.00239620502380849+0.00105850407479872i</v>
      </c>
      <c r="D3624" t="str">
        <f t="shared" si="1048"/>
        <v>1.59892303678658-1.75358471100366i</v>
      </c>
      <c r="E3624" t="str">
        <f t="shared" si="1049"/>
        <v>-3.33448365480199-6.71766806913801i</v>
      </c>
      <c r="F3624" t="str">
        <f t="shared" si="1050"/>
        <v>2.37280987406137-1.3182661248743i</v>
      </c>
      <c r="G3624" t="str">
        <f t="shared" si="1051"/>
        <v>0.815423826689822-0.387953360027142i</v>
      </c>
      <c r="H3624" t="str">
        <f t="shared" si="1052"/>
        <v>0.000622718335511483-1.85510110350005i</v>
      </c>
      <c r="I3624" t="str">
        <f t="shared" si="1053"/>
        <v>-0.0165473684242244-0.0298079598627624i</v>
      </c>
      <c r="K3624" t="str">
        <f t="shared" si="1054"/>
        <v>0.000904745519973266-0.000753619189257884i</v>
      </c>
      <c r="L3624" t="str">
        <f t="shared" si="1055"/>
        <v>0.000714285714285714-0.00153327206606304i</v>
      </c>
      <c r="M3624" t="str">
        <f t="shared" si="1056"/>
        <v>0.0025-0.0000477695558460929i</v>
      </c>
      <c r="N3624">
        <f t="shared" si="1057"/>
        <v>23.833054620197601</v>
      </c>
      <c r="O3624">
        <f t="shared" si="1058"/>
        <v>51.635347683218612</v>
      </c>
      <c r="P3624" s="3">
        <f t="shared" si="1059"/>
        <v>-51.635347683218612</v>
      </c>
      <c r="Q3624" s="3">
        <f t="shared" si="1060"/>
        <v>156.1669453798024</v>
      </c>
      <c r="R3624">
        <f t="shared" si="1061"/>
        <v>-23.833054620197601</v>
      </c>
      <c r="S3624">
        <f t="shared" si="1062"/>
        <v>788.76025515364063</v>
      </c>
      <c r="T3624">
        <f t="shared" si="1045"/>
        <v>-51.635347683218612</v>
      </c>
    </row>
    <row r="3625" spans="1:20" x14ac:dyDescent="0.25">
      <c r="A3625">
        <f t="shared" si="1046"/>
        <v>4974759.3680836372</v>
      </c>
      <c r="B3625">
        <f t="shared" si="1063"/>
        <v>791757.54412322445</v>
      </c>
      <c r="C3625" t="str">
        <f t="shared" si="1047"/>
        <v>-0.00237134274936656+0.00105689537577538i</v>
      </c>
      <c r="D3625" t="str">
        <f t="shared" si="1048"/>
        <v>1.59237198896443-1.75296623375469i</v>
      </c>
      <c r="E3625" t="str">
        <f t="shared" si="1049"/>
        <v>-3.32910727776379-6.68241115342914i</v>
      </c>
      <c r="F3625" t="str">
        <f t="shared" si="1050"/>
        <v>2.36947970256326-1.3202487354672i</v>
      </c>
      <c r="G3625" t="str">
        <f t="shared" si="1051"/>
        <v>0.814279402428861-0.38888103220517i</v>
      </c>
      <c r="H3625" t="str">
        <f t="shared" si="1052"/>
        <v>0.000616556071710843-1.84807521967649i</v>
      </c>
      <c r="I3625" t="str">
        <f t="shared" si="1053"/>
        <v>-0.016509580259541-0.0296533731321001i</v>
      </c>
      <c r="K3625" t="str">
        <f t="shared" si="1054"/>
        <v>0.000902616456830386-0.000751815203012975i</v>
      </c>
      <c r="L3625" t="str">
        <f t="shared" si="1055"/>
        <v>0.000714285714285714-0.00152746768884543i</v>
      </c>
      <c r="M3625" t="str">
        <f t="shared" si="1056"/>
        <v>0.0025-0.000047588718714976i</v>
      </c>
      <c r="N3625">
        <f t="shared" si="1057"/>
        <v>24.022289283615123</v>
      </c>
      <c r="O3625">
        <f t="shared" si="1058"/>
        <v>51.713211424585282</v>
      </c>
      <c r="P3625" s="3">
        <f t="shared" si="1059"/>
        <v>-51.713211424585282</v>
      </c>
      <c r="Q3625" s="3">
        <f t="shared" si="1060"/>
        <v>155.97771071638488</v>
      </c>
      <c r="R3625">
        <f t="shared" si="1061"/>
        <v>-24.022289283615123</v>
      </c>
      <c r="S3625">
        <f t="shared" si="1062"/>
        <v>791.75754412322442</v>
      </c>
      <c r="T3625">
        <f t="shared" si="1045"/>
        <v>-51.713211424585282</v>
      </c>
    </row>
    <row r="3626" spans="1:20" x14ac:dyDescent="0.25">
      <c r="A3626">
        <f t="shared" si="1046"/>
        <v>4993663.4536823547</v>
      </c>
      <c r="B3626">
        <f t="shared" si="1063"/>
        <v>794766.2227908927</v>
      </c>
      <c r="C3626" t="str">
        <f t="shared" si="1047"/>
        <v>-0.00234668416621908+0.00105519874386365i</v>
      </c>
      <c r="D3626" t="str">
        <f t="shared" si="1048"/>
        <v>1.58582513145405-1.75232347272598i</v>
      </c>
      <c r="E3626" t="str">
        <f t="shared" si="1049"/>
        <v>-3.32371397359861-6.64728128058509i</v>
      </c>
      <c r="F3626" t="str">
        <f t="shared" si="1050"/>
        <v>2.36613361496162-1.3222306439736i</v>
      </c>
      <c r="G3626" t="str">
        <f t="shared" si="1051"/>
        <v>0.813129508547181-0.389807530554504i</v>
      </c>
      <c r="H3626" t="str">
        <f t="shared" si="1052"/>
        <v>0.000610458057994419-1.84107596052256i</v>
      </c>
      <c r="I3626" t="str">
        <f t="shared" si="1053"/>
        <v>-0.0164718318298578-0.0294993317657559i</v>
      </c>
      <c r="K3626" t="str">
        <f t="shared" si="1054"/>
        <v>0.000900497212286178-0.000750009256189133i</v>
      </c>
      <c r="L3626" t="str">
        <f t="shared" si="1055"/>
        <v>0.000714285714285714-0.00152168528476333i</v>
      </c>
      <c r="M3626" t="str">
        <f t="shared" si="1056"/>
        <v>0.0025-0.0000474085661635545i</v>
      </c>
      <c r="N3626">
        <f t="shared" si="1057"/>
        <v>24.2113145546748</v>
      </c>
      <c r="O3626">
        <f t="shared" si="1058"/>
        <v>51.791176746760499</v>
      </c>
      <c r="P3626" s="3">
        <f t="shared" si="1059"/>
        <v>-51.791176746760499</v>
      </c>
      <c r="Q3626" s="3">
        <f t="shared" si="1060"/>
        <v>155.7886854453252</v>
      </c>
      <c r="R3626">
        <f t="shared" si="1061"/>
        <v>-24.2113145546748</v>
      </c>
      <c r="S3626">
        <f t="shared" si="1062"/>
        <v>794.7662227908927</v>
      </c>
      <c r="T3626">
        <f t="shared" si="1045"/>
        <v>-51.791176746760499</v>
      </c>
    </row>
    <row r="3627" spans="1:20" x14ac:dyDescent="0.25">
      <c r="A3627">
        <f t="shared" si="1046"/>
        <v>5012639.3748063473</v>
      </c>
      <c r="B3627">
        <f t="shared" si="1063"/>
        <v>797786.33443749812</v>
      </c>
      <c r="C3627" t="str">
        <f t="shared" si="1047"/>
        <v>-0.00232222839499687+0.00105341579455958i</v>
      </c>
      <c r="D3627" t="str">
        <f t="shared" si="1048"/>
        <v>1.57928264840841-1.75165646721665i</v>
      </c>
      <c r="E3627" t="str">
        <f t="shared" si="1049"/>
        <v>-3.31830368747272-6.61227811021897i</v>
      </c>
      <c r="F3627" t="str">
        <f t="shared" si="1050"/>
        <v>2.36277159383948-1.32421173780565i</v>
      </c>
      <c r="G3627" t="str">
        <f t="shared" si="1051"/>
        <v>0.81197413905939-0.390732819914264i</v>
      </c>
      <c r="H3627" t="str">
        <f t="shared" si="1052"/>
        <v>0.000604423619745572-1.83410322506281i</v>
      </c>
      <c r="I3627" t="str">
        <f t="shared" si="1053"/>
        <v>-0.0164341220166403-0.0293458343814943i</v>
      </c>
      <c r="K3627" t="str">
        <f t="shared" si="1054"/>
        <v>0.000898387779126054-0.000748201411252033i</v>
      </c>
      <c r="L3627" t="str">
        <f t="shared" si="1055"/>
        <v>0.000714285714285714-0.00151592477063492i</v>
      </c>
      <c r="M3627" t="str">
        <f t="shared" si="1056"/>
        <v>0.0025-0.0000472290956002735i</v>
      </c>
      <c r="N3627">
        <f t="shared" si="1057"/>
        <v>24.400128412963312</v>
      </c>
      <c r="O3627">
        <f t="shared" si="1058"/>
        <v>51.86924344114157</v>
      </c>
      <c r="P3627" s="3">
        <f t="shared" si="1059"/>
        <v>-51.86924344114157</v>
      </c>
      <c r="Q3627" s="3">
        <f t="shared" si="1060"/>
        <v>155.59987158703669</v>
      </c>
      <c r="R3627">
        <f t="shared" si="1061"/>
        <v>-24.400128412963312</v>
      </c>
      <c r="S3627">
        <f t="shared" si="1062"/>
        <v>797.78633443749811</v>
      </c>
      <c r="T3627">
        <f t="shared" si="1045"/>
        <v>-51.86924344114157</v>
      </c>
    </row>
    <row r="3628" spans="1:20" x14ac:dyDescent="0.25">
      <c r="A3628">
        <f t="shared" si="1046"/>
        <v>5031687.404430612</v>
      </c>
      <c r="B3628">
        <f t="shared" si="1063"/>
        <v>800817.92250836059</v>
      </c>
      <c r="C3628" t="str">
        <f t="shared" si="1047"/>
        <v>-0.00229797454922838+0.00105154812988013i</v>
      </c>
      <c r="D3628" t="str">
        <f t="shared" si="1048"/>
        <v>1.57274472348294-1.75096525824491i</v>
      </c>
      <c r="E3628" t="str">
        <f t="shared" si="1049"/>
        <v>-3.31287636589028-6.57740130474432i</v>
      </c>
      <c r="F3628" t="str">
        <f t="shared" si="1050"/>
        <v>2.35939362253482-1.32619190387695i</v>
      </c>
      <c r="G3628" t="str">
        <f t="shared" si="1051"/>
        <v>0.810813288239523-0.391656864938859i</v>
      </c>
      <c r="H3628" t="str">
        <f t="shared" si="1052"/>
        <v>0.00059845208900132-1.82715691270458i</v>
      </c>
      <c r="I3628" t="str">
        <f t="shared" si="1053"/>
        <v>-0.0163964497134955-0.0291928796078712i</v>
      </c>
      <c r="K3628" t="str">
        <f t="shared" si="1054"/>
        <v>0.000896288149640136-0.000746391730367998i</v>
      </c>
      <c r="L3628" t="str">
        <f t="shared" si="1055"/>
        <v>0.000714285714285714-0.00151018606359326i</v>
      </c>
      <c r="M3628" t="str">
        <f t="shared" si="1056"/>
        <v>0.0025-0.0000470503044433886i</v>
      </c>
      <c r="N3628">
        <f t="shared" si="1057"/>
        <v>24.588728848415343</v>
      </c>
      <c r="O3628">
        <f t="shared" si="1058"/>
        <v>51.947411297352708</v>
      </c>
      <c r="P3628" s="3">
        <f t="shared" si="1059"/>
        <v>-51.947411297352708</v>
      </c>
      <c r="Q3628" s="3">
        <f t="shared" si="1060"/>
        <v>155.41127115158466</v>
      </c>
      <c r="R3628">
        <f t="shared" si="1061"/>
        <v>-24.588728848415343</v>
      </c>
      <c r="S3628">
        <f t="shared" si="1062"/>
        <v>800.81792250836054</v>
      </c>
      <c r="T3628">
        <f t="shared" ref="T3628:T3691" si="1064">P3628</f>
        <v>-51.947411297352708</v>
      </c>
    </row>
    <row r="3629" spans="1:20" x14ac:dyDescent="0.25">
      <c r="A3629">
        <f t="shared" ref="A3629:A3692" si="1065">2*PI()*B3629</f>
        <v>5050807.816567448</v>
      </c>
      <c r="B3629">
        <f t="shared" si="1063"/>
        <v>803861.03061389236</v>
      </c>
      <c r="C3629" t="str">
        <f t="shared" ref="C3629:C3692" si="1066">IMPRODUCT(D3629,E3629,$C$40,,K3629,$C$41)</f>
        <v>-0.00227392173550023+0.00104959733832672i</v>
      </c>
      <c r="D3629" t="str">
        <f t="shared" ref="D3629:D3692" si="1067">IMDIV(IMPRODUCT($C$37,$C$38,COMPLEX(1,A3629/$C$38)),IMSUM(-1*A3629*A3629/$C$39,COMPLEX(0,1*A3629)))</f>
        <v>1.56621153981518-1.75024988854072i</v>
      </c>
      <c r="E3629" t="str">
        <f t="shared" ref="E3629:E3692" si="1068">IMDIV(IMPRODUCT(IMSUM(F3629,G3629),$C$29,H3629),IMSUM(1,I3629))</f>
        <v>-3.30743195670353-6.54265052935621i</v>
      </c>
      <c r="F3629" t="str">
        <f t="shared" ref="F3629:F3692" si="1069">IMDIV(IMPRODUCT($C$14,$C$15,COMPLEX(1,A3629/$C$15)),IMSUM(-1*A3629*A3629/$C$16,COMPLEX(0,A3629)))</f>
        <v>2.35599968514927-1.32817102860734i</v>
      </c>
      <c r="G3629" t="str">
        <f t="shared" ref="G3629:G3692" si="1070">IMDIV(1,COMPLEX(1,A3629*$C$9*$C$10))</f>
        <v>0.809646950624054-0.392579630099709i</v>
      </c>
      <c r="H3629" t="str">
        <f t="shared" ref="H3629:H3692" si="1071">IMDIV($C$3,IMSUM(K3629,COMPLEX(0,$C$28*A3629)))</f>
        <v>0.00059254280439757-1.82023692323649i</v>
      </c>
      <c r="I3629" t="str">
        <f t="shared" ref="I3629:I3692" si="1072">IMPRODUCT(F3629,$C$29,H3629,$C$31)</f>
        <v>-0.0163588138261661-0.0290404660841734i</v>
      </c>
      <c r="K3629" t="str">
        <f t="shared" ref="K3629:K3692" si="1073">IF($C$26&lt;=0,IMDIV(1,IMSUM(IMDIV(1,L3629),1/$C$18)),IMDIV(1,IMSUM(IMDIV(1,L3629),1/$C$18,IMDIV(1,M3629))))</f>
        <v>0.000894198315628584-0.000744580275400493i</v>
      </c>
      <c r="L3629" t="str">
        <f t="shared" ref="L3629:L3692" si="1074">IMSUM($C$21/$C$22,IMDIV(1,COMPLEX(0,$C$20*$C$22*A3629)))</f>
        <v>0.000714285714285714-0.00150446908108514i</v>
      </c>
      <c r="M3629" t="str">
        <f t="shared" ref="M3629:M3692" si="1075">IMSUM($C$25/$C$26,IMDIV(1,COMPLEX(0,$C$24*$C$26*A3629)))</f>
        <v>0.0025-0.0000468721901209291i</v>
      </c>
      <c r="N3629">
        <f t="shared" ref="N3629:N3692" si="1076">ABS(R3629)</f>
        <v>24.777113861382446</v>
      </c>
      <c r="O3629">
        <f t="shared" ref="O3629:O3692" si="1077">ABS(P3629)</f>
        <v>52.025680103258779</v>
      </c>
      <c r="P3629" s="3">
        <f t="shared" ref="P3629:P3692" si="1078">20*LOG10(IMABS(C3629))</f>
        <v>-52.025680103258779</v>
      </c>
      <c r="Q3629" s="3">
        <f t="shared" ref="Q3629:Q3692" si="1079">IMARGUMENT(C3629)*180/PI()</f>
        <v>155.22288613861755</v>
      </c>
      <c r="R3629">
        <f t="shared" ref="R3629:R3692" si="1080">IF(Q3629&lt;0,Q3629+180,Q3629-180)</f>
        <v>-24.777113861382446</v>
      </c>
      <c r="S3629">
        <f t="shared" ref="S3629:S3692" si="1081">B3629/1000</f>
        <v>803.86103061389235</v>
      </c>
      <c r="T3629">
        <f t="shared" si="1064"/>
        <v>-52.025680103258779</v>
      </c>
    </row>
    <row r="3630" spans="1:20" x14ac:dyDescent="0.25">
      <c r="A3630">
        <f t="shared" si="1065"/>
        <v>5070000.8862704048</v>
      </c>
      <c r="B3630">
        <f t="shared" ref="B3630:B3693" si="1082">B3629*(1+B$42)</f>
        <v>806915.70253022516</v>
      </c>
      <c r="C3630" t="str">
        <f t="shared" si="1066"/>
        <v>-0.00225006905361766+0.00104756499485157i</v>
      </c>
      <c r="D3630" t="str">
        <f t="shared" si="1067"/>
        <v>1.5596832800045-1.74951040253821i</v>
      </c>
      <c r="E3630" t="str">
        <f t="shared" si="1068"/>
        <v>-3.30197040912328-6.50802545201297i</v>
      </c>
      <c r="F3630" t="str">
        <f t="shared" si="1069"/>
        <v>2.35258976655685-1.3301489979279i</v>
      </c>
      <c r="G3630" t="str">
        <f t="shared" si="1070"/>
        <v>0.808475121014893-0.393501079687016i</v>
      </c>
      <c r="H3630" t="str">
        <f t="shared" si="1071"/>
        <v>0.000586695111114625-1.8133431568271i</v>
      </c>
      <c r="I3630" t="str">
        <f t="shared" si="1072"/>
        <v>-0.0163212132725256-0.0288885924603613i</v>
      </c>
      <c r="K3630" t="str">
        <f t="shared" si="1073"/>
        <v>0.00089211826840689-0.000742767107906664i</v>
      </c>
      <c r="L3630" t="str">
        <f t="shared" si="1074"/>
        <v>0.000714285714285714-0.00149877374086984i</v>
      </c>
      <c r="M3630" t="str">
        <f t="shared" si="1075"/>
        <v>0.0025-0.0000466947500706606i</v>
      </c>
      <c r="N3630">
        <f t="shared" si="1076"/>
        <v>24.965281462707992</v>
      </c>
      <c r="O3630">
        <f t="shared" si="1077"/>
        <v>52.104049644978623</v>
      </c>
      <c r="P3630" s="3">
        <f t="shared" si="1078"/>
        <v>-52.104049644978623</v>
      </c>
      <c r="Q3630" s="3">
        <f t="shared" si="1079"/>
        <v>155.03471853729201</v>
      </c>
      <c r="R3630">
        <f t="shared" si="1080"/>
        <v>-24.965281462707992</v>
      </c>
      <c r="S3630">
        <f t="shared" si="1081"/>
        <v>806.91570253022519</v>
      </c>
      <c r="T3630">
        <f t="shared" si="1064"/>
        <v>-52.104049644978623</v>
      </c>
    </row>
    <row r="3631" spans="1:20" x14ac:dyDescent="0.25">
      <c r="A3631">
        <f t="shared" si="1065"/>
        <v>5089266.8896382321</v>
      </c>
      <c r="B3631">
        <f t="shared" si="1082"/>
        <v>809981.98219984001</v>
      </c>
      <c r="C3631" t="str">
        <f t="shared" si="1066"/>
        <v>-0.00222641559676485+0.00104545266082624i</v>
      </c>
      <c r="D3631" t="str">
        <f t="shared" si="1067"/>
        <v>1.55316012609207-1.74874684636784i</v>
      </c>
      <c r="E3631" t="str">
        <f t="shared" si="1068"/>
        <v>-3.29649167372916-6.473525743417i</v>
      </c>
      <c r="F3631" t="str">
        <f t="shared" si="1069"/>
        <v>2.3491638524127-1.3321256972861i</v>
      </c>
      <c r="G3631" t="str">
        <f t="shared" si="1070"/>
        <v>0.807297794482382-0.394421177811567i</v>
      </c>
      <c r="H3631" t="str">
        <f t="shared" si="1071"/>
        <v>0.000580908360822931-1.8064755140234i</v>
      </c>
      <c r="I3631" t="str">
        <f t="shared" si="1072"/>
        <v>-0.0162836469825736-0.0287372573970073i</v>
      </c>
      <c r="K3631" t="str">
        <f t="shared" si="1073"/>
        <v>0.000890047998811202-0.000740952289133976i</v>
      </c>
      <c r="L3631" t="str">
        <f t="shared" si="1074"/>
        <v>0.000714285714285714-0.00149309996101797i</v>
      </c>
      <c r="M3631" t="str">
        <f t="shared" si="1075"/>
        <v>0.0025-0.0000465179817400484i</v>
      </c>
      <c r="N3631">
        <f t="shared" si="1076"/>
        <v>25.153229673795607</v>
      </c>
      <c r="O3631">
        <f t="shared" si="1077"/>
        <v>52.182519706899022</v>
      </c>
      <c r="P3631" s="3">
        <f t="shared" si="1078"/>
        <v>-52.182519706899022</v>
      </c>
      <c r="Q3631" s="3">
        <f t="shared" si="1079"/>
        <v>154.84677032620439</v>
      </c>
      <c r="R3631">
        <f t="shared" si="1080"/>
        <v>-25.153229673795607</v>
      </c>
      <c r="S3631">
        <f t="shared" si="1081"/>
        <v>809.98198219983999</v>
      </c>
      <c r="T3631">
        <f t="shared" si="1064"/>
        <v>-52.182519706899022</v>
      </c>
    </row>
    <row r="3632" spans="1:20" x14ac:dyDescent="0.25">
      <c r="A3632">
        <f t="shared" si="1065"/>
        <v>5108606.1038188571</v>
      </c>
      <c r="B3632">
        <f t="shared" si="1082"/>
        <v>813059.91373219946</v>
      </c>
      <c r="C3632" t="str">
        <f t="shared" si="1066"/>
        <v>-0.00220296045166515+0.00104326188401283i</v>
      </c>
      <c r="D3632" t="str">
        <f t="shared" si="1067"/>
        <v>1.54664225954084-1.74795926784822i</v>
      </c>
      <c r="E3632" t="str">
        <f t="shared" si="1068"/>
        <v>-3.29099570248009-6.43915107699614i</v>
      </c>
      <c r="F3632" t="str">
        <f t="shared" si="1069"/>
        <v>2.34572192916175-1.33410101165107i</v>
      </c>
      <c r="G3632" t="str">
        <f t="shared" si="1070"/>
        <v>0.806114966368286-0.3953398884066i</v>
      </c>
      <c r="H3632" t="str">
        <f t="shared" si="1071"/>
        <v>0.000575181911629159-1.79963389574944i</v>
      </c>
      <c r="I3632" t="str">
        <f t="shared" si="1072"/>
        <v>-0.0162461138984323-0.0285864595652361i</v>
      </c>
      <c r="K3632" t="str">
        <f t="shared" si="1073"/>
        <v>0.000887987497203681-0.000739135880016947i</v>
      </c>
      <c r="L3632" t="str">
        <f t="shared" si="1074"/>
        <v>0.000714285714285714-0.00148744765991031i</v>
      </c>
      <c r="M3632" t="str">
        <f t="shared" si="1075"/>
        <v>0.0025-0.0000463418825862207i</v>
      </c>
      <c r="N3632">
        <f t="shared" si="1076"/>
        <v>25.340956526681026</v>
      </c>
      <c r="O3632">
        <f t="shared" si="1077"/>
        <v>52.261090071688102</v>
      </c>
      <c r="P3632" s="3">
        <f t="shared" si="1078"/>
        <v>-52.261090071688102</v>
      </c>
      <c r="Q3632" s="3">
        <f t="shared" si="1079"/>
        <v>154.65904347331897</v>
      </c>
      <c r="R3632">
        <f t="shared" si="1080"/>
        <v>-25.340956526681026</v>
      </c>
      <c r="S3632">
        <f t="shared" si="1081"/>
        <v>813.05991373219945</v>
      </c>
      <c r="T3632">
        <f t="shared" si="1064"/>
        <v>-52.261090071688102</v>
      </c>
    </row>
    <row r="3633" spans="1:20" x14ac:dyDescent="0.25">
      <c r="A3633">
        <f t="shared" si="1065"/>
        <v>5128018.8070133692</v>
      </c>
      <c r="B3633">
        <f t="shared" si="1082"/>
        <v>816149.54140438186</v>
      </c>
      <c r="C3633" t="str">
        <f t="shared" si="1066"/>
        <v>-0.00217970269874105+0.00104099419853742i</v>
      </c>
      <c r="D3633" t="str">
        <f t="shared" si="1067"/>
        <v>1.54012986121573-1.7471477164777i</v>
      </c>
      <c r="E3633" t="str">
        <f t="shared" si="1068"/>
        <v>-3.28548244872435-6.40490112888464i</v>
      </c>
      <c r="F3633" t="str">
        <f t="shared" si="1069"/>
        <v>2.34226398404752-1.33607482551897i</v>
      </c>
      <c r="G3633" t="str">
        <f t="shared" si="1070"/>
        <v>0.804926632288775-0.396257175229706i</v>
      </c>
      <c r="H3633" t="str">
        <f t="shared" si="1071"/>
        <v>0.000569515128022454-1.79281820330486i</v>
      </c>
      <c r="I3633" t="str">
        <f t="shared" si="1072"/>
        <v>-0.0162086129743411-0.0284361976466633i</v>
      </c>
      <c r="K3633" t="str">
        <f t="shared" si="1073"/>
        <v>0.000885936753477819-0.000737317941173927i</v>
      </c>
      <c r="L3633" t="str">
        <f t="shared" si="1074"/>
        <v>0.000714285714285714-0.00148181675623661i</v>
      </c>
      <c r="M3633" t="str">
        <f t="shared" si="1075"/>
        <v>0.0025-0.0000461664500759322i</v>
      </c>
      <c r="N3633">
        <f t="shared" si="1076"/>
        <v>25.528460064099619</v>
      </c>
      <c r="O3633">
        <f t="shared" si="1077"/>
        <v>52.339760520309369</v>
      </c>
      <c r="P3633" s="3">
        <f t="shared" si="1078"/>
        <v>-52.339760520309369</v>
      </c>
      <c r="Q3633" s="3">
        <f t="shared" si="1079"/>
        <v>154.47153993590038</v>
      </c>
      <c r="R3633">
        <f t="shared" si="1080"/>
        <v>-25.528460064099619</v>
      </c>
      <c r="S3633">
        <f t="shared" si="1081"/>
        <v>816.14954140438181</v>
      </c>
      <c r="T3633">
        <f t="shared" si="1064"/>
        <v>-52.339760520309369</v>
      </c>
    </row>
    <row r="3634" spans="1:20" x14ac:dyDescent="0.25">
      <c r="A3634">
        <f t="shared" si="1065"/>
        <v>5147505.2784800204</v>
      </c>
      <c r="B3634">
        <f t="shared" si="1082"/>
        <v>819250.90966171853</v>
      </c>
      <c r="C3634" t="str">
        <f t="shared" si="1066"/>
        <v>-0.00215664141227382+0.00103865112486601i</v>
      </c>
      <c r="D3634" t="str">
        <f t="shared" si="1067"/>
        <v>1.53362311136393-1.74631224342564i</v>
      </c>
      <c r="E3634" t="str">
        <f t="shared" si="1068"/>
        <v>-3.27995186720997-6.37077557790374i</v>
      </c>
      <c r="F3634" t="str">
        <f t="shared" si="1069"/>
        <v>2.33879000512055-1.33804702291851i</v>
      </c>
      <c r="G3634" t="str">
        <f t="shared" si="1070"/>
        <v>0.803732788137405-0.397173001864777i</v>
      </c>
      <c r="H3634" t="str">
        <f t="shared" si="1071"/>
        <v>0.000563907380821062-1.78602833836355i</v>
      </c>
      <c r="I3634" t="str">
        <f t="shared" si="1072"/>
        <v>-0.0161711431766542-0.0282864703333322i</v>
      </c>
      <c r="K3634" t="str">
        <f t="shared" si="1073"/>
        <v>0.000883895757063804-0.000735498532903999i</v>
      </c>
      <c r="L3634" t="str">
        <f t="shared" si="1074"/>
        <v>0.000714285714285714-0.00147620716899443i</v>
      </c>
      <c r="M3634" t="str">
        <f t="shared" si="1075"/>
        <v>0.0025-0.0000459916816855272i</v>
      </c>
      <c r="N3634">
        <f t="shared" si="1076"/>
        <v>25.715738339555998</v>
      </c>
      <c r="O3634">
        <f t="shared" si="1077"/>
        <v>52.418530832036012</v>
      </c>
      <c r="P3634" s="3">
        <f t="shared" si="1078"/>
        <v>-52.418530832036012</v>
      </c>
      <c r="Q3634" s="3">
        <f t="shared" si="1079"/>
        <v>154.284261660444</v>
      </c>
      <c r="R3634">
        <f t="shared" si="1080"/>
        <v>-25.715738339555998</v>
      </c>
      <c r="S3634">
        <f t="shared" si="1081"/>
        <v>819.25090966171854</v>
      </c>
      <c r="T3634">
        <f t="shared" si="1064"/>
        <v>-52.418530832036012</v>
      </c>
    </row>
    <row r="3635" spans="1:20" x14ac:dyDescent="0.25">
      <c r="A3635">
        <f t="shared" si="1065"/>
        <v>5167065.7985382453</v>
      </c>
      <c r="B3635">
        <f t="shared" si="1082"/>
        <v>822364.06311843311</v>
      </c>
      <c r="C3635" t="str">
        <f t="shared" si="1066"/>
        <v>-0.0021337756605632+0.00103623416978289i</v>
      </c>
      <c r="D3635" t="str">
        <f t="shared" si="1067"/>
        <v>1.52712218959538-1.74545290152345i</v>
      </c>
      <c r="E3635" t="str">
        <f t="shared" si="1068"/>
        <v>-3.27440391409489-6.33677410554284i</v>
      </c>
      <c r="F3635" t="str">
        <f t="shared" si="1069"/>
        <v>2.33529998124732-1.34001748741668i</v>
      </c>
      <c r="G3635" t="str">
        <f t="shared" si="1070"/>
        <v>0.802533430088084-0.398087331724006i</v>
      </c>
      <c r="H3635" t="str">
        <f t="shared" si="1071"/>
        <v>0.000558358047119158-1.77926420297215i</v>
      </c>
      <c r="I3635" t="str">
        <f t="shared" si="1072"/>
        <v>-0.0161337034838367-0.0281372763276527i</v>
      </c>
      <c r="K3635" t="str">
        <f t="shared" si="1073"/>
        <v>0.000881864496933881-0.000733677715183937i</v>
      </c>
      <c r="L3635" t="str">
        <f t="shared" si="1074"/>
        <v>0.000714285714285714-0.00147061881748798i</v>
      </c>
      <c r="M3635" t="str">
        <f t="shared" si="1075"/>
        <v>0.0025-0.0000458175749009039i</v>
      </c>
      <c r="N3635">
        <f t="shared" si="1076"/>
        <v>25.902789417390238</v>
      </c>
      <c r="O3635">
        <f t="shared" si="1077"/>
        <v>52.497400784464133</v>
      </c>
      <c r="P3635" s="3">
        <f t="shared" si="1078"/>
        <v>-52.497400784464133</v>
      </c>
      <c r="Q3635" s="3">
        <f t="shared" si="1079"/>
        <v>154.09721058260976</v>
      </c>
      <c r="R3635">
        <f t="shared" si="1080"/>
        <v>-25.902789417390238</v>
      </c>
      <c r="S3635">
        <f t="shared" si="1081"/>
        <v>822.36406311843314</v>
      </c>
      <c r="T3635">
        <f t="shared" si="1064"/>
        <v>-52.497400784464133</v>
      </c>
    </row>
    <row r="3636" spans="1:20" x14ac:dyDescent="0.25">
      <c r="A3636">
        <f t="shared" si="1065"/>
        <v>5186700.6485726899</v>
      </c>
      <c r="B3636">
        <f t="shared" si="1082"/>
        <v>825489.04655828315</v>
      </c>
      <c r="C3636" t="str">
        <f t="shared" si="1066"/>
        <v>-0.0021111045060863+0.00103374482637131i</v>
      </c>
      <c r="D3636" t="str">
        <f t="shared" si="1067"/>
        <v>1.52062727486335-1.74456974525533i</v>
      </c>
      <c r="E3636" t="str">
        <f t="shared" si="1068"/>
        <v>-3.26883854695714-6.30289639593966i</v>
      </c>
      <c r="F3636" t="str">
        <f t="shared" si="1069"/>
        <v>2.3317939021186-1.34198610212448i</v>
      </c>
      <c r="G3636" t="str">
        <f t="shared" si="1070"/>
        <v>0.801328554598033-0.39900012804993i</v>
      </c>
      <c r="H3636" t="str">
        <f t="shared" si="1071"/>
        <v>0.00055286651023398-1.77252569954874i</v>
      </c>
      <c r="I3636" t="str">
        <f t="shared" si="1072"/>
        <v>-0.0160962928864613-0.0279886143423359i</v>
      </c>
      <c r="K3636" t="str">
        <f t="shared" si="1073"/>
        <v>0.000879842961607698-0.000731855547665236i</v>
      </c>
      <c r="L3636" t="str">
        <f t="shared" si="1074"/>
        <v>0.000714285714285714-0.00146505162132693i</v>
      </c>
      <c r="M3636" t="str">
        <f t="shared" si="1075"/>
        <v>0.0025-0.0000456441272174775i</v>
      </c>
      <c r="N3636">
        <f t="shared" si="1076"/>
        <v>26.089611372846235</v>
      </c>
      <c r="O3636">
        <f t="shared" si="1077"/>
        <v>52.576370153527833</v>
      </c>
      <c r="P3636" s="3">
        <f t="shared" si="1078"/>
        <v>-52.576370153527833</v>
      </c>
      <c r="Q3636" s="3">
        <f t="shared" si="1079"/>
        <v>153.91038862715376</v>
      </c>
      <c r="R3636">
        <f t="shared" si="1080"/>
        <v>-26.089611372846235</v>
      </c>
      <c r="S3636">
        <f t="shared" si="1081"/>
        <v>825.48904655828312</v>
      </c>
      <c r="T3636">
        <f t="shared" si="1064"/>
        <v>-52.576370153527833</v>
      </c>
    </row>
    <row r="3637" spans="1:20" x14ac:dyDescent="0.25">
      <c r="A3637">
        <f t="shared" si="1065"/>
        <v>5206410.1110372664</v>
      </c>
      <c r="B3637">
        <f t="shared" si="1082"/>
        <v>828625.90493520466</v>
      </c>
      <c r="C3637" t="str">
        <f t="shared" si="1066"/>
        <v>-0.00208862700565664+0.0010311845739966i</v>
      </c>
      <c r="D3637" t="str">
        <f t="shared" si="1067"/>
        <v>1.51413854544524-1.74366283074877i</v>
      </c>
      <c r="E3637" t="str">
        <f t="shared" si="1068"/>
        <v>-3.26325572480495-6.26914213586107i</v>
      </c>
      <c r="F3637" t="str">
        <f t="shared" si="1069"/>
        <v>2.32827175825828-1.34395274970291i</v>
      </c>
      <c r="G3637" t="str">
        <f t="shared" si="1070"/>
        <v>0.80011815841074-0.399911353917523i</v>
      </c>
      <c r="H3637" t="str">
        <f t="shared" si="1071"/>
        <v>0.000547432159653204-1.76581273088135i</v>
      </c>
      <c r="I3637" t="str">
        <f t="shared" si="1072"/>
        <v>-0.0160589103872057-0.0278404831003316i</v>
      </c>
      <c r="K3637" t="str">
        <f t="shared" si="1073"/>
        <v>0.000877831139157704-0.000730032089671267i</v>
      </c>
      <c r="L3637" t="str">
        <f t="shared" si="1074"/>
        <v>0.000714285714285714-0.00145950550042532i</v>
      </c>
      <c r="M3637" t="str">
        <f t="shared" si="1075"/>
        <v>0.0025-0.0000454713361401448i</v>
      </c>
      <c r="N3637">
        <f t="shared" si="1076"/>
        <v>26.276202292136844</v>
      </c>
      <c r="O3637">
        <f t="shared" si="1077"/>
        <v>52.655438713512609</v>
      </c>
      <c r="P3637" s="3">
        <f t="shared" si="1078"/>
        <v>-52.655438713512609</v>
      </c>
      <c r="Q3637" s="3">
        <f t="shared" si="1079"/>
        <v>153.72379770786316</v>
      </c>
      <c r="R3637">
        <f t="shared" si="1080"/>
        <v>-26.276202292136844</v>
      </c>
      <c r="S3637">
        <f t="shared" si="1081"/>
        <v>828.62590493520463</v>
      </c>
      <c r="T3637">
        <f t="shared" si="1064"/>
        <v>-52.655438713512609</v>
      </c>
    </row>
    <row r="3638" spans="1:20" x14ac:dyDescent="0.25">
      <c r="A3638">
        <f t="shared" si="1065"/>
        <v>5226194.4694592087</v>
      </c>
      <c r="B3638">
        <f t="shared" si="1082"/>
        <v>831774.68337395845</v>
      </c>
      <c r="C3638" t="str">
        <f t="shared" si="1066"/>
        <v>-0.00206634221058252+0.00102855487829155i</v>
      </c>
      <c r="D3638" t="str">
        <f t="shared" si="1067"/>
        <v>1.50765617892351-1.74273221576477i</v>
      </c>
      <c r="E3638" t="str">
        <f t="shared" si="1068"/>
        <v>-3.25765540808693-6.23551101468334i</v>
      </c>
      <c r="F3638" t="str">
        <f t="shared" si="1069"/>
        <v>2.32473354103175-1.34591731236904i</v>
      </c>
      <c r="G3638" t="str">
        <f t="shared" si="1070"/>
        <v>0.798902238558902-0.400820972236331i</v>
      </c>
      <c r="H3638" t="str">
        <f t="shared" si="1071"/>
        <v>0.000542054390982649-1.75912520012666i</v>
      </c>
      <c r="I3638" t="str">
        <f t="shared" si="1072"/>
        <v>-0.0160215550008503-0.0276928813347625i</v>
      </c>
      <c r="K3638" t="str">
        <f t="shared" si="1073"/>
        <v>0.000875829017214482-0.000728207400194443i</v>
      </c>
      <c r="L3638" t="str">
        <f t="shared" si="1074"/>
        <v>0.000714285714285714-0.00145398037500032i</v>
      </c>
      <c r="M3638" t="str">
        <f t="shared" si="1075"/>
        <v>0.0025-0.0000452991991832485i</v>
      </c>
      <c r="N3638">
        <f t="shared" si="1076"/>
        <v>26.462560272508426</v>
      </c>
      <c r="O3638">
        <f t="shared" si="1077"/>
        <v>52.734606237069883</v>
      </c>
      <c r="P3638" s="3">
        <f t="shared" si="1078"/>
        <v>-52.734606237069883</v>
      </c>
      <c r="Q3638" s="3">
        <f t="shared" si="1079"/>
        <v>153.53743972749157</v>
      </c>
      <c r="R3638">
        <f t="shared" si="1080"/>
        <v>-26.462560272508426</v>
      </c>
      <c r="S3638">
        <f t="shared" si="1081"/>
        <v>831.77468337395851</v>
      </c>
      <c r="T3638">
        <f t="shared" si="1064"/>
        <v>-52.734606237069883</v>
      </c>
    </row>
    <row r="3639" spans="1:20" x14ac:dyDescent="0.25">
      <c r="A3639">
        <f t="shared" si="1065"/>
        <v>5246054.0084431535</v>
      </c>
      <c r="B3639">
        <f t="shared" si="1082"/>
        <v>834935.42717077956</v>
      </c>
      <c r="C3639" t="str">
        <f t="shared" si="1066"/>
        <v>-0.002044249166825+0.0010258571911441i</v>
      </c>
      <c r="D3639" t="str">
        <f t="shared" si="1067"/>
        <v>1.50118035216672-1.74177795968774i</v>
      </c>
      <c r="E3639" t="str">
        <f t="shared" si="1068"/>
        <v>-3.25203755870199-6.20200272437253i</v>
      </c>
      <c r="F3639" t="str">
        <f t="shared" si="1069"/>
        <v>2.32117924265456-1.34787967190223i</v>
      </c>
      <c r="G3639" t="str">
        <f t="shared" si="1070"/>
        <v>0.797680792367355-0.40172894575266i</v>
      </c>
      <c r="H3639" t="str">
        <f t="shared" si="1071"/>
        <v>0.000536732605894217-1.75246301080855i</v>
      </c>
      <c r="I3639" t="str">
        <f t="shared" si="1072"/>
        <v>-0.0159842257542756-0.0275458077888589i</v>
      </c>
      <c r="K3639" t="str">
        <f t="shared" si="1073"/>
        <v>0.000873836582972157-0.00072638153789353i</v>
      </c>
      <c r="L3639" t="str">
        <f t="shared" si="1074"/>
        <v>0.000714285714285714-0.00144847616557115i</v>
      </c>
      <c r="M3639" t="str">
        <f t="shared" si="1075"/>
        <v>0.0025-0.0000451277138705404i</v>
      </c>
      <c r="N3639">
        <f t="shared" si="1076"/>
        <v>26.648683422304742</v>
      </c>
      <c r="O3639">
        <f t="shared" si="1077"/>
        <v>52.813872495231607</v>
      </c>
      <c r="P3639" s="3">
        <f t="shared" si="1078"/>
        <v>-52.813872495231607</v>
      </c>
      <c r="Q3639" s="3">
        <f t="shared" si="1079"/>
        <v>153.35131657769526</v>
      </c>
      <c r="R3639">
        <f t="shared" si="1080"/>
        <v>-26.648683422304742</v>
      </c>
      <c r="S3639">
        <f t="shared" si="1081"/>
        <v>834.93542717077958</v>
      </c>
      <c r="T3639">
        <f t="shared" si="1064"/>
        <v>-52.813872495231607</v>
      </c>
    </row>
    <row r="3640" spans="1:20" x14ac:dyDescent="0.25">
      <c r="A3640">
        <f t="shared" si="1065"/>
        <v>5265989.0136752371</v>
      </c>
      <c r="B3640">
        <f t="shared" si="1082"/>
        <v>838108.1817940285</v>
      </c>
      <c r="C3640" t="str">
        <f t="shared" si="1066"/>
        <v>-0.00202234691515548+0.00102309295068747i</v>
      </c>
      <c r="D3640" t="str">
        <f t="shared" si="1067"/>
        <v>1.49471124131086-1.7408001235153i</v>
      </c>
      <c r="E3640" t="str">
        <f t="shared" si="1068"/>
        <v>-3.24640214000933-6.16861695946425i</v>
      </c>
      <c r="F3640" t="str">
        <f t="shared" si="1069"/>
        <v>2.31760885620079-1.34983970965044i</v>
      </c>
      <c r="G3640" t="str">
        <f t="shared" si="1070"/>
        <v>0.796453817455999-0.402635237051808i</v>
      </c>
      <c r="H3640" t="str">
        <f t="shared" si="1071"/>
        <v>0.000531466212074108-1.74582606681673i</v>
      </c>
      <c r="I3640" t="str">
        <f t="shared" si="1072"/>
        <v>-0.0159469216864591-0.0273992612158916i</v>
      </c>
      <c r="K3640" t="str">
        <f t="shared" si="1073"/>
        <v>0.000871853823193746-0.000724554561090994i</v>
      </c>
      <c r="L3640" t="str">
        <f t="shared" si="1074"/>
        <v>0.000714285714285714-0.00144299279295791i</v>
      </c>
      <c r="M3640" t="str">
        <f t="shared" si="1075"/>
        <v>0.0025-0.0000449568777351469i</v>
      </c>
      <c r="N3640">
        <f t="shared" si="1076"/>
        <v>26.834569861031895</v>
      </c>
      <c r="O3640">
        <f t="shared" si="1077"/>
        <v>52.893237257424516</v>
      </c>
      <c r="P3640" s="3">
        <f t="shared" si="1078"/>
        <v>-52.893237257424516</v>
      </c>
      <c r="Q3640" s="3">
        <f t="shared" si="1079"/>
        <v>153.16543013896811</v>
      </c>
      <c r="R3640">
        <f t="shared" si="1080"/>
        <v>-26.834569861031895</v>
      </c>
      <c r="S3640">
        <f t="shared" si="1081"/>
        <v>838.1081817940285</v>
      </c>
      <c r="T3640">
        <f t="shared" si="1064"/>
        <v>-52.893237257424516</v>
      </c>
    </row>
    <row r="3641" spans="1:20" x14ac:dyDescent="0.25">
      <c r="A3641">
        <f t="shared" si="1065"/>
        <v>5285999.7719272031</v>
      </c>
      <c r="B3641">
        <f t="shared" si="1082"/>
        <v>841292.99288484582</v>
      </c>
      <c r="C3641" t="str">
        <f t="shared" si="1066"/>
        <v>-0.00200063449131281+0.00102026358129244i</v>
      </c>
      <c r="D3641" t="str">
        <f t="shared" si="1067"/>
        <v>1.48824902174073-1.73979876984763i</v>
      </c>
      <c r="E3641" t="str">
        <f t="shared" si="1068"/>
        <v>-3.24074911683843-6.13535341704404i</v>
      </c>
      <c r="F3641" t="str">
        <f t="shared" si="1069"/>
        <v>2.31402237561164-1.3517973065368i</v>
      </c>
      <c r="G3641" t="str">
        <f t="shared" si="1070"/>
        <v>0.795221311742702-0.403539808560343i</v>
      </c>
      <c r="H3641" t="str">
        <f t="shared" si="1071"/>
        <v>0.000526254623171328-1.73921427240536i</v>
      </c>
      <c r="I3641" t="str">
        <f t="shared" si="1072"/>
        <v>-0.0159096418484749-0.0272532403791053i</v>
      </c>
      <c r="K3641" t="str">
        <f t="shared" si="1073"/>
        <v>0.000869880724216542-0.00072272652777044i</v>
      </c>
      <c r="L3641" t="str">
        <f t="shared" si="1074"/>
        <v>0.000714285714285714-0.00143753017828044i</v>
      </c>
      <c r="M3641" t="str">
        <f t="shared" si="1075"/>
        <v>0.0025-0.0000447866883195326i</v>
      </c>
      <c r="N3641">
        <f t="shared" si="1076"/>
        <v>27.020217719419549</v>
      </c>
      <c r="O3641">
        <f t="shared" si="1077"/>
        <v>52.9727002914846</v>
      </c>
      <c r="P3641" s="3">
        <f t="shared" si="1078"/>
        <v>-52.9727002914846</v>
      </c>
      <c r="Q3641" s="3">
        <f t="shared" si="1079"/>
        <v>152.97978228058045</v>
      </c>
      <c r="R3641">
        <f t="shared" si="1080"/>
        <v>-27.020217719419549</v>
      </c>
      <c r="S3641">
        <f t="shared" si="1081"/>
        <v>841.29299288484583</v>
      </c>
      <c r="T3641">
        <f t="shared" si="1064"/>
        <v>-52.9727002914846</v>
      </c>
    </row>
    <row r="3642" spans="1:20" x14ac:dyDescent="0.25">
      <c r="A3642">
        <f t="shared" si="1065"/>
        <v>5306086.5710605262</v>
      </c>
      <c r="B3642">
        <f t="shared" si="1082"/>
        <v>844489.90625780821</v>
      </c>
      <c r="C3642" t="str">
        <f t="shared" si="1066"/>
        <v>-0.00197911092615987+0.00101737049356197i</v>
      </c>
      <c r="D3642" t="str">
        <f t="shared" si="1067"/>
        <v>1.48179386807158-1.73877396287672i</v>
      </c>
      <c r="E3642" t="str">
        <f t="shared" si="1068"/>
        <v>-3.23507845549901-6.10221179672715i</v>
      </c>
      <c r="F3642" t="str">
        <f t="shared" si="1069"/>
        <v>2.31041979570381-1.35375234306622i</v>
      </c>
      <c r="G3642" t="str">
        <f t="shared" si="1070"/>
        <v>0.793983273446198-0.404442622548437i</v>
      </c>
      <c r="H3642" t="str">
        <f t="shared" si="1071"/>
        <v>0.000521097258746482-1.7326275321917i</v>
      </c>
      <c r="I3642" t="str">
        <f t="shared" si="1072"/>
        <v>-0.0158723853034912-0.0271077440516516i</v>
      </c>
      <c r="K3642" t="str">
        <f t="shared" si="1073"/>
        <v>0.000867917271957488-0.000720897495574141i</v>
      </c>
      <c r="L3642" t="str">
        <f t="shared" si="1074"/>
        <v>0.000714285714285714-0.0014320882429572i</v>
      </c>
      <c r="M3642" t="str">
        <f t="shared" si="1075"/>
        <v>0.0025-0.0000446171431754658i</v>
      </c>
      <c r="N3642">
        <f t="shared" si="1076"/>
        <v>27.205625139482947</v>
      </c>
      <c r="O3642">
        <f t="shared" si="1077"/>
        <v>53.052261363671604</v>
      </c>
      <c r="P3642" s="3">
        <f t="shared" si="1078"/>
        <v>-53.052261363671604</v>
      </c>
      <c r="Q3642" s="3">
        <f t="shared" si="1079"/>
        <v>152.79437486051705</v>
      </c>
      <c r="R3642">
        <f t="shared" si="1080"/>
        <v>-27.205625139482947</v>
      </c>
      <c r="S3642">
        <f t="shared" si="1081"/>
        <v>844.48990625780823</v>
      </c>
      <c r="T3642">
        <f t="shared" si="1064"/>
        <v>-53.052261363671604</v>
      </c>
    </row>
    <row r="3643" spans="1:20" x14ac:dyDescent="0.25">
      <c r="A3643">
        <f t="shared" si="1065"/>
        <v>5326249.7000305569</v>
      </c>
      <c r="B3643">
        <f t="shared" si="1082"/>
        <v>847698.96790158795</v>
      </c>
      <c r="C3643" t="str">
        <f t="shared" si="1066"/>
        <v>-0.00195777524583954+0.00101441508432803i</v>
      </c>
      <c r="D3643" t="str">
        <f t="shared" si="1067"/>
        <v>1.4753459541309-1.73772576837532i</v>
      </c>
      <c r="E3643" t="str">
        <f t="shared" si="1068"/>
        <v>-3.22939012379068-6.06919180063817i</v>
      </c>
      <c r="F3643" t="str">
        <f t="shared" si="1069"/>
        <v>2.30680111217782-1.35570469933212i</v>
      </c>
      <c r="G3643" t="str">
        <f t="shared" si="1070"/>
        <v>0.792739701088973-0.405343641132236i</v>
      </c>
      <c r="H3643" t="str">
        <f t="shared" si="1071"/>
        <v>0.000515993544220846-1.72606575115474i</v>
      </c>
      <c r="I3643" t="str">
        <f t="shared" si="1072"/>
        <v>-0.0158351511267686-0.0269627710165188i</v>
      </c>
      <c r="K3643" t="str">
        <f t="shared" si="1073"/>
        <v>0.000865963451918546-0.000719067521800619i</v>
      </c>
      <c r="L3643" t="str">
        <f t="shared" si="1074"/>
        <v>0.000714285714285714-0.00142666690870413i</v>
      </c>
      <c r="M3643" t="str">
        <f t="shared" si="1075"/>
        <v>0.0025-0.0000444482398639827i</v>
      </c>
      <c r="N3643">
        <f t="shared" si="1076"/>
        <v>27.390790274583821</v>
      </c>
      <c r="O3643">
        <f t="shared" si="1077"/>
        <v>53.131920238683811</v>
      </c>
      <c r="P3643" s="3">
        <f t="shared" si="1078"/>
        <v>-53.131920238683811</v>
      </c>
      <c r="Q3643" s="3">
        <f t="shared" si="1079"/>
        <v>152.60920972541618</v>
      </c>
      <c r="R3643">
        <f t="shared" si="1080"/>
        <v>-27.390790274583821</v>
      </c>
      <c r="S3643">
        <f t="shared" si="1081"/>
        <v>847.69896790158793</v>
      </c>
      <c r="T3643">
        <f t="shared" si="1064"/>
        <v>-53.131920238683811</v>
      </c>
    </row>
    <row r="3644" spans="1:20" x14ac:dyDescent="0.25">
      <c r="A3644">
        <f t="shared" si="1065"/>
        <v>5346489.448890673</v>
      </c>
      <c r="B3644">
        <f t="shared" si="1082"/>
        <v>850920.22397961398</v>
      </c>
      <c r="C3644" t="str">
        <f t="shared" si="1066"/>
        <v>-0.00193662647193011+0.00101139873665058i</v>
      </c>
      <c r="D3644" t="str">
        <f t="shared" si="1067"/>
        <v>1.46890545294038-1.7366542536856i</v>
      </c>
      <c r="E3644" t="str">
        <f t="shared" si="1068"/>
        <v>-3.22368409101269-6.03629313339076i</v>
      </c>
      <c r="F3644" t="str">
        <f t="shared" si="1069"/>
        <v>2.30316632162649-1.35765425502338i</v>
      </c>
      <c r="G3644" t="str">
        <f t="shared" si="1070"/>
        <v>0.791490593500126-0.406242826276286i</v>
      </c>
      <c r="H3644" t="str">
        <f t="shared" si="1071"/>
        <v>0.000510942910825669-1.71952883463379i</v>
      </c>
      <c r="I3644" t="str">
        <f t="shared" si="1072"/>
        <v>-0.0157979384056581-0.0268183200664639i</v>
      </c>
      <c r="K3644" t="str">
        <f t="shared" si="1073"/>
        <v>0.000864019249192054-0.000717236663402307i</v>
      </c>
      <c r="L3644" t="str">
        <f t="shared" si="1074"/>
        <v>0.000714285714285714-0.0014212660975335i</v>
      </c>
      <c r="M3644" t="str">
        <f t="shared" si="1075"/>
        <v>0.0025-0.0000442799759553524i</v>
      </c>
      <c r="N3644">
        <f t="shared" si="1076"/>
        <v>27.57571128948851</v>
      </c>
      <c r="O3644">
        <f t="shared" si="1077"/>
        <v>53.211676679672962</v>
      </c>
      <c r="P3644" s="3">
        <f t="shared" si="1078"/>
        <v>-53.211676679672962</v>
      </c>
      <c r="Q3644" s="3">
        <f t="shared" si="1079"/>
        <v>152.42428871051149</v>
      </c>
      <c r="R3644">
        <f t="shared" si="1080"/>
        <v>-27.57571128948851</v>
      </c>
      <c r="S3644">
        <f t="shared" si="1081"/>
        <v>850.92022397961398</v>
      </c>
      <c r="T3644">
        <f t="shared" si="1064"/>
        <v>-53.211676679672962</v>
      </c>
    </row>
    <row r="3645" spans="1:20" x14ac:dyDescent="0.25">
      <c r="A3645">
        <f t="shared" si="1065"/>
        <v>5366806.1087964578</v>
      </c>
      <c r="B3645">
        <f t="shared" si="1082"/>
        <v>854153.72083073657</v>
      </c>
      <c r="C3645" t="str">
        <f t="shared" si="1066"/>
        <v>-0.00191566362160008+0.00100832281981896i</v>
      </c>
      <c r="D3645" t="str">
        <f t="shared" si="1067"/>
        <v>1.46247253669807-1.73555948770761i</v>
      </c>
      <c r="E3645" t="str">
        <f t="shared" si="1068"/>
        <v>-3.21796032797379-6.00351550206712i</v>
      </c>
      <c r="F3645" t="str">
        <f t="shared" si="1069"/>
        <v>2.29951542154314-1.35960088943142i</v>
      </c>
      <c r="G3645" t="str">
        <f t="shared" si="1070"/>
        <v>0.79023594981823-0.407140139796004i</v>
      </c>
      <c r="H3645" t="str">
        <f t="shared" si="1071"/>
        <v>0.000505944795551858-1.71301668832719i</v>
      </c>
      <c r="I3645" t="str">
        <f t="shared" si="1072"/>
        <v>-0.0157607462396013-0.0266743900039422i</v>
      </c>
      <c r="K3645" t="str">
        <f t="shared" si="1073"/>
        <v>0.000862084648466103-0.000715404976983326i</v>
      </c>
      <c r="L3645" t="str">
        <f t="shared" si="1074"/>
        <v>0.000714285714285714-0.00141588573175284i</v>
      </c>
      <c r="M3645" t="str">
        <f t="shared" si="1075"/>
        <v>0.0025-0.0000441123490290421i</v>
      </c>
      <c r="N3645">
        <f t="shared" si="1076"/>
        <v>27.760386360430061</v>
      </c>
      <c r="O3645">
        <f t="shared" si="1077"/>
        <v>53.29153044825884</v>
      </c>
      <c r="P3645" s="3">
        <f t="shared" si="1078"/>
        <v>-53.29153044825884</v>
      </c>
      <c r="Q3645" s="3">
        <f t="shared" si="1079"/>
        <v>152.23961363956994</v>
      </c>
      <c r="R3645">
        <f t="shared" si="1080"/>
        <v>-27.760386360430061</v>
      </c>
      <c r="S3645">
        <f t="shared" si="1081"/>
        <v>854.15372083073657</v>
      </c>
      <c r="T3645">
        <f t="shared" si="1064"/>
        <v>-53.29153044825884</v>
      </c>
    </row>
    <row r="3646" spans="1:20" x14ac:dyDescent="0.25">
      <c r="A3646">
        <f t="shared" si="1065"/>
        <v>5387199.9720098851</v>
      </c>
      <c r="B3646">
        <f t="shared" si="1082"/>
        <v>857399.50496989337</v>
      </c>
      <c r="C3646" t="str">
        <f t="shared" si="1066"/>
        <v>-0.00189488570776236+0.00100518868935527i</v>
      </c>
      <c r="D3646" t="str">
        <f t="shared" si="1067"/>
        <v>1.45604737676077-1.73444154088755i</v>
      </c>
      <c r="E3646" t="str">
        <f t="shared" si="1068"/>
        <v>-3.21221880700176-5.9708586161973i</v>
      </c>
      <c r="F3646" t="str">
        <f t="shared" si="1069"/>
        <v>2.29584841032987-1.36154448145735i</v>
      </c>
      <c r="G3646" t="str">
        <f t="shared" si="1070"/>
        <v>0.788975769494164-0.408035543360202i</v>
      </c>
      <c r="H3646" t="str">
        <f t="shared" si="1071"/>
        <v>0.000500998641099837-1.70652921829091i</v>
      </c>
      <c r="I3646" t="str">
        <f t="shared" si="1072"/>
        <v>-0.0157235737401276-0.0265309796410363i</v>
      </c>
      <c r="K3646" t="str">
        <f t="shared" si="1073"/>
        <v>0.000860159634029885-0.00071357251879727i</v>
      </c>
      <c r="L3646" t="str">
        <f t="shared" si="1074"/>
        <v>0.000714285714285714-0.00141052573396378i</v>
      </c>
      <c r="M3646" t="str">
        <f t="shared" si="1075"/>
        <v>0.0025-0.0000439453566736819i</v>
      </c>
      <c r="N3646">
        <f t="shared" si="1076"/>
        <v>27.944813675164113</v>
      </c>
      <c r="O3646">
        <f t="shared" si="1077"/>
        <v>53.371481304544055</v>
      </c>
      <c r="P3646" s="3">
        <f t="shared" si="1078"/>
        <v>-53.371481304544055</v>
      </c>
      <c r="Q3646" s="3">
        <f t="shared" si="1079"/>
        <v>152.05518632483589</v>
      </c>
      <c r="R3646">
        <f t="shared" si="1080"/>
        <v>-27.944813675164113</v>
      </c>
      <c r="S3646">
        <f t="shared" si="1081"/>
        <v>857.39950496989343</v>
      </c>
      <c r="T3646">
        <f t="shared" si="1064"/>
        <v>-53.371481304544055</v>
      </c>
    </row>
    <row r="3647" spans="1:20" x14ac:dyDescent="0.25">
      <c r="A3647">
        <f t="shared" si="1065"/>
        <v>5407671.3319035228</v>
      </c>
      <c r="B3647">
        <f t="shared" si="1082"/>
        <v>860657.62308877904</v>
      </c>
      <c r="C3647" t="str">
        <f t="shared" si="1066"/>
        <v>-0.00187429173922769+0.00100199768701994i</v>
      </c>
      <c r="D3647" t="str">
        <f t="shared" si="1067"/>
        <v>1.44963014362655-1.73330048520573i</v>
      </c>
      <c r="E3647" t="str">
        <f t="shared" si="1068"/>
        <v>-3.20645950195281-5.93832218773852i</v>
      </c>
      <c r="F3647" t="str">
        <f t="shared" si="1069"/>
        <v>2.2921652873058-1.3634849096193i</v>
      </c>
      <c r="G3647" t="str">
        <f t="shared" si="1070"/>
        <v>0.787710052293941-0.408928998493648i</v>
      </c>
      <c r="H3647" t="str">
        <f t="shared" si="1071"/>
        <v>0.000496103895829763-1.70006633093722i</v>
      </c>
      <c r="I3647" t="str">
        <f t="shared" si="1072"/>
        <v>-0.0156864200308537-0.026388087799385i</v>
      </c>
      <c r="K3647" t="str">
        <f t="shared" si="1073"/>
        <v>0.000858244189779049-0.000711739344745122i</v>
      </c>
      <c r="L3647" t="str">
        <f t="shared" si="1074"/>
        <v>0.000714285714285714-0.00140518602706094i</v>
      </c>
      <c r="M3647" t="str">
        <f t="shared" si="1075"/>
        <v>0.0025-0.0000437789964870313i</v>
      </c>
      <c r="N3647">
        <f t="shared" si="1076"/>
        <v>28.128991433026073</v>
      </c>
      <c r="O3647">
        <f t="shared" si="1077"/>
        <v>53.451529007129189</v>
      </c>
      <c r="P3647" s="3">
        <f t="shared" si="1078"/>
        <v>-53.451529007129189</v>
      </c>
      <c r="Q3647" s="3">
        <f t="shared" si="1079"/>
        <v>151.87100856697393</v>
      </c>
      <c r="R3647">
        <f t="shared" si="1080"/>
        <v>-28.128991433026073</v>
      </c>
      <c r="S3647">
        <f t="shared" si="1081"/>
        <v>860.65762308877902</v>
      </c>
      <c r="T3647">
        <f t="shared" si="1064"/>
        <v>-53.451529007129189</v>
      </c>
    </row>
    <row r="3648" spans="1:20" x14ac:dyDescent="0.25">
      <c r="A3648">
        <f t="shared" si="1065"/>
        <v>5428220.4829647569</v>
      </c>
      <c r="B3648">
        <f t="shared" si="1082"/>
        <v>863928.12205651647</v>
      </c>
      <c r="C3648" t="str">
        <f t="shared" si="1066"/>
        <v>-0.00185388072085739+0.000998751140819484i</v>
      </c>
      <c r="D3648" t="str">
        <f t="shared" si="1067"/>
        <v>1.44322100691751-1.73213639416431i</v>
      </c>
      <c r="E3648" t="str">
        <f t="shared" si="1068"/>
        <v>-3.20068238822125-5.90590593105413i</v>
      </c>
      <c r="F3648" t="str">
        <f t="shared" si="1069"/>
        <v>2.28846605271517-1.36542205205993i</v>
      </c>
      <c r="G3648" t="str">
        <f t="shared" si="1070"/>
        <v>0.786438798301501-0.409820466579686i</v>
      </c>
      <c r="H3648" t="str">
        <f t="shared" si="1071"/>
        <v>0.000491260013711998-1.69362793303335i</v>
      </c>
      <c r="I3648" t="str">
        <f t="shared" si="1072"/>
        <v>-0.0156492842474825-0.0262457133101104i</v>
      </c>
      <c r="K3648" t="str">
        <f t="shared" si="1073"/>
        <v>0.000856338299221052-0.000709905510373228i</v>
      </c>
      <c r="L3648" t="str">
        <f t="shared" si="1074"/>
        <v>0.000714285714285714-0.00139986653423087i</v>
      </c>
      <c r="M3648" t="str">
        <f t="shared" si="1075"/>
        <v>0.0025-0.0000436132660759428i</v>
      </c>
      <c r="N3648">
        <f t="shared" si="1076"/>
        <v>28.312917844988107</v>
      </c>
      <c r="O3648">
        <f t="shared" si="1077"/>
        <v>53.531673313127811</v>
      </c>
      <c r="P3648" s="3">
        <f t="shared" si="1078"/>
        <v>-53.531673313127811</v>
      </c>
      <c r="Q3648" s="3">
        <f t="shared" si="1079"/>
        <v>151.68708215501189</v>
      </c>
      <c r="R3648">
        <f t="shared" si="1080"/>
        <v>-28.312917844988107</v>
      </c>
      <c r="S3648">
        <f t="shared" si="1081"/>
        <v>863.92812205651649</v>
      </c>
      <c r="T3648">
        <f t="shared" si="1064"/>
        <v>-53.531673313127811</v>
      </c>
    </row>
    <row r="3649" spans="1:20" x14ac:dyDescent="0.25">
      <c r="A3649">
        <f t="shared" si="1065"/>
        <v>5448847.7208000226</v>
      </c>
      <c r="B3649">
        <f t="shared" si="1082"/>
        <v>867211.04892033129</v>
      </c>
      <c r="C3649" t="str">
        <f t="shared" si="1066"/>
        <v>-0.0018336516537154+0.000995450365016373i</v>
      </c>
      <c r="D3649" t="str">
        <f t="shared" si="1067"/>
        <v>1.43682013536272-1.73094934277484i</v>
      </c>
      <c r="E3649" t="str">
        <f t="shared" si="1068"/>
        <v>-3.19488744274884-5.87360956289292i</v>
      </c>
      <c r="F3649" t="str">
        <f t="shared" si="1069"/>
        <v>2.28475070773557-1.36735578655407i</v>
      </c>
      <c r="G3649" t="str">
        <f t="shared" si="1070"/>
        <v>0.78516200792151-0.410709908862901i</v>
      </c>
      <c r="H3649" t="str">
        <f t="shared" si="1071"/>
        <v>0.000486466454277861-1.68721393170016i</v>
      </c>
      <c r="I3649" t="str">
        <f t="shared" si="1072"/>
        <v>-0.0156121655378026-0.0261038550137468i</v>
      </c>
      <c r="K3649" t="str">
        <f t="shared" si="1073"/>
        <v>0.000854441945480464-0.000708071070871319i</v>
      </c>
      <c r="L3649" t="str">
        <f t="shared" si="1074"/>
        <v>0.000714285714285714-0.00139456717895085i</v>
      </c>
      <c r="M3649" t="str">
        <f t="shared" si="1075"/>
        <v>0.0025-0.0000434481630563287i</v>
      </c>
      <c r="N3649">
        <f t="shared" si="1076"/>
        <v>28.496591133714674</v>
      </c>
      <c r="O3649">
        <f t="shared" si="1077"/>
        <v>53.611913978181349</v>
      </c>
      <c r="P3649" s="3">
        <f t="shared" si="1078"/>
        <v>-53.611913978181349</v>
      </c>
      <c r="Q3649" s="3">
        <f t="shared" si="1079"/>
        <v>151.50340886628533</v>
      </c>
      <c r="R3649">
        <f t="shared" si="1080"/>
        <v>-28.496591133714674</v>
      </c>
      <c r="S3649">
        <f t="shared" si="1081"/>
        <v>867.21104892033134</v>
      </c>
      <c r="T3649">
        <f t="shared" si="1064"/>
        <v>-53.611913978181349</v>
      </c>
    </row>
    <row r="3650" spans="1:20" x14ac:dyDescent="0.25">
      <c r="A3650">
        <f t="shared" si="1065"/>
        <v>5469553.3421390634</v>
      </c>
      <c r="B3650">
        <f t="shared" si="1082"/>
        <v>870506.45090622862</v>
      </c>
      <c r="C3650" t="str">
        <f t="shared" si="1066"/>
        <v>-0.0018136035352195+0.000992096660140907i</v>
      </c>
      <c r="D3650" t="str">
        <f t="shared" si="1067"/>
        <v>1.43042769678141-1.7297394075456i</v>
      </c>
      <c r="E3650" t="str">
        <f t="shared" si="1068"/>
        <v>-3.18907464403392-5.84143280236742i</v>
      </c>
      <c r="F3650" t="str">
        <f t="shared" si="1069"/>
        <v>2.2810192544858-1.36928599051637i</v>
      </c>
      <c r="G3650" t="str">
        <f t="shared" si="1070"/>
        <v>0.783879681882115-0.41159728645183i</v>
      </c>
      <c r="H3650" t="str">
        <f t="shared" si="1071"/>
        <v>0.000481722682570675-1.68082423441077i</v>
      </c>
      <c r="I3650" t="str">
        <f t="shared" si="1072"/>
        <v>-0.0155750630616861-0.0259625117601641i</v>
      </c>
      <c r="K3650" t="str">
        <f t="shared" si="1073"/>
        <v>0.000852555111304345-0.000706236081070652i</v>
      </c>
      <c r="L3650" t="str">
        <f t="shared" si="1074"/>
        <v>0.000714285714285714-0.0013892878849879i</v>
      </c>
      <c r="M3650" t="str">
        <f t="shared" si="1075"/>
        <v>0.0025-0.0000432836850531268i</v>
      </c>
      <c r="N3650">
        <f t="shared" si="1076"/>
        <v>28.680009533616015</v>
      </c>
      <c r="O3650">
        <f t="shared" si="1077"/>
        <v>53.692250756474415</v>
      </c>
      <c r="P3650" s="3">
        <f t="shared" si="1078"/>
        <v>-53.692250756474415</v>
      </c>
      <c r="Q3650" s="3">
        <f t="shared" si="1079"/>
        <v>151.31999046638398</v>
      </c>
      <c r="R3650">
        <f t="shared" si="1080"/>
        <v>-28.680009533616015</v>
      </c>
      <c r="S3650">
        <f t="shared" si="1081"/>
        <v>870.50645090622868</v>
      </c>
      <c r="T3650">
        <f t="shared" si="1064"/>
        <v>-53.692250756474415</v>
      </c>
    </row>
    <row r="3651" spans="1:20" x14ac:dyDescent="0.25">
      <c r="A3651">
        <f t="shared" si="1065"/>
        <v>5490337.6448391918</v>
      </c>
      <c r="B3651">
        <f t="shared" si="1082"/>
        <v>873814.37541967235</v>
      </c>
      <c r="C3651" t="str">
        <f t="shared" si="1066"/>
        <v>-0.00179373535929169+0.000988691313005244i</v>
      </c>
      <c r="D3651" t="str">
        <f t="shared" si="1067"/>
        <v>1.4240438580663-1.72850666646865i</v>
      </c>
      <c r="E3651" t="str">
        <f t="shared" si="1068"/>
        <v>-3.18324397214082-5.80937537093301i</v>
      </c>
      <c r="F3651" t="str">
        <f t="shared" si="1069"/>
        <v>2.27727169603401-1.3712125410093i</v>
      </c>
      <c r="G3651" t="str">
        <f t="shared" si="1070"/>
        <v>0.782591821237697-0.41248256032172i</v>
      </c>
      <c r="H3651" t="str">
        <f t="shared" si="1071"/>
        <v>0.000477028169097097-1.67445874898928i</v>
      </c>
      <c r="I3651" t="str">
        <f t="shared" si="1072"/>
        <v>-0.0155379759910888-0.0258216824084957i</v>
      </c>
      <c r="K3651" t="str">
        <f t="shared" si="1073"/>
        <v>0.000850677779067514-0.000704400595442179i</v>
      </c>
      <c r="L3651" t="str">
        <f t="shared" si="1074"/>
        <v>0.000714285714285714-0.00138402857639759i</v>
      </c>
      <c r="M3651" t="str">
        <f t="shared" si="1075"/>
        <v>0.0025-0.0000431198297002659i</v>
      </c>
      <c r="N3651">
        <f t="shared" si="1076"/>
        <v>28.863171290903381</v>
      </c>
      <c r="O3651">
        <f t="shared" si="1077"/>
        <v>53.772683400750125</v>
      </c>
      <c r="P3651" s="3">
        <f t="shared" si="1078"/>
        <v>-53.772683400750125</v>
      </c>
      <c r="Q3651" s="3">
        <f t="shared" si="1079"/>
        <v>151.13682870909662</v>
      </c>
      <c r="R3651">
        <f t="shared" si="1080"/>
        <v>-28.863171290903381</v>
      </c>
      <c r="S3651">
        <f t="shared" si="1081"/>
        <v>873.81437541967239</v>
      </c>
      <c r="T3651">
        <f t="shared" si="1064"/>
        <v>-53.772683400750125</v>
      </c>
    </row>
    <row r="3652" spans="1:20" x14ac:dyDescent="0.25">
      <c r="A3652">
        <f t="shared" si="1065"/>
        <v>5511200.9278895818</v>
      </c>
      <c r="B3652">
        <f t="shared" si="1082"/>
        <v>877134.87004626717</v>
      </c>
      <c r="C3652" t="str">
        <f t="shared" si="1066"/>
        <v>-0.00177404611650794+0.00098523559671941i</v>
      </c>
      <c r="D3652" t="str">
        <f t="shared" si="1067"/>
        <v>1.41766878516722-1.7272511990067i</v>
      </c>
      <c r="E3652" t="str">
        <f t="shared" si="1068"/>
        <v>-3.17739540870894-5.77743699236657i</v>
      </c>
      <c r="F3652" t="str">
        <f t="shared" si="1069"/>
        <v>2.27350803640563-1.37313531475117i</v>
      </c>
      <c r="G3652" t="str">
        <f t="shared" si="1070"/>
        <v>0.781298427371596-0.413365691317345i</v>
      </c>
      <c r="H3652" t="str">
        <f t="shared" si="1071"/>
        <v>0.000472382389778735-1.66811738360943i</v>
      </c>
      <c r="I3652" t="str">
        <f t="shared" si="1072"/>
        <v>-0.0155009035100491-0.0256813658270628i</v>
      </c>
      <c r="K3652" t="str">
        <f t="shared" si="1073"/>
        <v>0.00084880993077788-0.00070256466809482i</v>
      </c>
      <c r="L3652" t="str">
        <f t="shared" si="1074"/>
        <v>0.000714285714285714-0.001378789177523i</v>
      </c>
      <c r="M3652" t="str">
        <f t="shared" si="1075"/>
        <v>0.0025-0.0000429565946406314i</v>
      </c>
      <c r="N3652">
        <f t="shared" si="1076"/>
        <v>29.046074663639189</v>
      </c>
      <c r="O3652">
        <f t="shared" si="1077"/>
        <v>53.853211662324902</v>
      </c>
      <c r="P3652" s="3">
        <f t="shared" si="1078"/>
        <v>-53.853211662324902</v>
      </c>
      <c r="Q3652" s="3">
        <f t="shared" si="1079"/>
        <v>150.95392533636081</v>
      </c>
      <c r="R3652">
        <f t="shared" si="1080"/>
        <v>-29.046074663639189</v>
      </c>
      <c r="S3652">
        <f t="shared" si="1081"/>
        <v>877.13487004626722</v>
      </c>
      <c r="T3652">
        <f t="shared" si="1064"/>
        <v>-53.853211662324902</v>
      </c>
    </row>
    <row r="3653" spans="1:20" x14ac:dyDescent="0.25">
      <c r="A3653">
        <f t="shared" si="1065"/>
        <v>5532143.4914155621</v>
      </c>
      <c r="B3653">
        <f t="shared" si="1082"/>
        <v>880467.98255244305</v>
      </c>
      <c r="C3653" t="str">
        <f t="shared" si="1066"/>
        <v>-0.00175453479424679+0.000981730770709354i</v>
      </c>
      <c r="D3653" t="str">
        <f t="shared" si="1067"/>
        <v>1.41130264307488-1.72597308607981i</v>
      </c>
      <c r="E3653" t="str">
        <f t="shared" si="1068"/>
        <v>-3.17152893696171-5.7456173927445i</v>
      </c>
      <c r="F3653" t="str">
        <f t="shared" si="1069"/>
        <v>2.26972828059116-1.37505418812428i</v>
      </c>
      <c r="G3653" t="str">
        <f t="shared" si="1070"/>
        <v>0.779999501998819-0.414246640155854i</v>
      </c>
      <c r="H3653" t="str">
        <f t="shared" si="1071"/>
        <v>0.000467784825904041-1.66180004679325i</v>
      </c>
      <c r="I3653" t="str">
        <f t="shared" si="1072"/>
        <v>-0.0154638448146865-0.0255415608932976i</v>
      </c>
      <c r="K3653" t="str">
        <f t="shared" si="1073"/>
        <v>0.000846951548081739-0.00070072835277379i</v>
      </c>
      <c r="L3653" t="str">
        <f t="shared" si="1074"/>
        <v>0.000714285714285714-0.00137356961299363i</v>
      </c>
      <c r="M3653" t="str">
        <f t="shared" si="1075"/>
        <v>0.0025-0.0000427939775260325i</v>
      </c>
      <c r="N3653">
        <f t="shared" si="1076"/>
        <v>29.228717921791031</v>
      </c>
      <c r="O3653">
        <f t="shared" si="1077"/>
        <v>53.933835291104259</v>
      </c>
      <c r="P3653" s="3">
        <f t="shared" si="1078"/>
        <v>-53.933835291104259</v>
      </c>
      <c r="Q3653" s="3">
        <f t="shared" si="1079"/>
        <v>150.77128207820897</v>
      </c>
      <c r="R3653">
        <f t="shared" si="1080"/>
        <v>-29.228717921791031</v>
      </c>
      <c r="S3653">
        <f t="shared" si="1081"/>
        <v>880.467982552443</v>
      </c>
      <c r="T3653">
        <f t="shared" si="1064"/>
        <v>-53.933835291104259</v>
      </c>
    </row>
    <row r="3654" spans="1:20" x14ac:dyDescent="0.25">
      <c r="A3654">
        <f t="shared" si="1065"/>
        <v>5553165.6366829416</v>
      </c>
      <c r="B3654">
        <f t="shared" si="1082"/>
        <v>883813.76088614238</v>
      </c>
      <c r="C3654" t="str">
        <f t="shared" si="1066"/>
        <v>-0.00173520037683726+0.000978178080736967i</v>
      </c>
      <c r="D3654" t="str">
        <f t="shared" si="1067"/>
        <v>1.40494559580488-1.72467241005181i</v>
      </c>
      <c r="E3654" t="str">
        <f t="shared" si="1068"/>
        <v>-3.1656445417156-5.71391630042147i</v>
      </c>
      <c r="F3654" t="str">
        <f t="shared" si="1069"/>
        <v>2.26593243455401-1.37696903718325i</v>
      </c>
      <c r="G3654" t="str">
        <f t="shared" si="1070"/>
        <v>0.778695047168715-0.415125367429681i</v>
      </c>
      <c r="H3654" t="str">
        <f t="shared" si="1071"/>
        <v>0.00046323496408052-1.65550664740982i</v>
      </c>
      <c r="I3654" t="str">
        <f t="shared" si="1072"/>
        <v>-0.0154267991132017-0.0254022664936679i</v>
      </c>
      <c r="K3654" t="str">
        <f t="shared" si="1073"/>
        <v>0.00084510261226903-0.000698891702858994i</v>
      </c>
      <c r="L3654" t="str">
        <f t="shared" si="1074"/>
        <v>0.000714285714285714-0.00136836980772427i</v>
      </c>
      <c r="M3654" t="str">
        <f t="shared" si="1075"/>
        <v>0.0025-0.0000426319760171673i</v>
      </c>
      <c r="N3654">
        <f t="shared" si="1076"/>
        <v>29.411099347281606</v>
      </c>
      <c r="O3654">
        <f t="shared" si="1077"/>
        <v>54.014554035598088</v>
      </c>
      <c r="P3654" s="3">
        <f t="shared" si="1078"/>
        <v>-54.014554035598088</v>
      </c>
      <c r="Q3654" s="3">
        <f t="shared" si="1079"/>
        <v>150.58890065271839</v>
      </c>
      <c r="R3654">
        <f t="shared" si="1080"/>
        <v>-29.411099347281606</v>
      </c>
      <c r="S3654">
        <f t="shared" si="1081"/>
        <v>883.8137608861424</v>
      </c>
      <c r="T3654">
        <f t="shared" si="1064"/>
        <v>-54.014554035598088</v>
      </c>
    </row>
    <row r="3655" spans="1:20" x14ac:dyDescent="0.25">
      <c r="A3655">
        <f t="shared" si="1065"/>
        <v>5574267.6661023377</v>
      </c>
      <c r="B3655">
        <f t="shared" si="1082"/>
        <v>887172.25317750976</v>
      </c>
      <c r="C3655" t="str">
        <f t="shared" si="1066"/>
        <v>-0.00171604184570583+0.00097457875892207i</v>
      </c>
      <c r="D3655" t="str">
        <f t="shared" si="1067"/>
        <v>1.39859780638198-1.72334925471657i</v>
      </c>
      <c r="E3655" t="str">
        <f t="shared" si="1068"/>
        <v>-3.15974220938885-5.68233344600823i</v>
      </c>
      <c r="F3655" t="str">
        <f t="shared" si="1069"/>
        <v>2.26212050523829-1.3788797376635i</v>
      </c>
      <c r="G3655" t="str">
        <f t="shared" si="1070"/>
        <v>0.777385065267644-0.416001833609499i</v>
      </c>
      <c r="H3655" t="str">
        <f t="shared" si="1071"/>
        <v>0.000458732296187184-1.64923709467386i</v>
      </c>
      <c r="I3655" t="str">
        <f t="shared" si="1072"/>
        <v>-0.0153897656258742-0.0252634815235986i</v>
      </c>
      <c r="K3655" t="str">
        <f t="shared" si="1073"/>
        <v>0.000843263104278642-0.000697054771363515i</v>
      </c>
      <c r="L3655" t="str">
        <f t="shared" si="1074"/>
        <v>0.000714285714285714-0.001363189686914i</v>
      </c>
      <c r="M3655" t="str">
        <f t="shared" si="1075"/>
        <v>0.0025-0.0000424705877835895i</v>
      </c>
      <c r="N3655">
        <f t="shared" si="1076"/>
        <v>29.593217234037894</v>
      </c>
      <c r="O3655">
        <f t="shared" si="1077"/>
        <v>54.095367642936012</v>
      </c>
      <c r="P3655" s="3">
        <f t="shared" si="1078"/>
        <v>-54.095367642936012</v>
      </c>
      <c r="Q3655" s="3">
        <f t="shared" si="1079"/>
        <v>150.40678276596211</v>
      </c>
      <c r="R3655">
        <f t="shared" si="1080"/>
        <v>-29.593217234037894</v>
      </c>
      <c r="S3655">
        <f t="shared" si="1081"/>
        <v>887.17225317750979</v>
      </c>
      <c r="T3655">
        <f t="shared" si="1064"/>
        <v>-54.095367642936012</v>
      </c>
    </row>
    <row r="3656" spans="1:20" x14ac:dyDescent="0.25">
      <c r="A3656">
        <f t="shared" si="1065"/>
        <v>5595449.8832335267</v>
      </c>
      <c r="B3656">
        <f t="shared" si="1082"/>
        <v>890543.50773958431</v>
      </c>
      <c r="C3656" t="str">
        <f t="shared" si="1066"/>
        <v>-0.00169705817952241+0.000970934023766376i</v>
      </c>
      <c r="D3656" t="str">
        <f t="shared" si="1067"/>
        <v>1.39225943682451-1.72200370528405i</v>
      </c>
      <c r="E3656" t="str">
        <f t="shared" si="1068"/>
        <v>-3.15382192801033-5.65086856235001i</v>
      </c>
      <c r="F3656" t="str">
        <f t="shared" si="1069"/>
        <v>2.25829250057637-1.3807861649898i</v>
      </c>
      <c r="G3656" t="str">
        <f t="shared" si="1070"/>
        <v>0.776069559021604-0.416875999047219i</v>
      </c>
      <c r="H3656" t="str">
        <f t="shared" si="1071"/>
        <v>0.000454276319327329-1.64299129814454i</v>
      </c>
      <c r="I3656" t="str">
        <f t="shared" si="1072"/>
        <v>-0.0153527435850624-0.025125204887394i</v>
      </c>
      <c r="K3656" t="str">
        <f t="shared" si="1073"/>
        <v>0.000841433004703631-0.000695217610932136i</v>
      </c>
      <c r="L3656" t="str">
        <f t="shared" si="1074"/>
        <v>0.000714285714285714-0.00135802917604503i</v>
      </c>
      <c r="M3656" t="str">
        <f t="shared" si="1075"/>
        <v>0.0025-0.0000423098105036756i</v>
      </c>
      <c r="N3656">
        <f t="shared" si="1076"/>
        <v>29.775069888041571</v>
      </c>
      <c r="O3656">
        <f t="shared" si="1077"/>
        <v>54.176275858882946</v>
      </c>
      <c r="P3656" s="3">
        <f t="shared" si="1078"/>
        <v>-54.176275858882946</v>
      </c>
      <c r="Q3656" s="3">
        <f t="shared" si="1079"/>
        <v>150.22493011195843</v>
      </c>
      <c r="R3656">
        <f t="shared" si="1080"/>
        <v>-29.775069888041571</v>
      </c>
      <c r="S3656">
        <f t="shared" si="1081"/>
        <v>890.54350773958436</v>
      </c>
      <c r="T3656">
        <f t="shared" si="1064"/>
        <v>-54.176275858882946</v>
      </c>
    </row>
    <row r="3657" spans="1:20" x14ac:dyDescent="0.25">
      <c r="A3657">
        <f t="shared" si="1065"/>
        <v>5616712.5927898139</v>
      </c>
      <c r="B3657">
        <f t="shared" si="1082"/>
        <v>893927.5730689948</v>
      </c>
      <c r="C3657" t="str">
        <f t="shared" si="1066"/>
        <v>-0.00167824835434554+0.000967245080179341i</v>
      </c>
      <c r="D3657" t="str">
        <f t="shared" si="1067"/>
        <v>1.38593064812915-1.72063584836618i</v>
      </c>
      <c r="E3657" t="str">
        <f t="shared" si="1068"/>
        <v>-3.1478836872282-5.61952138450438i</v>
      </c>
      <c r="F3657" t="str">
        <f t="shared" si="1069"/>
        <v>2.25444842949667-1.38268819428514i</v>
      </c>
      <c r="G3657" t="str">
        <f t="shared" si="1070"/>
        <v>0.774748531498852-0.417747823979042i</v>
      </c>
      <c r="H3657" t="str">
        <f t="shared" si="1071"/>
        <v>0.00044986653578159-1.6367691677241i</v>
      </c>
      <c r="I3657" t="str">
        <f t="shared" si="1072"/>
        <v>-0.015315732235203-0.0249874354981602i</v>
      </c>
      <c r="K3657" t="str">
        <f t="shared" si="1073"/>
        <v>0.000839612293796479-0.000693380273839957i</v>
      </c>
      <c r="L3657" t="str">
        <f t="shared" si="1074"/>
        <v>0.000714285714285714-0.00135288820088168i</v>
      </c>
      <c r="M3657" t="str">
        <f t="shared" si="1075"/>
        <v>0.0025-0.0000421496418645901i</v>
      </c>
      <c r="N3657">
        <f t="shared" si="1076"/>
        <v>29.956655627375</v>
      </c>
      <c r="O3657">
        <f t="shared" si="1077"/>
        <v>54.257278427854075</v>
      </c>
      <c r="P3657" s="3">
        <f t="shared" si="1078"/>
        <v>-54.257278427854075</v>
      </c>
      <c r="Q3657" s="3">
        <f t="shared" si="1079"/>
        <v>150.043344372625</v>
      </c>
      <c r="R3657">
        <f t="shared" si="1080"/>
        <v>-29.956655627375</v>
      </c>
      <c r="S3657">
        <f t="shared" si="1081"/>
        <v>893.92757306899477</v>
      </c>
      <c r="T3657">
        <f t="shared" si="1064"/>
        <v>-54.257278427854075</v>
      </c>
    </row>
    <row r="3658" spans="1:20" x14ac:dyDescent="0.25">
      <c r="A3658">
        <f t="shared" si="1065"/>
        <v>5638056.1006424148</v>
      </c>
      <c r="B3658">
        <f t="shared" si="1082"/>
        <v>897324.49784665694</v>
      </c>
      <c r="C3658" t="str">
        <f t="shared" si="1066"/>
        <v>-0.00165961134376615+0.000963513119505791i</v>
      </c>
      <c r="D3658" t="str">
        <f t="shared" si="1067"/>
        <v>1.37961160025573-1.71924577196247i</v>
      </c>
      <c r="E3658" t="str">
        <f t="shared" si="1068"/>
        <v>-3.14192747831811-5.58829164971859i</v>
      </c>
      <c r="F3658" t="str">
        <f t="shared" si="1069"/>
        <v>2.25058830193092-1.38458570037941i</v>
      </c>
      <c r="G3658" t="str">
        <f t="shared" si="1070"/>
        <v>0.773421986112479-0.418617268528554i</v>
      </c>
      <c r="H3658" t="str">
        <f t="shared" si="1071"/>
        <v>0.000445502452961273-1.63057061365657i</v>
      </c>
      <c r="I3658" t="str">
        <f t="shared" si="1072"/>
        <v>-0.0152787308328075-0.0248501722777225i</v>
      </c>
      <c r="K3658" t="str">
        <f t="shared" si="1073"/>
        <v>0.000837800951474307-0.000691542811991071i</v>
      </c>
      <c r="L3658" t="str">
        <f t="shared" si="1074"/>
        <v>0.000714285714285714-0.00134776668746929i</v>
      </c>
      <c r="M3658" t="str">
        <f t="shared" si="1075"/>
        <v>0.0025-0.0000419900795622535i</v>
      </c>
      <c r="N3658">
        <f t="shared" si="1076"/>
        <v>30.137972782270083</v>
      </c>
      <c r="O3658">
        <f t="shared" si="1077"/>
        <v>54.338375092931898</v>
      </c>
      <c r="P3658" s="3">
        <f t="shared" si="1078"/>
        <v>-54.338375092931898</v>
      </c>
      <c r="Q3658" s="3">
        <f t="shared" si="1079"/>
        <v>149.86202721772992</v>
      </c>
      <c r="R3658">
        <f t="shared" si="1080"/>
        <v>-30.137972782270083</v>
      </c>
      <c r="S3658">
        <f t="shared" si="1081"/>
        <v>897.32449784665698</v>
      </c>
      <c r="T3658">
        <f t="shared" si="1064"/>
        <v>-54.338375092931898</v>
      </c>
    </row>
    <row r="3659" spans="1:20" x14ac:dyDescent="0.25">
      <c r="A3659">
        <f t="shared" si="1065"/>
        <v>5659480.713824857</v>
      </c>
      <c r="B3659">
        <f t="shared" si="1082"/>
        <v>900734.33093847428</v>
      </c>
      <c r="C3659" t="str">
        <f t="shared" si="1066"/>
        <v>-0.0016411461190509+0.000959739319555668i</v>
      </c>
      <c r="D3659" t="str">
        <f t="shared" si="1067"/>
        <v>1.37330245211247-1.71783356544556i</v>
      </c>
      <c r="E3659" t="str">
        <f t="shared" si="1068"/>
        <v>-3.13595329419199-5.5571790974078i</v>
      </c>
      <c r="F3659" t="str">
        <f t="shared" si="1069"/>
        <v>2.24671212882182-1.38647855781861i</v>
      </c>
      <c r="G3659" t="str">
        <f t="shared" si="1070"/>
        <v>0.772089926622977-0.419484292709874i</v>
      </c>
      <c r="H3659" t="str">
        <f t="shared" si="1071"/>
        <v>0.000441183583362003-1.62439554652651i</v>
      </c>
      <c r="I3659" t="str">
        <f t="shared" si="1072"/>
        <v>-0.0152417386464635-0.0247134141565479i</v>
      </c>
      <c r="K3659" t="str">
        <f t="shared" si="1073"/>
        <v>0.0008359989573241-0.000689705276917318i</v>
      </c>
      <c r="L3659" t="str">
        <f t="shared" si="1074"/>
        <v>0.000714285714285714-0.00134266456213319i</v>
      </c>
      <c r="M3659" t="str">
        <f t="shared" si="1075"/>
        <v>0.0025-0.0000418311213013086i</v>
      </c>
      <c r="N3659">
        <f t="shared" si="1076"/>
        <v>30.319019695154196</v>
      </c>
      <c r="O3659">
        <f t="shared" si="1077"/>
        <v>54.419565595880343</v>
      </c>
      <c r="P3659" s="3">
        <f t="shared" si="1078"/>
        <v>-54.419565595880343</v>
      </c>
      <c r="Q3659" s="3">
        <f t="shared" si="1079"/>
        <v>149.6809803048458</v>
      </c>
      <c r="R3659">
        <f t="shared" si="1080"/>
        <v>-30.319019695154196</v>
      </c>
      <c r="S3659">
        <f t="shared" si="1081"/>
        <v>900.73433093847427</v>
      </c>
      <c r="T3659">
        <f t="shared" si="1064"/>
        <v>-54.419565595880343</v>
      </c>
    </row>
    <row r="3660" spans="1:20" x14ac:dyDescent="0.25">
      <c r="A3660">
        <f t="shared" si="1065"/>
        <v>5680986.740537391</v>
      </c>
      <c r="B3660">
        <f t="shared" si="1082"/>
        <v>904157.12139604054</v>
      </c>
      <c r="C3660" t="str">
        <f t="shared" si="1066"/>
        <v>-0.0016228516492841+0.000955924844635313i</v>
      </c>
      <c r="D3660" t="str">
        <f t="shared" si="1067"/>
        <v>1.36700336154135-1.71639931954649i</v>
      </c>
      <c r="E3660" t="str">
        <f t="shared" si="1068"/>
        <v>-3.12996112940607-5.52618346913233i</v>
      </c>
      <c r="F3660" t="str">
        <f t="shared" si="1069"/>
        <v>2.24281992213033-1.38836664087388i</v>
      </c>
      <c r="G3660" t="str">
        <f t="shared" si="1070"/>
        <v>0.770752357140766-0.420348856430845i</v>
      </c>
      <c r="H3660" t="str">
        <f t="shared" si="1071"/>
        <v>0.000436909444517623-1.6182438772577i</v>
      </c>
      <c r="I3660" t="str">
        <f t="shared" si="1072"/>
        <v>-0.0152047549568314-0.0245771600736629i</v>
      </c>
      <c r="K3660" t="str">
        <f t="shared" si="1073"/>
        <v>0.00083420629060786-0.000687867719777065i</v>
      </c>
      <c r="L3660" t="str">
        <f t="shared" si="1074"/>
        <v>0.000714285714285714-0.00133758175147757i</v>
      </c>
      <c r="M3660" t="str">
        <f t="shared" si="1075"/>
        <v>0.0025-0.0000416727647950874i</v>
      </c>
      <c r="N3660">
        <f t="shared" si="1076"/>
        <v>30.49979472069333</v>
      </c>
      <c r="O3660">
        <f t="shared" si="1077"/>
        <v>54.500849677161256</v>
      </c>
      <c r="P3660" s="3">
        <f t="shared" si="1078"/>
        <v>-54.500849677161256</v>
      </c>
      <c r="Q3660" s="3">
        <f t="shared" si="1079"/>
        <v>149.50020527930667</v>
      </c>
      <c r="R3660">
        <f t="shared" si="1080"/>
        <v>-30.49979472069333</v>
      </c>
      <c r="S3660">
        <f t="shared" si="1081"/>
        <v>904.15712139604057</v>
      </c>
      <c r="T3660">
        <f t="shared" si="1064"/>
        <v>-54.500849677161256</v>
      </c>
    </row>
    <row r="3661" spans="1:20" x14ac:dyDescent="0.25">
      <c r="A3661">
        <f t="shared" si="1065"/>
        <v>5702574.4901514342</v>
      </c>
      <c r="B3661">
        <f t="shared" si="1082"/>
        <v>907592.91845734557</v>
      </c>
      <c r="C3661" t="str">
        <f t="shared" si="1066"/>
        <v>-0.00160472690150865+0.000952070845580751i</v>
      </c>
      <c r="D3661" t="str">
        <f t="shared" si="1067"/>
        <v>1.36071448530372-1.71494312633979i</v>
      </c>
      <c r="E3661" t="str">
        <f t="shared" si="1068"/>
        <v>-3.12395098016912-5.49530450857509i</v>
      </c>
      <c r="F3661" t="str">
        <f t="shared" si="1069"/>
        <v>2.23891169484298-1.39024982355091i</v>
      </c>
      <c r="G3661" t="str">
        <f t="shared" si="1070"/>
        <v>0.769409282128702-0.421210919496275i</v>
      </c>
      <c r="H3661" t="str">
        <f t="shared" si="1071"/>
        <v>0.000432679558954426-1.61211551711186i</v>
      </c>
      <c r="I3661" t="str">
        <f t="shared" si="1072"/>
        <v>-0.0151677790566442-0.0244414089765718i</v>
      </c>
      <c r="K3661" t="str">
        <f t="shared" si="1073"/>
        <v>0.000832422930267818-0.000686030191354121i</v>
      </c>
      <c r="L3661" t="str">
        <f t="shared" si="1074"/>
        <v>0.000714285714285714-0.00133251818238451i</v>
      </c>
      <c r="M3661" t="str">
        <f t="shared" si="1075"/>
        <v>0.0025-0.000041515007765578i</v>
      </c>
      <c r="N3661">
        <f t="shared" si="1076"/>
        <v>30.680296225838077</v>
      </c>
      <c r="O3661">
        <f t="shared" si="1077"/>
        <v>54.582227075950044</v>
      </c>
      <c r="P3661" s="3">
        <f t="shared" si="1078"/>
        <v>-54.582227075950044</v>
      </c>
      <c r="Q3661" s="3">
        <f t="shared" si="1079"/>
        <v>149.31970377416192</v>
      </c>
      <c r="R3661">
        <f t="shared" si="1080"/>
        <v>-30.680296225838077</v>
      </c>
      <c r="S3661">
        <f t="shared" si="1081"/>
        <v>907.5929184573456</v>
      </c>
      <c r="T3661">
        <f t="shared" si="1064"/>
        <v>-54.582227075950044</v>
      </c>
    </row>
    <row r="3662" spans="1:20" x14ac:dyDescent="0.25">
      <c r="A3662">
        <f t="shared" si="1065"/>
        <v>5724244.2732140096</v>
      </c>
      <c r="B3662">
        <f t="shared" si="1082"/>
        <v>911041.77154748351</v>
      </c>
      <c r="C3662" t="str">
        <f t="shared" si="1066"/>
        <v>-0.00158677084086596+0.000948178459792743i</v>
      </c>
      <c r="D3662" t="str">
        <f t="shared" si="1067"/>
        <v>1.35443597906616-1.71346507922852i</v>
      </c>
      <c r="E3662" t="str">
        <f t="shared" si="1068"/>
        <v>-3.11792284435059-5.46454196151888i</v>
      </c>
      <c r="F3662" t="str">
        <f t="shared" si="1069"/>
        <v>2.23498746097899-1.39212797959927i</v>
      </c>
      <c r="G3662" t="str">
        <f t="shared" si="1070"/>
        <v>0.768060706404547-0.422070441611226i</v>
      </c>
      <c r="H3662" t="str">
        <f t="shared" si="1071"/>
        <v>0.000428493454145649-1.60601037768741i</v>
      </c>
      <c r="I3662" t="str">
        <f t="shared" si="1072"/>
        <v>-0.0151308102507046-0.0243061598211738i</v>
      </c>
      <c r="K3662" t="str">
        <f t="shared" si="1073"/>
        <v>0.000830648854931555-0.00068419274205664i</v>
      </c>
      <c r="L3662" t="str">
        <f t="shared" si="1074"/>
        <v>0.000714285714285714-0.00132747378201286i</v>
      </c>
      <c r="M3662" t="str">
        <f t="shared" si="1075"/>
        <v>0.0025-0.0000413578479433931i</v>
      </c>
      <c r="N3662">
        <f t="shared" si="1076"/>
        <v>30.8605225898676</v>
      </c>
      <c r="O3662">
        <f t="shared" si="1077"/>
        <v>54.66369753015119</v>
      </c>
      <c r="P3662" s="3">
        <f t="shared" si="1078"/>
        <v>-54.66369753015119</v>
      </c>
      <c r="Q3662" s="3">
        <f t="shared" si="1079"/>
        <v>149.1394774101324</v>
      </c>
      <c r="R3662">
        <f t="shared" si="1080"/>
        <v>-30.8605225898676</v>
      </c>
      <c r="S3662">
        <f t="shared" si="1081"/>
        <v>911.04177154748356</v>
      </c>
      <c r="T3662">
        <f t="shared" si="1064"/>
        <v>-54.66369753015119</v>
      </c>
    </row>
    <row r="3663" spans="1:20" x14ac:dyDescent="0.25">
      <c r="A3663">
        <f t="shared" si="1065"/>
        <v>5745996.4014522228</v>
      </c>
      <c r="B3663">
        <f t="shared" si="1082"/>
        <v>914503.73027936392</v>
      </c>
      <c r="C3663" t="str">
        <f t="shared" si="1066"/>
        <v>-0.00156898243073473+0.000944248811273419i</v>
      </c>
      <c r="D3663" t="str">
        <f t="shared" si="1067"/>
        <v>1.34816799738665-1.71196527292897i</v>
      </c>
      <c r="E3663" t="str">
        <f t="shared" si="1068"/>
        <v>-3.11187672148825-5.43389557582344i</v>
      </c>
      <c r="F3663" t="str">
        <f t="shared" si="1069"/>
        <v>2.23104723559752-1.39400098252206i</v>
      </c>
      <c r="G3663" t="str">
        <f t="shared" si="1070"/>
        <v>0.766706635143418-0.422927382384347i</v>
      </c>
      <c r="H3663" t="str">
        <f t="shared" si="1071"/>
        <v>0.000424350662466249-1.59992837091815i</v>
      </c>
      <c r="I3663" t="str">
        <f t="shared" si="1072"/>
        <v>-0.0150938478558841-0.0241714115716807i</v>
      </c>
      <c r="K3663" t="str">
        <f t="shared" si="1073"/>
        <v>0.000828884042917144-0.000682355421916152i</v>
      </c>
      <c r="L3663" t="str">
        <f t="shared" si="1074"/>
        <v>0.000714285714285714-0.00132244847779723i</v>
      </c>
      <c r="M3663" t="str">
        <f t="shared" si="1075"/>
        <v>0.0025-0.0000412012830677358i</v>
      </c>
      <c r="N3663">
        <f t="shared" si="1076"/>
        <v>31.040472204428596</v>
      </c>
      <c r="O3663">
        <f t="shared" si="1077"/>
        <v>54.74526077641444</v>
      </c>
      <c r="P3663" s="3">
        <f t="shared" si="1078"/>
        <v>-54.74526077641444</v>
      </c>
      <c r="Q3663" s="3">
        <f t="shared" si="1079"/>
        <v>148.9595277955714</v>
      </c>
      <c r="R3663">
        <f t="shared" si="1080"/>
        <v>-31.040472204428596</v>
      </c>
      <c r="S3663">
        <f t="shared" si="1081"/>
        <v>914.50373027936394</v>
      </c>
      <c r="T3663">
        <f t="shared" si="1064"/>
        <v>-54.74526077641444</v>
      </c>
    </row>
    <row r="3664" spans="1:20" x14ac:dyDescent="0.25">
      <c r="A3664">
        <f t="shared" si="1065"/>
        <v>5767831.1877777409</v>
      </c>
      <c r="B3664">
        <f t="shared" si="1082"/>
        <v>917978.8444544255</v>
      </c>
      <c r="C3664" t="str">
        <f t="shared" si="1066"/>
        <v>-0.00155136063286854+0.000940283010664845i</v>
      </c>
      <c r="D3664" t="str">
        <f t="shared" si="1067"/>
        <v>1.34191069370082-1.71044380345528i</v>
      </c>
      <c r="E3664" t="str">
        <f t="shared" si="1068"/>
        <v>-3.1058126127962-5.40336510140244i</v>
      </c>
      <c r="F3664" t="str">
        <f t="shared" si="1069"/>
        <v>2.22709103480453-1.39586870558557i</v>
      </c>
      <c r="G3664" t="str">
        <f t="shared" si="1070"/>
        <v>0.765347073880196-0.42378170133126i</v>
      </c>
      <c r="H3664" t="str">
        <f t="shared" si="1071"/>
        <v>0.00042025072114801-1.59386940907202i</v>
      </c>
      <c r="I3664" t="str">
        <f t="shared" si="1072"/>
        <v>-0.0150568912011196-0.0240371632005313i</v>
      </c>
      <c r="K3664" t="str">
        <f t="shared" si="1073"/>
        <v>0.000827128472238271-0.000680518280586623i</v>
      </c>
      <c r="L3664" t="str">
        <f t="shared" si="1074"/>
        <v>0.000714285714285714-0.00131744219744694i</v>
      </c>
      <c r="M3664" t="str">
        <f t="shared" si="1075"/>
        <v>0.0025-0.0000410453108863676i</v>
      </c>
      <c r="N3664">
        <f t="shared" si="1076"/>
        <v>31.220143473580322</v>
      </c>
      <c r="O3664">
        <f t="shared" si="1077"/>
        <v>54.826916550150706</v>
      </c>
      <c r="P3664" s="3">
        <f t="shared" si="1078"/>
        <v>-54.826916550150706</v>
      </c>
      <c r="Q3664" s="3">
        <f t="shared" si="1079"/>
        <v>148.77985652641968</v>
      </c>
      <c r="R3664">
        <f t="shared" si="1080"/>
        <v>-31.220143473580322</v>
      </c>
      <c r="S3664">
        <f t="shared" si="1081"/>
        <v>917.97884445442548</v>
      </c>
      <c r="T3664">
        <f t="shared" si="1064"/>
        <v>-54.826916550150706</v>
      </c>
    </row>
    <row r="3665" spans="1:20" x14ac:dyDescent="0.25">
      <c r="A3665">
        <f t="shared" si="1065"/>
        <v>5789748.9462912967</v>
      </c>
      <c r="B3665">
        <f t="shared" si="1082"/>
        <v>921467.16406335239</v>
      </c>
      <c r="C3665" t="str">
        <f t="shared" si="1066"/>
        <v>-0.00153390440753243+0.00093628215528918i</v>
      </c>
      <c r="D3665" t="str">
        <f t="shared" si="1067"/>
        <v>1.33566422030863-1.70890076810395i</v>
      </c>
      <c r="E3665" t="str">
        <f t="shared" si="1068"/>
        <v>-3.09973052117247-5.37295029020048i</v>
      </c>
      <c r="F3665" t="str">
        <f t="shared" si="1069"/>
        <v>2.2231188757599-1.39773102182922i</v>
      </c>
      <c r="G3665" t="str">
        <f t="shared" si="1070"/>
        <v>0.763982028511917-0.424633357877986i</v>
      </c>
      <c r="H3665" t="str">
        <f t="shared" si="1071"/>
        <v>0.000416193172234886-1.58783340474983i</v>
      </c>
      <c r="I3665" t="str">
        <f t="shared" si="1072"/>
        <v>-0.0150199396274127-0.0239034136883085i</v>
      </c>
      <c r="K3665" t="str">
        <f t="shared" si="1073"/>
        <v>0.000825382120609298-0.000678681367343568i</v>
      </c>
      <c r="L3665" t="str">
        <f t="shared" si="1074"/>
        <v>0.000714285714285714-0.00131245486894494i</v>
      </c>
      <c r="M3665" t="str">
        <f t="shared" si="1075"/>
        <v>0.0025-0.0000408899291555765i</v>
      </c>
      <c r="N3665">
        <f t="shared" si="1076"/>
        <v>31.399534813833185</v>
      </c>
      <c r="O3665">
        <f t="shared" si="1077"/>
        <v>54.908664585547754</v>
      </c>
      <c r="P3665" s="3">
        <f t="shared" si="1078"/>
        <v>-54.908664585547754</v>
      </c>
      <c r="Q3665" s="3">
        <f t="shared" si="1079"/>
        <v>148.60046518616682</v>
      </c>
      <c r="R3665">
        <f t="shared" si="1080"/>
        <v>-31.399534813833185</v>
      </c>
      <c r="S3665">
        <f t="shared" si="1081"/>
        <v>921.46716406335236</v>
      </c>
      <c r="T3665">
        <f t="shared" si="1064"/>
        <v>-54.908664585547754</v>
      </c>
    </row>
    <row r="3666" spans="1:20" x14ac:dyDescent="0.25">
      <c r="A3666">
        <f t="shared" si="1065"/>
        <v>5811749.9922872037</v>
      </c>
      <c r="B3666">
        <f t="shared" si="1082"/>
        <v>924968.73928679316</v>
      </c>
      <c r="C3666" t="str">
        <f t="shared" si="1066"/>
        <v>-0.00151661271363833+0.000932247329190511i</v>
      </c>
      <c r="D3666" t="str">
        <f t="shared" si="1067"/>
        <v>1.32942872836123-1.7073362654381i</v>
      </c>
      <c r="E3666" t="str">
        <f t="shared" si="1068"/>
        <v>-3.09363045120643-5.3426508961698i</v>
      </c>
      <c r="F3666" t="str">
        <f t="shared" si="1069"/>
        <v>2.2191307766841-1.39958780407542i</v>
      </c>
      <c r="G3666" t="str">
        <f t="shared" si="1070"/>
        <v>0.76261150530011-0.425482311364421i</v>
      </c>
      <c r="H3666" t="str">
        <f t="shared" si="1071"/>
        <v>0.000412177562538705-1.58182027088404i</v>
      </c>
      <c r="I3666" t="str">
        <f t="shared" si="1072"/>
        <v>-0.0149829924878259-0.0237701620236529i</v>
      </c>
      <c r="K3666" t="str">
        <f t="shared" si="1073"/>
        <v>0.000823644965450378-0.000676844731083286i</v>
      </c>
      <c r="L3666" t="str">
        <f t="shared" si="1074"/>
        <v>0.000714285714285714-0.00130748642054687i</v>
      </c>
      <c r="M3666" t="str">
        <f t="shared" si="1075"/>
        <v>0.0025-0.0000407351356401439i</v>
      </c>
      <c r="N3666">
        <f t="shared" si="1076"/>
        <v>31.578644654186917</v>
      </c>
      <c r="O3666">
        <f t="shared" si="1077"/>
        <v>54.990504615585884</v>
      </c>
      <c r="P3666" s="3">
        <f t="shared" si="1078"/>
        <v>-54.990504615585884</v>
      </c>
      <c r="Q3666" s="3">
        <f t="shared" si="1079"/>
        <v>148.42135534581308</v>
      </c>
      <c r="R3666">
        <f t="shared" si="1080"/>
        <v>-31.578644654186917</v>
      </c>
      <c r="S3666">
        <f t="shared" si="1081"/>
        <v>924.96873928679315</v>
      </c>
      <c r="T3666">
        <f t="shared" si="1064"/>
        <v>-54.990504615585884</v>
      </c>
    </row>
    <row r="3667" spans="1:20" x14ac:dyDescent="0.25">
      <c r="A3667">
        <f t="shared" si="1065"/>
        <v>5833834.6422578963</v>
      </c>
      <c r="B3667">
        <f t="shared" si="1082"/>
        <v>928483.62049608305</v>
      </c>
      <c r="C3667" t="str">
        <f t="shared" si="1066"/>
        <v>-0.00149948450887903+0.000928179603178273i</v>
      </c>
      <c r="D3667" t="str">
        <f t="shared" si="1067"/>
        <v>1.32320436784798-1.70575039527161i</v>
      </c>
      <c r="E3667" t="str">
        <f t="shared" si="1068"/>
        <v>-3.08751240918616-5.31246667524683i</v>
      </c>
      <c r="F3667" t="str">
        <f t="shared" si="1069"/>
        <v>2.21512675686504-1.40143892493978i</v>
      </c>
      <c r="G3667" t="str">
        <f t="shared" si="1070"/>
        <v>0.761235510873128-0.42632852104786i</v>
      </c>
      <c r="H3667" t="str">
        <f t="shared" si="1071"/>
        <v>0.000408203443595068-1.57582992073745i</v>
      </c>
      <c r="I3667" t="str">
        <f t="shared" si="1072"/>
        <v>-0.0149460491474801-0.0236374072031768i</v>
      </c>
      <c r="K3667" t="str">
        <f t="shared" si="1073"/>
        <v>0.000821916983892446-0.000675008420322058i</v>
      </c>
      <c r="L3667" t="str">
        <f t="shared" si="1074"/>
        <v>0.000714285714285714-0.0013025367807799i</v>
      </c>
      <c r="M3667" t="str">
        <f t="shared" si="1075"/>
        <v>0.0025-0.0000405809281133133i</v>
      </c>
      <c r="N3667">
        <f t="shared" si="1076"/>
        <v>31.757471436170647</v>
      </c>
      <c r="O3667">
        <f t="shared" si="1077"/>
        <v>55.072436372054895</v>
      </c>
      <c r="P3667" s="3">
        <f t="shared" si="1078"/>
        <v>-55.072436372054895</v>
      </c>
      <c r="Q3667" s="3">
        <f t="shared" si="1079"/>
        <v>148.24252856382935</v>
      </c>
      <c r="R3667">
        <f t="shared" si="1080"/>
        <v>-31.757471436170647</v>
      </c>
      <c r="S3667">
        <f t="shared" si="1081"/>
        <v>928.48362049608306</v>
      </c>
      <c r="T3667">
        <f t="shared" si="1064"/>
        <v>-55.072436372054895</v>
      </c>
    </row>
    <row r="3668" spans="1:20" x14ac:dyDescent="0.25">
      <c r="A3668">
        <f t="shared" si="1065"/>
        <v>5856003.2138984762</v>
      </c>
      <c r="B3668">
        <f t="shared" si="1082"/>
        <v>932011.85825396818</v>
      </c>
      <c r="C3668" t="str">
        <f t="shared" si="1066"/>
        <v>-0.00148251874986138+0.000924080034872498i</v>
      </c>
      <c r="D3668" t="str">
        <f t="shared" si="1067"/>
        <v>1.31699128758389-1.70414325865319i</v>
      </c>
      <c r="E3668" t="str">
        <f t="shared" si="1068"/>
        <v>-3.08137640310585-5.28239738532874i</v>
      </c>
      <c r="F3668" t="str">
        <f t="shared" si="1069"/>
        <v>2.21110683666467-1.40328425684138i</v>
      </c>
      <c r="G3668" t="str">
        <f t="shared" si="1070"/>
        <v>0.759854052228418-0.427171946106566i</v>
      </c>
      <c r="H3668" t="str">
        <f t="shared" si="1071"/>
        <v>0.000404270371619647-1.569862267902i</v>
      </c>
      <c r="I3668" t="str">
        <f t="shared" si="1072"/>
        <v>-0.014909108983552-0.0235051482313774i</v>
      </c>
      <c r="K3668" t="str">
        <f t="shared" si="1073"/>
        <v>0.000820198152782295-0.00067317248319552i</v>
      </c>
      <c r="L3668" t="str">
        <f t="shared" si="1074"/>
        <v>0.000714285714285714-0.00129760587844182i</v>
      </c>
      <c r="M3668" t="str">
        <f t="shared" si="1075"/>
        <v>0.0025-0.0000404273043567575i</v>
      </c>
      <c r="N3668">
        <f t="shared" si="1076"/>
        <v>31.936013613880789</v>
      </c>
      <c r="O3668">
        <f t="shared" si="1077"/>
        <v>55.154459585568716</v>
      </c>
      <c r="P3668" s="3">
        <f t="shared" si="1078"/>
        <v>-55.154459585568716</v>
      </c>
      <c r="Q3668" s="3">
        <f t="shared" si="1079"/>
        <v>148.06398638611921</v>
      </c>
      <c r="R3668">
        <f t="shared" si="1080"/>
        <v>-31.936013613880789</v>
      </c>
      <c r="S3668">
        <f t="shared" si="1081"/>
        <v>932.01185825396817</v>
      </c>
      <c r="T3668">
        <f t="shared" si="1064"/>
        <v>-55.154459585568716</v>
      </c>
    </row>
    <row r="3669" spans="1:20" x14ac:dyDescent="0.25">
      <c r="A3669">
        <f t="shared" si="1065"/>
        <v>5878256.0261112908</v>
      </c>
      <c r="B3669">
        <f t="shared" si="1082"/>
        <v>935553.50331533328</v>
      </c>
      <c r="C3669" t="str">
        <f t="shared" si="1066"/>
        <v>-0.00146571439223779+0.000919949668750266i</v>
      </c>
      <c r="D3669" t="str">
        <f t="shared" si="1067"/>
        <v>1.31078963519715-1.70251495785015i</v>
      </c>
      <c r="E3669" t="str">
        <f t="shared" si="1068"/>
        <v>-3.07522244267247-5.25244278624961i</v>
      </c>
      <c r="F3669" t="str">
        <f t="shared" si="1069"/>
        <v>2.20707103752551-1.40512367201309i</v>
      </c>
      <c r="G3669" t="str">
        <f t="shared" si="1070"/>
        <v>0.758467136734774-0.428012545643382i</v>
      </c>
      <c r="H3669" t="str">
        <f t="shared" si="1071"/>
        <v>0.000400377907464675-1.56391722629747i</v>
      </c>
      <c r="I3669" t="str">
        <f t="shared" si="1072"/>
        <v>-0.0148721713852697-0.0233733841205487i</v>
      </c>
      <c r="K3669" t="str">
        <f t="shared" si="1073"/>
        <v>0.000818488448687538-0.000671336967457992i</v>
      </c>
      <c r="L3669" t="str">
        <f t="shared" si="1074"/>
        <v>0.000714285714285714-0.00129269364259994i</v>
      </c>
      <c r="M3669" t="str">
        <f t="shared" si="1075"/>
        <v>0.0025-0.0000402742621605475i</v>
      </c>
      <c r="N3669">
        <f t="shared" si="1076"/>
        <v>32.114269654015573</v>
      </c>
      <c r="O3669">
        <f t="shared" si="1077"/>
        <v>55.236573985583199</v>
      </c>
      <c r="P3669" s="3">
        <f t="shared" si="1078"/>
        <v>-55.236573985583199</v>
      </c>
      <c r="Q3669" s="3">
        <f t="shared" si="1079"/>
        <v>147.88573034598443</v>
      </c>
      <c r="R3669">
        <f t="shared" si="1080"/>
        <v>-32.114269654015573</v>
      </c>
      <c r="S3669">
        <f t="shared" si="1081"/>
        <v>935.55350331533327</v>
      </c>
      <c r="T3669">
        <f t="shared" si="1064"/>
        <v>-55.236573985583199</v>
      </c>
    </row>
    <row r="3670" spans="1:20" x14ac:dyDescent="0.25">
      <c r="A3670">
        <f t="shared" si="1065"/>
        <v>5900593.3990105139</v>
      </c>
      <c r="B3670">
        <f t="shared" si="1082"/>
        <v>939108.60662793159</v>
      </c>
      <c r="C3670" t="str">
        <f t="shared" si="1066"/>
        <v>-0.00144907039083702+0.000915789536194113i</v>
      </c>
      <c r="D3670" t="str">
        <f t="shared" si="1067"/>
        <v>1.30459955711709-1.70086559633221i</v>
      </c>
      <c r="E3670" t="str">
        <f t="shared" si="1068"/>
        <v>-3.06905053931309-5.22260263975704i</v>
      </c>
      <c r="F3670" t="str">
        <f t="shared" si="1069"/>
        <v>2.20301938197711-1.40695704251213i</v>
      </c>
      <c r="G3670" t="str">
        <f t="shared" si="1070"/>
        <v>0.757074772134549-0.428850278689393i</v>
      </c>
      <c r="H3670" t="str">
        <f t="shared" si="1071"/>
        <v>0.000396525616575801-1.55799471017033i</v>
      </c>
      <c r="I3670" t="str">
        <f t="shared" si="1072"/>
        <v>-0.0148352357539102-0.0232421138906945i</v>
      </c>
      <c r="K3670" t="str">
        <f t="shared" si="1073"/>
        <v>0.000816787847901605-0.000669501920481932i</v>
      </c>
      <c r="L3670" t="str">
        <f t="shared" si="1074"/>
        <v>0.000714285714285714-0.0012878000025901i</v>
      </c>
      <c r="M3670" t="str">
        <f t="shared" si="1075"/>
        <v>0.0025-0.0000401217993231197i</v>
      </c>
      <c r="N3670">
        <f t="shared" si="1076"/>
        <v>32.29223803591114</v>
      </c>
      <c r="O3670">
        <f t="shared" si="1077"/>
        <v>55.318779300410476</v>
      </c>
      <c r="P3670" s="3">
        <f t="shared" si="1078"/>
        <v>-55.318779300410476</v>
      </c>
      <c r="Q3670" s="3">
        <f t="shared" si="1079"/>
        <v>147.70776196408886</v>
      </c>
      <c r="R3670">
        <f t="shared" si="1080"/>
        <v>-32.29223803591114</v>
      </c>
      <c r="S3670">
        <f t="shared" si="1081"/>
        <v>939.10860662793164</v>
      </c>
      <c r="T3670">
        <f t="shared" si="1064"/>
        <v>-55.318779300410476</v>
      </c>
    </row>
    <row r="3671" spans="1:20" x14ac:dyDescent="0.25">
      <c r="A3671">
        <f t="shared" si="1065"/>
        <v>5923015.6539267534</v>
      </c>
      <c r="B3671">
        <f t="shared" si="1082"/>
        <v>942677.21933311771</v>
      </c>
      <c r="C3671" t="str">
        <f t="shared" si="1066"/>
        <v>-0.0014325856997932+0.00091160065554168i</v>
      </c>
      <c r="D3671" t="str">
        <f t="shared" si="1067"/>
        <v>1.29842119856218-1.699195278755i</v>
      </c>
      <c r="E3671" t="str">
        <f t="shared" si="1068"/>
        <v>-3.0628607061814-5.192876709488i</v>
      </c>
      <c r="F3671" t="str">
        <f t="shared" si="1069"/>
        <v>2.19895189364236-1.40878424023074i</v>
      </c>
      <c r="G3671" t="str">
        <f t="shared" si="1070"/>
        <v>0.755676966545829-0.429685104207631i</v>
      </c>
      <c r="H3671" t="str">
        <f t="shared" si="1071"/>
        <v>0.000392713068949204-1.55209463409244i</v>
      </c>
      <c r="I3671" t="str">
        <f t="shared" si="1072"/>
        <v>-0.0147983015027947-0.0231113365694383i</v>
      </c>
      <c r="K3671" t="str">
        <f t="shared" si="1073"/>
        <v>0.000815096326448682-0.000667667389257429i</v>
      </c>
      <c r="L3671" t="str">
        <f t="shared" si="1074"/>
        <v>0.000714285714285714-0.00128292488801564i</v>
      </c>
      <c r="M3671" t="str">
        <f t="shared" si="1075"/>
        <v>0.0025-0.0000399699136512449i</v>
      </c>
      <c r="N3671">
        <f t="shared" si="1076"/>
        <v>32.469917251577073</v>
      </c>
      <c r="O3671">
        <f t="shared" si="1077"/>
        <v>55.401075257236428</v>
      </c>
      <c r="P3671" s="3">
        <f t="shared" si="1078"/>
        <v>-55.401075257236428</v>
      </c>
      <c r="Q3671" s="3">
        <f t="shared" si="1079"/>
        <v>147.53008274842293</v>
      </c>
      <c r="R3671">
        <f t="shared" si="1080"/>
        <v>-32.469917251577073</v>
      </c>
      <c r="S3671">
        <f t="shared" si="1081"/>
        <v>942.6772193331177</v>
      </c>
      <c r="T3671">
        <f t="shared" si="1064"/>
        <v>-55.401075257236428</v>
      </c>
    </row>
    <row r="3672" spans="1:20" x14ac:dyDescent="0.25">
      <c r="A3672">
        <f t="shared" si="1065"/>
        <v>5945523.1134116752</v>
      </c>
      <c r="B3672">
        <f t="shared" si="1082"/>
        <v>946259.39276658359</v>
      </c>
      <c r="C3672" t="str">
        <f t="shared" si="1066"/>
        <v>-0.00141625927267401+0.000907384032137028i</v>
      </c>
      <c r="D3672" t="str">
        <f t="shared" si="1067"/>
        <v>1.29225470352853-1.69750411094364i</v>
      </c>
      <c r="E3672" t="str">
        <f t="shared" si="1068"/>
        <v>-3.05665295816437-5.16326476094484i</v>
      </c>
      <c r="F3672" t="str">
        <f t="shared" si="1069"/>
        <v>2.19486859724374-1.41060513690697i</v>
      </c>
      <c r="G3672" t="str">
        <f t="shared" si="1070"/>
        <v>0.754273728464569-0.430516981096828i</v>
      </c>
      <c r="H3672" t="str">
        <f t="shared" si="1071"/>
        <v>0.000388939839088979-1.54621691295982i</v>
      </c>
      <c r="I3672" t="str">
        <f t="shared" si="1072"/>
        <v>-0.0147613680572843-0.022981051191934i</v>
      </c>
      <c r="K3672" t="str">
        <f t="shared" si="1073"/>
        <v>0.000813413860088652-0.000665833420391746i</v>
      </c>
      <c r="L3672" t="str">
        <f t="shared" si="1074"/>
        <v>0.000714285714285714-0.00127806822874641i</v>
      </c>
      <c r="M3672" t="str">
        <f t="shared" si="1075"/>
        <v>0.0025-0.0000398186029599969i</v>
      </c>
      <c r="N3672">
        <f t="shared" si="1076"/>
        <v>32.647305805728564</v>
      </c>
      <c r="O3672">
        <f t="shared" si="1077"/>
        <v>55.483461582135909</v>
      </c>
      <c r="P3672" s="3">
        <f t="shared" si="1078"/>
        <v>-55.483461582135909</v>
      </c>
      <c r="Q3672" s="3">
        <f t="shared" si="1079"/>
        <v>147.35269419427144</v>
      </c>
      <c r="R3672">
        <f t="shared" si="1080"/>
        <v>-32.647305805728564</v>
      </c>
      <c r="S3672">
        <f t="shared" si="1081"/>
        <v>946.25939276658357</v>
      </c>
      <c r="T3672">
        <f t="shared" si="1064"/>
        <v>-55.483461582135909</v>
      </c>
    </row>
    <row r="3673" spans="1:20" x14ac:dyDescent="0.25">
      <c r="A3673">
        <f t="shared" si="1065"/>
        <v>5968116.1012426391</v>
      </c>
      <c r="B3673">
        <f t="shared" si="1082"/>
        <v>949855.17845909658</v>
      </c>
      <c r="C3673" t="str">
        <f t="shared" si="1066"/>
        <v>-0.00140009006260726+0.000903140658383275i</v>
      </c>
      <c r="D3673" t="str">
        <f t="shared" si="1067"/>
        <v>1.28610021477844-1.69579219987596i</v>
      </c>
      <c r="E3673" t="str">
        <f t="shared" si="1068"/>
        <v>-3.05042731188863-5.13376656147132i</v>
      </c>
      <c r="F3673" t="str">
        <f t="shared" si="1069"/>
        <v>2.19076951860938-1.41241960413557i</v>
      </c>
      <c r="G3673" t="str">
        <f t="shared" si="1070"/>
        <v>0.752865066766692-0.431345868195207i</v>
      </c>
      <c r="H3673" t="str">
        <f t="shared" si="1071"/>
        <v>0.00038520550596486-1.54036146199148i</v>
      </c>
      <c r="I3673" t="str">
        <f t="shared" si="1072"/>
        <v>-0.0147244348547758-0.0228512568007762i</v>
      </c>
      <c r="K3673" t="str">
        <f t="shared" si="1073"/>
        <v>0.000811740424321975-0.000664000060108928i</v>
      </c>
      <c r="L3673" t="str">
        <f t="shared" si="1074"/>
        <v>0.000714285714285714-0.00127322995491772i</v>
      </c>
      <c r="M3673" t="str">
        <f t="shared" si="1075"/>
        <v>0.0025-0.0000396678650727206i</v>
      </c>
      <c r="N3673">
        <f t="shared" si="1076"/>
        <v>32.824402215818992</v>
      </c>
      <c r="O3673">
        <f t="shared" si="1077"/>
        <v>55.565938000089652</v>
      </c>
      <c r="P3673" s="3">
        <f t="shared" si="1078"/>
        <v>-55.565938000089652</v>
      </c>
      <c r="Q3673" s="3">
        <f t="shared" si="1079"/>
        <v>147.17559778418101</v>
      </c>
      <c r="R3673">
        <f t="shared" si="1080"/>
        <v>-32.824402215818992</v>
      </c>
      <c r="S3673">
        <f t="shared" si="1081"/>
        <v>949.85517845909658</v>
      </c>
      <c r="T3673">
        <f t="shared" si="1064"/>
        <v>-55.565938000089652</v>
      </c>
    </row>
    <row r="3674" spans="1:20" x14ac:dyDescent="0.25">
      <c r="A3674">
        <f t="shared" si="1065"/>
        <v>5990794.9424273614</v>
      </c>
      <c r="B3674">
        <f t="shared" si="1082"/>
        <v>953464.62813724112</v>
      </c>
      <c r="C3674" t="str">
        <f t="shared" si="1066"/>
        <v>-0.00138407702240638+0.000898871513796833i</v>
      </c>
      <c r="D3674" t="str">
        <f t="shared" si="1067"/>
        <v>1.27995787382937-1.69405965366583i</v>
      </c>
      <c r="E3674" t="str">
        <f t="shared" si="1068"/>
        <v>-3.04418378572678-5.10438188022812i</v>
      </c>
      <c r="F3674" t="str">
        <f t="shared" si="1069"/>
        <v>2.18665468467908-1.41422751337907i</v>
      </c>
      <c r="G3674" t="str">
        <f t="shared" si="1070"/>
        <v>0.751450990710146-0.432171724284324i</v>
      </c>
      <c r="H3674" t="str">
        <f t="shared" si="1071"/>
        <v>0.0003815096529702-1.53452819672813i</v>
      </c>
      <c r="I3674" t="str">
        <f t="shared" si="1072"/>
        <v>-0.0146875013446961-0.0227219524459077i</v>
      </c>
      <c r="K3674" t="str">
        <f t="shared" si="1073"/>
        <v>0.000810075994394584-0.000662167354249471i</v>
      </c>
      <c r="L3674" t="str">
        <f t="shared" si="1074"/>
        <v>0.000714285714285714-0.00126840999692939i</v>
      </c>
      <c r="M3674" t="str">
        <f t="shared" si="1075"/>
        <v>0.0025-0.0000395176978210007i</v>
      </c>
      <c r="N3674">
        <f t="shared" si="1076"/>
        <v>33.001205012072433</v>
      </c>
      <c r="O3674">
        <f t="shared" si="1077"/>
        <v>55.648504234999891</v>
      </c>
      <c r="P3674" s="3">
        <f t="shared" si="1078"/>
        <v>-55.648504234999891</v>
      </c>
      <c r="Q3674" s="3">
        <f t="shared" si="1079"/>
        <v>146.99879498792757</v>
      </c>
      <c r="R3674">
        <f t="shared" si="1080"/>
        <v>-33.001205012072433</v>
      </c>
      <c r="S3674">
        <f t="shared" si="1081"/>
        <v>953.46462813724111</v>
      </c>
      <c r="T3674">
        <f t="shared" si="1064"/>
        <v>-55.648504234999891</v>
      </c>
    </row>
    <row r="3675" spans="1:20" x14ac:dyDescent="0.25">
      <c r="A3675">
        <f t="shared" si="1065"/>
        <v>6013559.963208585</v>
      </c>
      <c r="B3675">
        <f t="shared" si="1082"/>
        <v>957087.79372416262</v>
      </c>
      <c r="C3675" t="str">
        <f t="shared" si="1066"/>
        <v>-0.00136821910469442+0.000894577565062884i</v>
      </c>
      <c r="D3675" t="str">
        <f t="shared" si="1067"/>
        <v>1.27382782094305-1.69230658154615i</v>
      </c>
      <c r="E3675" t="str">
        <f t="shared" si="1068"/>
        <v>-3.03792239980343-5.0751104881686i</v>
      </c>
      <c r="F3675" t="str">
        <f t="shared" si="1069"/>
        <v>2.18252412351016-1.41602873597893i</v>
      </c>
      <c r="G3675" t="str">
        <f t="shared" si="1070"/>
        <v>0.75003150993693-0.432994508092954i</v>
      </c>
      <c r="H3675" t="str">
        <f t="shared" si="1071"/>
        <v>0.000377851867880236-1.52871703303101i</v>
      </c>
      <c r="I3675" t="str">
        <f t="shared" si="1072"/>
        <v>-0.0146505669884966-0.0225931371845291i</v>
      </c>
      <c r="K3675" t="str">
        <f t="shared" si="1073"/>
        <v>0.000808420545302711-0.000660335348270034i</v>
      </c>
      <c r="L3675" t="str">
        <f t="shared" si="1074"/>
        <v>0.000714285714285714-0.0012636082854447i</v>
      </c>
      <c r="M3675" t="str">
        <f t="shared" si="1075"/>
        <v>0.0025-0.0000393680990446311i</v>
      </c>
      <c r="N3675">
        <f t="shared" si="1076"/>
        <v>33.177712737513247</v>
      </c>
      <c r="O3675">
        <f t="shared" si="1077"/>
        <v>55.73116000970731</v>
      </c>
      <c r="P3675" s="3">
        <f t="shared" si="1078"/>
        <v>-55.73116000970731</v>
      </c>
      <c r="Q3675" s="3">
        <f t="shared" si="1079"/>
        <v>146.82228726248675</v>
      </c>
      <c r="R3675">
        <f t="shared" si="1080"/>
        <v>-33.177712737513247</v>
      </c>
      <c r="S3675">
        <f t="shared" si="1081"/>
        <v>957.08779372416257</v>
      </c>
      <c r="T3675">
        <f t="shared" si="1064"/>
        <v>-55.73116000970731</v>
      </c>
    </row>
    <row r="3676" spans="1:20" x14ac:dyDescent="0.25">
      <c r="A3676">
        <f t="shared" si="1065"/>
        <v>6036411.4910687776</v>
      </c>
      <c r="B3676">
        <f t="shared" si="1082"/>
        <v>960724.72734031442</v>
      </c>
      <c r="C3676" t="str">
        <f t="shared" si="1066"/>
        <v>-0.00135251526202698+0.00089025976609245i</v>
      </c>
      <c r="D3676" t="str">
        <f t="shared" si="1067"/>
        <v>1.26771019511495-1.69053309385199i</v>
      </c>
      <c r="E3676" t="str">
        <f t="shared" si="1068"/>
        <v>-3.03164317600123-5.04595215801451i</v>
      </c>
      <c r="F3676" t="str">
        <f t="shared" si="1069"/>
        <v>2.17837786428329-1.41782314316689i</v>
      </c>
      <c r="G3676" t="str">
        <f t="shared" si="1070"/>
        <v>0.748606634475058-0.433814178301015i</v>
      </c>
      <c r="H3676" t="str">
        <f t="shared" si="1071"/>
        <v>0.000374231742810679-1.52292788708068i</v>
      </c>
      <c r="I3676" t="str">
        <f t="shared" si="1072"/>
        <v>-0.0146136312596484-0.0224648100810066i</v>
      </c>
      <c r="K3676" t="str">
        <f t="shared" si="1073"/>
        <v>0.000806774051797724-0.000658504087243214i</v>
      </c>
      <c r="L3676" t="str">
        <f t="shared" si="1074"/>
        <v>0.000714285714285714-0.00125882475138942i</v>
      </c>
      <c r="M3676" t="str">
        <f t="shared" si="1075"/>
        <v>0.0025-0.0000392190665915832i</v>
      </c>
      <c r="N3676">
        <f t="shared" si="1076"/>
        <v>33.353923947996208</v>
      </c>
      <c r="O3676">
        <f t="shared" si="1077"/>
        <v>55.813905046006205</v>
      </c>
      <c r="P3676" s="3">
        <f t="shared" si="1078"/>
        <v>-55.813905046006205</v>
      </c>
      <c r="Q3676" s="3">
        <f t="shared" si="1079"/>
        <v>146.64607605200379</v>
      </c>
      <c r="R3676">
        <f t="shared" si="1080"/>
        <v>-33.353923947996208</v>
      </c>
      <c r="S3676">
        <f t="shared" si="1081"/>
        <v>960.72472734031442</v>
      </c>
      <c r="T3676">
        <f t="shared" si="1064"/>
        <v>-55.813905046006205</v>
      </c>
    </row>
    <row r="3677" spans="1:20" x14ac:dyDescent="0.25">
      <c r="A3677">
        <f t="shared" si="1065"/>
        <v>6059349.8547348389</v>
      </c>
      <c r="B3677">
        <f t="shared" si="1082"/>
        <v>964375.48130420758</v>
      </c>
      <c r="C3677" t="str">
        <f t="shared" si="1066"/>
        <v>-0.00133696444701346+0.000885919058080533i</v>
      </c>
      <c r="D3677" t="str">
        <f t="shared" si="1067"/>
        <v>1.26160513406397-1.68873930200334i</v>
      </c>
      <c r="E3677" t="str">
        <f t="shared" si="1068"/>
        <v>-3.02534613796644-5.01690666423101i</v>
      </c>
      <c r="F3677" t="str">
        <f t="shared" si="1069"/>
        <v>2.17421593730797-1.41961060607633i</v>
      </c>
      <c r="G3677" t="str">
        <f t="shared" si="1070"/>
        <v>0.74717637474051-0.434630693543541i</v>
      </c>
      <c r="H3677" t="str">
        <f t="shared" si="1071"/>
        <v>0.000370648874176564-1.51716067537581i</v>
      </c>
      <c r="I3677" t="str">
        <f t="shared" si="1072"/>
        <v>-0.0145766936436348-0.0223369702067776i</v>
      </c>
      <c r="K3677" t="str">
        <f t="shared" si="1073"/>
        <v>0.000805136488390904-0.00065667361585737i</v>
      </c>
      <c r="L3677" t="str">
        <f t="shared" si="1074"/>
        <v>0.000714285714285714-0.0012540593259508i</v>
      </c>
      <c r="M3677" t="str">
        <f t="shared" si="1075"/>
        <v>0.0025-0.0000390705983179748i</v>
      </c>
      <c r="N3677">
        <f t="shared" si="1076"/>
        <v>33.5298372122339</v>
      </c>
      <c r="O3677">
        <f t="shared" si="1077"/>
        <v>55.896739064661965</v>
      </c>
      <c r="P3677" s="3">
        <f t="shared" si="1078"/>
        <v>-55.896739064661965</v>
      </c>
      <c r="Q3677" s="3">
        <f t="shared" si="1079"/>
        <v>146.4701627877661</v>
      </c>
      <c r="R3677">
        <f t="shared" si="1080"/>
        <v>-33.5298372122339</v>
      </c>
      <c r="S3677">
        <f t="shared" si="1081"/>
        <v>964.3754813042076</v>
      </c>
      <c r="T3677">
        <f t="shared" si="1064"/>
        <v>-55.896739064661965</v>
      </c>
    </row>
    <row r="3678" spans="1:20" x14ac:dyDescent="0.25">
      <c r="A3678">
        <f t="shared" si="1065"/>
        <v>6082375.3841828313</v>
      </c>
      <c r="B3678">
        <f t="shared" si="1082"/>
        <v>968040.10813316365</v>
      </c>
      <c r="C3678" t="str">
        <f t="shared" si="1066"/>
        <v>-0.00132156561243723+0.00088155636956587i</v>
      </c>
      <c r="D3678" t="str">
        <f t="shared" si="1067"/>
        <v>1.25551277422237-1.68692531848802i</v>
      </c>
      <c r="E3678" t="str">
        <f t="shared" si="1068"/>
        <v>-3.01903131111456-4.98797378300222i</v>
      </c>
      <c r="F3678" t="str">
        <f t="shared" si="1069"/>
        <v>2.17003837402822-1.42139099575391i</v>
      </c>
      <c r="G3678" t="str">
        <f t="shared" si="1070"/>
        <v>0.74574074153911-0.435444012414694i</v>
      </c>
      <c r="H3678" t="str">
        <f t="shared" si="1071"/>
        <v>0.00036710286265139-1.51141531473193i</v>
      </c>
      <c r="I3678" t="str">
        <f t="shared" si="1072"/>
        <v>-0.0145397536379452-0.0222096166402583i</v>
      </c>
      <c r="K3678" t="str">
        <f t="shared" si="1073"/>
        <v>0.000803507829358228-0.000654843978416513i</v>
      </c>
      <c r="L3678" t="str">
        <f t="shared" si="1074"/>
        <v>0.000714285714285714-0.00124931194057661i</v>
      </c>
      <c r="M3678" t="str">
        <f t="shared" si="1075"/>
        <v>0.0025-0.0000389226920880403i</v>
      </c>
      <c r="N3678">
        <f t="shared" si="1076"/>
        <v>33.705451111826108</v>
      </c>
      <c r="O3678">
        <f t="shared" si="1077"/>
        <v>55.979661785426586</v>
      </c>
      <c r="P3678" s="3">
        <f t="shared" si="1078"/>
        <v>-55.979661785426586</v>
      </c>
      <c r="Q3678" s="3">
        <f t="shared" si="1079"/>
        <v>146.29454888817389</v>
      </c>
      <c r="R3678">
        <f t="shared" si="1080"/>
        <v>-33.705451111826108</v>
      </c>
      <c r="S3678">
        <f t="shared" si="1081"/>
        <v>968.0401081331637</v>
      </c>
      <c r="T3678">
        <f t="shared" si="1064"/>
        <v>-55.979661785426586</v>
      </c>
    </row>
    <row r="3679" spans="1:20" x14ac:dyDescent="0.25">
      <c r="A3679">
        <f t="shared" si="1065"/>
        <v>6105488.4106427263</v>
      </c>
      <c r="B3679">
        <f t="shared" si="1082"/>
        <v>971718.66054406972</v>
      </c>
      <c r="C3679" t="str">
        <f t="shared" si="1066"/>
        <v>-0.00130631771137431+0.000877172616491752i</v>
      </c>
      <c r="D3679" t="str">
        <f t="shared" si="1067"/>
        <v>1.24943325072605-1.68509125684426i</v>
      </c>
      <c r="E3679" t="str">
        <f t="shared" si="1068"/>
        <v>-3.01269872263579-4.95915329220634i</v>
      </c>
      <c r="F3679" t="str">
        <f t="shared" si="1069"/>
        <v>2.16584520702782-1.4231641831712i</v>
      </c>
      <c r="G3679" t="str">
        <f t="shared" si="1070"/>
        <v>0.744299746068383-0.436254093471825i</v>
      </c>
      <c r="H3679" t="str">
        <f t="shared" si="1071"/>
        <v>0.000363593313126566-1.50569172228031i</v>
      </c>
      <c r="I3679" t="str">
        <f t="shared" si="1072"/>
        <v>-0.0145028107520679-0.0220827484667489i</v>
      </c>
      <c r="K3679" t="str">
        <f t="shared" si="1073"/>
        <v>0.000801888048745073-0.000653015218840226i</v>
      </c>
      <c r="L3679" t="str">
        <f t="shared" si="1074"/>
        <v>0.000714285714285714-0.00124458252697411i</v>
      </c>
      <c r="M3679" t="str">
        <f t="shared" si="1075"/>
        <v>0.0025-0.0000387753457740987i</v>
      </c>
      <c r="N3679">
        <f t="shared" si="1076"/>
        <v>33.880764241284282</v>
      </c>
      <c r="O3679">
        <f t="shared" si="1077"/>
        <v>56.062672927055324</v>
      </c>
      <c r="P3679" s="3">
        <f t="shared" si="1078"/>
        <v>-56.062672927055324</v>
      </c>
      <c r="Q3679" s="3">
        <f t="shared" si="1079"/>
        <v>146.11923575871572</v>
      </c>
      <c r="R3679">
        <f t="shared" si="1080"/>
        <v>-33.880764241284282</v>
      </c>
      <c r="S3679">
        <f t="shared" si="1081"/>
        <v>971.71866054406973</v>
      </c>
      <c r="T3679">
        <f t="shared" si="1064"/>
        <v>-56.062672927055324</v>
      </c>
    </row>
    <row r="3680" spans="1:20" x14ac:dyDescent="0.25">
      <c r="A3680">
        <f t="shared" si="1065"/>
        <v>6128689.266603169</v>
      </c>
      <c r="B3680">
        <f t="shared" si="1082"/>
        <v>975411.19145413721</v>
      </c>
      <c r="C3680" t="str">
        <f t="shared" si="1066"/>
        <v>-0.00129121969731069+0.000872768702268258i</v>
      </c>
      <c r="D3680" t="str">
        <f t="shared" si="1067"/>
        <v>1.243366697405-1.68323723164344i</v>
      </c>
      <c r="E3680" t="str">
        <f t="shared" si="1068"/>
        <v>-3.0063484015-4.93044497139062i</v>
      </c>
      <c r="F3680" t="str">
        <f t="shared" si="1069"/>
        <v>2.16163647003561-1.42493003923648i</v>
      </c>
      <c r="G3680" t="str">
        <f t="shared" si="1070"/>
        <v>0.742853399919359-0.437060895239563i</v>
      </c>
      <c r="H3680" t="str">
        <f t="shared" si="1071"/>
        <v>0.00036011983467114-1.49998981546671i</v>
      </c>
      <c r="I3680" t="str">
        <f t="shared" si="1072"/>
        <v>-0.0144658645074819-0.0219563647783385i</v>
      </c>
      <c r="K3680" t="str">
        <f t="shared" si="1073"/>
        <v>0.000800277120370954-0.000651187380663654i</v>
      </c>
      <c r="L3680" t="str">
        <f t="shared" si="1074"/>
        <v>0.000714285714285714-0.0012398710171091i</v>
      </c>
      <c r="M3680" t="str">
        <f t="shared" si="1075"/>
        <v>0.0025-0.0000386285572565239i</v>
      </c>
      <c r="N3680">
        <f t="shared" si="1076"/>
        <v>34.055775208058776</v>
      </c>
      <c r="O3680">
        <f t="shared" si="1077"/>
        <v>56.145772207322935</v>
      </c>
      <c r="P3680" s="3">
        <f t="shared" si="1078"/>
        <v>-56.145772207322935</v>
      </c>
      <c r="Q3680" s="3">
        <f t="shared" si="1079"/>
        <v>145.94422479194122</v>
      </c>
      <c r="R3680">
        <f t="shared" si="1080"/>
        <v>-34.055775208058776</v>
      </c>
      <c r="S3680">
        <f t="shared" si="1081"/>
        <v>975.41119145413722</v>
      </c>
      <c r="T3680">
        <f t="shared" si="1064"/>
        <v>-56.145772207322935</v>
      </c>
    </row>
    <row r="3681" spans="1:20" x14ac:dyDescent="0.25">
      <c r="A3681">
        <f t="shared" si="1065"/>
        <v>6151978.2858162615</v>
      </c>
      <c r="B3681">
        <f t="shared" si="1082"/>
        <v>979117.75398166291</v>
      </c>
      <c r="C3681" t="str">
        <f t="shared" si="1066"/>
        <v>-0.00127627052425828+0.000868345517835653i</v>
      </c>
      <c r="D3681" t="str">
        <f t="shared" si="1067"/>
        <v>1.23731324677409-1.68136335847249i</v>
      </c>
      <c r="E3681" t="str">
        <f t="shared" si="1068"/>
        <v>-2.999980378462-4.90184860174647i</v>
      </c>
      <c r="F3681" t="str">
        <f t="shared" si="1069"/>
        <v>2.15741219793062-1.42668843480671i</v>
      </c>
      <c r="G3681" t="str">
        <f t="shared" si="1070"/>
        <v>0.741401715078325-0.437864376213964i</v>
      </c>
      <c r="H3681" t="str">
        <f t="shared" si="1071"/>
        <v>0.000356682040491805-1.49430951205022i</v>
      </c>
      <c r="I3681" t="str">
        <f t="shared" si="1072"/>
        <v>-0.0144289144376496-0.02183046467381i</v>
      </c>
      <c r="K3681" t="str">
        <f t="shared" si="1073"/>
        <v>0.00079867501783417-0.000649360507037537i</v>
      </c>
      <c r="L3681" t="str">
        <f t="shared" si="1074"/>
        <v>0.000714285714285714-0.00123517734320492i</v>
      </c>
      <c r="M3681" t="str">
        <f t="shared" si="1075"/>
        <v>0.0025-0.0000384823244237138i</v>
      </c>
      <c r="N3681">
        <f t="shared" si="1076"/>
        <v>34.230482632562854</v>
      </c>
      <c r="O3681">
        <f t="shared" si="1077"/>
        <v>56.228959343040003</v>
      </c>
      <c r="P3681" s="3">
        <f t="shared" si="1078"/>
        <v>-56.228959343040003</v>
      </c>
      <c r="Q3681" s="3">
        <f t="shared" si="1079"/>
        <v>145.76951736743715</v>
      </c>
      <c r="R3681">
        <f t="shared" si="1080"/>
        <v>-34.230482632562854</v>
      </c>
      <c r="S3681">
        <f t="shared" si="1081"/>
        <v>979.11775398166287</v>
      </c>
      <c r="T3681">
        <f t="shared" si="1064"/>
        <v>-56.228959343040003</v>
      </c>
    </row>
    <row r="3682" spans="1:20" x14ac:dyDescent="0.25">
      <c r="A3682">
        <f t="shared" si="1065"/>
        <v>6175355.8033023626</v>
      </c>
      <c r="B3682">
        <f t="shared" si="1082"/>
        <v>982838.40144679323</v>
      </c>
      <c r="C3682" t="str">
        <f t="shared" si="1066"/>
        <v>-0.00126146914686945+0.000863903941728997i</v>
      </c>
      <c r="D3682" t="str">
        <f t="shared" si="1067"/>
        <v>1.2312730300241-1.6794697539164i</v>
      </c>
      <c r="E3682" t="str">
        <f t="shared" si="1068"/>
        <v>-2.99359468606607-4.8733639660842i</v>
      </c>
      <c r="F3682" t="str">
        <f t="shared" si="1069"/>
        <v>2.15317242674702-1.42843924069951i</v>
      </c>
      <c r="G3682" t="str">
        <f t="shared" si="1070"/>
        <v>0.739944703928542-0.438664494866685i</v>
      </c>
      <c r="H3682" t="str">
        <f t="shared" si="1071"/>
        <v>0.00035327954789321-1.48865073010207i</v>
      </c>
      <c r="I3682" t="str">
        <f t="shared" si="1072"/>
        <v>-0.0143919600880074-0.0217050472585432i</v>
      </c>
      <c r="K3682" t="str">
        <f t="shared" si="1073"/>
        <v>0.000797081714516475-0.000647534640728303i</v>
      </c>
      <c r="L3682" t="str">
        <f t="shared" si="1074"/>
        <v>0.000714285714285714-0.0012305014377415i</v>
      </c>
      <c r="M3682" t="str">
        <f t="shared" si="1075"/>
        <v>0.0025-0.00003833664517206i</v>
      </c>
      <c r="N3682">
        <f t="shared" si="1076"/>
        <v>34.404885148195746</v>
      </c>
      <c r="O3682">
        <f t="shared" si="1077"/>
        <v>56.312234050069293</v>
      </c>
      <c r="P3682" s="3">
        <f t="shared" si="1078"/>
        <v>-56.312234050069293</v>
      </c>
      <c r="Q3682" s="3">
        <f t="shared" si="1079"/>
        <v>145.59511485180425</v>
      </c>
      <c r="R3682">
        <f t="shared" si="1080"/>
        <v>-34.404885148195746</v>
      </c>
      <c r="S3682">
        <f t="shared" si="1081"/>
        <v>982.83840144679323</v>
      </c>
      <c r="T3682">
        <f t="shared" si="1064"/>
        <v>-56.312234050069293</v>
      </c>
    </row>
    <row r="3683" spans="1:20" x14ac:dyDescent="0.25">
      <c r="A3683">
        <f t="shared" si="1065"/>
        <v>6198822.1553549124</v>
      </c>
      <c r="B3683">
        <f t="shared" si="1082"/>
        <v>986573.18737229111</v>
      </c>
      <c r="C3683" t="str">
        <f t="shared" si="1066"/>
        <v>-0.00124681452055016+0.00085944484014396i</v>
      </c>
      <c r="D3683" t="str">
        <f t="shared" si="1067"/>
        <v>1.22524617701301-1.67755653554054i</v>
      </c>
      <c r="E3683" t="str">
        <f t="shared" si="1068"/>
        <v>-2.98719135865078-4.84499084880779i</v>
      </c>
      <c r="F3683" t="str">
        <f t="shared" si="1069"/>
        <v>2.14891719367898-1.43018232770539i</v>
      </c>
      <c r="G3683" t="str">
        <f t="shared" si="1070"/>
        <v>0.73848237925191-0.439461209649211i</v>
      </c>
      <c r="H3683" t="str">
        <f t="shared" si="1071"/>
        <v>0.00034991197823855-1.48301338800444i</v>
      </c>
      <c r="I3683" t="str">
        <f t="shared" si="1072"/>
        <v>-0.0143550010159568-0.0215801116444184i</v>
      </c>
      <c r="K3683" t="str">
        <f t="shared" si="1073"/>
        <v>0.000795497183587675-0.000645709824118192i</v>
      </c>
      <c r="L3683" t="str">
        <f t="shared" si="1074"/>
        <v>0.000714285714285714-0.00122584323345437i</v>
      </c>
      <c r="M3683" t="str">
        <f t="shared" si="1075"/>
        <v>0.0025-0.0000381915174059176i</v>
      </c>
      <c r="N3683">
        <f t="shared" si="1076"/>
        <v>34.578981401365866</v>
      </c>
      <c r="O3683">
        <f t="shared" si="1077"/>
        <v>56.395596043342138</v>
      </c>
      <c r="P3683" s="3">
        <f t="shared" si="1078"/>
        <v>-56.395596043342138</v>
      </c>
      <c r="Q3683" s="3">
        <f t="shared" si="1079"/>
        <v>145.42101859863413</v>
      </c>
      <c r="R3683">
        <f t="shared" si="1080"/>
        <v>-34.578981401365866</v>
      </c>
      <c r="S3683">
        <f t="shared" si="1081"/>
        <v>986.57318737229116</v>
      </c>
      <c r="T3683">
        <f t="shared" si="1064"/>
        <v>-56.395596043342138</v>
      </c>
    </row>
    <row r="3684" spans="1:20" x14ac:dyDescent="0.25">
      <c r="A3684">
        <f t="shared" si="1065"/>
        <v>6222377.679545261</v>
      </c>
      <c r="B3684">
        <f t="shared" si="1082"/>
        <v>990322.16548430582</v>
      </c>
      <c r="C3684" t="str">
        <f t="shared" si="1066"/>
        <v>-0.00123230560157164+0.000854969067003761i</v>
      </c>
      <c r="D3684" t="str">
        <f t="shared" si="1067"/>
        <v>1.21923281625759-1.67562382187298i</v>
      </c>
      <c r="E3684" t="str">
        <f t="shared" si="1068"/>
        <v>-2.98077043235322-4.8167290358895i</v>
      </c>
      <c r="F3684" t="str">
        <f t="shared" si="1069"/>
        <v>2.14464653708539-1.4319175666i</v>
      </c>
      <c r="G3684" t="str">
        <f t="shared" si="1070"/>
        <v>0.737014754230581-0.440254478997111i</v>
      </c>
      <c r="H3684" t="str">
        <f t="shared" si="1071"/>
        <v>0.000346578956910437-1.47739740444929i</v>
      </c>
      <c r="I3684" t="str">
        <f t="shared" si="1072"/>
        <v>-0.0143180367908547-0.021455656949719i</v>
      </c>
      <c r="K3684" t="str">
        <f t="shared" si="1073"/>
        <v>0.000793921398010223-0.000643886099205452i</v>
      </c>
      <c r="L3684" t="str">
        <f t="shared" si="1074"/>
        <v>0.000714285714285714-0.00122120266333371i</v>
      </c>
      <c r="M3684" t="str">
        <f t="shared" si="1075"/>
        <v>0.0025-0.0000380469390375747i</v>
      </c>
      <c r="N3684">
        <f t="shared" si="1076"/>
        <v>34.752770051512982</v>
      </c>
      <c r="O3684">
        <f t="shared" si="1077"/>
        <v>56.479045036874915</v>
      </c>
      <c r="P3684" s="3">
        <f t="shared" si="1078"/>
        <v>-56.479045036874915</v>
      </c>
      <c r="Q3684" s="3">
        <f t="shared" si="1079"/>
        <v>145.24722994848702</v>
      </c>
      <c r="R3684">
        <f t="shared" si="1080"/>
        <v>-34.752770051512982</v>
      </c>
      <c r="S3684">
        <f t="shared" si="1081"/>
        <v>990.32216548430586</v>
      </c>
      <c r="T3684">
        <f t="shared" si="1064"/>
        <v>-56.479045036874915</v>
      </c>
    </row>
    <row r="3685" spans="1:20" x14ac:dyDescent="0.25">
      <c r="A3685">
        <f t="shared" si="1065"/>
        <v>6246022.714727534</v>
      </c>
      <c r="B3685">
        <f t="shared" si="1082"/>
        <v>994085.38971314626</v>
      </c>
      <c r="C3685" t="str">
        <f t="shared" si="1066"/>
        <v>-0.00121794134718072+0.000850477464027198i</v>
      </c>
      <c r="D3685" t="str">
        <f t="shared" si="1067"/>
        <v>1.21323307492524-1.67367173238669i</v>
      </c>
      <c r="E3685" t="str">
        <f t="shared" si="1068"/>
        <v>-2.97433194511323-4.7885783148444i</v>
      </c>
      <c r="F3685" t="str">
        <f t="shared" si="1069"/>
        <v>2.14036049649436-1.43364482815649i</v>
      </c>
      <c r="G3685" t="str">
        <f t="shared" si="1070"/>
        <v>0.735541842448527-0.44104426133434i</v>
      </c>
      <c r="H3685" t="str">
        <f t="shared" si="1071"/>
        <v>0.000343280113272073-1.47180269843719i</v>
      </c>
      <c r="I3685" t="str">
        <f t="shared" si="1072"/>
        <v>-0.0142810669940025-0.021331682299033i</v>
      </c>
      <c r="K3685" t="str">
        <f t="shared" si="1073"/>
        <v>0.000792354330543759-0.00064206350760455i</v>
      </c>
      <c r="L3685" t="str">
        <f t="shared" si="1074"/>
        <v>0.000714285714285714-0.00121657966062334i</v>
      </c>
      <c r="M3685" t="str">
        <f t="shared" si="1075"/>
        <v>0.0025-0.0000379029079872233i</v>
      </c>
      <c r="N3685">
        <f t="shared" si="1076"/>
        <v>34.926249771126663</v>
      </c>
      <c r="O3685">
        <f t="shared" si="1077"/>
        <v>56.56258074378534</v>
      </c>
      <c r="P3685" s="3">
        <f t="shared" si="1078"/>
        <v>-56.56258074378534</v>
      </c>
      <c r="Q3685" s="3">
        <f t="shared" si="1079"/>
        <v>145.07375022887334</v>
      </c>
      <c r="R3685">
        <f t="shared" si="1080"/>
        <v>-34.926249771126663</v>
      </c>
      <c r="S3685">
        <f t="shared" si="1081"/>
        <v>994.08538971314624</v>
      </c>
      <c r="T3685">
        <f t="shared" si="1064"/>
        <v>-56.56258074378534</v>
      </c>
    </row>
    <row r="3686" spans="1:20" x14ac:dyDescent="0.25">
      <c r="A3686">
        <f t="shared" si="1065"/>
        <v>6269757.6010434981</v>
      </c>
      <c r="B3686">
        <f t="shared" si="1082"/>
        <v>997862.91419405618</v>
      </c>
      <c r="C3686" t="str">
        <f t="shared" si="1066"/>
        <v>-0.00120372071570866+0.000845970860797852i</v>
      </c>
      <c r="D3686" t="str">
        <f t="shared" si="1067"/>
        <v>1.20724707882609-1.67170038748169i</v>
      </c>
      <c r="E3686" t="str">
        <f t="shared" si="1068"/>
        <v>-2.96787593667744-4.76053847470493i</v>
      </c>
      <c r="F3686" t="str">
        <f t="shared" si="1069"/>
        <v>2.13605911260773-1.43536398315808i</v>
      </c>
      <c r="G3686" t="str">
        <f t="shared" si="1070"/>
        <v>0.734063657893059-0.441830515077581i</v>
      </c>
      <c r="H3686" t="str">
        <f t="shared" si="1071"/>
        <v>0.000340015080628708-1.46622918927616i</v>
      </c>
      <c r="I3686" t="str">
        <f t="shared" si="1072"/>
        <v>-0.0142440912186362-0.0212081868231551i</v>
      </c>
      <c r="K3686" t="str">
        <f t="shared" si="1073"/>
        <v>0.00079079595374964-0.000640242090546473i</v>
      </c>
      <c r="L3686" t="str">
        <f t="shared" si="1074"/>
        <v>0.000714285714285714-0.00121197415881982i</v>
      </c>
      <c r="M3686" t="str">
        <f t="shared" si="1075"/>
        <v>0.0025-0.0000377594221829282i</v>
      </c>
      <c r="N3686">
        <f t="shared" si="1076"/>
        <v>35.099419245767734</v>
      </c>
      <c r="O3686">
        <f t="shared" si="1077"/>
        <v>56.646202876308848</v>
      </c>
      <c r="P3686" s="3">
        <f t="shared" si="1078"/>
        <v>-56.646202876308848</v>
      </c>
      <c r="Q3686" s="3">
        <f t="shared" si="1079"/>
        <v>144.90058075423227</v>
      </c>
      <c r="R3686">
        <f t="shared" si="1080"/>
        <v>-35.099419245767734</v>
      </c>
      <c r="S3686">
        <f t="shared" si="1081"/>
        <v>997.8629141940562</v>
      </c>
      <c r="T3686">
        <f t="shared" si="1064"/>
        <v>-56.646202876308848</v>
      </c>
    </row>
    <row r="3687" spans="1:20" x14ac:dyDescent="0.25">
      <c r="A3687">
        <f t="shared" si="1065"/>
        <v>6293582.6799274636</v>
      </c>
      <c r="B3687">
        <f t="shared" si="1082"/>
        <v>1001654.7932679936</v>
      </c>
      <c r="C3687" t="str">
        <f t="shared" si="1066"/>
        <v>-0.00118964266667856+0.000841450074834313i</v>
      </c>
      <c r="D3687" t="str">
        <f t="shared" si="1067"/>
        <v>1.20127495240541-1.6697099084672i</v>
      </c>
      <c r="E3687" t="str">
        <f t="shared" si="1068"/>
        <v>-2.96140244860304-4.7326093059951i</v>
      </c>
      <c r="F3687" t="str">
        <f t="shared" si="1069"/>
        <v>2.13174242730526-1.43707490241067i</v>
      </c>
      <c r="G3687" t="str">
        <f t="shared" si="1070"/>
        <v>0.732580214956296-0.442613198640623i</v>
      </c>
      <c r="H3687" t="str">
        <f t="shared" si="1071"/>
        <v>0.000336783496189358-1.46067679658049i</v>
      </c>
      <c r="I3687" t="str">
        <f t="shared" si="1072"/>
        <v>-0.0142071090699139-0.0210851696589867i</v>
      </c>
      <c r="K3687" t="str">
        <f t="shared" si="1073"/>
        <v>0.000789246239995429-0.000638421888879043i</v>
      </c>
      <c r="L3687" t="str">
        <f t="shared" si="1074"/>
        <v>0.000714285714285714-0.00120738609167147i</v>
      </c>
      <c r="M3687" t="str">
        <f t="shared" si="1075"/>
        <v>0.0025-0.0000376164795605979i</v>
      </c>
      <c r="N3687">
        <f t="shared" si="1076"/>
        <v>35.27227717408735</v>
      </c>
      <c r="O3687">
        <f t="shared" si="1077"/>
        <v>56.729911145814867</v>
      </c>
      <c r="P3687" s="3">
        <f t="shared" si="1078"/>
        <v>-56.729911145814867</v>
      </c>
      <c r="Q3687" s="3">
        <f t="shared" si="1079"/>
        <v>144.72772282591265</v>
      </c>
      <c r="R3687">
        <f t="shared" si="1080"/>
        <v>-35.27227717408735</v>
      </c>
      <c r="S3687">
        <f t="shared" si="1081"/>
        <v>1001.6547932679936</v>
      </c>
      <c r="T3687">
        <f t="shared" si="1064"/>
        <v>-56.729911145814867</v>
      </c>
    </row>
    <row r="3688" spans="1:20" x14ac:dyDescent="0.25">
      <c r="A3688">
        <f t="shared" si="1065"/>
        <v>6317498.2941111885</v>
      </c>
      <c r="B3688">
        <f t="shared" si="1082"/>
        <v>1005461.0814824121</v>
      </c>
      <c r="C3688" t="str">
        <f t="shared" si="1066"/>
        <v>-0.00117570616091127+0.000836915911661337i</v>
      </c>
      <c r="D3688" t="str">
        <f t="shared" si="1067"/>
        <v>1.19531681873623-1.66770041754358i</v>
      </c>
      <c r="E3688" t="str">
        <f t="shared" si="1068"/>
        <v>-2.95491152426123-4.70479060070469i</v>
      </c>
      <c r="F3688" t="str">
        <f t="shared" si="1069"/>
        <v>2.12741048364876-1.43877745675552i</v>
      </c>
      <c r="G3688" t="str">
        <f t="shared" si="1070"/>
        <v>0.731091528436574-0.443392270438771i</v>
      </c>
      <c r="H3688" t="str">
        <f t="shared" si="1071"/>
        <v>0.00033358500102885-1.45514544026959i</v>
      </c>
      <c r="I3688" t="str">
        <f t="shared" si="1072"/>
        <v>-0.0141701201649041-0.0209626299494362i</v>
      </c>
      <c r="K3688" t="str">
        <f t="shared" si="1073"/>
        <v>0.00078770516145935-0.000636602943067286i</v>
      </c>
      <c r="L3688" t="str">
        <f t="shared" si="1074"/>
        <v>0.000714285714285714-0.0012028153931774i</v>
      </c>
      <c r="M3688" t="str">
        <f t="shared" si="1075"/>
        <v>0.0025-0.0000374740780639548i</v>
      </c>
      <c r="N3688">
        <f t="shared" si="1076"/>
        <v>35.444822267842596</v>
      </c>
      <c r="O3688">
        <f t="shared" si="1077"/>
        <v>56.813705262823817</v>
      </c>
      <c r="P3688" s="3">
        <f t="shared" si="1078"/>
        <v>-56.813705262823817</v>
      </c>
      <c r="Q3688" s="3">
        <f t="shared" si="1079"/>
        <v>144.5551777321574</v>
      </c>
      <c r="R3688">
        <f t="shared" si="1080"/>
        <v>-35.444822267842596</v>
      </c>
      <c r="S3688">
        <f t="shared" si="1081"/>
        <v>1005.4610814824121</v>
      </c>
      <c r="T3688">
        <f t="shared" si="1064"/>
        <v>-56.813705262823817</v>
      </c>
    </row>
    <row r="3689" spans="1:20" x14ac:dyDescent="0.25">
      <c r="A3689">
        <f t="shared" si="1065"/>
        <v>6341504.7876288109</v>
      </c>
      <c r="B3689">
        <f t="shared" si="1082"/>
        <v>1009281.8335920452</v>
      </c>
      <c r="C3689" t="str">
        <f t="shared" si="1066"/>
        <v>-0.00116191016063+0.000832369164882232i</v>
      </c>
      <c r="D3689" t="str">
        <f t="shared" si="1067"/>
        <v>1.18937279951229-1.66567203778445i</v>
      </c>
      <c r="E3689" t="str">
        <f t="shared" si="1068"/>
        <v>-2.94840320884075-4.67708215226374i</v>
      </c>
      <c r="F3689" t="str">
        <f t="shared" si="1069"/>
        <v>2.12306332588612-1.44047151708217i</v>
      </c>
      <c r="G3689" t="str">
        <f t="shared" si="1070"/>
        <v>0.729597613539814-0.444167688893308i</v>
      </c>
      <c r="H3689" t="str">
        <f t="shared" si="1071"/>
        <v>0.000330419240050116-1.44963504056686i</v>
      </c>
      <c r="I3689" t="str">
        <f t="shared" si="1072"/>
        <v>-0.0141331241325733-0.0208405668433198i</v>
      </c>
      <c r="K3689" t="str">
        <f t="shared" si="1073"/>
        <v>0.000786172690134704-0.000634785293193847i</v>
      </c>
      <c r="L3689" t="str">
        <f t="shared" si="1074"/>
        <v>0.000714285714285714-0.00119826199758657i</v>
      </c>
      <c r="M3689" t="str">
        <f t="shared" si="1075"/>
        <v>0.0025-0.0000373322156445057i</v>
      </c>
      <c r="N3689">
        <f t="shared" si="1076"/>
        <v>35.617053251914996</v>
      </c>
      <c r="O3689">
        <f t="shared" si="1077"/>
        <v>56.897584937022458</v>
      </c>
      <c r="P3689" s="3">
        <f t="shared" si="1078"/>
        <v>-56.897584937022458</v>
      </c>
      <c r="Q3689" s="3">
        <f t="shared" si="1079"/>
        <v>144.382946748085</v>
      </c>
      <c r="R3689">
        <f t="shared" si="1080"/>
        <v>-35.617053251914996</v>
      </c>
      <c r="S3689">
        <f t="shared" si="1081"/>
        <v>1009.2818335920452</v>
      </c>
      <c r="T3689">
        <f t="shared" si="1064"/>
        <v>-56.897584937022458</v>
      </c>
    </row>
    <row r="3690" spans="1:20" x14ac:dyDescent="0.25">
      <c r="A3690">
        <f t="shared" si="1065"/>
        <v>6365602.5058217999</v>
      </c>
      <c r="B3690">
        <f t="shared" si="1082"/>
        <v>1013117.104559695</v>
      </c>
      <c r="C3690" t="str">
        <f t="shared" si="1066"/>
        <v>-0.00114825362956324+0.000827810616251958i</v>
      </c>
      <c r="D3690" t="str">
        <f t="shared" si="1067"/>
        <v>1.18344301504124-1.66362489311854i</v>
      </c>
      <c r="E3690" t="str">
        <f t="shared" si="1068"/>
        <v>-2.94187754935076-4.64948375551617i</v>
      </c>
      <c r="F3690" t="str">
        <f t="shared" si="1069"/>
        <v>2.11870099945503-1.44215695434131i</v>
      </c>
      <c r="G3690" t="str">
        <f t="shared" si="1070"/>
        <v>0.728098485880832-0.444939412435976i</v>
      </c>
      <c r="H3690" t="str">
        <f t="shared" si="1071"/>
        <v>0.000327285861946795-1.44414551799849i</v>
      </c>
      <c r="I3690" t="str">
        <f t="shared" si="1072"/>
        <v>-0.014096120613772-0.0207189794952589i</v>
      </c>
      <c r="K3690" t="str">
        <f t="shared" si="1073"/>
        <v>0.000784648797834275-0.000632968978959457i</v>
      </c>
      <c r="L3690" t="str">
        <f t="shared" si="1074"/>
        <v>0.000714285714285714-0.00119372583939686i</v>
      </c>
      <c r="M3690" t="str">
        <f t="shared" si="1075"/>
        <v>0.0025-0.000037190890261512i</v>
      </c>
      <c r="N3690">
        <f t="shared" si="1076"/>
        <v>35.78896886432446</v>
      </c>
      <c r="O3690">
        <f t="shared" si="1077"/>
        <v>56.981549877281346</v>
      </c>
      <c r="P3690" s="3">
        <f t="shared" si="1078"/>
        <v>-56.981549877281346</v>
      </c>
      <c r="Q3690" s="3">
        <f t="shared" si="1079"/>
        <v>144.21103113567554</v>
      </c>
      <c r="R3690">
        <f t="shared" si="1080"/>
        <v>-35.78896886432446</v>
      </c>
      <c r="S3690">
        <f t="shared" si="1081"/>
        <v>1013.117104559695</v>
      </c>
      <c r="T3690">
        <f t="shared" si="1064"/>
        <v>-56.981549877281346</v>
      </c>
    </row>
    <row r="3691" spans="1:20" x14ac:dyDescent="0.25">
      <c r="A3691">
        <f t="shared" si="1065"/>
        <v>6389791.7953439234</v>
      </c>
      <c r="B3691">
        <f t="shared" si="1082"/>
        <v>1016966.9495570218</v>
      </c>
      <c r="C3691" t="str">
        <f t="shared" si="1066"/>
        <v>-0.00113473553304638+0.0008232410357514i</v>
      </c>
      <c r="D3691" t="str">
        <f t="shared" si="1067"/>
        <v>1.17752758423806-1.66155910831166i</v>
      </c>
      <c r="E3691" t="str">
        <f t="shared" si="1068"/>
        <v>-2.93533459462392-4.62199520669406i</v>
      </c>
      <c r="F3691" t="str">
        <f t="shared" si="1069"/>
        <v>2.1143235509867-1.44383363955789i</v>
      </c>
      <c r="G3691" t="str">
        <f t="shared" si="1070"/>
        <v>0.726594161484592-0.445707399513509i</v>
      </c>
      <c r="H3691" t="str">
        <f t="shared" si="1071"/>
        <v>0.000324184519166097-1.43867679339236i</v>
      </c>
      <c r="I3691" t="str">
        <f t="shared" si="1072"/>
        <v>-0.0140591092612208-0.0205978670655798i</v>
      </c>
      <c r="K3691" t="str">
        <f t="shared" si="1073"/>
        <v>0.00078313345619467-0.00063115403968343i</v>
      </c>
      <c r="L3691" t="str">
        <f t="shared" si="1074"/>
        <v>0.000714285714285714-0.00118920685335411i</v>
      </c>
      <c r="M3691" t="str">
        <f t="shared" si="1075"/>
        <v>0.0025-0.0000370500998819606i</v>
      </c>
      <c r="N3691">
        <f t="shared" si="1076"/>
        <v>35.960567856246314</v>
      </c>
      <c r="O3691">
        <f t="shared" si="1077"/>
        <v>57.065599791670643</v>
      </c>
      <c r="P3691" s="3">
        <f t="shared" si="1078"/>
        <v>-57.065599791670643</v>
      </c>
      <c r="Q3691" s="3">
        <f t="shared" si="1079"/>
        <v>144.03943214375369</v>
      </c>
      <c r="R3691">
        <f t="shared" si="1080"/>
        <v>-35.960567856246314</v>
      </c>
      <c r="S3691">
        <f t="shared" si="1081"/>
        <v>1016.9669495570218</v>
      </c>
      <c r="T3691">
        <f t="shared" si="1064"/>
        <v>-57.065599791670643</v>
      </c>
    </row>
    <row r="3692" spans="1:20" x14ac:dyDescent="0.25">
      <c r="A3692">
        <f t="shared" si="1065"/>
        <v>6414073.0041662296</v>
      </c>
      <c r="B3692">
        <f t="shared" si="1082"/>
        <v>1020831.4239653385</v>
      </c>
      <c r="C3692" t="str">
        <f t="shared" si="1066"/>
        <v>-0.00112135483812184+0.00081866118166241i</v>
      </c>
      <c r="D3692" t="str">
        <f t="shared" si="1067"/>
        <v>1.17162662461889-1.65947480894855i</v>
      </c>
      <c r="E3692" t="str">
        <f t="shared" si="1068"/>
        <v>-2.92877439531898-4.5946163033914i</v>
      </c>
      <c r="F3692" t="str">
        <f t="shared" si="1069"/>
        <v>2.10993102830931-1.44550144384424i</v>
      </c>
      <c r="G3692" t="str">
        <f t="shared" si="1070"/>
        <v>0.72508465678741-0.446471608592185i</v>
      </c>
      <c r="H3692" t="str">
        <f t="shared" si="1071"/>
        <v>0.000321114867871977-1.43322878787688i</v>
      </c>
      <c r="I3692" t="str">
        <f t="shared" si="1072"/>
        <v>-0.0140220897394958-0.0204772287202112i</v>
      </c>
      <c r="K3692" t="str">
        <f t="shared" si="1073"/>
        <v>0.000781626636680665-0.000629340514304218i</v>
      </c>
      <c r="L3692" t="str">
        <f t="shared" si="1074"/>
        <v>0.000714285714285714-0.0011847049744512i</v>
      </c>
      <c r="M3692" t="str">
        <f t="shared" si="1075"/>
        <v>0.0025-0.0000369098424805344i</v>
      </c>
      <c r="N3692">
        <f t="shared" si="1076"/>
        <v>36.131848992022185</v>
      </c>
      <c r="O3692">
        <f t="shared" si="1077"/>
        <v>57.149734387476471</v>
      </c>
      <c r="P3692" s="3">
        <f t="shared" si="1078"/>
        <v>-57.149734387476471</v>
      </c>
      <c r="Q3692" s="3">
        <f t="shared" si="1079"/>
        <v>143.86815100797781</v>
      </c>
      <c r="R3692">
        <f t="shared" si="1080"/>
        <v>-36.131848992022185</v>
      </c>
      <c r="S3692">
        <f t="shared" si="1081"/>
        <v>1020.8314239653384</v>
      </c>
      <c r="T3692">
        <f t="shared" ref="T3692:T3755" si="1083">P3692</f>
        <v>-57.149734387476471</v>
      </c>
    </row>
    <row r="3693" spans="1:20" x14ac:dyDescent="0.25">
      <c r="A3693">
        <f t="shared" ref="A3693:A3756" si="1084">2*PI()*B3693</f>
        <v>6438446.4815820614</v>
      </c>
      <c r="B3693">
        <f t="shared" si="1082"/>
        <v>1024710.5833764068</v>
      </c>
      <c r="C3693" t="str">
        <f t="shared" ref="C3693:C3756" si="1085">IMPRODUCT(D3693,E3693,$C$40,,K3693,$C$41)</f>
        <v>-0.00110811051363758+0.000814071800643802i</v>
      </c>
      <c r="D3693" t="str">
        <f t="shared" ref="D3693:D3756" si="1086">IMDIV(IMPRODUCT($C$37,$C$38,COMPLEX(1,A3693/$C$38)),IMSUM(-1*A3693*A3693/$C$39,COMPLEX(0,1*A3693)))</f>
        <v>1.1657402522949-1.65737212141471i</v>
      </c>
      <c r="E3693" t="str">
        <f t="shared" ref="E3693:E3756" si="1087">IMDIV(IMPRODUCT(IMSUM(F3693,G3693),$C$29,H3693),IMSUM(1,I3693))</f>
        <v>-2.92219700392325-4.56734684453798i</v>
      </c>
      <c r="F3693" t="str">
        <f t="shared" ref="F3693:F3756" si="1088">IMDIV(IMPRODUCT($C$14,$C$15,COMPLEX(1,A3693/$C$15)),IMSUM(-1*A3693*A3693/$C$16,COMPLEX(0,A3693)))</f>
        <v>2.10552348045139-1.44716023841335i</v>
      </c>
      <c r="G3693" t="str">
        <f t="shared" ref="G3693:G3756" si="1089">IMDIV(1,COMPLEX(1,A3693*$C$9*$C$10))</f>
        <v>0.723569988638097-0.447231998162432i</v>
      </c>
      <c r="H3693" t="str">
        <f t="shared" ref="H3693:H3756" si="1090">IMDIV($C$3,IMSUM(K3693,COMPLEX(0,$C$28*A3693)))</f>
        <v>0.000318076567908565-1.42780142287984i</v>
      </c>
      <c r="I3693" t="str">
        <f t="shared" ref="I3693:I3756" si="1091">IMPRODUCT(F3693,$C$29,H3693,$C$31)</f>
        <v>-0.013985061725013-0.0203570636305822i</v>
      </c>
      <c r="K3693" t="str">
        <f t="shared" ref="K3693:K3756" si="1092">IF($C$26&lt;=0,IMDIV(1,IMSUM(IMDIV(1,L3693),1/$C$18)),IMDIV(1,IMSUM(IMDIV(1,L3693),1/$C$18,IMDIV(1,M3693))))</f>
        <v>0.000780128310589466-0.000627528441379979i</v>
      </c>
      <c r="L3693" t="str">
        <f t="shared" ref="L3693:L3756" si="1093">IMSUM($C$21/$C$22,IMDIV(1,COMPLEX(0,$C$20*$C$22*A3693)))</f>
        <v>0.000714285714285714-0.00118022013792708i</v>
      </c>
      <c r="M3693" t="str">
        <f t="shared" ref="M3693:M3756" si="1094">IMSUM($C$25/$C$26,IMDIV(1,COMPLEX(0,$C$24*$C$26*A3693)))</f>
        <v>0.0025-0.0000367701160395841i</v>
      </c>
      <c r="N3693">
        <f t="shared" ref="N3693:N3756" si="1095">ABS(R3693)</f>
        <v>36.302811049175887</v>
      </c>
      <c r="O3693">
        <f t="shared" ref="O3693:O3756" si="1096">ABS(P3693)</f>
        <v>57.233953371217865</v>
      </c>
      <c r="P3693" s="3">
        <f t="shared" ref="P3693:P3756" si="1097">20*LOG10(IMABS(C3693))</f>
        <v>-57.233953371217865</v>
      </c>
      <c r="Q3693" s="3">
        <f t="shared" ref="Q3693:Q3756" si="1098">IMARGUMENT(C3693)*180/PI()</f>
        <v>143.69718895082411</v>
      </c>
      <c r="R3693">
        <f t="shared" ref="R3693:R3756" si="1099">IF(Q3693&lt;0,Q3693+180,Q3693-180)</f>
        <v>-36.302811049175887</v>
      </c>
      <c r="S3693">
        <f t="shared" ref="S3693:S3756" si="1100">B3693/1000</f>
        <v>1024.7105833764067</v>
      </c>
      <c r="T3693">
        <f t="shared" si="1083"/>
        <v>-57.233953371217865</v>
      </c>
    </row>
    <row r="3694" spans="1:20" x14ac:dyDescent="0.25">
      <c r="A3694">
        <f t="shared" si="1084"/>
        <v>6462912.578212074</v>
      </c>
      <c r="B3694">
        <f t="shared" ref="B3694:B3757" si="1101">B3693*(1+B$42)</f>
        <v>1028604.4835932372</v>
      </c>
      <c r="C3694" t="str">
        <f t="shared" si="1085"/>
        <v>-0.00109500153034439+0.000809473627808183i</v>
      </c>
      <c r="D3694" t="str">
        <f t="shared" si="1086"/>
        <v>1.15986858196671-1.65525117287824i</v>
      </c>
      <c r="E3694" t="str">
        <f t="shared" si="1087"/>
        <v>-2.91560247475471-4.54018663037313i</v>
      </c>
      <c r="F3694" t="str">
        <f t="shared" si="1088"/>
        <v>2.10110095764499-1.44880989459222i</v>
      </c>
      <c r="G3694" t="str">
        <f t="shared" si="1089"/>
        <v>0.722050174299049-0.447988526743444i</v>
      </c>
      <c r="H3694" t="str">
        <f t="shared" si="1090"/>
        <v>0.000315069282763892-1.4223946201273i</v>
      </c>
      <c r="I3694" t="str">
        <f t="shared" si="1091"/>
        <v>-0.0139480249060125-0.0202373709735189i</v>
      </c>
      <c r="K3694" t="str">
        <f t="shared" si="1092"/>
        <v>0.000778638449054993-0.000625717859089228i</v>
      </c>
      <c r="L3694" t="str">
        <f t="shared" si="1093"/>
        <v>0.000714285714285714-0.00117575227926587i</v>
      </c>
      <c r="M3694" t="str">
        <f t="shared" si="1094"/>
        <v>0.0025-0.0000366309185490975i</v>
      </c>
      <c r="N3694">
        <f t="shared" si="1095"/>
        <v>36.473452818420782</v>
      </c>
      <c r="O3694">
        <f t="shared" si="1096"/>
        <v>57.318256448662396</v>
      </c>
      <c r="P3694" s="3">
        <f t="shared" si="1097"/>
        <v>-57.318256448662396</v>
      </c>
      <c r="Q3694" s="3">
        <f t="shared" si="1098"/>
        <v>143.52654718157922</v>
      </c>
      <c r="R3694">
        <f t="shared" si="1099"/>
        <v>-36.473452818420782</v>
      </c>
      <c r="S3694">
        <f t="shared" si="1100"/>
        <v>1028.6044835932373</v>
      </c>
      <c r="T3694">
        <f t="shared" si="1083"/>
        <v>-57.318256448662396</v>
      </c>
    </row>
    <row r="3695" spans="1:20" x14ac:dyDescent="0.25">
      <c r="A3695">
        <f t="shared" si="1084"/>
        <v>6487471.6460092803</v>
      </c>
      <c r="B3695">
        <f t="shared" si="1101"/>
        <v>1032513.1806308916</v>
      </c>
      <c r="C3695" t="str">
        <f t="shared" si="1085"/>
        <v>-0.00108202686099136+0.000804867386799668i</v>
      </c>
      <c r="D3695" t="str">
        <f t="shared" si="1086"/>
        <v>1.1540117269188-1.65311209127163i</v>
      </c>
      <c r="E3695" t="str">
        <f t="shared" si="1087"/>
        <v>-2.90899086396408-4.51313546241925i</v>
      </c>
      <c r="F3695" t="str">
        <f t="shared" si="1088"/>
        <v>2.09666351132858-1.45045028383526i</v>
      </c>
      <c r="G3695" t="str">
        <f t="shared" si="1089"/>
        <v>0.720525231447281-0.448741152887857i</v>
      </c>
      <c r="H3695" t="str">
        <f t="shared" si="1090"/>
        <v>0.000312092679533895-1.41700830164245i</v>
      </c>
      <c r="I3695" t="str">
        <f t="shared" si="1091"/>
        <v>-0.0139109789825405-0.0201181499311409i</v>
      </c>
      <c r="K3695" t="str">
        <f t="shared" si="1092"/>
        <v>0.000777157023052081-0.000623908805231496i</v>
      </c>
      <c r="L3695" t="str">
        <f t="shared" si="1093"/>
        <v>0.000714285714285714-0.00117130133419592i</v>
      </c>
      <c r="M3695" t="str">
        <f t="shared" si="1094"/>
        <v>0.0025-0.0000364922480066721i</v>
      </c>
      <c r="N3695">
        <f t="shared" si="1095"/>
        <v>36.64377310367621</v>
      </c>
      <c r="O3695">
        <f t="shared" si="1096"/>
        <v>57.402643324843332</v>
      </c>
      <c r="P3695" s="3">
        <f t="shared" si="1097"/>
        <v>-57.402643324843332</v>
      </c>
      <c r="Q3695" s="3">
        <f t="shared" si="1098"/>
        <v>143.35622689632379</v>
      </c>
      <c r="R3695">
        <f t="shared" si="1099"/>
        <v>-36.64377310367621</v>
      </c>
      <c r="S3695">
        <f t="shared" si="1100"/>
        <v>1032.5131806308916</v>
      </c>
      <c r="T3695">
        <f t="shared" si="1083"/>
        <v>-57.402643324843332</v>
      </c>
    </row>
    <row r="3696" spans="1:20" x14ac:dyDescent="0.25">
      <c r="A3696">
        <f t="shared" si="1084"/>
        <v>6512124.0382641153</v>
      </c>
      <c r="B3696">
        <f t="shared" si="1101"/>
        <v>1036436.730717289</v>
      </c>
      <c r="C3696" t="str">
        <f t="shared" si="1085"/>
        <v>-0.00106918548042026+0.00080025378987233i</v>
      </c>
      <c r="D3696" t="str">
        <f t="shared" si="1086"/>
        <v>1.14816979901443-1.6509550052735i</v>
      </c>
      <c r="E3696" t="str">
        <f t="shared" si="1087"/>
        <v>-2.9023622295365-4.48619314345567i</v>
      </c>
      <c r="F3696" t="str">
        <f t="shared" si="1088"/>
        <v>2.09221119415003-1.45208127773793i</v>
      </c>
      <c r="G3696" t="str">
        <f t="shared" si="1089"/>
        <v>0.718995178175398-0.449489835186432i</v>
      </c>
      <c r="H3696" t="str">
        <f t="shared" si="1090"/>
        <v>0.000309146428886704-1.41164238974451i</v>
      </c>
      <c r="I3696" t="str">
        <f t="shared" si="1091"/>
        <v>-0.0138739236664336-0.0199993996907579i</v>
      </c>
      <c r="K3696" t="str">
        <f t="shared" si="1092"/>
        <v>0.000775684003400684-0.000622101317228046i</v>
      </c>
      <c r="L3696" t="str">
        <f t="shared" si="1093"/>
        <v>0.000714285714285714-0.0011668672386889i</v>
      </c>
      <c r="M3696" t="str">
        <f t="shared" si="1094"/>
        <v>0.0025-0.0000363541024174857i</v>
      </c>
      <c r="N3696">
        <f t="shared" si="1095"/>
        <v>36.813770722070728</v>
      </c>
      <c r="O3696">
        <f t="shared" si="1096"/>
        <v>57.487113704075028</v>
      </c>
      <c r="P3696" s="3">
        <f t="shared" si="1097"/>
        <v>-57.487113704075028</v>
      </c>
      <c r="Q3696" s="3">
        <f t="shared" si="1098"/>
        <v>143.18622927792927</v>
      </c>
      <c r="R3696">
        <f t="shared" si="1099"/>
        <v>-36.813770722070728</v>
      </c>
      <c r="S3696">
        <f t="shared" si="1100"/>
        <v>1036.436730717289</v>
      </c>
      <c r="T3696">
        <f t="shared" si="1083"/>
        <v>-57.487113704075028</v>
      </c>
    </row>
    <row r="3697" spans="1:20" x14ac:dyDescent="0.25">
      <c r="A3697">
        <f t="shared" si="1084"/>
        <v>6536870.1096095191</v>
      </c>
      <c r="B3697">
        <f t="shared" si="1101"/>
        <v>1040375.1902940148</v>
      </c>
      <c r="C3697" t="str">
        <f t="shared" si="1085"/>
        <v>-0.00105647636565801+0.000795633537969506i</v>
      </c>
      <c r="D3697" t="str">
        <f t="shared" si="1086"/>
        <v>1.14234290869065-1.64878004429042i</v>
      </c>
      <c r="E3697" t="str">
        <f t="shared" si="1087"/>
        <v>-2.89571663129308-4.45935947749181i</v>
      </c>
      <c r="F3697" t="str">
        <f t="shared" si="1088"/>
        <v>2.08774405996919-1.45370274805034i</v>
      </c>
      <c r="G3697" t="str">
        <f t="shared" si="1089"/>
        <v>0.717460032992511-0.450234532272788i</v>
      </c>
      <c r="H3697" t="str">
        <f t="shared" si="1090"/>
        <v>0.000306230205027198-1.40629680704755i</v>
      </c>
      <c r="I3697" t="str">
        <f t="shared" si="1091"/>
        <v>-0.0138368586812985-0.0198811194447645i</v>
      </c>
      <c r="K3697" t="str">
        <f t="shared" si="1092"/>
        <v>0.000774219360770018-0.000620295432122616i</v>
      </c>
      <c r="L3697" t="str">
        <f t="shared" si="1093"/>
        <v>0.000714285714285714-0.00116244992895886i</v>
      </c>
      <c r="M3697" t="str">
        <f t="shared" si="1094"/>
        <v>0.0025-0.0000362164797942675i</v>
      </c>
      <c r="N3697">
        <f t="shared" si="1095"/>
        <v>36.983444503957458</v>
      </c>
      <c r="O3697">
        <f t="shared" si="1096"/>
        <v>57.571667289970179</v>
      </c>
      <c r="P3697" s="3">
        <f t="shared" si="1097"/>
        <v>-57.571667289970179</v>
      </c>
      <c r="Q3697" s="3">
        <f t="shared" si="1098"/>
        <v>143.01655549604254</v>
      </c>
      <c r="R3697">
        <f t="shared" si="1099"/>
        <v>-36.983444503957458</v>
      </c>
      <c r="S3697">
        <f t="shared" si="1100"/>
        <v>1040.3751902940148</v>
      </c>
      <c r="T3697">
        <f t="shared" si="1083"/>
        <v>-57.571667289970179</v>
      </c>
    </row>
    <row r="3698" spans="1:20" x14ac:dyDescent="0.25">
      <c r="A3698">
        <f t="shared" si="1084"/>
        <v>6561710.2160260361</v>
      </c>
      <c r="B3698">
        <f t="shared" si="1101"/>
        <v>1044328.6160171321</v>
      </c>
      <c r="C3698" t="str">
        <f t="shared" si="1085"/>
        <v>-0.00104389849600796+0.000791007320803744i</v>
      </c>
      <c r="D3698" t="str">
        <f t="shared" si="1086"/>
        <v>1.13653116495367-1.64658733843861i</v>
      </c>
      <c r="E3698" t="str">
        <f t="shared" si="1087"/>
        <v>-2.88905413089195-4.43263426974094i</v>
      </c>
      <c r="F3698" t="str">
        <f t="shared" si="1088"/>
        <v>2.08326216386041-1.45531456669093i</v>
      </c>
      <c r="G3698" t="str">
        <f t="shared" si="1089"/>
        <v>0.715919814825095-0.450975202828156i</v>
      </c>
      <c r="H3698" t="str">
        <f t="shared" si="1090"/>
        <v>0.000303343685661853-1.40097147645943i</v>
      </c>
      <c r="I3698" t="str">
        <f t="shared" si="1091"/>
        <v>-0.0137997837624939-0.0197633083905361i</v>
      </c>
      <c r="K3698" t="str">
        <f t="shared" si="1092"/>
        <v>0.000772763065682671-0.000618491186582205i</v>
      </c>
      <c r="L3698" t="str">
        <f t="shared" si="1093"/>
        <v>0.000714285714285714-0.00115804934146131i</v>
      </c>
      <c r="M3698" t="str">
        <f t="shared" si="1094"/>
        <v>0.0025-0.0000360793781572698i</v>
      </c>
      <c r="N3698">
        <f t="shared" si="1095"/>
        <v>37.152793292916868</v>
      </c>
      <c r="O3698">
        <f t="shared" si="1096"/>
        <v>57.656303785455833</v>
      </c>
      <c r="P3698" s="3">
        <f t="shared" si="1097"/>
        <v>-57.656303785455833</v>
      </c>
      <c r="Q3698" s="3">
        <f t="shared" si="1098"/>
        <v>142.84720670708313</v>
      </c>
      <c r="R3698">
        <f t="shared" si="1099"/>
        <v>-37.152793292916868</v>
      </c>
      <c r="S3698">
        <f t="shared" si="1100"/>
        <v>1044.3286160171322</v>
      </c>
      <c r="T3698">
        <f t="shared" si="1083"/>
        <v>-57.656303785455833</v>
      </c>
    </row>
    <row r="3699" spans="1:20" x14ac:dyDescent="0.25">
      <c r="A3699">
        <f t="shared" si="1084"/>
        <v>6586644.7148469351</v>
      </c>
      <c r="B3699">
        <f t="shared" si="1101"/>
        <v>1048297.0647579972</v>
      </c>
      <c r="C3699" t="str">
        <f t="shared" si="1085"/>
        <v>-0.00103145085313958+0.000786375816937603i</v>
      </c>
      <c r="D3699" t="str">
        <f t="shared" si="1086"/>
        <v>1.13073467537447-1.64437701852572i</v>
      </c>
      <c r="E3699" t="str">
        <f t="shared" si="1087"/>
        <v>-2.88237479182946-4.40601732659336i</v>
      </c>
      <c r="F3699" t="str">
        <f t="shared" si="1088"/>
        <v>2.07876556211481-1.45691660576034i</v>
      </c>
      <c r="G3699" t="str">
        <f t="shared" si="1089"/>
        <v>0.714374543017781-0.45171180558617i</v>
      </c>
      <c r="H3699" t="str">
        <f t="shared" si="1090"/>
        <v>0.000300486551963856-1.39566632118068i</v>
      </c>
      <c r="I3699" t="str">
        <f t="shared" si="1091"/>
        <v>-0.01376269865711-0.019645965730323i</v>
      </c>
      <c r="K3699" t="str">
        <f t="shared" si="1092"/>
        <v>0.000771315088518698-0.0006166886168979i</v>
      </c>
      <c r="L3699" t="str">
        <f t="shared" si="1093"/>
        <v>0.000714285714285714-0.00115366541289231i</v>
      </c>
      <c r="M3699" t="str">
        <f t="shared" si="1094"/>
        <v>0.0025-0.0000359427955342398i</v>
      </c>
      <c r="N3699">
        <f t="shared" si="1095"/>
        <v>37.321815945765962</v>
      </c>
      <c r="O3699">
        <f t="shared" si="1096"/>
        <v>57.741022892789509</v>
      </c>
      <c r="P3699" s="3">
        <f t="shared" si="1097"/>
        <v>-57.741022892789509</v>
      </c>
      <c r="Q3699" s="3">
        <f t="shared" si="1098"/>
        <v>142.67818405423404</v>
      </c>
      <c r="R3699">
        <f t="shared" si="1099"/>
        <v>-37.321815945765962</v>
      </c>
      <c r="S3699">
        <f t="shared" si="1100"/>
        <v>1048.2970647579971</v>
      </c>
      <c r="T3699">
        <f t="shared" si="1083"/>
        <v>-57.741022892789509</v>
      </c>
    </row>
    <row r="3700" spans="1:20" x14ac:dyDescent="0.25">
      <c r="A3700">
        <f t="shared" si="1084"/>
        <v>6611673.9647633536</v>
      </c>
      <c r="B3700">
        <f t="shared" si="1101"/>
        <v>1052280.5936040776</v>
      </c>
      <c r="C3700" t="str">
        <f t="shared" si="1085"/>
        <v>-0.00101913242117659+0.000781739693865062i</v>
      </c>
      <c r="D3700" t="str">
        <f t="shared" si="1086"/>
        <v>1.12495354608464-1.64214921603252i</v>
      </c>
      <c r="E3700" t="str">
        <f t="shared" si="1087"/>
        <v>-2.87567867944083-4.37950845558982i</v>
      </c>
      <c r="F3700" t="str">
        <f t="shared" si="1088"/>
        <v>2.07425431224246-1.45850873755533i</v>
      </c>
      <c r="G3700" t="str">
        <f t="shared" si="1089"/>
        <v>0.712824237334095-0.452444299337676i</v>
      </c>
      <c r="H3700" t="str">
        <f t="shared" si="1090"/>
        <v>0.000297658488538512-1.39038126470336i</v>
      </c>
      <c r="I3700" t="str">
        <f t="shared" si="1091"/>
        <v>-0.0137256031239485-0.0195290906711446i</v>
      </c>
      <c r="K3700" t="str">
        <f t="shared" si="1092"/>
        <v>0.000769875399519672-0.000614887758985752i</v>
      </c>
      <c r="L3700" t="str">
        <f t="shared" si="1093"/>
        <v>0.000714285714285714-0.0011492980801876i</v>
      </c>
      <c r="M3700" t="str">
        <f t="shared" si="1094"/>
        <v>0.0025-0.0000358067299603903i</v>
      </c>
      <c r="N3700">
        <f t="shared" si="1095"/>
        <v>37.490511332564637</v>
      </c>
      <c r="O3700">
        <f t="shared" si="1096"/>
        <v>57.825824313575886</v>
      </c>
      <c r="P3700" s="3">
        <f t="shared" si="1097"/>
        <v>-57.825824313575886</v>
      </c>
      <c r="Q3700" s="3">
        <f t="shared" si="1098"/>
        <v>142.50948866743536</v>
      </c>
      <c r="R3700">
        <f t="shared" si="1099"/>
        <v>-37.490511332564637</v>
      </c>
      <c r="S3700">
        <f t="shared" si="1100"/>
        <v>1052.2805936040777</v>
      </c>
      <c r="T3700">
        <f t="shared" si="1083"/>
        <v>-57.825824313575886</v>
      </c>
    </row>
    <row r="3701" spans="1:20" x14ac:dyDescent="0.25">
      <c r="A3701">
        <f t="shared" si="1084"/>
        <v>6636798.3258294547</v>
      </c>
      <c r="B3701">
        <f t="shared" si="1101"/>
        <v>1056279.2598597731</v>
      </c>
      <c r="C3701" t="str">
        <f t="shared" si="1085"/>
        <v>-0.00100694218678373+0.00077709960809361i</v>
      </c>
      <c r="D3701" t="str">
        <f t="shared" si="1086"/>
        <v>1.11918788177259-1.63990406309475i</v>
      </c>
      <c r="E3701" t="str">
        <f t="shared" si="1087"/>
        <v>-2.86896586090055-4.35310746539473i</v>
      </c>
      <c r="F3701" t="str">
        <f t="shared" si="1088"/>
        <v>2.06972847297434-1.4600908345827i</v>
      </c>
      <c r="G3701" t="str">
        <f t="shared" si="1089"/>
        <v>0.711268917957124-0.453172642935588i</v>
      </c>
      <c r="H3701" t="str">
        <f t="shared" si="1090"/>
        <v>0.000294859183388904-1.38511623080998i</v>
      </c>
      <c r="I3701" t="str">
        <f t="shared" si="1091"/>
        <v>-0.0136884969334999-0.0194126824246837i</v>
      </c>
      <c r="K3701" t="str">
        <f t="shared" si="1092"/>
        <v>0.000768443968792675-0.000613088648387643i</v>
      </c>
      <c r="L3701" t="str">
        <f t="shared" si="1093"/>
        <v>0.000714285714285714-0.00114494728052162i</v>
      </c>
      <c r="M3701" t="str">
        <f t="shared" si="1094"/>
        <v>0.0025-0.0000356711794783725i</v>
      </c>
      <c r="N3701">
        <f t="shared" si="1095"/>
        <v>37.658878336618329</v>
      </c>
      <c r="O3701">
        <f t="shared" si="1096"/>
        <v>57.910707748782741</v>
      </c>
      <c r="P3701" s="3">
        <f t="shared" si="1097"/>
        <v>-57.910707748782741</v>
      </c>
      <c r="Q3701" s="3">
        <f t="shared" si="1098"/>
        <v>142.34112166338167</v>
      </c>
      <c r="R3701">
        <f t="shared" si="1099"/>
        <v>-37.658878336618329</v>
      </c>
      <c r="S3701">
        <f t="shared" si="1100"/>
        <v>1056.279259859773</v>
      </c>
      <c r="T3701">
        <f t="shared" si="1083"/>
        <v>-57.910707748782741</v>
      </c>
    </row>
    <row r="3702" spans="1:20" x14ac:dyDescent="0.25">
      <c r="A3702">
        <f t="shared" si="1084"/>
        <v>6662018.1594676059</v>
      </c>
      <c r="B3702">
        <f t="shared" si="1101"/>
        <v>1060293.1210472402</v>
      </c>
      <c r="C3702" t="str">
        <f t="shared" si="1085"/>
        <v>-0.000994879139251914+0.000772456205226985i</v>
      </c>
      <c r="D3702" t="str">
        <f t="shared" si="1086"/>
        <v>1.1134377856799-1.63764169248476i</v>
      </c>
      <c r="E3702" t="str">
        <f t="shared" si="1087"/>
        <v>-2.86223640522271-4.32681416576947i</v>
      </c>
      <c r="F3702" t="str">
        <f t="shared" si="1088"/>
        <v>2.06518810426409-1.4616627695734i</v>
      </c>
      <c r="G3702" t="str">
        <f t="shared" si="1089"/>
        <v>0.709708605490136-0.453896795299749i</v>
      </c>
      <c r="H3702" t="str">
        <f t="shared" si="1090"/>
        <v>0.000292088327881847-1.3798711435724i</v>
      </c>
      <c r="I3702" t="str">
        <f t="shared" si="1091"/>
        <v>-0.0136513798679217-0.0192967402071798i</v>
      </c>
      <c r="K3702" t="str">
        <f t="shared" si="1092"/>
        <v>0.000767020766314288-0.000611291320272245i</v>
      </c>
      <c r="L3702" t="str">
        <f t="shared" si="1093"/>
        <v>0.000714285714285714-0.00114061295130665i</v>
      </c>
      <c r="M3702" t="str">
        <f t="shared" si="1094"/>
        <v>0.0025-0.0000355361421382471i</v>
      </c>
      <c r="N3702">
        <f t="shared" si="1095"/>
        <v>37.826915854482962</v>
      </c>
      <c r="O3702">
        <f t="shared" si="1096"/>
        <v>57.995672898757469</v>
      </c>
      <c r="P3702" s="3">
        <f t="shared" si="1097"/>
        <v>-57.995672898757469</v>
      </c>
      <c r="Q3702" s="3">
        <f t="shared" si="1098"/>
        <v>142.17308414551704</v>
      </c>
      <c r="R3702">
        <f t="shared" si="1099"/>
        <v>-37.826915854482962</v>
      </c>
      <c r="S3702">
        <f t="shared" si="1100"/>
        <v>1060.2931210472402</v>
      </c>
      <c r="T3702">
        <f t="shared" si="1083"/>
        <v>-57.995672898757469</v>
      </c>
    </row>
    <row r="3703" spans="1:20" x14ac:dyDescent="0.25">
      <c r="A3703">
        <f t="shared" si="1084"/>
        <v>6687333.8284735829</v>
      </c>
      <c r="B3703">
        <f t="shared" si="1101"/>
        <v>1064322.2349072197</v>
      </c>
      <c r="C3703" t="str">
        <f t="shared" si="1085"/>
        <v>-0.000982942270581953+0.000767810120048634i</v>
      </c>
      <c r="D3703" t="str">
        <f t="shared" si="1086"/>
        <v>1.10770335959797-1.63536223759337i</v>
      </c>
      <c r="E3703" t="str">
        <f t="shared" si="1087"/>
        <v>-2.85549038326113-4.30062836754555i</v>
      </c>
      <c r="F3703" t="str">
        <f t="shared" si="1088"/>
        <v>2.06063326728964-1.46322441549672i</v>
      </c>
      <c r="G3703" t="str">
        <f t="shared" si="1089"/>
        <v>0.708143320957118-0.45461671542184i</v>
      </c>
      <c r="H3703" t="str">
        <f t="shared" si="1090"/>
        <v>0.000289345616714121-1.37464592735076i</v>
      </c>
      <c r="I3703" t="str">
        <f t="shared" si="1091"/>
        <v>-0.0136142517210161-0.0191812632393225i</v>
      </c>
      <c r="K3703" t="str">
        <f t="shared" si="1092"/>
        <v>0.000765605761934537-0.000609495809435988i</v>
      </c>
      <c r="L3703" t="str">
        <f t="shared" si="1093"/>
        <v>0.000714285714285714-0.00113629503019193i</v>
      </c>
      <c r="M3703" t="str">
        <f t="shared" si="1094"/>
        <v>0.0025-0.0000354016159974568i</v>
      </c>
      <c r="N3703">
        <f t="shared" si="1095"/>
        <v>37.994622795970798</v>
      </c>
      <c r="O3703">
        <f t="shared" si="1096"/>
        <v>58.080719463242801</v>
      </c>
      <c r="P3703" s="3">
        <f t="shared" si="1097"/>
        <v>-58.080719463242801</v>
      </c>
      <c r="Q3703" s="3">
        <f t="shared" si="1098"/>
        <v>142.0053772040292</v>
      </c>
      <c r="R3703">
        <f t="shared" si="1099"/>
        <v>-37.994622795970798</v>
      </c>
      <c r="S3703">
        <f t="shared" si="1100"/>
        <v>1064.3222349072196</v>
      </c>
      <c r="T3703">
        <f t="shared" si="1083"/>
        <v>-58.080719463242801</v>
      </c>
    </row>
    <row r="3704" spans="1:20" x14ac:dyDescent="0.25">
      <c r="A3704">
        <f t="shared" si="1084"/>
        <v>6712745.6970217824</v>
      </c>
      <c r="B3704">
        <f t="shared" si="1101"/>
        <v>1068366.6593998671</v>
      </c>
      <c r="C3704" t="str">
        <f t="shared" si="1085"/>
        <v>-0.000971130575566707+0.000763161976605468i</v>
      </c>
      <c r="D3704" t="str">
        <f t="shared" si="1086"/>
        <v>1.101984703865-1.6330658324116i</v>
      </c>
      <c r="E3704" t="str">
        <f t="shared" si="1087"/>
        <v>-2.84872786770859-4.27454988259748i</v>
      </c>
      <c r="F3704" t="str">
        <f t="shared" si="1088"/>
        <v>2.05606402445454-1.46477564557439i</v>
      </c>
      <c r="G3704" t="str">
        <f t="shared" si="1089"/>
        <v>0.706573085803266-0.455332362370298i</v>
      </c>
      <c r="H3704" t="str">
        <f t="shared" si="1090"/>
        <v>0.000286630747878936-1.36944050679231i</v>
      </c>
      <c r="I3704" t="str">
        <f t="shared" si="1091"/>
        <v>-0.0135771122982035-0.0190662507461427i</v>
      </c>
      <c r="K3704" t="str">
        <f t="shared" si="1092"/>
        <v>0.00076419892538077-0.00060770215030404i</v>
      </c>
      <c r="L3704" t="str">
        <f t="shared" si="1093"/>
        <v>0.000714285714285714-0.00113199345506269i</v>
      </c>
      <c r="M3704" t="str">
        <f t="shared" si="1094"/>
        <v>0.0025-0.0000352675991207978i</v>
      </c>
      <c r="N3704">
        <f t="shared" si="1095"/>
        <v>38.16199808414737</v>
      </c>
      <c r="O3704">
        <f t="shared" si="1096"/>
        <v>58.165847141394138</v>
      </c>
      <c r="P3704" s="3">
        <f t="shared" si="1097"/>
        <v>-58.165847141394138</v>
      </c>
      <c r="Q3704" s="3">
        <f t="shared" si="1098"/>
        <v>141.83800191585263</v>
      </c>
      <c r="R3704">
        <f t="shared" si="1099"/>
        <v>-38.16199808414737</v>
      </c>
      <c r="S3704">
        <f t="shared" si="1100"/>
        <v>1068.3666593998671</v>
      </c>
      <c r="T3704">
        <f t="shared" si="1083"/>
        <v>-58.165847141394138</v>
      </c>
    </row>
    <row r="3705" spans="1:20" x14ac:dyDescent="0.25">
      <c r="A3705">
        <f t="shared" si="1084"/>
        <v>6738254.1306704646</v>
      </c>
      <c r="B3705">
        <f t="shared" si="1101"/>
        <v>1072426.4527055866</v>
      </c>
      <c r="C3705" t="str">
        <f t="shared" si="1085"/>
        <v>-0.000959443051871886+0.000758512388292552i</v>
      </c>
      <c r="D3705" t="str">
        <f t="shared" si="1086"/>
        <v>1.09628191736312-1.6307526115125i</v>
      </c>
      <c r="E3705" t="str">
        <f t="shared" si="1087"/>
        <v>-2.84194893309675-4.24857852381619i</v>
      </c>
      <c r="F3705" t="str">
        <f t="shared" si="1088"/>
        <v>2.0514804393893-1.466316333295i</v>
      </c>
      <c r="G3705" t="str">
        <f t="shared" si="1089"/>
        <v>0.704997921895398-0.456043695295273i</v>
      </c>
      <c r="H3705" t="str">
        <f t="shared" si="1090"/>
        <v>0.000283943422632741-1.3642548068304i</v>
      </c>
      <c r="I3705" t="str">
        <f t="shared" si="1091"/>
        <v>-0.0135399614164998-0.0189517019569071i</v>
      </c>
      <c r="K3705" t="str">
        <f t="shared" si="1092"/>
        <v>0.000762800226261558-0.000605910376931367i</v>
      </c>
      <c r="L3705" t="str">
        <f t="shared" si="1093"/>
        <v>0.000714285714285714-0.00112770816403934i</v>
      </c>
      <c r="M3705" t="str">
        <f t="shared" si="1094"/>
        <v>0.0025-0.0000351340895803923i</v>
      </c>
      <c r="N3705">
        <f t="shared" si="1095"/>
        <v>38.329040655336314</v>
      </c>
      <c r="O3705">
        <f t="shared" si="1096"/>
        <v>58.251055631794522</v>
      </c>
      <c r="P3705" s="3">
        <f t="shared" si="1097"/>
        <v>-58.251055631794522</v>
      </c>
      <c r="Q3705" s="3">
        <f t="shared" si="1098"/>
        <v>141.67095934466369</v>
      </c>
      <c r="R3705">
        <f t="shared" si="1099"/>
        <v>-38.329040655336314</v>
      </c>
      <c r="S3705">
        <f t="shared" si="1100"/>
        <v>1072.4264527055866</v>
      </c>
      <c r="T3705">
        <f t="shared" si="1083"/>
        <v>-58.251055631794522</v>
      </c>
    </row>
    <row r="3706" spans="1:20" x14ac:dyDescent="0.25">
      <c r="A3706">
        <f t="shared" si="1084"/>
        <v>6763859.4963670131</v>
      </c>
      <c r="B3706">
        <f t="shared" si="1101"/>
        <v>1076501.6732258678</v>
      </c>
      <c r="C3706" t="str">
        <f t="shared" si="1085"/>
        <v>-0.00094787870011523+0.000753861957938085i</v>
      </c>
      <c r="D3706" t="str">
        <f t="shared" si="1086"/>
        <v>1.09059509751585-1.62842271003295i</v>
      </c>
      <c r="E3706" t="str">
        <f t="shared" si="1087"/>
        <v>-2.83515365579519-4.22271410508197i</v>
      </c>
      <c r="F3706" t="str">
        <f t="shared" si="1088"/>
        <v>2.04688257695233-1.46784635242832i</v>
      </c>
      <c r="G3706" t="str">
        <f t="shared" si="1089"/>
        <v>0.703417851522317-0.456750673433597i</v>
      </c>
      <c r="H3706" t="str">
        <f t="shared" si="1090"/>
        <v>0.000281283345462225-1.35908875268338i</v>
      </c>
      <c r="I3706" t="str">
        <f t="shared" si="1091"/>
        <v>-0.0135027989044897-0.018837616105009i</v>
      </c>
      <c r="K3706" t="str">
        <f t="shared" si="1092"/>
        <v>0.000761409634070504-0.000604120523003794i</v>
      </c>
      <c r="L3706" t="str">
        <f t="shared" si="1093"/>
        <v>0.000714285714285714-0.00112343909547653i</v>
      </c>
      <c r="M3706" t="str">
        <f t="shared" si="1094"/>
        <v>0.0025-0.0000350010854556607i</v>
      </c>
      <c r="N3706">
        <f t="shared" si="1095"/>
        <v>38.495749459118429</v>
      </c>
      <c r="O3706">
        <f t="shared" si="1096"/>
        <v>58.336344632471281</v>
      </c>
      <c r="P3706" s="3">
        <f t="shared" si="1097"/>
        <v>-58.336344632471281</v>
      </c>
      <c r="Q3706" s="3">
        <f t="shared" si="1098"/>
        <v>141.50425054088157</v>
      </c>
      <c r="R3706">
        <f t="shared" si="1099"/>
        <v>-38.495749459118429</v>
      </c>
      <c r="S3706">
        <f t="shared" si="1100"/>
        <v>1076.5016732258678</v>
      </c>
      <c r="T3706">
        <f t="shared" si="1083"/>
        <v>-58.336344632471281</v>
      </c>
    </row>
    <row r="3707" spans="1:20" x14ac:dyDescent="0.25">
      <c r="A3707">
        <f t="shared" si="1084"/>
        <v>6789562.1624532081</v>
      </c>
      <c r="B3707">
        <f t="shared" si="1101"/>
        <v>1080592.3795841262</v>
      </c>
      <c r="C3707" t="str">
        <f t="shared" si="1085"/>
        <v>-0.000936436523944199+0.000749211277888911i</v>
      </c>
      <c r="D3707" t="str">
        <f t="shared" si="1086"/>
        <v>1.08492434028582-1.62607626365557i</v>
      </c>
      <c r="E3707" t="str">
        <f t="shared" si="1087"/>
        <v>-2.82834211401003-4.19695644123715i</v>
      </c>
      <c r="F3707" t="str">
        <f t="shared" si="1088"/>
        <v>2.04227050323075-1.46936557703965i</v>
      </c>
      <c r="G3707" t="str">
        <f t="shared" si="1089"/>
        <v>0.701832897395088-0.457453256113785i</v>
      </c>
      <c r="H3707" t="str">
        <f t="shared" si="1090"/>
        <v>0.000278650224051657-1.35394226985348i</v>
      </c>
      <c r="I3707" t="str">
        <f t="shared" si="1091"/>
        <v>-0.0134656246022988-0.0187239924278594i</v>
      </c>
      <c r="K3707" t="str">
        <f t="shared" si="1092"/>
        <v>0.000760027118190043-0.000602332621839101i</v>
      </c>
      <c r="L3707" t="str">
        <f t="shared" si="1093"/>
        <v>0.000714285714285714-0.00111918618796227i</v>
      </c>
      <c r="M3707" t="str">
        <f t="shared" si="1094"/>
        <v>0.0025-0.0000348685848332943i</v>
      </c>
      <c r="N3707">
        <f t="shared" si="1095"/>
        <v>38.662123458330086</v>
      </c>
      <c r="O3707">
        <f t="shared" si="1096"/>
        <v>58.421713840912652</v>
      </c>
      <c r="P3707" s="3">
        <f t="shared" si="1097"/>
        <v>-58.421713840912652</v>
      </c>
      <c r="Q3707" s="3">
        <f t="shared" si="1098"/>
        <v>141.33787654166991</v>
      </c>
      <c r="R3707">
        <f t="shared" si="1099"/>
        <v>-38.662123458330086</v>
      </c>
      <c r="S3707">
        <f t="shared" si="1100"/>
        <v>1080.5923795841261</v>
      </c>
      <c r="T3707">
        <f t="shared" si="1083"/>
        <v>-58.421713840912652</v>
      </c>
    </row>
    <row r="3708" spans="1:20" x14ac:dyDescent="0.25">
      <c r="A3708">
        <f t="shared" si="1084"/>
        <v>6815362.4986705305</v>
      </c>
      <c r="B3708">
        <f t="shared" si="1101"/>
        <v>1084698.630626546</v>
      </c>
      <c r="C3708" t="str">
        <f t="shared" si="1085"/>
        <v>-0.000925115530112279+0.000744560930096656i</v>
      </c>
      <c r="D3708" t="str">
        <f t="shared" si="1086"/>
        <v>1.07926974017265-1.62371340859054i</v>
      </c>
      <c r="E3708" t="str">
        <f t="shared" si="1087"/>
        <v>-2.82151438778302-4.17130534805954i</v>
      </c>
      <c r="F3708" t="str">
        <f t="shared" si="1088"/>
        <v>2.03764428554115-1.4708738815045i</v>
      </c>
      <c r="G3708" t="str">
        <f t="shared" si="1089"/>
        <v>0.700243082647266-0.458151402761052i</v>
      </c>
      <c r="H3708" t="str">
        <f t="shared" si="1090"/>
        <v>0.000276043769250448-1.34881528412578i</v>
      </c>
      <c r="I3708" t="str">
        <f t="shared" si="1091"/>
        <v>-0.0134284383615679-0.0186108301667798i</v>
      </c>
      <c r="K3708" t="str">
        <f t="shared" si="1092"/>
        <v>0.00075865264789521-0.000600546706388163i</v>
      </c>
      <c r="L3708" t="str">
        <f t="shared" si="1093"/>
        <v>0.000714285714285714-0.00111494938031707i</v>
      </c>
      <c r="M3708" t="str">
        <f t="shared" si="1094"/>
        <v>0.0025-0.0000347365858072268i</v>
      </c>
      <c r="N3708">
        <f t="shared" si="1095"/>
        <v>38.828161629063459</v>
      </c>
      <c r="O3708">
        <f t="shared" si="1096"/>
        <v>58.5071629540831</v>
      </c>
      <c r="P3708" s="3">
        <f t="shared" si="1097"/>
        <v>-58.5071629540831</v>
      </c>
      <c r="Q3708" s="3">
        <f t="shared" si="1098"/>
        <v>141.17183837093654</v>
      </c>
      <c r="R3708">
        <f t="shared" si="1099"/>
        <v>-38.828161629063459</v>
      </c>
      <c r="S3708">
        <f t="shared" si="1100"/>
        <v>1084.698630626546</v>
      </c>
      <c r="T3708">
        <f t="shared" si="1083"/>
        <v>-58.5071629540831</v>
      </c>
    </row>
    <row r="3709" spans="1:20" x14ac:dyDescent="0.25">
      <c r="A3709">
        <f t="shared" si="1084"/>
        <v>6841260.8761654794</v>
      </c>
      <c r="B3709">
        <f t="shared" si="1101"/>
        <v>1088820.485422927</v>
      </c>
      <c r="C3709" t="str">
        <f t="shared" si="1085"/>
        <v>-0.000913914728553702+0.000739911486204144i</v>
      </c>
      <c r="D3709" t="str">
        <f t="shared" si="1086"/>
        <v>1.07363139021125-1.62133428155757i</v>
      </c>
      <c r="E3709" t="str">
        <f t="shared" si="1087"/>
        <v>-2.81467055898959-4.14576064223502i</v>
      </c>
      <c r="F3709" t="str">
        <f t="shared" si="1088"/>
        <v>2.03300399242992-1.47237114052297i</v>
      </c>
      <c r="G3709" t="str">
        <f t="shared" si="1089"/>
        <v>0.698648430835052-0.458845072902359i</v>
      </c>
      <c r="H3709" t="str">
        <f t="shared" si="1090"/>
        <v>0.000273463695041001-1.34370772156712i</v>
      </c>
      <c r="I3709" t="str">
        <f t="shared" si="1091"/>
        <v>-0.013391240045423-0.0184981285668921i</v>
      </c>
      <c r="K3709" t="str">
        <f t="shared" si="1092"/>
        <v>0.000757286192357342-0.000598762809236096i</v>
      </c>
      <c r="L3709" t="str">
        <f t="shared" si="1093"/>
        <v>0.000714285714285714-0.00111072861159301i</v>
      </c>
      <c r="M3709" t="str">
        <f t="shared" si="1094"/>
        <v>0.0025-0.000034605086478608i</v>
      </c>
      <c r="N3709">
        <f t="shared" si="1095"/>
        <v>38.993862960661431</v>
      </c>
      <c r="O3709">
        <f t="shared" si="1096"/>
        <v>58.592691668439997</v>
      </c>
      <c r="P3709" s="3">
        <f t="shared" si="1097"/>
        <v>-58.592691668439997</v>
      </c>
      <c r="Q3709" s="3">
        <f t="shared" si="1098"/>
        <v>141.00613703933857</v>
      </c>
      <c r="R3709">
        <f t="shared" si="1099"/>
        <v>-38.993862960661431</v>
      </c>
      <c r="S3709">
        <f t="shared" si="1100"/>
        <v>1088.820485422927</v>
      </c>
      <c r="T3709">
        <f t="shared" si="1083"/>
        <v>-58.592691668439997</v>
      </c>
    </row>
    <row r="3710" spans="1:20" x14ac:dyDescent="0.25">
      <c r="A3710">
        <f t="shared" si="1084"/>
        <v>6867257.667494908</v>
      </c>
      <c r="B3710">
        <f t="shared" si="1101"/>
        <v>1092958.0032675341</v>
      </c>
      <c r="C3710" t="str">
        <f t="shared" si="1085"/>
        <v>-0.000902833132456784+0.000735263507632397i</v>
      </c>
      <c r="D3710" t="str">
        <f t="shared" si="1086"/>
        <v>1.06800938197023-1.61893901976785i</v>
      </c>
      <c r="E3710" t="str">
        <f t="shared" si="1087"/>
        <v>-2.80781071133703-4.12032214133073i</v>
      </c>
      <c r="F3710" t="str">
        <f t="shared" si="1088"/>
        <v>2.02834969367361-1.47385722913447i</v>
      </c>
      <c r="G3710" t="str">
        <f t="shared" si="1089"/>
        <v>0.697048965937373-0.45953422617147i</v>
      </c>
      <c r="H3710" t="str">
        <f t="shared" si="1090"/>
        <v>0.000270909718506832-1.33861950852504i</v>
      </c>
      <c r="I3710" t="str">
        <f t="shared" si="1091"/>
        <v>-0.0133540295284459-0.0183858868770104i</v>
      </c>
      <c r="K3710" t="str">
        <f t="shared" si="1092"/>
        <v>0.000755927720647786-0.000596980962603478i</v>
      </c>
      <c r="L3710" t="str">
        <f t="shared" si="1093"/>
        <v>0.000714285714285714-0.00110652382107293i</v>
      </c>
      <c r="M3710" t="str">
        <f t="shared" si="1094"/>
        <v>0.0025-0.0000344740849557761i</v>
      </c>
      <c r="N3710">
        <f t="shared" si="1095"/>
        <v>39.159226455714446</v>
      </c>
      <c r="O3710">
        <f t="shared" si="1096"/>
        <v>58.678299679949049</v>
      </c>
      <c r="P3710" s="3">
        <f t="shared" si="1097"/>
        <v>-58.678299679949049</v>
      </c>
      <c r="Q3710" s="3">
        <f t="shared" si="1098"/>
        <v>140.84077354428555</v>
      </c>
      <c r="R3710">
        <f t="shared" si="1099"/>
        <v>-39.159226455714446</v>
      </c>
      <c r="S3710">
        <f t="shared" si="1100"/>
        <v>1092.958003267534</v>
      </c>
      <c r="T3710">
        <f t="shared" si="1083"/>
        <v>-58.678299679949049</v>
      </c>
    </row>
    <row r="3711" spans="1:20" x14ac:dyDescent="0.25">
      <c r="A3711">
        <f t="shared" si="1084"/>
        <v>6893353.2466313886</v>
      </c>
      <c r="B3711">
        <f t="shared" si="1101"/>
        <v>1097111.2436799507</v>
      </c>
      <c r="C3711" t="str">
        <f t="shared" si="1085"/>
        <v>-0.000891869758335612+0.000730617545667969i</v>
      </c>
      <c r="D3711" t="str">
        <f t="shared" si="1086"/>
        <v>1.06240380555058-1.61652776090608i</v>
      </c>
      <c r="E3711" t="str">
        <f t="shared" si="1087"/>
        <v>-2.80093493036232-4.09498966376761i</v>
      </c>
      <c r="F3711" t="str">
        <f t="shared" si="1088"/>
        <v>2.02368146027888-1.47533202273238i</v>
      </c>
      <c r="G3711" t="str">
        <f t="shared" si="1089"/>
        <v>0.695444712355904-0.460218822314035i</v>
      </c>
      <c r="H3711" t="str">
        <f t="shared" si="1090"/>
        <v>0.000268381559800952-1.33355057162669i</v>
      </c>
      <c r="I3711" t="str">
        <f t="shared" si="1091"/>
        <v>-0.0133168066966438-0.0182741043495305i</v>
      </c>
      <c r="K3711" t="str">
        <f t="shared" si="1092"/>
        <v>0.000754577201741533-0.000595201198347549i</v>
      </c>
      <c r="L3711" t="str">
        <f t="shared" si="1093"/>
        <v>0.000714285714285714-0.00110233494826951i</v>
      </c>
      <c r="M3711" t="str">
        <f t="shared" si="1094"/>
        <v>0.0025-0.00003434357935423i</v>
      </c>
      <c r="N3711">
        <f t="shared" si="1095"/>
        <v>39.32425113005911</v>
      </c>
      <c r="O3711">
        <f t="shared" si="1096"/>
        <v>58.763986684101013</v>
      </c>
      <c r="P3711" s="3">
        <f t="shared" si="1097"/>
        <v>-58.763986684101013</v>
      </c>
      <c r="Q3711" s="3">
        <f t="shared" si="1098"/>
        <v>140.67574886994089</v>
      </c>
      <c r="R3711">
        <f t="shared" si="1099"/>
        <v>-39.32425113005911</v>
      </c>
      <c r="S3711">
        <f t="shared" si="1100"/>
        <v>1097.1112436799508</v>
      </c>
      <c r="T3711">
        <f t="shared" si="1083"/>
        <v>-58.763986684101013</v>
      </c>
    </row>
    <row r="3712" spans="1:20" x14ac:dyDescent="0.25">
      <c r="A3712">
        <f t="shared" si="1084"/>
        <v>6919547.9889685875</v>
      </c>
      <c r="B3712">
        <f t="shared" si="1101"/>
        <v>1101280.2664059345</v>
      </c>
      <c r="C3712" t="str">
        <f t="shared" si="1085"/>
        <v>-0.000881023626100463+0.000725974141550629i</v>
      </c>
      <c r="D3712" t="str">
        <f t="shared" si="1086"/>
        <v>1.05681474958464-1.61410064311245i</v>
      </c>
      <c r="E3712" t="str">
        <f t="shared" si="1087"/>
        <v>-2.79404330342959-4.06976302879368i</v>
      </c>
      <c r="F3712" t="str">
        <f t="shared" si="1088"/>
        <v>2.01899936448245-1.47679539707878i</v>
      </c>
      <c r="G3712" t="str">
        <f t="shared" si="1089"/>
        <v>0.693835694915021-0.46089882119269i</v>
      </c>
      <c r="H3712" t="str">
        <f t="shared" si="1090"/>
        <v>0.000265878942114506-1.32850083777782i</v>
      </c>
      <c r="I3712" t="str">
        <f t="shared" si="1091"/>
        <v>-0.0132795714474184-0.0181627802403213i</v>
      </c>
      <c r="K3712" t="str">
        <f t="shared" si="1092"/>
        <v>0.000753234604520835-0.000593423547963464i</v>
      </c>
      <c r="L3712" t="str">
        <f t="shared" si="1093"/>
        <v>0.000714285714285714-0.0010981619329244i</v>
      </c>
      <c r="M3712" t="str">
        <f t="shared" si="1094"/>
        <v>0.0025-0.0000342135677966029i</v>
      </c>
      <c r="N3712">
        <f t="shared" si="1095"/>
        <v>39.488936012767624</v>
      </c>
      <c r="O3712">
        <f t="shared" si="1096"/>
        <v>58.849752375927324</v>
      </c>
      <c r="P3712" s="3">
        <f t="shared" si="1097"/>
        <v>-58.849752375927324</v>
      </c>
      <c r="Q3712" s="3">
        <f t="shared" si="1098"/>
        <v>140.51106398723238</v>
      </c>
      <c r="R3712">
        <f t="shared" si="1099"/>
        <v>-39.488936012767624</v>
      </c>
      <c r="S3712">
        <f t="shared" si="1100"/>
        <v>1101.2802664059345</v>
      </c>
      <c r="T3712">
        <f t="shared" si="1083"/>
        <v>-58.849752375927324</v>
      </c>
    </row>
    <row r="3713" spans="1:20" x14ac:dyDescent="0.25">
      <c r="A3713">
        <f t="shared" si="1084"/>
        <v>6945842.2713266686</v>
      </c>
      <c r="B3713">
        <f t="shared" si="1101"/>
        <v>1105465.131418277</v>
      </c>
      <c r="C3713" t="str">
        <f t="shared" si="1085"/>
        <v>-0.000870293759126604+0.000721333826561517i</v>
      </c>
      <c r="D3713" t="str">
        <f t="shared" si="1086"/>
        <v>1.05124230123535-1.61165780496484i</v>
      </c>
      <c r="E3713" t="str">
        <f t="shared" si="1087"/>
        <v>-2.78713591972744-4.04464205645651i</v>
      </c>
      <c r="F3713" t="str">
        <f t="shared" si="1088"/>
        <v>2.01430347975063-1.47824722831919i</v>
      </c>
      <c r="G3713" t="str">
        <f t="shared" si="1089"/>
        <v>0.692221938861672-0.46157418279217i</v>
      </c>
      <c r="H3713" t="str">
        <f t="shared" si="1090"/>
        <v>0.000263401591645691-1.32347023416168i</v>
      </c>
      <c r="I3713" t="str">
        <f t="shared" si="1091"/>
        <v>-0.0132423236895321-0.0180519138086137i</v>
      </c>
      <c r="K3713" t="str">
        <f t="shared" si="1092"/>
        <v>0.000751899897778775-0.00059164804258558i</v>
      </c>
      <c r="L3713" t="str">
        <f t="shared" si="1093"/>
        <v>0.000714285714285714-0.00109400471500737i</v>
      </c>
      <c r="M3713" t="str">
        <f t="shared" si="1094"/>
        <v>0.0025-0.000034084048412635i</v>
      </c>
      <c r="N3713">
        <f t="shared" si="1095"/>
        <v>39.653280146145619</v>
      </c>
      <c r="O3713">
        <f t="shared" si="1096"/>
        <v>58.935596450016035</v>
      </c>
      <c r="P3713" s="3">
        <f t="shared" si="1097"/>
        <v>-58.935596450016035</v>
      </c>
      <c r="Q3713" s="3">
        <f t="shared" si="1098"/>
        <v>140.34671985385438</v>
      </c>
      <c r="R3713">
        <f t="shared" si="1099"/>
        <v>-39.653280146145619</v>
      </c>
      <c r="S3713">
        <f t="shared" si="1100"/>
        <v>1105.465131418277</v>
      </c>
      <c r="T3713">
        <f t="shared" si="1083"/>
        <v>-58.935596450016035</v>
      </c>
    </row>
    <row r="3714" spans="1:20" x14ac:dyDescent="0.25">
      <c r="A3714">
        <f t="shared" si="1084"/>
        <v>6972236.4719577106</v>
      </c>
      <c r="B3714">
        <f t="shared" si="1101"/>
        <v>1109665.8989176666</v>
      </c>
      <c r="C3714" t="str">
        <f t="shared" si="1085"/>
        <v>-0.000859679184321731+0.000716697122111532i</v>
      </c>
      <c r="D3714" t="str">
        <f t="shared" si="1086"/>
        <v>1.04568654619567-1.60919938546093i</v>
      </c>
      <c r="E3714" t="str">
        <f t="shared" si="1087"/>
        <v>-2.78021287026582-4.01962656757634i</v>
      </c>
      <c r="F3714" t="str">
        <f t="shared" si="1088"/>
        <v>2.0095938807789-1.47968739299748i</v>
      </c>
      <c r="G3714" t="str">
        <f t="shared" si="1089"/>
        <v>0.690603469865196-0.462244867224448i</v>
      </c>
      <c r="H3714" t="str">
        <f t="shared" si="1090"/>
        <v>0.000260949237568931-1.31845868823797i</v>
      </c>
      <c r="I3714" t="str">
        <f t="shared" si="1091"/>
        <v>-0.0132050633430755-0.0179415043168914i</v>
      </c>
      <c r="K3714" t="str">
        <f t="shared" si="1092"/>
        <v>0.000750573050222816-0.000589874712988758i</v>
      </c>
      <c r="L3714" t="str">
        <f t="shared" si="1093"/>
        <v>0.000714285714285714-0.00108986323471545i</v>
      </c>
      <c r="M3714" t="str">
        <f t="shared" si="1094"/>
        <v>0.0025-0.0000339550193391461i</v>
      </c>
      <c r="N3714">
        <f t="shared" si="1095"/>
        <v>39.817282585721642</v>
      </c>
      <c r="O3714">
        <f t="shared" si="1096"/>
        <v>59.02151860052772</v>
      </c>
      <c r="P3714" s="3">
        <f t="shared" si="1097"/>
        <v>-59.02151860052772</v>
      </c>
      <c r="Q3714" s="3">
        <f t="shared" si="1098"/>
        <v>140.18271741427836</v>
      </c>
      <c r="R3714">
        <f t="shared" si="1099"/>
        <v>-39.817282585721642</v>
      </c>
      <c r="S3714">
        <f t="shared" si="1100"/>
        <v>1109.6658989176667</v>
      </c>
      <c r="T3714">
        <f t="shared" si="1083"/>
        <v>-59.02151860052772</v>
      </c>
    </row>
    <row r="3715" spans="1:20" x14ac:dyDescent="0.25">
      <c r="A3715">
        <f t="shared" si="1084"/>
        <v>6998730.9705511509</v>
      </c>
      <c r="B3715">
        <f t="shared" si="1101"/>
        <v>1113882.6293335538</v>
      </c>
      <c r="C3715" t="str">
        <f t="shared" si="1085"/>
        <v>-0.000849178932191834+0.000712064539830123i</v>
      </c>
      <c r="D3715" t="str">
        <f t="shared" si="1086"/>
        <v>1.0401475686882-1.60672552400043i</v>
      </c>
      <c r="E3715" t="str">
        <f t="shared" si="1087"/>
        <v>-2.77327424787283-3.99471638371886i</v>
      </c>
      <c r="F3715" t="str">
        <f t="shared" si="1088"/>
        <v>2.00487064349107-1.48111576807069i</v>
      </c>
      <c r="G3715" t="str">
        <f t="shared" si="1089"/>
        <v>0.688980314017056-0.462910834733877i</v>
      </c>
      <c r="H3715" t="str">
        <f t="shared" si="1090"/>
        <v>0.000258521612004305-1.31346612774183i</v>
      </c>
      <c r="I3715" t="str">
        <f t="shared" si="1091"/>
        <v>-0.0131677903394331-0.0178315510307804i</v>
      </c>
      <c r="K3715" t="str">
        <f t="shared" si="1092"/>
        <v>0.000749254030478294-0.0005881035895897i</v>
      </c>
      <c r="L3715" t="str">
        <f t="shared" si="1093"/>
        <v>0.000714285714285714-0.00108573743247206i</v>
      </c>
      <c r="M3715" t="str">
        <f t="shared" si="1094"/>
        <v>0.0025-0.0000338264787200101i</v>
      </c>
      <c r="N3715">
        <f t="shared" si="1095"/>
        <v>39.980942400242839</v>
      </c>
      <c r="O3715">
        <f t="shared" si="1096"/>
        <v>59.107518521211333</v>
      </c>
      <c r="P3715" s="3">
        <f t="shared" si="1097"/>
        <v>-59.107518521211333</v>
      </c>
      <c r="Q3715" s="3">
        <f t="shared" si="1098"/>
        <v>140.01905759975716</v>
      </c>
      <c r="R3715">
        <f t="shared" si="1099"/>
        <v>-39.980942400242839</v>
      </c>
      <c r="S3715">
        <f t="shared" si="1100"/>
        <v>1113.8826293335537</v>
      </c>
      <c r="T3715">
        <f t="shared" si="1083"/>
        <v>-59.107518521211333</v>
      </c>
    </row>
    <row r="3716" spans="1:20" x14ac:dyDescent="0.25">
      <c r="A3716">
        <f t="shared" si="1084"/>
        <v>7025326.1482392456</v>
      </c>
      <c r="B3716">
        <f t="shared" si="1101"/>
        <v>1118115.3833250215</v>
      </c>
      <c r="C3716" t="str">
        <f t="shared" si="1085"/>
        <v>-0.000838792036905711+0.000707436581654232i</v>
      </c>
      <c r="D3716" t="str">
        <f t="shared" si="1086"/>
        <v>1.03462545146521-1.60423636036733i</v>
      </c>
      <c r="E3716" t="str">
        <f t="shared" si="1087"/>
        <v>-2.76632014719094-3.96991132716801i</v>
      </c>
      <c r="F3716" t="str">
        <f t="shared" si="1088"/>
        <v>2.00013384503832-1.48253223092394i</v>
      </c>
      <c r="G3716" t="str">
        <f t="shared" si="1089"/>
        <v>0.687352497830508-0.463572045702358i</v>
      </c>
      <c r="H3716" t="str">
        <f t="shared" si="1090"/>
        <v>0.000256118449987259-1.30849248068276i</v>
      </c>
      <c r="I3716" t="str">
        <f t="shared" si="1091"/>
        <v>-0.0131305046212469-0.0177220532189385i</v>
      </c>
      <c r="K3716" t="str">
        <f t="shared" si="1092"/>
        <v>0.000747942807091882-0.000586334702448297i</v>
      </c>
      <c r="L3716" t="str">
        <f t="shared" si="1093"/>
        <v>0.000714285714285714-0.00108162724892614i</v>
      </c>
      <c r="M3716" t="str">
        <f t="shared" si="1094"/>
        <v>0.0025-0.0000336984247061268i</v>
      </c>
      <c r="N3716">
        <f t="shared" si="1095"/>
        <v>40.144258671661106</v>
      </c>
      <c r="O3716">
        <f t="shared" si="1096"/>
        <v>59.193595905420295</v>
      </c>
      <c r="P3716" s="3">
        <f t="shared" si="1097"/>
        <v>-59.193595905420295</v>
      </c>
      <c r="Q3716" s="3">
        <f t="shared" si="1098"/>
        <v>139.85574132833889</v>
      </c>
      <c r="R3716">
        <f t="shared" si="1099"/>
        <v>-40.144258671661106</v>
      </c>
      <c r="S3716">
        <f t="shared" si="1100"/>
        <v>1118.1153833250214</v>
      </c>
      <c r="T3716">
        <f t="shared" si="1083"/>
        <v>-59.193595905420295</v>
      </c>
    </row>
    <row r="3717" spans="1:20" x14ac:dyDescent="0.25">
      <c r="A3717">
        <f t="shared" si="1084"/>
        <v>7052022.3876025556</v>
      </c>
      <c r="B3717">
        <f t="shared" si="1101"/>
        <v>1122364.2217816566</v>
      </c>
      <c r="C3717" t="str">
        <f t="shared" si="1085"/>
        <v>-0.000828517536357995+0.000702813739917665i</v>
      </c>
      <c r="D3717" t="str">
        <f t="shared" si="1086"/>
        <v>1.02912027580877-1.6017320347123i</v>
      </c>
      <c r="E3717" t="str">
        <f t="shared" si="1087"/>
        <v>-2.75935066467318-3.94521122089887i</v>
      </c>
      <c r="F3717" t="str">
        <f t="shared" si="1088"/>
        <v>1.99538356379806-1.48393665938541i</v>
      </c>
      <c r="G3717" t="str">
        <f t="shared" si="1089"/>
        <v>0.685720048240204-0.464228460654511i</v>
      </c>
      <c r="H3717" t="str">
        <f t="shared" si="1090"/>
        <v>0.000253739489438548-1.30353767534358i</v>
      </c>
      <c r="I3717" t="str">
        <f t="shared" si="1091"/>
        <v>-0.0130932061423806-0.0176130101529442i</v>
      </c>
      <c r="K3717" t="str">
        <f t="shared" si="1092"/>
        <v>0.000746639348535024-0.000584568081269026i</v>
      </c>
      <c r="L3717" t="str">
        <f t="shared" si="1093"/>
        <v>0.000714285714285714-0.00107753262495132i</v>
      </c>
      <c r="M3717" t="str">
        <f t="shared" si="1094"/>
        <v>0.0025-0.0000335708554553963i</v>
      </c>
      <c r="N3717">
        <f t="shared" si="1095"/>
        <v>40.307230495125935</v>
      </c>
      <c r="O3717">
        <f t="shared" si="1096"/>
        <v>59.279750446127906</v>
      </c>
      <c r="P3717" s="3">
        <f t="shared" si="1097"/>
        <v>-59.279750446127906</v>
      </c>
      <c r="Q3717" s="3">
        <f t="shared" si="1098"/>
        <v>139.69276950487406</v>
      </c>
      <c r="R3717">
        <f t="shared" si="1099"/>
        <v>-40.307230495125935</v>
      </c>
      <c r="S3717">
        <f t="shared" si="1100"/>
        <v>1122.3642217816566</v>
      </c>
      <c r="T3717">
        <f t="shared" si="1083"/>
        <v>-59.279750446127906</v>
      </c>
    </row>
    <row r="3718" spans="1:20" x14ac:dyDescent="0.25">
      <c r="A3718">
        <f t="shared" si="1084"/>
        <v>7078820.0726754442</v>
      </c>
      <c r="B3718">
        <f t="shared" si="1101"/>
        <v>1126629.2058244268</v>
      </c>
      <c r="C3718" t="str">
        <f t="shared" si="1085"/>
        <v>-0.000818354472230734+0.000698196497440645i</v>
      </c>
      <c r="D3718" t="str">
        <f t="shared" si="1086"/>
        <v>1.02363212153113-1.59921268753508i</v>
      </c>
      <c r="E3718" t="str">
        <f t="shared" si="1087"/>
        <v>-2.75236589857905-3.92061588855063i</v>
      </c>
      <c r="F3718" t="str">
        <f t="shared" si="1088"/>
        <v>1.99061987937253-1.48532893174135i</v>
      </c>
      <c r="G3718" t="str">
        <f t="shared" si="1089"/>
        <v>0.684082992601703-0.464880040262863i</v>
      </c>
      <c r="H3718" t="str">
        <f t="shared" si="1090"/>
        <v>0.000251384471134458-1.29860164027944i</v>
      </c>
      <c r="I3718" t="str">
        <f t="shared" si="1091"/>
        <v>-0.0130558948678823-0.0175044211071871i</v>
      </c>
      <c r="K3718" t="str">
        <f t="shared" si="1092"/>
        <v>0.000745343623207323-0.000582803755402362i</v>
      </c>
      <c r="L3718" t="str">
        <f t="shared" si="1093"/>
        <v>0.000714285714285714-0.00107345350164507i</v>
      </c>
      <c r="M3718" t="str">
        <f t="shared" si="1094"/>
        <v>0.0025-0.0000334437691326921i</v>
      </c>
      <c r="N3718">
        <f t="shared" si="1095"/>
        <v>40.469856978973979</v>
      </c>
      <c r="O3718">
        <f t="shared" si="1096"/>
        <v>59.365981835942954</v>
      </c>
      <c r="P3718" s="3">
        <f t="shared" si="1097"/>
        <v>-59.365981835942954</v>
      </c>
      <c r="Q3718" s="3">
        <f t="shared" si="1098"/>
        <v>139.53014302102602</v>
      </c>
      <c r="R3718">
        <f t="shared" si="1099"/>
        <v>-40.469856978973979</v>
      </c>
      <c r="S3718">
        <f t="shared" si="1100"/>
        <v>1126.6292058244269</v>
      </c>
      <c r="T3718">
        <f t="shared" si="1083"/>
        <v>-59.365981835942954</v>
      </c>
    </row>
    <row r="3719" spans="1:20" x14ac:dyDescent="0.25">
      <c r="A3719">
        <f t="shared" si="1084"/>
        <v>7105719.5889516119</v>
      </c>
      <c r="B3719">
        <f t="shared" si="1101"/>
        <v>1130910.3968065598</v>
      </c>
      <c r="C3719" t="str">
        <f t="shared" si="1085"/>
        <v>-0.000808301890053488+0.000693585327619457i</v>
      </c>
      <c r="D3719" t="str">
        <f t="shared" si="1086"/>
        <v>1.01816106697541-1.59667845966693i</v>
      </c>
      <c r="E3719" t="str">
        <f t="shared" si="1087"/>
        <v>-2.74536594896974-3.89612515439914i</v>
      </c>
      <c r="F3719" t="str">
        <f t="shared" si="1088"/>
        <v>1.98584287258714-1.48670892675101i</v>
      </c>
      <c r="G3719" t="str">
        <f t="shared" si="1089"/>
        <v>0.682441358690938-0.465526745353051i</v>
      </c>
      <c r="H3719" t="str">
        <f t="shared" si="1090"/>
        <v>0.000249053138677283-1.2936843043167i</v>
      </c>
      <c r="I3719" t="str">
        <f t="shared" si="1091"/>
        <v>-0.0130185707739447-0.0173962853587552i</v>
      </c>
      <c r="K3719" t="str">
        <f t="shared" si="1092"/>
        <v>0.000744055599439893-0.000581041753846198i</v>
      </c>
      <c r="L3719" t="str">
        <f t="shared" si="1093"/>
        <v>0.000714285714285714-0.00106938982032783i</v>
      </c>
      <c r="M3719" t="str">
        <f t="shared" si="1094"/>
        <v>0.0025-0.0000333171639098347i</v>
      </c>
      <c r="N3719">
        <f t="shared" si="1095"/>
        <v>40.6321372447145</v>
      </c>
      <c r="O3719">
        <f t="shared" si="1096"/>
        <v>59.452289767126331</v>
      </c>
      <c r="P3719" s="3">
        <f t="shared" si="1097"/>
        <v>-59.452289767126331</v>
      </c>
      <c r="Q3719" s="3">
        <f t="shared" si="1098"/>
        <v>139.3678627552855</v>
      </c>
      <c r="R3719">
        <f t="shared" si="1099"/>
        <v>-40.6321372447145</v>
      </c>
      <c r="S3719">
        <f t="shared" si="1100"/>
        <v>1130.9103968065597</v>
      </c>
      <c r="T3719">
        <f t="shared" si="1083"/>
        <v>-59.452289767126331</v>
      </c>
    </row>
    <row r="3720" spans="1:20" x14ac:dyDescent="0.25">
      <c r="A3720">
        <f t="shared" si="1084"/>
        <v>7132721.323389628</v>
      </c>
      <c r="B3720">
        <f t="shared" si="1101"/>
        <v>1135207.8563144247</v>
      </c>
      <c r="C3720" t="str">
        <f t="shared" si="1085"/>
        <v>-0.000798358839262122+0.000688980694516556i</v>
      </c>
      <c r="D3720" t="str">
        <f t="shared" si="1086"/>
        <v>1.01270718901643-1.59412949225328i</v>
      </c>
      <c r="E3720" t="str">
        <f t="shared" si="1087"/>
        <v>-2.73835091770375-3.87173884333023i</v>
      </c>
      <c r="F3720" t="str">
        <f t="shared" si="1088"/>
        <v>1.98105262548881-1.48807652366184i</v>
      </c>
      <c r="G3720" t="str">
        <f t="shared" si="1089"/>
        <v>0.680795174703583-0.466168536909025i</v>
      </c>
      <c r="H3720" t="str">
        <f t="shared" si="1090"/>
        <v>0.000246745238466041-1.28878559655201i</v>
      </c>
      <c r="I3720" t="str">
        <f t="shared" si="1091"/>
        <v>-0.0129812338478672-0.0172886021873264i</v>
      </c>
      <c r="K3720" t="str">
        <f t="shared" si="1092"/>
        <v>0.000742775245498671-0.000579282105247304i</v>
      </c>
      <c r="L3720" t="str">
        <f t="shared" si="1093"/>
        <v>0.000714285714285714-0.00106534152254217i</v>
      </c>
      <c r="M3720" t="str">
        <f t="shared" si="1094"/>
        <v>0.0025-0.0000331910379655656i</v>
      </c>
      <c r="N3720">
        <f t="shared" si="1095"/>
        <v>40.794070427020131</v>
      </c>
      <c r="O3720">
        <f t="shared" si="1096"/>
        <v>59.538673931605366</v>
      </c>
      <c r="P3720" s="3">
        <f t="shared" si="1097"/>
        <v>-59.538673931605366</v>
      </c>
      <c r="Q3720" s="3">
        <f t="shared" si="1098"/>
        <v>139.20592957297987</v>
      </c>
      <c r="R3720">
        <f t="shared" si="1099"/>
        <v>-40.794070427020131</v>
      </c>
      <c r="S3720">
        <f t="shared" si="1100"/>
        <v>1135.2078563144246</v>
      </c>
      <c r="T3720">
        <f t="shared" si="1083"/>
        <v>-59.538673931605366</v>
      </c>
    </row>
    <row r="3721" spans="1:20" x14ac:dyDescent="0.25">
      <c r="A3721">
        <f t="shared" si="1084"/>
        <v>7159825.6644185083</v>
      </c>
      <c r="B3721">
        <f t="shared" si="1101"/>
        <v>1139521.6461684194</v>
      </c>
      <c r="C3721" t="str">
        <f t="shared" si="1085"/>
        <v>-0.000788524373256012+0.000684383052950547i</v>
      </c>
      <c r="D3721" t="str">
        <f t="shared" si="1086"/>
        <v>1.00727056306181-1.59156592673626i</v>
      </c>
      <c r="E3721" t="str">
        <f t="shared" si="1087"/>
        <v>-2.73132090843138-3.84745678081223i</v>
      </c>
      <c r="F3721" t="str">
        <f t="shared" si="1088"/>
        <v>1.97624922134378-1.48943160222441i</v>
      </c>
      <c r="G3721" t="str">
        <f t="shared" si="1089"/>
        <v>0.679144469254364-0.466805376078267i</v>
      </c>
      <c r="H3721" t="str">
        <f t="shared" si="1090"/>
        <v>0.000244460519667473-1.28390544635118i</v>
      </c>
      <c r="I3721" t="str">
        <f t="shared" si="1091"/>
        <v>-0.0129438840880135-0.0171813708750548i</v>
      </c>
      <c r="K3721" t="str">
        <f t="shared" si="1092"/>
        <v>0.000741502529587711-0.000577524837902821i</v>
      </c>
      <c r="L3721" t="str">
        <f t="shared" si="1093"/>
        <v>0.000714285714285714-0.00106130855005197i</v>
      </c>
      <c r="M3721" t="str">
        <f t="shared" si="1094"/>
        <v>0.0025-0.0000330653894855206i</v>
      </c>
      <c r="N3721">
        <f t="shared" si="1095"/>
        <v>40.955655673709941</v>
      </c>
      <c r="O3721">
        <f t="shared" si="1096"/>
        <v>59.625134020990828</v>
      </c>
      <c r="P3721" s="3">
        <f t="shared" si="1097"/>
        <v>-59.625134020990828</v>
      </c>
      <c r="Q3721" s="3">
        <f t="shared" si="1098"/>
        <v>139.04434432629006</v>
      </c>
      <c r="R3721">
        <f t="shared" si="1099"/>
        <v>-40.955655673709941</v>
      </c>
      <c r="S3721">
        <f t="shared" si="1100"/>
        <v>1139.5216461684195</v>
      </c>
      <c r="T3721">
        <f t="shared" si="1083"/>
        <v>-59.625134020990828</v>
      </c>
    </row>
    <row r="3722" spans="1:20" x14ac:dyDescent="0.25">
      <c r="A3722">
        <f t="shared" si="1084"/>
        <v>7187033.0019432977</v>
      </c>
      <c r="B3722">
        <f t="shared" si="1101"/>
        <v>1143851.8284238593</v>
      </c>
      <c r="C3722" t="str">
        <f t="shared" si="1085"/>
        <v>-0.000778797549454025+0.000679792848586594i</v>
      </c>
      <c r="D3722" t="str">
        <f t="shared" si="1086"/>
        <v>1.00185126305335-1.58898790483753i</v>
      </c>
      <c r="E3722" t="str">
        <f t="shared" si="1087"/>
        <v>-2.7242760265897-3.82327879286924i</v>
      </c>
      <c r="F3722" t="str">
        <f t="shared" si="1088"/>
        <v>1.97143274463551-1.49077404270762i</v>
      </c>
      <c r="G3722" t="str">
        <f t="shared" si="1089"/>
        <v>0.67748927137629-0.467437224177016i</v>
      </c>
      <c r="H3722" t="str">
        <f t="shared" si="1090"/>
        <v>0.000242198734187274-1.27904378334824i</v>
      </c>
      <c r="I3722" t="str">
        <f t="shared" si="1091"/>
        <v>-0.0129065215037714-0.0170745907064618i</v>
      </c>
      <c r="K3722" t="str">
        <f t="shared" si="1092"/>
        <v>0.000740237419852421-0.000575769979761756i</v>
      </c>
      <c r="L3722" t="str">
        <f t="shared" si="1093"/>
        <v>0.000714285714285714-0.00105729084484157i</v>
      </c>
      <c r="M3722" t="str">
        <f t="shared" si="1094"/>
        <v>0.0025-0.0000329402166622042i</v>
      </c>
      <c r="N3722">
        <f t="shared" si="1095"/>
        <v>41.116892145736898</v>
      </c>
      <c r="O3722">
        <f t="shared" si="1096"/>
        <v>59.711669726591055</v>
      </c>
      <c r="P3722" s="3">
        <f t="shared" si="1097"/>
        <v>-59.711669726591055</v>
      </c>
      <c r="Q3722" s="3">
        <f t="shared" si="1098"/>
        <v>138.8831078542631</v>
      </c>
      <c r="R3722">
        <f t="shared" si="1099"/>
        <v>-41.116892145736898</v>
      </c>
      <c r="S3722">
        <f t="shared" si="1100"/>
        <v>1143.8518284238594</v>
      </c>
      <c r="T3722">
        <f t="shared" si="1083"/>
        <v>-59.711669726591055</v>
      </c>
    </row>
    <row r="3723" spans="1:20" x14ac:dyDescent="0.25">
      <c r="A3723">
        <f t="shared" si="1084"/>
        <v>7214343.727350682</v>
      </c>
      <c r="B3723">
        <f t="shared" si="1101"/>
        <v>1148198.46537187</v>
      </c>
      <c r="C3723" t="str">
        <f t="shared" si="1085"/>
        <v>-0.000769177429348918+0.00067521051802676i</v>
      </c>
      <c r="D3723" t="str">
        <f t="shared" si="1086"/>
        <v>0.996449361468561-1.58639556854102i</v>
      </c>
      <c r="E3723" t="str">
        <f t="shared" si="1087"/>
        <v>-2.71721637939674-3.7992047060539i</v>
      </c>
      <c r="F3723" t="str">
        <f t="shared" si="1088"/>
        <v>1.96660328106215-1.49210372591378i</v>
      </c>
      <c r="G3723" t="str">
        <f t="shared" si="1089"/>
        <v>0.675829610519809-0.468064042695497i</v>
      </c>
      <c r="H3723" t="str">
        <f t="shared" si="1090"/>
        <v>0.000239959636641578-1.27420053744438i</v>
      </c>
      <c r="I3723" t="str">
        <f t="shared" si="1091"/>
        <v>-0.0128691461155087-0.0169682609683238i</v>
      </c>
      <c r="K3723" t="str">
        <f t="shared" si="1092"/>
        <v>0.000738979884382763-0.000574017558426503i</v>
      </c>
      <c r="L3723" t="str">
        <f t="shared" si="1093"/>
        <v>0.000714285714285714-0.00105328834911493i</v>
      </c>
      <c r="M3723" t="str">
        <f t="shared" si="1094"/>
        <v>0.0025-0.0000328155176949633i</v>
      </c>
      <c r="N3723">
        <f t="shared" si="1095"/>
        <v>41.277779017171639</v>
      </c>
      <c r="O3723">
        <f t="shared" si="1096"/>
        <v>59.798280739428414</v>
      </c>
      <c r="P3723" s="3">
        <f t="shared" si="1097"/>
        <v>-59.798280739428414</v>
      </c>
      <c r="Q3723" s="3">
        <f t="shared" si="1098"/>
        <v>138.72222098282836</v>
      </c>
      <c r="R3723">
        <f t="shared" si="1099"/>
        <v>-41.277779017171639</v>
      </c>
      <c r="S3723">
        <f t="shared" si="1100"/>
        <v>1148.19846537187</v>
      </c>
      <c r="T3723">
        <f t="shared" si="1083"/>
        <v>-59.798280739428414</v>
      </c>
    </row>
    <row r="3724" spans="1:20" x14ac:dyDescent="0.25">
      <c r="A3724">
        <f t="shared" si="1084"/>
        <v>7241758.2335146144</v>
      </c>
      <c r="B3724">
        <f t="shared" si="1101"/>
        <v>1152561.619540283</v>
      </c>
      <c r="C3724" t="str">
        <f t="shared" si="1085"/>
        <v>-0.000759663078560406+0.000670636488900562i</v>
      </c>
      <c r="D3724" t="str">
        <f t="shared" si="1086"/>
        <v>0.991064929322424-1.58378906007586i</v>
      </c>
      <c r="E3724" t="str">
        <f t="shared" si="1087"/>
        <v>-2.71014207584553-3.77523434742038i</v>
      </c>
      <c r="F3724" t="str">
        <f t="shared" si="1088"/>
        <v>1.96176091753387-1.49342053319373i</v>
      </c>
      <c r="G3724" t="str">
        <f t="shared" si="1089"/>
        <v>0.674165516551888-0.468685793303162i</v>
      </c>
      <c r="H3724" t="str">
        <f t="shared" si="1090"/>
        <v>0.000237742984328705-1.26937563880695i</v>
      </c>
      <c r="I3724" t="str">
        <f t="shared" si="1091"/>
        <v>-0.0128317579545301-0.0168623809495613i</v>
      </c>
      <c r="K3724" t="str">
        <f t="shared" si="1092"/>
        <v>0.000737729891216431-0.000572267601154395i</v>
      </c>
      <c r="L3724" t="str">
        <f t="shared" si="1093"/>
        <v>0.000714285714285714-0.00104930100529481i</v>
      </c>
      <c r="M3724" t="str">
        <f t="shared" si="1094"/>
        <v>0.0025-0.0000326912907899615i</v>
      </c>
      <c r="N3724">
        <f t="shared" si="1095"/>
        <v>41.438315475187835</v>
      </c>
      <c r="O3724">
        <f t="shared" si="1096"/>
        <v>59.884966750254534</v>
      </c>
      <c r="P3724" s="3">
        <f t="shared" si="1097"/>
        <v>-59.884966750254534</v>
      </c>
      <c r="Q3724" s="3">
        <f t="shared" si="1098"/>
        <v>138.56168452481216</v>
      </c>
      <c r="R3724">
        <f t="shared" si="1099"/>
        <v>-41.438315475187835</v>
      </c>
      <c r="S3724">
        <f t="shared" si="1100"/>
        <v>1152.5616195402829</v>
      </c>
      <c r="T3724">
        <f t="shared" si="1083"/>
        <v>-59.884966750254534</v>
      </c>
    </row>
    <row r="3725" spans="1:20" x14ac:dyDescent="0.25">
      <c r="A3725">
        <f t="shared" si="1084"/>
        <v>7269276.9148019692</v>
      </c>
      <c r="B3725">
        <f t="shared" si="1101"/>
        <v>1156941.353694536</v>
      </c>
      <c r="C3725" t="str">
        <f t="shared" si="1085"/>
        <v>-0.000750253566886865+0.000666071179955552i</v>
      </c>
      <c r="D3725" t="str">
        <f t="shared" si="1086"/>
        <v>0.985698036169388-1.58116852189932i</v>
      </c>
      <c r="E3725" t="str">
        <f t="shared" si="1087"/>
        <v>-2.70305322669781-3.75136754449759i</v>
      </c>
      <c r="F3725" t="str">
        <f t="shared" si="1088"/>
        <v>1.95690574217004-1.49472434646202i</v>
      </c>
      <c r="G3725" t="str">
        <f t="shared" si="1089"/>
        <v>0.672497019755028-0.469302437853921i</v>
      </c>
      <c r="H3725" t="str">
        <f t="shared" si="1090"/>
        <v>0.000235548537201155-1.26456901786844i</v>
      </c>
      <c r="I3725" t="str">
        <f t="shared" si="1091"/>
        <v>-0.0127943570630318-0.0167569499411279i</v>
      </c>
      <c r="K3725" t="str">
        <f t="shared" si="1092"/>
        <v>0.000736487408341979-0.000570520134859267i</v>
      </c>
      <c r="L3725" t="str">
        <f t="shared" si="1093"/>
        <v>0.000714285714285714-0.00104532875602193i</v>
      </c>
      <c r="M3725" t="str">
        <f t="shared" si="1094"/>
        <v>0.0025-0.0000325675341601529i</v>
      </c>
      <c r="N3725">
        <f t="shared" si="1095"/>
        <v>41.59850072004275</v>
      </c>
      <c r="O3725">
        <f t="shared" si="1096"/>
        <v>59.971727449565726</v>
      </c>
      <c r="P3725" s="3">
        <f t="shared" si="1097"/>
        <v>-59.971727449565726</v>
      </c>
      <c r="Q3725" s="3">
        <f t="shared" si="1098"/>
        <v>138.40149927995725</v>
      </c>
      <c r="R3725">
        <f t="shared" si="1099"/>
        <v>-41.59850072004275</v>
      </c>
      <c r="S3725">
        <f t="shared" si="1100"/>
        <v>1156.941353694536</v>
      </c>
      <c r="T3725">
        <f t="shared" si="1083"/>
        <v>-59.971727449565726</v>
      </c>
    </row>
    <row r="3726" spans="1:20" x14ac:dyDescent="0.25">
      <c r="A3726">
        <f t="shared" si="1084"/>
        <v>7296900.1670782184</v>
      </c>
      <c r="B3726">
        <f t="shared" si="1101"/>
        <v>1161337.7308385754</v>
      </c>
      <c r="C3726" t="str">
        <f t="shared" si="1085"/>
        <v>-0.000740947968355636+0.000661515001148045i</v>
      </c>
      <c r="D3726" t="str">
        <f t="shared" si="1086"/>
        <v>0.980348750105633-1.57853409667998i</v>
      </c>
      <c r="E3726" t="str">
        <f t="shared" si="1087"/>
        <v>-2.69594994447752-3.72760412526215i</v>
      </c>
      <c r="F3726" t="str">
        <f t="shared" si="1088"/>
        <v>1.95203784429602-1.49601504821202i</v>
      </c>
      <c r="G3726" t="str">
        <f t="shared" si="1089"/>
        <v>0.670824150826186-0.469913938391396i</v>
      </c>
      <c r="H3726" t="str">
        <f t="shared" si="1090"/>
        <v>0.000233376057837837-1.2597806053255i</v>
      </c>
      <c r="I3726" t="str">
        <f t="shared" si="1091"/>
        <v>-0.0127569434940556-0.0166519672358992i</v>
      </c>
      <c r="K3726" t="str">
        <f t="shared" si="1092"/>
        <v>0.000735252403701918-0.000568775186113036i</v>
      </c>
      <c r="L3726" t="str">
        <f t="shared" si="1093"/>
        <v>0.000714285714285714-0.00104137154415414i</v>
      </c>
      <c r="M3726" t="str">
        <f t="shared" si="1094"/>
        <v>0.0025-0.0000324442460252569i</v>
      </c>
      <c r="N3726">
        <f t="shared" si="1095"/>
        <v>41.758333965061155</v>
      </c>
      <c r="O3726">
        <f t="shared" si="1096"/>
        <v>60.058562527618065</v>
      </c>
      <c r="P3726" s="3">
        <f t="shared" si="1097"/>
        <v>-60.058562527618065</v>
      </c>
      <c r="Q3726" s="3">
        <f t="shared" si="1098"/>
        <v>138.24166603493885</v>
      </c>
      <c r="R3726">
        <f t="shared" si="1099"/>
        <v>-41.758333965061155</v>
      </c>
      <c r="S3726">
        <f t="shared" si="1100"/>
        <v>1161.3377308385755</v>
      </c>
      <c r="T3726">
        <f t="shared" si="1083"/>
        <v>-60.058562527618065</v>
      </c>
    </row>
    <row r="3727" spans="1:20" x14ac:dyDescent="0.25">
      <c r="A3727">
        <f t="shared" si="1084"/>
        <v>7324628.3877131157</v>
      </c>
      <c r="B3727">
        <f t="shared" si="1101"/>
        <v>1165750.8142157621</v>
      </c>
      <c r="C3727" t="str">
        <f t="shared" si="1085"/>
        <v>-0.000731745361271947+0.000656968353733803i</v>
      </c>
      <c r="D3727" t="str">
        <f t="shared" si="1086"/>
        <v>0.975017137771496-1.57588592728084i</v>
      </c>
      <c r="E3727" t="str">
        <f t="shared" si="1087"/>
        <v>-2.68883234346379-3.70394391811155i</v>
      </c>
      <c r="F3727" t="str">
        <f t="shared" si="1088"/>
        <v>1.94715731443994-1.49729252153112i</v>
      </c>
      <c r="G3727" t="str">
        <f t="shared" si="1089"/>
        <v>0.669146940875642-0.470520257154155i</v>
      </c>
      <c r="H3727" t="str">
        <f t="shared" si="1090"/>
        <v>0.000231225311416572-1.2550103321379i</v>
      </c>
      <c r="I3727" t="str">
        <f t="shared" si="1091"/>
        <v>-0.0127195173114415-0.0165474321285616i</v>
      </c>
      <c r="K3727" t="str">
        <f t="shared" si="1092"/>
        <v>0.000734024845195784-0.000567032781147327i</v>
      </c>
      <c r="L3727" t="str">
        <f t="shared" si="1093"/>
        <v>0.000714285714285714-0.00103742931276563i</v>
      </c>
      <c r="M3727" t="str">
        <f t="shared" si="1094"/>
        <v>0.0025-0.0000323214246117324i</v>
      </c>
      <c r="N3727">
        <f t="shared" si="1095"/>
        <v>41.917814436614407</v>
      </c>
      <c r="O3727">
        <f t="shared" si="1096"/>
        <v>60.145471674442909</v>
      </c>
      <c r="P3727" s="3">
        <f t="shared" si="1097"/>
        <v>-60.145471674442909</v>
      </c>
      <c r="Q3727" s="3">
        <f t="shared" si="1098"/>
        <v>138.08218556338559</v>
      </c>
      <c r="R3727">
        <f t="shared" si="1099"/>
        <v>-41.917814436614407</v>
      </c>
      <c r="S3727">
        <f t="shared" si="1100"/>
        <v>1165.7508142157621</v>
      </c>
      <c r="T3727">
        <f t="shared" si="1083"/>
        <v>-60.145471674442909</v>
      </c>
    </row>
    <row r="3728" spans="1:20" x14ac:dyDescent="0.25">
      <c r="A3728">
        <f t="shared" si="1084"/>
        <v>7352461.9755864255</v>
      </c>
      <c r="B3728">
        <f t="shared" si="1101"/>
        <v>1170180.667309782</v>
      </c>
      <c r="C3728" t="str">
        <f t="shared" si="1085"/>
        <v>-0.000722644828266427+0.000652431630358845i</v>
      </c>
      <c r="D3728" t="str">
        <f t="shared" si="1086"/>
        <v>0.969703264354067-1.57322415674264i</v>
      </c>
      <c r="E3728" t="str">
        <f t="shared" si="1087"/>
        <v>-2.681700539684-3.68038675183731i</v>
      </c>
      <c r="F3728" t="str">
        <f t="shared" si="1088"/>
        <v>1.94226424432904-1.49855665011588i</v>
      </c>
      <c r="G3728" t="str">
        <f t="shared" si="1089"/>
        <v>0.667465421425768-0.471121356580966i</v>
      </c>
      <c r="H3728" t="str">
        <f t="shared" si="1090"/>
        <v>0.000229096065686806-1.25025812952756i</v>
      </c>
      <c r="I3728" t="str">
        <f t="shared" si="1091"/>
        <v>-0.0126820785897794-0.0164433439155011i</v>
      </c>
      <c r="K3728" t="str">
        <f t="shared" si="1092"/>
        <v>0.000732804700683149-0.000565292945855076i</v>
      </c>
      <c r="L3728" t="str">
        <f t="shared" si="1093"/>
        <v>0.000714285714285714-0.00103350200514608i</v>
      </c>
      <c r="M3728" t="str">
        <f t="shared" si="1094"/>
        <v>0.0025-0.0000321990681527519i</v>
      </c>
      <c r="N3728">
        <f t="shared" si="1095"/>
        <v>42.076941374105019</v>
      </c>
      <c r="O3728">
        <f t="shared" si="1096"/>
        <v>60.232454579862093</v>
      </c>
      <c r="P3728" s="3">
        <f t="shared" si="1097"/>
        <v>-60.232454579862093</v>
      </c>
      <c r="Q3728" s="3">
        <f t="shared" si="1098"/>
        <v>137.92305862589498</v>
      </c>
      <c r="R3728">
        <f t="shared" si="1099"/>
        <v>-42.076941374105019</v>
      </c>
      <c r="S3728">
        <f t="shared" si="1100"/>
        <v>1170.1806673097819</v>
      </c>
      <c r="T3728">
        <f t="shared" si="1083"/>
        <v>-60.232454579862093</v>
      </c>
    </row>
    <row r="3729" spans="1:20" x14ac:dyDescent="0.25">
      <c r="A3729">
        <f t="shared" si="1084"/>
        <v>7380401.331093655</v>
      </c>
      <c r="B3729">
        <f t="shared" si="1101"/>
        <v>1174627.3538455593</v>
      </c>
      <c r="C3729" t="str">
        <f t="shared" si="1085"/>
        <v>-0.000713645456341377+0.00064790521515014i</v>
      </c>
      <c r="D3729" t="str">
        <f t="shared" si="1086"/>
        <v>0.964407193590114-1.57054892826719i</v>
      </c>
      <c r="E3729" t="str">
        <f t="shared" si="1087"/>
        <v>-2.67455465090608-3.65693245559839i</v>
      </c>
      <c r="F3729" t="str">
        <f t="shared" si="1088"/>
        <v>1.93735872688601-1.49980731828719i</v>
      </c>
      <c r="G3729" t="str">
        <f t="shared" si="1089"/>
        <v>0.665779624409743-0.471717199316036i</v>
      </c>
      <c r="H3729" t="str">
        <f t="shared" si="1090"/>
        <v>0.000226988090942613-1.24552392897756i</v>
      </c>
      <c r="I3729" t="str">
        <f t="shared" si="1091"/>
        <v>-0.0126446274143601-0.0163397018946933i</v>
      </c>
      <c r="K3729" t="str">
        <f t="shared" si="1092"/>
        <v>0.000731591937986613-0.00056355570579218i</v>
      </c>
      <c r="L3729" t="str">
        <f t="shared" si="1093"/>
        <v>0.000714285714285714-0.00102958956479984i</v>
      </c>
      <c r="M3729" t="str">
        <f t="shared" si="1094"/>
        <v>0.0025-0.0000320771748881768i</v>
      </c>
      <c r="N3729">
        <f t="shared" si="1095"/>
        <v>42.235714029940368</v>
      </c>
      <c r="O3729">
        <f t="shared" si="1096"/>
        <v>60.319510933503082</v>
      </c>
      <c r="P3729" s="3">
        <f t="shared" si="1097"/>
        <v>-60.319510933503082</v>
      </c>
      <c r="Q3729" s="3">
        <f t="shared" si="1098"/>
        <v>137.76428597005963</v>
      </c>
      <c r="R3729">
        <f t="shared" si="1099"/>
        <v>-42.235714029940368</v>
      </c>
      <c r="S3729">
        <f t="shared" si="1100"/>
        <v>1174.6273538455594</v>
      </c>
      <c r="T3729">
        <f t="shared" si="1083"/>
        <v>-60.319510933503082</v>
      </c>
    </row>
    <row r="3730" spans="1:20" x14ac:dyDescent="0.25">
      <c r="A3730">
        <f t="shared" si="1084"/>
        <v>7408446.8561518108</v>
      </c>
      <c r="B3730">
        <f t="shared" si="1101"/>
        <v>1179090.9377901724</v>
      </c>
      <c r="C3730" t="str">
        <f t="shared" si="1085"/>
        <v>-0.000704746336915575+0.000643389483806413i</v>
      </c>
      <c r="D3730" t="str">
        <f t="shared" si="1086"/>
        <v>0.95912898776912-1.56786038520094i</v>
      </c>
      <c r="E3730" t="str">
        <f t="shared" si="1087"/>
        <v>-2.66739479663074-3.63358085889432i</v>
      </c>
      <c r="F3730" t="str">
        <f t="shared" si="1088"/>
        <v>1.93244085622492-1.50104441100538i</v>
      </c>
      <c r="G3730" t="str">
        <f t="shared" si="1089"/>
        <v>0.664089582170174-0.472307748214252i</v>
      </c>
      <c r="H3730" t="str">
        <f t="shared" si="1090"/>
        <v>0.000224901159995892-1.24080766223111i</v>
      </c>
      <c r="I3730" t="str">
        <f t="shared" si="1091"/>
        <v>-0.0126071638811235-0.0162365053655913i</v>
      </c>
      <c r="K3730" t="str">
        <f t="shared" si="1092"/>
        <v>0.000730386524894756-0.000561821086179167i</v>
      </c>
      <c r="L3730" t="str">
        <f t="shared" si="1093"/>
        <v>0.000714285714285714-0.00102569193544515i</v>
      </c>
      <c r="M3730" t="str">
        <f t="shared" si="1094"/>
        <v>0.0025-0.0000319557430645317i</v>
      </c>
      <c r="N3730">
        <f t="shared" si="1095"/>
        <v>42.394131669515559</v>
      </c>
      <c r="O3730">
        <f t="shared" si="1096"/>
        <v>60.406640424814135</v>
      </c>
      <c r="P3730" s="3">
        <f t="shared" si="1097"/>
        <v>-60.406640424814135</v>
      </c>
      <c r="Q3730" s="3">
        <f t="shared" si="1098"/>
        <v>137.60586833048444</v>
      </c>
      <c r="R3730">
        <f t="shared" si="1099"/>
        <v>-42.394131669515559</v>
      </c>
      <c r="S3730">
        <f t="shared" si="1100"/>
        <v>1179.0909377901723</v>
      </c>
      <c r="T3730">
        <f t="shared" si="1083"/>
        <v>-60.406640424814135</v>
      </c>
    </row>
    <row r="3731" spans="1:20" x14ac:dyDescent="0.25">
      <c r="A3731">
        <f t="shared" si="1084"/>
        <v>7436598.954205187</v>
      </c>
      <c r="B3731">
        <f t="shared" si="1101"/>
        <v>1183571.483353775</v>
      </c>
      <c r="C3731" t="str">
        <f t="shared" si="1085"/>
        <v>-0.000695946565867817+0.00063888480368887i</v>
      </c>
      <c r="D3731" t="str">
        <f t="shared" si="1086"/>
        <v>0.953868707736555-1.56515867101852i</v>
      </c>
      <c r="E3731" t="str">
        <f t="shared" si="1087"/>
        <v>-2.66022109808359-3.61033179153869i</v>
      </c>
      <c r="F3731" t="str">
        <f t="shared" si="1088"/>
        <v>1.92751072764702-1.50226781388546i</v>
      </c>
      <c r="G3731" t="str">
        <f t="shared" si="1089"/>
        <v>0.662395327457648-0.472892966346427i</v>
      </c>
      <c r="H3731" t="str">
        <f t="shared" si="1090"/>
        <v>0.000222835048149848-1.23610926129061i</v>
      </c>
      <c r="I3731" t="str">
        <f t="shared" si="1091"/>
        <v>-0.0125696880966086-0.0161337536290162i</v>
      </c>
      <c r="K3731" t="str">
        <f t="shared" si="1092"/>
        <v>0.000729188429165052-0.000560089111902862i</v>
      </c>
      <c r="L3731" t="str">
        <f t="shared" si="1093"/>
        <v>0.000714285714285714-0.0010218090610133i</v>
      </c>
      <c r="M3731" t="str">
        <f t="shared" si="1094"/>
        <v>0.0025-0.0000318347709349787i</v>
      </c>
      <c r="N3731">
        <f t="shared" si="1095"/>
        <v>42.552193571190884</v>
      </c>
      <c r="O3731">
        <f t="shared" si="1096"/>
        <v>60.493842743079171</v>
      </c>
      <c r="P3731" s="3">
        <f t="shared" si="1097"/>
        <v>-60.493842743079171</v>
      </c>
      <c r="Q3731" s="3">
        <f t="shared" si="1098"/>
        <v>137.44780642880912</v>
      </c>
      <c r="R3731">
        <f t="shared" si="1099"/>
        <v>-42.552193571190884</v>
      </c>
      <c r="S3731">
        <f t="shared" si="1100"/>
        <v>1183.571483353775</v>
      </c>
      <c r="T3731">
        <f t="shared" si="1083"/>
        <v>-60.493842743079171</v>
      </c>
    </row>
    <row r="3732" spans="1:20" x14ac:dyDescent="0.25">
      <c r="A3732">
        <f t="shared" si="1084"/>
        <v>7464858.0302311666</v>
      </c>
      <c r="B3732">
        <f t="shared" si="1101"/>
        <v>1188069.0549905193</v>
      </c>
      <c r="C3732" t="str">
        <f t="shared" si="1085"/>
        <v>-0.000687245243579107+0.000634391533911832i</v>
      </c>
      <c r="D3732" t="str">
        <f t="shared" si="1086"/>
        <v>0.948626412897343-1.56244392930646i</v>
      </c>
      <c r="E3732" t="str">
        <f t="shared" si="1087"/>
        <v>-2.6530336782065-3.58718508363266i</v>
      </c>
      <c r="F3732" t="str">
        <f t="shared" si="1088"/>
        <v>1.92256843763635-1.50347741321217i</v>
      </c>
      <c r="G3732" t="str">
        <f t="shared" si="1089"/>
        <v>0.660696893429209-0.473472817004526i</v>
      </c>
      <c r="H3732" t="str">
        <f t="shared" si="1090"/>
        <v>0.000220789533172687-1.23142865841665i</v>
      </c>
      <c r="I3732" t="str">
        <f t="shared" si="1091"/>
        <v>-0.0125322001778993-0.0160314459870462i</v>
      </c>
      <c r="K3732" t="str">
        <f t="shared" si="1092"/>
        <v>0.000727997618526744-0.000558359807518088i</v>
      </c>
      <c r="L3732" t="str">
        <f t="shared" si="1093"/>
        <v>0.000714285714285714-0.00101794088564784i</v>
      </c>
      <c r="M3732" t="str">
        <f t="shared" si="1094"/>
        <v>0.0025-0.0000317142567592934i</v>
      </c>
      <c r="N3732">
        <f t="shared" si="1095"/>
        <v>42.709899026267266</v>
      </c>
      <c r="O3732">
        <f t="shared" si="1096"/>
        <v>60.581117577432991</v>
      </c>
      <c r="P3732" s="3">
        <f t="shared" si="1097"/>
        <v>-60.581117577432991</v>
      </c>
      <c r="Q3732" s="3">
        <f t="shared" si="1098"/>
        <v>137.29010097373273</v>
      </c>
      <c r="R3732">
        <f t="shared" si="1099"/>
        <v>-42.709899026267266</v>
      </c>
      <c r="S3732">
        <f t="shared" si="1100"/>
        <v>1188.0690549905194</v>
      </c>
      <c r="T3732">
        <f t="shared" si="1083"/>
        <v>-60.581117577432991</v>
      </c>
    </row>
    <row r="3733" spans="1:20" x14ac:dyDescent="0.25">
      <c r="A3733">
        <f t="shared" si="1084"/>
        <v>7493224.4907460455</v>
      </c>
      <c r="B3733">
        <f t="shared" si="1101"/>
        <v>1192583.7173994833</v>
      </c>
      <c r="C3733" t="str">
        <f t="shared" si="1085"/>
        <v>-0.000678641474973524+0.000629910025433356i</v>
      </c>
      <c r="D3733" t="str">
        <f t="shared" si="1086"/>
        <v>0.943402161219595-1.55971630374705i</v>
      </c>
      <c r="E3733" t="str">
        <f t="shared" si="1087"/>
        <v>-2.64583266164898-3.56414056553825i</v>
      </c>
      <c r="F3733" t="str">
        <f t="shared" si="1088"/>
        <v>1.91761408385496-1.50467309595512i</v>
      </c>
      <c r="G3733" t="str">
        <f t="shared" si="1089"/>
        <v>0.65899431364675-0.4740472637069i</v>
      </c>
      <c r="H3733" t="str">
        <f t="shared" si="1090"/>
        <v>0.000218764395271564-1.22676578612699i</v>
      </c>
      <c r="I3733" t="str">
        <f t="shared" si="1091"/>
        <v>-0.0124947002525708-0.0159295817429053i</v>
      </c>
      <c r="K3733" t="str">
        <f t="shared" si="1092"/>
        <v>0.000726814060683688-0.000556633197249372i</v>
      </c>
      <c r="L3733" t="str">
        <f t="shared" si="1093"/>
        <v>0.000714285714285714-0.00101408735370376i</v>
      </c>
      <c r="M3733" t="str">
        <f t="shared" si="1094"/>
        <v>0.0025-0.0000315941988038388i</v>
      </c>
      <c r="N3733">
        <f t="shared" si="1095"/>
        <v>42.867247338963637</v>
      </c>
      <c r="O3733">
        <f t="shared" si="1096"/>
        <v>60.668464616876243</v>
      </c>
      <c r="P3733" s="3">
        <f t="shared" si="1097"/>
        <v>-60.668464616876243</v>
      </c>
      <c r="Q3733" s="3">
        <f t="shared" si="1098"/>
        <v>137.13275266103636</v>
      </c>
      <c r="R3733">
        <f t="shared" si="1099"/>
        <v>-42.867247338963637</v>
      </c>
      <c r="S3733">
        <f t="shared" si="1100"/>
        <v>1192.5837173994832</v>
      </c>
      <c r="T3733">
        <f t="shared" si="1083"/>
        <v>-60.668464616876243</v>
      </c>
    </row>
    <row r="3734" spans="1:20" x14ac:dyDescent="0.25">
      <c r="A3734">
        <f t="shared" si="1084"/>
        <v>7521698.74381088</v>
      </c>
      <c r="B3734">
        <f t="shared" si="1101"/>
        <v>1197115.5355256014</v>
      </c>
      <c r="C3734" t="str">
        <f t="shared" si="1085"/>
        <v>-0.000670134369557839+0.000625440621145769i</v>
      </c>
      <c r="D3734" t="str">
        <f t="shared" si="1086"/>
        <v>0.938196009238418-1.55697593810223i</v>
      </c>
      <c r="E3734" t="str">
        <f t="shared" si="1087"/>
        <v>-2.63861817475924-3.54119806785237i</v>
      </c>
      <c r="F3734" t="str">
        <f t="shared" si="1088"/>
        <v>1.91264776513814-1.50585474978387i</v>
      </c>
      <c r="G3734" t="str">
        <f t="shared" si="1089"/>
        <v>0.657287622075338-0.474616270203504i</v>
      </c>
      <c r="H3734" t="str">
        <f t="shared" si="1090"/>
        <v>0.000216759417066768-1.22212057719567i</v>
      </c>
      <c r="I3734" t="str">
        <f t="shared" si="1091"/>
        <v>-0.0124571884586346-0.015828160200855i</v>
      </c>
      <c r="K3734" t="str">
        <f t="shared" si="1092"/>
        <v>0.000725637723317162-0.000554909304992685i</v>
      </c>
      <c r="L3734" t="str">
        <f t="shared" si="1093"/>
        <v>0.000714285714285714-0.00101024840974672i</v>
      </c>
      <c r="M3734" t="str">
        <f t="shared" si="1094"/>
        <v>0.0025-0.0000314745953415409i</v>
      </c>
      <c r="N3734">
        <f t="shared" si="1095"/>
        <v>43.024237826391442</v>
      </c>
      <c r="O3734">
        <f t="shared" si="1096"/>
        <v>60.755883550289802</v>
      </c>
      <c r="P3734" s="3">
        <f t="shared" si="1097"/>
        <v>-60.755883550289802</v>
      </c>
      <c r="Q3734" s="3">
        <f t="shared" si="1098"/>
        <v>136.97576217360856</v>
      </c>
      <c r="R3734">
        <f t="shared" si="1099"/>
        <v>-43.024237826391442</v>
      </c>
      <c r="S3734">
        <f t="shared" si="1100"/>
        <v>1197.1155355256014</v>
      </c>
      <c r="T3734">
        <f t="shared" si="1083"/>
        <v>-60.755883550289802</v>
      </c>
    </row>
    <row r="3735" spans="1:20" x14ac:dyDescent="0.25">
      <c r="A3735">
        <f t="shared" si="1084"/>
        <v>7550281.1990373619</v>
      </c>
      <c r="B3735">
        <f t="shared" si="1101"/>
        <v>1201664.5745605987</v>
      </c>
      <c r="C3735" t="str">
        <f t="shared" si="1085"/>
        <v>-0.000661723041459732+0.000620983655966065i</v>
      </c>
      <c r="D3735" t="str">
        <f t="shared" si="1086"/>
        <v>0.933008012060001-1.55422297619767i</v>
      </c>
      <c r="E3735" t="str">
        <f t="shared" si="1087"/>
        <v>-2.63139034557486-3.51835742138022i</v>
      </c>
      <c r="F3735" t="str">
        <f t="shared" si="1088"/>
        <v>1.90766958148926-1.50702226308306i</v>
      </c>
      <c r="G3735" t="str">
        <f t="shared" si="1089"/>
        <v>0.65557685308145-0.475179800481116i</v>
      </c>
      <c r="H3735" t="str">
        <f t="shared" si="1090"/>
        <v>0.000214774383566137-1.21749296465196i</v>
      </c>
      <c r="I3735" t="str">
        <f t="shared" si="1091"/>
        <v>-0.0124196649444824-0.0157271806660832i</v>
      </c>
      <c r="K3735" t="str">
        <f t="shared" si="1092"/>
        <v>0.000724468574088635-0.000553188154317167i</v>
      </c>
      <c r="L3735" t="str">
        <f t="shared" si="1093"/>
        <v>0.000714285714285714-0.00100642399855223i</v>
      </c>
      <c r="M3735" t="str">
        <f t="shared" si="1094"/>
        <v>0.0025-0.0000313554446518639i</v>
      </c>
      <c r="N3735">
        <f t="shared" si="1095"/>
        <v>43.180869818531249</v>
      </c>
      <c r="O3735">
        <f t="shared" si="1096"/>
        <v>60.843374066450124</v>
      </c>
      <c r="P3735" s="3">
        <f t="shared" si="1097"/>
        <v>-60.843374066450124</v>
      </c>
      <c r="Q3735" s="3">
        <f t="shared" si="1098"/>
        <v>136.81913018146875</v>
      </c>
      <c r="R3735">
        <f t="shared" si="1099"/>
        <v>-43.180869818531249</v>
      </c>
      <c r="S3735">
        <f t="shared" si="1100"/>
        <v>1201.6645745605988</v>
      </c>
      <c r="T3735">
        <f t="shared" si="1083"/>
        <v>-60.843374066450124</v>
      </c>
    </row>
    <row r="3736" spans="1:20" x14ac:dyDescent="0.25">
      <c r="A3736">
        <f t="shared" si="1084"/>
        <v>7578972.2675937042</v>
      </c>
      <c r="B3736">
        <f t="shared" si="1101"/>
        <v>1206230.8999439289</v>
      </c>
      <c r="C3736" t="str">
        <f t="shared" si="1085"/>
        <v>-0.000653406609464835+0.000616539456926169i</v>
      </c>
      <c r="D3736" t="str">
        <f t="shared" si="1086"/>
        <v>0.927838223365923-1.55145756190698i</v>
      </c>
      <c r="E3736" t="str">
        <f t="shared" si="1087"/>
        <v>-2.62414930381303-3.4956184571092i</v>
      </c>
      <c r="F3736" t="str">
        <f t="shared" si="1088"/>
        <v>1.90267963407443-1.5081755249674i</v>
      </c>
      <c r="G3736" t="str">
        <f t="shared" si="1089"/>
        <v>0.653862041431147-0.475737818768531i</v>
      </c>
      <c r="H3736" t="str">
        <f t="shared" si="1090"/>
        <v>0.000212809082139705-1.2128828817794i</v>
      </c>
      <c r="I3736" t="str">
        <f t="shared" si="1091"/>
        <v>-0.012382129868828-0.0156266424445944i</v>
      </c>
      <c r="K3736" t="str">
        <f t="shared" si="1092"/>
        <v>0.000723306580642488-0.000551469768466884i</v>
      </c>
      <c r="L3736" t="str">
        <f t="shared" si="1093"/>
        <v>0.000714285714285714-0.00100261406510483i</v>
      </c>
      <c r="M3736" t="str">
        <f t="shared" si="1094"/>
        <v>0.0025-0.0000312367450207849i</v>
      </c>
      <c r="N3736">
        <f t="shared" si="1095"/>
        <v>43.33714265820322</v>
      </c>
      <c r="O3736">
        <f t="shared" si="1096"/>
        <v>60.930935854043796</v>
      </c>
      <c r="P3736" s="3">
        <f t="shared" si="1097"/>
        <v>-60.930935854043796</v>
      </c>
      <c r="Q3736" s="3">
        <f t="shared" si="1098"/>
        <v>136.66285734179678</v>
      </c>
      <c r="R3736">
        <f t="shared" si="1099"/>
        <v>-43.33714265820322</v>
      </c>
      <c r="S3736">
        <f t="shared" si="1100"/>
        <v>1206.230899943929</v>
      </c>
      <c r="T3736">
        <f t="shared" si="1083"/>
        <v>-60.930935854043796</v>
      </c>
    </row>
    <row r="3737" spans="1:20" x14ac:dyDescent="0.25">
      <c r="A3737">
        <f t="shared" si="1084"/>
        <v>7607772.3622105606</v>
      </c>
      <c r="B3737">
        <f t="shared" si="1101"/>
        <v>1210814.577363716</v>
      </c>
      <c r="C3737" t="str">
        <f t="shared" si="1085"/>
        <v>-0.000645184197052411+0.000612108343263115i</v>
      </c>
      <c r="D3737" t="str">
        <f t="shared" si="1086"/>
        <v>0.922686695417546-1.54867983913596i</v>
      </c>
      <c r="E3737" t="str">
        <f t="shared" si="1087"/>
        <v>-2.61689518086078-3.47298100618275i</v>
      </c>
      <c r="F3737" t="str">
        <f t="shared" si="1088"/>
        <v>1.89767802521687-1.50931442529666i</v>
      </c>
      <c r="G3737" t="str">
        <f t="shared" si="1089"/>
        <v>0.652143222288149-0.476290289541765i</v>
      </c>
      <c r="H3737" t="str">
        <f t="shared" si="1090"/>
        <v>0.000210863302494607-1.20829026211489i</v>
      </c>
      <c r="I3737" t="str">
        <f t="shared" si="1091"/>
        <v>-0.0123445834006491-0.0155265448431007i</v>
      </c>
      <c r="K3737" t="str">
        <f t="shared" si="1092"/>
        <v>0.000722151710608735-0.000549754170362608i</v>
      </c>
      <c r="L3737" t="str">
        <f t="shared" si="1093"/>
        <v>0.000714285714285714-0.000998818554597357i</v>
      </c>
      <c r="M3737" t="str">
        <f t="shared" si="1094"/>
        <v>0.0025-0.0000311184947407699i</v>
      </c>
      <c r="N3737">
        <f t="shared" si="1095"/>
        <v>43.493055701043261</v>
      </c>
      <c r="O3737">
        <f t="shared" si="1096"/>
        <v>61.01856860168229</v>
      </c>
      <c r="P3737" s="3">
        <f t="shared" si="1097"/>
        <v>-61.01856860168229</v>
      </c>
      <c r="Q3737" s="3">
        <f t="shared" si="1098"/>
        <v>136.50694429895674</v>
      </c>
      <c r="R3737">
        <f t="shared" si="1099"/>
        <v>-43.493055701043261</v>
      </c>
      <c r="S3737">
        <f t="shared" si="1100"/>
        <v>1210.8145773637159</v>
      </c>
      <c r="T3737">
        <f t="shared" si="1083"/>
        <v>-61.01856860168229</v>
      </c>
    </row>
    <row r="3738" spans="1:20" x14ac:dyDescent="0.25">
      <c r="A3738">
        <f t="shared" si="1084"/>
        <v>7636681.897186962</v>
      </c>
      <c r="B3738">
        <f t="shared" si="1101"/>
        <v>1215415.6727576982</v>
      </c>
      <c r="C3738" t="str">
        <f t="shared" si="1085"/>
        <v>-0.000637054932429872+0.000607690626509074i</v>
      </c>
      <c r="D3738" t="str">
        <f t="shared" si="1086"/>
        <v>0.917553479060666-1.54588995180709i</v>
      </c>
      <c r="E3738" t="str">
        <f t="shared" si="1087"/>
        <v>-2.60962810976476-3.4504448998746i</v>
      </c>
      <c r="F3738" t="str">
        <f t="shared" si="1088"/>
        <v>1.89266485839126-1.51043885469072i</v>
      </c>
      <c r="G3738" t="str">
        <f t="shared" si="1089"/>
        <v>0.650420431211856-0.476837177529227i</v>
      </c>
      <c r="H3738" t="str">
        <f t="shared" si="1090"/>
        <v>0.000208936836650187-1.20371503944767i</v>
      </c>
      <c r="I3738" t="str">
        <f t="shared" si="1091"/>
        <v>-0.0123070257191277-0.0154268871689128i</v>
      </c>
      <c r="K3738" t="str">
        <f t="shared" si="1092"/>
        <v>0.000721003931605677-0.000548041382603606i</v>
      </c>
      <c r="L3738" t="str">
        <f t="shared" si="1093"/>
        <v>0.000714285714285714-0.000995037412430127i</v>
      </c>
      <c r="M3738" t="str">
        <f t="shared" si="1094"/>
        <v>0.0025-0.0000310006921107491i</v>
      </c>
      <c r="N3738">
        <f t="shared" si="1095"/>
        <v>43.648608315474632</v>
      </c>
      <c r="O3738">
        <f t="shared" si="1096"/>
        <v>61.10627199791594</v>
      </c>
      <c r="P3738" s="3">
        <f t="shared" si="1097"/>
        <v>-61.10627199791594</v>
      </c>
      <c r="Q3738" s="3">
        <f t="shared" si="1098"/>
        <v>136.35139168452537</v>
      </c>
      <c r="R3738">
        <f t="shared" si="1099"/>
        <v>-43.648608315474632</v>
      </c>
      <c r="S3738">
        <f t="shared" si="1100"/>
        <v>1215.4156727576983</v>
      </c>
      <c r="T3738">
        <f t="shared" si="1083"/>
        <v>-61.10627199791594</v>
      </c>
    </row>
    <row r="3739" spans="1:20" x14ac:dyDescent="0.25">
      <c r="A3739">
        <f t="shared" si="1084"/>
        <v>7665701.2883962728</v>
      </c>
      <c r="B3739">
        <f t="shared" si="1101"/>
        <v>1220034.2523141776</v>
      </c>
      <c r="C3739" t="str">
        <f t="shared" si="1085"/>
        <v>-0.000629017948565919+0.000603286610581075i</v>
      </c>
      <c r="D3739" t="str">
        <f t="shared" si="1086"/>
        <v>0.912438623730363-1.54308804384403i</v>
      </c>
      <c r="E3739" t="str">
        <f t="shared" si="1087"/>
        <v>-2.60234822522054-3.42800996956255i</v>
      </c>
      <c r="F3739" t="str">
        <f t="shared" si="1088"/>
        <v>1.88764023821758-1.51154870454446i</v>
      </c>
      <c r="G3739" t="str">
        <f t="shared" si="1089"/>
        <v>0.648693704155268-0.477378447716888i</v>
      </c>
      <c r="H3739" t="str">
        <f t="shared" si="1090"/>
        <v>0.000207029478913354-1.19915714781839i</v>
      </c>
      <c r="I3739" t="str">
        <f t="shared" si="1091"/>
        <v>-0.0122694570135889-0.0153276687298307i</v>
      </c>
      <c r="K3739" t="str">
        <f t="shared" si="1092"/>
        <v>0.000719863211242518-0.000546331427469409i</v>
      </c>
      <c r="L3739" t="str">
        <f t="shared" si="1093"/>
        <v>0.000714285714285714-0.000991270584210124i</v>
      </c>
      <c r="M3739" t="str">
        <f t="shared" si="1094"/>
        <v>0.0025-0.0000308833354360919i</v>
      </c>
      <c r="N3739">
        <f t="shared" si="1095"/>
        <v>43.803799882677708</v>
      </c>
      <c r="O3739">
        <f t="shared" si="1096"/>
        <v>61.194045731249609</v>
      </c>
      <c r="P3739" s="3">
        <f t="shared" si="1097"/>
        <v>-61.194045731249609</v>
      </c>
      <c r="Q3739" s="3">
        <f t="shared" si="1098"/>
        <v>136.19620011732229</v>
      </c>
      <c r="R3739">
        <f t="shared" si="1099"/>
        <v>-43.803799882677708</v>
      </c>
      <c r="S3739">
        <f t="shared" si="1100"/>
        <v>1220.0342523141776</v>
      </c>
      <c r="T3739">
        <f t="shared" si="1083"/>
        <v>-61.194045731249609</v>
      </c>
    </row>
    <row r="3740" spans="1:20" x14ac:dyDescent="0.25">
      <c r="A3740">
        <f t="shared" si="1084"/>
        <v>7694830.9532921789</v>
      </c>
      <c r="B3740">
        <f t="shared" si="1101"/>
        <v>1224670.3824729715</v>
      </c>
      <c r="C3740" t="str">
        <f t="shared" si="1085"/>
        <v>-0.00062107238322257+0.00059889659187073i</v>
      </c>
      <c r="D3740" t="str">
        <f t="shared" si="1086"/>
        <v>0.907342177455978-1.54027425915635i</v>
      </c>
      <c r="E3740" t="str">
        <f t="shared" si="1087"/>
        <v>-2.59505566356195-3.40567604670294i</v>
      </c>
      <c r="F3740" t="str">
        <f t="shared" si="1088"/>
        <v>1.88260427045495-1.51264386704267i</v>
      </c>
      <c r="G3740" t="str">
        <f t="shared" si="1089"/>
        <v>0.646963077462849-0.477914065353436i</v>
      </c>
      <c r="H3740" t="str">
        <f t="shared" si="1090"/>
        <v>0.000205141025854163-1.19461652151814i</v>
      </c>
      <c r="I3740" t="str">
        <f t="shared" si="1091"/>
        <v>-0.012231877483439-0.0152288888340357i</v>
      </c>
      <c r="K3740" t="str">
        <f t="shared" si="1092"/>
        <v>0.000718729517121982-0.000544624326921655i</v>
      </c>
      <c r="L3740" t="str">
        <f t="shared" si="1093"/>
        <v>0.000714285714285714-0.000987518015750274i</v>
      </c>
      <c r="M3740" t="str">
        <f t="shared" si="1094"/>
        <v>0.0025-0.0000307664230285833i</v>
      </c>
      <c r="N3740">
        <f t="shared" si="1095"/>
        <v>43.958629796562718</v>
      </c>
      <c r="O3740">
        <f t="shared" si="1096"/>
        <v>61.281889490156104</v>
      </c>
      <c r="P3740" s="3">
        <f t="shared" si="1097"/>
        <v>-61.281889490156104</v>
      </c>
      <c r="Q3740" s="3">
        <f t="shared" si="1098"/>
        <v>136.04137020343728</v>
      </c>
      <c r="R3740">
        <f t="shared" si="1099"/>
        <v>-43.958629796562718</v>
      </c>
      <c r="S3740">
        <f t="shared" si="1100"/>
        <v>1224.6703824729714</v>
      </c>
      <c r="T3740">
        <f t="shared" si="1083"/>
        <v>-61.281889490156104</v>
      </c>
    </row>
    <row r="3741" spans="1:20" x14ac:dyDescent="0.25">
      <c r="A3741">
        <f t="shared" si="1084"/>
        <v>7724071.3109146897</v>
      </c>
      <c r="B3741">
        <f t="shared" si="1101"/>
        <v>1229324.1299263688</v>
      </c>
      <c r="C3741" t="str">
        <f t="shared" si="1085"/>
        <v>-0.000613217378985897+0.000594520859333606i</v>
      </c>
      <c r="D3741" t="str">
        <f t="shared" si="1086"/>
        <v>0.90226418686631-1.53744874162435i</v>
      </c>
      <c r="E3741" t="str">
        <f t="shared" si="1087"/>
        <v>-2.58775056274981-3.38344296280501i</v>
      </c>
      <c r="F3741" t="str">
        <f t="shared" si="1088"/>
        <v>1.87755706199514-1.51372423517489i</v>
      </c>
      <c r="G3741" t="str">
        <f t="shared" si="1089"/>
        <v>0.645228587868298-0.47844399595541i</v>
      </c>
      <c r="H3741" t="str">
        <f t="shared" si="1090"/>
        <v>0.000203271276281628-1.19009309508752i</v>
      </c>
      <c r="I3741" t="str">
        <f t="shared" si="1091"/>
        <v>-0.0121942873381019-0.0151305467899818i</v>
      </c>
      <c r="K3741" t="str">
        <f t="shared" si="1092"/>
        <v>0.000717602816842848-0.000542920102605885i</v>
      </c>
      <c r="L3741" t="str">
        <f t="shared" si="1093"/>
        <v>0.000714285714285714-0.000983779653068615i</v>
      </c>
      <c r="M3741" t="str">
        <f t="shared" si="1094"/>
        <v>0.0025-0.0000306499532063991i</v>
      </c>
      <c r="N3741">
        <f t="shared" si="1095"/>
        <v>44.113097463737773</v>
      </c>
      <c r="O3741">
        <f t="shared" si="1096"/>
        <v>61.36980296309094</v>
      </c>
      <c r="P3741" s="3">
        <f t="shared" si="1097"/>
        <v>-61.36980296309094</v>
      </c>
      <c r="Q3741" s="3">
        <f t="shared" si="1098"/>
        <v>135.88690253626223</v>
      </c>
      <c r="R3741">
        <f t="shared" si="1099"/>
        <v>-44.113097463737773</v>
      </c>
      <c r="S3741">
        <f t="shared" si="1100"/>
        <v>1229.3241299263689</v>
      </c>
      <c r="T3741">
        <f t="shared" si="1083"/>
        <v>-61.36980296309094</v>
      </c>
    </row>
    <row r="3742" spans="1:20" x14ac:dyDescent="0.25">
      <c r="A3742">
        <f t="shared" si="1084"/>
        <v>7753422.7818961646</v>
      </c>
      <c r="B3742">
        <f t="shared" si="1101"/>
        <v>1233995.561620089</v>
      </c>
      <c r="C3742" t="str">
        <f t="shared" si="1085"/>
        <v>-0.000605452083295513+0.000590159694578442i</v>
      </c>
      <c r="D3742" t="str">
        <f t="shared" si="1086"/>
        <v>0.897204697194952-1.53461163508398i</v>
      </c>
      <c r="E3742" t="str">
        <f t="shared" si="1087"/>
        <v>-2.58043306236059-3.3613105494052i</v>
      </c>
      <c r="F3742" t="str">
        <f t="shared" si="1088"/>
        <v>1.87249872085582-1.51478970275022i</v>
      </c>
      <c r="G3742" t="str">
        <f t="shared" si="1089"/>
        <v>0.643490272492247-0.478968205312316i</v>
      </c>
      <c r="H3742" t="str">
        <f t="shared" si="1090"/>
        <v>0.000201420031219753-1.18558680331568i</v>
      </c>
      <c r="I3742" t="str">
        <f t="shared" si="1091"/>
        <v>-0.0121566867969551-0.0150326419062883i</v>
      </c>
      <c r="K3742" t="str">
        <f t="shared" si="1092"/>
        <v>0.000716483078002485-0.000541218775853383i</v>
      </c>
      <c r="L3742" t="str">
        <f t="shared" si="1093"/>
        <v>0.000714285714285714-0.000980055442387535i</v>
      </c>
      <c r="M3742" t="str">
        <f t="shared" si="1094"/>
        <v>0.0025-0.0000305339242940815i</v>
      </c>
      <c r="N3742">
        <f t="shared" si="1095"/>
        <v>44.267202303480531</v>
      </c>
      <c r="O3742">
        <f t="shared" si="1096"/>
        <v>61.457785838506865</v>
      </c>
      <c r="P3742" s="3">
        <f t="shared" si="1097"/>
        <v>-61.457785838506865</v>
      </c>
      <c r="Q3742" s="3">
        <f t="shared" si="1098"/>
        <v>135.73279769651947</v>
      </c>
      <c r="R3742">
        <f t="shared" si="1099"/>
        <v>-44.267202303480531</v>
      </c>
      <c r="S3742">
        <f t="shared" si="1100"/>
        <v>1233.9955616200889</v>
      </c>
      <c r="T3742">
        <f t="shared" si="1083"/>
        <v>-61.457785838506865</v>
      </c>
    </row>
    <row r="3743" spans="1:20" x14ac:dyDescent="0.25">
      <c r="A3743">
        <f t="shared" si="1084"/>
        <v>7782885.78846737</v>
      </c>
      <c r="B3743">
        <f t="shared" si="1101"/>
        <v>1238684.7447542453</v>
      </c>
      <c r="C3743" t="str">
        <f t="shared" si="1085"/>
        <v>-0.000597775648472939+0.0005858133719561i</v>
      </c>
      <c r="D3743" t="str">
        <f t="shared" si="1086"/>
        <v>0.892163752285823-1.53176308331197i</v>
      </c>
      <c r="E3743" t="str">
        <f t="shared" si="1087"/>
        <v>-2.57310330357445-3.33927863804189i</v>
      </c>
      <c r="F3743" t="str">
        <f t="shared" si="1088"/>
        <v>1.86742935617371-1.51584016441204i</v>
      </c>
      <c r="G3743" t="str">
        <f t="shared" si="1089"/>
        <v>0.641748168839882-0.479486659491732i</v>
      </c>
      <c r="H3743" t="str">
        <f t="shared" si="1090"/>
        <v>0.000199587093883805-1.18109758123936i</v>
      </c>
      <c r="I3743" t="str">
        <f t="shared" si="1091"/>
        <v>-0.0121190760892637-0.014935173491632i</v>
      </c>
      <c r="K3743" t="str">
        <f t="shared" si="1092"/>
        <v>0.000715370268199343-0.000539520367683036i</v>
      </c>
      <c r="L3743" t="str">
        <f t="shared" si="1093"/>
        <v>0.000714285714285714-0.00097634533013303i</v>
      </c>
      <c r="M3743" t="str">
        <f t="shared" si="1094"/>
        <v>0.0025-0.0000304183346225159i</v>
      </c>
      <c r="N3743">
        <f t="shared" si="1095"/>
        <v>44.420943747704257</v>
      </c>
      <c r="O3743">
        <f t="shared" si="1096"/>
        <v>61.545837804867922</v>
      </c>
      <c r="P3743" s="3">
        <f t="shared" si="1097"/>
        <v>-61.545837804867922</v>
      </c>
      <c r="Q3743" s="3">
        <f t="shared" si="1098"/>
        <v>135.57905625229574</v>
      </c>
      <c r="R3743">
        <f t="shared" si="1099"/>
        <v>-44.420943747704257</v>
      </c>
      <c r="S3743">
        <f t="shared" si="1100"/>
        <v>1238.6847447542452</v>
      </c>
      <c r="T3743">
        <f t="shared" si="1083"/>
        <v>-61.545837804867922</v>
      </c>
    </row>
    <row r="3744" spans="1:20" x14ac:dyDescent="0.25">
      <c r="A3744">
        <f t="shared" si="1084"/>
        <v>7812460.7544635469</v>
      </c>
      <c r="B3744">
        <f t="shared" si="1101"/>
        <v>1243391.7467843115</v>
      </c>
      <c r="C3744" t="str">
        <f t="shared" si="1085"/>
        <v>-0.000590187231748745+0.000581482158648306i</v>
      </c>
      <c r="D3744" t="str">
        <f t="shared" si="1086"/>
        <v>0.887141394598877-1.52890323001103i</v>
      </c>
      <c r="E3744" t="str">
        <f t="shared" si="1087"/>
        <v>-2.5657614291635-3.31734706023023i</v>
      </c>
      <c r="F3744" t="str">
        <f t="shared" si="1088"/>
        <v>1.86234907819741-1.51687551565275i</v>
      </c>
      <c r="G3744" t="str">
        <f t="shared" si="1089"/>
        <v>0.640002314798487-0.479999324844385i</v>
      </c>
      <c r="H3744" t="str">
        <f t="shared" si="1090"/>
        <v>0.000197772269656789-1.17662536414199i</v>
      </c>
      <c r="I3744" t="str">
        <f t="shared" si="1091"/>
        <v>-0.0120814554541142-0.0148381408546408i</v>
      </c>
      <c r="K3744" t="str">
        <f t="shared" si="1092"/>
        <v>0.000714264355035395-0.000537824898803161i</v>
      </c>
      <c r="L3744" t="str">
        <f t="shared" si="1093"/>
        <v>0.000714285714285714-0.000972649262933888i</v>
      </c>
      <c r="M3744" t="str">
        <f t="shared" si="1094"/>
        <v>0.0025-0.0000303031825289061i</v>
      </c>
      <c r="N3744">
        <f t="shared" si="1095"/>
        <v>44.574321240926764</v>
      </c>
      <c r="O3744">
        <f t="shared" si="1096"/>
        <v>61.633958550663344</v>
      </c>
      <c r="P3744" s="3">
        <f t="shared" si="1097"/>
        <v>-61.633958550663344</v>
      </c>
      <c r="Q3744" s="3">
        <f t="shared" si="1098"/>
        <v>135.42567875907324</v>
      </c>
      <c r="R3744">
        <f t="shared" si="1099"/>
        <v>-44.574321240926764</v>
      </c>
      <c r="S3744">
        <f t="shared" si="1100"/>
        <v>1243.3917467843114</v>
      </c>
      <c r="T3744">
        <f t="shared" si="1083"/>
        <v>-61.633958550663344</v>
      </c>
    </row>
    <row r="3745" spans="1:20" x14ac:dyDescent="0.25">
      <c r="A3745">
        <f t="shared" si="1084"/>
        <v>7842148.1053305082</v>
      </c>
      <c r="B3745">
        <f t="shared" si="1101"/>
        <v>1248116.6354220919</v>
      </c>
      <c r="C3745" t="str">
        <f t="shared" si="1085"/>
        <v>-0.000582685995288456+0.000577166314756047i</v>
      </c>
      <c r="D3745" t="str">
        <f t="shared" si="1086"/>
        <v>0.882137665215949-1.52603221879526i</v>
      </c>
      <c r="E3745" t="str">
        <f t="shared" si="1087"/>
        <v>-2.55840758347906-3.29551564743671i</v>
      </c>
      <c r="F3745" t="str">
        <f t="shared" si="1088"/>
        <v>1.85725799827996-1.51789565282832i</v>
      </c>
      <c r="G3745" t="str">
        <f t="shared" si="1089"/>
        <v>0.638252748634909-0.480506168009207i</v>
      </c>
      <c r="H3745" t="str">
        <f t="shared" si="1090"/>
        <v>0.000195975366066167-1.1721700875527i</v>
      </c>
      <c r="I3745" t="str">
        <f t="shared" si="1091"/>
        <v>-0.0120438251403457-0.0147415433037864i</v>
      </c>
      <c r="K3745" t="str">
        <f t="shared" si="1092"/>
        <v>0.000713165306118563-0.000536132389613384i</v>
      </c>
      <c r="L3745" t="str">
        <f t="shared" si="1093"/>
        <v>0.000714285714285714-0.000968967187620931i</v>
      </c>
      <c r="M3745" t="str">
        <f t="shared" si="1094"/>
        <v>0.0025-0.0000301884663567504i</v>
      </c>
      <c r="N3745">
        <f t="shared" si="1095"/>
        <v>44.727334240237496</v>
      </c>
      <c r="O3745">
        <f t="shared" si="1096"/>
        <v>61.722147764422395</v>
      </c>
      <c r="P3745" s="3">
        <f t="shared" si="1097"/>
        <v>-61.722147764422395</v>
      </c>
      <c r="Q3745" s="3">
        <f t="shared" si="1098"/>
        <v>135.2726657597625</v>
      </c>
      <c r="R3745">
        <f t="shared" si="1099"/>
        <v>-44.727334240237496</v>
      </c>
      <c r="S3745">
        <f t="shared" si="1100"/>
        <v>1248.116635422092</v>
      </c>
      <c r="T3745">
        <f t="shared" si="1083"/>
        <v>-61.722147764422395</v>
      </c>
    </row>
    <row r="3746" spans="1:20" x14ac:dyDescent="0.25">
      <c r="A3746">
        <f t="shared" si="1084"/>
        <v>7871948.2681307653</v>
      </c>
      <c r="B3746">
        <f t="shared" si="1101"/>
        <v>1252859.478636696</v>
      </c>
      <c r="C3746" t="str">
        <f t="shared" si="1085"/>
        <v>-0.000575271106217431+0.000572866093387799i</v>
      </c>
      <c r="D3746" t="str">
        <f t="shared" si="1086"/>
        <v>0.877152603846793-1.52315019317561i</v>
      </c>
      <c r="E3746" t="str">
        <f t="shared" si="1087"/>
        <v>-2.55104191243942-3.27378423105468i</v>
      </c>
      <c r="F3746" t="str">
        <f t="shared" si="1088"/>
        <v>1.85215622887136-1.51890047317293i</v>
      </c>
      <c r="G3746" t="str">
        <f t="shared" si="1089"/>
        <v>0.636499508992944-0.481007155918377i</v>
      </c>
      <c r="H3746" t="str">
        <f t="shared" si="1090"/>
        <v>0.000194196192760784-1.16773168724546i</v>
      </c>
      <c r="I3746" t="str">
        <f t="shared" si="1091"/>
        <v>-0.0120061854064822-0.0146453801472796i</v>
      </c>
      <c r="K3746" t="str">
        <f t="shared" si="1092"/>
        <v>0.000712073089065103-0.000534442860206513i</v>
      </c>
      <c r="L3746" t="str">
        <f t="shared" si="1093"/>
        <v>0.000714285714285714-0.000965299051226265i</v>
      </c>
      <c r="M3746" t="str">
        <f t="shared" si="1094"/>
        <v>0.0025-0.0000300741844558184i</v>
      </c>
      <c r="N3746">
        <f t="shared" si="1095"/>
        <v>44.879982215262714</v>
      </c>
      <c r="O3746">
        <f t="shared" si="1096"/>
        <v>61.810405134727269</v>
      </c>
      <c r="P3746" s="3">
        <f t="shared" si="1097"/>
        <v>-61.810405134727269</v>
      </c>
      <c r="Q3746" s="3">
        <f t="shared" si="1098"/>
        <v>135.12001778473729</v>
      </c>
      <c r="R3746">
        <f t="shared" si="1099"/>
        <v>-44.879982215262714</v>
      </c>
      <c r="S3746">
        <f t="shared" si="1100"/>
        <v>1252.8594786366959</v>
      </c>
      <c r="T3746">
        <f t="shared" si="1083"/>
        <v>-61.810405134727269</v>
      </c>
    </row>
    <row r="3747" spans="1:20" x14ac:dyDescent="0.25">
      <c r="A3747">
        <f t="shared" si="1084"/>
        <v>7901861.671549662</v>
      </c>
      <c r="B3747">
        <f t="shared" si="1101"/>
        <v>1257620.3446555154</v>
      </c>
      <c r="C3747" t="str">
        <f t="shared" si="1085"/>
        <v>-0.000567941736644422+0.000568581740747332i</v>
      </c>
      <c r="D3747" t="str">
        <f t="shared" si="1086"/>
        <v>0.872186248835273-1.52025729654559i</v>
      </c>
      <c r="E3747" t="str">
        <f t="shared" si="1087"/>
        <v>-2.54366456351645-3.25215264237901i</v>
      </c>
      <c r="F3747" t="str">
        <f t="shared" si="1088"/>
        <v>1.84704388351063-1.51988987481339i</v>
      </c>
      <c r="G3747" t="str">
        <f t="shared" si="1089"/>
        <v>0.634742634890649-0.481502255802323i</v>
      </c>
      <c r="H3747" t="str">
        <f t="shared" si="1090"/>
        <v>0.000192434561488022-1.16331009923806i</v>
      </c>
      <c r="I3747" t="str">
        <f t="shared" si="1091"/>
        <v>-0.0119685365206605-0.014549650692963i</v>
      </c>
      <c r="K3747" t="str">
        <f t="shared" si="1092"/>
        <v>0.00071098767150196-0.000532756330370427i</v>
      </c>
      <c r="L3747" t="str">
        <f t="shared" si="1093"/>
        <v>0.000714285714285714-0.000961644800982528i</v>
      </c>
      <c r="M3747" t="str">
        <f t="shared" si="1094"/>
        <v>0.0025-0.0000299603351821262i</v>
      </c>
      <c r="N3747">
        <f t="shared" si="1095"/>
        <v>45.032264648131928</v>
      </c>
      <c r="O3747">
        <f t="shared" si="1096"/>
        <v>61.898730350228092</v>
      </c>
      <c r="P3747" s="3">
        <f t="shared" si="1097"/>
        <v>-61.898730350228092</v>
      </c>
      <c r="Q3747" s="3">
        <f t="shared" si="1098"/>
        <v>134.96773535186807</v>
      </c>
      <c r="R3747">
        <f t="shared" si="1099"/>
        <v>-45.032264648131928</v>
      </c>
      <c r="S3747">
        <f t="shared" si="1100"/>
        <v>1257.6203446555153</v>
      </c>
      <c r="T3747">
        <f t="shared" si="1083"/>
        <v>-61.898730350228092</v>
      </c>
    </row>
    <row r="3748" spans="1:20" x14ac:dyDescent="0.25">
      <c r="A3748">
        <f t="shared" si="1084"/>
        <v>7931888.7459015502</v>
      </c>
      <c r="B3748">
        <f t="shared" si="1101"/>
        <v>1262399.3019652064</v>
      </c>
      <c r="C3748" t="str">
        <f t="shared" si="1085"/>
        <v>-0.000560697063684123+0.000564313496221315i</v>
      </c>
      <c r="D3748" t="str">
        <f t="shared" si="1086"/>
        <v>0.867238637165695-1.51735367216702i</v>
      </c>
      <c r="E3748" t="str">
        <f t="shared" si="1087"/>
        <v>-2.53627568572267-3.23062071258178i</v>
      </c>
      <c r="F3748" t="str">
        <f t="shared" si="1088"/>
        <v>1.84192107681782-1.52086375678357i</v>
      </c>
      <c r="G3748" t="str">
        <f t="shared" si="1089"/>
        <v>0.632982165717576-0.481991435194717i</v>
      </c>
      <c r="H3748" t="str">
        <f t="shared" si="1090"/>
        <v>0.000190690286071169-1.15890525979126i</v>
      </c>
      <c r="I3748" t="str">
        <f t="shared" si="1091"/>
        <v>-0.0119308787605603-0.0144543542482073i</v>
      </c>
      <c r="K3748" t="str">
        <f t="shared" si="1092"/>
        <v>0.00070990902106908-0.000531072819589966i</v>
      </c>
      <c r="L3748" t="str">
        <f t="shared" si="1093"/>
        <v>0.000714285714285714-0.000958004384322112i</v>
      </c>
      <c r="M3748" t="str">
        <f t="shared" si="1094"/>
        <v>0.0025-0.0000298469168979142i</v>
      </c>
      <c r="N3748">
        <f t="shared" si="1095"/>
        <v>45.1841810334424</v>
      </c>
      <c r="O3748">
        <f t="shared" si="1096"/>
        <v>61.987123099656039</v>
      </c>
      <c r="P3748" s="3">
        <f t="shared" si="1097"/>
        <v>-61.987123099656039</v>
      </c>
      <c r="Q3748" s="3">
        <f t="shared" si="1098"/>
        <v>134.8158189665576</v>
      </c>
      <c r="R3748">
        <f t="shared" si="1099"/>
        <v>-45.1841810334424</v>
      </c>
      <c r="S3748">
        <f t="shared" si="1100"/>
        <v>1262.3993019652064</v>
      </c>
      <c r="T3748">
        <f t="shared" si="1083"/>
        <v>-61.987123099656039</v>
      </c>
    </row>
    <row r="3749" spans="1:20" x14ac:dyDescent="0.25">
      <c r="A3749">
        <f t="shared" si="1084"/>
        <v>7962029.9231359772</v>
      </c>
      <c r="B3749">
        <f t="shared" si="1101"/>
        <v>1267196.4193126743</v>
      </c>
      <c r="C3749" t="str">
        <f t="shared" si="1085"/>
        <v>-0.000553536269478493+0.000560061592466514i</v>
      </c>
      <c r="D3749" t="str">
        <f t="shared" si="1086"/>
        <v>0.862309804469275-1.51443946315601i</v>
      </c>
      <c r="E3749" t="str">
        <f t="shared" si="1087"/>
        <v>-2.52887542959752-3.2091882726876i</v>
      </c>
      <c r="F3749" t="str">
        <f t="shared" si="1088"/>
        <v>1.8367879244857-1.52182201903877i</v>
      </c>
      <c r="G3749" t="str">
        <f t="shared" si="1089"/>
        <v>0.63121814123193-0.48247466193743i</v>
      </c>
      <c r="H3749" t="str">
        <f t="shared" si="1090"/>
        <v>0.000188963182386999-1.15451710540783i</v>
      </c>
      <c r="I3749" t="str">
        <f t="shared" si="1091"/>
        <v>-0.011893212413331-0.0143594901198062i</v>
      </c>
      <c r="K3749" t="str">
        <f t="shared" si="1092"/>
        <v>0.000708837105421686-0.000529392347048812i</v>
      </c>
      <c r="L3749" t="str">
        <f t="shared" si="1093"/>
        <v>0.000714285714285714-0.000954377748876382i</v>
      </c>
      <c r="M3749" t="str">
        <f t="shared" si="1094"/>
        <v>0.0025-0.000029733927971622i</v>
      </c>
      <c r="N3749">
        <f t="shared" si="1095"/>
        <v>45.335730878223984</v>
      </c>
      <c r="O3749">
        <f t="shared" si="1096"/>
        <v>62.075583071837805</v>
      </c>
      <c r="P3749" s="3">
        <f t="shared" si="1097"/>
        <v>-62.075583071837805</v>
      </c>
      <c r="Q3749" s="3">
        <f t="shared" si="1098"/>
        <v>134.66426912177602</v>
      </c>
      <c r="R3749">
        <f t="shared" si="1099"/>
        <v>-45.335730878223984</v>
      </c>
      <c r="S3749">
        <f t="shared" si="1100"/>
        <v>1267.1964193126744</v>
      </c>
      <c r="T3749">
        <f t="shared" si="1083"/>
        <v>-62.075583071837805</v>
      </c>
    </row>
    <row r="3750" spans="1:20" x14ac:dyDescent="0.25">
      <c r="A3750">
        <f t="shared" si="1084"/>
        <v>7992285.6368438946</v>
      </c>
      <c r="B3750">
        <f t="shared" si="1101"/>
        <v>1272011.7657060625</v>
      </c>
      <c r="C3750" t="str">
        <f t="shared" si="1085"/>
        <v>-0.000546458541217082+0.000555826255496718i</v>
      </c>
      <c r="D3750" t="str">
        <f t="shared" si="1086"/>
        <v>0.857399785030868-1.51151481246905i</v>
      </c>
      <c r="E3750" t="str">
        <f t="shared" si="1087"/>
        <v>-2.52146394719356-3.18785515354939i</v>
      </c>
      <c r="F3750" t="str">
        <f t="shared" si="1088"/>
        <v>1.83164454327134-1.52276456246996i</v>
      </c>
      <c r="G3750" t="str">
        <f t="shared" si="1089"/>
        <v>0.629450601557643-0.482951904185463i</v>
      </c>
      <c r="H3750" t="str">
        <f t="shared" si="1090"/>
        <v>0.000187253068343581-1.15014557283163i</v>
      </c>
      <c r="I3750" t="str">
        <f t="shared" si="1091"/>
        <v>-0.011855537775518-0.0142650576138727i</v>
      </c>
      <c r="K3750" t="str">
        <f t="shared" si="1092"/>
        <v>0.000707771892232541-0.000527714931631424i</v>
      </c>
      <c r="L3750" t="str">
        <f t="shared" si="1093"/>
        <v>0.000714285714285714-0.00095076484247497i</v>
      </c>
      <c r="M3750" t="str">
        <f t="shared" si="1094"/>
        <v>0.0025-0.0000296213667778661i</v>
      </c>
      <c r="N3750">
        <f t="shared" si="1095"/>
        <v>45.486913701900306</v>
      </c>
      <c r="O3750">
        <f t="shared" si="1096"/>
        <v>62.164109955708511</v>
      </c>
      <c r="P3750" s="3">
        <f t="shared" si="1097"/>
        <v>-62.164109955708511</v>
      </c>
      <c r="Q3750" s="3">
        <f t="shared" si="1098"/>
        <v>134.51308629809969</v>
      </c>
      <c r="R3750">
        <f t="shared" si="1099"/>
        <v>-45.486913701900306</v>
      </c>
      <c r="S3750">
        <f t="shared" si="1100"/>
        <v>1272.0117657060625</v>
      </c>
      <c r="T3750">
        <f t="shared" si="1083"/>
        <v>-62.164109955708511</v>
      </c>
    </row>
    <row r="3751" spans="1:20" x14ac:dyDescent="0.25">
      <c r="A3751">
        <f t="shared" si="1084"/>
        <v>8022656.3222639011</v>
      </c>
      <c r="B3751">
        <f t="shared" si="1101"/>
        <v>1276845.4104157456</v>
      </c>
      <c r="C3751" t="str">
        <f t="shared" si="1085"/>
        <v>-0.000539463071156126+0.000551607704769298i</v>
      </c>
      <c r="D3751" t="str">
        <f t="shared" si="1086"/>
        <v>0.852508611795659-1.50857986288924i</v>
      </c>
      <c r="E3751" t="str">
        <f t="shared" si="1087"/>
        <v>-2.51404139206235-3.16662118582415i</v>
      </c>
      <c r="F3751" t="str">
        <f t="shared" si="1088"/>
        <v>1.82649105098728-1.52369128891793i</v>
      </c>
      <c r="G3751" t="str">
        <f t="shared" si="1089"/>
        <v>0.627679587181387-0.483423130411848i</v>
      </c>
      <c r="H3751" t="str">
        <f t="shared" si="1090"/>
        <v>0.000185559763858298-1.14579059904672i</v>
      </c>
      <c r="I3751" t="str">
        <f t="shared" si="1091"/>
        <v>-0.0118178551529878-0.0141710560357355i</v>
      </c>
      <c r="K3751" t="str">
        <f t="shared" si="1092"/>
        <v>0.000706713349194165-0.000526040591924953i</v>
      </c>
      <c r="L3751" t="str">
        <f t="shared" si="1093"/>
        <v>0.000714285714285714-0.000947165613145022i</v>
      </c>
      <c r="M3751" t="str">
        <f t="shared" si="1094"/>
        <v>0.0025-0.0000295092316974159i</v>
      </c>
      <c r="N3751">
        <f t="shared" si="1095"/>
        <v>45.637729036255024</v>
      </c>
      <c r="O3751">
        <f t="shared" si="1096"/>
        <v>62.252703440325803</v>
      </c>
      <c r="P3751" s="3">
        <f t="shared" si="1097"/>
        <v>-62.252703440325803</v>
      </c>
      <c r="Q3751" s="3">
        <f t="shared" si="1098"/>
        <v>134.36227096374498</v>
      </c>
      <c r="R3751">
        <f t="shared" si="1099"/>
        <v>-45.637729036255024</v>
      </c>
      <c r="S3751">
        <f t="shared" si="1100"/>
        <v>1276.8454104157456</v>
      </c>
      <c r="T3751">
        <f t="shared" si="1083"/>
        <v>-62.252703440325803</v>
      </c>
    </row>
    <row r="3752" spans="1:20" x14ac:dyDescent="0.25">
      <c r="A3752">
        <f t="shared" si="1084"/>
        <v>8053142.4162885044</v>
      </c>
      <c r="B3752">
        <f t="shared" si="1101"/>
        <v>1281697.4229753255</v>
      </c>
      <c r="C3752" t="str">
        <f t="shared" si="1085"/>
        <v>-0.000532549056636642+0.000547406153271348i</v>
      </c>
      <c r="D3752" t="str">
        <f t="shared" si="1086"/>
        <v>0.847636316376209-1.50563475701272i</v>
      </c>
      <c r="E3752" t="str">
        <f t="shared" si="1087"/>
        <v>-2.50660791923989-3.14548619994889i</v>
      </c>
      <c r="F3752" t="str">
        <f t="shared" si="1088"/>
        <v>1.82132756649267-1.52460210118739i</v>
      </c>
      <c r="G3752" t="str">
        <f t="shared" si="1089"/>
        <v>0.625905138949493-0.483888309412522i</v>
      </c>
      <c r="H3752" t="str">
        <f t="shared" si="1090"/>
        <v>0.000183883090836063-1.14145212127641i</v>
      </c>
      <c r="I3752" t="str">
        <f t="shared" si="1091"/>
        <v>-0.0117801648608519-0.0140774846898363i</v>
      </c>
      <c r="K3752" t="str">
        <f t="shared" si="1092"/>
        <v>0.000705661444021003-0.000524369346221137i</v>
      </c>
      <c r="L3752" t="str">
        <f t="shared" si="1093"/>
        <v>0.000714285714285714-0.0009435800091104i</v>
      </c>
      <c r="M3752" t="str">
        <f t="shared" si="1094"/>
        <v>0.0025-0.0000293975211171707i</v>
      </c>
      <c r="N3752">
        <f t="shared" si="1095"/>
        <v>45.788176425389878</v>
      </c>
      <c r="O3752">
        <f t="shared" si="1096"/>
        <v>62.341363214883465</v>
      </c>
      <c r="P3752" s="3">
        <f t="shared" si="1097"/>
        <v>-62.341363214883465</v>
      </c>
      <c r="Q3752" s="3">
        <f t="shared" si="1098"/>
        <v>134.21182357461012</v>
      </c>
      <c r="R3752">
        <f t="shared" si="1099"/>
        <v>-45.788176425389878</v>
      </c>
      <c r="S3752">
        <f t="shared" si="1100"/>
        <v>1281.6974229753255</v>
      </c>
      <c r="T3752">
        <f t="shared" si="1083"/>
        <v>-62.341363214883465</v>
      </c>
    </row>
    <row r="3753" spans="1:20" x14ac:dyDescent="0.25">
      <c r="A3753">
        <f t="shared" si="1084"/>
        <v>8083744.3574704016</v>
      </c>
      <c r="B3753">
        <f t="shared" si="1101"/>
        <v>1286567.8731826318</v>
      </c>
      <c r="C3753" t="str">
        <f t="shared" si="1085"/>
        <v>-0.000525715700101412+0.000543221807605552i</v>
      </c>
      <c r="D3753" t="str">
        <f t="shared" si="1086"/>
        <v>0.842782929059448-1.50267963723516i</v>
      </c>
      <c r="E3753" t="str">
        <f t="shared" si="1087"/>
        <v>-2.49916368523204-3.124450026117i</v>
      </c>
      <c r="F3753" t="str">
        <f t="shared" si="1088"/>
        <v>1.81615420968407-1.52549690306095i</v>
      </c>
      <c r="G3753" t="str">
        <f t="shared" si="1089"/>
        <v>0.624127298064806-0.484347410311164i</v>
      </c>
      <c r="H3753" t="str">
        <f t="shared" si="1090"/>
        <v>0.000182222873147769-1.13713007698239i</v>
      </c>
      <c r="I3753" t="str">
        <f t="shared" si="1091"/>
        <v>-0.01174246722339-0.0139843428796278i</v>
      </c>
      <c r="K3753" t="str">
        <f t="shared" si="1092"/>
        <v>0.000704616144451593-0.000522701212518268i</v>
      </c>
      <c r="L3753" t="str">
        <f t="shared" si="1093"/>
        <v>0.000714285714285714-0.000940007978791001i</v>
      </c>
      <c r="M3753" t="str">
        <f t="shared" si="1094"/>
        <v>0.0025-0.0000292862334301361i</v>
      </c>
      <c r="N3753">
        <f t="shared" si="1095"/>
        <v>45.938255425689391</v>
      </c>
      <c r="O3753">
        <f t="shared" si="1096"/>
        <v>62.430088968724547</v>
      </c>
      <c r="P3753" s="3">
        <f t="shared" si="1097"/>
        <v>-62.430088968724547</v>
      </c>
      <c r="Q3753" s="3">
        <f t="shared" si="1098"/>
        <v>134.06174457431061</v>
      </c>
      <c r="R3753">
        <f t="shared" si="1099"/>
        <v>-45.938255425689391</v>
      </c>
      <c r="S3753">
        <f t="shared" si="1100"/>
        <v>1286.5678731826317</v>
      </c>
      <c r="T3753">
        <f t="shared" si="1083"/>
        <v>-62.430088968724547</v>
      </c>
    </row>
    <row r="3754" spans="1:20" x14ac:dyDescent="0.25">
      <c r="A3754">
        <f t="shared" si="1084"/>
        <v>8114462.5860287892</v>
      </c>
      <c r="B3754">
        <f t="shared" si="1101"/>
        <v>1291456.8311007258</v>
      </c>
      <c r="C3754" t="str">
        <f t="shared" si="1085"/>
        <v>-0.000518962209110914+0.000539054868075583i</v>
      </c>
      <c r="D3754" t="str">
        <f t="shared" si="1086"/>
        <v>0.837948478813961-1.49971464573854i</v>
      </c>
      <c r="E3754" t="str">
        <f t="shared" si="1087"/>
        <v>-2.49170884799942-3.10351249425446i</v>
      </c>
      <c r="F3754" t="str">
        <f t="shared" si="1088"/>
        <v>1.81097110148611-1.52637559931304i</v>
      </c>
      <c r="G3754" t="str">
        <f t="shared" si="1089"/>
        <v>0.622346106083464-0.484800402563997i</v>
      </c>
      <c r="H3754" t="str">
        <f t="shared" si="1090"/>
        <v>0.000180578936608935-1.13282440386379i</v>
      </c>
      <c r="I3754" t="str">
        <f t="shared" si="1091"/>
        <v>-0.0117047625739711-0.0138916299074721i</v>
      </c>
      <c r="K3754" t="str">
        <f t="shared" si="1092"/>
        <v>0.000703577418250667-0.00052103620852309i</v>
      </c>
      <c r="L3754" t="str">
        <f t="shared" si="1093"/>
        <v>0.000714285714285714-0.000936449470801948i</v>
      </c>
      <c r="M3754" t="str">
        <f t="shared" si="1094"/>
        <v>0.0025-0.0000291753670354016i</v>
      </c>
      <c r="N3754">
        <f t="shared" si="1095"/>
        <v>46.087965605779658</v>
      </c>
      <c r="O3754">
        <f t="shared" si="1096"/>
        <v>62.518880391355012</v>
      </c>
      <c r="P3754" s="3">
        <f t="shared" si="1097"/>
        <v>-62.518880391355012</v>
      </c>
      <c r="Q3754" s="3">
        <f t="shared" si="1098"/>
        <v>133.91203439422034</v>
      </c>
      <c r="R3754">
        <f t="shared" si="1099"/>
        <v>-46.087965605779658</v>
      </c>
      <c r="S3754">
        <f t="shared" si="1100"/>
        <v>1291.4568311007258</v>
      </c>
      <c r="T3754">
        <f t="shared" si="1083"/>
        <v>-62.518880391355012</v>
      </c>
    </row>
    <row r="3755" spans="1:20" x14ac:dyDescent="0.25">
      <c r="A3755">
        <f t="shared" si="1084"/>
        <v>8145297.5438556978</v>
      </c>
      <c r="B3755">
        <f t="shared" si="1101"/>
        <v>1296364.3670589086</v>
      </c>
      <c r="C3755" t="str">
        <f t="shared" si="1085"/>
        <v>-0.000512287796358216+0.000534905528771151i</v>
      </c>
      <c r="D3755" t="str">
        <f t="shared" si="1086"/>
        <v>0.833132993297306-1.49673992447794i</v>
      </c>
      <c r="E3755" t="str">
        <f t="shared" si="1087"/>
        <v>-2.48424356694208-3.08267343399655i</v>
      </c>
      <c r="F3755" t="str">
        <f t="shared" si="1088"/>
        <v>1.80577836384185-1.52723809572366i</v>
      </c>
      <c r="G3755" t="str">
        <f t="shared" si="1089"/>
        <v>0.620561604911594-0.485247255964566i</v>
      </c>
      <c r="H3755" t="str">
        <f t="shared" si="1090"/>
        <v>0.000178951108958562-1.12853503985631i</v>
      </c>
      <c r="I3755" t="str">
        <f t="shared" si="1091"/>
        <v>-0.0116670512549745-0.01379934507454i</v>
      </c>
      <c r="K3755" t="str">
        <f t="shared" si="1092"/>
        <v>0.000702545233211253-0.000519374351652781i</v>
      </c>
      <c r="L3755" t="str">
        <f t="shared" si="1093"/>
        <v>0.000714285714285714-0.000932904433952928i</v>
      </c>
      <c r="M3755" t="str">
        <f t="shared" si="1094"/>
        <v>0.0025-0.0000290649203381168i</v>
      </c>
      <c r="N3755">
        <f t="shared" si="1095"/>
        <v>46.237306546488668</v>
      </c>
      <c r="O3755">
        <f t="shared" si="1096"/>
        <v>62.607737172456694</v>
      </c>
      <c r="P3755" s="3">
        <f t="shared" si="1097"/>
        <v>-62.607737172456694</v>
      </c>
      <c r="Q3755" s="3">
        <f t="shared" si="1098"/>
        <v>133.76269345351133</v>
      </c>
      <c r="R3755">
        <f t="shared" si="1099"/>
        <v>-46.237306546488668</v>
      </c>
      <c r="S3755">
        <f t="shared" si="1100"/>
        <v>1296.3643670589086</v>
      </c>
      <c r="T3755">
        <f t="shared" si="1083"/>
        <v>-62.607737172456694</v>
      </c>
    </row>
    <row r="3756" spans="1:20" x14ac:dyDescent="0.25">
      <c r="A3756">
        <f t="shared" si="1084"/>
        <v>8176249.6745223505</v>
      </c>
      <c r="B3756">
        <f t="shared" si="1101"/>
        <v>1301290.5516537325</v>
      </c>
      <c r="C3756" t="str">
        <f t="shared" si="1085"/>
        <v>-0.000505691679682792+0.000530773977652595i</v>
      </c>
      <c r="D3756" t="str">
        <f t="shared" si="1086"/>
        <v>0.828336498863538-1.49375561516859i</v>
      </c>
      <c r="E3756" t="str">
        <f t="shared" si="1087"/>
        <v>-2.47676800288388-3.0619326746644i</v>
      </c>
      <c r="F3756" t="str">
        <f t="shared" si="1088"/>
        <v>1.80057611970295-1.52808429909208i</v>
      </c>
      <c r="G3756" t="str">
        <f t="shared" si="1089"/>
        <v>0.618773836801942-0.485687940648464i</v>
      </c>
      <c r="H3756" t="str">
        <f t="shared" si="1090"/>
        <v>0.000177339219838202-1.12426192313128i</v>
      </c>
      <c r="I3756" t="str">
        <f t="shared" si="1091"/>
        <v>-0.0116293336177084-0.0137074876807102i</v>
      </c>
      <c r="K3756" t="str">
        <f t="shared" si="1092"/>
        <v>0.000701519557156717-0.000517715659036867i</v>
      </c>
      <c r="L3756" t="str">
        <f t="shared" si="1093"/>
        <v>0.000714285714285714-0.000929372817247389i</v>
      </c>
      <c r="M3756" t="str">
        <f t="shared" si="1094"/>
        <v>0.0025-0.0000289548917494688i</v>
      </c>
      <c r="N3756">
        <f t="shared" si="1095"/>
        <v>46.386277840805832</v>
      </c>
      <c r="O3756">
        <f t="shared" si="1096"/>
        <v>62.696659001901082</v>
      </c>
      <c r="P3756" s="3">
        <f t="shared" si="1097"/>
        <v>-62.696659001901082</v>
      </c>
      <c r="Q3756" s="3">
        <f t="shared" si="1098"/>
        <v>133.61372215919417</v>
      </c>
      <c r="R3756">
        <f t="shared" si="1099"/>
        <v>-46.386277840805832</v>
      </c>
      <c r="S3756">
        <f t="shared" si="1100"/>
        <v>1301.2905516537326</v>
      </c>
      <c r="T3756">
        <f t="shared" ref="T3756:T3819" si="1102">P3756</f>
        <v>-62.696659001901082</v>
      </c>
    </row>
    <row r="3757" spans="1:20" x14ac:dyDescent="0.25">
      <c r="A3757">
        <f t="shared" ref="A3757:A3820" si="1103">2*PI()*B3757</f>
        <v>8207319.4232855355</v>
      </c>
      <c r="B3757">
        <f t="shared" si="1101"/>
        <v>1306235.4557500167</v>
      </c>
      <c r="C3757" t="str">
        <f t="shared" ref="C3757:C3820" si="1104">IMPRODUCT(D3757,E3757,$C$40,,K3757,$C$41)</f>
        <v>-0.000499173082083385+0.000526660396635142i</v>
      </c>
      <c r="D3757" t="str">
        <f t="shared" ref="D3757:D3820" si="1105">IMDIV(IMPRODUCT($C$37,$C$38,COMPLEX(1,A3757/$C$38)),IMSUM(-1*A3757*A3757/$C$39,COMPLEX(0,1*A3757)))</f>
        <v>0.823559020570796-1.49076185927305i</v>
      </c>
      <c r="E3757" t="str">
        <f t="shared" ref="E3757:E3820" si="1106">IMDIV(IMPRODUCT(IMSUM(F3757,G3757),$C$29,H3757),IMSUM(1,I3757))</f>
        <v>-2.46928231805677-3.04129004524225i</v>
      </c>
      <c r="F3757" t="str">
        <f t="shared" ref="F3757:F3820" si="1107">IMDIV(IMPRODUCT($C$14,$C$15,COMPLEX(1,A3757/$C$15)),IMSUM(-1*A3757*A3757/$C$16,COMPLEX(0,A3757)))</f>
        <v>1.7953644930197-1.52891411725041i</v>
      </c>
      <c r="G3757" t="str">
        <f t="shared" ref="G3757:G3820" si="1108">IMDIV(1,COMPLEX(1,A3757*$C$9*$C$10))</f>
        <v>0.616982844350425-0.486122427098035i</v>
      </c>
      <c r="H3757" t="str">
        <f t="shared" ref="H3757:H3820" si="1109">IMDIV($C$3,IMSUM(K3757,COMPLEX(0,$C$28*A3757)))</f>
        <v>0.000175743100771222-1.12000499209482i</v>
      </c>
      <c r="I3757" t="str">
        <f t="shared" ref="I3757:I3820" si="1110">IMPRODUCT(F3757,$C$29,H3757,$C$31)</f>
        <v>-0.0115916100223295-0.0136160570244713i</v>
      </c>
      <c r="K3757" t="str">
        <f t="shared" ref="K3757:K3820" si="1111">IF($C$26&lt;=0,IMDIV(1,IMSUM(IMDIV(1,L3757),1/$C$18)),IMDIV(1,IMSUM(IMDIV(1,L3757),1/$C$18,IMDIV(1,M3757))))</f>
        <v>0.000700500357942781-0.000516060147519188i</v>
      </c>
      <c r="L3757" t="str">
        <f t="shared" ref="L3757:L3820" si="1112">IMSUM($C$21/$C$22,IMDIV(1,COMPLEX(0,$C$20*$C$22*A3757)))</f>
        <v>0.000714285714285714-0.000925854569881834i</v>
      </c>
      <c r="M3757" t="str">
        <f t="shared" ref="M3757:M3820" si="1113">IMSUM($C$25/$C$26,IMDIV(1,COMPLEX(0,$C$24*$C$26*A3757)))</f>
        <v>0.0025-0.0000288452796866595i</v>
      </c>
      <c r="N3757">
        <f t="shared" ref="N3757:N3820" si="1114">ABS(R3757)</f>
        <v>46.534879093841369</v>
      </c>
      <c r="O3757">
        <f t="shared" ref="O3757:O3820" si="1115">ABS(P3757)</f>
        <v>62.785645569761598</v>
      </c>
      <c r="P3757" s="3">
        <f t="shared" ref="P3757:P3820" si="1116">20*LOG10(IMABS(C3757))</f>
        <v>-62.785645569761598</v>
      </c>
      <c r="Q3757" s="3">
        <f t="shared" ref="Q3757:Q3820" si="1117">IMARGUMENT(C3757)*180/PI()</f>
        <v>133.46512090615863</v>
      </c>
      <c r="R3757">
        <f t="shared" ref="R3757:R3820" si="1118">IF(Q3757&lt;0,Q3757+180,Q3757-180)</f>
        <v>-46.534879093841369</v>
      </c>
      <c r="S3757">
        <f t="shared" ref="S3757:S3820" si="1119">B3757/1000</f>
        <v>1306.2354557500166</v>
      </c>
      <c r="T3757">
        <f t="shared" si="1102"/>
        <v>-62.785645569761598</v>
      </c>
    </row>
    <row r="3758" spans="1:20" x14ac:dyDescent="0.25">
      <c r="A3758">
        <f t="shared" si="1103"/>
        <v>8238507.2370940214</v>
      </c>
      <c r="B3758">
        <f t="shared" ref="B3758:B3821" si="1120">B3757*(1+B$42)</f>
        <v>1311199.1504818669</v>
      </c>
      <c r="C3758" t="str">
        <f t="shared" si="1104"/>
        <v>-0.000492731231729784+0.000522564961672618i</v>
      </c>
      <c r="D3758" t="str">
        <f t="shared" si="1105"/>
        <v>0.818800582189076-1.48775879798849i</v>
      </c>
      <c r="E3758" t="str">
        <f t="shared" si="1106"/>
        <v>-2.46178667608442-3.02074537435431i</v>
      </c>
      <c r="F3758" t="str">
        <f t="shared" si="1107"/>
        <v>1.79014360873073-1.52972745907711i</v>
      </c>
      <c r="G3758" t="str">
        <f t="shared" si="1108"/>
        <v>0.615188670492604-0.486550686147031i</v>
      </c>
      <c r="H3758" t="str">
        <f t="shared" si="1109"/>
        <v>0.000174162585142281-1.11576418538689i</v>
      </c>
      <c r="I3758" t="str">
        <f t="shared" si="1110"/>
        <v>-0.0115538808377587-0.0135250524028218i</v>
      </c>
      <c r="K3758" t="str">
        <f t="shared" si="1111"/>
        <v>0.000699487603459528-0.000514407833659862i</v>
      </c>
      <c r="L3758" t="str">
        <f t="shared" si="1112"/>
        <v>0.000714285714285714-0.000922349641245108i</v>
      </c>
      <c r="M3758" t="str">
        <f t="shared" si="1113"/>
        <v>0.0025-0.0000287360825728826i</v>
      </c>
      <c r="N3758">
        <f t="shared" si="1114"/>
        <v>46.683109922783444</v>
      </c>
      <c r="O3758">
        <f t="shared" si="1115"/>
        <v>62.874696566327479</v>
      </c>
      <c r="P3758" s="3">
        <f t="shared" si="1116"/>
        <v>-62.874696566327479</v>
      </c>
      <c r="Q3758" s="3">
        <f t="shared" si="1117"/>
        <v>133.31689007721656</v>
      </c>
      <c r="R3758">
        <f t="shared" si="1118"/>
        <v>-46.683109922783444</v>
      </c>
      <c r="S3758">
        <f t="shared" si="1119"/>
        <v>1311.1991504818668</v>
      </c>
      <c r="T3758">
        <f t="shared" si="1102"/>
        <v>-62.874696566327479</v>
      </c>
    </row>
    <row r="3759" spans="1:20" x14ac:dyDescent="0.25">
      <c r="A3759">
        <f t="shared" si="1103"/>
        <v>8269813.5645949785</v>
      </c>
      <c r="B3759">
        <f t="shared" si="1120"/>
        <v>1316181.707253698</v>
      </c>
      <c r="C3759" t="str">
        <f t="shared" si="1104"/>
        <v>-0.000486365361973686+0.000518487842840811i</v>
      </c>
      <c r="D3759" t="str">
        <f t="shared" si="1105"/>
        <v>0.814061206208094-1.48474657223425i</v>
      </c>
      <c r="E3759" t="str">
        <f t="shared" si="1106"/>
        <v>-2.45428124196587-3.00029849024239i</v>
      </c>
      <c r="F3759" t="str">
        <f t="shared" si="1107"/>
        <v>1.78491359275253-1.53052423451027i</v>
      </c>
      <c r="G3759" t="str">
        <f t="shared" si="1108"/>
        <v>0.613391358500097-0.486972688985227i</v>
      </c>
      <c r="H3759" t="str">
        <f t="shared" si="1109"/>
        <v>0.000172597508177008-1.11153944188044i</v>
      </c>
      <c r="I3759" t="str">
        <f t="shared" si="1110"/>
        <v>-0.0115161464415982-0.0134344731111727i</v>
      </c>
      <c r="K3759" t="str">
        <f t="shared" si="1111"/>
        <v>0.000698481261633337-0.000512758733737225i</v>
      </c>
      <c r="L3759" t="str">
        <f t="shared" si="1112"/>
        <v>0.000714285714285714-0.000918857980917618i</v>
      </c>
      <c r="M3759" t="str">
        <f t="shared" si="1113"/>
        <v>0.0025-0.0000286272988373008i</v>
      </c>
      <c r="N3759">
        <f t="shared" si="1114"/>
        <v>46.830969956855</v>
      </c>
      <c r="O3759">
        <f t="shared" si="1115"/>
        <v>62.963811682116145</v>
      </c>
      <c r="P3759" s="3">
        <f t="shared" si="1116"/>
        <v>-62.963811682116145</v>
      </c>
      <c r="Q3759" s="3">
        <f t="shared" si="1117"/>
        <v>133.169030043145</v>
      </c>
      <c r="R3759">
        <f t="shared" si="1118"/>
        <v>-46.830969956855</v>
      </c>
      <c r="S3759">
        <f t="shared" si="1119"/>
        <v>1316.1817072536981</v>
      </c>
      <c r="T3759">
        <f t="shared" si="1102"/>
        <v>-62.963811682116145</v>
      </c>
    </row>
    <row r="3760" spans="1:20" x14ac:dyDescent="0.25">
      <c r="A3760">
        <f t="shared" si="1103"/>
        <v>8301238.8561404403</v>
      </c>
      <c r="B3760">
        <f t="shared" si="1120"/>
        <v>1321183.1977412621</v>
      </c>
      <c r="C3760" t="str">
        <f t="shared" si="1104"/>
        <v>-0.00048007471135851+0.000514429204420361i</v>
      </c>
      <c r="D3760" t="str">
        <f t="shared" si="1105"/>
        <v>0.809340913845278-1.48172532263942i</v>
      </c>
      <c r="E3760" t="str">
        <f t="shared" si="1106"/>
        <v>-2.4467661820589-2.9799492207434i</v>
      </c>
      <c r="F3760" t="str">
        <f t="shared" si="1107"/>
        <v>1.77967457196884-1.53130435456091i</v>
      </c>
      <c r="G3760" t="str">
        <f t="shared" si="1108"/>
        <v>0.611590951976905-0.487388407163002i</v>
      </c>
      <c r="H3760" t="str">
        <f t="shared" si="1109"/>
        <v>0.00017104770692187-1.10733070068052i</v>
      </c>
      <c r="I3760" t="str">
        <f t="shared" si="1110"/>
        <v>-0.0114784072200462-0.0133443184432507i</v>
      </c>
      <c r="K3760" t="str">
        <f t="shared" si="1111"/>
        <v>0.000697481300428825-0.000511112863749824i</v>
      </c>
      <c r="L3760" t="str">
        <f t="shared" si="1112"/>
        <v>0.000714285714285714-0.000915379538670671i</v>
      </c>
      <c r="M3760" t="str">
        <f t="shared" si="1113"/>
        <v>0.0025-0.0000285189269150237i</v>
      </c>
      <c r="N3760">
        <f t="shared" si="1114"/>
        <v>46.978458837272797</v>
      </c>
      <c r="O3760">
        <f t="shared" si="1115"/>
        <v>63.052990607886137</v>
      </c>
      <c r="P3760" s="3">
        <f t="shared" si="1116"/>
        <v>-63.052990607886137</v>
      </c>
      <c r="Q3760" s="3">
        <f t="shared" si="1117"/>
        <v>133.0215411627272</v>
      </c>
      <c r="R3760">
        <f t="shared" si="1118"/>
        <v>-46.978458837272797</v>
      </c>
      <c r="S3760">
        <f t="shared" si="1119"/>
        <v>1321.1831977412621</v>
      </c>
      <c r="T3760">
        <f t="shared" si="1102"/>
        <v>-63.052990607886137</v>
      </c>
    </row>
    <row r="3761" spans="1:20" x14ac:dyDescent="0.25">
      <c r="A3761">
        <f t="shared" si="1103"/>
        <v>8332783.5637937738</v>
      </c>
      <c r="B3761">
        <f t="shared" si="1120"/>
        <v>1326203.6938926789</v>
      </c>
      <c r="C3761" t="str">
        <f t="shared" si="1104"/>
        <v>-0.000473858523628256+0.000510389204979137i</v>
      </c>
      <c r="D3761" t="str">
        <f t="shared" si="1105"/>
        <v>0.804639725053861-1.4786951895307i</v>
      </c>
      <c r="E3761" t="str">
        <f t="shared" si="1106"/>
        <v>-2.43924166406281-2.95969739326702i</v>
      </c>
      <c r="F3761" t="str">
        <f t="shared" si="1107"/>
        <v>1.77442667421965-1.53206773132598i</v>
      </c>
      <c r="G3761" t="str">
        <f t="shared" si="1108"/>
        <v>0.609787494855671-0.48779781259587i</v>
      </c>
      <c r="H3761" t="str">
        <f t="shared" si="1109"/>
        <v>0.000169513020224262-1.10313790112337i</v>
      </c>
      <c r="I3761" t="str">
        <f t="shared" si="1110"/>
        <v>-0.0114406635678096-0.0132545876910009i</v>
      </c>
      <c r="K3761" t="str">
        <f t="shared" si="1111"/>
        <v>0.000696487687850735-0.000509470239418363i</v>
      </c>
      <c r="L3761" t="str">
        <f t="shared" si="1112"/>
        <v>0.000714285714285714-0.000911914264465701i</v>
      </c>
      <c r="M3761" t="str">
        <f t="shared" si="1113"/>
        <v>0.0025-0.0000284109652470848i</v>
      </c>
      <c r="N3761">
        <f t="shared" si="1114"/>
        <v>47.125576217201996</v>
      </c>
      <c r="O3761">
        <f t="shared" si="1115"/>
        <v>63.14223303465041</v>
      </c>
      <c r="P3761" s="3">
        <f t="shared" si="1116"/>
        <v>-63.14223303465041</v>
      </c>
      <c r="Q3761" s="3">
        <f t="shared" si="1117"/>
        <v>132.874423782798</v>
      </c>
      <c r="R3761">
        <f t="shared" si="1118"/>
        <v>-47.125576217201996</v>
      </c>
      <c r="S3761">
        <f t="shared" si="1119"/>
        <v>1326.203693892679</v>
      </c>
      <c r="T3761">
        <f t="shared" si="1102"/>
        <v>-63.14223303465041</v>
      </c>
    </row>
    <row r="3762" spans="1:20" x14ac:dyDescent="0.25">
      <c r="A3762">
        <f t="shared" si="1103"/>
        <v>8364448.1413361905</v>
      </c>
      <c r="B3762">
        <f t="shared" si="1120"/>
        <v>1331243.2679294711</v>
      </c>
      <c r="C3762" t="str">
        <f t="shared" si="1104"/>
        <v>-0.000467716047735485+0.000506367997454237i</v>
      </c>
      <c r="D3762" t="str">
        <f t="shared" si="1105"/>
        <v>0.79995765853114-1.47565631292035i</v>
      </c>
      <c r="E3762" t="str">
        <f t="shared" si="1106"/>
        <v>-2.43170785700141-2.93954283477409i</v>
      </c>
      <c r="F3762" t="str">
        <f t="shared" si="1107"/>
        <v>1.76917002829027-1.53281427800146i</v>
      </c>
      <c r="G3762" t="str">
        <f t="shared" si="1108"/>
        <v>0.607981031393873-0.488200877568973i</v>
      </c>
      <c r="H3762" t="str">
        <f t="shared" si="1109"/>
        <v>0.000167993288712766-1.09896098277559i</v>
      </c>
      <c r="I3762" t="str">
        <f t="shared" si="1110"/>
        <v>-0.0114029158880186-0.0131652801444929i</v>
      </c>
      <c r="K3762" t="str">
        <f t="shared" si="1111"/>
        <v>0.0006955003919458-0.000507830876187688i</v>
      </c>
      <c r="L3762" t="str">
        <f t="shared" si="1112"/>
        <v>0.000714285714285714-0.000908462108453579i</v>
      </c>
      <c r="M3762" t="str">
        <f t="shared" si="1113"/>
        <v>0.0025-0.0000283034122804192i</v>
      </c>
      <c r="N3762">
        <f t="shared" si="1114"/>
        <v>47.272321761711311</v>
      </c>
      <c r="O3762">
        <f t="shared" si="1115"/>
        <v>63.231538653688048</v>
      </c>
      <c r="P3762" s="3">
        <f t="shared" si="1116"/>
        <v>-63.231538653688048</v>
      </c>
      <c r="Q3762" s="3">
        <f t="shared" si="1117"/>
        <v>132.72767823828869</v>
      </c>
      <c r="R3762">
        <f t="shared" si="1118"/>
        <v>-47.272321761711311</v>
      </c>
      <c r="S3762">
        <f t="shared" si="1119"/>
        <v>1331.2432679294711</v>
      </c>
      <c r="T3762">
        <f t="shared" si="1102"/>
        <v>-63.231538653688048</v>
      </c>
    </row>
    <row r="3763" spans="1:20" x14ac:dyDescent="0.25">
      <c r="A3763">
        <f t="shared" si="1103"/>
        <v>8396233.0442732684</v>
      </c>
      <c r="B3763">
        <f t="shared" si="1120"/>
        <v>1336301.9923476032</v>
      </c>
      <c r="C3763" t="str">
        <f t="shared" si="1104"/>
        <v>-0.000461646537848238+0.000502365729233425i</v>
      </c>
      <c r="D3763" t="str">
        <f t="shared" si="1105"/>
        <v>0.795294731726783-1.47260883249433i</v>
      </c>
      <c r="E3763" t="str">
        <f t="shared" si="1106"/>
        <v>-2.42416493120535-2.91948537175456i</v>
      </c>
      <c r="F3763" t="str">
        <f t="shared" si="1107"/>
        <v>1.76390476389989-1.53354390889515i</v>
      </c>
      <c r="G3763" t="str">
        <f t="shared" si="1108"/>
        <v>0.606171606169932-0.488597574741522i</v>
      </c>
      <c r="H3763" t="str">
        <f t="shared" si="1109"/>
        <v>0.000166488354777636-1.09479988543321i</v>
      </c>
      <c r="I3763" t="str">
        <f t="shared" si="1110"/>
        <v>-0.0113651645921371-0.0130763950918247i</v>
      </c>
      <c r="K3763" t="str">
        <f t="shared" si="1111"/>
        <v>0.000694519380804574-0.000506194789228752i</v>
      </c>
      <c r="L3763" t="str">
        <f t="shared" si="1112"/>
        <v>0.000714285714285714-0.000905023020973877i</v>
      </c>
      <c r="M3763" t="str">
        <f t="shared" si="1113"/>
        <v>0.0025-0.0000281962664678414i</v>
      </c>
      <c r="N3763">
        <f t="shared" si="1114"/>
        <v>47.418695147729693</v>
      </c>
      <c r="O3763">
        <f t="shared" si="1115"/>
        <v>63.320907156557638</v>
      </c>
      <c r="P3763" s="3">
        <f t="shared" si="1116"/>
        <v>-63.320907156557638</v>
      </c>
      <c r="Q3763" s="3">
        <f t="shared" si="1117"/>
        <v>132.58130485227031</v>
      </c>
      <c r="R3763">
        <f t="shared" si="1118"/>
        <v>-47.418695147729693</v>
      </c>
      <c r="S3763">
        <f t="shared" si="1119"/>
        <v>1336.3019923476031</v>
      </c>
      <c r="T3763">
        <f t="shared" si="1102"/>
        <v>-63.320907156557638</v>
      </c>
    </row>
    <row r="3764" spans="1:20" x14ac:dyDescent="0.25">
      <c r="A3764">
        <f t="shared" si="1103"/>
        <v>8428138.7298415061</v>
      </c>
      <c r="B3764">
        <f t="shared" si="1120"/>
        <v>1341379.9399185241</v>
      </c>
      <c r="C3764" t="str">
        <f t="shared" si="1104"/>
        <v>-0.000455649253356125+0.000498382542236117i</v>
      </c>
      <c r="D3764" t="str">
        <f t="shared" si="1105"/>
        <v>0.790650960851284-1.4695528876006i</v>
      </c>
      <c r="E3764" t="str">
        <f t="shared" si="1106"/>
        <v>-2.41661305829431-2.89952483020619i</v>
      </c>
      <c r="F3764" t="str">
        <f t="shared" si="1107"/>
        <v>1.75863101169011-1.53425653943934i</v>
      </c>
      <c r="G3764" t="str">
        <f t="shared" si="1108"/>
        <v>0.604359264079265-0.488987877151197i</v>
      </c>
      <c r="H3764" t="str">
        <f t="shared" si="1109"/>
        <v>0.000164998062551454-1.09065454912087i</v>
      </c>
      <c r="I3764" t="str">
        <f t="shared" si="1110"/>
        <v>-0.0113274100998737-0.0129879318190298i</v>
      </c>
      <c r="K3764" t="str">
        <f t="shared" si="1111"/>
        <v>0.000693544622563236-0.000504561993440605i</v>
      </c>
      <c r="L3764" t="str">
        <f t="shared" si="1112"/>
        <v>0.000714285714285714-0.000901596952554172i</v>
      </c>
      <c r="M3764" t="str">
        <f t="shared" si="1113"/>
        <v>0.0025-0.0000280895262680229i</v>
      </c>
      <c r="N3764">
        <f t="shared" si="1114"/>
        <v>47.564696063999122</v>
      </c>
      <c r="O3764">
        <f t="shared" si="1115"/>
        <v>63.410338235109435</v>
      </c>
      <c r="P3764" s="3">
        <f t="shared" si="1116"/>
        <v>-63.410338235109435</v>
      </c>
      <c r="Q3764" s="3">
        <f t="shared" si="1117"/>
        <v>132.43530393600088</v>
      </c>
      <c r="R3764">
        <f t="shared" si="1118"/>
        <v>-47.564696063999122</v>
      </c>
      <c r="S3764">
        <f t="shared" si="1119"/>
        <v>1341.3799399185241</v>
      </c>
      <c r="T3764">
        <f t="shared" si="1102"/>
        <v>-63.410338235109435</v>
      </c>
    </row>
    <row r="3765" spans="1:20" x14ac:dyDescent="0.25">
      <c r="A3765">
        <f t="shared" si="1103"/>
        <v>8460165.6570149045</v>
      </c>
      <c r="B3765">
        <f t="shared" si="1120"/>
        <v>1346477.1836902145</v>
      </c>
      <c r="C3765" t="str">
        <f t="shared" si="1104"/>
        <v>-0.000449723458875438+0.000494418572993849i</v>
      </c>
      <c r="D3765" t="str">
        <f t="shared" si="1105"/>
        <v>0.786026360884499-1.46648861723757i</v>
      </c>
      <c r="E3765" t="str">
        <f t="shared" si="1106"/>
        <v>-2.40905241115894-2.87966103561313i</v>
      </c>
      <c r="F3765" t="str">
        <f t="shared" si="1107"/>
        <v>1.75334890321327-1.53495208620344i</v>
      </c>
      <c r="G3765" t="str">
        <f t="shared" si="1108"/>
        <v>0.602544050330257-0.4893717582185i</v>
      </c>
      <c r="H3765" t="str">
        <f t="shared" si="1109"/>
        <v>0.000163522257889994-1.0865249140909i</v>
      </c>
      <c r="I3765" t="str">
        <f t="shared" si="1110"/>
        <v>-0.0112896528390906-0.0128998896099839i</v>
      </c>
      <c r="K3765" t="str">
        <f t="shared" si="1111"/>
        <v>0.000692576085405361-0.000502932503452361i</v>
      </c>
      <c r="L3765" t="str">
        <f t="shared" si="1112"/>
        <v>0.000714285714285714-0.000898183853909316i</v>
      </c>
      <c r="M3765" t="str">
        <f t="shared" si="1113"/>
        <v>0.0025-0.0000279831901454702i</v>
      </c>
      <c r="N3765">
        <f t="shared" si="1114"/>
        <v>47.710324211029445</v>
      </c>
      <c r="O3765">
        <f t="shared" si="1115"/>
        <v>63.499831581498157</v>
      </c>
      <c r="P3765" s="3">
        <f t="shared" si="1116"/>
        <v>-63.499831581498157</v>
      </c>
      <c r="Q3765" s="3">
        <f t="shared" si="1117"/>
        <v>132.28967578897056</v>
      </c>
      <c r="R3765">
        <f t="shared" si="1118"/>
        <v>-47.710324211029445</v>
      </c>
      <c r="S3765">
        <f t="shared" si="1119"/>
        <v>1346.4771836902146</v>
      </c>
      <c r="T3765">
        <f t="shared" si="1102"/>
        <v>-63.499831581498157</v>
      </c>
    </row>
    <row r="3766" spans="1:20" x14ac:dyDescent="0.25">
      <c r="A3766">
        <f t="shared" si="1103"/>
        <v>8492314.2865115609</v>
      </c>
      <c r="B3766">
        <f t="shared" si="1120"/>
        <v>1351593.7969882374</v>
      </c>
      <c r="C3766" t="str">
        <f t="shared" si="1104"/>
        <v>-0.000443868424253438+0.000490473952730304i</v>
      </c>
      <c r="D3766" t="str">
        <f t="shared" si="1105"/>
        <v>0.781420945584334-1.46341616004277i</v>
      </c>
      <c r="E3766" t="str">
        <f t="shared" si="1106"/>
        <v>-2.40148316394265-2.85989381292512i</v>
      </c>
      <c r="F3766" t="str">
        <f t="shared" si="1107"/>
        <v>1.74805857092048-1.5356304669064i</v>
      </c>
      <c r="G3766" t="str">
        <f t="shared" si="1108"/>
        <v>0.600726010440166-0.489749191751051i</v>
      </c>
      <c r="H3766" t="str">
        <f t="shared" si="1109"/>
        <v>0.000162060788353272-1.0824109208225i</v>
      </c>
      <c r="I3766" t="str">
        <f t="shared" si="1110"/>
        <v>-0.0112518932457133-0.0128122677463132i</v>
      </c>
      <c r="K3766" t="str">
        <f t="shared" si="1111"/>
        <v>0.000691613737563658-0.00050130633362519i</v>
      </c>
      <c r="L3766" t="str">
        <f t="shared" si="1112"/>
        <v>0.000714285714285714-0.000894783675940741i</v>
      </c>
      <c r="M3766" t="str">
        <f t="shared" si="1113"/>
        <v>0.0025-0.0000278772565705022i</v>
      </c>
      <c r="N3766">
        <f t="shared" si="1114"/>
        <v>47.85557930105162</v>
      </c>
      <c r="O3766">
        <f t="shared" si="1115"/>
        <v>63.589386888194454</v>
      </c>
      <c r="P3766" s="3">
        <f t="shared" si="1116"/>
        <v>-63.589386888194454</v>
      </c>
      <c r="Q3766" s="3">
        <f t="shared" si="1117"/>
        <v>132.14442069894838</v>
      </c>
      <c r="R3766">
        <f t="shared" si="1118"/>
        <v>-47.85557930105162</v>
      </c>
      <c r="S3766">
        <f t="shared" si="1119"/>
        <v>1351.5937969882375</v>
      </c>
      <c r="T3766">
        <f t="shared" si="1102"/>
        <v>-63.589386888194454</v>
      </c>
    </row>
    <row r="3767" spans="1:20" x14ac:dyDescent="0.25">
      <c r="A3767">
        <f t="shared" si="1103"/>
        <v>8524585.0808003061</v>
      </c>
      <c r="B3767">
        <f t="shared" si="1120"/>
        <v>1356729.8534167928</v>
      </c>
      <c r="C3767" t="str">
        <f t="shared" si="1104"/>
        <v>-0.00043808342457168+0.000486548807440709i</v>
      </c>
      <c r="D3767" t="str">
        <f t="shared" si="1105"/>
        <v>0.776834727495453-1.46033565428157i</v>
      </c>
      <c r="E3767" t="str">
        <f t="shared" si="1106"/>
        <v>-2.39390549202289-2.84022298653662i</v>
      </c>
      <c r="F3767" t="str">
        <f t="shared" si="1107"/>
        <v>1.74276014814955-1.53629160042896i</v>
      </c>
      <c r="G3767" t="str">
        <f t="shared" si="1108"/>
        <v>0.59890519023096-0.490120151947844i</v>
      </c>
      <c r="H3767" t="str">
        <f t="shared" si="1109"/>
        <v>0.000160613503186789-1.07831251002085i</v>
      </c>
      <c r="I3767" t="str">
        <f t="shared" si="1110"/>
        <v>-0.0112141317636367-0.0127250655073036i</v>
      </c>
      <c r="K3767" t="str">
        <f t="shared" si="1111"/>
        <v>0.000690657547321686-0.000499683498054291i</v>
      </c>
      <c r="L3767" t="str">
        <f t="shared" si="1112"/>
        <v>0.000714285714285714-0.000891396369735744i</v>
      </c>
      <c r="M3767" t="str">
        <f t="shared" si="1113"/>
        <v>0.0025-0.0000277717240192291i</v>
      </c>
      <c r="N3767">
        <f t="shared" si="1114"/>
        <v>48.000461057968806</v>
      </c>
      <c r="O3767">
        <f t="shared" si="1115"/>
        <v>63.679003847998025</v>
      </c>
      <c r="P3767" s="3">
        <f t="shared" si="1116"/>
        <v>-63.679003847998025</v>
      </c>
      <c r="Q3767" s="3">
        <f t="shared" si="1117"/>
        <v>131.99953894203119</v>
      </c>
      <c r="R3767">
        <f t="shared" si="1118"/>
        <v>-48.000461057968806</v>
      </c>
      <c r="S3767">
        <f t="shared" si="1119"/>
        <v>1356.7298534167928</v>
      </c>
      <c r="T3767">
        <f t="shared" si="1102"/>
        <v>-63.679003847998025</v>
      </c>
    </row>
    <row r="3768" spans="1:20" x14ac:dyDescent="0.25">
      <c r="A3768">
        <f t="shared" si="1103"/>
        <v>8556978.5041073486</v>
      </c>
      <c r="B3768">
        <f t="shared" si="1120"/>
        <v>1361885.4268597767</v>
      </c>
      <c r="C3768" t="str">
        <f t="shared" si="1104"/>
        <v>-0.000432367740148508+0.000482643257970829i</v>
      </c>
      <c r="D3768" t="str">
        <f t="shared" si="1105"/>
        <v>0.772267717958145-1.4572472378362i</v>
      </c>
      <c r="E3768" t="str">
        <f t="shared" si="1106"/>
        <v>-2.38631957199242-2.82064838026631i</v>
      </c>
      <c r="F3768" t="str">
        <f t="shared" si="1107"/>
        <v>1.73745376911265-1.53693540682582i</v>
      </c>
      <c r="G3768" t="str">
        <f t="shared" si="1108"/>
        <v>0.597081635825088-0.490484613403443i</v>
      </c>
      <c r="H3768" t="str">
        <f t="shared" si="1109"/>
        <v>0.000159180253302964-1.07422962261627i</v>
      </c>
      <c r="I3768" t="str">
        <f t="shared" si="1110"/>
        <v>-0.0111763688446323-0.0126382821698104i</v>
      </c>
      <c r="K3768" t="str">
        <f t="shared" si="1111"/>
        <v>0.000689707483015532-0.000498064010570883i</v>
      </c>
      <c r="L3768" t="str">
        <f t="shared" si="1112"/>
        <v>0.000714285714285714-0.000888021886566788i</v>
      </c>
      <c r="M3768" t="str">
        <f t="shared" si="1113"/>
        <v>0.0025-0.0000276665909735298i</v>
      </c>
      <c r="N3768">
        <f t="shared" si="1114"/>
        <v>48.144969217311143</v>
      </c>
      <c r="O3768">
        <f t="shared" si="1115"/>
        <v>63.76868215404923</v>
      </c>
      <c r="P3768" s="3">
        <f t="shared" si="1116"/>
        <v>-63.76868215404923</v>
      </c>
      <c r="Q3768" s="3">
        <f t="shared" si="1117"/>
        <v>131.85503078268886</v>
      </c>
      <c r="R3768">
        <f t="shared" si="1118"/>
        <v>-48.144969217311143</v>
      </c>
      <c r="S3768">
        <f t="shared" si="1119"/>
        <v>1361.8854268597768</v>
      </c>
      <c r="T3768">
        <f t="shared" si="1102"/>
        <v>-63.76868215404923</v>
      </c>
    </row>
    <row r="3769" spans="1:20" x14ac:dyDescent="0.25">
      <c r="A3769">
        <f t="shared" si="1103"/>
        <v>8589495.0224229563</v>
      </c>
      <c r="B3769">
        <f t="shared" si="1120"/>
        <v>1367060.591481844</v>
      </c>
      <c r="C3769" t="str">
        <f t="shared" si="1104"/>
        <v>-0.0004267206565407+0.000478757420095353i</v>
      </c>
      <c r="D3769" t="str">
        <f t="shared" si="1105"/>
        <v>0.767719927117296-1.45415104819487i</v>
      </c>
      <c r="E3769" t="str">
        <f t="shared" si="1106"/>
        <v>-2.3787255816401-2.80116981733682i</v>
      </c>
      <c r="F3769" t="str">
        <f t="shared" si="1107"/>
        <v>1.7321395688838-1.53756180733758i</v>
      </c>
      <c r="G3769" t="str">
        <f t="shared" si="1108"/>
        <v>0.595255393641182-0.49084255111213i</v>
      </c>
      <c r="H3769" t="str">
        <f t="shared" si="1109"/>
        <v>0.000157760891262751-1.07016219976333i</v>
      </c>
      <c r="I3769" t="str">
        <f t="shared" si="1110"/>
        <v>-0.0111386049482531-0.0125519170081688i</v>
      </c>
      <c r="K3769" t="str">
        <f t="shared" si="1111"/>
        <v>0.000688763513035469-0.000496447884744195i</v>
      </c>
      <c r="L3769" t="str">
        <f t="shared" si="1112"/>
        <v>0.000714285714285714-0.000884660177890806i</v>
      </c>
      <c r="M3769" t="str">
        <f t="shared" si="1113"/>
        <v>0.0025-0.0000275618559210298i</v>
      </c>
      <c r="N3769">
        <f t="shared" si="1114"/>
        <v>48.289103526184789</v>
      </c>
      <c r="O3769">
        <f t="shared" si="1115"/>
        <v>63.858421499841242</v>
      </c>
      <c r="P3769" s="3">
        <f t="shared" si="1116"/>
        <v>-63.858421499841242</v>
      </c>
      <c r="Q3769" s="3">
        <f t="shared" si="1117"/>
        <v>131.71089647381521</v>
      </c>
      <c r="R3769">
        <f t="shared" si="1118"/>
        <v>-48.289103526184789</v>
      </c>
      <c r="S3769">
        <f t="shared" si="1119"/>
        <v>1367.0605914818439</v>
      </c>
      <c r="T3769">
        <f t="shared" si="1102"/>
        <v>-63.858421499841242</v>
      </c>
    </row>
    <row r="3770" spans="1:20" x14ac:dyDescent="0.25">
      <c r="A3770">
        <f t="shared" si="1103"/>
        <v>8622135.1035081651</v>
      </c>
      <c r="B3770">
        <f t="shared" si="1120"/>
        <v>1372255.421729475</v>
      </c>
      <c r="C3770" t="str">
        <f t="shared" si="1104"/>
        <v>-0.000421141464544239+0.000474891404595766i</v>
      </c>
      <c r="D3770" t="str">
        <f t="shared" si="1105"/>
        <v>0.763191363931348-1.45104722244101i</v>
      </c>
      <c r="E3770" t="str">
        <f t="shared" si="1106"/>
        <v>-2.37112369993169-2.78178712035489i</v>
      </c>
      <c r="F3770" t="str">
        <f t="shared" si="1107"/>
        <v>1.72681768338621-1.53817072440261i</v>
      </c>
      <c r="G3770" t="str">
        <f t="shared" si="1108"/>
        <v>0.593426510389688-0.491193940471995i</v>
      </c>
      <c r="H3770" t="str">
        <f t="shared" si="1109"/>
        <v>0.000156355271257443-1.06611018284004i</v>
      </c>
      <c r="I3770" t="str">
        <f t="shared" si="1110"/>
        <v>-0.0111008405417385-0.0124659692941072i</v>
      </c>
      <c r="K3770" t="str">
        <f t="shared" si="1111"/>
        <v>0.000687825605827566-0.000494835133883433i</v>
      </c>
      <c r="L3770" t="str">
        <f t="shared" si="1112"/>
        <v>0.000714285714285714-0.000881311195348484i</v>
      </c>
      <c r="M3770" t="str">
        <f t="shared" si="1113"/>
        <v>0.0025-0.0000274575173550805i</v>
      </c>
      <c r="N3770">
        <f t="shared" si="1114"/>
        <v>48.432863743223805</v>
      </c>
      <c r="O3770">
        <f t="shared" si="1115"/>
        <v>63.948221579232147</v>
      </c>
      <c r="P3770" s="3">
        <f t="shared" si="1116"/>
        <v>-63.948221579232147</v>
      </c>
      <c r="Q3770" s="3">
        <f t="shared" si="1117"/>
        <v>131.56713625677619</v>
      </c>
      <c r="R3770">
        <f t="shared" si="1118"/>
        <v>-48.432863743223805</v>
      </c>
      <c r="S3770">
        <f t="shared" si="1119"/>
        <v>1372.2554217294751</v>
      </c>
      <c r="T3770">
        <f t="shared" si="1102"/>
        <v>-63.948221579232147</v>
      </c>
    </row>
    <row r="3771" spans="1:20" x14ac:dyDescent="0.25">
      <c r="A3771">
        <f t="shared" si="1103"/>
        <v>8654899.2169014961</v>
      </c>
      <c r="B3771">
        <f t="shared" si="1120"/>
        <v>1377469.9923320471</v>
      </c>
      <c r="C3771" t="str">
        <f t="shared" si="1104"/>
        <v>-0.000415629460194276+0.000471045317337717i</v>
      </c>
      <c r="D3771" t="str">
        <f t="shared" si="1105"/>
        <v>0.758682036181494-1.4479358972428i</v>
      </c>
      <c r="E3771" t="str">
        <f t="shared" si="1106"/>
        <v>-2.36351410699027-2.76250011129147i</v>
      </c>
      <c r="F3771" t="str">
        <f t="shared" si="1107"/>
        <v>1.72148824937933-1.53876208166868i</v>
      </c>
      <c r="G3771" t="str">
        <f t="shared" si="1108"/>
        <v>0.591595033068438-0.491538757288977i</v>
      </c>
      <c r="H3771" t="str">
        <f t="shared" si="1109"/>
        <v>0.000154963249090668-1.06207351344698i</v>
      </c>
      <c r="I3771" t="str">
        <f t="shared" si="1110"/>
        <v>-0.011063076099917-0.0123804382966587i</v>
      </c>
      <c r="K3771" t="str">
        <f t="shared" si="1111"/>
        <v>0.000686893729895296-0.000493225771039783i</v>
      </c>
      <c r="L3771" t="str">
        <f t="shared" si="1112"/>
        <v>0.000714285714285714-0.000877974890763577i</v>
      </c>
      <c r="M3771" t="str">
        <f t="shared" si="1113"/>
        <v>0.0025-0.0000273535737747365i</v>
      </c>
      <c r="N3771">
        <f t="shared" si="1114"/>
        <v>48.576249638542492</v>
      </c>
      <c r="O3771">
        <f t="shared" si="1115"/>
        <v>64.038082086456455</v>
      </c>
      <c r="P3771" s="3">
        <f t="shared" si="1116"/>
        <v>-64.038082086456455</v>
      </c>
      <c r="Q3771" s="3">
        <f t="shared" si="1117"/>
        <v>131.42375036145751</v>
      </c>
      <c r="R3771">
        <f t="shared" si="1118"/>
        <v>-48.576249638542492</v>
      </c>
      <c r="S3771">
        <f t="shared" si="1119"/>
        <v>1377.469992332047</v>
      </c>
      <c r="T3771">
        <f t="shared" si="1102"/>
        <v>-64.038082086456455</v>
      </c>
    </row>
    <row r="3772" spans="1:20" x14ac:dyDescent="0.25">
      <c r="A3772">
        <f t="shared" si="1103"/>
        <v>8687787.8339257222</v>
      </c>
      <c r="B3772">
        <f t="shared" si="1120"/>
        <v>1382704.378302909</v>
      </c>
      <c r="C3772" t="str">
        <f t="shared" si="1104"/>
        <v>-0.000410183944764286+0.000467219259347751i</v>
      </c>
      <c r="D3772" t="str">
        <f t="shared" si="1105"/>
        <v>0.754191950480847-1.44481720884273i</v>
      </c>
      <c r="E3772" t="str">
        <f t="shared" si="1106"/>
        <v>-2.35589698407627-2.74330861146243i</v>
      </c>
      <c r="F3772" t="str">
        <f t="shared" si="1107"/>
        <v>1.7161514044458-1.53933580400445i</v>
      </c>
      <c r="G3772" t="str">
        <f t="shared" si="1108"/>
        <v>0.589761008958156-0.491876977780841i</v>
      </c>
      <c r="H3772" t="str">
        <f t="shared" si="1109"/>
        <v>0.000153584682160557-1.05805213340644i</v>
      </c>
      <c r="I3772" t="str">
        <f t="shared" si="1110"/>
        <v>-0.0110253121051091-0.0122953232820761i</v>
      </c>
      <c r="K3772" t="str">
        <f t="shared" si="1111"/>
        <v>0.000685967853801095-0.000491619809008395i</v>
      </c>
      <c r="L3772" t="str">
        <f t="shared" si="1112"/>
        <v>0.000714285714285714-0.000874651216142234i</v>
      </c>
      <c r="M3772" t="str">
        <f t="shared" si="1113"/>
        <v>0.0025-0.0000272500236847345i</v>
      </c>
      <c r="N3772">
        <f t="shared" si="1114"/>
        <v>48.719260993681274</v>
      </c>
      <c r="O3772">
        <f t="shared" si="1115"/>
        <v>64.128002716137217</v>
      </c>
      <c r="P3772" s="3">
        <f t="shared" si="1116"/>
        <v>-64.128002716137217</v>
      </c>
      <c r="Q3772" s="3">
        <f t="shared" si="1117"/>
        <v>131.28073900631873</v>
      </c>
      <c r="R3772">
        <f t="shared" si="1118"/>
        <v>-48.719260993681274</v>
      </c>
      <c r="S3772">
        <f t="shared" si="1119"/>
        <v>1382.7043783029089</v>
      </c>
      <c r="T3772">
        <f t="shared" si="1102"/>
        <v>-64.128002716137217</v>
      </c>
    </row>
    <row r="3773" spans="1:20" x14ac:dyDescent="0.25">
      <c r="A3773">
        <f t="shared" si="1103"/>
        <v>8720801.4276946411</v>
      </c>
      <c r="B3773">
        <f t="shared" si="1120"/>
        <v>1387958.6549404601</v>
      </c>
      <c r="C3773" t="str">
        <f t="shared" si="1104"/>
        <v>-0.000404804224764396+0.000463413326889589i</v>
      </c>
      <c r="D3773" t="str">
        <f t="shared" si="1105"/>
        <v>0.749721112283722-1.44169129304743i</v>
      </c>
      <c r="E3773" t="str">
        <f t="shared" si="1106"/>
        <v>-2.34827251356766-2.72421244150936i</v>
      </c>
      <c r="F3773" t="str">
        <f t="shared" si="1107"/>
        <v>1.71080728697819-1.53989181751084i</v>
      </c>
      <c r="G3773" t="str">
        <f t="shared" si="1108"/>
        <v>0.587924485617892-0.492208578581102i</v>
      </c>
      <c r="H3773" t="str">
        <f t="shared" si="1109"/>
        <v>0.000152219429442104-1.05404598476162i</v>
      </c>
      <c r="I3773" t="str">
        <f t="shared" si="1110"/>
        <v>-0.0109875490470286-0.0122106235137469i</v>
      </c>
      <c r="K3773" t="str">
        <f t="shared" si="1111"/>
        <v>0.000685047946167901-0.000490017260330366i</v>
      </c>
      <c r="L3773" t="str">
        <f t="shared" si="1112"/>
        <v>0.000714285714285714-0.000871340123672287i</v>
      </c>
      <c r="M3773" t="str">
        <f t="shared" si="1113"/>
        <v>0.0025-0.0000271468655954717i</v>
      </c>
      <c r="N3773">
        <f t="shared" si="1114"/>
        <v>48.86189760156023</v>
      </c>
      <c r="O3773">
        <f t="shared" si="1115"/>
        <v>64.217983163297191</v>
      </c>
      <c r="P3773" s="3">
        <f t="shared" si="1116"/>
        <v>-64.217983163297191</v>
      </c>
      <c r="Q3773" s="3">
        <f t="shared" si="1117"/>
        <v>131.13810239843977</v>
      </c>
      <c r="R3773">
        <f t="shared" si="1118"/>
        <v>-48.86189760156023</v>
      </c>
      <c r="S3773">
        <f t="shared" si="1119"/>
        <v>1387.9586549404601</v>
      </c>
      <c r="T3773">
        <f t="shared" si="1102"/>
        <v>-64.217983163297191</v>
      </c>
    </row>
    <row r="3774" spans="1:20" x14ac:dyDescent="0.25">
      <c r="A3774">
        <f t="shared" si="1103"/>
        <v>8753940.473119881</v>
      </c>
      <c r="B3774">
        <f t="shared" si="1120"/>
        <v>1393232.8978292339</v>
      </c>
      <c r="C3774" t="str">
        <f t="shared" si="1104"/>
        <v>-0.000399489611938927+0.000459627611539732i</v>
      </c>
      <c r="D3774" t="str">
        <f t="shared" si="1105"/>
        <v>0.745269525895021-1.43855828521763i</v>
      </c>
      <c r="E3774" t="str">
        <f t="shared" si="1106"/>
        <v>-2.34064087893941-2.70521142138058i</v>
      </c>
      <c r="F3774" t="str">
        <f t="shared" si="1107"/>
        <v>1.70545603616549-1.54043004953213i</v>
      </c>
      <c r="G3774" t="str">
        <f t="shared" si="1108"/>
        <v>0.586085510880403-0.49253353674289i</v>
      </c>
      <c r="H3774" t="str">
        <f t="shared" si="1109"/>
        <v>0.000150867351469699-1.05005500977573i</v>
      </c>
      <c r="I3774" t="str">
        <f t="shared" si="1110"/>
        <v>-0.0109497874226824-0.0121263382521086i</v>
      </c>
      <c r="K3774" t="str">
        <f t="shared" si="1111"/>
        <v>0.000684133975680651-0.00048841813729471i</v>
      </c>
      <c r="L3774" t="str">
        <f t="shared" si="1112"/>
        <v>0.000714285714285714-0.000868041565722535i</v>
      </c>
      <c r="M3774" t="str">
        <f t="shared" si="1113"/>
        <v>0.0025-0.0000270440980229844i</v>
      </c>
      <c r="N3774">
        <f t="shared" si="1114"/>
        <v>49.004159266425177</v>
      </c>
      <c r="O3774">
        <f t="shared" si="1115"/>
        <v>64.308023123371214</v>
      </c>
      <c r="P3774" s="3">
        <f t="shared" si="1116"/>
        <v>-64.308023123371214</v>
      </c>
      <c r="Q3774" s="3">
        <f t="shared" si="1117"/>
        <v>130.99584073357482</v>
      </c>
      <c r="R3774">
        <f t="shared" si="1118"/>
        <v>-49.004159266425177</v>
      </c>
      <c r="S3774">
        <f t="shared" si="1119"/>
        <v>1393.2328978292339</v>
      </c>
      <c r="T3774">
        <f t="shared" si="1102"/>
        <v>-64.308023123371214</v>
      </c>
    </row>
    <row r="3775" spans="1:20" x14ac:dyDescent="0.25">
      <c r="A3775">
        <f t="shared" si="1103"/>
        <v>8787205.446917735</v>
      </c>
      <c r="B3775">
        <f t="shared" si="1120"/>
        <v>1398527.182840985</v>
      </c>
      <c r="C3775" t="str">
        <f t="shared" si="1104"/>
        <v>-0.000394239423263211+0.000455862200262612i</v>
      </c>
      <c r="D3775" t="str">
        <f t="shared" si="1105"/>
        <v>0.740837194479654-1.43541832025825i</v>
      </c>
      <c r="E3775" t="str">
        <f t="shared" si="1106"/>
        <v>-2.33300226474318-2.6863053703128i</v>
      </c>
      <c r="F3775" t="str">
        <f t="shared" si="1107"/>
        <v>1.70009779197957-1.54095042866699i</v>
      </c>
      <c r="G3775" t="str">
        <f t="shared" si="1108"/>
        <v>0.584244132847467-0.492851829742752i</v>
      </c>
      <c r="H3775" t="str">
        <f t="shared" si="1109"/>
        <v>0.000149528310319849-1.04607915093121i</v>
      </c>
      <c r="I3775" t="str">
        <f t="shared" si="1110"/>
        <v>-0.0109120277362712-0.0120424667545675i</v>
      </c>
      <c r="K3775" t="str">
        <f t="shared" si="1111"/>
        <v>0.000683225911087785-0.000486822451940376i</v>
      </c>
      <c r="L3775" t="str">
        <f t="shared" si="1112"/>
        <v>0.000714285714285714-0.000864755494842141i</v>
      </c>
      <c r="M3775" t="str">
        <f t="shared" si="1113"/>
        <v>0.0025-0.0000269417194889265i</v>
      </c>
      <c r="N3775">
        <f t="shared" si="1114"/>
        <v>49.146045803796653</v>
      </c>
      <c r="O3775">
        <f t="shared" si="1115"/>
        <v>64.398122292216627</v>
      </c>
      <c r="P3775" s="3">
        <f t="shared" si="1116"/>
        <v>-64.398122292216627</v>
      </c>
      <c r="Q3775" s="3">
        <f t="shared" si="1117"/>
        <v>130.85395419620335</v>
      </c>
      <c r="R3775">
        <f t="shared" si="1118"/>
        <v>-49.146045803796653</v>
      </c>
      <c r="S3775">
        <f t="shared" si="1119"/>
        <v>1398.527182840985</v>
      </c>
      <c r="T3775">
        <f t="shared" si="1102"/>
        <v>-64.398122292216627</v>
      </c>
    </row>
    <row r="3776" spans="1:20" x14ac:dyDescent="0.25">
      <c r="A3776">
        <f t="shared" si="1103"/>
        <v>8820596.8276160248</v>
      </c>
      <c r="B3776">
        <f t="shared" si="1120"/>
        <v>1403841.5861357809</v>
      </c>
      <c r="C3776" t="str">
        <f t="shared" si="1104"/>
        <v>-0.000389052980939542+0.000452117175485079i</v>
      </c>
      <c r="D3776" t="str">
        <f t="shared" si="1105"/>
        <v>0.736424120072066-1.43227153260874i</v>
      </c>
      <c r="E3776" t="str">
        <f t="shared" si="1106"/>
        <v>-2.32535685658653-2.66749410681244i</v>
      </c>
      <c r="F3776" t="str">
        <f t="shared" si="1107"/>
        <v>1.69473269516124-1.54145288477929i</v>
      </c>
      <c r="G3776" t="str">
        <f t="shared" si="1108"/>
        <v>0.582400399885133-0.493163435484394i</v>
      </c>
      <c r="H3776" t="str">
        <f t="shared" si="1109"/>
        <v>0.000148202169594059-1.04211835092886i</v>
      </c>
      <c r="I3776" t="str">
        <f t="shared" si="1110"/>
        <v>-0.0108742704990872-0.0119590082754157i</v>
      </c>
      <c r="K3776" t="str">
        <f t="shared" si="1111"/>
        <v>0.000682323721202671-0.000485230216058191i</v>
      </c>
      <c r="L3776" t="str">
        <f t="shared" si="1112"/>
        <v>0.000714285714285714-0.000861481863759849i</v>
      </c>
      <c r="M3776" t="str">
        <f t="shared" si="1113"/>
        <v>0.0025-0.0000268397285205484i</v>
      </c>
      <c r="N3776">
        <f t="shared" si="1114"/>
        <v>49.287557040420324</v>
      </c>
      <c r="O3776">
        <f t="shared" si="1115"/>
        <v>64.48828036612565</v>
      </c>
      <c r="P3776" s="3">
        <f t="shared" si="1116"/>
        <v>-64.48828036612565</v>
      </c>
      <c r="Q3776" s="3">
        <f t="shared" si="1117"/>
        <v>130.71244295957968</v>
      </c>
      <c r="R3776">
        <f t="shared" si="1118"/>
        <v>-49.287557040420324</v>
      </c>
      <c r="S3776">
        <f t="shared" si="1119"/>
        <v>1403.841586135781</v>
      </c>
      <c r="T3776">
        <f t="shared" si="1102"/>
        <v>-64.48828036612565</v>
      </c>
    </row>
    <row r="3777" spans="1:20" x14ac:dyDescent="0.25">
      <c r="A3777">
        <f t="shared" si="1103"/>
        <v>8854115.0955609642</v>
      </c>
      <c r="B3777">
        <f t="shared" si="1120"/>
        <v>1409176.1841630968</v>
      </c>
      <c r="C3777" t="str">
        <f t="shared" si="1104"/>
        <v>-0.000383929612392535+0.000448392615170362i</v>
      </c>
      <c r="D3777" t="str">
        <f t="shared" si="1105"/>
        <v>0.732030303585838-1.42911805623355i</v>
      </c>
      <c r="E3777" t="str">
        <f t="shared" si="1106"/>
        <v>-2.31770484111188-2.64877744863802i</v>
      </c>
      <c r="F3777" t="str">
        <f t="shared" si="1107"/>
        <v>1.68936088720638-1.54193734900866i</v>
      </c>
      <c r="G3777" t="str">
        <f t="shared" si="1108"/>
        <v>0.580554360618911-0.493468332302366i</v>
      </c>
      <c r="H3777" t="str">
        <f t="shared" si="1109"/>
        <v>0.000146888794401916-1.03817255268703i</v>
      </c>
      <c r="I3777" t="str">
        <f t="shared" si="1110"/>
        <v>-0.0108365162294115-0.0118759620657516i</v>
      </c>
      <c r="K3777" t="str">
        <f t="shared" si="1111"/>
        <v>0.000681427374905054-0.000483641441192876i</v>
      </c>
      <c r="L3777" t="str">
        <f t="shared" si="1112"/>
        <v>0.000714285714285714-0.000858220625383396i</v>
      </c>
      <c r="M3777" t="str">
        <f t="shared" si="1113"/>
        <v>0.0025-0.0000267381236506758i</v>
      </c>
      <c r="N3777">
        <f t="shared" si="1114"/>
        <v>49.428692814209342</v>
      </c>
      <c r="O3777">
        <f t="shared" si="1115"/>
        <v>64.57849704183559</v>
      </c>
      <c r="P3777" s="3">
        <f t="shared" si="1116"/>
        <v>-64.57849704183559</v>
      </c>
      <c r="Q3777" s="3">
        <f t="shared" si="1117"/>
        <v>130.57130718579066</v>
      </c>
      <c r="R3777">
        <f t="shared" si="1118"/>
        <v>-49.428692814209342</v>
      </c>
      <c r="S3777">
        <f t="shared" si="1119"/>
        <v>1409.1761841630969</v>
      </c>
      <c r="T3777">
        <f t="shared" si="1102"/>
        <v>-64.57849704183559</v>
      </c>
    </row>
    <row r="3778" spans="1:20" x14ac:dyDescent="0.25">
      <c r="A3778">
        <f t="shared" si="1103"/>
        <v>8887760.7329240963</v>
      </c>
      <c r="B3778">
        <f t="shared" si="1120"/>
        <v>1414531.0536629166</v>
      </c>
      <c r="C3778" t="str">
        <f t="shared" si="1104"/>
        <v>-0.000378868650263571+0.000444688592891398i</v>
      </c>
      <c r="D3778" t="str">
        <f t="shared" si="1105"/>
        <v>0.727655744823294-1.42595802461269i</v>
      </c>
      <c r="E3778" t="str">
        <f t="shared" si="1106"/>
        <v>-2.31004640597543-2.63015521278213i</v>
      </c>
      <c r="F3778" t="str">
        <f t="shared" si="1107"/>
        <v>1.68398251035169-1.54240375378104i</v>
      </c>
      <c r="G3778" t="str">
        <f t="shared" si="1108"/>
        <v>0.57870606392891-0.493766498965673i</v>
      </c>
      <c r="H3778" t="str">
        <f t="shared" si="1109"/>
        <v>0.00014558805134432-1.03424169934077i</v>
      </c>
      <c r="I3778" t="str">
        <f t="shared" si="1110"/>
        <v>-0.0107987654524121-0.0117933273734002i</v>
      </c>
      <c r="K3778" t="str">
        <f t="shared" si="1111"/>
        <v>0.000680536841142434-0.000482056138645i</v>
      </c>
      <c r="L3778" t="str">
        <f t="shared" si="1112"/>
        <v>0.000714285714285714-0.000854971732798759i</v>
      </c>
      <c r="M3778" t="str">
        <f t="shared" si="1113"/>
        <v>0.0025-0.0000266369034176886i</v>
      </c>
      <c r="N3778">
        <f t="shared" si="1114"/>
        <v>49.569452974195912</v>
      </c>
      <c r="O3778">
        <f t="shared" si="1115"/>
        <v>64.668772016541155</v>
      </c>
      <c r="P3778" s="3">
        <f t="shared" si="1116"/>
        <v>-64.668772016541155</v>
      </c>
      <c r="Q3778" s="3">
        <f t="shared" si="1117"/>
        <v>130.43054702580409</v>
      </c>
      <c r="R3778">
        <f t="shared" si="1118"/>
        <v>-49.569452974195912</v>
      </c>
      <c r="S3778">
        <f t="shared" si="1119"/>
        <v>1414.5310536629167</v>
      </c>
      <c r="T3778">
        <f t="shared" si="1102"/>
        <v>-64.668772016541155</v>
      </c>
    </row>
    <row r="3779" spans="1:20" x14ac:dyDescent="0.25">
      <c r="A3779">
        <f t="shared" si="1103"/>
        <v>8921534.2237092089</v>
      </c>
      <c r="B3779">
        <f t="shared" si="1120"/>
        <v>1419906.2716668358</v>
      </c>
      <c r="C3779" t="str">
        <f t="shared" si="1104"/>
        <v>-0.000373869432404679+0.000441005177903644i</v>
      </c>
      <c r="D3779" t="str">
        <f t="shared" si="1105"/>
        <v>0.723300442485266-1.42279157073261i</v>
      </c>
      <c r="E3779" t="str">
        <f t="shared" si="1106"/>
        <v>-2.30238173982582-2.61162721545422i</v>
      </c>
      <c r="F3779" t="str">
        <f t="shared" si="1107"/>
        <v>1.6785977075604-1.54285203281883i</v>
      </c>
      <c r="G3779" t="str">
        <f t="shared" si="1108"/>
        <v>0.576855558944905-0.494057914681332i</v>
      </c>
      <c r="H3779" t="str">
        <f t="shared" si="1109"/>
        <v>0.00014429980849691-1.03032573424105i</v>
      </c>
      <c r="I3779" t="str">
        <f t="shared" si="1110"/>
        <v>-0.0107610187000387-0.0117111034428353i</v>
      </c>
      <c r="K3779" t="str">
        <f t="shared" si="1111"/>
        <v>0.000679652088931452-0.000480474319472974i</v>
      </c>
      <c r="L3779" t="str">
        <f t="shared" si="1112"/>
        <v>0.000714285714285714-0.000851735139269535i</v>
      </c>
      <c r="M3779" t="str">
        <f t="shared" si="1113"/>
        <v>0.0025-0.0000265360663654997i</v>
      </c>
      <c r="N3779">
        <f t="shared" si="1114"/>
        <v>49.709837380475676</v>
      </c>
      <c r="O3779">
        <f t="shared" si="1115"/>
        <v>64.759104987904351</v>
      </c>
      <c r="P3779" s="3">
        <f t="shared" si="1116"/>
        <v>-64.759104987904351</v>
      </c>
      <c r="Q3779" s="3">
        <f t="shared" si="1117"/>
        <v>130.29016261952432</v>
      </c>
      <c r="R3779">
        <f t="shared" si="1118"/>
        <v>-49.709837380475676</v>
      </c>
      <c r="S3779">
        <f t="shared" si="1119"/>
        <v>1419.9062716668357</v>
      </c>
      <c r="T3779">
        <f t="shared" si="1102"/>
        <v>-64.759104987904351</v>
      </c>
    </row>
    <row r="3780" spans="1:20" x14ac:dyDescent="0.25">
      <c r="A3780">
        <f t="shared" si="1103"/>
        <v>8955436.0537593048</v>
      </c>
      <c r="B3780">
        <f t="shared" si="1120"/>
        <v>1425301.9154991698</v>
      </c>
      <c r="C3780" t="str">
        <f t="shared" si="1104"/>
        <v>-0.000368931301871601+0.000437342435217198i</v>
      </c>
      <c r="D3780" t="str">
        <f t="shared" si="1105"/>
        <v>0.718964394180845-1.41961882707712i</v>
      </c>
      <c r="E3780" t="str">
        <f t="shared" si="1106"/>
        <v>-2.29471103228235-2.59319327206331i</v>
      </c>
      <c r="F3780" t="str">
        <f t="shared" si="1107"/>
        <v>1.67320662250772-1.54328212115101i</v>
      </c>
      <c r="G3780" t="str">
        <f t="shared" si="1108"/>
        <v>0.575002895041354-0.494342559097854i</v>
      </c>
      <c r="H3780" t="str">
        <f t="shared" si="1109"/>
        <v>0.000143023935393648-1.02642460095388i</v>
      </c>
      <c r="I3780" t="str">
        <f t="shared" si="1110"/>
        <v>-0.0107232765109179-0.0116292895151022i</v>
      </c>
      <c r="K3780" t="str">
        <f t="shared" si="1111"/>
        <v>0.000678773087359226-0.00047889599449502i</v>
      </c>
      <c r="L3780" t="str">
        <f t="shared" si="1112"/>
        <v>0.000714285714285714-0.000848510798236239i</v>
      </c>
      <c r="M3780" t="str">
        <f t="shared" si="1113"/>
        <v>0.0025-0.0000264356110435342i</v>
      </c>
      <c r="N3780">
        <f t="shared" si="1114"/>
        <v>49.849845904153852</v>
      </c>
      <c r="O3780">
        <f t="shared" si="1115"/>
        <v>64.849495654066544</v>
      </c>
      <c r="P3780" s="3">
        <f t="shared" si="1116"/>
        <v>-64.849495654066544</v>
      </c>
      <c r="Q3780" s="3">
        <f t="shared" si="1117"/>
        <v>130.15015409584615</v>
      </c>
      <c r="R3780">
        <f t="shared" si="1118"/>
        <v>-49.849845904153852</v>
      </c>
      <c r="S3780">
        <f t="shared" si="1119"/>
        <v>1425.3019154991698</v>
      </c>
      <c r="T3780">
        <f t="shared" si="1102"/>
        <v>-64.849495654066544</v>
      </c>
    </row>
    <row r="3781" spans="1:20" x14ac:dyDescent="0.25">
      <c r="A3781">
        <f t="shared" si="1103"/>
        <v>8989466.7107635885</v>
      </c>
      <c r="B3781">
        <f t="shared" si="1120"/>
        <v>1430718.0627780666</v>
      </c>
      <c r="C3781" t="str">
        <f t="shared" si="1104"/>
        <v>-0.000364053606916234+0.000433700425668399i</v>
      </c>
      <c r="D3781" t="str">
        <f t="shared" si="1105"/>
        <v>0.714647596437219-1.41643992561852i</v>
      </c>
      <c r="E3781" t="str">
        <f t="shared" si="1106"/>
        <v>-2.28703447391337-2.57485319720136i</v>
      </c>
      <c r="F3781" t="str">
        <f t="shared" si="1107"/>
        <v>1.66780939956622-1.54369395512299i</v>
      </c>
      <c r="G3781" t="str">
        <f t="shared" si="1108"/>
        <v>0.573148121832357-0.49462041230867i</v>
      </c>
      <c r="H3781" t="str">
        <f t="shared" si="1109"/>
        <v>0.00014176030301058-1.02253824325953i</v>
      </c>
      <c r="I3781" t="str">
        <f t="shared" si="1110"/>
        <v>-0.0106855394302474-0.0115478848277423i</v>
      </c>
      <c r="K3781" t="str">
        <f t="shared" si="1111"/>
        <v>0.000677899805584667-0.000477321174291138i</v>
      </c>
      <c r="L3781" t="str">
        <f t="shared" si="1112"/>
        <v>0.000714285714285714-0.000845298663315636i</v>
      </c>
      <c r="M3781" t="str">
        <f t="shared" si="1113"/>
        <v>0.0025-0.0000263355360067088i</v>
      </c>
      <c r="N3781">
        <f t="shared" si="1114"/>
        <v>49.989478427290095</v>
      </c>
      <c r="O3781">
        <f t="shared" si="1115"/>
        <v>64.939943713658693</v>
      </c>
      <c r="P3781" s="3">
        <f t="shared" si="1116"/>
        <v>-64.939943713658693</v>
      </c>
      <c r="Q3781" s="3">
        <f t="shared" si="1117"/>
        <v>130.01052157270991</v>
      </c>
      <c r="R3781">
        <f t="shared" si="1118"/>
        <v>-49.989478427290095</v>
      </c>
      <c r="S3781">
        <f t="shared" si="1119"/>
        <v>1430.7180627780667</v>
      </c>
      <c r="T3781">
        <f t="shared" si="1102"/>
        <v>-64.939943713658693</v>
      </c>
    </row>
    <row r="3782" spans="1:20" x14ac:dyDescent="0.25">
      <c r="A3782">
        <f t="shared" si="1103"/>
        <v>9023626.6842644922</v>
      </c>
      <c r="B3782">
        <f t="shared" si="1120"/>
        <v>1436154.7914166234</v>
      </c>
      <c r="C3782" t="str">
        <f t="shared" si="1104"/>
        <v>-0.000359235700978364+0.000430079205990819i</v>
      </c>
      <c r="D3782" t="str">
        <f t="shared" si="1105"/>
        <v>0.710350044709591-1.41325499780895i</v>
      </c>
      <c r="E3782" t="str">
        <f t="shared" si="1106"/>
        <v>-2.27935225621425-2.55660680462671i</v>
      </c>
      <c r="F3782" t="str">
        <f t="shared" si="1107"/>
        <v>1.66240618379097-1.5440874724063i</v>
      </c>
      <c r="G3782" t="str">
        <f t="shared" si="1108"/>
        <v>0.571291289166558-0.494891454855477i</v>
      </c>
      <c r="H3782" t="str">
        <f t="shared" si="1109"/>
        <v>0.000140508783749763-1.01866660515172i</v>
      </c>
      <c r="I3782" t="str">
        <f t="shared" si="1110"/>
        <v>-0.01064780800969-0.011466888614719i</v>
      </c>
      <c r="K3782" t="str">
        <f t="shared" si="1111"/>
        <v>0.000677032212839777-0.000475749869205088i</v>
      </c>
      <c r="L3782" t="str">
        <f t="shared" si="1112"/>
        <v>0.000714285714285714-0.000842098688300094i</v>
      </c>
      <c r="M3782" t="str">
        <f t="shared" si="1113"/>
        <v>0.0025-0.0000262358398154102i</v>
      </c>
      <c r="N3782">
        <f t="shared" si="1114"/>
        <v>50.128734842844977</v>
      </c>
      <c r="O3782">
        <f t="shared" si="1115"/>
        <v>65.030448865811849</v>
      </c>
      <c r="P3782" s="3">
        <f t="shared" si="1116"/>
        <v>-65.030448865811849</v>
      </c>
      <c r="Q3782" s="3">
        <f t="shared" si="1117"/>
        <v>129.87126515715502</v>
      </c>
      <c r="R3782">
        <f t="shared" si="1118"/>
        <v>-50.128734842844977</v>
      </c>
      <c r="S3782">
        <f t="shared" si="1119"/>
        <v>1436.1547914166233</v>
      </c>
      <c r="T3782">
        <f t="shared" si="1102"/>
        <v>-65.030448865811849</v>
      </c>
    </row>
    <row r="3783" spans="1:20" x14ac:dyDescent="0.25">
      <c r="A3783">
        <f t="shared" si="1103"/>
        <v>9057916.4656646959</v>
      </c>
      <c r="B3783">
        <f t="shared" si="1120"/>
        <v>1441612.1796240066</v>
      </c>
      <c r="C3783" t="str">
        <f t="shared" si="1104"/>
        <v>-0.000354476942676711+0.00042647882888558i</v>
      </c>
      <c r="D3783" t="str">
        <f t="shared" si="1105"/>
        <v>0.706071733391098-1.4100641745718i</v>
      </c>
      <c r="E3783" t="str">
        <f t="shared" si="1106"/>
        <v>-2.27166457158507-2.53845390724785i</v>
      </c>
      <c r="F3783" t="str">
        <f t="shared" si="1107"/>
        <v>1.65699712090454-1.54446261200803i</v>
      </c>
      <c r="G3783" t="str">
        <f t="shared" si="1108"/>
        <v>0.569432447121993-0.495155667731524i</v>
      </c>
      <c r="H3783" t="str">
        <f t="shared" si="1109"/>
        <v>0.000139269251423363-1.01480963083678i</v>
      </c>
      <c r="I3783" t="str">
        <f t="shared" si="1110"/>
        <v>-0.0106100828072648-0.011386300106344i</v>
      </c>
      <c r="K3783" t="str">
        <f t="shared" si="1111"/>
        <v>0.000676170278430908-0.000474182089346353i</v>
      </c>
      <c r="L3783" t="str">
        <f t="shared" si="1112"/>
        <v>0.000714285714285714-0.000838910827156903i</v>
      </c>
      <c r="M3783" t="str">
        <f t="shared" si="1113"/>
        <v>0.0025-0.0000261365210354754i</v>
      </c>
      <c r="N3783">
        <f t="shared" si="1114"/>
        <v>50.267615054623604</v>
      </c>
      <c r="O3783">
        <f t="shared" si="1115"/>
        <v>65.121010810168713</v>
      </c>
      <c r="P3783" s="3">
        <f t="shared" si="1116"/>
        <v>-65.121010810168713</v>
      </c>
      <c r="Q3783" s="3">
        <f t="shared" si="1117"/>
        <v>129.7323849453764</v>
      </c>
      <c r="R3783">
        <f t="shared" si="1118"/>
        <v>-50.267615054623604</v>
      </c>
      <c r="S3783">
        <f t="shared" si="1119"/>
        <v>1441.6121796240066</v>
      </c>
      <c r="T3783">
        <f t="shared" si="1102"/>
        <v>-65.121010810168713</v>
      </c>
    </row>
    <row r="3784" spans="1:20" x14ac:dyDescent="0.25">
      <c r="A3784">
        <f t="shared" si="1103"/>
        <v>9092336.5482342243</v>
      </c>
      <c r="B3784">
        <f t="shared" si="1120"/>
        <v>1447090.305906578</v>
      </c>
      <c r="C3784" t="str">
        <f t="shared" si="1104"/>
        <v>-0.000349776695799363+0.000422899343091142i</v>
      </c>
      <c r="D3784" t="str">
        <f t="shared" si="1105"/>
        <v>0.701812655822829-1.40686758629338i</v>
      </c>
      <c r="E3784" t="str">
        <f t="shared" si="1106"/>
        <v>-2.26397161330842-2.52039431710762i</v>
      </c>
      <c r="F3784" t="str">
        <f t="shared" si="1107"/>
        <v>1.65158235728185-1.54481931428013i</v>
      </c>
      <c r="G3784" t="str">
        <f t="shared" si="1108"/>
        <v>0.567571646000884-0.495413032384829i</v>
      </c>
      <c r="H3784" t="str">
        <f t="shared" si="1109"/>
        <v>0.000138041581237915-1.01096726473285i</v>
      </c>
      <c r="I3784" t="str">
        <f t="shared" si="1110"/>
        <v>-0.0105723643872401-0.0113061185292054i</v>
      </c>
      <c r="K3784" t="str">
        <f t="shared" si="1111"/>
        <v>0.00067531397174-0.000472617844592092i</v>
      </c>
      <c r="L3784" t="str">
        <f t="shared" si="1112"/>
        <v>0.000714285714285714-0.000835735034027598i</v>
      </c>
      <c r="M3784" t="str">
        <f t="shared" si="1113"/>
        <v>0.0025-0.0000260375782381703i</v>
      </c>
      <c r="N3784">
        <f t="shared" si="1114"/>
        <v>50.406118977220103</v>
      </c>
      <c r="O3784">
        <f t="shared" si="1115"/>
        <v>65.211629246893537</v>
      </c>
      <c r="P3784" s="3">
        <f t="shared" si="1116"/>
        <v>-65.211629246893537</v>
      </c>
      <c r="Q3784" s="3">
        <f t="shared" si="1117"/>
        <v>129.5938810227799</v>
      </c>
      <c r="R3784">
        <f t="shared" si="1118"/>
        <v>-50.406118977220103</v>
      </c>
      <c r="S3784">
        <f t="shared" si="1119"/>
        <v>1447.0903059065779</v>
      </c>
      <c r="T3784">
        <f t="shared" si="1102"/>
        <v>-65.211629246893537</v>
      </c>
    </row>
    <row r="3785" spans="1:20" x14ac:dyDescent="0.25">
      <c r="A3785">
        <f t="shared" si="1103"/>
        <v>9126887.4271175135</v>
      </c>
      <c r="B3785">
        <f t="shared" si="1120"/>
        <v>1452589.2490690229</v>
      </c>
      <c r="C3785" t="str">
        <f t="shared" si="1104"/>
        <v>-0.00034513432929356+0.000419340793452433i</v>
      </c>
      <c r="D3785" t="str">
        <f t="shared" si="1105"/>
        <v>0.697572804303857-1.40366536281469i</v>
      </c>
      <c r="E3785" t="str">
        <f t="shared" si="1106"/>
        <v>-2.25627357552674-2.50242784536781i</v>
      </c>
      <c r="F3785" t="str">
        <f t="shared" si="1107"/>
        <v>1.64616203993491-1.54515752092846i</v>
      </c>
      <c r="G3785" t="str">
        <f t="shared" si="1108"/>
        <v>0.565708936324381-0.495663530721313i</v>
      </c>
      <c r="H3785" t="str">
        <f t="shared" si="1109"/>
        <v>0.000136825649778754-1.00713945146912i</v>
      </c>
      <c r="I3785" t="str">
        <f t="shared" si="1110"/>
        <v>-0.0105346533200239-0.011226343106098i</v>
      </c>
      <c r="K3785" t="str">
        <f t="shared" si="1111"/>
        <v>0.0006744632622258-0.000471057144589117i</v>
      </c>
      <c r="L3785" t="str">
        <f t="shared" si="1112"/>
        <v>0.000714285714285714-0.000832571263227335i</v>
      </c>
      <c r="M3785" t="str">
        <f t="shared" si="1113"/>
        <v>0.0025-0.0000259390100001697i</v>
      </c>
      <c r="N3785">
        <f t="shared" si="1114"/>
        <v>50.544246535960241</v>
      </c>
      <c r="O3785">
        <f t="shared" si="1115"/>
        <v>65.302303876682615</v>
      </c>
      <c r="P3785" s="3">
        <f t="shared" si="1116"/>
        <v>-65.302303876682615</v>
      </c>
      <c r="Q3785" s="3">
        <f t="shared" si="1117"/>
        <v>129.45575346403976</v>
      </c>
      <c r="R3785">
        <f t="shared" si="1118"/>
        <v>-50.544246535960241</v>
      </c>
      <c r="S3785">
        <f t="shared" si="1119"/>
        <v>1452.589249069023</v>
      </c>
      <c r="T3785">
        <f t="shared" si="1102"/>
        <v>-65.302303876682615</v>
      </c>
    </row>
    <row r="3786" spans="1:20" x14ac:dyDescent="0.25">
      <c r="A3786">
        <f t="shared" si="1103"/>
        <v>9161569.5993405599</v>
      </c>
      <c r="B3786">
        <f t="shared" si="1120"/>
        <v>1458109.0882154852</v>
      </c>
      <c r="C3786" t="str">
        <f t="shared" si="1104"/>
        <v>-0.000340549217254814+0.000415803220989376i</v>
      </c>
      <c r="D3786" t="str">
        <f t="shared" si="1105"/>
        <v>0.693352170101362-1.40045763342344i</v>
      </c>
      <c r="E3786" t="str">
        <f t="shared" si="1106"/>
        <v>-2.24857065321959-2.48455430229366i</v>
      </c>
      <c r="F3786" t="str">
        <f t="shared" si="1107"/>
        <v>1.64073631649732-1.54547717502164i</v>
      </c>
      <c r="G3786" t="str">
        <f t="shared" si="1108"/>
        <v>0.56384436882725-0.495907145107882i</v>
      </c>
      <c r="H3786" t="str">
        <f t="shared" si="1109"/>
        <v>0.0001356213349946-1.00332613588495i</v>
      </c>
      <c r="I3786" t="str">
        <f t="shared" si="1110"/>
        <v>-0.0104969501820537-0.0111469730559529i</v>
      </c>
      <c r="K3786" t="str">
        <f t="shared" si="1111"/>
        <v>0.000673618119425046-0.000469499998755838i</v>
      </c>
      <c r="L3786" t="str">
        <f t="shared" si="1112"/>
        <v>0.000714285714285714-0.000829419469244202i</v>
      </c>
      <c r="M3786" t="str">
        <f t="shared" si="1113"/>
        <v>0.0025-0.0000258408149035363i</v>
      </c>
      <c r="N3786">
        <f t="shared" si="1114"/>
        <v>50.681997666847053</v>
      </c>
      <c r="O3786">
        <f t="shared" si="1115"/>
        <v>65.393034400774894</v>
      </c>
      <c r="P3786" s="3">
        <f t="shared" si="1116"/>
        <v>-65.393034400774894</v>
      </c>
      <c r="Q3786" s="3">
        <f t="shared" si="1117"/>
        <v>129.31800233315295</v>
      </c>
      <c r="R3786">
        <f t="shared" si="1118"/>
        <v>-50.681997666847053</v>
      </c>
      <c r="S3786">
        <f t="shared" si="1119"/>
        <v>1458.1090882154851</v>
      </c>
      <c r="T3786">
        <f t="shared" si="1102"/>
        <v>-65.393034400774894</v>
      </c>
    </row>
    <row r="3787" spans="1:20" x14ac:dyDescent="0.25">
      <c r="A3787">
        <f t="shared" si="1103"/>
        <v>9196383.5638180543</v>
      </c>
      <c r="B3787">
        <f t="shared" si="1120"/>
        <v>1463649.9027507042</v>
      </c>
      <c r="C3787" t="str">
        <f t="shared" si="1104"/>
        <v>-0.000336020738915457+0.000412286662964777i</v>
      </c>
      <c r="D3787" t="str">
        <f t="shared" si="1105"/>
        <v>0.689150743460724-1.39724452684613i</v>
      </c>
      <c r="E3787" t="str">
        <f t="shared" si="1106"/>
        <v>-2.2408630421807-2.46677349723923i</v>
      </c>
      <c r="F3787" t="str">
        <f t="shared" si="1107"/>
        <v>1.63530533520868-1.54577822099971i</v>
      </c>
      <c r="G3787" t="str">
        <f t="shared" si="1108"/>
        <v>0.561977994452518-0.496143858375415i</v>
      </c>
      <c r="H3787" t="str">
        <f t="shared" si="1109"/>
        <v>0.000134428516182311-0.999527263029114i</v>
      </c>
      <c r="I3787" t="str">
        <f t="shared" si="1110"/>
        <v>-0.0104592555556867-0.0110680075937699i</v>
      </c>
      <c r="K3787" t="str">
        <f t="shared" si="1111"/>
        <v>0.000672778512953633-0.000467946416284224i</v>
      </c>
      <c r="L3787" t="str">
        <f t="shared" si="1112"/>
        <v>0.000714285714285714-0.000826279606738594i</v>
      </c>
      <c r="M3787" t="str">
        <f t="shared" si="1113"/>
        <v>0.0025-0.0000257429915357006i</v>
      </c>
      <c r="N3787">
        <f t="shared" si="1114"/>
        <v>50.819372316501529</v>
      </c>
      <c r="O3787">
        <f t="shared" si="1115"/>
        <v>65.483820520962254</v>
      </c>
      <c r="P3787" s="3">
        <f t="shared" si="1116"/>
        <v>-65.483820520962254</v>
      </c>
      <c r="Q3787" s="3">
        <f t="shared" si="1117"/>
        <v>129.18062768349847</v>
      </c>
      <c r="R3787">
        <f t="shared" si="1118"/>
        <v>-50.819372316501529</v>
      </c>
      <c r="S3787">
        <f t="shared" si="1119"/>
        <v>1463.6499027507043</v>
      </c>
      <c r="T3787">
        <f t="shared" si="1102"/>
        <v>-65.483820520962254</v>
      </c>
    </row>
    <row r="3788" spans="1:20" x14ac:dyDescent="0.25">
      <c r="A3788">
        <f t="shared" si="1103"/>
        <v>9231329.8213605639</v>
      </c>
      <c r="B3788">
        <f t="shared" si="1120"/>
        <v>1469211.7723811569</v>
      </c>
      <c r="C3788" t="str">
        <f t="shared" si="1104"/>
        <v>-0.000331548278632577+0.000408791152951619i</v>
      </c>
      <c r="D3788" t="str">
        <f t="shared" si="1105"/>
        <v>0.684968513615724-1.39402617124035i</v>
      </c>
      <c r="E3788" t="str">
        <f t="shared" si="1106"/>
        <v>-2.23315093899496-2.44908523863282i</v>
      </c>
      <c r="F3788" t="str">
        <f t="shared" si="1107"/>
        <v>1.62986924489889-1.54606060468253i</v>
      </c>
      <c r="G3788" t="str">
        <f t="shared" si="1108"/>
        <v>0.560109864346057-0.496373653821694i</v>
      </c>
      <c r="H3788" t="str">
        <f t="shared" si="1109"/>
        <v>0.000133247073971803-0.995742778159022i</v>
      </c>
      <c r="I3788" t="str">
        <f t="shared" si="1110"/>
        <v>-0.0104215700290877-0.0109894459305515i</v>
      </c>
      <c r="K3788" t="str">
        <f t="shared" si="1111"/>
        <v>0.000671944412507749-0.000466396406141749i</v>
      </c>
      <c r="L3788" t="str">
        <f t="shared" si="1112"/>
        <v>0.000714285714285714-0.000823151630542535i</v>
      </c>
      <c r="M3788" t="str">
        <f t="shared" si="1113"/>
        <v>0.0025-0.0000256455384894407i</v>
      </c>
      <c r="N3788">
        <f t="shared" si="1114"/>
        <v>50.95637044210585</v>
      </c>
      <c r="O3788">
        <f t="shared" si="1115"/>
        <v>65.574661939599409</v>
      </c>
      <c r="P3788" s="3">
        <f t="shared" si="1116"/>
        <v>-65.574661939599409</v>
      </c>
      <c r="Q3788" s="3">
        <f t="shared" si="1117"/>
        <v>129.04362955789415</v>
      </c>
      <c r="R3788">
        <f t="shared" si="1118"/>
        <v>-50.95637044210585</v>
      </c>
      <c r="S3788">
        <f t="shared" si="1119"/>
        <v>1469.2117723811568</v>
      </c>
      <c r="T3788">
        <f t="shared" si="1102"/>
        <v>-65.574661939599409</v>
      </c>
    </row>
    <row r="3789" spans="1:20" x14ac:dyDescent="0.25">
      <c r="A3789">
        <f t="shared" si="1103"/>
        <v>9266408.8746817335</v>
      </c>
      <c r="B3789">
        <f t="shared" si="1120"/>
        <v>1474794.7771162053</v>
      </c>
      <c r="C3789" t="str">
        <f t="shared" si="1104"/>
        <v>-0.000327131225875361+0.000405316720899718i</v>
      </c>
      <c r="D3789" t="str">
        <f t="shared" si="1105"/>
        <v>0.680805468798774-1.3908026941873i</v>
      </c>
      <c r="E3789" t="str">
        <f t="shared" si="1106"/>
        <v>-2.22543454101515-2.4314893339627i</v>
      </c>
      <c r="F3789" t="str">
        <f t="shared" si="1107"/>
        <v>1.62442819497221-1.54632427327804i</v>
      </c>
      <c r="G3789" t="str">
        <f t="shared" si="1108"/>
        <v>0.558240029851132-0.496596515214252i</v>
      </c>
      <c r="H3789" t="str">
        <f t="shared" si="1109"/>
        <v>0.000132076890311111-0.991972626739883i</v>
      </c>
      <c r="I3789" t="str">
        <f t="shared" si="1110"/>
        <v>-0.0103838941961179-0.0109112872732368i</v>
      </c>
      <c r="K3789" t="str">
        <f t="shared" si="1111"/>
        <v>0.000671115787864988-0.000464849977073329i</v>
      </c>
      <c r="L3789" t="str">
        <f t="shared" si="1112"/>
        <v>0.000714285714285714-0.000820035495659028i</v>
      </c>
      <c r="M3789" t="str">
        <f t="shared" si="1113"/>
        <v>0.0025-0.0000255484543628619i</v>
      </c>
      <c r="N3789">
        <f t="shared" si="1114"/>
        <v>51.092992011345387</v>
      </c>
      <c r="O3789">
        <f t="shared" si="1115"/>
        <v>65.665558359613982</v>
      </c>
      <c r="P3789" s="3">
        <f t="shared" si="1116"/>
        <v>-65.665558359613982</v>
      </c>
      <c r="Q3789" s="3">
        <f t="shared" si="1117"/>
        <v>128.90700798865461</v>
      </c>
      <c r="R3789">
        <f t="shared" si="1118"/>
        <v>-51.092992011345387</v>
      </c>
      <c r="S3789">
        <f t="shared" si="1119"/>
        <v>1474.7947771162053</v>
      </c>
      <c r="T3789">
        <f t="shared" si="1102"/>
        <v>-65.665558359613982</v>
      </c>
    </row>
    <row r="3790" spans="1:20" x14ac:dyDescent="0.25">
      <c r="A3790">
        <f t="shared" si="1103"/>
        <v>9301621.228405524</v>
      </c>
      <c r="B3790">
        <f t="shared" si="1120"/>
        <v>1480398.997269247</v>
      </c>
      <c r="C3790" t="str">
        <f t="shared" si="1104"/>
        <v>-0.000322768975211851+0.000401863393201744i</v>
      </c>
      <c r="D3790" t="str">
        <f t="shared" si="1105"/>
        <v>0.676661596251126-1.38757422268436i</v>
      </c>
      <c r="E3790" t="str">
        <f t="shared" si="1106"/>
        <v>-2.2177140463385-2.41398558976331i</v>
      </c>
      <c r="F3790" t="str">
        <f t="shared" si="1107"/>
        <v>1.61898233539131-1.54656917539021i</v>
      </c>
      <c r="G3790" t="str">
        <f t="shared" si="1108"/>
        <v>0.556368542502896-0.49681242679315i</v>
      </c>
      <c r="H3790" t="str">
        <f t="shared" si="1109"/>
        <v>0.00013091784845163-0.988216754443942i</v>
      </c>
      <c r="I3790" t="str">
        <f t="shared" si="1110"/>
        <v>-0.0103462286562216-0.010833530824638i</v>
      </c>
      <c r="K3790" t="str">
        <f t="shared" si="1111"/>
        <v>0.000670292608885443-0.000463307137603277i</v>
      </c>
      <c r="L3790" t="str">
        <f t="shared" si="1112"/>
        <v>0.000714285714285714-0.000816931157261435i</v>
      </c>
      <c r="M3790" t="str">
        <f t="shared" si="1113"/>
        <v>0.0025-0.0000254517377593762i</v>
      </c>
      <c r="N3790">
        <f t="shared" si="1114"/>
        <v>51.229237002351397</v>
      </c>
      <c r="O3790">
        <f t="shared" si="1115"/>
        <v>65.756509484516698</v>
      </c>
      <c r="P3790" s="3">
        <f t="shared" si="1116"/>
        <v>-65.756509484516698</v>
      </c>
      <c r="Q3790" s="3">
        <f t="shared" si="1117"/>
        <v>128.7707629976486</v>
      </c>
      <c r="R3790">
        <f t="shared" si="1118"/>
        <v>-51.229237002351397</v>
      </c>
      <c r="S3790">
        <f t="shared" si="1119"/>
        <v>1480.398997269247</v>
      </c>
      <c r="T3790">
        <f t="shared" si="1102"/>
        <v>-65.756509484516698</v>
      </c>
    </row>
    <row r="3791" spans="1:20" x14ac:dyDescent="0.25">
      <c r="A3791">
        <f t="shared" si="1103"/>
        <v>9336967.3890734669</v>
      </c>
      <c r="B3791">
        <f t="shared" si="1120"/>
        <v>1486024.5134588701</v>
      </c>
      <c r="C3791" t="str">
        <f t="shared" si="1104"/>
        <v>-0.000318460926295155+0.000398431192758595i</v>
      </c>
      <c r="D3791" t="str">
        <f t="shared" si="1105"/>
        <v>0.672536882233185-1.3843408831379i</v>
      </c>
      <c r="E3791" t="str">
        <f t="shared" si="1106"/>
        <v>-2.20998965378307-2.39657381160165i</v>
      </c>
      <c r="F3791" t="str">
        <f t="shared" si="1107"/>
        <v>1.61353181666105-1.54679526102681i</v>
      </c>
      <c r="G3791" t="str">
        <f t="shared" si="1108"/>
        <v>0.554495454022838-0.49702137327367i</v>
      </c>
      <c r="H3791" t="str">
        <f t="shared" si="1109"/>
        <v>0.00012976983293349-0.984475107149682i</v>
      </c>
      <c r="I3791" t="str">
        <f t="shared" si="1110"/>
        <v>-0.010308574014313-0.010756175783378i</v>
      </c>
      <c r="K3791" t="str">
        <f t="shared" si="1111"/>
        <v>0.000669474845512764-0.000461767896037215i</v>
      </c>
      <c r="L3791" t="str">
        <f t="shared" si="1112"/>
        <v>0.000714285714285714-0.000813838570692803i</v>
      </c>
      <c r="M3791" t="str">
        <f t="shared" si="1113"/>
        <v>0.0025-0.000025355387287683i</v>
      </c>
      <c r="N3791">
        <f t="shared" si="1114"/>
        <v>51.36510540364003</v>
      </c>
      <c r="O3791">
        <f t="shared" si="1115"/>
        <v>65.847515018411329</v>
      </c>
      <c r="P3791" s="3">
        <f t="shared" si="1116"/>
        <v>-65.847515018411329</v>
      </c>
      <c r="Q3791" s="3">
        <f t="shared" si="1117"/>
        <v>128.63489459635997</v>
      </c>
      <c r="R3791">
        <f t="shared" si="1118"/>
        <v>-51.36510540364003</v>
      </c>
      <c r="S3791">
        <f t="shared" si="1119"/>
        <v>1486.0245134588702</v>
      </c>
      <c r="T3791">
        <f t="shared" si="1102"/>
        <v>-65.847515018411329</v>
      </c>
    </row>
    <row r="3792" spans="1:20" x14ac:dyDescent="0.25">
      <c r="A3792">
        <f t="shared" si="1103"/>
        <v>9372447.8651519455</v>
      </c>
      <c r="B3792">
        <f t="shared" si="1120"/>
        <v>1491671.4066100139</v>
      </c>
      <c r="C3792" t="str">
        <f t="shared" si="1104"/>
        <v>-0.000314206483849112+0.000395020139044203i</v>
      </c>
      <c r="D3792" t="str">
        <f t="shared" si="1105"/>
        <v>0.668431312034812-1.38110280135623i</v>
      </c>
      <c r="E3792" t="str">
        <f t="shared" si="1106"/>
        <v>-2.2022615628642-2.37925380406422i</v>
      </c>
      <c r="F3792" t="str">
        <f t="shared" si="1107"/>
        <v>1.60807678981226-1.54700248160699i</v>
      </c>
      <c r="G3792" t="str">
        <f t="shared" si="1108"/>
        <v>0.552620816313193-0.497223339848939i</v>
      </c>
      <c r="H3792" t="str">
        <f t="shared" si="1109"/>
        <v>0.000128632729571109-0.980747630941049i</v>
      </c>
      <c r="I3792" t="str">
        <f t="shared" si="1110"/>
        <v>-0.0102709308806623-0.010679221343829i</v>
      </c>
      <c r="K3792" t="str">
        <f t="shared" si="1111"/>
        <v>0.000668662467775209-0.000460232260464028i</v>
      </c>
      <c r="L3792" t="str">
        <f t="shared" si="1112"/>
        <v>0.000714285714285714-0.000810757691465234i</v>
      </c>
      <c r="M3792" t="str">
        <f t="shared" si="1113"/>
        <v>0.0025-0.0000252594015617484i</v>
      </c>
      <c r="N3792">
        <f t="shared" si="1114"/>
        <v>51.500597214055318</v>
      </c>
      <c r="O3792">
        <f t="shared" si="1115"/>
        <v>65.938574666003873</v>
      </c>
      <c r="P3792" s="3">
        <f t="shared" si="1116"/>
        <v>-65.938574666003873</v>
      </c>
      <c r="Q3792" s="3">
        <f t="shared" si="1117"/>
        <v>128.49940278594468</v>
      </c>
      <c r="R3792">
        <f t="shared" si="1118"/>
        <v>-51.500597214055318</v>
      </c>
      <c r="S3792">
        <f t="shared" si="1119"/>
        <v>1491.6714066100139</v>
      </c>
      <c r="T3792">
        <f t="shared" si="1102"/>
        <v>-65.938574666003873</v>
      </c>
    </row>
    <row r="3793" spans="1:20" x14ac:dyDescent="0.25">
      <c r="A3793">
        <f t="shared" si="1103"/>
        <v>9408063.1670395229</v>
      </c>
      <c r="B3793">
        <f t="shared" si="1120"/>
        <v>1497339.7579551321</v>
      </c>
      <c r="C3793" t="str">
        <f t="shared" si="1104"/>
        <v>-0.000310005057653395+0.000391630248169641i</v>
      </c>
      <c r="D3793" t="str">
        <f t="shared" si="1105"/>
        <v>0.664344869985659-1.37786010254273i</v>
      </c>
      <c r="E3793" t="str">
        <f t="shared" si="1106"/>
        <v>-2.19452997377049-2.36202537074412i</v>
      </c>
      <c r="F3793" t="str">
        <f t="shared" si="1107"/>
        <v>1.60261740638531-1.54719078996859i</v>
      </c>
      <c r="G3793" t="str">
        <f t="shared" si="1108"/>
        <v>0.550744681451301-0.49741831219247i</v>
      </c>
      <c r="H3793" t="str">
        <f t="shared" si="1109"/>
        <v>0.000127506425438881-0.977034272106663i</v>
      </c>
      <c r="I3793" t="str">
        <f t="shared" si="1110"/>
        <v>-0.0102332998707813-0.0106026666960532i</v>
      </c>
      <c r="K3793" t="str">
        <f t="shared" si="1111"/>
        <v>0.000667855445786659-0.000458700238757792i</v>
      </c>
      <c r="L3793" t="str">
        <f t="shared" si="1112"/>
        <v>0.000714285714285714-0.000807688475259252i</v>
      </c>
      <c r="M3793" t="str">
        <f t="shared" si="1113"/>
        <v>0.0025-0.0000251637792007854i</v>
      </c>
      <c r="N3793">
        <f t="shared" si="1114"/>
        <v>51.635712442709377</v>
      </c>
      <c r="O3793">
        <f t="shared" si="1115"/>
        <v>66.029688132612677</v>
      </c>
      <c r="P3793" s="3">
        <f t="shared" si="1116"/>
        <v>-66.029688132612677</v>
      </c>
      <c r="Q3793" s="3">
        <f t="shared" si="1117"/>
        <v>128.36428755729062</v>
      </c>
      <c r="R3793">
        <f t="shared" si="1118"/>
        <v>-51.635712442709377</v>
      </c>
      <c r="S3793">
        <f t="shared" si="1119"/>
        <v>1497.339757955132</v>
      </c>
      <c r="T3793">
        <f t="shared" si="1102"/>
        <v>-66.029688132612677</v>
      </c>
    </row>
    <row r="3794" spans="1:20" x14ac:dyDescent="0.25">
      <c r="A3794">
        <f t="shared" si="1103"/>
        <v>9443813.8070742749</v>
      </c>
      <c r="B3794">
        <f t="shared" si="1120"/>
        <v>1503029.6490353616</v>
      </c>
      <c r="C3794" t="str">
        <f t="shared" si="1104"/>
        <v>-0.000305856062528113+0.000388261532946603i</v>
      </c>
      <c r="D3794" t="str">
        <f t="shared" si="1105"/>
        <v>0.66027753946555-1.37461291128911i</v>
      </c>
      <c r="E3794" t="str">
        <f t="shared" si="1106"/>
        <v>-2.18679508733988-2.34488831422859i</v>
      </c>
      <c r="F3794" t="str">
        <f t="shared" si="1107"/>
        <v>1.5971538184136-1.54736014037519i</v>
      </c>
      <c r="G3794" t="str">
        <f t="shared" si="1108"/>
        <v>0.548867101683932-0.497606276460629i</v>
      </c>
      <c r="H3794" t="str">
        <f t="shared" si="1109"/>
        <v>0.000126390808857023-0.973334977139035i</v>
      </c>
      <c r="I3794" t="str">
        <f t="shared" si="1110"/>
        <v>-0.0101956816053075-0.0105265110257442i</v>
      </c>
      <c r="K3794" t="str">
        <f t="shared" si="1111"/>
        <v>0.0006670537497476-0.00045717183857965i</v>
      </c>
      <c r="L3794" t="str">
        <f t="shared" si="1112"/>
        <v>0.000714285714285714-0.000804630877923146i</v>
      </c>
      <c r="M3794" t="str">
        <f t="shared" si="1113"/>
        <v>0.0025-0.0000250685188292343i</v>
      </c>
      <c r="N3794">
        <f t="shared" si="1114"/>
        <v>51.77045110892081</v>
      </c>
      <c r="O3794">
        <f t="shared" si="1115"/>
        <v>66.120855124177993</v>
      </c>
      <c r="P3794" s="3">
        <f t="shared" si="1116"/>
        <v>-66.120855124177993</v>
      </c>
      <c r="Q3794" s="3">
        <f t="shared" si="1117"/>
        <v>128.22954889107919</v>
      </c>
      <c r="R3794">
        <f t="shared" si="1118"/>
        <v>-51.77045110892081</v>
      </c>
      <c r="S3794">
        <f t="shared" si="1119"/>
        <v>1503.0296490353617</v>
      </c>
      <c r="T3794">
        <f t="shared" si="1102"/>
        <v>-66.120855124177993</v>
      </c>
    </row>
    <row r="3795" spans="1:20" x14ac:dyDescent="0.25">
      <c r="A3795">
        <f t="shared" si="1103"/>
        <v>9479700.2995411567</v>
      </c>
      <c r="B3795">
        <f t="shared" si="1120"/>
        <v>1508741.161701696</v>
      </c>
      <c r="C3795" t="str">
        <f t="shared" si="1104"/>
        <v>-0.000301758918317877+0.000384914002950294i</v>
      </c>
      <c r="D3795" t="str">
        <f t="shared" si="1105"/>
        <v>0.656229302914842-1.37136135156885i</v>
      </c>
      <c r="E3795" t="str">
        <f t="shared" si="1106"/>
        <v>-2.17905710503551-2.32784243608686i</v>
      </c>
      <c r="F3795" t="str">
        <f t="shared" si="1107"/>
        <v>1.5916861784069-1.54751048852303i</v>
      </c>
      <c r="G3795" t="str">
        <f t="shared" si="1108"/>
        <v>0.546988129421564-0.497787219295014i</v>
      </c>
      <c r="H3795" t="str">
        <f t="shared" si="1109"/>
        <v>0.000125285769377577-0.969649692733808i</v>
      </c>
      <c r="I3795" t="str">
        <f t="shared" si="1110"/>
        <v>-0.0101580767098893-0.0104507535141704i</v>
      </c>
      <c r="K3795" t="str">
        <f t="shared" si="1111"/>
        <v>0.000666257349946114-0.00045564706737979i</v>
      </c>
      <c r="L3795" t="str">
        <f t="shared" si="1112"/>
        <v>0.000714285714285714-0.000801584855472346i</v>
      </c>
      <c r="M3795" t="str">
        <f t="shared" si="1113"/>
        <v>0.0025-0.0000249736190767427i</v>
      </c>
      <c r="N3795">
        <f t="shared" si="1114"/>
        <v>51.904813242157871</v>
      </c>
      <c r="O3795">
        <f t="shared" si="1115"/>
        <v>66.212075347271195</v>
      </c>
      <c r="P3795" s="3">
        <f t="shared" si="1116"/>
        <v>-66.212075347271195</v>
      </c>
      <c r="Q3795" s="3">
        <f t="shared" si="1117"/>
        <v>128.09518675784213</v>
      </c>
      <c r="R3795">
        <f t="shared" si="1118"/>
        <v>-51.904813242157871</v>
      </c>
      <c r="S3795">
        <f t="shared" si="1119"/>
        <v>1508.741161701696</v>
      </c>
      <c r="T3795">
        <f t="shared" si="1102"/>
        <v>-66.212075347271195</v>
      </c>
    </row>
    <row r="3796" spans="1:20" x14ac:dyDescent="0.25">
      <c r="A3796">
        <f t="shared" si="1103"/>
        <v>9515723.160679413</v>
      </c>
      <c r="B3796">
        <f t="shared" si="1120"/>
        <v>1514474.3781161625</v>
      </c>
      <c r="C3796" t="str">
        <f t="shared" si="1104"/>
        <v>-0.000297713049875404+0.000381587664581632i</v>
      </c>
      <c r="D3796" t="str">
        <f t="shared" si="1105"/>
        <v>0.652200141844871-1.36810554673083i</v>
      </c>
      <c r="E3796" t="str">
        <f t="shared" si="1106"/>
        <v>-2.17131622892145-2.31088753685843i</v>
      </c>
      <c r="F3796" t="str">
        <f t="shared" si="1107"/>
        <v>1.58621463933459-1.54764179154759i</v>
      </c>
      <c r="G3796" t="str">
        <f t="shared" si="1108"/>
        <v>0.545107817232628-0.497961127824761i</v>
      </c>
      <c r="H3796" t="str">
        <f t="shared" si="1109"/>
        <v>0.000124191197770558-0.965978365788965i</v>
      </c>
      <c r="I3796" t="str">
        <f t="shared" si="1110"/>
        <v>-0.0101204858150686-0.0103753933381197i</v>
      </c>
      <c r="K3796" t="str">
        <f t="shared" si="1111"/>
        <v>0.000665466216758818-0.000454125932399305i</v>
      </c>
      <c r="L3796" t="str">
        <f t="shared" si="1112"/>
        <v>0.000714285714285714-0.000798550364088811i</v>
      </c>
      <c r="M3796" t="str">
        <f t="shared" si="1113"/>
        <v>0.0025-0.0000248790785781457i</v>
      </c>
      <c r="N3796">
        <f t="shared" si="1114"/>
        <v>52.038798881974103</v>
      </c>
      <c r="O3796">
        <f t="shared" si="1115"/>
        <v>66.30334850910404</v>
      </c>
      <c r="P3796" s="3">
        <f t="shared" si="1116"/>
        <v>-66.30334850910404</v>
      </c>
      <c r="Q3796" s="3">
        <f t="shared" si="1117"/>
        <v>127.9612011180259</v>
      </c>
      <c r="R3796">
        <f t="shared" si="1118"/>
        <v>-52.038798881974103</v>
      </c>
      <c r="S3796">
        <f t="shared" si="1119"/>
        <v>1514.4743781161626</v>
      </c>
      <c r="T3796">
        <f t="shared" si="1102"/>
        <v>-66.30334850910404</v>
      </c>
    </row>
    <row r="3797" spans="1:20" x14ac:dyDescent="0.25">
      <c r="A3797">
        <f t="shared" si="1103"/>
        <v>9551882.9086899962</v>
      </c>
      <c r="B3797">
        <f t="shared" si="1120"/>
        <v>1520229.380753004</v>
      </c>
      <c r="C3797" t="str">
        <f t="shared" si="1104"/>
        <v>-0.000293717887044574+0.000378282521128832i</v>
      </c>
      <c r="D3797" t="str">
        <f t="shared" si="1105"/>
        <v>0.648190036848348-1.36484561949306i</v>
      </c>
      <c r="E3797" t="str">
        <f t="shared" si="1106"/>
        <v>-2.16357266163832-2.29402341604157i</v>
      </c>
      <c r="F3797" t="str">
        <f t="shared" si="1107"/>
        <v>1.58073935460883-1.54775400802998i</v>
      </c>
      <c r="G3797" t="str">
        <f t="shared" si="1108"/>
        <v>0.543226217837709-0.498127989668767i</v>
      </c>
      <c r="H3797" t="str">
        <f t="shared" si="1109"/>
        <v>0.000123106986010247-0.962320943404071i</v>
      </c>
      <c r="I3797" t="str">
        <f t="shared" si="1110"/>
        <v>-0.0100829095561645-0.0103004296698452i</v>
      </c>
      <c r="K3797" t="str">
        <f t="shared" si="1111"/>
        <v>0.000664680320651787-0.000452608440672115i</v>
      </c>
      <c r="L3797" t="str">
        <f t="shared" si="1112"/>
        <v>0.000714285714285714-0.000795527360120356i</v>
      </c>
      <c r="M3797" t="str">
        <f t="shared" si="1113"/>
        <v>0.0025-0.0000247848959734466i</v>
      </c>
      <c r="N3797">
        <f t="shared" si="1114"/>
        <v>52.17240807795109</v>
      </c>
      <c r="O3797">
        <f t="shared" si="1115"/>
        <v>66.394674317538275</v>
      </c>
      <c r="P3797" s="3">
        <f t="shared" si="1116"/>
        <v>-66.394674317538275</v>
      </c>
      <c r="Q3797" s="3">
        <f t="shared" si="1117"/>
        <v>127.82759192204891</v>
      </c>
      <c r="R3797">
        <f t="shared" si="1118"/>
        <v>-52.17240807795109</v>
      </c>
      <c r="S3797">
        <f t="shared" si="1119"/>
        <v>1520.2293807530041</v>
      </c>
      <c r="T3797">
        <f t="shared" si="1102"/>
        <v>-66.394674317538275</v>
      </c>
    </row>
    <row r="3798" spans="1:20" x14ac:dyDescent="0.25">
      <c r="A3798">
        <f t="shared" si="1103"/>
        <v>9588180.0637430176</v>
      </c>
      <c r="B3798">
        <f t="shared" si="1120"/>
        <v>1526006.2523998655</v>
      </c>
      <c r="C3798" t="str">
        <f t="shared" si="1104"/>
        <v>-0.00028977286464307+0.00037499857282834i</v>
      </c>
      <c r="D3798" t="str">
        <f t="shared" si="1105"/>
        <v>0.644198967609802-1.36158169193658i</v>
      </c>
      <c r="E3798" t="str">
        <f t="shared" si="1106"/>
        <v>-2.1558266063788-2.2772498720824i</v>
      </c>
      <c r="F3798" t="str">
        <f t="shared" si="1107"/>
        <v>1.57526047806756-1.54784709800315i</v>
      </c>
      <c r="G3798" t="str">
        <f t="shared" si="1108"/>
        <v>0.541343384103712-0.498287792937829i</v>
      </c>
      <c r="H3798" t="str">
        <f t="shared" si="1109"/>
        <v>0.00012203302726164-0.95867737287951i</v>
      </c>
      <c r="I3798" t="str">
        <f t="shared" si="1110"/>
        <v>-0.0100453485731562-0.0102258616770136i</v>
      </c>
      <c r="K3798" t="str">
        <f t="shared" si="1111"/>
        <v>0.000663899632181462-0.000451094599026862i</v>
      </c>
      <c r="L3798" t="str">
        <f t="shared" si="1112"/>
        <v>0.000714285714285714-0.00079251580008005i</v>
      </c>
      <c r="M3798" t="str">
        <f t="shared" si="1113"/>
        <v>0.0025-0.000024691069907797i</v>
      </c>
      <c r="N3798">
        <f t="shared" si="1114"/>
        <v>52.305640889634034</v>
      </c>
      <c r="O3798">
        <f t="shared" si="1115"/>
        <v>66.486052481094504</v>
      </c>
      <c r="P3798" s="3">
        <f t="shared" si="1116"/>
        <v>-66.486052481094504</v>
      </c>
      <c r="Q3798" s="3">
        <f t="shared" si="1117"/>
        <v>127.69435911036597</v>
      </c>
      <c r="R3798">
        <f t="shared" si="1118"/>
        <v>-52.305640889634034</v>
      </c>
      <c r="S3798">
        <f t="shared" si="1119"/>
        <v>1526.0062523998656</v>
      </c>
      <c r="T3798">
        <f t="shared" si="1102"/>
        <v>-66.486052481094504</v>
      </c>
    </row>
    <row r="3799" spans="1:20" x14ac:dyDescent="0.25">
      <c r="A3799">
        <f t="shared" si="1103"/>
        <v>9624615.1479852423</v>
      </c>
      <c r="B3799">
        <f t="shared" si="1120"/>
        <v>1531805.076158985</v>
      </c>
      <c r="C3799" t="str">
        <f t="shared" si="1104"/>
        <v>-0.000285877422444512+0.000371735816925147i</v>
      </c>
      <c r="D3799" t="str">
        <f t="shared" si="1105"/>
        <v>0.64022691291606-1.35831388549959i</v>
      </c>
      <c r="E3799" t="str">
        <f t="shared" si="1106"/>
        <v>-2.148078266863-2.26056670236407i</v>
      </c>
      <c r="F3799" t="str">
        <f t="shared" si="1107"/>
        <v>1.56977816395742-1.54792102295771i</v>
      </c>
      <c r="G3799" t="str">
        <f t="shared" si="1108"/>
        <v>0.539459369037998-0.498440526236705i</v>
      </c>
      <c r="H3799" t="str">
        <f t="shared" si="1109"/>
        <v>0.00012096921586703-0.955047601715703i</v>
      </c>
      <c r="I3799" t="str">
        <f t="shared" si="1110"/>
        <v>-0.0100078035105643-0.0101516885226536i</v>
      </c>
      <c r="K3799" t="str">
        <f t="shared" si="1111"/>
        <v>0.000663124121995529-0.000449584414088797i</v>
      </c>
      <c r="L3799" t="str">
        <f t="shared" si="1112"/>
        <v>0.000714285714285714-0.000789515640645595i</v>
      </c>
      <c r="M3799" t="str">
        <f t="shared" si="1113"/>
        <v>0.0025-0.0000245975990314774i</v>
      </c>
      <c r="N3799">
        <f t="shared" si="1114"/>
        <v>52.438497386472591</v>
      </c>
      <c r="O3799">
        <f t="shared" si="1115"/>
        <v>66.577482708961327</v>
      </c>
      <c r="P3799" s="3">
        <f t="shared" si="1116"/>
        <v>-66.577482708961327</v>
      </c>
      <c r="Q3799" s="3">
        <f t="shared" si="1117"/>
        <v>127.56150261352741</v>
      </c>
      <c r="R3799">
        <f t="shared" si="1118"/>
        <v>-52.438497386472591</v>
      </c>
      <c r="S3799">
        <f t="shared" si="1119"/>
        <v>1531.805076158985</v>
      </c>
      <c r="T3799">
        <f t="shared" si="1102"/>
        <v>-66.577482708961327</v>
      </c>
    </row>
    <row r="3800" spans="1:20" x14ac:dyDescent="0.25">
      <c r="A3800">
        <f t="shared" si="1103"/>
        <v>9661188.6855475865</v>
      </c>
      <c r="B3800">
        <f t="shared" si="1120"/>
        <v>1537625.9354483893</v>
      </c>
      <c r="C3800" t="str">
        <f t="shared" si="1104"/>
        <v>-0.000282031005160163+0.000368494247732454i</v>
      </c>
      <c r="D3800" t="str">
        <f t="shared" si="1105"/>
        <v>0.636273850666704-1.35504232097164i</v>
      </c>
      <c r="E3800" t="str">
        <f t="shared" si="1106"/>
        <v>-2.14032784731379-2.24397370319649i</v>
      </c>
      <c r="F3800" t="str">
        <f t="shared" si="1107"/>
        <v>1.56429256691658-1.54797574584766i</v>
      </c>
      <c r="G3800" t="str">
        <f t="shared" si="1108"/>
        <v>0.53757422578248-0.498586178666083i</v>
      </c>
      <c r="H3800" t="str">
        <f t="shared" si="1109"/>
        <v>0.000119915447332745-0.951431577612366i</v>
      </c>
      <c r="I3800" t="str">
        <f t="shared" si="1110"/>
        <v>-0.00997027501733279-0.0100779093651065i</v>
      </c>
      <c r="K3800" t="str">
        <f t="shared" si="1111"/>
        <v>0.000662353760833783-0.000448077892281677i</v>
      </c>
      <c r="L3800" t="str">
        <f t="shared" si="1112"/>
        <v>0.000714285714285714-0.000786526838658694i</v>
      </c>
      <c r="M3800" t="str">
        <f t="shared" si="1113"/>
        <v>0.0025-0.0000245044819998778i</v>
      </c>
      <c r="N3800">
        <f t="shared" si="1114"/>
        <v>52.570977647758539</v>
      </c>
      <c r="O3800">
        <f t="shared" si="1115"/>
        <v>66.668964711003952</v>
      </c>
      <c r="P3800" s="3">
        <f t="shared" si="1116"/>
        <v>-66.668964711003952</v>
      </c>
      <c r="Q3800" s="3">
        <f t="shared" si="1117"/>
        <v>127.42902235224146</v>
      </c>
      <c r="R3800">
        <f t="shared" si="1118"/>
        <v>-52.570977647758539</v>
      </c>
      <c r="S3800">
        <f t="shared" si="1119"/>
        <v>1537.6259354483893</v>
      </c>
      <c r="T3800">
        <f t="shared" si="1102"/>
        <v>-66.668964711003952</v>
      </c>
    </row>
    <row r="3801" spans="1:20" x14ac:dyDescent="0.25">
      <c r="A3801">
        <f t="shared" si="1103"/>
        <v>9697901.2025526688</v>
      </c>
      <c r="B3801">
        <f t="shared" si="1120"/>
        <v>1543468.9140030933</v>
      </c>
      <c r="C3801" t="str">
        <f t="shared" si="1104"/>
        <v>-0.000278233062420187+0.000365273856690677i</v>
      </c>
      <c r="D3801" t="str">
        <f t="shared" si="1105"/>
        <v>0.632339757884532-1.35176711848805i</v>
      </c>
      <c r="E3801" t="str">
        <f t="shared" si="1106"/>
        <v>-2.13257555243198-2.22747066980644i</v>
      </c>
      <c r="F3801" t="str">
        <f t="shared" si="1107"/>
        <v>1.55880384195751-1.54801123109583i</v>
      </c>
      <c r="G3801" t="str">
        <f t="shared" si="1108"/>
        <v>0.535688007607689-0.498724739824478i</v>
      </c>
      <c r="H3801" t="str">
        <f t="shared" si="1109"/>
        <v>0.000118871618316026-0.947829248467746i</v>
      </c>
      <c r="I3801" t="str">
        <f t="shared" si="1110"/>
        <v>-0.00993276374671076-0.0100045233579791i</v>
      </c>
      <c r="K3801" t="str">
        <f t="shared" si="1111"/>
        <v>0.000661588519528956-0.000446575039829613i</v>
      </c>
      <c r="L3801" t="str">
        <f t="shared" si="1112"/>
        <v>0.000714285714285714-0.000783549351124421i</v>
      </c>
      <c r="M3801" t="str">
        <f t="shared" si="1113"/>
        <v>0.0025-0.0000244117174734786i</v>
      </c>
      <c r="N3801">
        <f t="shared" si="1114"/>
        <v>52.703081762562178</v>
      </c>
      <c r="O3801">
        <f t="shared" si="1115"/>
        <v>66.760498197773344</v>
      </c>
      <c r="P3801" s="3">
        <f t="shared" si="1116"/>
        <v>-66.760498197773344</v>
      </c>
      <c r="Q3801" s="3">
        <f t="shared" si="1117"/>
        <v>127.29691823743782</v>
      </c>
      <c r="R3801">
        <f t="shared" si="1118"/>
        <v>-52.703081762562178</v>
      </c>
      <c r="S3801">
        <f t="shared" si="1119"/>
        <v>1543.4689140030932</v>
      </c>
      <c r="T3801">
        <f t="shared" si="1102"/>
        <v>-66.760498197773344</v>
      </c>
    </row>
    <row r="3802" spans="1:20" x14ac:dyDescent="0.25">
      <c r="A3802">
        <f t="shared" si="1103"/>
        <v>9734753.2271223683</v>
      </c>
      <c r="B3802">
        <f t="shared" si="1120"/>
        <v>1549334.0958763051</v>
      </c>
      <c r="C3802" t="str">
        <f t="shared" si="1104"/>
        <v>-0.000274483048754461+0.000362074632425831i</v>
      </c>
      <c r="D3802" t="str">
        <f t="shared" si="1105"/>
        <v>0.62842461072608-1.34848839752442i</v>
      </c>
      <c r="E3802" t="str">
        <f t="shared" si="1106"/>
        <v>-2.1248215873713-2.21105739632779i</v>
      </c>
      <c r="F3802" t="str">
        <f t="shared" si="1107"/>
        <v>1.55331214444954-1.54802744459898i</v>
      </c>
      <c r="G3802" t="str">
        <f t="shared" si="1108"/>
        <v>0.533800767906809-0.498856199810035i</v>
      </c>
      <c r="H3802" t="str">
        <f t="shared" si="1109"/>
        <v>0.000117837626612038-0.944240562377858i</v>
      </c>
      <c r="I3802" t="str">
        <f t="shared" si="1110"/>
        <v>-0.00989527035613215-0.00993152965009632i</v>
      </c>
      <c r="K3802" t="str">
        <f t="shared" si="1111"/>
        <v>0.00066082836900755-0.000445075862758989i</v>
      </c>
      <c r="L3802" t="str">
        <f t="shared" si="1112"/>
        <v>0.000714285714285714-0.000780583135210622i</v>
      </c>
      <c r="M3802" t="str">
        <f t="shared" si="1113"/>
        <v>0.0025-0.0000243193041178308i</v>
      </c>
      <c r="N3802">
        <f t="shared" si="1114"/>
        <v>52.834809829671784</v>
      </c>
      <c r="O3802">
        <f t="shared" si="1115"/>
        <v>66.852082880514914</v>
      </c>
      <c r="P3802" s="3">
        <f t="shared" si="1116"/>
        <v>-66.852082880514914</v>
      </c>
      <c r="Q3802" s="3">
        <f t="shared" si="1117"/>
        <v>127.16519017032822</v>
      </c>
      <c r="R3802">
        <f t="shared" si="1118"/>
        <v>-52.834809829671784</v>
      </c>
      <c r="S3802">
        <f t="shared" si="1119"/>
        <v>1549.3340958763051</v>
      </c>
      <c r="T3802">
        <f t="shared" si="1102"/>
        <v>-66.852082880514914</v>
      </c>
    </row>
    <row r="3803" spans="1:20" x14ac:dyDescent="0.25">
      <c r="A3803">
        <f t="shared" si="1103"/>
        <v>9771745.2893854342</v>
      </c>
      <c r="B3803">
        <f t="shared" si="1120"/>
        <v>1555221.5654406352</v>
      </c>
      <c r="C3803" t="str">
        <f t="shared" si="1104"/>
        <v>-0.000270780423572997+0.000358896560807281i</v>
      </c>
      <c r="D3803" t="str">
        <f t="shared" si="1105"/>
        <v>0.624528384492051-1.34520627689137i</v>
      </c>
      <c r="E3803" t="str">
        <f t="shared" si="1106"/>
        <v>-2.11706615771362-2.19473367579248i</v>
      </c>
      <c r="F3803" t="str">
        <f t="shared" si="1107"/>
        <v>1.5478176301015-1.54802435373283i</v>
      </c>
      <c r="G3803" t="str">
        <f t="shared" si="1108"/>
        <v>0.53191256018968-0.498980549222252i</v>
      </c>
      <c r="H3803" t="str">
        <f t="shared" si="1109"/>
        <v>0.000116813371141037-0.940665467635744i</v>
      </c>
      <c r="I3803" t="str">
        <f t="shared" si="1110"/>
        <v>-0.00985779550709704-0.00985892738545704i</v>
      </c>
      <c r="K3803" t="str">
        <f t="shared" si="1111"/>
        <v>0.000660073280290613-0.00044358036690027i</v>
      </c>
      <c r="L3803" t="str">
        <f t="shared" si="1112"/>
        <v>0.000714285714285714-0.000777628148247282i</v>
      </c>
      <c r="M3803" t="str">
        <f t="shared" si="1113"/>
        <v>0.0025-0.0000242272406035374i</v>
      </c>
      <c r="N3803">
        <f t="shared" si="1114"/>
        <v>52.966161957530574</v>
      </c>
      <c r="O3803">
        <f t="shared" si="1115"/>
        <v>66.943718471176851</v>
      </c>
      <c r="P3803" s="3">
        <f t="shared" si="1116"/>
        <v>-66.943718471176851</v>
      </c>
      <c r="Q3803" s="3">
        <f t="shared" si="1117"/>
        <v>127.03383804246943</v>
      </c>
      <c r="R3803">
        <f t="shared" si="1118"/>
        <v>-52.966161957530574</v>
      </c>
      <c r="S3803">
        <f t="shared" si="1119"/>
        <v>1555.2215654406352</v>
      </c>
      <c r="T3803">
        <f t="shared" si="1102"/>
        <v>-66.943718471176851</v>
      </c>
    </row>
    <row r="3804" spans="1:20" x14ac:dyDescent="0.25">
      <c r="A3804">
        <f t="shared" si="1103"/>
        <v>9808877.9214850999</v>
      </c>
      <c r="B3804">
        <f t="shared" si="1120"/>
        <v>1561131.4073893097</v>
      </c>
      <c r="C3804" t="str">
        <f t="shared" si="1104"/>
        <v>-0.000267124651145942+0.000355739625004816i</v>
      </c>
      <c r="D3804" t="str">
        <f t="shared" si="1105"/>
        <v>0.620651053637867-1.34192087472934i</v>
      </c>
      <c r="E3804" t="str">
        <f t="shared" si="1106"/>
        <v>-2.10930946944364-2.17849930012154i</v>
      </c>
      <c r="F3804" t="str">
        <f t="shared" si="1107"/>
        <v>1.54232045494414-1.54800192735666i</v>
      </c>
      <c r="G3804" t="str">
        <f t="shared" si="1108"/>
        <v>0.53002343807678-0.499097779163612i</v>
      </c>
      <c r="H3804" t="str">
        <f t="shared" si="1109"/>
        <v>0.000115798751935664-0.937103912730718i</v>
      </c>
      <c r="I3804" t="str">
        <f t="shared" si="1110"/>
        <v>-0.00982033986505101-0.00978671570319064i</v>
      </c>
      <c r="K3804" t="str">
        <f t="shared" si="1111"/>
        <v>0.000659323224494533-0.000442088557889913i</v>
      </c>
      <c r="L3804" t="str">
        <f t="shared" si="1112"/>
        <v>0.000714285714285714-0.000774684347725921i</v>
      </c>
      <c r="M3804" t="str">
        <f t="shared" si="1113"/>
        <v>0.0025-0.0000241355256062337i</v>
      </c>
      <c r="N3804">
        <f t="shared" si="1114"/>
        <v>53.097138264172017</v>
      </c>
      <c r="O3804">
        <f t="shared" si="1115"/>
        <v>67.035404682419028</v>
      </c>
      <c r="P3804" s="3">
        <f t="shared" si="1116"/>
        <v>-67.035404682419028</v>
      </c>
      <c r="Q3804" s="3">
        <f t="shared" si="1117"/>
        <v>126.90286173582798</v>
      </c>
      <c r="R3804">
        <f t="shared" si="1118"/>
        <v>-53.097138264172017</v>
      </c>
      <c r="S3804">
        <f t="shared" si="1119"/>
        <v>1561.1314073893097</v>
      </c>
      <c r="T3804">
        <f t="shared" si="1102"/>
        <v>-67.035404682419028</v>
      </c>
    </row>
    <row r="3805" spans="1:20" x14ac:dyDescent="0.25">
      <c r="A3805">
        <f t="shared" si="1103"/>
        <v>9846151.6575867422</v>
      </c>
      <c r="B3805">
        <f t="shared" si="1120"/>
        <v>1567063.7067373891</v>
      </c>
      <c r="C3805" t="str">
        <f t="shared" si="1104"/>
        <v>-0.000263515200583186+0.00035260380554513i</v>
      </c>
      <c r="D3805" t="str">
        <f t="shared" si="1105"/>
        <v>0.616792591784129-1.33863230850367i</v>
      </c>
      <c r="E3805" t="str">
        <f t="shared" si="1106"/>
        <v>-2.1015517289239-2.16235406011665i</v>
      </c>
      <c r="F3805" t="str">
        <f t="shared" si="1107"/>
        <v>1.53682077531256-1.54796013581782i</v>
      </c>
      <c r="G3805" t="str">
        <f t="shared" si="1108"/>
        <v>0.528133455293171-0.499207881241139i</v>
      </c>
      <c r="H3805" t="str">
        <f t="shared" si="1109"/>
        <v>0.000114793670128373-0.933555846347614i</v>
      </c>
      <c r="I3805" t="str">
        <f t="shared" si="1110"/>
        <v>-0.00978290409926523-0.00971489373751527i</v>
      </c>
      <c r="K3805" t="str">
        <f t="shared" si="1111"/>
        <v>0.00065857817283177-0.000440600441172171i</v>
      </c>
      <c r="L3805" t="str">
        <f t="shared" si="1112"/>
        <v>0.000714285714285714-0.000771751691298982i</v>
      </c>
      <c r="M3805" t="str">
        <f t="shared" si="1113"/>
        <v>0.0025-0.0000240441578065688i</v>
      </c>
      <c r="N3805">
        <f t="shared" si="1114"/>
        <v>53.227738877158586</v>
      </c>
      <c r="O3805">
        <f t="shared" si="1115"/>
        <v>67.127141227620967</v>
      </c>
      <c r="P3805" s="3">
        <f t="shared" si="1116"/>
        <v>-67.127141227620967</v>
      </c>
      <c r="Q3805" s="3">
        <f t="shared" si="1117"/>
        <v>126.77226112284141</v>
      </c>
      <c r="R3805">
        <f t="shared" si="1118"/>
        <v>-53.227738877158586</v>
      </c>
      <c r="S3805">
        <f t="shared" si="1119"/>
        <v>1567.0637067373891</v>
      </c>
      <c r="T3805">
        <f t="shared" si="1102"/>
        <v>-67.127141227620967</v>
      </c>
    </row>
    <row r="3806" spans="1:20" x14ac:dyDescent="0.25">
      <c r="A3806">
        <f t="shared" si="1103"/>
        <v>9883567.033885574</v>
      </c>
      <c r="B3806">
        <f t="shared" si="1120"/>
        <v>1573018.5488229913</v>
      </c>
      <c r="C3806" t="str">
        <f t="shared" si="1104"/>
        <v>-0.000259951545813586+0.000349489080367634i</v>
      </c>
      <c r="D3806" t="str">
        <f t="shared" si="1105"/>
        <v>0.612952971727101-1.33534069499968i</v>
      </c>
      <c r="E3806" t="str">
        <f t="shared" si="1106"/>
        <v>-2.09379314286949-2.14629774545206i</v>
      </c>
      <c r="F3806" t="str">
        <f t="shared" si="1107"/>
        <v>1.53131874782848-1.54789895095585i</v>
      </c>
      <c r="G3806" t="str">
        <f t="shared" si="1108"/>
        <v>0.52624266566242-0.499310847567856i</v>
      </c>
      <c r="H3806" t="str">
        <f t="shared" si="1109"/>
        <v>0.000113798027939019-0.930021217366057i</v>
      </c>
      <c r="I3806" t="str">
        <f t="shared" si="1110"/>
        <v>-0.0097454888827155-0.00964346061769761i</v>
      </c>
      <c r="K3806" t="str">
        <f t="shared" si="1111"/>
        <v>0.000657838096611618-0.000439116022000979i</v>
      </c>
      <c r="L3806" t="str">
        <f t="shared" si="1112"/>
        <v>0.000714285714285714-0.000768830136779225i</v>
      </c>
      <c r="M3806" t="str">
        <f t="shared" si="1113"/>
        <v>0.0025-0.000023953135890186i</v>
      </c>
      <c r="N3806">
        <f t="shared" si="1114"/>
        <v>53.357963933517524</v>
      </c>
      <c r="O3806">
        <f t="shared" si="1115"/>
        <v>67.218927820890286</v>
      </c>
      <c r="P3806" s="3">
        <f t="shared" si="1116"/>
        <v>-67.218927820890286</v>
      </c>
      <c r="Q3806" s="3">
        <f t="shared" si="1117"/>
        <v>126.64203606648248</v>
      </c>
      <c r="R3806">
        <f t="shared" si="1118"/>
        <v>-53.357963933517524</v>
      </c>
      <c r="S3806">
        <f t="shared" si="1119"/>
        <v>1573.0185488229913</v>
      </c>
      <c r="T3806">
        <f t="shared" si="1102"/>
        <v>-67.218927820890286</v>
      </c>
    </row>
    <row r="3807" spans="1:20" x14ac:dyDescent="0.25">
      <c r="A3807">
        <f t="shared" si="1103"/>
        <v>9921124.588614339</v>
      </c>
      <c r="B3807">
        <f t="shared" si="1120"/>
        <v>1578996.0193085186</v>
      </c>
      <c r="C3807" t="str">
        <f t="shared" si="1104"/>
        <v>-0.000256433165563815+0.000346395424879618i</v>
      </c>
      <c r="D3807" t="str">
        <f t="shared" si="1105"/>
        <v>0.609132165449221-1.33204615031803i</v>
      </c>
      <c r="E3807" t="str">
        <f t="shared" si="1106"/>
        <v>-2.08603391832275-2.1303301446668i</v>
      </c>
      <c r="F3807" t="str">
        <f t="shared" si="1107"/>
        <v>1.52581452938257-1.54781834610643i</v>
      </c>
      <c r="G3807" t="str">
        <f t="shared" si="1108"/>
        <v>0.52435112310051-0.499406670764162i</v>
      </c>
      <c r="H3807" t="str">
        <f t="shared" si="1109"/>
        <v>0.000112811728662549-0.926499974859705i</v>
      </c>
      <c r="I3807" t="str">
        <f t="shared" si="1110"/>
        <v>-0.00970809489196125-0.00957241546801455i</v>
      </c>
      <c r="K3807" t="str">
        <f t="shared" si="1111"/>
        <v>0.000657102967240883-0.000437635305441746i</v>
      </c>
      <c r="L3807" t="str">
        <f t="shared" si="1112"/>
        <v>0.000714285714285714-0.000765919642139094i</v>
      </c>
      <c r="M3807" t="str">
        <f t="shared" si="1113"/>
        <v>0.0025-0.0000238624585477048i</v>
      </c>
      <c r="N3807">
        <f t="shared" si="1114"/>
        <v>53.487813579676086</v>
      </c>
      <c r="O3807">
        <f t="shared" si="1115"/>
        <v>67.31076417707115</v>
      </c>
      <c r="P3807" s="3">
        <f t="shared" si="1116"/>
        <v>-67.31076417707115</v>
      </c>
      <c r="Q3807" s="3">
        <f t="shared" si="1117"/>
        <v>126.51218642032391</v>
      </c>
      <c r="R3807">
        <f t="shared" si="1118"/>
        <v>-53.487813579676086</v>
      </c>
      <c r="S3807">
        <f t="shared" si="1119"/>
        <v>1578.9960193085187</v>
      </c>
      <c r="T3807">
        <f t="shared" si="1102"/>
        <v>-67.31076417707115</v>
      </c>
    </row>
    <row r="3808" spans="1:20" x14ac:dyDescent="0.25">
      <c r="A3808">
        <f t="shared" si="1103"/>
        <v>9958824.8620510735</v>
      </c>
      <c r="B3808">
        <f t="shared" si="1120"/>
        <v>1584996.2041818909</v>
      </c>
      <c r="C3808" t="str">
        <f t="shared" si="1104"/>
        <v>-0.000252959543336858+0.000343322812010818i</v>
      </c>
      <c r="D3808" t="str">
        <f t="shared" si="1105"/>
        <v>0.605330144129564-1.32874878987015i</v>
      </c>
      <c r="E3808" t="str">
        <f t="shared" si="1106"/>
        <v>-2.07827426262798-2.11445104515736i</v>
      </c>
      <c r="F3808" t="str">
        <f t="shared" si="1107"/>
        <v>1.52030827711654-1.54771829610509i</v>
      </c>
      <c r="G3808" t="str">
        <f t="shared" si="1108"/>
        <v>0.52245888160971-0.499495343959121i</v>
      </c>
      <c r="H3808" t="str">
        <f t="shared" si="1109"/>
        <v>0.000111834676656852-0.922992068095525i</v>
      </c>
      <c r="I3808" t="str">
        <f t="shared" si="1110"/>
        <v>-0.00967072280702464-0.00950175740771573i</v>
      </c>
      <c r="K3808" t="str">
        <f t="shared" si="1111"/>
        <v>0.000656372756224611-0.000436158296373222i</v>
      </c>
      <c r="L3808" t="str">
        <f t="shared" si="1112"/>
        <v>0.000714285714285714-0.000763020165510158i</v>
      </c>
      <c r="M3808" t="str">
        <f t="shared" si="1113"/>
        <v>0.0025-0.0000237721244747009i</v>
      </c>
      <c r="N3808">
        <f t="shared" si="1114"/>
        <v>53.617287971398866</v>
      </c>
      <c r="O3808">
        <f t="shared" si="1115"/>
        <v>67.402650011751888</v>
      </c>
      <c r="P3808" s="3">
        <f t="shared" si="1116"/>
        <v>-67.402650011751888</v>
      </c>
      <c r="Q3808" s="3">
        <f t="shared" si="1117"/>
        <v>126.38271202860113</v>
      </c>
      <c r="R3808">
        <f t="shared" si="1118"/>
        <v>-53.617287971398866</v>
      </c>
      <c r="S3808">
        <f t="shared" si="1119"/>
        <v>1584.996204181891</v>
      </c>
      <c r="T3808">
        <f t="shared" si="1102"/>
        <v>-67.402650011751888</v>
      </c>
    </row>
    <row r="3809" spans="1:20" x14ac:dyDescent="0.25">
      <c r="A3809">
        <f t="shared" si="1103"/>
        <v>9996668.3965268675</v>
      </c>
      <c r="B3809">
        <f t="shared" si="1120"/>
        <v>1591019.1897577823</v>
      </c>
      <c r="C3809" t="str">
        <f t="shared" si="1104"/>
        <v>-0.000249530167390148+0.000340271212267301i</v>
      </c>
      <c r="D3809" t="str">
        <f t="shared" si="1105"/>
        <v>0.60154687815431-1.32544872837386i</v>
      </c>
      <c r="E3809" t="str">
        <f t="shared" si="1106"/>
        <v>-2.07051438340594-2.09866023317074i</v>
      </c>
      <c r="F3809" t="str">
        <f t="shared" si="1107"/>
        <v>1.51480014840537-1.54759877729055i</v>
      </c>
      <c r="G3809" t="str">
        <f t="shared" si="1108"/>
        <v>0.520565995272435-0.499576860791665i</v>
      </c>
      <c r="H3809" t="str">
        <f t="shared" si="1109"/>
        <v>0.000110866777330733-0.919497446533044i</v>
      </c>
      <c r="I3809" t="str">
        <f t="shared" si="1110"/>
        <v>-0.00963337331126838-0.00943148555098865i</v>
      </c>
      <c r="K3809" t="str">
        <f t="shared" si="1111"/>
        <v>0.000655647435166738-0.000434684999489295i</v>
      </c>
      <c r="L3809" t="str">
        <f t="shared" si="1112"/>
        <v>0.000714285714285714-0.000760131665182461i</v>
      </c>
      <c r="M3809" t="str">
        <f t="shared" si="1113"/>
        <v>0.0025-0.0000236821323716885i</v>
      </c>
      <c r="N3809">
        <f t="shared" si="1114"/>
        <v>53.746387273722291</v>
      </c>
      <c r="O3809">
        <f t="shared" si="1115"/>
        <v>67.494585041273282</v>
      </c>
      <c r="P3809" s="3">
        <f t="shared" si="1116"/>
        <v>-67.494585041273282</v>
      </c>
      <c r="Q3809" s="3">
        <f t="shared" si="1117"/>
        <v>126.25361272627771</v>
      </c>
      <c r="R3809">
        <f t="shared" si="1118"/>
        <v>-53.746387273722291</v>
      </c>
      <c r="S3809">
        <f t="shared" si="1119"/>
        <v>1591.0191897577822</v>
      </c>
      <c r="T3809">
        <f t="shared" si="1102"/>
        <v>-67.494585041273282</v>
      </c>
    </row>
    <row r="3810" spans="1:20" x14ac:dyDescent="0.25">
      <c r="A3810">
        <f t="shared" si="1103"/>
        <v>10034655.73643367</v>
      </c>
      <c r="B3810">
        <f t="shared" si="1120"/>
        <v>1597065.0626788619</v>
      </c>
      <c r="C3810" t="str">
        <f t="shared" si="1104"/>
        <v>-0.000246144530713369+0.000337240593784751i</v>
      </c>
      <c r="D3810" t="str">
        <f t="shared" si="1105"/>
        <v>0.597782337127222-1.32214607984912i</v>
      </c>
      <c r="E3810" t="str">
        <f t="shared" si="1106"/>
        <v>-2.06275448852854-2.08295749379783i</v>
      </c>
      <c r="F3810" t="str">
        <f t="shared" si="1107"/>
        <v>1.5092903008393-1.54745976750795i</v>
      </c>
      <c r="G3810" t="str">
        <f t="shared" si="1108"/>
        <v>0.518672518245083-0.499651215411698i</v>
      </c>
      <c r="H3810" t="str">
        <f t="shared" si="1109"/>
        <v>0.000109907937132011-0.916016059823631i</v>
      </c>
      <c r="I3810" t="str">
        <f t="shared" si="1110"/>
        <v>-0.00959604709127459-0.00936159900692446i</v>
      </c>
      <c r="K3810" t="str">
        <f t="shared" si="1111"/>
        <v>0.000654926975770754-0.000433215419300815i</v>
      </c>
      <c r="L3810" t="str">
        <f t="shared" si="1112"/>
        <v>0.000714285714285714-0.000757254099603969i</v>
      </c>
      <c r="M3810" t="str">
        <f t="shared" si="1113"/>
        <v>0.0025-0.0000235924809441009i</v>
      </c>
      <c r="N3810">
        <f t="shared" si="1114"/>
        <v>53.87511166089098</v>
      </c>
      <c r="O3810">
        <f t="shared" si="1115"/>
        <v>67.586568982736125</v>
      </c>
      <c r="P3810" s="3">
        <f t="shared" si="1116"/>
        <v>-67.586568982736125</v>
      </c>
      <c r="Q3810" s="3">
        <f t="shared" si="1117"/>
        <v>126.12488833910902</v>
      </c>
      <c r="R3810">
        <f t="shared" si="1118"/>
        <v>-53.87511166089098</v>
      </c>
      <c r="S3810">
        <f t="shared" si="1119"/>
        <v>1597.065062678862</v>
      </c>
      <c r="T3810">
        <f t="shared" si="1102"/>
        <v>-67.586568982736125</v>
      </c>
    </row>
    <row r="3811" spans="1:20" x14ac:dyDescent="0.25">
      <c r="A3811">
        <f t="shared" si="1103"/>
        <v>10072787.428232118</v>
      </c>
      <c r="B3811">
        <f t="shared" si="1120"/>
        <v>1603133.9099170417</v>
      </c>
      <c r="C3811" t="str">
        <f t="shared" si="1104"/>
        <v>-0.000242802131005912+0.000334230922381079i</v>
      </c>
      <c r="D3811" t="str">
        <f t="shared" si="1105"/>
        <v>0.594036489880086-1.31884095761391i</v>
      </c>
      <c r="E3811" t="str">
        <f t="shared" si="1106"/>
        <v>-2.05499478609322-2.06734261096712i</v>
      </c>
      <c r="F3811" t="str">
        <f t="shared" si="1107"/>
        <v>1.50377889220585-1.54730124611175i</v>
      </c>
      <c r="G3811" t="str">
        <f t="shared" si="1108"/>
        <v>0.516778504751857-0.499718402481129i</v>
      </c>
      <c r="H3811" t="str">
        <f t="shared" si="1109"/>
        <v>0.000108958063535764-0.912547857809758i</v>
      </c>
      <c r="I3811" t="str">
        <f t="shared" si="1110"/>
        <v>-0.00955874483672271-0.00929209687948568i</v>
      </c>
      <c r="K3811" t="str">
        <f t="shared" si="1111"/>
        <v>0.000654211349840335-0.000431749560137388i</v>
      </c>
      <c r="L3811" t="str">
        <f t="shared" si="1112"/>
        <v>0.000714285714285714-0.000754387427379923i</v>
      </c>
      <c r="M3811" t="str">
        <f t="shared" si="1113"/>
        <v>0.0025-0.0000235031689022723i</v>
      </c>
      <c r="N3811">
        <f t="shared" si="1114"/>
        <v>54.003461316292686</v>
      </c>
      <c r="O3811">
        <f t="shared" si="1115"/>
        <v>67.678601554009532</v>
      </c>
      <c r="P3811" s="3">
        <f t="shared" si="1116"/>
        <v>-67.678601554009532</v>
      </c>
      <c r="Q3811" s="3">
        <f t="shared" si="1117"/>
        <v>125.99653868370731</v>
      </c>
      <c r="R3811">
        <f t="shared" si="1118"/>
        <v>-54.003461316292686</v>
      </c>
      <c r="S3811">
        <f t="shared" si="1119"/>
        <v>1603.1339099170416</v>
      </c>
      <c r="T3811">
        <f t="shared" si="1102"/>
        <v>-67.678601554009532</v>
      </c>
    </row>
    <row r="3812" spans="1:20" x14ac:dyDescent="0.25">
      <c r="A3812">
        <f t="shared" si="1103"/>
        <v>10111064.0204594</v>
      </c>
      <c r="B3812">
        <f t="shared" si="1120"/>
        <v>1609225.8187747265</v>
      </c>
      <c r="C3812" t="str">
        <f t="shared" si="1104"/>
        <v>-0.00023950247065405+0.000331242161608447i</v>
      </c>
      <c r="D3812" t="str">
        <f t="shared" si="1105"/>
        <v>0.590309304483168-1.3155334742803i</v>
      </c>
      <c r="E3812" t="str">
        <f t="shared" si="1106"/>
        <v>-2.04723548439749-2.05181536743897i</v>
      </c>
      <c r="F3812" t="str">
        <f t="shared" si="1107"/>
        <v>1.49826608047186-1.54712319396833i</v>
      </c>
      <c r="G3812" t="str">
        <f t="shared" si="1108"/>
        <v>0.514884009078565-0.499778417174801i</v>
      </c>
      <c r="H3812" t="str">
        <f t="shared" si="1109"/>
        <v>0.000108017065032686-0.909092790524269i</v>
      </c>
      <c r="I3812" t="str">
        <f t="shared" si="1110"/>
        <v>-0.00952146724026705-0.00922297826747597i</v>
      </c>
      <c r="K3812" t="str">
        <f t="shared" si="1111"/>
        <v>0.000653500529279966-0.000430287426149197i</v>
      </c>
      <c r="L3812" t="str">
        <f t="shared" si="1112"/>
        <v>0.000714285714285714-0.000751531607272288i</v>
      </c>
      <c r="M3812" t="str">
        <f t="shared" si="1113"/>
        <v>0.0025-0.0000234141949614189i</v>
      </c>
      <c r="N3812">
        <f t="shared" si="1114"/>
        <v>54.13143643239242</v>
      </c>
      <c r="O3812">
        <f t="shared" si="1115"/>
        <v>67.770682473737921</v>
      </c>
      <c r="P3812" s="3">
        <f t="shared" si="1116"/>
        <v>-67.770682473737921</v>
      </c>
      <c r="Q3812" s="3">
        <f t="shared" si="1117"/>
        <v>125.86856356760758</v>
      </c>
      <c r="R3812">
        <f t="shared" si="1118"/>
        <v>-54.13143643239242</v>
      </c>
      <c r="S3812">
        <f t="shared" si="1119"/>
        <v>1609.2258187747266</v>
      </c>
      <c r="T3812">
        <f t="shared" si="1102"/>
        <v>-67.770682473737921</v>
      </c>
    </row>
    <row r="3813" spans="1:20" x14ac:dyDescent="0.25">
      <c r="A3813">
        <f t="shared" si="1103"/>
        <v>10149486.063737147</v>
      </c>
      <c r="B3813">
        <f t="shared" si="1120"/>
        <v>1615340.8768860705</v>
      </c>
      <c r="C3813" t="str">
        <f t="shared" si="1104"/>
        <v>-0.000236245056707758+0.000328274272804624i</v>
      </c>
      <c r="D3813" t="str">
        <f t="shared" si="1105"/>
        <v>0.586600748255603-1.31222374175062i</v>
      </c>
      <c r="E3813" t="str">
        <f t="shared" si="1106"/>
        <v>-2.03947679191341-2.0363755448001i</v>
      </c>
      <c r="F3813" t="str">
        <f t="shared" si="1107"/>
        <v>1.49275202376532-1.54692559345842i</v>
      </c>
      <c r="G3813" t="str">
        <f t="shared" si="1108"/>
        <v>0.512989085566413-0.499831255181335i</v>
      </c>
      <c r="H3813" t="str">
        <f t="shared" si="1109"/>
        <v>0.000107084851117583-0.905650808189667i</v>
      </c>
      <c r="I3813" t="str">
        <f t="shared" si="1110"/>
        <v>-0.00948421499741491-0.00915424226451061i</v>
      </c>
      <c r="K3813" t="str">
        <f t="shared" si="1111"/>
        <v>0.000652794486095523-0.000428829021308755i</v>
      </c>
      <c r="L3813" t="str">
        <f t="shared" si="1112"/>
        <v>0.000714285714285714-0.000748686598199132i</v>
      </c>
      <c r="M3813" t="str">
        <f t="shared" si="1113"/>
        <v>0.0025-0.0000233255578416207i</v>
      </c>
      <c r="N3813">
        <f t="shared" si="1114"/>
        <v>54.259037210668538</v>
      </c>
      <c r="O3813">
        <f t="shared" si="1115"/>
        <v>67.862811461349025</v>
      </c>
      <c r="P3813" s="3">
        <f t="shared" si="1116"/>
        <v>-67.862811461349025</v>
      </c>
      <c r="Q3813" s="3">
        <f t="shared" si="1117"/>
        <v>125.74096278933146</v>
      </c>
      <c r="R3813">
        <f t="shared" si="1118"/>
        <v>-54.259037210668538</v>
      </c>
      <c r="S3813">
        <f t="shared" si="1119"/>
        <v>1615.3408768860704</v>
      </c>
      <c r="T3813">
        <f t="shared" si="1102"/>
        <v>-67.862811461349025</v>
      </c>
    </row>
    <row r="3814" spans="1:20" x14ac:dyDescent="0.25">
      <c r="A3814">
        <f t="shared" si="1103"/>
        <v>10188054.110779349</v>
      </c>
      <c r="B3814">
        <f t="shared" si="1120"/>
        <v>1621479.1722182375</v>
      </c>
      <c r="C3814" t="str">
        <f t="shared" si="1104"/>
        <v>-0.000233029400857279+0.000325327215143735i</v>
      </c>
      <c r="D3814" t="str">
        <f t="shared" si="1105"/>
        <v>0.582910787775838-1.3089118712138i</v>
      </c>
      <c r="E3814" t="str">
        <f t="shared" si="1106"/>
        <v>-2.03171891726194-2.02102292345854i</v>
      </c>
      <c r="F3814" t="str">
        <f t="shared" si="1107"/>
        <v>1.48723688035734-1.54670842847919i</v>
      </c>
      <c r="G3814" t="str">
        <f t="shared" si="1108"/>
        <v>0.511093788605772-0.499876912703888i</v>
      </c>
      <c r="H3814" t="str">
        <f t="shared" si="1109"/>
        <v>0.000106161332277991-0.902221861217388i</v>
      </c>
      <c r="I3814" t="str">
        <f t="shared" si="1110"/>
        <v>-0.00944698880640389-0.00908588795898958i</v>
      </c>
      <c r="K3814" t="str">
        <f t="shared" si="1111"/>
        <v>0.000652093192394875-0.000427374349412727i</v>
      </c>
      <c r="L3814" t="str">
        <f t="shared" si="1112"/>
        <v>0.000714285714285714-0.000745852359234045i</v>
      </c>
      <c r="M3814" t="str">
        <f t="shared" si="1113"/>
        <v>0.0025-0.0000232372562678031i</v>
      </c>
      <c r="N3814">
        <f t="shared" si="1114"/>
        <v>54.386263861545714</v>
      </c>
      <c r="O3814">
        <f t="shared" si="1115"/>
        <v>67.954988237060945</v>
      </c>
      <c r="P3814" s="3">
        <f t="shared" si="1116"/>
        <v>-67.954988237060945</v>
      </c>
      <c r="Q3814" s="3">
        <f t="shared" si="1117"/>
        <v>125.61373613845429</v>
      </c>
      <c r="R3814">
        <f t="shared" si="1118"/>
        <v>-54.386263861545714</v>
      </c>
      <c r="S3814">
        <f t="shared" si="1119"/>
        <v>1621.4791722182376</v>
      </c>
      <c r="T3814">
        <f t="shared" si="1102"/>
        <v>-67.954988237060945</v>
      </c>
    </row>
    <row r="3815" spans="1:20" x14ac:dyDescent="0.25">
      <c r="A3815">
        <f t="shared" si="1103"/>
        <v>10226768.71640031</v>
      </c>
      <c r="B3815">
        <f t="shared" si="1120"/>
        <v>1627640.793072667</v>
      </c>
      <c r="C3815" t="str">
        <f t="shared" si="1104"/>
        <v>-0.000229855019409349+0.000322400945686349i</v>
      </c>
      <c r="D3815" t="str">
        <f t="shared" si="1105"/>
        <v>0.579239388891989-1.30559797314181i</v>
      </c>
      <c r="E3815" t="str">
        <f t="shared" si="1106"/>
        <v>-2.02396206918741-2.00575728263882i</v>
      </c>
      <c r="F3815" t="str">
        <f t="shared" si="1107"/>
        <v>1.48172080864392-1.54647168444613i</v>
      </c>
      <c r="G3815" t="str">
        <f t="shared" si="1108"/>
        <v>0.509198172629951-0.499915386460819i</v>
      </c>
      <c r="H3815" t="str">
        <f t="shared" si="1109"/>
        <v>0.000105246419982919-0.898805900207078i</v>
      </c>
      <c r="I3815" t="str">
        <f t="shared" si="1110"/>
        <v>-0.00940978936807944-0.00901791443407125i</v>
      </c>
      <c r="K3815" t="str">
        <f t="shared" si="1111"/>
        <v>0.000651396620388414-0.000425923414083656i</v>
      </c>
      <c r="L3815" t="str">
        <f t="shared" si="1112"/>
        <v>0.000714285714285714-0.000743028849605543i</v>
      </c>
      <c r="M3815" t="str">
        <f t="shared" si="1113"/>
        <v>0.0025-0.0000231492889697181i</v>
      </c>
      <c r="N3815">
        <f t="shared" si="1114"/>
        <v>54.513116604330733</v>
      </c>
      <c r="O3815">
        <f t="shared" si="1115"/>
        <v>68.047212521890287</v>
      </c>
      <c r="P3815" s="3">
        <f t="shared" si="1116"/>
        <v>-68.047212521890287</v>
      </c>
      <c r="Q3815" s="3">
        <f t="shared" si="1117"/>
        <v>125.48688339566927</v>
      </c>
      <c r="R3815">
        <f t="shared" si="1118"/>
        <v>-54.513116604330733</v>
      </c>
      <c r="S3815">
        <f t="shared" si="1119"/>
        <v>1627.6407930726671</v>
      </c>
      <c r="T3815">
        <f t="shared" si="1102"/>
        <v>-68.047212521890287</v>
      </c>
    </row>
    <row r="3816" spans="1:20" x14ac:dyDescent="0.25">
      <c r="A3816">
        <f t="shared" si="1103"/>
        <v>10265630.437522631</v>
      </c>
      <c r="B3816">
        <f t="shared" si="1120"/>
        <v>1633825.8280863431</v>
      </c>
      <c r="C3816" t="str">
        <f t="shared" si="1104"/>
        <v>-0.00022672143326321+0.00031949541942901i</v>
      </c>
      <c r="D3816" t="str">
        <f t="shared" si="1105"/>
        <v>0.575586516732228-1.30228215728634i</v>
      </c>
      <c r="E3816" t="str">
        <f t="shared" si="1106"/>
        <v>-2.01620645653195-1.99057840037782i</v>
      </c>
      <c r="F3816" t="str">
        <f t="shared" si="1107"/>
        <v>1.47620396712783-1.54621534829469i</v>
      </c>
      <c r="G3816" t="str">
        <f t="shared" si="1108"/>
        <v>0.507302292108941-0.49994667368626i</v>
      </c>
      <c r="H3816" t="str">
        <f t="shared" si="1109"/>
        <v>0.000104340026671716-0.895402875945882i</v>
      </c>
      <c r="I3816" t="str">
        <f t="shared" si="1110"/>
        <v>-0.00937261738577256-0.0089503207676486i</v>
      </c>
      <c r="K3816" t="str">
        <f t="shared" si="1111"/>
        <v>0.000650704742389624-0.000424476218771771i</v>
      </c>
      <c r="L3816" t="str">
        <f t="shared" si="1112"/>
        <v>0.000714285714285714-0.000740216028696495i</v>
      </c>
      <c r="M3816" t="str">
        <f t="shared" si="1113"/>
        <v>0.0025-0.0000230616546819268i</v>
      </c>
      <c r="N3816">
        <f t="shared" si="1114"/>
        <v>54.639595667146466</v>
      </c>
      <c r="O3816">
        <f t="shared" si="1115"/>
        <v>68.139484037658107</v>
      </c>
      <c r="P3816" s="3">
        <f t="shared" si="1116"/>
        <v>-68.139484037658107</v>
      </c>
      <c r="Q3816" s="3">
        <f t="shared" si="1117"/>
        <v>125.36040433285353</v>
      </c>
      <c r="R3816">
        <f t="shared" si="1118"/>
        <v>-54.639595667146466</v>
      </c>
      <c r="S3816">
        <f t="shared" si="1119"/>
        <v>1633.8258280863431</v>
      </c>
      <c r="T3816">
        <f t="shared" si="1102"/>
        <v>-68.139484037658107</v>
      </c>
    </row>
    <row r="3817" spans="1:20" x14ac:dyDescent="0.25">
      <c r="A3817">
        <f t="shared" si="1103"/>
        <v>10304639.833185218</v>
      </c>
      <c r="B3817">
        <f t="shared" si="1120"/>
        <v>1640034.3662330713</v>
      </c>
      <c r="C3817" t="str">
        <f t="shared" si="1104"/>
        <v>-0.00022362816788629+0.000316610589353053i</v>
      </c>
      <c r="D3817" t="str">
        <f t="shared" si="1105"/>
        <v>0.571952135715116-1.29896453267546i</v>
      </c>
      <c r="E3817" t="str">
        <f t="shared" si="1106"/>
        <v>-2.00845228820977-1.97548605352067i</v>
      </c>
      <c r="F3817" t="str">
        <f t="shared" si="1107"/>
        <v>1.47068651440036-1.54593940848152i</v>
      </c>
      <c r="G3817" t="str">
        <f t="shared" si="1108"/>
        <v>0.50540620154316-0.499970772130606i</v>
      </c>
      <c r="H3817" t="str">
        <f t="shared" si="1109"/>
        <v>0.000103442065743068-0.892012739407726i</v>
      </c>
      <c r="I3817" t="str">
        <f t="shared" si="1110"/>
        <v>-0.00933547356517651-0.00888310603232636i</v>
      </c>
      <c r="K3817" t="str">
        <f t="shared" si="1111"/>
        <v>0.000650017530815602-0.000423032766756732i</v>
      </c>
      <c r="L3817" t="str">
        <f t="shared" si="1112"/>
        <v>0.000714285714285714-0.000737413856043533i</v>
      </c>
      <c r="M3817" t="str">
        <f t="shared" si="1113"/>
        <v>0.0025-0.0000229743521437804i</v>
      </c>
      <c r="N3817">
        <f t="shared" si="1114"/>
        <v>54.765701286865294</v>
      </c>
      <c r="O3817">
        <f t="shared" si="1115"/>
        <v>68.23180250699825</v>
      </c>
      <c r="P3817" s="3">
        <f t="shared" si="1116"/>
        <v>-68.23180250699825</v>
      </c>
      <c r="Q3817" s="3">
        <f t="shared" si="1117"/>
        <v>125.23429871313471</v>
      </c>
      <c r="R3817">
        <f t="shared" si="1118"/>
        <v>-54.765701286865294</v>
      </c>
      <c r="S3817">
        <f t="shared" si="1119"/>
        <v>1640.0343662330713</v>
      </c>
      <c r="T3817">
        <f t="shared" si="1102"/>
        <v>-68.23180250699825</v>
      </c>
    </row>
    <row r="3818" spans="1:20" x14ac:dyDescent="0.25">
      <c r="A3818">
        <f t="shared" si="1103"/>
        <v>10343797.464551322</v>
      </c>
      <c r="B3818">
        <f t="shared" si="1120"/>
        <v>1646266.496824757</v>
      </c>
      <c r="C3818" t="str">
        <f t="shared" si="1104"/>
        <v>-0.000220574753289685+0.000313746406472867i</v>
      </c>
      <c r="D3818" t="str">
        <f t="shared" si="1105"/>
        <v>0.568336209559924-1.29564520761057i</v>
      </c>
      <c r="E3818" t="str">
        <f t="shared" si="1106"/>
        <v>-2.0006997731817-1.9604800177174i</v>
      </c>
      <c r="F3818" t="str">
        <f t="shared" si="1107"/>
        <v>1.46516860912318-1.54564385498568i</v>
      </c>
      <c r="G3818" t="str">
        <f t="shared" si="1108"/>
        <v>0.503509955457192-0.499987680060908i</v>
      </c>
      <c r="H3818" t="str">
        <f t="shared" si="1109"/>
        <v>0.000102552451544102-0.888635441752612i</v>
      </c>
      <c r="I3818" t="str">
        <f t="shared" si="1110"/>
        <v>-0.00929835861422499-0.00881626929540069i</v>
      </c>
      <c r="K3818" t="str">
        <f t="shared" si="1111"/>
        <v>0.000649334958187546-0.000421593061149348i</v>
      </c>
      <c r="L3818" t="str">
        <f t="shared" si="1112"/>
        <v>0.000714285714285714-0.000734622291336454i</v>
      </c>
      <c r="M3818" t="str">
        <f t="shared" si="1113"/>
        <v>0.0025-0.0000228873800994027i</v>
      </c>
      <c r="N3818">
        <f t="shared" si="1114"/>
        <v>54.891433709041252</v>
      </c>
      <c r="O3818">
        <f t="shared" si="1115"/>
        <v>68.32416765336356</v>
      </c>
      <c r="P3818" s="3">
        <f t="shared" si="1116"/>
        <v>-68.32416765336356</v>
      </c>
      <c r="Q3818" s="3">
        <f t="shared" si="1117"/>
        <v>125.10856629095875</v>
      </c>
      <c r="R3818">
        <f t="shared" si="1118"/>
        <v>-54.891433709041252</v>
      </c>
      <c r="S3818">
        <f t="shared" si="1119"/>
        <v>1646.266496824757</v>
      </c>
      <c r="T3818">
        <f t="shared" si="1102"/>
        <v>-68.32416765336356</v>
      </c>
    </row>
    <row r="3819" spans="1:20" x14ac:dyDescent="0.25">
      <c r="A3819">
        <f t="shared" si="1103"/>
        <v>10383103.894916618</v>
      </c>
      <c r="B3819">
        <f t="shared" si="1120"/>
        <v>1652522.3095126911</v>
      </c>
      <c r="C3819" t="str">
        <f t="shared" si="1104"/>
        <v>-0.000217560724003326+0.000310902819883515i</v>
      </c>
      <c r="D3819" t="str">
        <f t="shared" si="1105"/>
        <v>0.564738701296936-1.29232428966343i</v>
      </c>
      <c r="E3819" t="str">
        <f t="shared" si="1106"/>
        <v>-1.99294912042949-1.9455600674195i</v>
      </c>
      <c r="F3819" t="str">
        <f t="shared" si="1107"/>
        <v>1.45965041000996-1.54532867930932i</v>
      </c>
      <c r="G3819" t="str">
        <f t="shared" si="1108"/>
        <v>0.501613608393515-0.499997396261173i</v>
      </c>
      <c r="H3819" t="str">
        <f t="shared" si="1109"/>
        <v>0.000101671099359624-0.885270934325904i</v>
      </c>
      <c r="I3819" t="str">
        <f t="shared" si="1110"/>
        <v>-0.00926127324296862-0.00874980961883898i</v>
      </c>
      <c r="K3819" t="str">
        <f t="shared" si="1111"/>
        <v>0.000648656997131261-0.000420157104893349i</v>
      </c>
      <c r="L3819" t="str">
        <f t="shared" si="1112"/>
        <v>0.000714285714285714-0.000731841294417663i</v>
      </c>
      <c r="M3819" t="str">
        <f t="shared" si="1113"/>
        <v>0.0025-0.0000228007372976716i</v>
      </c>
      <c r="N3819">
        <f t="shared" si="1114"/>
        <v>55.01679318784764</v>
      </c>
      <c r="O3819">
        <f t="shared" si="1115"/>
        <v>68.416579201033258</v>
      </c>
      <c r="P3819" s="3">
        <f t="shared" si="1116"/>
        <v>-68.416579201033258</v>
      </c>
      <c r="Q3819" s="3">
        <f t="shared" si="1117"/>
        <v>124.98320681215236</v>
      </c>
      <c r="R3819">
        <f t="shared" si="1118"/>
        <v>-55.01679318784764</v>
      </c>
      <c r="S3819">
        <f t="shared" si="1119"/>
        <v>1652.5223095126912</v>
      </c>
      <c r="T3819">
        <f t="shared" si="1102"/>
        <v>-68.416579201033258</v>
      </c>
    </row>
    <row r="3820" spans="1:20" x14ac:dyDescent="0.25">
      <c r="A3820">
        <f t="shared" si="1103"/>
        <v>10422559.6897173</v>
      </c>
      <c r="B3820">
        <f t="shared" si="1120"/>
        <v>1658801.8942888393</v>
      </c>
      <c r="C3820" t="str">
        <f t="shared" si="1104"/>
        <v>-0.000214585619050968+0.000308079776807734i</v>
      </c>
      <c r="D3820" t="str">
        <f t="shared" si="1105"/>
        <v>0.5611595732777-1.28900188567326i</v>
      </c>
      <c r="E3820" t="str">
        <f t="shared" si="1106"/>
        <v>-1.9852005389303-1.93072597587735i</v>
      </c>
      <c r="F3820" t="str">
        <f t="shared" si="1107"/>
        <v>1.45413207580821-1.54499387447832i</v>
      </c>
      <c r="G3820" t="str">
        <f t="shared" si="1108"/>
        <v>0.499717214906226-0.499999920032584i</v>
      </c>
      <c r="H3820" t="str">
        <f t="shared" si="1109"/>
        <v>0.000100797925401475-0.881919168657633i</v>
      </c>
      <c r="I3820" t="str">
        <f t="shared" si="1110"/>
        <v>-0.00922421816345296-0.00868372605926289i</v>
      </c>
      <c r="K3820" t="str">
        <f t="shared" si="1111"/>
        <v>0.000647983620377636-0.000418724900767111i</v>
      </c>
      <c r="L3820" t="str">
        <f t="shared" si="1112"/>
        <v>0.000714285714285714-0.000729070825281593i</v>
      </c>
      <c r="M3820" t="str">
        <f t="shared" si="1113"/>
        <v>0.0025-0.0000227144224922012i</v>
      </c>
      <c r="N3820">
        <f t="shared" si="1114"/>
        <v>55.141779986007052</v>
      </c>
      <c r="O3820">
        <f t="shared" si="1115"/>
        <v>68.509036875119492</v>
      </c>
      <c r="P3820" s="3">
        <f t="shared" si="1116"/>
        <v>-68.509036875119492</v>
      </c>
      <c r="Q3820" s="3">
        <f t="shared" si="1117"/>
        <v>124.85822001399295</v>
      </c>
      <c r="R3820">
        <f t="shared" si="1118"/>
        <v>-55.141779986007052</v>
      </c>
      <c r="S3820">
        <f t="shared" si="1119"/>
        <v>1658.8018942888393</v>
      </c>
      <c r="T3820">
        <f t="shared" ref="T3820:T3845" si="1121">P3820</f>
        <v>-68.509036875119492</v>
      </c>
    </row>
    <row r="3821" spans="1:20" x14ac:dyDescent="0.25">
      <c r="A3821">
        <f t="shared" ref="A3821:A3845" si="1122">2*PI()*B3821</f>
        <v>10462165.416538225</v>
      </c>
      <c r="B3821">
        <f t="shared" si="1120"/>
        <v>1665105.3414871369</v>
      </c>
      <c r="C3821" t="str">
        <f t="shared" ref="C3821:C3845" si="1123">IMPRODUCT(D3821,E3821,$C$40,,K3821,$C$41)</f>
        <v>-0.000211648981924909+0.00030527722264232i</v>
      </c>
      <c r="D3821" t="str">
        <f t="shared" ref="D3821:D3845" si="1124">IMDIV(IMPRODUCT($C$37,$C$38,COMPLEX(1,A3821/$C$38)),IMSUM(-1*A3821*A3821/$C$39,COMPLEX(0,1*A3821)))</f>
        <v>0.55759878718527-1.28567810174407i</v>
      </c>
      <c r="E3821" t="str">
        <f t="shared" ref="E3821:E3845" si="1125">IMDIV(IMPRODUCT(IMSUM(F3821,G3821),$C$29,H3821),IMSUM(1,I3821))</f>
        <v>-1.97745423763111-1.9159775151377i</v>
      </c>
      <c r="F3821" t="str">
        <f t="shared" ref="F3821:F3845" si="1126">IMDIV(IMPRODUCT($C$14,$C$15,COMPLEX(1,A3821/$C$15)),IMSUM(-1*A3821*A3821/$C$16,COMPLEX(0,A3821)))</f>
        <v>1.44861376528098-1.54463943504254i</v>
      </c>
      <c r="G3821" t="str">
        <f t="shared" ref="G3821:G3845" si="1127">IMDIV(1,COMPLEX(1,A3821*$C$9*$C$10))</f>
        <v>0.497820829554762-0.499995251193619i</v>
      </c>
      <c r="H3821" t="str">
        <f t="shared" ref="H3821:H3845" si="1128">IMDIV($C$3,IMSUM(K3821,COMPLEX(0,$C$28*A3821)))</f>
        <v>0.0000999328467979919-0.878580096461778i</v>
      </c>
      <c r="I3821" t="str">
        <f t="shared" ref="I3821:I3845" si="1129">IMPRODUCT(F3821,$C$29,H3821,$C$31)</f>
        <v>-0.00918719408959553-0.00861801766793197i</v>
      </c>
      <c r="K3821" t="str">
        <f t="shared" ref="K3821:K3845" si="1130">IF($C$26&lt;=0,IMDIV(1,IMSUM(IMDIV(1,L3821),1/$C$18)),IMDIV(1,IMSUM(IMDIV(1,L3821),1/$C$18,IMDIV(1,M3821))))</f>
        <v>0.000647314800763084-0.000417296451385363i</v>
      </c>
      <c r="L3821" t="str">
        <f t="shared" ref="L3821:L3845" si="1131">IMSUM($C$21/$C$22,IMDIV(1,COMPLEX(0,$C$20*$C$22*A3821)))</f>
        <v>0.000714285714285714-0.000726310844074114i</v>
      </c>
      <c r="M3821" t="str">
        <f t="shared" ref="M3821:M3845" si="1132">IMSUM($C$25/$C$26,IMDIV(1,COMPLEX(0,$C$24*$C$26*A3821)))</f>
        <v>0.0025-0.0000226284344413242i</v>
      </c>
      <c r="N3821">
        <f t="shared" ref="N3821:N3845" si="1133">ABS(R3821)</f>
        <v>55.26639437472592</v>
      </c>
      <c r="O3821">
        <f t="shared" ref="O3821:O3845" si="1134">ABS(P3821)</f>
        <v>68.601540401574269</v>
      </c>
      <c r="P3821" s="3">
        <f t="shared" ref="P3821:P3845" si="1135">20*LOG10(IMABS(C3821))</f>
        <v>-68.601540401574269</v>
      </c>
      <c r="Q3821" s="3">
        <f t="shared" ref="Q3821:Q3845" si="1136">IMARGUMENT(C3821)*180/PI()</f>
        <v>124.73360562527408</v>
      </c>
      <c r="R3821">
        <f t="shared" ref="R3821:R3845" si="1137">IF(Q3821&lt;0,Q3821+180,Q3821-180)</f>
        <v>-55.26639437472592</v>
      </c>
      <c r="S3821">
        <f t="shared" ref="S3821:S3845" si="1138">B3821/1000</f>
        <v>1665.1053414871369</v>
      </c>
      <c r="T3821">
        <f t="shared" si="1121"/>
        <v>-68.601540401574269</v>
      </c>
    </row>
    <row r="3822" spans="1:20" x14ac:dyDescent="0.25">
      <c r="A3822">
        <f t="shared" si="1122"/>
        <v>10501921.645121071</v>
      </c>
      <c r="B3822">
        <f t="shared" ref="B3822:B3845" si="1139">B3821*(1+B$42)</f>
        <v>1671432.741784788</v>
      </c>
      <c r="C3822" t="str">
        <f t="shared" si="1123"/>
        <v>-0.000208750360560518+0.000302495101003917i</v>
      </c>
      <c r="D3822" t="str">
        <f t="shared" si="1124"/>
        <v>0.554056304044439-1.28235304324211i</v>
      </c>
      <c r="E3822" t="str">
        <f t="shared" si="1125"/>
        <v>-1.96971042542321-1.90131445604167i</v>
      </c>
      <c r="F3822" t="str">
        <f t="shared" si="1126"/>
        <v>1.44309563718859-1.54426535707584i</v>
      </c>
      <c r="G3822" t="str">
        <f t="shared" si="1127"/>
        <v>0.49592450689763-0.499983390080083i</v>
      </c>
      <c r="H3822" t="str">
        <f t="shared" si="1128"/>
        <v>0.0000990757815836035-0.875253669635578i</v>
      </c>
      <c r="I3822" t="str">
        <f t="shared" si="1129"/>
        <v>-0.0091502017370634-0.00855268349072933i</v>
      </c>
      <c r="K3822" t="str">
        <f t="shared" si="1130"/>
        <v>0.000646650511229989-0.000415871759200903i</v>
      </c>
      <c r="L3822" t="str">
        <f t="shared" si="1131"/>
        <v>0.000714285714285714-0.000723561311091965i</v>
      </c>
      <c r="M3822" t="str">
        <f t="shared" si="1132"/>
        <v>0.0025-0.0000225427719080735i</v>
      </c>
      <c r="N3822">
        <f t="shared" si="1133"/>
        <v>55.390636633626528</v>
      </c>
      <c r="O3822">
        <f t="shared" si="1134"/>
        <v>68.69408950719567</v>
      </c>
      <c r="P3822" s="3">
        <f t="shared" si="1135"/>
        <v>-68.69408950719567</v>
      </c>
      <c r="Q3822" s="3">
        <f t="shared" si="1136"/>
        <v>124.60936336637347</v>
      </c>
      <c r="R3822">
        <f t="shared" si="1137"/>
        <v>-55.390636633626528</v>
      </c>
      <c r="S3822">
        <f t="shared" si="1138"/>
        <v>1671.432741784788</v>
      </c>
      <c r="T3822">
        <f t="shared" si="1121"/>
        <v>-68.69408950719567</v>
      </c>
    </row>
    <row r="3823" spans="1:20" x14ac:dyDescent="0.25">
      <c r="A3823">
        <f t="shared" si="1122"/>
        <v>10541828.947372532</v>
      </c>
      <c r="B3823">
        <f t="shared" si="1139"/>
        <v>1677784.1862035701</v>
      </c>
      <c r="C3823" t="str">
        <f t="shared" si="1123"/>
        <v>-0.000205889307310516+0.000299733353774178i</v>
      </c>
      <c r="D3823" t="str">
        <f t="shared" si="1124"/>
        <v>0.550532084231868-1.27902681479336i</v>
      </c>
      <c r="E3823" t="str">
        <f t="shared" si="1125"/>
        <v>-1.96196931111671-1.8867365682231i</v>
      </c>
      <c r="F3823" t="str">
        <f t="shared" si="1126"/>
        <v>1.4375778502704-1.54387163817589i</v>
      </c>
      <c r="G3823" t="str">
        <f t="shared" si="1127"/>
        <v>0.494028301486114-0.499964337545049i</v>
      </c>
      <c r="H3823" t="str">
        <f t="shared" si="1128"/>
        <v>0.0000982266486885314-0.871939840258839i</v>
      </c>
      <c r="I3823" t="str">
        <f t="shared" si="1129"/>
        <v>-0.00911324182315114-0.00848772256814919i</v>
      </c>
      <c r="K3823" t="str">
        <f t="shared" si="1130"/>
        <v>0.000645990724827132-0.000414450826506317i</v>
      </c>
      <c r="L3823" t="str">
        <f t="shared" si="1131"/>
        <v>0.000714285714285714-0.000720822186782189i</v>
      </c>
      <c r="M3823" t="str">
        <f t="shared" si="1132"/>
        <v>0.0025-0.0000224574336601649i</v>
      </c>
      <c r="N3823">
        <f t="shared" si="1133"/>
        <v>55.5145070506818</v>
      </c>
      <c r="O3823">
        <f t="shared" si="1134"/>
        <v>68.786683919634712</v>
      </c>
      <c r="P3823" s="3">
        <f t="shared" si="1135"/>
        <v>-68.786683919634712</v>
      </c>
      <c r="Q3823" s="3">
        <f t="shared" si="1136"/>
        <v>124.4854929493182</v>
      </c>
      <c r="R3823">
        <f t="shared" si="1137"/>
        <v>-55.5145070506818</v>
      </c>
      <c r="S3823">
        <f t="shared" si="1138"/>
        <v>1677.78418620357</v>
      </c>
      <c r="T3823">
        <f t="shared" si="1121"/>
        <v>-68.786683919634712</v>
      </c>
    </row>
    <row r="3824" spans="1:20" x14ac:dyDescent="0.25">
      <c r="A3824">
        <f t="shared" si="1122"/>
        <v>10581887.897372546</v>
      </c>
      <c r="B3824">
        <f t="shared" si="1139"/>
        <v>1684159.7661111436</v>
      </c>
      <c r="C3824" t="str">
        <f t="shared" si="1123"/>
        <v>-0.000203065378919083+0.000296991921144331i</v>
      </c>
      <c r="D3824" t="str">
        <f t="shared" si="1124"/>
        <v>0.547026087486268-1.27569952028129i</v>
      </c>
      <c r="E3824" t="str">
        <f t="shared" si="1125"/>
        <v>-1.95423110341502-1.87224362010723i</v>
      </c>
      <c r="F3824" t="str">
        <f t="shared" si="1126"/>
        <v>1.43206056322647-1.54345827746355i</v>
      </c>
      <c r="G3824" t="str">
        <f t="shared" si="1127"/>
        <v>0.492132267858015-0.499938094958708i</v>
      </c>
      <c r="H3824" t="str">
        <f t="shared" si="1128"/>
        <v>0.0000973853679286071-0.868638560593224i</v>
      </c>
      <c r="I3824" t="str">
        <f t="shared" si="1129"/>
        <v>-0.00907631506665773-0.00842313393528507i</v>
      </c>
      <c r="K3824" t="str">
        <f t="shared" si="1130"/>
        <v>0.00064533541471009-0.000413033655435657i</v>
      </c>
      <c r="L3824" t="str">
        <f t="shared" si="1131"/>
        <v>0.000714285714285714-0.000718093431741572i</v>
      </c>
      <c r="M3824" t="str">
        <f t="shared" si="1132"/>
        <v>0.0025-0.000022372418469979i</v>
      </c>
      <c r="N3824">
        <f t="shared" si="1133"/>
        <v>55.638005922147357</v>
      </c>
      <c r="O3824">
        <f t="shared" si="1134"/>
        <v>68.879323367401526</v>
      </c>
      <c r="P3824" s="3">
        <f t="shared" si="1135"/>
        <v>-68.879323367401526</v>
      </c>
      <c r="Q3824" s="3">
        <f t="shared" si="1136"/>
        <v>124.36199407785264</v>
      </c>
      <c r="R3824">
        <f t="shared" si="1137"/>
        <v>-55.638005922147357</v>
      </c>
      <c r="S3824">
        <f t="shared" si="1138"/>
        <v>1684.1597661111437</v>
      </c>
      <c r="T3824">
        <f t="shared" si="1121"/>
        <v>-68.879323367401526</v>
      </c>
    </row>
    <row r="3825" spans="1:20" x14ac:dyDescent="0.25">
      <c r="A3825">
        <f t="shared" si="1122"/>
        <v>10622099.071382562</v>
      </c>
      <c r="B3825">
        <f t="shared" si="1139"/>
        <v>1690559.5732223659</v>
      </c>
      <c r="C3825" t="str">
        <f t="shared" si="1123"/>
        <v>-0.000200278136495769+0.000294270741659128i</v>
      </c>
      <c r="D3825" t="str">
        <f t="shared" si="1124"/>
        <v>0.543538272918497-1.2723712628446i</v>
      </c>
      <c r="E3825" t="str">
        <f t="shared" si="1125"/>
        <v>-1.94649601088953-1.85783537890985i</v>
      </c>
      <c r="F3825" t="str">
        <f t="shared" si="1126"/>
        <v>1.42654393469936-1.54302527558221i</v>
      </c>
      <c r="G3825" t="str">
        <f t="shared" si="1127"/>
        <v>0.490236460531358-0.499904664208131i</v>
      </c>
      <c r="H3825" t="str">
        <f t="shared" si="1128"/>
        <v>0.0000965518599952047-0.865349783081577i</v>
      </c>
      <c r="I3825" t="str">
        <f t="shared" si="1129"/>
        <v>-0.00903942218776523-0.00835891662182083i</v>
      </c>
      <c r="K3825" t="str">
        <f t="shared" si="1130"/>
        <v>0.00064468455414163-0.000411620247966125i</v>
      </c>
      <c r="L3825" t="str">
        <f t="shared" si="1131"/>
        <v>0.000714285714285714-0.00071537500671605i</v>
      </c>
      <c r="M3825" t="str">
        <f t="shared" si="1132"/>
        <v>0.0025-0.0000222877251145437i</v>
      </c>
      <c r="N3825">
        <f t="shared" si="1133"/>
        <v>55.761133552492197</v>
      </c>
      <c r="O3825">
        <f t="shared" si="1134"/>
        <v>68.972007579871814</v>
      </c>
      <c r="P3825" s="3">
        <f t="shared" si="1135"/>
        <v>-68.972007579871814</v>
      </c>
      <c r="Q3825" s="3">
        <f t="shared" si="1136"/>
        <v>124.2388664475078</v>
      </c>
      <c r="R3825">
        <f t="shared" si="1137"/>
        <v>-55.761133552492197</v>
      </c>
      <c r="S3825">
        <f t="shared" si="1138"/>
        <v>1690.559573222366</v>
      </c>
      <c r="T3825">
        <f t="shared" si="1121"/>
        <v>-68.972007579871814</v>
      </c>
    </row>
    <row r="3826" spans="1:20" x14ac:dyDescent="0.25">
      <c r="A3826">
        <f t="shared" si="1122"/>
        <v>10662463.047853814</v>
      </c>
      <c r="B3826">
        <f t="shared" si="1139"/>
        <v>1696983.6996006109</v>
      </c>
      <c r="C3826" t="str">
        <f t="shared" si="1123"/>
        <v>-0.000197527145489198+0.000291569752260228i</v>
      </c>
      <c r="D3826" t="str">
        <f t="shared" si="1124"/>
        <v>0.5400685990216-1.26904214487523i</v>
      </c>
      <c r="E3826" t="str">
        <f t="shared" si="1125"/>
        <v>-1.9387642419542-1.84351161063679i</v>
      </c>
      <c r="F3826" t="str">
        <f t="shared" si="1126"/>
        <v>1.4210281232559-1.54257263469674i</v>
      </c>
      <c r="G3826" t="str">
        <f t="shared" si="1127"/>
        <v>0.488340933998153-0.499864047696936i</v>
      </c>
      <c r="H3826" t="str">
        <f t="shared" si="1128"/>
        <v>0.0000957260464452839-0.862073460347216i</v>
      </c>
      <c r="I3826" t="str">
        <f t="shared" si="1129"/>
        <v>-0.00900256390791657-0.00829506965202262i</v>
      </c>
      <c r="K3826" t="str">
        <f t="shared" si="1130"/>
        <v>0.000644038116492083-0.000410210605919764i</v>
      </c>
      <c r="L3826" t="str">
        <f t="shared" si="1131"/>
        <v>0.000714285714285714-0.000712666872600173i</v>
      </c>
      <c r="M3826" t="str">
        <f t="shared" si="1132"/>
        <v>0.0025-0.0000222033523755167i</v>
      </c>
      <c r="N3826">
        <f t="shared" si="1133"/>
        <v>55.883890254335597</v>
      </c>
      <c r="O3826">
        <f t="shared" si="1134"/>
        <v>69.064736287292703</v>
      </c>
      <c r="P3826" s="3">
        <f t="shared" si="1135"/>
        <v>-69.064736287292703</v>
      </c>
      <c r="Q3826" s="3">
        <f t="shared" si="1136"/>
        <v>124.1161097456644</v>
      </c>
      <c r="R3826">
        <f t="shared" si="1137"/>
        <v>-55.883890254335597</v>
      </c>
      <c r="S3826">
        <f t="shared" si="1138"/>
        <v>1696.9836996006109</v>
      </c>
      <c r="T3826">
        <f t="shared" si="1121"/>
        <v>-69.064736287292703</v>
      </c>
    </row>
    <row r="3827" spans="1:20" x14ac:dyDescent="0.25">
      <c r="A3827">
        <f t="shared" si="1122"/>
        <v>10702980.407435659</v>
      </c>
      <c r="B3827">
        <f t="shared" si="1139"/>
        <v>1703432.2376590932</v>
      </c>
      <c r="C3827" t="str">
        <f t="shared" si="1123"/>
        <v>-0.000194811975660624+0.000288888888328922i</v>
      </c>
      <c r="D3827" t="str">
        <f t="shared" si="1124"/>
        <v>0.536617023680896-1.26571226801637i</v>
      </c>
      <c r="E3827" t="str">
        <f t="shared" si="1125"/>
        <v>-1.93103600484023-1.82927208008369i</v>
      </c>
      <c r="F3827" t="str">
        <f t="shared" si="1126"/>
        <v>1.41551328736889-1.54210035849212i</v>
      </c>
      <c r="G3827" t="str">
        <f t="shared" si="1127"/>
        <v>0.486445742718105-0.499816248344865i</v>
      </c>
      <c r="H3827" t="str">
        <f t="shared" si="1128"/>
        <v>0.0000949078496915476-0.858809545193271i</v>
      </c>
      <c r="I3827" t="str">
        <f t="shared" si="1129"/>
        <v>-0.00896574094969365-0.00823159204473243i</v>
      </c>
      <c r="K3827" t="str">
        <f t="shared" si="1130"/>
        <v>0.0006433960752397-0.000408804730965098i</v>
      </c>
      <c r="L3827" t="str">
        <f t="shared" si="1131"/>
        <v>0.000714285714285714-0.000709968990436515i</v>
      </c>
      <c r="M3827" t="str">
        <f t="shared" si="1132"/>
        <v>0.0025-0.0000221192990391679i</v>
      </c>
      <c r="N3827">
        <f t="shared" si="1133"/>
        <v>56.006276348374314</v>
      </c>
      <c r="O3827">
        <f t="shared" si="1134"/>
        <v>69.157509220789322</v>
      </c>
      <c r="P3827" s="3">
        <f t="shared" si="1135"/>
        <v>-69.157509220789322</v>
      </c>
      <c r="Q3827" s="3">
        <f t="shared" si="1136"/>
        <v>123.99372365162569</v>
      </c>
      <c r="R3827">
        <f t="shared" si="1137"/>
        <v>-56.006276348374314</v>
      </c>
      <c r="S3827">
        <f t="shared" si="1138"/>
        <v>1703.4322376590933</v>
      </c>
      <c r="T3827">
        <f t="shared" si="1121"/>
        <v>-69.157509220789322</v>
      </c>
    </row>
    <row r="3828" spans="1:20" x14ac:dyDescent="0.25">
      <c r="A3828">
        <f t="shared" si="1122"/>
        <v>10743651.732983915</v>
      </c>
      <c r="B3828">
        <f t="shared" si="1139"/>
        <v>1709905.2801621978</v>
      </c>
      <c r="C3828" t="str">
        <f t="shared" si="1123"/>
        <v>-0.000192132201057302+0.000286228083728346i</v>
      </c>
      <c r="D3828" t="str">
        <f t="shared" si="1124"/>
        <v>0.533183504183919-1.2623817331607i</v>
      </c>
      <c r="E3828" t="str">
        <f t="shared" si="1125"/>
        <v>-1.92331150757088-1.81511655083635i</v>
      </c>
      <c r="F3828" t="str">
        <f t="shared" si="1126"/>
        <v>1.40999958539904-1.54160845217198i</v>
      </c>
      <c r="G3828" t="str">
        <f t="shared" si="1127"/>
        <v>0.484550941112358-0.499761269587276i</v>
      </c>
      <c r="H3828" t="str">
        <f t="shared" si="1128"/>
        <v>0.0000940971929927044-0.855557990601973i</v>
      </c>
      <c r="I3828" t="str">
        <f t="shared" si="1129"/>
        <v>-0.00892895403669611-0.00816848281336398i</v>
      </c>
      <c r="K3828" t="str">
        <f t="shared" si="1130"/>
        <v>0.000642758403971-0.000407402624618828i</v>
      </c>
      <c r="L3828" t="str">
        <f t="shared" si="1131"/>
        <v>0.000714285714285714-0.000707281321415137i</v>
      </c>
      <c r="M3828" t="str">
        <f t="shared" si="1132"/>
        <v>0.0025-0.0000220355638963617i</v>
      </c>
      <c r="N3828">
        <f t="shared" si="1133"/>
        <v>56.128292163319529</v>
      </c>
      <c r="O3828">
        <f t="shared" si="1134"/>
        <v>69.250326112370075</v>
      </c>
      <c r="P3828" s="3">
        <f t="shared" si="1135"/>
        <v>-69.250326112370075</v>
      </c>
      <c r="Q3828" s="3">
        <f t="shared" si="1136"/>
        <v>123.87170783668047</v>
      </c>
      <c r="R3828">
        <f t="shared" si="1137"/>
        <v>-56.128292163319529</v>
      </c>
      <c r="S3828">
        <f t="shared" si="1138"/>
        <v>1709.9052801621979</v>
      </c>
      <c r="T3828">
        <f t="shared" si="1121"/>
        <v>-69.250326112370075</v>
      </c>
    </row>
    <row r="3829" spans="1:20" x14ac:dyDescent="0.25">
      <c r="A3829">
        <f t="shared" si="1122"/>
        <v>10784477.609569255</v>
      </c>
      <c r="B3829">
        <f t="shared" si="1139"/>
        <v>1716402.9202268142</v>
      </c>
      <c r="C3829" t="str">
        <f t="shared" si="1123"/>
        <v>-0.000189487399985699+0.000283587270845017i</v>
      </c>
      <c r="D3829" t="str">
        <f t="shared" si="1124"/>
        <v>0.529767997230417-1.25905064044866i</v>
      </c>
      <c r="E3829" t="str">
        <f t="shared" si="1125"/>
        <v>-1.91559095793623-1.80104478527121i</v>
      </c>
      <c r="F3829" t="str">
        <f t="shared" si="1126"/>
        <v>1.40448717557661-1.54109692245669i</v>
      </c>
      <c r="G3829" t="str">
        <f t="shared" si="1127"/>
        <v>0.482656583557287-0.499699115374537i</v>
      </c>
      <c r="H3829" t="str">
        <f t="shared" si="1128"/>
        <v>0.0000932940004438457-0.852318749733991i</v>
      </c>
      <c r="I3829" t="str">
        <f t="shared" si="1129"/>
        <v>-0.00889220389341981-0.00810574096589881i</v>
      </c>
      <c r="K3829" t="str">
        <f t="shared" si="1130"/>
        <v>0.000642125076381095-0.000406004288247442i</v>
      </c>
      <c r="L3829" t="str">
        <f t="shared" si="1131"/>
        <v>0.000714285714285714-0.00070460382687302i</v>
      </c>
      <c r="M3829" t="str">
        <f t="shared" si="1132"/>
        <v>0.0025-0.0000219521457425401i</v>
      </c>
      <c r="N3829">
        <f t="shared" si="1133"/>
        <v>56.249938035826005</v>
      </c>
      <c r="O3829">
        <f t="shared" si="1134"/>
        <v>69.343186694933223</v>
      </c>
      <c r="P3829" s="3">
        <f t="shared" si="1135"/>
        <v>-69.343186694933223</v>
      </c>
      <c r="Q3829" s="3">
        <f t="shared" si="1136"/>
        <v>123.75006196417399</v>
      </c>
      <c r="R3829">
        <f t="shared" si="1137"/>
        <v>-56.249938035826005</v>
      </c>
      <c r="S3829">
        <f t="shared" si="1138"/>
        <v>1716.4029202268143</v>
      </c>
      <c r="T3829">
        <f t="shared" si="1121"/>
        <v>-69.343186694933223</v>
      </c>
    </row>
    <row r="3830" spans="1:20" x14ac:dyDescent="0.25">
      <c r="A3830">
        <f t="shared" si="1122"/>
        <v>10825458.624485618</v>
      </c>
      <c r="B3830">
        <f t="shared" si="1139"/>
        <v>1722925.2513236762</v>
      </c>
      <c r="C3830" t="str">
        <f t="shared" si="1123"/>
        <v>-0.000186877154984563+0.000280966380629851i</v>
      </c>
      <c r="D3830" t="str">
        <f t="shared" si="1124"/>
        <v>0.526370458942215-1.2557190892669i</v>
      </c>
      <c r="E3830" t="str">
        <f t="shared" si="1125"/>
        <v>-1.90787456346817-1.78705654455643i</v>
      </c>
      <c r="F3830" t="str">
        <f t="shared" si="1126"/>
        <v>1.39897621598347-1.54056577758136i</v>
      </c>
      <c r="G3830" t="str">
        <f t="shared" si="1127"/>
        <v>0.480762724378219-0.499629790171334i</v>
      </c>
      <c r="H3830" t="str">
        <f t="shared" si="1128"/>
        <v>0.0000924981969669278-0.849091775927748i</v>
      </c>
      <c r="I3830" t="str">
        <f t="shared" si="1129"/>
        <v>-0.00885549124513628-0.00804336550488601i</v>
      </c>
      <c r="K3830" t="str">
        <f t="shared" si="1130"/>
        <v>0.000641496066274006-0.000404609723068879i</v>
      </c>
      <c r="L3830" t="str">
        <f t="shared" si="1131"/>
        <v>0.000714285714285714-0.000701936468293501i</v>
      </c>
      <c r="M3830" t="str">
        <f t="shared" si="1132"/>
        <v>0.0025-0.0000218690433777048i</v>
      </c>
      <c r="N3830">
        <f t="shared" si="1133"/>
        <v>56.371214310425927</v>
      </c>
      <c r="O3830">
        <f t="shared" si="1134"/>
        <v>69.436090702272125</v>
      </c>
      <c r="P3830" s="3">
        <f t="shared" si="1135"/>
        <v>-69.436090702272125</v>
      </c>
      <c r="Q3830" s="3">
        <f t="shared" si="1136"/>
        <v>123.62878568957407</v>
      </c>
      <c r="R3830">
        <f t="shared" si="1137"/>
        <v>-56.371214310425927</v>
      </c>
      <c r="S3830">
        <f t="shared" si="1138"/>
        <v>1722.9252513236761</v>
      </c>
      <c r="T3830">
        <f t="shared" si="1121"/>
        <v>-69.436090702272125</v>
      </c>
    </row>
    <row r="3831" spans="1:20" x14ac:dyDescent="0.25">
      <c r="A3831">
        <f t="shared" si="1122"/>
        <v>10866595.367258664</v>
      </c>
      <c r="B3831">
        <f t="shared" si="1139"/>
        <v>1729472.3672787063</v>
      </c>
      <c r="C3831" t="str">
        <f t="shared" si="1123"/>
        <v>-0.000184301052797847+0.000278365342638557i</v>
      </c>
      <c r="D3831" t="str">
        <f t="shared" si="1124"/>
        <v>0.522990844873123-1.25238717824685i</v>
      </c>
      <c r="E3831" t="str">
        <f t="shared" si="1125"/>
        <v>-1.9001625314153-1.77315158865318i</v>
      </c>
      <c r="F3831" t="str">
        <f t="shared" si="1126"/>
        <v>1.39346686453484-1.54001502729342i</v>
      </c>
      <c r="G3831" t="str">
        <f t="shared" si="1127"/>
        <v>0.478869417843243-0.499553298955894i</v>
      </c>
      <c r="H3831" t="str">
        <f t="shared" si="1128"/>
        <v>0.0000917097083013599-0.845877022698741i</v>
      </c>
      <c r="I3831" t="str">
        <f t="shared" si="1129"/>
        <v>-0.00881881681777163-0.00798135542744143i</v>
      </c>
      <c r="K3831" t="str">
        <f t="shared" si="1130"/>
        <v>0.000640871347562956-0.00040321893015414i</v>
      </c>
      <c r="L3831" t="str">
        <f t="shared" si="1131"/>
        <v>0.000714285714285714-0.000699279207305741i</v>
      </c>
      <c r="M3831" t="str">
        <f t="shared" si="1132"/>
        <v>0.0025-0.0000217862556064004i</v>
      </c>
      <c r="N3831">
        <f t="shared" si="1133"/>
        <v>56.492121339459558</v>
      </c>
      <c r="O3831">
        <f t="shared" si="1134"/>
        <v>69.529037869081051</v>
      </c>
      <c r="P3831" s="3">
        <f t="shared" si="1135"/>
        <v>-69.529037869081051</v>
      </c>
      <c r="Q3831" s="3">
        <f t="shared" si="1136"/>
        <v>123.50787866054044</v>
      </c>
      <c r="R3831">
        <f t="shared" si="1137"/>
        <v>-56.492121339459558</v>
      </c>
      <c r="S3831">
        <f t="shared" si="1138"/>
        <v>1729.4723672787063</v>
      </c>
      <c r="T3831">
        <f t="shared" si="1121"/>
        <v>-69.529037869081051</v>
      </c>
    </row>
    <row r="3832" spans="1:20" x14ac:dyDescent="0.25">
      <c r="A3832">
        <f t="shared" si="1122"/>
        <v>10907888.429654248</v>
      </c>
      <c r="B3832">
        <f t="shared" si="1139"/>
        <v>1736044.3622743655</v>
      </c>
      <c r="C3832" t="str">
        <f t="shared" si="1123"/>
        <v>-0.000181758684347484+0.000275784085071475i</v>
      </c>
      <c r="D3832" t="str">
        <f t="shared" si="1124"/>
        <v>0.519629110018742-1.2490550052634i</v>
      </c>
      <c r="E3832" t="str">
        <f t="shared" si="1125"/>
        <v>-1.89245506871805-1.75932967631731i</v>
      </c>
      <c r="F3832" t="str">
        <f t="shared" si="1126"/>
        <v>1.3879592789613-1.53944468285007i</v>
      </c>
      <c r="G3832" t="str">
        <f t="shared" si="1127"/>
        <v>0.476976718156982-0.499469647219105i</v>
      </c>
      <c r="H3832" t="str">
        <f t="shared" si="1128"/>
        <v>0.0000909284609947011-0.842674443738873i</v>
      </c>
      <c r="I3832" t="str">
        <f t="shared" si="1129"/>
        <v>-0.00878218133778657-0.00791970972525002i</v>
      </c>
      <c r="K3832" t="str">
        <f t="shared" si="1130"/>
        <v>0.000640250894270662-0.000401831910428928i</v>
      </c>
      <c r="L3832" t="str">
        <f t="shared" si="1131"/>
        <v>0.000714285714285714-0.000696632005684141i</v>
      </c>
      <c r="M3832" t="str">
        <f t="shared" si="1132"/>
        <v>0.0025-0.0000217037812376972i</v>
      </c>
      <c r="N3832">
        <f t="shared" si="1133"/>
        <v>56.612659483009537</v>
      </c>
      <c r="O3832">
        <f t="shared" si="1134"/>
        <v>69.622027930960627</v>
      </c>
      <c r="P3832" s="3">
        <f t="shared" si="1135"/>
        <v>-69.622027930960627</v>
      </c>
      <c r="Q3832" s="3">
        <f t="shared" si="1136"/>
        <v>123.38734051699046</v>
      </c>
      <c r="R3832">
        <f t="shared" si="1137"/>
        <v>-56.612659483009537</v>
      </c>
      <c r="S3832">
        <f t="shared" si="1138"/>
        <v>1736.0443622743655</v>
      </c>
      <c r="T3832">
        <f t="shared" si="1121"/>
        <v>-69.622027930960627</v>
      </c>
    </row>
    <row r="3833" spans="1:20" x14ac:dyDescent="0.25">
      <c r="A3833">
        <f t="shared" si="1122"/>
        <v>10949338.405686935</v>
      </c>
      <c r="B3833">
        <f t="shared" si="1139"/>
        <v>1742641.3308510082</v>
      </c>
      <c r="C3833" t="str">
        <f t="shared" si="1123"/>
        <v>-0.000179249644706062+0.000273222534812794i</v>
      </c>
      <c r="D3833" t="str">
        <f t="shared" si="1124"/>
        <v>0.516285208826247-1.24572266743362i</v>
      </c>
      <c r="E3833" t="str">
        <f t="shared" si="1125"/>
        <v>-1.88475238198379-1.74559056510158i</v>
      </c>
      <c r="F3833" t="str">
        <f t="shared" si="1126"/>
        <v>1.3824536167908-1.53885475701538i</v>
      </c>
      <c r="G3833" t="str">
        <f t="shared" si="1127"/>
        <v>0.475084679454421-0.499378840963562i</v>
      </c>
      <c r="H3833" t="str">
        <f t="shared" si="1128"/>
        <v>0.0000901543823934584-0.839483992915776i</v>
      </c>
      <c r="I3833" t="str">
        <f t="shared" si="1129"/>
        <v>-0.00874558553205625-0.00785842738456938i</v>
      </c>
      <c r="K3833" t="str">
        <f t="shared" si="1130"/>
        <v>0.000639634680529593-0.000400448664675234i</v>
      </c>
      <c r="L3833" t="str">
        <f t="shared" si="1131"/>
        <v>0.000714285714285714-0.00069399482534782i</v>
      </c>
      <c r="M3833" t="str">
        <f t="shared" si="1132"/>
        <v>0.0025-0.0000216216190851735i</v>
      </c>
      <c r="N3833">
        <f t="shared" si="1133"/>
        <v>56.732829108827744</v>
      </c>
      <c r="O3833">
        <f t="shared" si="1134"/>
        <v>69.715060624423785</v>
      </c>
      <c r="P3833" s="3">
        <f t="shared" si="1135"/>
        <v>-69.715060624423785</v>
      </c>
      <c r="Q3833" s="3">
        <f t="shared" si="1136"/>
        <v>123.26717089117226</v>
      </c>
      <c r="R3833">
        <f t="shared" si="1137"/>
        <v>-56.732829108827744</v>
      </c>
      <c r="S3833">
        <f t="shared" si="1138"/>
        <v>1742.6413308510082</v>
      </c>
      <c r="T3833">
        <f t="shared" si="1121"/>
        <v>-69.715060624423785</v>
      </c>
    </row>
    <row r="3834" spans="1:20" x14ac:dyDescent="0.25">
      <c r="A3834">
        <f t="shared" si="1122"/>
        <v>10990945.891628547</v>
      </c>
      <c r="B3834">
        <f t="shared" si="1139"/>
        <v>1749263.3679082422</v>
      </c>
      <c r="C3834" t="str">
        <f t="shared" si="1123"/>
        <v>-0.000176773533069344+0.000270680617469276i</v>
      </c>
      <c r="D3834" t="str">
        <f t="shared" si="1124"/>
        <v>0.512959095204111-1.24239026111578i</v>
      </c>
      <c r="E3834" t="str">
        <f t="shared" si="1125"/>
        <v>-1.87705467746216-1.73193401135788i</v>
      </c>
      <c r="F3834" t="str">
        <f t="shared" si="1126"/>
        <v>1.37695003533058-1.5382452640572i</v>
      </c>
      <c r="G3834" t="str">
        <f t="shared" si="1127"/>
        <v>0.473193355794718-0.499280886702517i</v>
      </c>
      <c r="H3834" t="str">
        <f t="shared" si="1128"/>
        <v>0.0000893874006339923-0.836305624272146i</v>
      </c>
      <c r="I3834" t="str">
        <f t="shared" si="1129"/>
        <v>-0.00870903012775089-0.00779750738623411i</v>
      </c>
      <c r="K3834" t="str">
        <f t="shared" si="1130"/>
        <v>0.000639022680582241-0.000399069193532956i</v>
      </c>
      <c r="L3834" t="str">
        <f t="shared" si="1131"/>
        <v>0.000714285714285714-0.00069136762836005i</v>
      </c>
      <c r="M3834" t="str">
        <f t="shared" si="1132"/>
        <v>0.0025-0.0000215397679668993i</v>
      </c>
      <c r="N3834">
        <f t="shared" si="1133"/>
        <v>56.852630592274025</v>
      </c>
      <c r="O3834">
        <f t="shared" si="1134"/>
        <v>69.808135686900258</v>
      </c>
      <c r="P3834" s="3">
        <f t="shared" si="1135"/>
        <v>-69.808135686900258</v>
      </c>
      <c r="Q3834" s="3">
        <f t="shared" si="1136"/>
        <v>123.14736940772598</v>
      </c>
      <c r="R3834">
        <f t="shared" si="1137"/>
        <v>-56.852630592274025</v>
      </c>
      <c r="S3834">
        <f t="shared" si="1138"/>
        <v>1749.2633679082421</v>
      </c>
      <c r="T3834">
        <f t="shared" si="1121"/>
        <v>-69.808135686900258</v>
      </c>
    </row>
    <row r="3835" spans="1:20" x14ac:dyDescent="0.25">
      <c r="A3835">
        <f t="shared" si="1122"/>
        <v>11032711.486016735</v>
      </c>
      <c r="B3835">
        <f t="shared" si="1139"/>
        <v>1755910.5687062936</v>
      </c>
      <c r="C3835" t="str">
        <f t="shared" si="1123"/>
        <v>-0.000174329952728707+0.00026815825740832i</v>
      </c>
      <c r="D3835" t="str">
        <f t="shared" si="1124"/>
        <v>0.509650722531795-1.23905788190827i</v>
      </c>
      <c r="E3835" t="str">
        <f t="shared" si="1125"/>
        <v>-1.8693621610204-1.71835977024022i</v>
      </c>
      <c r="F3835" t="str">
        <f t="shared" si="1126"/>
        <v>1.37144869164937-1.53761621974375i</v>
      </c>
      <c r="G3835" t="str">
        <f t="shared" si="1127"/>
        <v>0.471302801155045-0.499175791458734i</v>
      </c>
      <c r="H3835" t="str">
        <f t="shared" si="1128"/>
        <v>0.0000886274446335224-0.833139292025082i</v>
      </c>
      <c r="I3835" t="str">
        <f t="shared" si="1129"/>
        <v>-0.00867251585221655-0.0077369487056632i</v>
      </c>
      <c r="K3835" t="str">
        <f t="shared" si="1130"/>
        <v>0.000638414868781347-0.000397693497501477i</v>
      </c>
      <c r="L3835" t="str">
        <f t="shared" si="1131"/>
        <v>0.000714285714285714-0.000688750376927727i</v>
      </c>
      <c r="M3835" t="str">
        <f t="shared" si="1132"/>
        <v>0.0025-0.0000214582267054187i</v>
      </c>
      <c r="N3835">
        <f t="shared" si="1133"/>
        <v>56.97206431624231</v>
      </c>
      <c r="O3835">
        <f t="shared" si="1134"/>
        <v>69.901252856742687</v>
      </c>
      <c r="P3835" s="3">
        <f t="shared" si="1135"/>
        <v>-69.901252856742687</v>
      </c>
      <c r="Q3835" s="3">
        <f t="shared" si="1136"/>
        <v>123.02793568375769</v>
      </c>
      <c r="R3835">
        <f t="shared" si="1137"/>
        <v>-56.97206431624231</v>
      </c>
      <c r="S3835">
        <f t="shared" si="1138"/>
        <v>1755.9105687062936</v>
      </c>
      <c r="T3835">
        <f t="shared" si="1121"/>
        <v>-69.901252856742687</v>
      </c>
    </row>
    <row r="3836" spans="1:20" x14ac:dyDescent="0.25">
      <c r="A3836">
        <f t="shared" si="1122"/>
        <v>11074635.7896636</v>
      </c>
      <c r="B3836">
        <f t="shared" si="1139"/>
        <v>1762583.0288673777</v>
      </c>
      <c r="C3836" t="str">
        <f t="shared" si="1123"/>
        <v>-0.000171918511043467+0.000265655377795538i</v>
      </c>
      <c r="D3836" t="str">
        <f t="shared" si="1124"/>
        <v>0.50636004366938-1.2357256246488i</v>
      </c>
      <c r="E3836" t="str">
        <f t="shared" si="1125"/>
        <v>-1.86167503811884-1.70486759570786i</v>
      </c>
      <c r="F3836" t="str">
        <f t="shared" si="1126"/>
        <v>1.36594974255949-1.53696764133999i</v>
      </c>
      <c r="G3836" t="str">
        <f t="shared" si="1127"/>
        <v>0.469413069424466-0.499063562763269i</v>
      </c>
      <c r="H3836" t="str">
        <f t="shared" si="1128"/>
        <v>0.000087874444081233-0.829984950565409i</v>
      </c>
      <c r="I3836" t="str">
        <f t="shared" si="1129"/>
        <v>-0.00863604343285631-0.00767675031286781i</v>
      </c>
      <c r="K3836" t="str">
        <f t="shared" si="1130"/>
        <v>0.000637811219590139-0.000396321576941256i</v>
      </c>
      <c r="L3836" t="str">
        <f t="shared" si="1131"/>
        <v>0.000714285714285714-0.000686143033400803i</v>
      </c>
      <c r="M3836" t="str">
        <f t="shared" si="1132"/>
        <v>0.0025-0.0000213769941277334i</v>
      </c>
      <c r="N3836">
        <f t="shared" si="1133"/>
        <v>57.091130671094945</v>
      </c>
      <c r="O3836">
        <f t="shared" si="1134"/>
        <v>69.994411873230874</v>
      </c>
      <c r="P3836" s="3">
        <f t="shared" si="1135"/>
        <v>-69.994411873230874</v>
      </c>
      <c r="Q3836" s="3">
        <f t="shared" si="1136"/>
        <v>122.90886932890506</v>
      </c>
      <c r="R3836">
        <f t="shared" si="1137"/>
        <v>-57.091130671094945</v>
      </c>
      <c r="S3836">
        <f t="shared" si="1138"/>
        <v>1762.5830288673776</v>
      </c>
      <c r="T3836">
        <f t="shared" si="1121"/>
        <v>-69.994411873230874</v>
      </c>
    </row>
    <row r="3837" spans="1:20" x14ac:dyDescent="0.25">
      <c r="A3837">
        <f t="shared" si="1122"/>
        <v>11116719.405664321</v>
      </c>
      <c r="B3837">
        <f t="shared" si="1139"/>
        <v>1769280.8443770737</v>
      </c>
      <c r="C3837" t="str">
        <f t="shared" si="1123"/>
        <v>-0.000169538819413093+0.000263171900631714i</v>
      </c>
      <c r="D3837" t="str">
        <f t="shared" si="1124"/>
        <v>0.503087010967152-1.2323935834136i</v>
      </c>
      <c r="E3837" t="str">
        <f t="shared" si="1125"/>
        <v>-1.85399351378648-1.69145724052875i</v>
      </c>
      <c r="F3837" t="str">
        <f t="shared" si="1126"/>
        <v>1.36045334459903-1.53629954760376i</v>
      </c>
      <c r="G3837" t="str">
        <f t="shared" si="1127"/>
        <v>0.467524214397813-0.498944208654155i</v>
      </c>
      <c r="H3837" t="str">
        <f t="shared" si="1128"/>
        <v>0.0000871283294294854-0.826842554457032i</v>
      </c>
      <c r="I3837" t="str">
        <f t="shared" si="1129"/>
        <v>-0.00859961359701234-0.00761691117246104i</v>
      </c>
      <c r="K3837" t="str">
        <f t="shared" si="1130"/>
        <v>0.000637211707582546-0.000394953432075402i</v>
      </c>
      <c r="L3837" t="str">
        <f t="shared" si="1131"/>
        <v>0.000714285714285714-0.000683545560271772i</v>
      </c>
      <c r="M3837" t="str">
        <f t="shared" si="1132"/>
        <v>0.0025-0.0000212960690652853i</v>
      </c>
      <c r="N3837">
        <f t="shared" si="1133"/>
        <v>57.209830054594192</v>
      </c>
      <c r="O3837">
        <f t="shared" si="1134"/>
        <v>70.087612476577519</v>
      </c>
      <c r="P3837" s="3">
        <f t="shared" si="1135"/>
        <v>-70.087612476577519</v>
      </c>
      <c r="Q3837" s="3">
        <f t="shared" si="1136"/>
        <v>122.79016994540581</v>
      </c>
      <c r="R3837">
        <f t="shared" si="1137"/>
        <v>-57.209830054594192</v>
      </c>
      <c r="S3837">
        <f t="shared" si="1138"/>
        <v>1769.2808443770737</v>
      </c>
      <c r="T3837">
        <f t="shared" si="1121"/>
        <v>-70.087612476577519</v>
      </c>
    </row>
    <row r="3838" spans="1:20" x14ac:dyDescent="0.25">
      <c r="A3838">
        <f t="shared" si="1122"/>
        <v>11158962.939405847</v>
      </c>
      <c r="B3838">
        <f t="shared" si="1139"/>
        <v>1776004.1115857067</v>
      </c>
      <c r="C3838" t="str">
        <f t="shared" si="1123"/>
        <v>-0.000167190493249354+0.000260707746789227i</v>
      </c>
      <c r="D3838" t="str">
        <f t="shared" si="1124"/>
        <v>0.499831576275142-1.22906185151681i</v>
      </c>
      <c r="E3838" t="str">
        <f t="shared" si="1125"/>
        <v>-1.84631779259671-1.6781284562835i</v>
      </c>
      <c r="F3838" t="str">
        <f t="shared" si="1126"/>
        <v>1.35495965401418-1.5356119587816i</v>
      </c>
      <c r="G3838" t="str">
        <f t="shared" si="1127"/>
        <v>0.465636289769581-0.498817737674995i</v>
      </c>
      <c r="H3838" t="str">
        <f t="shared" si="1128"/>
        <v>0.0000863890318851198-0.823712058436263i</v>
      </c>
      <c r="I3838" t="str">
        <f t="shared" si="1129"/>
        <v>-0.00856322707184785-0.0075574302436695i</v>
      </c>
      <c r="K3838" t="str">
        <f t="shared" si="1130"/>
        <v>0.000636616307443387-0.000393589062991202i</v>
      </c>
      <c r="L3838" t="str">
        <f t="shared" si="1131"/>
        <v>0.000714285714285714-0.000680957920175104i</v>
      </c>
      <c r="M3838" t="str">
        <f t="shared" si="1132"/>
        <v>0.0025-0.0000212154503539403i</v>
      </c>
      <c r="N3838">
        <f t="shared" si="1133"/>
        <v>57.328162871831879</v>
      </c>
      <c r="O3838">
        <f t="shared" si="1134"/>
        <v>70.180854407932941</v>
      </c>
      <c r="P3838" s="3">
        <f t="shared" si="1135"/>
        <v>-70.180854407932941</v>
      </c>
      <c r="Q3838" s="3">
        <f t="shared" si="1136"/>
        <v>122.67183712816812</v>
      </c>
      <c r="R3838">
        <f t="shared" si="1137"/>
        <v>-57.328162871831879</v>
      </c>
      <c r="S3838">
        <f t="shared" si="1138"/>
        <v>1776.0041115857066</v>
      </c>
      <c r="T3838">
        <f t="shared" si="1121"/>
        <v>-70.180854407932941</v>
      </c>
    </row>
    <row r="3839" spans="1:20" x14ac:dyDescent="0.25">
      <c r="A3839">
        <f t="shared" si="1122"/>
        <v>11201366.998575589</v>
      </c>
      <c r="B3839">
        <f t="shared" si="1139"/>
        <v>1782752.9272097324</v>
      </c>
      <c r="C3839" t="str">
        <f t="shared" si="1123"/>
        <v>-0.000164873151948368+0.000258262836047938i</v>
      </c>
      <c r="D3839" t="str">
        <f t="shared" si="1124"/>
        <v>0.496593690952589-1.22573052150993i</v>
      </c>
      <c r="E3839" t="str">
        <f t="shared" si="1125"/>
        <v>-1.83864807864314-1.66488099336962i</v>
      </c>
      <c r="F3839" t="str">
        <f t="shared" si="1126"/>
        <v>1.34946882674152-1.53490489660433i</v>
      </c>
      <c r="G3839" t="str">
        <f t="shared" si="1127"/>
        <v>0.463749349127889-0.498684158873478i</v>
      </c>
      <c r="H3839" t="str">
        <f t="shared" si="1128"/>
        <v>0.0000856564834008678-0.820593417411179i</v>
      </c>
      <c r="I3839" t="str">
        <f t="shared" si="1129"/>
        <v>-0.00852688458422981-0.00749830648034598i</v>
      </c>
      <c r="K3839" t="str">
        <f t="shared" si="1130"/>
        <v>0.000636024993968581-0.000392228469641731i</v>
      </c>
      <c r="L3839" t="str">
        <f t="shared" si="1131"/>
        <v>0.000714285714285714-0.000678380075886734i</v>
      </c>
      <c r="M3839" t="str">
        <f t="shared" si="1132"/>
        <v>0.0025-0.0000211351368339712i</v>
      </c>
      <c r="N3839">
        <f t="shared" si="1133"/>
        <v>57.446129535163337</v>
      </c>
      <c r="O3839">
        <f t="shared" si="1134"/>
        <v>70.274137409389553</v>
      </c>
      <c r="P3839" s="3">
        <f t="shared" si="1135"/>
        <v>-70.274137409389553</v>
      </c>
      <c r="Q3839" s="3">
        <f t="shared" si="1136"/>
        <v>122.55387046483666</v>
      </c>
      <c r="R3839">
        <f t="shared" si="1137"/>
        <v>-57.446129535163337</v>
      </c>
      <c r="S3839">
        <f t="shared" si="1138"/>
        <v>1782.7529272097324</v>
      </c>
      <c r="T3839">
        <f t="shared" si="1121"/>
        <v>-70.274137409389553</v>
      </c>
    </row>
    <row r="3840" spans="1:20" x14ac:dyDescent="0.25">
      <c r="A3840">
        <f t="shared" si="1122"/>
        <v>11243932.193170177</v>
      </c>
      <c r="B3840">
        <f t="shared" si="1139"/>
        <v>1789527.3883331295</v>
      </c>
      <c r="C3840" t="str">
        <f t="shared" si="1123"/>
        <v>-0.00016258641886257+0.000255837087130484i</v>
      </c>
      <c r="D3840" t="str">
        <f t="shared" si="1124"/>
        <v>0.493373305877387-1.22239968518137i</v>
      </c>
      <c r="E3840" t="str">
        <f t="shared" si="1125"/>
        <v>-1.83098457551558-1.65171460100601i</v>
      </c>
      <c r="F3840" t="str">
        <f t="shared" si="1126"/>
        <v>1.34398101839045-1.53417838428247i</v>
      </c>
      <c r="G3840" t="str">
        <f t="shared" si="1127"/>
        <v>0.461863445948418-0.498543481799803i</v>
      </c>
      <c r="H3840" t="str">
        <f t="shared" si="1128"/>
        <v>0.0000849306166668503-0.81748658646096i</v>
      </c>
      <c r="I3840" t="str">
        <f t="shared" si="1129"/>
        <v>-0.00849058686061264-0.00743953883098399i</v>
      </c>
      <c r="K3840" t="str">
        <f t="shared" si="1130"/>
        <v>0.000635437742065298-0.000390871651847339i</v>
      </c>
      <c r="L3840" t="str">
        <f t="shared" si="1131"/>
        <v>0.000714285714285714-0.000675811990323503i</v>
      </c>
      <c r="M3840" t="str">
        <f t="shared" si="1132"/>
        <v>0.0025-0.000021055127350041i</v>
      </c>
      <c r="N3840">
        <f t="shared" si="1133"/>
        <v>57.563730464137862</v>
      </c>
      <c r="O3840">
        <f t="shared" si="1134"/>
        <v>70.367461223987334</v>
      </c>
      <c r="P3840" s="3">
        <f t="shared" si="1135"/>
        <v>-70.367461223987334</v>
      </c>
      <c r="Q3840" s="3">
        <f t="shared" si="1136"/>
        <v>122.43626953586214</v>
      </c>
      <c r="R3840">
        <f t="shared" si="1137"/>
        <v>-57.563730464137862</v>
      </c>
      <c r="S3840">
        <f t="shared" si="1138"/>
        <v>1789.5273883331295</v>
      </c>
      <c r="T3840">
        <f t="shared" si="1121"/>
        <v>-70.367461223987334</v>
      </c>
    </row>
    <row r="3841" spans="1:20" x14ac:dyDescent="0.25">
      <c r="A3841">
        <f t="shared" si="1122"/>
        <v>11286659.135504223</v>
      </c>
      <c r="B3841">
        <f t="shared" si="1139"/>
        <v>1796327.5924087954</v>
      </c>
      <c r="C3841" t="str">
        <f t="shared" si="1123"/>
        <v>-0.000160329921272636+0.000253430417737082i</v>
      </c>
      <c r="D3841" t="str">
        <f t="shared" si="1124"/>
        <v>0.490170371455449-1.21906943355618i</v>
      </c>
      <c r="E3841" t="str">
        <f t="shared" si="1125"/>
        <v>-1.8233274862762-1.638629027238i</v>
      </c>
      <c r="F3841" t="str">
        <f t="shared" si="1126"/>
        <v>1.3384963842257-1.53343244650129i</v>
      </c>
      <c r="G3841" t="str">
        <f t="shared" si="1127"/>
        <v>0.459978633588397-0.498395716505016i</v>
      </c>
      <c r="H3841" t="str">
        <f t="shared" si="1128"/>
        <v>0.0000842113651021808-0.814391520835239i</v>
      </c>
      <c r="I3841" t="str">
        <f t="shared" si="1129"/>
        <v>-0.00845433462692169-0.00738112623873377i</v>
      </c>
      <c r="K3841" t="str">
        <f t="shared" si="1130"/>
        <v>0.00063485452675214-0.000389518609297209i</v>
      </c>
      <c r="L3841" t="str">
        <f t="shared" si="1131"/>
        <v>0.000714285714285714-0.000673253626542642i</v>
      </c>
      <c r="M3841" t="str">
        <f t="shared" si="1132"/>
        <v>0.0025-0.0000209754207511865i</v>
      </c>
      <c r="N3841">
        <f t="shared" si="1133"/>
        <v>57.680966085430541</v>
      </c>
      <c r="O3841">
        <f t="shared" si="1134"/>
        <v>70.460825595717438</v>
      </c>
      <c r="P3841" s="3">
        <f t="shared" si="1135"/>
        <v>-70.460825595717438</v>
      </c>
      <c r="Q3841" s="3">
        <f t="shared" si="1136"/>
        <v>122.31903391456946</v>
      </c>
      <c r="R3841">
        <f t="shared" si="1137"/>
        <v>-57.680966085430541</v>
      </c>
      <c r="S3841">
        <f t="shared" si="1138"/>
        <v>1796.3275924087955</v>
      </c>
      <c r="T3841">
        <f t="shared" si="1121"/>
        <v>-70.460825595717438</v>
      </c>
    </row>
    <row r="3842" spans="1:20" x14ac:dyDescent="0.25">
      <c r="A3842">
        <f t="shared" si="1122"/>
        <v>11329548.44021914</v>
      </c>
      <c r="B3842">
        <f t="shared" si="1139"/>
        <v>1803153.6372599488</v>
      </c>
      <c r="C3842" t="str">
        <f t="shared" si="1123"/>
        <v>-0.000158103290359314+0.000251042744579721i</v>
      </c>
      <c r="D3842" t="str">
        <f t="shared" si="1124"/>
        <v>0.486984837630027-1.21573985689576i</v>
      </c>
      <c r="E3842" t="str">
        <f t="shared" si="1125"/>
        <v>-1.81567701343564-1.62562401894255i</v>
      </c>
      <c r="F3842" t="str">
        <f t="shared" si="1126"/>
        <v>1.33301507914992-1.53266710941563i</v>
      </c>
      <c r="G3842" t="str">
        <f t="shared" si="1127"/>
        <v>0.458094965280622-0.498240873539263i</v>
      </c>
      <c r="H3842" t="str">
        <f t="shared" si="1128"/>
        <v>0.0000834986628466581-0.811308175953455i</v>
      </c>
      <c r="I3842" t="str">
        <f t="shared" si="1129"/>
        <v>-0.0084181286084376-0.00732306764141991i</v>
      </c>
      <c r="K3842" t="str">
        <f t="shared" si="1130"/>
        <v>0.000634275323159276-0.000388169341550876i</v>
      </c>
      <c r="L3842" t="str">
        <f t="shared" si="1131"/>
        <v>0.000714285714285714-0.000670704947741226i</v>
      </c>
      <c r="M3842" t="str">
        <f t="shared" si="1132"/>
        <v>0.0025-0.0000208960158908015i</v>
      </c>
      <c r="N3842">
        <f t="shared" si="1133"/>
        <v>57.797836832772106</v>
      </c>
      <c r="O3842">
        <f t="shared" si="1134"/>
        <v>70.554230269527963</v>
      </c>
      <c r="P3842" s="3">
        <f t="shared" si="1135"/>
        <v>-70.554230269527963</v>
      </c>
      <c r="Q3842" s="3">
        <f t="shared" si="1136"/>
        <v>122.20216316722789</v>
      </c>
      <c r="R3842">
        <f t="shared" si="1137"/>
        <v>-57.797836832772106</v>
      </c>
      <c r="S3842">
        <f t="shared" si="1138"/>
        <v>1803.1536372599487</v>
      </c>
      <c r="T3842">
        <f t="shared" si="1121"/>
        <v>-70.554230269527963</v>
      </c>
    </row>
    <row r="3843" spans="1:20" x14ac:dyDescent="0.25">
      <c r="A3843">
        <f t="shared" si="1122"/>
        <v>11372600.724291973</v>
      </c>
      <c r="B3843">
        <f t="shared" si="1139"/>
        <v>1810005.6210815366</v>
      </c>
      <c r="C3843" t="str">
        <f t="shared" si="1123"/>
        <v>-0.000155906161175229+0.000248673983415908i</v>
      </c>
      <c r="D3843" t="str">
        <f t="shared" si="1124"/>
        <v>0.483816653890974-1.2124110446978i</v>
      </c>
      <c r="E3843" t="str">
        <f t="shared" si="1125"/>
        <v>-1.80803335892964-1.612699321834i</v>
      </c>
      <c r="F3843" t="str">
        <f t="shared" si="1126"/>
        <v>1.32753725768631-1.53188240064459i</v>
      </c>
      <c r="G3843" t="str">
        <f t="shared" si="1127"/>
        <v>0.456212494127496-0.49807896394996i</v>
      </c>
      <c r="H3843" t="str">
        <f t="shared" si="1128"/>
        <v>0.0000827924447525587-0.808236507404207i</v>
      </c>
      <c r="I3843" t="str">
        <f t="shared" si="1129"/>
        <v>-0.00838196952968179-0.00726536197156021i</v>
      </c>
      <c r="K3843" t="str">
        <f t="shared" si="1130"/>
        <v>0.000633700106528597-0.000386823848039742i</v>
      </c>
      <c r="L3843" t="str">
        <f t="shared" si="1131"/>
        <v>0.000714285714285714-0.000668165917255657i</v>
      </c>
      <c r="M3843" t="str">
        <f t="shared" si="1132"/>
        <v>0.0025-0.0000208169116266203i</v>
      </c>
      <c r="N3843">
        <f t="shared" si="1133"/>
        <v>57.914343146882985</v>
      </c>
      <c r="O3843">
        <f t="shared" si="1134"/>
        <v>70.647674991326895</v>
      </c>
      <c r="P3843" s="3">
        <f t="shared" si="1135"/>
        <v>-70.647674991326895</v>
      </c>
      <c r="Q3843" s="3">
        <f t="shared" si="1136"/>
        <v>122.08565685311702</v>
      </c>
      <c r="R3843">
        <f t="shared" si="1137"/>
        <v>-57.914343146882985</v>
      </c>
      <c r="S3843">
        <f t="shared" si="1138"/>
        <v>1810.0056210815367</v>
      </c>
      <c r="T3843">
        <f t="shared" si="1121"/>
        <v>-70.647674991326895</v>
      </c>
    </row>
    <row r="3844" spans="1:20" x14ac:dyDescent="0.25">
      <c r="A3844">
        <f t="shared" si="1122"/>
        <v>11415816.607044281</v>
      </c>
      <c r="B3844">
        <f t="shared" si="1139"/>
        <v>1816883.6424416464</v>
      </c>
      <c r="C3844" t="str">
        <f t="shared" si="1123"/>
        <v>-0.00015373817261661+0.000246324049081787i</v>
      </c>
      <c r="D3844" t="str">
        <f t="shared" si="1124"/>
        <v>0.480665769283951-1.20908308569625i</v>
      </c>
      <c r="E3844" t="str">
        <f t="shared" si="1125"/>
        <v>-1.8003967240954-1.59985468046987i</v>
      </c>
      <c r="F3844" t="str">
        <f t="shared" si="1126"/>
        <v>1.32206307396145-1.53107834926585i</v>
      </c>
      <c r="G3844" t="str">
        <f t="shared" si="1127"/>
        <v>0.454331273095109-0.497909999279876i</v>
      </c>
      <c r="H3844" t="str">
        <f t="shared" si="1128"/>
        <v>0.0000820926463765159-0.80517647094461i</v>
      </c>
      <c r="I3844" t="str">
        <f t="shared" si="1129"/>
        <v>-0.00834585811430189-0.00720800815638666i</v>
      </c>
      <c r="K3844" t="str">
        <f t="shared" si="1130"/>
        <v>0.000633128852213817-0.000385482128068559i</v>
      </c>
      <c r="L3844" t="str">
        <f t="shared" si="1131"/>
        <v>0.000714285714285714-0.000665636498561122i</v>
      </c>
      <c r="M3844" t="str">
        <f t="shared" si="1132"/>
        <v>0.0025-0.0000207381068207017i</v>
      </c>
      <c r="N3844">
        <f t="shared" si="1133"/>
        <v>58.03048547540277</v>
      </c>
      <c r="O3844">
        <f t="shared" si="1134"/>
        <v>70.741159507987675</v>
      </c>
      <c r="P3844" s="3">
        <f t="shared" si="1135"/>
        <v>-70.741159507987675</v>
      </c>
      <c r="Q3844" s="3">
        <f t="shared" si="1136"/>
        <v>121.96951452459723</v>
      </c>
      <c r="R3844">
        <f t="shared" si="1137"/>
        <v>-58.03048547540277</v>
      </c>
      <c r="S3844">
        <f t="shared" si="1138"/>
        <v>1816.8836424416463</v>
      </c>
      <c r="T3844">
        <f t="shared" si="1121"/>
        <v>-70.741159507987675</v>
      </c>
    </row>
    <row r="3845" spans="1:20" x14ac:dyDescent="0.25">
      <c r="A3845">
        <f t="shared" si="1122"/>
        <v>11459196.71015105</v>
      </c>
      <c r="B3845">
        <f t="shared" si="1139"/>
        <v>1823787.8002829247</v>
      </c>
      <c r="C3845" t="str">
        <f t="shared" si="1123"/>
        <v>-0.000151598967394992+0.000243992855524794i</v>
      </c>
      <c r="D3845" t="str">
        <f t="shared" si="1124"/>
        <v>0.47753213241958-1.20575606786139i</v>
      </c>
      <c r="E3845" t="str">
        <f t="shared" si="1125"/>
        <v>-1.79276730964835-1.58708983825723i</v>
      </c>
      <c r="F3845" t="str">
        <f t="shared" si="1126"/>
        <v>1.31659268168803-1.53025498580972i</v>
      </c>
      <c r="G3845" t="str">
        <f t="shared" si="1127"/>
        <v>0.45245135500734-0.497733991565135i</v>
      </c>
      <c r="H3845" t="str">
        <f t="shared" si="1128"/>
        <v>0.0000813992039714997-0.802128022499654i</v>
      </c>
      <c r="I3845" t="str">
        <f t="shared" si="1129"/>
        <v>-0.00830979508495779-0.00715100511786679i</v>
      </c>
      <c r="K3845" t="str">
        <f t="shared" si="1130"/>
        <v>0.000632561535680613-0.00038414418081695i</v>
      </c>
      <c r="L3845" t="str">
        <f t="shared" si="1131"/>
        <v>0.000714285714285714-0.000663116655271092i</v>
      </c>
      <c r="M3845" t="str">
        <f t="shared" si="1132"/>
        <v>0.0025-0.0000206596003394119i</v>
      </c>
      <c r="N3845">
        <f t="shared" si="1133"/>
        <v>58.146264272823075</v>
      </c>
      <c r="O3845">
        <f t="shared" si="1134"/>
        <v>70.834683567352855</v>
      </c>
      <c r="P3845" s="3">
        <f t="shared" si="1135"/>
        <v>-70.834683567352855</v>
      </c>
      <c r="Q3845" s="3">
        <f t="shared" si="1136"/>
        <v>121.85373572717693</v>
      </c>
      <c r="R3845">
        <f t="shared" si="1137"/>
        <v>-58.146264272823075</v>
      </c>
      <c r="S3845">
        <f t="shared" si="1138"/>
        <v>1823.7878002829248</v>
      </c>
      <c r="T3845">
        <f t="shared" si="1121"/>
        <v>-70.834683567352855</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topLeftCell="A46" zoomScale="85" zoomScaleNormal="85" workbookViewId="0">
      <selection activeCell="K23" sqref="K23"/>
    </sheetView>
  </sheetViews>
  <sheetFormatPr defaultColWidth="9.140625" defaultRowHeight="14.25" x14ac:dyDescent="0.2"/>
  <cols>
    <col min="1" max="1" width="1.42578125" style="37" customWidth="1"/>
    <col min="2" max="2" width="10" style="37" customWidth="1"/>
    <col min="3" max="3" width="28.42578125" style="37" bestFit="1" customWidth="1"/>
    <col min="4" max="4" width="20.5703125" style="37" bestFit="1" customWidth="1"/>
    <col min="5" max="5" width="12" style="37" customWidth="1"/>
    <col min="6" max="6" width="15.5703125" style="37" customWidth="1"/>
    <col min="7" max="7" width="18.140625" style="37" customWidth="1"/>
    <col min="8" max="8" width="18.42578125" style="37" customWidth="1"/>
    <col min="9" max="9" width="19.42578125" style="37" bestFit="1" customWidth="1"/>
    <col min="10" max="10" width="26" style="37" customWidth="1"/>
    <col min="11" max="11" width="9.5703125" style="54" customWidth="1"/>
    <col min="12" max="12" width="24.85546875" style="54" bestFit="1" customWidth="1"/>
    <col min="13" max="13" width="14.5703125" style="54" bestFit="1" customWidth="1"/>
    <col min="14" max="14" width="6.42578125" style="37" bestFit="1" customWidth="1"/>
    <col min="15" max="15" width="9.140625" style="37"/>
    <col min="16" max="17" width="13.28515625" style="54" customWidth="1"/>
    <col min="18" max="18" width="14.42578125" style="54" customWidth="1"/>
    <col min="19" max="19" width="9.5703125" style="54" customWidth="1"/>
    <col min="20" max="20" width="35.85546875" style="37" bestFit="1" customWidth="1"/>
    <col min="21" max="16384" width="9.140625" style="37"/>
  </cols>
  <sheetData>
    <row r="1" spans="2:20" ht="7.5" customHeight="1" thickBot="1" x14ac:dyDescent="0.25"/>
    <row r="2" spans="2:20" ht="32.25" thickBot="1" x14ac:dyDescent="0.3">
      <c r="B2" s="265" t="s">
        <v>207</v>
      </c>
      <c r="C2" s="353" t="str">
        <f>'Device Calculator'!C3</f>
        <v>TPS546D24A</v>
      </c>
      <c r="D2" s="353"/>
      <c r="E2" s="353"/>
      <c r="F2" s="353"/>
      <c r="G2" s="353"/>
      <c r="H2" s="353"/>
      <c r="I2" s="353"/>
      <c r="J2" s="354"/>
      <c r="L2" s="336" t="s">
        <v>352</v>
      </c>
      <c r="M2" s="337"/>
      <c r="N2" s="338"/>
      <c r="P2" s="350" t="s">
        <v>159</v>
      </c>
      <c r="Q2" s="351"/>
      <c r="R2" s="352"/>
      <c r="T2" s="141" t="s">
        <v>16</v>
      </c>
    </row>
    <row r="3" spans="2:20" ht="16.5" thickBot="1" x14ac:dyDescent="0.3">
      <c r="B3" s="347" t="s">
        <v>206</v>
      </c>
      <c r="C3" s="348"/>
      <c r="D3" s="348"/>
      <c r="E3" s="348"/>
      <c r="F3" s="348"/>
      <c r="G3" s="348"/>
      <c r="H3" s="348"/>
      <c r="I3" s="348"/>
      <c r="J3" s="349"/>
      <c r="L3" s="215" t="s">
        <v>308</v>
      </c>
      <c r="M3" s="216" t="s">
        <v>21</v>
      </c>
      <c r="N3" s="217" t="s">
        <v>210</v>
      </c>
      <c r="P3" s="218" t="s">
        <v>156</v>
      </c>
      <c r="Q3" s="219" t="s">
        <v>157</v>
      </c>
      <c r="R3" s="220" t="s">
        <v>158</v>
      </c>
      <c r="T3" s="31" t="s">
        <v>546</v>
      </c>
    </row>
    <row r="4" spans="2:20" ht="43.5" thickBot="1" x14ac:dyDescent="0.25">
      <c r="B4" s="221" t="s">
        <v>208</v>
      </c>
      <c r="C4" s="221" t="s">
        <v>209</v>
      </c>
      <c r="D4" s="221" t="s">
        <v>552</v>
      </c>
      <c r="E4" s="221" t="s">
        <v>210</v>
      </c>
      <c r="F4" s="278" t="s">
        <v>698</v>
      </c>
      <c r="G4" s="278" t="s">
        <v>696</v>
      </c>
      <c r="H4" s="278" t="s">
        <v>697</v>
      </c>
      <c r="I4" s="221" t="s">
        <v>213</v>
      </c>
      <c r="J4" s="221" t="s">
        <v>683</v>
      </c>
      <c r="L4" s="222" t="s">
        <v>192</v>
      </c>
      <c r="M4" s="223" t="str">
        <f>'Device Calculator'!C3</f>
        <v>TPS546D24A</v>
      </c>
      <c r="N4" s="224"/>
      <c r="P4" s="64">
        <v>0</v>
      </c>
      <c r="Q4" s="225" t="s">
        <v>38</v>
      </c>
      <c r="R4" s="226" t="s">
        <v>38</v>
      </c>
      <c r="T4" s="32" t="s">
        <v>547</v>
      </c>
    </row>
    <row r="5" spans="2:20" ht="15.75" thickBot="1" x14ac:dyDescent="0.25">
      <c r="B5" s="339" t="s">
        <v>215</v>
      </c>
      <c r="C5" s="227" t="s">
        <v>123</v>
      </c>
      <c r="D5" s="209">
        <f>Comp_Code</f>
        <v>30</v>
      </c>
      <c r="E5" s="99"/>
      <c r="F5" s="101">
        <f>IF(AND(D6=550,OR(D5=7,D5=8,D5=9,D5=10,D5=12,D5=13,D5=14,D5=15,D5=17,D5=18,D5=19,D5=20,D5=22,D5=23,D5=24,D5=25)),VLOOKUP(D5,'Resistor References'!I2:J17,2,FALSE),VLOOKUP(D5,'Resistor References'!G2:H35,2,FALSE))</f>
        <v>30</v>
      </c>
      <c r="G5" s="102" t="str">
        <f>'Resistor References'!G3</f>
        <v>SHORT</v>
      </c>
      <c r="H5" s="228" t="str">
        <f>'Resistor References'!G2</f>
        <v>EEPROM</v>
      </c>
      <c r="I5" s="67"/>
      <c r="J5" s="340" t="str">
        <f>IF(AND(D5=G5,D6=G6),"SHORT",IF(AND(H5=D5,H6=D6),"FLOAT","Resistor"))</f>
        <v>Resistor</v>
      </c>
      <c r="L5" s="68" t="s">
        <v>347</v>
      </c>
      <c r="M5" s="108">
        <f>ILOOP_trgt</f>
        <v>13.946342042137921</v>
      </c>
      <c r="N5" s="69"/>
      <c r="P5" s="70">
        <v>1</v>
      </c>
      <c r="Q5" s="71">
        <v>2</v>
      </c>
      <c r="R5" s="72">
        <v>0.5</v>
      </c>
      <c r="T5" s="33" t="s">
        <v>548</v>
      </c>
    </row>
    <row r="6" spans="2:20" ht="15.75" thickBot="1" x14ac:dyDescent="0.25">
      <c r="B6" s="339"/>
      <c r="C6" s="229" t="s">
        <v>36</v>
      </c>
      <c r="D6" s="210">
        <v>650</v>
      </c>
      <c r="E6" s="100" t="s">
        <v>11</v>
      </c>
      <c r="F6" s="104">
        <f>IF(AND(D6=550,OR(D5=7,D5=8,D5=9,D5=10,D5=12, D5=13, D5=14, D5=15, D5=17, D5=18, D5=19, D5=20, D5=22, D5=23, D5=24, D5=25)),"Open",VLOOKUP(D6,'Resistor References'!K3:L10,2,FALSE))</f>
        <v>4</v>
      </c>
      <c r="G6" s="105">
        <v>550</v>
      </c>
      <c r="H6" s="230" t="s">
        <v>38</v>
      </c>
      <c r="I6" s="74">
        <v>450</v>
      </c>
      <c r="J6" s="341"/>
      <c r="L6" s="68" t="s">
        <v>348</v>
      </c>
      <c r="M6" s="108">
        <f>VLOOP_trgt</f>
        <v>21.831497917809976</v>
      </c>
      <c r="N6" s="69"/>
      <c r="P6" s="64">
        <v>2</v>
      </c>
      <c r="Q6" s="75">
        <v>2</v>
      </c>
      <c r="R6" s="76">
        <v>1</v>
      </c>
      <c r="T6" s="34" t="s">
        <v>17</v>
      </c>
    </row>
    <row r="7" spans="2:20" ht="15.75" thickBot="1" x14ac:dyDescent="0.25">
      <c r="B7" s="339" t="s">
        <v>216</v>
      </c>
      <c r="C7" s="227" t="s">
        <v>217</v>
      </c>
      <c r="D7" s="209">
        <v>3</v>
      </c>
      <c r="E7" s="99" t="s">
        <v>218</v>
      </c>
      <c r="F7" s="101">
        <f>VLOOKUP(D7,'Resistor References'!M3:N10,2,FALSE)</f>
        <v>2</v>
      </c>
      <c r="G7" s="102">
        <v>3</v>
      </c>
      <c r="H7" s="228">
        <v>3</v>
      </c>
      <c r="I7" s="67">
        <v>3</v>
      </c>
      <c r="J7" s="340" t="str">
        <f>IF(AND(D7=G7,D8=G8,G9=D9),"SHORT",IF(AND(H7=D7,H8=D8,H9=D9),"FLOAT","Resistor"))</f>
        <v>SHORT</v>
      </c>
      <c r="L7" s="231" t="s">
        <v>351</v>
      </c>
      <c r="M7" s="223">
        <f>Comp_Code</f>
        <v>30</v>
      </c>
      <c r="N7" s="232"/>
      <c r="P7" s="70">
        <v>3</v>
      </c>
      <c r="Q7" s="71">
        <v>2</v>
      </c>
      <c r="R7" s="72">
        <v>2</v>
      </c>
      <c r="T7" s="35" t="s">
        <v>18</v>
      </c>
    </row>
    <row r="8" spans="2:20" ht="15.75" thickBot="1" x14ac:dyDescent="0.25">
      <c r="B8" s="339"/>
      <c r="C8" s="233" t="s">
        <v>219</v>
      </c>
      <c r="D8" s="38" t="s">
        <v>220</v>
      </c>
      <c r="E8" s="234" t="s">
        <v>26</v>
      </c>
      <c r="F8" s="107">
        <f>VLOOKUP(D8,'Resistor References'!O3:P6,2,FALSE)</f>
        <v>0</v>
      </c>
      <c r="G8" s="143" t="str">
        <f>'Resistor References'!O3</f>
        <v>40/52</v>
      </c>
      <c r="H8" s="142" t="str">
        <f>'Resistor References'!O3</f>
        <v>40/52</v>
      </c>
      <c r="I8" s="272" t="s">
        <v>221</v>
      </c>
      <c r="J8" s="346"/>
      <c r="L8" s="231" t="s">
        <v>37</v>
      </c>
      <c r="M8" s="223">
        <f>fsw</f>
        <v>650</v>
      </c>
      <c r="N8" s="232" t="s">
        <v>11</v>
      </c>
      <c r="P8" s="64">
        <v>4</v>
      </c>
      <c r="Q8" s="75">
        <v>2</v>
      </c>
      <c r="R8" s="76">
        <v>4</v>
      </c>
      <c r="T8" s="36" t="s">
        <v>19</v>
      </c>
    </row>
    <row r="9" spans="2:20" ht="15" thickBot="1" x14ac:dyDescent="0.25">
      <c r="B9" s="339"/>
      <c r="C9" s="235" t="s">
        <v>222</v>
      </c>
      <c r="D9" s="211">
        <v>1</v>
      </c>
      <c r="E9" s="236"/>
      <c r="F9" s="268">
        <f>VLOOKUP(D9,'Resistor References'!Q3:R6,2,FALSE)</f>
        <v>0</v>
      </c>
      <c r="G9" s="270">
        <v>1</v>
      </c>
      <c r="H9" s="237">
        <v>2</v>
      </c>
      <c r="I9" s="273" t="s">
        <v>221</v>
      </c>
      <c r="J9" s="346"/>
      <c r="L9" s="231" t="s">
        <v>353</v>
      </c>
      <c r="M9" s="223">
        <f>Phases</f>
        <v>1</v>
      </c>
      <c r="N9" s="232"/>
      <c r="P9" s="70">
        <v>5</v>
      </c>
      <c r="Q9" s="71">
        <v>2</v>
      </c>
      <c r="R9" s="72">
        <v>8</v>
      </c>
    </row>
    <row r="10" spans="2:20" ht="15" thickBot="1" x14ac:dyDescent="0.25">
      <c r="B10" s="339" t="s">
        <v>223</v>
      </c>
      <c r="C10" s="227" t="s">
        <v>224</v>
      </c>
      <c r="D10" s="209" t="s">
        <v>296</v>
      </c>
      <c r="E10" s="99" t="s">
        <v>22</v>
      </c>
      <c r="F10" s="101">
        <f>VLOOKUP(D10,'Resistor References'!S2:T17,2,FALSE)</f>
        <v>9</v>
      </c>
      <c r="G10" s="102" t="s">
        <v>38</v>
      </c>
      <c r="H10" s="238">
        <v>1</v>
      </c>
      <c r="I10" s="67" t="s">
        <v>226</v>
      </c>
      <c r="J10" s="340" t="str">
        <f>IF(AND(D10=G10,D11=G11),"SHORT",IF(AND(H10=D10,H11=D11),"FLOAT","Resistor"))</f>
        <v>Resistor</v>
      </c>
      <c r="L10" s="231" t="s">
        <v>309</v>
      </c>
      <c r="M10" s="223">
        <f>Iphase</f>
        <v>10</v>
      </c>
      <c r="N10" s="232" t="s">
        <v>26</v>
      </c>
      <c r="P10" s="64">
        <v>6</v>
      </c>
      <c r="Q10" s="75">
        <v>3</v>
      </c>
      <c r="R10" s="76">
        <v>0.5</v>
      </c>
    </row>
    <row r="11" spans="2:20" ht="15" thickBot="1" x14ac:dyDescent="0.25">
      <c r="B11" s="339"/>
      <c r="C11" s="233" t="s">
        <v>227</v>
      </c>
      <c r="D11" s="212">
        <v>3.32</v>
      </c>
      <c r="E11" s="234" t="s">
        <v>22</v>
      </c>
      <c r="F11" s="107">
        <f>IF(D10='Resistor References'!S2,'Resistor References'!S2,VLOOKUP(D11,'Resistor References'!X3:Y18,2,FALSE))</f>
        <v>8</v>
      </c>
      <c r="G11" s="143" t="s">
        <v>38</v>
      </c>
      <c r="H11" s="153">
        <v>1</v>
      </c>
      <c r="I11" s="274">
        <v>0.8</v>
      </c>
      <c r="J11" s="346"/>
      <c r="L11" s="231" t="s">
        <v>227</v>
      </c>
      <c r="M11" s="223">
        <f>Vout</f>
        <v>3.3</v>
      </c>
      <c r="N11" s="232" t="s">
        <v>22</v>
      </c>
      <c r="P11" s="70">
        <v>7</v>
      </c>
      <c r="Q11" s="71">
        <v>3</v>
      </c>
      <c r="R11" s="72">
        <v>1</v>
      </c>
    </row>
    <row r="12" spans="2:20" ht="15" thickBot="1" x14ac:dyDescent="0.25">
      <c r="B12" s="339"/>
      <c r="C12" s="229" t="s">
        <v>228</v>
      </c>
      <c r="D12" s="213">
        <f>VLOOKUP(D10,'Resistor References'!S2:U17,3,FALSE)</f>
        <v>0.125</v>
      </c>
      <c r="E12" s="100"/>
      <c r="F12" s="104" t="s">
        <v>221</v>
      </c>
      <c r="G12" s="105" t="s">
        <v>38</v>
      </c>
      <c r="H12" s="239">
        <v>0.5</v>
      </c>
      <c r="I12" s="275">
        <v>0.5</v>
      </c>
      <c r="J12" s="341"/>
      <c r="L12" s="240" t="s">
        <v>228</v>
      </c>
      <c r="M12" s="241">
        <f>VOSL</f>
        <v>0.125</v>
      </c>
      <c r="N12" s="242" t="s">
        <v>22</v>
      </c>
      <c r="P12" s="64">
        <v>8</v>
      </c>
      <c r="Q12" s="75">
        <v>3</v>
      </c>
      <c r="R12" s="76">
        <v>2</v>
      </c>
    </row>
    <row r="13" spans="2:20" ht="15" thickBot="1" x14ac:dyDescent="0.25">
      <c r="B13" s="339" t="s">
        <v>229</v>
      </c>
      <c r="C13" s="243" t="s">
        <v>230</v>
      </c>
      <c r="D13" s="214">
        <v>31</v>
      </c>
      <c r="E13" s="113" t="s">
        <v>231</v>
      </c>
      <c r="F13" s="269">
        <f>VLOOKUP(D13,'Resistor References'!Z2:AA34,2,FALSE)</f>
        <v>15</v>
      </c>
      <c r="G13" s="271" t="s">
        <v>232</v>
      </c>
      <c r="H13" s="244" t="s">
        <v>38</v>
      </c>
      <c r="I13" s="276">
        <v>36</v>
      </c>
      <c r="J13" s="346" t="str">
        <f>IF(AND(D13=G13,D14=G14),"SHORT",IF(AND(H13=D13,H14=D14),"FLOAT","Resistor"))</f>
        <v>Resistor</v>
      </c>
      <c r="P13" s="70">
        <v>9</v>
      </c>
      <c r="Q13" s="71">
        <v>3</v>
      </c>
      <c r="R13" s="72">
        <v>4</v>
      </c>
    </row>
    <row r="14" spans="2:20" ht="15" thickBot="1" x14ac:dyDescent="0.25">
      <c r="B14" s="339"/>
      <c r="C14" s="229" t="str">
        <f>IF(D9=1,"INTERLEAVE","SYNC_CONFIG")</f>
        <v>INTERLEAVE</v>
      </c>
      <c r="D14" s="210" t="s">
        <v>233</v>
      </c>
      <c r="E14" s="100"/>
      <c r="F14" s="104" t="str">
        <f>VLOOKUP(D14,'Resistor References'!AB2:AC11,2,FALSE)</f>
        <v>Open</v>
      </c>
      <c r="G14" s="105" t="str">
        <f>'Resistor References'!AB3</f>
        <v>0, Auto</v>
      </c>
      <c r="H14" s="230" t="str">
        <f>'Resistor References'!AB3</f>
        <v>0, Auto</v>
      </c>
      <c r="I14" s="74" t="s">
        <v>233</v>
      </c>
      <c r="J14" s="341"/>
      <c r="P14" s="64">
        <v>10</v>
      </c>
      <c r="Q14" s="75">
        <v>3</v>
      </c>
      <c r="R14" s="76">
        <v>8</v>
      </c>
    </row>
    <row r="15" spans="2:20" ht="15" thickBot="1" x14ac:dyDescent="0.25">
      <c r="P15" s="70">
        <v>11</v>
      </c>
      <c r="Q15" s="71">
        <v>4</v>
      </c>
      <c r="R15" s="72">
        <v>0.5</v>
      </c>
    </row>
    <row r="16" spans="2:20" ht="15.75" customHeight="1" thickBot="1" x14ac:dyDescent="0.3">
      <c r="B16" s="347" t="s">
        <v>679</v>
      </c>
      <c r="C16" s="348"/>
      <c r="D16" s="348"/>
      <c r="E16" s="348"/>
      <c r="F16" s="348"/>
      <c r="G16" s="348"/>
      <c r="H16" s="348"/>
      <c r="I16" s="348"/>
      <c r="J16" s="349"/>
      <c r="P16" s="64">
        <v>12</v>
      </c>
      <c r="Q16" s="75">
        <v>4</v>
      </c>
      <c r="R16" s="76">
        <v>1</v>
      </c>
    </row>
    <row r="17" spans="2:18" ht="15" thickBot="1" x14ac:dyDescent="0.25">
      <c r="B17" s="221" t="s">
        <v>208</v>
      </c>
      <c r="C17" s="221" t="s">
        <v>21</v>
      </c>
      <c r="D17" s="221" t="s">
        <v>304</v>
      </c>
      <c r="E17" s="221" t="s">
        <v>305</v>
      </c>
      <c r="F17" s="221"/>
      <c r="G17" s="221" t="s">
        <v>684</v>
      </c>
      <c r="H17" s="221" t="s">
        <v>685</v>
      </c>
      <c r="I17" s="330" t="s">
        <v>238</v>
      </c>
      <c r="J17" s="331"/>
      <c r="P17" s="70">
        <v>13</v>
      </c>
      <c r="Q17" s="71">
        <v>4</v>
      </c>
      <c r="R17" s="72">
        <v>2</v>
      </c>
    </row>
    <row r="18" spans="2:18" ht="15" thickBot="1" x14ac:dyDescent="0.25">
      <c r="B18" s="245" t="str">
        <f>B$5</f>
        <v>MSEL1</v>
      </c>
      <c r="C18" s="227" t="s">
        <v>239</v>
      </c>
      <c r="D18" s="228">
        <f>IF(OR(J5="SHORT",J5="FLOAT"),J5,IF(F5&lt;16,F5,F5-16))</f>
        <v>14</v>
      </c>
      <c r="E18" s="228">
        <f>IF(OR(J5="SHORT",J5="FLOAT", F6="Open"),"Open",IF(F5&lt;16,2*F6,2*F6+1))</f>
        <v>9</v>
      </c>
      <c r="F18" s="48"/>
      <c r="G18" s="102">
        <f>IF(OR(D18="FLOAT",D18="SHORT"),D18,HLOOKUP(D18,'Resistor Selection'!C$13:R$14,2,FALSE))</f>
        <v>68100</v>
      </c>
      <c r="H18" s="246">
        <f>IF(E18="Open","Open",VLOOKUP(E18,'Resistor Selection'!B$15:R$30,'Pin Detect Programming'!D18+2,FALSE))</f>
        <v>38300</v>
      </c>
      <c r="I18" s="332"/>
      <c r="J18" s="333"/>
      <c r="P18" s="64">
        <v>14</v>
      </c>
      <c r="Q18" s="75">
        <v>4</v>
      </c>
      <c r="R18" s="76">
        <v>4</v>
      </c>
    </row>
    <row r="19" spans="2:18" ht="15" thickBot="1" x14ac:dyDescent="0.25">
      <c r="B19" s="245" t="str">
        <f>B$7</f>
        <v>MSEL2</v>
      </c>
      <c r="C19" s="233" t="s">
        <v>240</v>
      </c>
      <c r="D19" s="142" t="str">
        <f>IF(OR(J7="SHORT",J7="FLOAT"),J7,F9+4*F8)</f>
        <v>SHORT</v>
      </c>
      <c r="E19" s="142" t="str">
        <f>IF(OR(D7=3,J7="FLOAT",J7="SHORT"),"Open",F7)</f>
        <v>Open</v>
      </c>
      <c r="F19" s="40"/>
      <c r="G19" s="143" t="str">
        <f>IF(OR(D19="FLOAT",D19="SHORT"),D19,HLOOKUP(D19,'Resistor Selection'!C$13:R$14,2,FALSE))</f>
        <v>SHORT</v>
      </c>
      <c r="H19" s="247" t="str">
        <f>IF(E19="Open","Open",VLOOKUP(E19,'Resistor Selection'!B$15:R$30,'Pin Detect Programming'!D19+2,FALSE))</f>
        <v>Open</v>
      </c>
      <c r="I19" s="332"/>
      <c r="J19" s="333"/>
      <c r="P19" s="70">
        <v>15</v>
      </c>
      <c r="Q19" s="71">
        <v>4</v>
      </c>
      <c r="R19" s="72">
        <v>8</v>
      </c>
    </row>
    <row r="20" spans="2:18" ht="15" thickBot="1" x14ac:dyDescent="0.25">
      <c r="B20" s="245" t="str">
        <f>B$10</f>
        <v>VSEL</v>
      </c>
      <c r="C20" s="233" t="s">
        <v>241</v>
      </c>
      <c r="D20" s="142">
        <f>IF(OR(J10="SHORT",J10="FLOAT"),J10,F11)</f>
        <v>8</v>
      </c>
      <c r="E20" s="142">
        <f>IF(OR(F10="Float",F10="Short"),"Open",F10)</f>
        <v>9</v>
      </c>
      <c r="F20" s="40"/>
      <c r="G20" s="143">
        <f>IF(OR(D20="FLOAT",D20="SHORT"),D20,HLOOKUP(D20,'Resistor Selection'!C$13:R$14,2,FALSE))</f>
        <v>21500</v>
      </c>
      <c r="H20" s="247">
        <f>IF(E20="Open","Open",VLOOKUP(E20,'Resistor Selection'!B$15:R$30,'Pin Detect Programming'!D20+2,FALSE))</f>
        <v>12100</v>
      </c>
      <c r="I20" s="332"/>
      <c r="J20" s="333"/>
      <c r="P20" s="64">
        <v>16</v>
      </c>
      <c r="Q20" s="75">
        <v>5</v>
      </c>
      <c r="R20" s="76">
        <v>0.5</v>
      </c>
    </row>
    <row r="21" spans="2:18" ht="15" thickBot="1" x14ac:dyDescent="0.25">
      <c r="B21" s="245" t="str">
        <f>B$13</f>
        <v>ADRSEL</v>
      </c>
      <c r="C21" s="229" t="s">
        <v>242</v>
      </c>
      <c r="D21" s="230">
        <f>IF(OR(J13="SHORT",J13="FLOAT"),J13,IF(AND(D14='Resistor References'!AB3,'Pin Detect Programming'!D13&gt;31),'Resistor References'!AM1,IF(F13='Resistor References'!T3,'Resistor References'!T3,IF(F13&lt;16,F13,F13-16))))</f>
        <v>15</v>
      </c>
      <c r="E21" s="230" t="str">
        <f>IF(OR(F13="Float",F13="Short"),"Open",IF(AND(F14='Resistor References'!AC3,F13&lt;16),F14,IF(F13&lt;16,2*F14,2*F14+1)))</f>
        <v>Open</v>
      </c>
      <c r="F21" s="53"/>
      <c r="G21" s="105">
        <f>IF(OR(D21="FLOAT",D21="SHORT"),D21,HLOOKUP(D21,'Resistor Selection'!C$13:R$14,2,FALSE))</f>
        <v>82500</v>
      </c>
      <c r="H21" s="248" t="str">
        <f>IF(E21="Open","Open",VLOOKUP(E21,'Resistor Selection'!B$15:R$30,'Pin Detect Programming'!D21+2,FALSE))</f>
        <v>Open</v>
      </c>
      <c r="I21" s="334"/>
      <c r="J21" s="335"/>
      <c r="P21" s="70">
        <v>17</v>
      </c>
      <c r="Q21" s="71">
        <v>5</v>
      </c>
      <c r="R21" s="72">
        <v>1</v>
      </c>
    </row>
    <row r="22" spans="2:18" ht="15" thickBot="1" x14ac:dyDescent="0.25">
      <c r="P22" s="64">
        <v>18</v>
      </c>
      <c r="Q22" s="75">
        <v>5</v>
      </c>
      <c r="R22" s="76">
        <v>2</v>
      </c>
    </row>
    <row r="23" spans="2:18" ht="15.75" thickBot="1" x14ac:dyDescent="0.3">
      <c r="B23" s="342" t="s">
        <v>243</v>
      </c>
      <c r="C23" s="343"/>
      <c r="D23" s="343"/>
      <c r="E23" s="343"/>
      <c r="F23" s="343"/>
      <c r="G23" s="343"/>
      <c r="H23" s="343"/>
      <c r="I23" s="343"/>
      <c r="J23" s="344"/>
      <c r="P23" s="70">
        <v>19</v>
      </c>
      <c r="Q23" s="71">
        <v>5</v>
      </c>
      <c r="R23" s="72">
        <v>4</v>
      </c>
    </row>
    <row r="24" spans="2:18" ht="43.5" thickBot="1" x14ac:dyDescent="0.25">
      <c r="B24" s="221" t="s">
        <v>208</v>
      </c>
      <c r="C24" s="221" t="s">
        <v>209</v>
      </c>
      <c r="D24" s="221" t="s">
        <v>552</v>
      </c>
      <c r="E24" s="221" t="s">
        <v>210</v>
      </c>
      <c r="F24" s="278" t="s">
        <v>698</v>
      </c>
      <c r="G24" s="278" t="s">
        <v>696</v>
      </c>
      <c r="H24" s="278" t="s">
        <v>697</v>
      </c>
      <c r="I24" s="221" t="s">
        <v>213</v>
      </c>
      <c r="J24" s="221" t="s">
        <v>214</v>
      </c>
      <c r="P24" s="64">
        <v>20</v>
      </c>
      <c r="Q24" s="75">
        <v>5</v>
      </c>
      <c r="R24" s="76">
        <v>8</v>
      </c>
    </row>
    <row r="25" spans="2:18" ht="43.5" thickBot="1" x14ac:dyDescent="0.25">
      <c r="B25" s="339" t="str">
        <f>B7</f>
        <v>MSEL2</v>
      </c>
      <c r="C25" s="266" t="s">
        <v>678</v>
      </c>
      <c r="D25" s="267" t="s">
        <v>688</v>
      </c>
      <c r="E25" s="99"/>
      <c r="F25" s="101">
        <f>IF(AND(D25=G25,D26=G26),"SHORT",IF(AND(D25=H25,D26=H26),"FLOAT",VLOOKUP(D25,'Resistor References'!AF$4:AG$11,2,FALSE)))</f>
        <v>1</v>
      </c>
      <c r="G25" s="102" t="str">
        <f>'Resistor References'!AF$2</f>
        <v>180°, 2</v>
      </c>
      <c r="H25" s="228" t="str">
        <f>'Resistor References'!AF$3</f>
        <v>180°, 2</v>
      </c>
      <c r="I25" s="67" t="s">
        <v>221</v>
      </c>
      <c r="J25" s="340" t="str">
        <f>IF(AND(D25=G25,D26=G26),"SHORT",IF(AND(H25=D25,H26=D26),"FLOAT","Resistor"))</f>
        <v>Resistor</v>
      </c>
      <c r="P25" s="70">
        <v>21</v>
      </c>
      <c r="Q25" s="71">
        <v>6</v>
      </c>
      <c r="R25" s="72">
        <v>0.5</v>
      </c>
    </row>
    <row r="26" spans="2:18" ht="15" thickBot="1" x14ac:dyDescent="0.25">
      <c r="B26" s="339"/>
      <c r="C26" s="229" t="s">
        <v>219</v>
      </c>
      <c r="D26" s="210" t="str">
        <f>D8</f>
        <v>40/52</v>
      </c>
      <c r="E26" s="100" t="s">
        <v>26</v>
      </c>
      <c r="F26" s="104">
        <f>VLOOKUP(D26,'Resistor References'!O$3:P$6,2,FALSE)</f>
        <v>0</v>
      </c>
      <c r="G26" s="105" t="str">
        <f>'Resistor References'!O$3</f>
        <v>40/52</v>
      </c>
      <c r="H26" s="230" t="str">
        <f>'Resistor References'!O$4</f>
        <v>30/39</v>
      </c>
      <c r="I26" s="74">
        <v>52</v>
      </c>
      <c r="J26" s="341"/>
      <c r="P26" s="64">
        <v>22</v>
      </c>
      <c r="Q26" s="75">
        <v>6</v>
      </c>
      <c r="R26" s="76">
        <v>1</v>
      </c>
    </row>
    <row r="27" spans="2:18" ht="15" thickBot="1" x14ac:dyDescent="0.25">
      <c r="P27" s="70">
        <v>23</v>
      </c>
      <c r="Q27" s="71">
        <v>6</v>
      </c>
      <c r="R27" s="72">
        <v>2</v>
      </c>
    </row>
    <row r="28" spans="2:18" ht="16.5" thickBot="1" x14ac:dyDescent="0.3">
      <c r="B28" s="347" t="s">
        <v>680</v>
      </c>
      <c r="C28" s="348"/>
      <c r="D28" s="348"/>
      <c r="E28" s="348"/>
      <c r="F28" s="348"/>
      <c r="G28" s="348"/>
      <c r="H28" s="348"/>
      <c r="I28" s="348"/>
      <c r="J28" s="349"/>
      <c r="P28" s="64">
        <v>24</v>
      </c>
      <c r="Q28" s="75">
        <v>6</v>
      </c>
      <c r="R28" s="76">
        <v>4</v>
      </c>
    </row>
    <row r="29" spans="2:18" ht="15" customHeight="1" thickBot="1" x14ac:dyDescent="0.25">
      <c r="B29" s="221" t="s">
        <v>208</v>
      </c>
      <c r="C29" s="221" t="s">
        <v>21</v>
      </c>
      <c r="D29" s="221" t="s">
        <v>304</v>
      </c>
      <c r="E29" s="221" t="s">
        <v>305</v>
      </c>
      <c r="F29" s="221"/>
      <c r="G29" s="221" t="s">
        <v>684</v>
      </c>
      <c r="H29" s="221" t="s">
        <v>237</v>
      </c>
      <c r="I29" s="345" t="s">
        <v>246</v>
      </c>
      <c r="J29" s="331"/>
      <c r="P29" s="70">
        <v>25</v>
      </c>
      <c r="Q29" s="71">
        <v>6</v>
      </c>
      <c r="R29" s="72">
        <v>8</v>
      </c>
    </row>
    <row r="30" spans="2:18" ht="15" thickBot="1" x14ac:dyDescent="0.25">
      <c r="B30" s="245" t="str">
        <f>B$5</f>
        <v>MSEL1</v>
      </c>
      <c r="C30" s="227" t="s">
        <v>221</v>
      </c>
      <c r="D30" s="228" t="s">
        <v>211</v>
      </c>
      <c r="E30" s="228" t="s">
        <v>247</v>
      </c>
      <c r="F30" s="48"/>
      <c r="G30" s="102" t="s">
        <v>248</v>
      </c>
      <c r="H30" s="246" t="s">
        <v>248</v>
      </c>
      <c r="I30" s="332"/>
      <c r="J30" s="333"/>
      <c r="P30" s="64">
        <v>26</v>
      </c>
      <c r="Q30" s="75">
        <v>7</v>
      </c>
      <c r="R30" s="76">
        <v>0.5</v>
      </c>
    </row>
    <row r="31" spans="2:18" ht="15" thickBot="1" x14ac:dyDescent="0.25">
      <c r="B31" s="245" t="str">
        <f>B$7</f>
        <v>MSEL2</v>
      </c>
      <c r="C31" s="233" t="s">
        <v>249</v>
      </c>
      <c r="D31" s="142" t="str">
        <f>IF(D9&lt;2,"N/A",IF(OR(J25="SHORT",J25="FLOAT"),J25,2*F25+MOD(F26,2)))</f>
        <v>N/A</v>
      </c>
      <c r="E31" s="142" t="str">
        <f>IF(OR(J25='Resistor References'!AG$2,J25='Resistor References'!AG$3,'Pin Detect Programming'!F26&lt;2),"OPEN",1)</f>
        <v>OPEN</v>
      </c>
      <c r="F31" s="40"/>
      <c r="G31" s="143" t="e">
        <f>IF(OR(D31="FLOAT",D31="SHORT"),D31,HLOOKUP(D31,'Resistor Selection'!C13:R14,2,FALSE))</f>
        <v>#N/A</v>
      </c>
      <c r="H31" s="247" t="str">
        <f>IF(E31="Open","Open",VLOOKUP(E31,'Resistor Selection'!B$13:AH$30,'Pin Detect Programming'!D31+2,FALSE))</f>
        <v>Open</v>
      </c>
      <c r="I31" s="332"/>
      <c r="J31" s="333"/>
      <c r="P31" s="70">
        <v>27</v>
      </c>
      <c r="Q31" s="71">
        <v>7</v>
      </c>
      <c r="R31" s="72">
        <v>1</v>
      </c>
    </row>
    <row r="32" spans="2:18" ht="15" thickBot="1" x14ac:dyDescent="0.25">
      <c r="B32" s="245" t="str">
        <f>B$10</f>
        <v>VSEL</v>
      </c>
      <c r="C32" s="233" t="s">
        <v>221</v>
      </c>
      <c r="D32" s="142" t="s">
        <v>211</v>
      </c>
      <c r="E32" s="142" t="s">
        <v>247</v>
      </c>
      <c r="F32" s="40"/>
      <c r="G32" s="143" t="s">
        <v>248</v>
      </c>
      <c r="H32" s="247" t="s">
        <v>248</v>
      </c>
      <c r="I32" s="332"/>
      <c r="J32" s="333"/>
      <c r="P32" s="64">
        <v>28</v>
      </c>
      <c r="Q32" s="75">
        <v>7</v>
      </c>
      <c r="R32" s="76">
        <v>2</v>
      </c>
    </row>
    <row r="33" spans="2:18" ht="15" thickBot="1" x14ac:dyDescent="0.25">
      <c r="B33" s="245" t="str">
        <f>B$13</f>
        <v>ADRSEL</v>
      </c>
      <c r="C33" s="229" t="s">
        <v>221</v>
      </c>
      <c r="D33" s="230" t="s">
        <v>211</v>
      </c>
      <c r="E33" s="230" t="s">
        <v>247</v>
      </c>
      <c r="F33" s="53"/>
      <c r="G33" s="105" t="s">
        <v>248</v>
      </c>
      <c r="H33" s="248" t="s">
        <v>248</v>
      </c>
      <c r="I33" s="334"/>
      <c r="J33" s="335"/>
      <c r="P33" s="70">
        <v>29</v>
      </c>
      <c r="Q33" s="71">
        <v>7</v>
      </c>
      <c r="R33" s="72">
        <v>4</v>
      </c>
    </row>
    <row r="34" spans="2:18" ht="15" thickBot="1" x14ac:dyDescent="0.25">
      <c r="L34" s="137"/>
      <c r="P34" s="64">
        <v>30</v>
      </c>
      <c r="Q34" s="75">
        <v>7</v>
      </c>
      <c r="R34" s="76">
        <v>8</v>
      </c>
    </row>
    <row r="35" spans="2:18" ht="15.75" thickBot="1" x14ac:dyDescent="0.3">
      <c r="B35" s="342" t="s">
        <v>250</v>
      </c>
      <c r="C35" s="343"/>
      <c r="D35" s="343"/>
      <c r="E35" s="343"/>
      <c r="F35" s="343"/>
      <c r="G35" s="343"/>
      <c r="H35" s="343"/>
      <c r="I35" s="343"/>
      <c r="J35" s="344"/>
      <c r="P35" s="94">
        <v>31</v>
      </c>
      <c r="Q35" s="95">
        <v>10</v>
      </c>
      <c r="R35" s="96">
        <v>2</v>
      </c>
    </row>
    <row r="36" spans="2:18" ht="43.5" thickBot="1" x14ac:dyDescent="0.25">
      <c r="B36" s="221" t="s">
        <v>208</v>
      </c>
      <c r="C36" s="221" t="s">
        <v>209</v>
      </c>
      <c r="D36" s="221" t="s">
        <v>552</v>
      </c>
      <c r="E36" s="221" t="s">
        <v>210</v>
      </c>
      <c r="F36" s="278" t="s">
        <v>698</v>
      </c>
      <c r="G36" s="278" t="s">
        <v>696</v>
      </c>
      <c r="H36" s="278" t="s">
        <v>697</v>
      </c>
      <c r="I36" s="221" t="s">
        <v>213</v>
      </c>
      <c r="J36" s="221" t="s">
        <v>214</v>
      </c>
    </row>
    <row r="37" spans="2:18" ht="43.5" thickBot="1" x14ac:dyDescent="0.25">
      <c r="B37" s="339" t="str">
        <f>B7</f>
        <v>MSEL2</v>
      </c>
      <c r="C37" s="266" t="s">
        <v>678</v>
      </c>
      <c r="D37" s="209" t="s">
        <v>690</v>
      </c>
      <c r="E37" s="99"/>
      <c r="F37" s="101">
        <f>IF(AND(D37=G37,D38=G38),"SHORT",IF(AND(D37=H37,D38=H38),"FLOAT",VLOOKUP(D37,'Resistor References'!AF$4:AG$11,2,FALSE)))</f>
        <v>7</v>
      </c>
      <c r="G37" s="102" t="s">
        <v>221</v>
      </c>
      <c r="H37" s="228" t="s">
        <v>221</v>
      </c>
      <c r="I37" s="67" t="s">
        <v>221</v>
      </c>
      <c r="J37" s="340" t="str">
        <f>IF(AND(D37=G37,D38=G38),"SHORT",IF(AND(H37=D37,H38=D38),"FLOAT","Resistor"))</f>
        <v>Resistor</v>
      </c>
    </row>
    <row r="38" spans="2:18" ht="15.75" customHeight="1" thickBot="1" x14ac:dyDescent="0.25">
      <c r="B38" s="339"/>
      <c r="C38" s="229" t="s">
        <v>219</v>
      </c>
      <c r="D38" s="210" t="str">
        <f>D8</f>
        <v>40/52</v>
      </c>
      <c r="E38" s="100" t="s">
        <v>26</v>
      </c>
      <c r="F38" s="104">
        <f>VLOOKUP(D38,'Resistor References'!O$3:P$6,2,FALSE)</f>
        <v>0</v>
      </c>
      <c r="G38" s="105" t="s">
        <v>221</v>
      </c>
      <c r="H38" s="230" t="s">
        <v>221</v>
      </c>
      <c r="I38" s="74">
        <v>52</v>
      </c>
      <c r="J38" s="341"/>
    </row>
    <row r="39" spans="2:18" ht="15" thickBot="1" x14ac:dyDescent="0.25"/>
    <row r="40" spans="2:18" ht="16.5" thickBot="1" x14ac:dyDescent="0.3">
      <c r="B40" s="347" t="s">
        <v>682</v>
      </c>
      <c r="C40" s="348"/>
      <c r="D40" s="348"/>
      <c r="E40" s="348"/>
      <c r="F40" s="348"/>
      <c r="G40" s="348"/>
      <c r="H40" s="348"/>
      <c r="I40" s="348"/>
      <c r="J40" s="349"/>
    </row>
    <row r="41" spans="2:18" ht="15" thickBot="1" x14ac:dyDescent="0.25">
      <c r="B41" s="221" t="s">
        <v>208</v>
      </c>
      <c r="C41" s="221" t="s">
        <v>21</v>
      </c>
      <c r="D41" s="221" t="s">
        <v>304</v>
      </c>
      <c r="E41" s="221" t="s">
        <v>305</v>
      </c>
      <c r="F41" s="221"/>
      <c r="G41" s="221" t="s">
        <v>684</v>
      </c>
      <c r="H41" s="221" t="s">
        <v>237</v>
      </c>
      <c r="I41" s="330" t="s">
        <v>246</v>
      </c>
      <c r="J41" s="331"/>
    </row>
    <row r="42" spans="2:18" ht="15" thickBot="1" x14ac:dyDescent="0.25">
      <c r="B42" s="245" t="str">
        <f>B$5</f>
        <v>MSEL1</v>
      </c>
      <c r="C42" s="227" t="s">
        <v>221</v>
      </c>
      <c r="D42" s="228" t="s">
        <v>211</v>
      </c>
      <c r="E42" s="228" t="s">
        <v>247</v>
      </c>
      <c r="F42" s="48"/>
      <c r="G42" s="102" t="s">
        <v>248</v>
      </c>
      <c r="H42" s="246" t="s">
        <v>248</v>
      </c>
      <c r="I42" s="332"/>
      <c r="J42" s="333"/>
    </row>
    <row r="43" spans="2:18" ht="15" thickBot="1" x14ac:dyDescent="0.25">
      <c r="B43" s="245" t="str">
        <f>B$7</f>
        <v>MSEL2</v>
      </c>
      <c r="C43" s="233" t="s">
        <v>249</v>
      </c>
      <c r="D43" s="142" t="str">
        <f>IF(D9&lt;3,"N/A",IF(OR(J37="SHORT",J37="FLOAT"),J37,2*F37+MOD(F38,2)))</f>
        <v>N/A</v>
      </c>
      <c r="E43" s="142" t="str">
        <f>IF(OR(J37='Resistor References'!AG$2,J37='Resistor References'!AG$3,'Pin Detect Programming'!F38&lt;2),"OPEN",1)</f>
        <v>OPEN</v>
      </c>
      <c r="F43" s="40"/>
      <c r="G43" s="143" t="e">
        <f>IF(OR(D43="FLOAT",D43="SHORT"),D43,HLOOKUP(D43,'Resistor Selection'!C13:R14,2,FALSE))</f>
        <v>#N/A</v>
      </c>
      <c r="H43" s="247" t="str">
        <f>IF(E43="Open","Open",VLOOKUP(E43,'Resistor Selection'!B$13:AH$30,'Pin Detect Programming'!D43+2,FALSE))</f>
        <v>Open</v>
      </c>
      <c r="I43" s="332"/>
      <c r="J43" s="333"/>
    </row>
    <row r="44" spans="2:18" ht="15" thickBot="1" x14ac:dyDescent="0.25">
      <c r="B44" s="245" t="str">
        <f>B$10</f>
        <v>VSEL</v>
      </c>
      <c r="C44" s="233" t="s">
        <v>221</v>
      </c>
      <c r="D44" s="142" t="s">
        <v>211</v>
      </c>
      <c r="E44" s="142" t="s">
        <v>247</v>
      </c>
      <c r="F44" s="40"/>
      <c r="G44" s="143" t="s">
        <v>248</v>
      </c>
      <c r="H44" s="247" t="s">
        <v>248</v>
      </c>
      <c r="I44" s="332"/>
      <c r="J44" s="333"/>
    </row>
    <row r="45" spans="2:18" ht="15" thickBot="1" x14ac:dyDescent="0.25">
      <c r="B45" s="245" t="str">
        <f>B$13</f>
        <v>ADRSEL</v>
      </c>
      <c r="C45" s="229" t="s">
        <v>221</v>
      </c>
      <c r="D45" s="230" t="s">
        <v>211</v>
      </c>
      <c r="E45" s="230" t="s">
        <v>247</v>
      </c>
      <c r="F45" s="53"/>
      <c r="G45" s="105" t="s">
        <v>248</v>
      </c>
      <c r="H45" s="248" t="s">
        <v>248</v>
      </c>
      <c r="I45" s="334"/>
      <c r="J45" s="335"/>
    </row>
    <row r="46" spans="2:18" ht="15" thickBot="1" x14ac:dyDescent="0.25"/>
    <row r="47" spans="2:18" ht="15.75" thickBot="1" x14ac:dyDescent="0.3">
      <c r="B47" s="342" t="s">
        <v>251</v>
      </c>
      <c r="C47" s="343"/>
      <c r="D47" s="343"/>
      <c r="E47" s="343"/>
      <c r="F47" s="343"/>
      <c r="G47" s="343"/>
      <c r="H47" s="343"/>
      <c r="I47" s="343"/>
      <c r="J47" s="344"/>
    </row>
    <row r="48" spans="2:18" ht="43.5" thickBot="1" x14ac:dyDescent="0.25">
      <c r="B48" s="221" t="s">
        <v>208</v>
      </c>
      <c r="C48" s="221" t="s">
        <v>209</v>
      </c>
      <c r="D48" s="221" t="s">
        <v>552</v>
      </c>
      <c r="E48" s="221" t="s">
        <v>210</v>
      </c>
      <c r="F48" s="278" t="s">
        <v>698</v>
      </c>
      <c r="G48" s="278" t="s">
        <v>696</v>
      </c>
      <c r="H48" s="278" t="s">
        <v>697</v>
      </c>
      <c r="I48" s="221" t="s">
        <v>213</v>
      </c>
      <c r="J48" s="221" t="s">
        <v>214</v>
      </c>
    </row>
    <row r="49" spans="2:10" ht="43.5" thickBot="1" x14ac:dyDescent="0.25">
      <c r="B49" s="339" t="str">
        <f>B7</f>
        <v>MSEL2</v>
      </c>
      <c r="C49" s="266" t="s">
        <v>678</v>
      </c>
      <c r="D49" s="209" t="s">
        <v>691</v>
      </c>
      <c r="E49" s="99"/>
      <c r="F49" s="101">
        <f>IF(AND(D49=G49,D50=G50),"SHORT",IF(AND(D49=H49,D50=H50),"FLOAT",VLOOKUP(D49,'Resistor References'!AF$4:AG$11,2,FALSE)))</f>
        <v>5</v>
      </c>
      <c r="G49" s="102" t="s">
        <v>221</v>
      </c>
      <c r="H49" s="228" t="s">
        <v>221</v>
      </c>
      <c r="I49" s="67" t="s">
        <v>221</v>
      </c>
      <c r="J49" s="340" t="str">
        <f>IF(AND(D49=G49,D50=G50),"SHORT",IF(AND(H49=D49,H50=D50),"FLOAT","Resistor"))</f>
        <v>Resistor</v>
      </c>
    </row>
    <row r="50" spans="2:10" ht="15" thickBot="1" x14ac:dyDescent="0.25">
      <c r="B50" s="339"/>
      <c r="C50" s="229" t="s">
        <v>219</v>
      </c>
      <c r="D50" s="210" t="str">
        <f>D8</f>
        <v>40/52</v>
      </c>
      <c r="E50" s="100" t="s">
        <v>26</v>
      </c>
      <c r="F50" s="104">
        <f>VLOOKUP(D50,'Resistor References'!O$3:P$6,2,FALSE)</f>
        <v>0</v>
      </c>
      <c r="G50" s="105" t="s">
        <v>221</v>
      </c>
      <c r="H50" s="230" t="s">
        <v>221</v>
      </c>
      <c r="I50" s="74">
        <v>52</v>
      </c>
      <c r="J50" s="341"/>
    </row>
    <row r="51" spans="2:10" ht="15" thickBot="1" x14ac:dyDescent="0.25"/>
    <row r="52" spans="2:10" ht="16.5" thickBot="1" x14ac:dyDescent="0.3">
      <c r="B52" s="347" t="s">
        <v>681</v>
      </c>
      <c r="C52" s="348"/>
      <c r="D52" s="348"/>
      <c r="E52" s="348"/>
      <c r="F52" s="348"/>
      <c r="G52" s="348"/>
      <c r="H52" s="348"/>
      <c r="I52" s="348"/>
      <c r="J52" s="349"/>
    </row>
    <row r="53" spans="2:10" ht="15" thickBot="1" x14ac:dyDescent="0.25">
      <c r="B53" s="221" t="s">
        <v>208</v>
      </c>
      <c r="C53" s="221" t="s">
        <v>21</v>
      </c>
      <c r="D53" s="221" t="s">
        <v>304</v>
      </c>
      <c r="E53" s="221" t="s">
        <v>305</v>
      </c>
      <c r="F53" s="221"/>
      <c r="G53" s="221" t="s">
        <v>684</v>
      </c>
      <c r="H53" s="221" t="s">
        <v>237</v>
      </c>
      <c r="I53" s="330" t="s">
        <v>246</v>
      </c>
      <c r="J53" s="331"/>
    </row>
    <row r="54" spans="2:10" ht="15" thickBot="1" x14ac:dyDescent="0.25">
      <c r="B54" s="245" t="str">
        <f>B$5</f>
        <v>MSEL1</v>
      </c>
      <c r="C54" s="227" t="s">
        <v>221</v>
      </c>
      <c r="D54" s="228" t="s">
        <v>211</v>
      </c>
      <c r="E54" s="228" t="s">
        <v>247</v>
      </c>
      <c r="F54" s="48"/>
      <c r="G54" s="102" t="s">
        <v>248</v>
      </c>
      <c r="H54" s="246" t="s">
        <v>248</v>
      </c>
      <c r="I54" s="332"/>
      <c r="J54" s="333"/>
    </row>
    <row r="55" spans="2:10" ht="15" thickBot="1" x14ac:dyDescent="0.25">
      <c r="B55" s="245" t="str">
        <f>B$7</f>
        <v>MSEL2</v>
      </c>
      <c r="C55" s="233" t="s">
        <v>249</v>
      </c>
      <c r="D55" s="142" t="str">
        <f>IF(D9&lt;4,"N/A",IF(OR(J49="SHORT",J49="FLOAT"),J49,2*F49+MOD(F50,2)))</f>
        <v>N/A</v>
      </c>
      <c r="E55" s="142" t="str">
        <f>IF(OR(J49='Resistor References'!AG$2,J49='Resistor References'!AG$3,'Pin Detect Programming'!F50&lt;2),"OPEN",1)</f>
        <v>OPEN</v>
      </c>
      <c r="F55" s="40"/>
      <c r="G55" s="143" t="e">
        <f>IF(OR(D55="FLOAT",D55="SHORT"),D55,HLOOKUP(D55,'Resistor Selection'!C13:R14,2,FALSE))</f>
        <v>#N/A</v>
      </c>
      <c r="H55" s="247" t="str">
        <f>IF(E55="Open","Open",VLOOKUP(E55,'Resistor Selection'!B$13:AH$30,'Pin Detect Programming'!D55+2,FALSE))</f>
        <v>Open</v>
      </c>
      <c r="I55" s="332"/>
      <c r="J55" s="333"/>
    </row>
    <row r="56" spans="2:10" ht="15" thickBot="1" x14ac:dyDescent="0.25">
      <c r="B56" s="245" t="str">
        <f>B$10</f>
        <v>VSEL</v>
      </c>
      <c r="C56" s="233" t="s">
        <v>221</v>
      </c>
      <c r="D56" s="142" t="s">
        <v>211</v>
      </c>
      <c r="E56" s="142" t="s">
        <v>247</v>
      </c>
      <c r="F56" s="40"/>
      <c r="G56" s="143" t="s">
        <v>248</v>
      </c>
      <c r="H56" s="247" t="s">
        <v>248</v>
      </c>
      <c r="I56" s="332"/>
      <c r="J56" s="333"/>
    </row>
    <row r="57" spans="2:10" ht="15" thickBot="1" x14ac:dyDescent="0.25">
      <c r="B57" s="245" t="str">
        <f>B$13</f>
        <v>ADRSEL</v>
      </c>
      <c r="C57" s="229" t="s">
        <v>221</v>
      </c>
      <c r="D57" s="230" t="s">
        <v>211</v>
      </c>
      <c r="E57" s="230" t="s">
        <v>247</v>
      </c>
      <c r="F57" s="53"/>
      <c r="G57" s="105" t="s">
        <v>248</v>
      </c>
      <c r="H57" s="248" t="s">
        <v>248</v>
      </c>
      <c r="I57" s="334"/>
      <c r="J57" s="335"/>
    </row>
  </sheetData>
  <dataConsolidate/>
  <mergeCells count="29">
    <mergeCell ref="B40:J40"/>
    <mergeCell ref="B28:J28"/>
    <mergeCell ref="B52:J52"/>
    <mergeCell ref="P2:R2"/>
    <mergeCell ref="B5:B6"/>
    <mergeCell ref="J5:J6"/>
    <mergeCell ref="B16:J16"/>
    <mergeCell ref="B10:B12"/>
    <mergeCell ref="J10:J12"/>
    <mergeCell ref="B13:B14"/>
    <mergeCell ref="J13:J14"/>
    <mergeCell ref="B3:J3"/>
    <mergeCell ref="C2:J2"/>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s>
  <conditionalFormatting sqref="B23:J23 B24:E24 I24:J24 B25:J27 B29:C29 F29 H29:J29 B30:J33">
    <cfRule type="expression" dxfId="67" priority="5">
      <formula>$D$9&lt;2</formula>
    </cfRule>
  </conditionalFormatting>
  <conditionalFormatting sqref="B35:J35 B36:C36 E36 I36:J36 B37 D37:J37 B38:J39 B41:C41 F41 H41:J41 B42:J45">
    <cfRule type="expression" dxfId="66" priority="6">
      <formula>$D$9&lt;3</formula>
    </cfRule>
  </conditionalFormatting>
  <conditionalFormatting sqref="B47:J47 B48:C48 E48 I48:J48 B49 D49:J49 B50:J51 B53:C53 F53 H53:J53 B54:J57">
    <cfRule type="expression" dxfId="65" priority="7">
      <formula>$D$9&lt;&gt;4</formula>
    </cfRule>
  </conditionalFormatting>
  <conditionalFormatting sqref="C37">
    <cfRule type="expression" dxfId="64" priority="4">
      <formula>$D$9&lt;2</formula>
    </cfRule>
  </conditionalFormatting>
  <conditionalFormatting sqref="C49">
    <cfRule type="expression" dxfId="63" priority="3">
      <formula>$D$9&lt;2</formula>
    </cfRule>
  </conditionalFormatting>
  <conditionalFormatting sqref="D6">
    <cfRule type="cellIs" dxfId="62" priority="17" operator="notEqual">
      <formula>fsw</formula>
    </cfRule>
  </conditionalFormatting>
  <conditionalFormatting sqref="D11">
    <cfRule type="cellIs" dxfId="61" priority="16" operator="notEqual">
      <formula>Vout</formula>
    </cfRule>
  </conditionalFormatting>
  <conditionalFormatting sqref="D12">
    <cfRule type="cellIs" dxfId="58" priority="15" operator="notEqual">
      <formula>VOSL</formula>
    </cfRule>
  </conditionalFormatting>
  <conditionalFormatting sqref="D18:D21">
    <cfRule type="cellIs" dxfId="57" priority="38" stopIfTrue="1" operator="equal">
      <formula>$H$4</formula>
    </cfRule>
    <cfRule type="cellIs" dxfId="56" priority="39" stopIfTrue="1" operator="equal">
      <formula>$G$4</formula>
    </cfRule>
    <cfRule type="cellIs" dxfId="55" priority="40" operator="greaterThan">
      <formula>29.5</formula>
    </cfRule>
  </conditionalFormatting>
  <conditionalFormatting sqref="D25">
    <cfRule type="expression" dxfId="54" priority="11">
      <formula>NOT(AND(ISNUMBER(FIND($D$9,$D$25)),IF(ISNUMBER(FIND($D$9,$D$25)),FIND($D$9,$D$25)&gt;3,0)))</formula>
    </cfRule>
  </conditionalFormatting>
  <conditionalFormatting sqref="D26">
    <cfRule type="cellIs" dxfId="53" priority="10" operator="notEqual">
      <formula>$D$8</formula>
    </cfRule>
  </conditionalFormatting>
  <conditionalFormatting sqref="D31">
    <cfRule type="cellIs" dxfId="52" priority="35" stopIfTrue="1" operator="equal">
      <formula>$H$4</formula>
    </cfRule>
    <cfRule type="cellIs" dxfId="51" priority="36" stopIfTrue="1" operator="equal">
      <formula>$G$4</formula>
    </cfRule>
    <cfRule type="cellIs" dxfId="50" priority="37" operator="greaterThan">
      <formula>29.5</formula>
    </cfRule>
  </conditionalFormatting>
  <conditionalFormatting sqref="D36">
    <cfRule type="expression" dxfId="49" priority="2">
      <formula>$D$9&lt;2</formula>
    </cfRule>
  </conditionalFormatting>
  <conditionalFormatting sqref="D37">
    <cfRule type="expression" dxfId="48" priority="13">
      <formula>NOT(AND(ISNUMBER(FIND($D$9,$D$37)),IF(ISNUMBER(FIND($D$9,$D$37)),FIND($D$9,$D$37)&gt;3,0)))</formula>
    </cfRule>
  </conditionalFormatting>
  <conditionalFormatting sqref="D38">
    <cfRule type="cellIs" dxfId="47" priority="9" operator="notEqual">
      <formula>$D$8</formula>
    </cfRule>
  </conditionalFormatting>
  <conditionalFormatting sqref="D43">
    <cfRule type="cellIs" dxfId="46" priority="32" stopIfTrue="1" operator="equal">
      <formula>$H$4</formula>
    </cfRule>
    <cfRule type="cellIs" dxfId="45" priority="33" stopIfTrue="1" operator="equal">
      <formula>$G$4</formula>
    </cfRule>
    <cfRule type="cellIs" dxfId="44" priority="34" operator="greaterThan">
      <formula>29.5</formula>
    </cfRule>
  </conditionalFormatting>
  <conditionalFormatting sqref="D48">
    <cfRule type="expression" dxfId="43" priority="1">
      <formula>$D$9&lt;2</formula>
    </cfRule>
  </conditionalFormatting>
  <conditionalFormatting sqref="D49">
    <cfRule type="expression" dxfId="42" priority="12">
      <formula>NOT(AND(ISNUMBER(FIND($D$9,$D$49)),IF(ISNUMBER(FIND($D$9,$D$49)),FIND($D$9,$D$49)&gt;3,0)))</formula>
    </cfRule>
  </conditionalFormatting>
  <conditionalFormatting sqref="D50">
    <cfRule type="cellIs" dxfId="41" priority="8" operator="notEqual">
      <formula>$D$8</formula>
    </cfRule>
  </conditionalFormatting>
  <conditionalFormatting sqref="D55">
    <cfRule type="cellIs" dxfId="40" priority="29" stopIfTrue="1" operator="equal">
      <formula>$H$4</formula>
    </cfRule>
    <cfRule type="cellIs" dxfId="39" priority="30" stopIfTrue="1" operator="equal">
      <formula>$G$4</formula>
    </cfRule>
    <cfRule type="cellIs" dxfId="38" priority="31" operator="greaterThan">
      <formula>29.5</formula>
    </cfRule>
  </conditionalFormatting>
  <conditionalFormatting sqref="P4:P35">
    <cfRule type="cellIs" dxfId="37" priority="14" operator="equal">
      <formula>$D$5</formula>
    </cfRule>
  </conditionalFormatting>
  <conditionalFormatting sqref="Q5:Q35">
    <cfRule type="cellIs" dxfId="36" priority="19" operator="greaterThan">
      <formula>ILOOP_trgt</formula>
    </cfRule>
  </conditionalFormatting>
  <conditionalFormatting sqref="Q4:R4">
    <cfRule type="expression" dxfId="35" priority="21">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R5:R20</xm:sqref>
        </x14:conditionalFormatting>
        <x14:conditionalFormatting xmlns:xm="http://schemas.microsoft.com/office/excel/2006/main">
          <x14:cfRule type="cellIs" priority="63" operator="greaterThan" id="{962165AF-371E-429A-9EEB-1504A04499E3}">
            <xm:f>'Device Calculator'!$M97</xm:f>
            <x14:dxf>
              <font>
                <color rgb="FF9C0006"/>
              </font>
              <fill>
                <patternFill>
                  <bgColor rgb="FFFFC7CE"/>
                </patternFill>
              </fill>
            </x14:dxf>
          </x14:cfRule>
          <xm:sqref>R21:R33</xm:sqref>
        </x14:conditionalFormatting>
        <x14:conditionalFormatting xmlns:xm="http://schemas.microsoft.com/office/excel/2006/main">
          <x14:cfRule type="cellIs" priority="93" operator="greaterThan" id="{962165AF-371E-429A-9EEB-1504A04499E3}">
            <xm:f>'Device Calculator'!#REF!</xm:f>
            <x14:dxf>
              <font>
                <color rgb="FF9C0006"/>
              </font>
              <fill>
                <patternFill>
                  <bgColor rgb="FFFFC7CE"/>
                </patternFill>
              </fill>
            </x14:dxf>
          </x14:cfRule>
          <xm:sqref>R34</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References'!$G$2:$G$35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M60"/>
  <sheetViews>
    <sheetView tabSelected="1" zoomScale="85" zoomScaleNormal="85" workbookViewId="0">
      <pane ySplit="1" topLeftCell="A29" activePane="bottomLeft" state="frozen"/>
      <selection pane="bottomLeft" activeCell="H12" sqref="H12"/>
    </sheetView>
  </sheetViews>
  <sheetFormatPr defaultColWidth="9.140625" defaultRowHeight="15" x14ac:dyDescent="0.25"/>
  <cols>
    <col min="1" max="1" width="15.28515625" style="18" customWidth="1"/>
    <col min="2" max="2" width="15.28515625" style="18" bestFit="1" customWidth="1"/>
    <col min="3" max="3" width="20.28515625" style="18" customWidth="1"/>
    <col min="4" max="4" width="50" style="18" customWidth="1"/>
    <col min="5" max="5" width="38.85546875" style="18" customWidth="1"/>
    <col min="6" max="6" width="24.42578125" style="21" customWidth="1"/>
    <col min="7" max="7" width="16.42578125" style="21" customWidth="1"/>
    <col min="8" max="8" width="14" style="20" customWidth="1"/>
    <col min="9" max="9" width="27.5703125" style="12" bestFit="1" customWidth="1"/>
  </cols>
  <sheetData>
    <row r="1" spans="1:9" ht="45.75" thickBot="1" x14ac:dyDescent="0.3">
      <c r="A1" s="249" t="s">
        <v>208</v>
      </c>
      <c r="B1" s="249" t="s">
        <v>308</v>
      </c>
      <c r="C1" s="249" t="s">
        <v>382</v>
      </c>
      <c r="D1" s="249" t="s">
        <v>383</v>
      </c>
      <c r="E1" s="249" t="s">
        <v>384</v>
      </c>
      <c r="F1" s="250" t="s">
        <v>385</v>
      </c>
      <c r="G1" s="250" t="s">
        <v>386</v>
      </c>
      <c r="H1" s="251" t="s">
        <v>387</v>
      </c>
      <c r="I1" s="12" t="s">
        <v>388</v>
      </c>
    </row>
    <row r="2" spans="1:9" ht="13.9" customHeight="1" x14ac:dyDescent="0.25">
      <c r="A2" s="356" t="s">
        <v>389</v>
      </c>
      <c r="B2" s="357"/>
      <c r="C2" s="357"/>
      <c r="D2" s="357"/>
      <c r="E2" s="357"/>
      <c r="F2" s="357"/>
      <c r="G2" s="357"/>
      <c r="H2" s="358"/>
    </row>
    <row r="3" spans="1:9" ht="120" x14ac:dyDescent="0.25">
      <c r="A3" s="13">
        <v>30</v>
      </c>
      <c r="B3" s="13" t="s">
        <v>223</v>
      </c>
      <c r="C3" s="14" t="s">
        <v>390</v>
      </c>
      <c r="D3" s="15" t="s">
        <v>391</v>
      </c>
      <c r="E3" s="15"/>
      <c r="F3" s="132" t="str">
        <f>CONCATENATE(Concatenation!$B$6, Concatenation!$B$7)</f>
        <v>Top Resistor: 12100
Bottom Resistor: 21500</v>
      </c>
      <c r="G3" s="132" t="s">
        <v>666</v>
      </c>
      <c r="H3" s="16" t="s">
        <v>543</v>
      </c>
      <c r="I3" s="10"/>
    </row>
    <row r="4" spans="1:9" ht="45" x14ac:dyDescent="0.25">
      <c r="A4" s="17">
        <v>33</v>
      </c>
      <c r="B4" s="13" t="s">
        <v>392</v>
      </c>
      <c r="C4" s="14" t="s">
        <v>393</v>
      </c>
      <c r="D4" s="15" t="s">
        <v>394</v>
      </c>
      <c r="E4" s="15" t="s">
        <v>394</v>
      </c>
      <c r="F4" s="132" t="s">
        <v>800</v>
      </c>
      <c r="G4" s="132"/>
      <c r="H4" s="16" t="s">
        <v>543</v>
      </c>
      <c r="I4" s="10"/>
    </row>
    <row r="5" spans="1:9" ht="75" x14ac:dyDescent="0.25">
      <c r="A5" s="13">
        <v>33</v>
      </c>
      <c r="B5" s="13" t="s">
        <v>392</v>
      </c>
      <c r="C5" s="14" t="s">
        <v>393</v>
      </c>
      <c r="D5" s="15" t="s">
        <v>395</v>
      </c>
      <c r="E5" s="15" t="s">
        <v>396</v>
      </c>
      <c r="F5" s="132"/>
      <c r="G5" s="132"/>
      <c r="H5" s="16" t="s">
        <v>543</v>
      </c>
      <c r="I5" s="10"/>
    </row>
    <row r="6" spans="1:9" x14ac:dyDescent="0.25">
      <c r="C6" s="19"/>
      <c r="D6" s="19"/>
      <c r="E6" s="19"/>
      <c r="F6" s="20"/>
      <c r="G6" s="20"/>
      <c r="H6" s="21"/>
    </row>
    <row r="7" spans="1:9" x14ac:dyDescent="0.25">
      <c r="C7" s="19"/>
      <c r="D7" s="19"/>
      <c r="E7" s="19"/>
      <c r="F7" s="20"/>
      <c r="G7" s="20"/>
      <c r="H7" s="21"/>
    </row>
    <row r="8" spans="1:9" x14ac:dyDescent="0.25">
      <c r="A8" s="355" t="s">
        <v>397</v>
      </c>
      <c r="B8" s="355"/>
      <c r="C8" s="355"/>
      <c r="D8" s="355"/>
      <c r="E8" s="355"/>
      <c r="F8" s="355"/>
      <c r="G8" s="355"/>
      <c r="H8" s="355"/>
    </row>
    <row r="9" spans="1:9" ht="135" x14ac:dyDescent="0.25">
      <c r="A9" s="13">
        <v>32</v>
      </c>
      <c r="B9" s="13" t="s">
        <v>215</v>
      </c>
      <c r="C9" s="15" t="s">
        <v>398</v>
      </c>
      <c r="D9" s="15" t="s">
        <v>399</v>
      </c>
      <c r="E9" s="15"/>
      <c r="F9" s="132" t="str">
        <f>CONCATENATE(Concatenation!$F$6, Concatenation!$F$7)</f>
        <v>Top Resistor: 38300
Bottom Resistor: 68100</v>
      </c>
      <c r="G9" s="132" t="s">
        <v>666</v>
      </c>
      <c r="H9" s="16" t="s">
        <v>543</v>
      </c>
      <c r="I9" s="10"/>
    </row>
    <row r="10" spans="1:9" ht="120" x14ac:dyDescent="0.25">
      <c r="A10" s="13">
        <v>29</v>
      </c>
      <c r="B10" s="13" t="s">
        <v>216</v>
      </c>
      <c r="C10" s="15" t="s">
        <v>400</v>
      </c>
      <c r="D10" s="15" t="s">
        <v>401</v>
      </c>
      <c r="E10" s="15"/>
      <c r="F10" s="132" t="str">
        <f>CONCATENATE(Concatenation!$J$6, Concatenation!$J$7)</f>
        <v>Top Resistor: Open
Bottom Resistor: SHORT</v>
      </c>
      <c r="G10" s="132" t="s">
        <v>666</v>
      </c>
      <c r="H10" s="16" t="s">
        <v>543</v>
      </c>
      <c r="I10" s="22"/>
    </row>
    <row r="11" spans="1:9" ht="180" x14ac:dyDescent="0.25">
      <c r="A11" s="13">
        <v>31</v>
      </c>
      <c r="B11" s="13" t="s">
        <v>229</v>
      </c>
      <c r="C11" s="15" t="s">
        <v>402</v>
      </c>
      <c r="D11" s="15" t="s">
        <v>403</v>
      </c>
      <c r="E11" s="15"/>
      <c r="F11" s="132" t="str">
        <f>CONCATENATE(Concatenation!$N$6, Concatenation!$N$7)</f>
        <v>Top Resistor: Open
Bottom Resistor: 82500</v>
      </c>
      <c r="G11" s="132" t="s">
        <v>666</v>
      </c>
      <c r="H11" s="16" t="s">
        <v>543</v>
      </c>
      <c r="I11" s="22"/>
    </row>
    <row r="12" spans="1:9" ht="60" x14ac:dyDescent="0.25">
      <c r="A12" s="13" t="s">
        <v>404</v>
      </c>
      <c r="B12" s="15" t="s">
        <v>405</v>
      </c>
      <c r="C12" s="23"/>
      <c r="D12" s="15" t="s">
        <v>406</v>
      </c>
      <c r="E12" s="15" t="s">
        <v>407</v>
      </c>
      <c r="F12" s="132"/>
      <c r="G12" s="132"/>
      <c r="H12" s="16" t="s">
        <v>543</v>
      </c>
      <c r="I12" s="22"/>
    </row>
    <row r="13" spans="1:9" ht="105" x14ac:dyDescent="0.25">
      <c r="A13" s="13">
        <v>34</v>
      </c>
      <c r="B13" s="15" t="s">
        <v>408</v>
      </c>
      <c r="C13" s="15" t="s">
        <v>409</v>
      </c>
      <c r="D13" s="15" t="s">
        <v>410</v>
      </c>
      <c r="E13" s="15" t="s">
        <v>411</v>
      </c>
      <c r="F13" s="132"/>
      <c r="G13" s="132"/>
      <c r="H13" s="16" t="s">
        <v>543</v>
      </c>
      <c r="I13" s="10"/>
    </row>
    <row r="14" spans="1:9" ht="105" x14ac:dyDescent="0.25">
      <c r="A14" s="13">
        <v>34</v>
      </c>
      <c r="B14" s="13" t="s">
        <v>408</v>
      </c>
      <c r="C14" s="15" t="s">
        <v>409</v>
      </c>
      <c r="D14" s="15" t="s">
        <v>412</v>
      </c>
      <c r="E14" s="15"/>
      <c r="F14" s="133"/>
      <c r="G14" s="133"/>
      <c r="H14" s="16" t="s">
        <v>543</v>
      </c>
      <c r="I14" s="10"/>
    </row>
    <row r="15" spans="1:9" ht="30" customHeight="1" x14ac:dyDescent="0.25">
      <c r="A15" s="13">
        <v>35</v>
      </c>
      <c r="B15" s="15" t="s">
        <v>413</v>
      </c>
      <c r="C15" s="15" t="s">
        <v>414</v>
      </c>
      <c r="D15" s="15" t="s">
        <v>415</v>
      </c>
      <c r="E15" s="15"/>
      <c r="F15" s="132"/>
      <c r="G15" s="132"/>
      <c r="H15" s="16" t="s">
        <v>543</v>
      </c>
      <c r="I15" s="10"/>
    </row>
    <row r="16" spans="1:9" ht="60" x14ac:dyDescent="0.25">
      <c r="A16" s="13">
        <v>35</v>
      </c>
      <c r="B16" s="15" t="s">
        <v>413</v>
      </c>
      <c r="C16" s="15" t="s">
        <v>414</v>
      </c>
      <c r="D16" s="15" t="s">
        <v>416</v>
      </c>
      <c r="E16" s="15" t="s">
        <v>417</v>
      </c>
      <c r="F16" s="132"/>
      <c r="G16" s="132"/>
      <c r="H16" s="16" t="s">
        <v>544</v>
      </c>
      <c r="I16" s="10"/>
    </row>
    <row r="17" spans="1:13" ht="45" x14ac:dyDescent="0.25">
      <c r="A17" s="13">
        <v>27</v>
      </c>
      <c r="B17" s="15" t="s">
        <v>418</v>
      </c>
      <c r="C17" s="15" t="s">
        <v>419</v>
      </c>
      <c r="D17" s="15" t="s">
        <v>420</v>
      </c>
      <c r="E17" s="15"/>
      <c r="F17" s="132"/>
      <c r="G17" s="132"/>
      <c r="H17" s="16" t="s">
        <v>543</v>
      </c>
      <c r="I17" s="10"/>
    </row>
    <row r="18" spans="1:13" ht="60" x14ac:dyDescent="0.25">
      <c r="A18" s="13">
        <v>27</v>
      </c>
      <c r="B18" s="15" t="s">
        <v>418</v>
      </c>
      <c r="C18" s="15" t="s">
        <v>419</v>
      </c>
      <c r="D18" s="15" t="s">
        <v>421</v>
      </c>
      <c r="E18" s="15"/>
      <c r="F18" s="132"/>
      <c r="G18" s="132"/>
      <c r="H18" s="16" t="s">
        <v>544</v>
      </c>
      <c r="I18" s="10"/>
    </row>
    <row r="19" spans="1:13" ht="30" x14ac:dyDescent="0.25">
      <c r="A19" s="13">
        <v>1</v>
      </c>
      <c r="B19" s="15" t="s">
        <v>422</v>
      </c>
      <c r="C19" s="15" t="s">
        <v>423</v>
      </c>
      <c r="D19" s="15" t="s">
        <v>424</v>
      </c>
      <c r="E19" s="15" t="s">
        <v>425</v>
      </c>
      <c r="F19" s="132"/>
      <c r="G19" s="132"/>
      <c r="H19" s="16" t="s">
        <v>543</v>
      </c>
      <c r="I19" s="10"/>
    </row>
    <row r="20" spans="1:13" ht="45" x14ac:dyDescent="0.25">
      <c r="A20" s="13">
        <v>38</v>
      </c>
      <c r="B20" s="15" t="s">
        <v>426</v>
      </c>
      <c r="C20" s="15" t="s">
        <v>427</v>
      </c>
      <c r="D20" s="15" t="s">
        <v>428</v>
      </c>
      <c r="E20" s="15"/>
      <c r="F20" s="132"/>
      <c r="G20" s="132"/>
      <c r="H20" s="16" t="s">
        <v>543</v>
      </c>
      <c r="I20" s="10"/>
    </row>
    <row r="21" spans="1:13" ht="75" x14ac:dyDescent="0.25">
      <c r="A21" s="13" t="s">
        <v>429</v>
      </c>
      <c r="B21" s="15" t="s">
        <v>430</v>
      </c>
      <c r="C21" s="15" t="s">
        <v>431</v>
      </c>
      <c r="D21" s="15" t="s">
        <v>676</v>
      </c>
      <c r="E21" s="15"/>
      <c r="F21" s="132"/>
      <c r="G21" s="132"/>
      <c r="H21" s="16" t="s">
        <v>543</v>
      </c>
      <c r="I21" s="10"/>
    </row>
    <row r="22" spans="1:13" x14ac:dyDescent="0.25">
      <c r="C22" s="19"/>
      <c r="D22" s="19"/>
      <c r="E22" s="19"/>
      <c r="F22" s="20"/>
      <c r="G22" s="20"/>
      <c r="H22" s="21"/>
      <c r="M22" s="24"/>
    </row>
    <row r="23" spans="1:13" x14ac:dyDescent="0.25">
      <c r="C23" s="19"/>
      <c r="D23" s="19"/>
      <c r="E23" s="19"/>
      <c r="F23" s="20"/>
      <c r="G23" s="20"/>
      <c r="H23" s="25"/>
      <c r="M23" s="24"/>
    </row>
    <row r="24" spans="1:13" x14ac:dyDescent="0.25">
      <c r="A24" s="355" t="s">
        <v>432</v>
      </c>
      <c r="B24" s="355"/>
      <c r="C24" s="355"/>
      <c r="D24" s="355"/>
      <c r="E24" s="355"/>
      <c r="F24" s="355"/>
      <c r="G24" s="355"/>
      <c r="H24" s="355"/>
    </row>
    <row r="25" spans="1:13" ht="45" x14ac:dyDescent="0.25">
      <c r="A25" s="15">
        <v>7</v>
      </c>
      <c r="B25" s="15" t="s">
        <v>433</v>
      </c>
      <c r="C25" s="14" t="s">
        <v>434</v>
      </c>
      <c r="D25" s="15" t="s">
        <v>435</v>
      </c>
      <c r="E25" s="15"/>
      <c r="F25" s="132"/>
      <c r="G25" s="132"/>
      <c r="H25" s="16" t="s">
        <v>543</v>
      </c>
      <c r="I25" s="10"/>
    </row>
    <row r="26" spans="1:13" ht="45" x14ac:dyDescent="0.25">
      <c r="A26" s="15">
        <v>7</v>
      </c>
      <c r="B26" s="15" t="s">
        <v>433</v>
      </c>
      <c r="C26" s="14" t="s">
        <v>434</v>
      </c>
      <c r="D26" s="15" t="s">
        <v>436</v>
      </c>
      <c r="E26" s="15" t="s">
        <v>437</v>
      </c>
      <c r="F26" s="132"/>
      <c r="G26" s="132"/>
      <c r="H26" s="16" t="s">
        <v>543</v>
      </c>
      <c r="I26" s="10"/>
    </row>
    <row r="27" spans="1:13" ht="60" x14ac:dyDescent="0.25">
      <c r="A27" s="15" t="s">
        <v>438</v>
      </c>
      <c r="B27" s="15" t="s">
        <v>439</v>
      </c>
      <c r="C27" s="15" t="s">
        <v>440</v>
      </c>
      <c r="D27" s="15" t="s">
        <v>441</v>
      </c>
      <c r="E27" s="15" t="s">
        <v>442</v>
      </c>
      <c r="F27" s="3"/>
      <c r="G27" s="3"/>
      <c r="H27" s="16" t="s">
        <v>543</v>
      </c>
      <c r="I27" s="10"/>
    </row>
    <row r="28" spans="1:13" ht="180" x14ac:dyDescent="0.25">
      <c r="A28" s="15" t="s">
        <v>443</v>
      </c>
      <c r="B28" s="15" t="s">
        <v>444</v>
      </c>
      <c r="C28" s="15" t="s">
        <v>445</v>
      </c>
      <c r="D28" s="15" t="s">
        <v>446</v>
      </c>
      <c r="E28" s="15" t="s">
        <v>447</v>
      </c>
      <c r="F28" s="21">
        <f>ROUND('Device Calculator'!D60, 3)</f>
        <v>40.615000000000002</v>
      </c>
      <c r="G28" s="132" t="s">
        <v>40</v>
      </c>
      <c r="H28" s="16" t="s">
        <v>543</v>
      </c>
      <c r="I28" s="10"/>
    </row>
    <row r="29" spans="1:13" ht="60" x14ac:dyDescent="0.25">
      <c r="A29" s="15" t="s">
        <v>443</v>
      </c>
      <c r="B29" s="15" t="s">
        <v>444</v>
      </c>
      <c r="C29" s="15" t="s">
        <v>445</v>
      </c>
      <c r="D29" s="15" t="s">
        <v>448</v>
      </c>
      <c r="E29" s="15" t="s">
        <v>449</v>
      </c>
      <c r="F29" s="132"/>
      <c r="G29" s="132"/>
      <c r="H29" s="16" t="s">
        <v>543</v>
      </c>
      <c r="I29" s="10"/>
    </row>
    <row r="30" spans="1:13" ht="60" x14ac:dyDescent="0.25">
      <c r="A30" s="15">
        <v>26</v>
      </c>
      <c r="B30" s="15" t="s">
        <v>450</v>
      </c>
      <c r="C30" s="15" t="s">
        <v>451</v>
      </c>
      <c r="D30" s="15" t="s">
        <v>452</v>
      </c>
      <c r="E30" s="15" t="s">
        <v>453</v>
      </c>
      <c r="F30" s="132"/>
      <c r="G30" s="132"/>
      <c r="H30" s="16" t="s">
        <v>543</v>
      </c>
      <c r="I30" s="10"/>
    </row>
    <row r="31" spans="1:13" ht="45" x14ac:dyDescent="0.25">
      <c r="A31" s="15">
        <v>26</v>
      </c>
      <c r="B31" s="15" t="s">
        <v>450</v>
      </c>
      <c r="C31" s="15" t="s">
        <v>451</v>
      </c>
      <c r="D31" s="15" t="s">
        <v>454</v>
      </c>
      <c r="E31" s="15" t="s">
        <v>455</v>
      </c>
      <c r="F31" s="132"/>
      <c r="G31" s="132"/>
      <c r="H31" s="16" t="s">
        <v>543</v>
      </c>
      <c r="I31" s="10"/>
    </row>
    <row r="32" spans="1:13" ht="60" x14ac:dyDescent="0.25">
      <c r="A32" s="15" t="s">
        <v>221</v>
      </c>
      <c r="B32" s="15" t="s">
        <v>456</v>
      </c>
      <c r="C32" s="15" t="s">
        <v>457</v>
      </c>
      <c r="D32" s="15" t="s">
        <v>458</v>
      </c>
      <c r="E32" s="15"/>
      <c r="F32" s="134" t="str">
        <f>CONCATENATE(Concatenation!$R$7, Concatenation!$R$6)</f>
        <v>Minimum: 0.432
Maximum: 1.726</v>
      </c>
      <c r="G32" s="132" t="s">
        <v>41</v>
      </c>
      <c r="H32" s="16" t="s">
        <v>543</v>
      </c>
      <c r="I32" s="10"/>
    </row>
    <row r="33" spans="1:9" ht="45" x14ac:dyDescent="0.25">
      <c r="A33" s="13" t="s">
        <v>221</v>
      </c>
      <c r="B33" s="15" t="s">
        <v>459</v>
      </c>
      <c r="C33" s="15" t="s">
        <v>460</v>
      </c>
      <c r="D33" s="15" t="s">
        <v>461</v>
      </c>
      <c r="E33" s="15"/>
      <c r="F33" s="133">
        <f>MAX('Device Calculator'!D33:D35)</f>
        <v>1224.2687930145794</v>
      </c>
      <c r="G33" s="132" t="s">
        <v>40</v>
      </c>
      <c r="H33" s="16" t="s">
        <v>543</v>
      </c>
      <c r="I33" s="10"/>
    </row>
    <row r="34" spans="1:9" ht="30" x14ac:dyDescent="0.25">
      <c r="A34" s="13">
        <v>37</v>
      </c>
      <c r="B34" s="15" t="s">
        <v>462</v>
      </c>
      <c r="C34" s="15" t="s">
        <v>463</v>
      </c>
      <c r="D34" s="15" t="s">
        <v>464</v>
      </c>
      <c r="E34" s="15" t="s">
        <v>465</v>
      </c>
      <c r="F34" s="132"/>
      <c r="G34" s="132"/>
      <c r="H34" s="16" t="s">
        <v>248</v>
      </c>
      <c r="I34" s="10"/>
    </row>
    <row r="35" spans="1:9" ht="30" x14ac:dyDescent="0.25">
      <c r="A35" s="15" t="s">
        <v>466</v>
      </c>
      <c r="B35" s="15" t="s">
        <v>467</v>
      </c>
      <c r="C35" s="15" t="s">
        <v>468</v>
      </c>
      <c r="D35" s="3"/>
      <c r="E35" s="15"/>
      <c r="F35" s="132"/>
      <c r="G35" s="132"/>
      <c r="H35" s="16" t="s">
        <v>543</v>
      </c>
      <c r="I35" s="10"/>
    </row>
    <row r="36" spans="1:9" x14ac:dyDescent="0.25">
      <c r="C36" s="19"/>
      <c r="D36" s="19"/>
      <c r="E36" s="19"/>
      <c r="F36" s="20"/>
      <c r="G36" s="20"/>
      <c r="H36" s="21"/>
    </row>
    <row r="37" spans="1:9" x14ac:dyDescent="0.25">
      <c r="C37" s="19"/>
      <c r="D37" s="19"/>
      <c r="E37" s="19"/>
      <c r="F37" s="20"/>
      <c r="G37" s="20"/>
    </row>
    <row r="38" spans="1:9" x14ac:dyDescent="0.25">
      <c r="A38" s="355" t="s">
        <v>469</v>
      </c>
      <c r="B38" s="355"/>
      <c r="C38" s="355"/>
      <c r="D38" s="355"/>
      <c r="E38" s="355"/>
      <c r="F38" s="355"/>
      <c r="G38" s="355"/>
      <c r="H38" s="355"/>
    </row>
    <row r="39" spans="1:9" ht="30" x14ac:dyDescent="0.25">
      <c r="A39" s="15">
        <v>4</v>
      </c>
      <c r="B39" s="15" t="s">
        <v>470</v>
      </c>
      <c r="C39" s="14" t="s">
        <v>471</v>
      </c>
      <c r="D39" s="15" t="s">
        <v>472</v>
      </c>
      <c r="E39" s="15" t="s">
        <v>473</v>
      </c>
      <c r="F39" s="132"/>
      <c r="G39" s="132"/>
      <c r="H39" s="16" t="s">
        <v>543</v>
      </c>
      <c r="I39" s="10"/>
    </row>
    <row r="40" spans="1:9" ht="60" x14ac:dyDescent="0.25">
      <c r="A40" s="15">
        <v>5</v>
      </c>
      <c r="B40" s="15" t="s">
        <v>474</v>
      </c>
      <c r="C40" s="26" t="s">
        <v>475</v>
      </c>
      <c r="D40" s="15" t="s">
        <v>476</v>
      </c>
      <c r="E40" s="15" t="s">
        <v>477</v>
      </c>
      <c r="F40" s="132"/>
      <c r="G40" s="132"/>
      <c r="H40" s="16" t="s">
        <v>543</v>
      </c>
      <c r="I40" s="10"/>
    </row>
    <row r="41" spans="1:9" ht="45" x14ac:dyDescent="0.25">
      <c r="A41" s="15">
        <v>28</v>
      </c>
      <c r="B41" s="15" t="s">
        <v>478</v>
      </c>
      <c r="C41" s="26" t="s">
        <v>479</v>
      </c>
      <c r="D41" s="15" t="s">
        <v>480</v>
      </c>
      <c r="E41" s="15" t="s">
        <v>481</v>
      </c>
      <c r="F41" s="132"/>
      <c r="G41" s="132"/>
      <c r="H41" s="16" t="s">
        <v>543</v>
      </c>
      <c r="I41" s="10"/>
    </row>
    <row r="42" spans="1:9" x14ac:dyDescent="0.25">
      <c r="H42" s="21"/>
    </row>
    <row r="43" spans="1:9" x14ac:dyDescent="0.25">
      <c r="H43" s="21"/>
    </row>
    <row r="44" spans="1:9" x14ac:dyDescent="0.25">
      <c r="A44" s="355" t="s">
        <v>482</v>
      </c>
      <c r="B44" s="355"/>
      <c r="C44" s="355"/>
      <c r="D44" s="355"/>
      <c r="E44" s="355"/>
      <c r="F44" s="355"/>
      <c r="G44" s="355"/>
      <c r="H44" s="355"/>
    </row>
    <row r="45" spans="1:9" ht="30" x14ac:dyDescent="0.25">
      <c r="A45" s="15">
        <v>3</v>
      </c>
      <c r="B45" s="13" t="s">
        <v>483</v>
      </c>
      <c r="C45" s="15" t="s">
        <v>484</v>
      </c>
      <c r="D45" s="252" t="s">
        <v>485</v>
      </c>
      <c r="E45" s="15"/>
      <c r="F45" s="132"/>
      <c r="G45" s="132"/>
      <c r="H45" s="16" t="s">
        <v>248</v>
      </c>
      <c r="I45" s="11"/>
    </row>
    <row r="46" spans="1:9" ht="30" x14ac:dyDescent="0.25">
      <c r="A46" s="15">
        <v>2</v>
      </c>
      <c r="B46" s="13" t="s">
        <v>486</v>
      </c>
      <c r="C46" s="15" t="s">
        <v>487</v>
      </c>
      <c r="D46" s="252" t="s">
        <v>485</v>
      </c>
      <c r="E46" s="15"/>
      <c r="F46" s="132"/>
      <c r="G46" s="132"/>
      <c r="H46" s="16" t="s">
        <v>248</v>
      </c>
      <c r="I46" s="11"/>
    </row>
    <row r="47" spans="1:9" ht="30" x14ac:dyDescent="0.25">
      <c r="A47" s="15">
        <v>6</v>
      </c>
      <c r="B47" s="13" t="s">
        <v>488</v>
      </c>
      <c r="C47" s="15" t="s">
        <v>489</v>
      </c>
      <c r="D47" s="252" t="s">
        <v>485</v>
      </c>
      <c r="E47" s="15"/>
      <c r="F47" s="132"/>
      <c r="G47" s="132"/>
      <c r="H47" s="16" t="s">
        <v>248</v>
      </c>
      <c r="I47" s="11"/>
    </row>
    <row r="48" spans="1:9" ht="12.75" customHeight="1" x14ac:dyDescent="0.25">
      <c r="A48"/>
      <c r="B48"/>
      <c r="C48"/>
      <c r="D48"/>
      <c r="E48"/>
      <c r="F48"/>
      <c r="G48"/>
      <c r="H48"/>
      <c r="I48"/>
    </row>
    <row r="49" spans="1:9" ht="12.75" customHeight="1" x14ac:dyDescent="0.25">
      <c r="A49"/>
      <c r="B49"/>
      <c r="C49"/>
      <c r="D49"/>
      <c r="E49"/>
      <c r="F49"/>
      <c r="G49"/>
      <c r="H49"/>
      <c r="I49"/>
    </row>
    <row r="50" spans="1:9" ht="12.75" customHeight="1" x14ac:dyDescent="0.25">
      <c r="A50" s="355" t="s">
        <v>490</v>
      </c>
      <c r="B50" s="355"/>
      <c r="C50" s="355"/>
      <c r="D50" s="355"/>
      <c r="E50" s="355"/>
      <c r="F50" s="355"/>
      <c r="G50" s="355"/>
      <c r="H50" s="355"/>
      <c r="I50"/>
    </row>
    <row r="51" spans="1:9" ht="30" x14ac:dyDescent="0.25">
      <c r="A51" s="15">
        <v>36</v>
      </c>
      <c r="B51" s="15" t="s">
        <v>491</v>
      </c>
      <c r="C51" s="15" t="s">
        <v>492</v>
      </c>
      <c r="D51" s="15" t="s">
        <v>493</v>
      </c>
      <c r="E51" s="15"/>
      <c r="F51" s="132"/>
      <c r="G51" s="132"/>
      <c r="H51" s="16" t="s">
        <v>543</v>
      </c>
      <c r="I51" s="11"/>
    </row>
    <row r="52" spans="1:9" x14ac:dyDescent="0.25">
      <c r="I52"/>
    </row>
    <row r="53" spans="1:9" x14ac:dyDescent="0.25">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x14ac:dyDescent="0.25">
      <c r="I60"/>
    </row>
  </sheetData>
  <autoFilter ref="A1:O60" xr:uid="{00000000-0009-0000-0000-000003000000}"/>
  <mergeCells count="6">
    <mergeCell ref="A50:H50"/>
    <mergeCell ref="A2:H2"/>
    <mergeCell ref="A8:H8"/>
    <mergeCell ref="A24:H24"/>
    <mergeCell ref="A38:H38"/>
    <mergeCell ref="A44:H44"/>
  </mergeCells>
  <hyperlinks>
    <hyperlink ref="D45" r:id="rId1" xr:uid="{00000000-0004-0000-0300-000000000000}"/>
    <hyperlink ref="D46" r:id="rId2" xr:uid="{00000000-0004-0000-0300-000001000000}"/>
    <hyperlink ref="D47"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 xmlns:xm="http://schemas.microsoft.com/office/excel/2006/main">
          <x14:cfRule type="cellIs" priority="13" operator="equal" id="{C75E5A23-7931-40D1-8D7D-37C345CFB6A7}">
            <xm:f>'C:\Users\a0270547\AppData\Local\Microsoft\Windows\INetCache\Content.MSO\[TPS546x24A_Calculator_Checklist.xlsx]Extra'!#REF!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'C:\Users\a0270547\AppData\Local\Microsoft\Windows\INetCache\Content.MSO\[TPS546x24A_Calculator_Checklist.xlsx]Extra'!#REF!</xm:f>
            <x14:dxf>
              <fill>
                <patternFill>
                  <bgColor theme="6"/>
                </patternFill>
              </fill>
            </x14:dxf>
          </x14:cfRule>
          <xm:sqref>H50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H44 H7:H8 H37:H38 H50</xm:sqref>
        </x14:dataValidation>
        <x14:dataValidation type="list" allowBlank="1" showInputMessage="1" showErrorMessage="1" xr:uid="{00000000-0002-0000-0300-000001000000}">
          <x14:formula1>
            <xm:f>Extra!$B$3:$B$5</xm:f>
          </x14:formula1>
          <xm:sqref>H3:H5 H9:H21 H25:H35 H39:H41 H45:H47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J32"/>
  <sheetViews>
    <sheetView zoomScale="80" zoomScaleNormal="80" workbookViewId="0">
      <pane ySplit="1" topLeftCell="A2" activePane="bottomLeft" state="frozen"/>
      <selection pane="bottomLeft" activeCell="G3" sqref="G3"/>
    </sheetView>
  </sheetViews>
  <sheetFormatPr defaultColWidth="9.140625" defaultRowHeight="15" x14ac:dyDescent="0.25"/>
  <cols>
    <col min="1" max="1" width="15.28515625" style="18" customWidth="1"/>
    <col min="2" max="2" width="12.5703125" style="18" bestFit="1" customWidth="1"/>
    <col min="3" max="4" width="19.28515625" style="18" customWidth="1"/>
    <col min="5" max="5" width="57.140625" style="18" customWidth="1"/>
    <col min="6" max="6" width="44" style="18" customWidth="1"/>
    <col min="7" max="7" width="14" style="20" bestFit="1" customWidth="1"/>
    <col min="8" max="8" width="24.28515625" style="12" customWidth="1"/>
    <col min="10" max="10" width="18.5703125" customWidth="1"/>
  </cols>
  <sheetData>
    <row r="1" spans="1:10" ht="28.5" customHeight="1" x14ac:dyDescent="0.25">
      <c r="A1" s="251" t="s">
        <v>208</v>
      </c>
      <c r="B1" s="251" t="s">
        <v>308</v>
      </c>
      <c r="C1" s="251" t="s">
        <v>382</v>
      </c>
      <c r="D1" s="251" t="s">
        <v>494</v>
      </c>
      <c r="E1" s="251" t="s">
        <v>495</v>
      </c>
      <c r="F1" s="251" t="s">
        <v>384</v>
      </c>
      <c r="G1" s="251" t="s">
        <v>387</v>
      </c>
      <c r="H1" s="30" t="s">
        <v>388</v>
      </c>
    </row>
    <row r="2" spans="1:10" x14ac:dyDescent="0.25">
      <c r="A2" s="359" t="s">
        <v>397</v>
      </c>
      <c r="B2" s="360"/>
      <c r="C2" s="360"/>
      <c r="D2" s="360"/>
      <c r="E2" s="360"/>
      <c r="F2" s="360"/>
      <c r="G2" s="361"/>
      <c r="H2"/>
    </row>
    <row r="3" spans="1:10" ht="150" x14ac:dyDescent="0.25">
      <c r="A3" s="15" t="s">
        <v>496</v>
      </c>
      <c r="B3" s="15" t="s">
        <v>497</v>
      </c>
      <c r="C3" s="15"/>
      <c r="D3" s="15" t="s">
        <v>498</v>
      </c>
      <c r="E3" s="15" t="s">
        <v>499</v>
      </c>
      <c r="F3" s="15"/>
      <c r="G3" s="16" t="s">
        <v>248</v>
      </c>
      <c r="H3" s="10"/>
      <c r="I3" s="27"/>
      <c r="J3" s="27"/>
    </row>
    <row r="4" spans="1:10" ht="75" x14ac:dyDescent="0.25">
      <c r="A4" s="13" t="s">
        <v>500</v>
      </c>
      <c r="B4" s="15" t="s">
        <v>501</v>
      </c>
      <c r="C4" s="15"/>
      <c r="D4" s="15" t="s">
        <v>502</v>
      </c>
      <c r="E4" s="15" t="s">
        <v>503</v>
      </c>
      <c r="F4" s="15"/>
      <c r="G4" s="16" t="s">
        <v>248</v>
      </c>
      <c r="H4" s="10"/>
    </row>
    <row r="5" spans="1:10" ht="105" x14ac:dyDescent="0.25">
      <c r="A5" s="13" t="s">
        <v>504</v>
      </c>
      <c r="B5" s="15" t="s">
        <v>505</v>
      </c>
      <c r="C5" s="15"/>
      <c r="D5" s="15" t="s">
        <v>502</v>
      </c>
      <c r="E5" s="15" t="s">
        <v>506</v>
      </c>
      <c r="F5" s="15"/>
      <c r="G5" s="16" t="s">
        <v>248</v>
      </c>
      <c r="H5" s="10"/>
    </row>
    <row r="6" spans="1:10" s="27" customFormat="1" x14ac:dyDescent="0.25">
      <c r="A6" s="28"/>
      <c r="B6" s="28"/>
      <c r="C6" s="29"/>
      <c r="D6" s="29"/>
      <c r="E6" s="28"/>
      <c r="F6" s="29"/>
      <c r="G6" s="25"/>
      <c r="H6" s="30"/>
      <c r="I6"/>
      <c r="J6"/>
    </row>
    <row r="8" spans="1:10" x14ac:dyDescent="0.25">
      <c r="A8" s="362" t="s">
        <v>432</v>
      </c>
      <c r="B8" s="362"/>
      <c r="C8" s="362"/>
      <c r="D8" s="362"/>
      <c r="E8" s="362"/>
      <c r="F8" s="362"/>
      <c r="G8" s="362"/>
    </row>
    <row r="9" spans="1:10" ht="45" x14ac:dyDescent="0.25">
      <c r="A9" s="15" t="s">
        <v>507</v>
      </c>
      <c r="B9" s="15" t="s">
        <v>508</v>
      </c>
      <c r="C9" s="14"/>
      <c r="D9" s="15" t="s">
        <v>502</v>
      </c>
      <c r="E9" s="15" t="s">
        <v>509</v>
      </c>
      <c r="F9" s="13"/>
      <c r="G9" s="16" t="s">
        <v>248</v>
      </c>
      <c r="H9" s="10"/>
    </row>
    <row r="10" spans="1:10" ht="60" x14ac:dyDescent="0.25">
      <c r="A10" s="15" t="s">
        <v>507</v>
      </c>
      <c r="B10" s="15" t="s">
        <v>508</v>
      </c>
      <c r="C10" s="14"/>
      <c r="D10" s="15" t="s">
        <v>502</v>
      </c>
      <c r="E10" s="15" t="s">
        <v>510</v>
      </c>
      <c r="F10" s="13"/>
      <c r="G10" s="16" t="s">
        <v>248</v>
      </c>
      <c r="H10" s="10"/>
    </row>
    <row r="11" spans="1:10" ht="60" x14ac:dyDescent="0.25">
      <c r="A11" s="15" t="s">
        <v>438</v>
      </c>
      <c r="B11" s="15" t="s">
        <v>439</v>
      </c>
      <c r="C11" s="23" t="s">
        <v>440</v>
      </c>
      <c r="D11" s="15" t="s">
        <v>498</v>
      </c>
      <c r="E11" s="15" t="s">
        <v>511</v>
      </c>
      <c r="F11" s="13"/>
      <c r="G11" s="16" t="s">
        <v>248</v>
      </c>
      <c r="H11" s="10"/>
    </row>
    <row r="12" spans="1:10" ht="294" customHeight="1" x14ac:dyDescent="0.25">
      <c r="A12" s="15" t="s">
        <v>438</v>
      </c>
      <c r="B12" s="15" t="s">
        <v>512</v>
      </c>
      <c r="C12" s="3"/>
      <c r="D12" s="15" t="s">
        <v>498</v>
      </c>
      <c r="E12" s="15" t="s">
        <v>513</v>
      </c>
      <c r="F12" s="13"/>
      <c r="G12" s="16" t="s">
        <v>248</v>
      </c>
      <c r="H12" s="10"/>
    </row>
    <row r="13" spans="1:10" ht="75" x14ac:dyDescent="0.25">
      <c r="A13" s="15" t="s">
        <v>514</v>
      </c>
      <c r="B13" s="15" t="s">
        <v>515</v>
      </c>
      <c r="C13" s="15"/>
      <c r="D13" s="15" t="s">
        <v>498</v>
      </c>
      <c r="E13" s="15" t="s">
        <v>516</v>
      </c>
      <c r="F13" s="13"/>
      <c r="G13" s="16" t="s">
        <v>248</v>
      </c>
      <c r="H13" s="10"/>
    </row>
    <row r="14" spans="1:10" ht="105" x14ac:dyDescent="0.25">
      <c r="A14" s="15" t="s">
        <v>517</v>
      </c>
      <c r="B14" s="15" t="s">
        <v>518</v>
      </c>
      <c r="C14" s="15"/>
      <c r="D14" s="15" t="s">
        <v>502</v>
      </c>
      <c r="E14" s="15" t="s">
        <v>506</v>
      </c>
      <c r="F14" s="13"/>
      <c r="G14" s="16" t="s">
        <v>248</v>
      </c>
      <c r="H14" s="10"/>
    </row>
    <row r="15" spans="1:10" ht="45" x14ac:dyDescent="0.25">
      <c r="A15" s="15" t="s">
        <v>466</v>
      </c>
      <c r="B15" s="15" t="s">
        <v>467</v>
      </c>
      <c r="C15" s="15" t="s">
        <v>468</v>
      </c>
      <c r="D15" s="15" t="s">
        <v>502</v>
      </c>
      <c r="E15" s="15" t="s">
        <v>519</v>
      </c>
      <c r="F15" s="13"/>
      <c r="G15" s="16" t="s">
        <v>248</v>
      </c>
      <c r="H15" s="10"/>
    </row>
    <row r="16" spans="1:10" ht="44.25" customHeight="1" x14ac:dyDescent="0.25">
      <c r="A16" s="15" t="s">
        <v>520</v>
      </c>
      <c r="B16" s="13" t="s">
        <v>521</v>
      </c>
      <c r="C16" s="15"/>
      <c r="D16" s="15" t="s">
        <v>502</v>
      </c>
      <c r="E16" s="15" t="s">
        <v>522</v>
      </c>
      <c r="F16" s="13"/>
      <c r="G16" s="16" t="s">
        <v>248</v>
      </c>
      <c r="H16" s="10"/>
    </row>
    <row r="17" spans="1:8" ht="15.75" thickBot="1" x14ac:dyDescent="0.3">
      <c r="C17" s="19"/>
      <c r="D17" s="19"/>
      <c r="E17" s="19"/>
      <c r="F17" s="19"/>
      <c r="G17" s="21"/>
    </row>
    <row r="18" spans="1:8" x14ac:dyDescent="0.25">
      <c r="A18" s="363" t="s">
        <v>469</v>
      </c>
      <c r="B18" s="364"/>
      <c r="C18" s="364"/>
      <c r="D18" s="364"/>
      <c r="E18" s="364"/>
      <c r="F18" s="364"/>
      <c r="G18" s="365"/>
    </row>
    <row r="19" spans="1:8" ht="30" x14ac:dyDescent="0.25">
      <c r="A19" s="15" t="s">
        <v>523</v>
      </c>
      <c r="B19" s="15" t="s">
        <v>524</v>
      </c>
      <c r="C19" s="13"/>
      <c r="D19" s="15" t="s">
        <v>498</v>
      </c>
      <c r="E19" s="15" t="s">
        <v>525</v>
      </c>
      <c r="F19" s="15"/>
      <c r="G19" s="16" t="s">
        <v>248</v>
      </c>
      <c r="H19" s="10"/>
    </row>
    <row r="20" spans="1:8" ht="60" x14ac:dyDescent="0.25">
      <c r="A20" s="15">
        <v>5</v>
      </c>
      <c r="B20" s="15" t="s">
        <v>474</v>
      </c>
      <c r="C20" s="15" t="s">
        <v>475</v>
      </c>
      <c r="D20" s="15" t="s">
        <v>502</v>
      </c>
      <c r="E20" s="15" t="s">
        <v>526</v>
      </c>
      <c r="F20" s="15"/>
      <c r="G20" s="16" t="s">
        <v>248</v>
      </c>
      <c r="H20" s="10"/>
    </row>
    <row r="21" spans="1:8" ht="105" x14ac:dyDescent="0.25">
      <c r="A21" s="15">
        <v>28</v>
      </c>
      <c r="B21" s="15" t="s">
        <v>478</v>
      </c>
      <c r="C21" s="14" t="s">
        <v>527</v>
      </c>
      <c r="D21" s="15" t="s">
        <v>498</v>
      </c>
      <c r="E21" s="15" t="s">
        <v>528</v>
      </c>
      <c r="F21" s="15"/>
      <c r="G21" s="16" t="s">
        <v>248</v>
      </c>
      <c r="H21" s="10"/>
    </row>
    <row r="22" spans="1:8" x14ac:dyDescent="0.25">
      <c r="A22" s="19"/>
      <c r="G22" s="21"/>
      <c r="H22"/>
    </row>
    <row r="24" spans="1:8" x14ac:dyDescent="0.25">
      <c r="A24" s="366" t="s">
        <v>482</v>
      </c>
      <c r="B24" s="367"/>
      <c r="C24" s="367"/>
      <c r="D24" s="367"/>
      <c r="E24" s="367"/>
      <c r="F24" s="367"/>
      <c r="G24" s="368"/>
      <c r="H24"/>
    </row>
    <row r="25" spans="1:8" ht="45" x14ac:dyDescent="0.25">
      <c r="A25" s="15" t="s">
        <v>529</v>
      </c>
      <c r="B25" s="15" t="s">
        <v>530</v>
      </c>
      <c r="C25" s="15"/>
      <c r="D25" s="253" t="s">
        <v>498</v>
      </c>
      <c r="E25" s="253" t="s">
        <v>531</v>
      </c>
      <c r="F25" s="132"/>
      <c r="G25" s="16" t="s">
        <v>248</v>
      </c>
      <c r="H25" s="11"/>
    </row>
    <row r="28" spans="1:8" x14ac:dyDescent="0.25">
      <c r="A28" s="366" t="s">
        <v>490</v>
      </c>
      <c r="B28" s="367"/>
      <c r="C28" s="367"/>
      <c r="D28" s="367"/>
      <c r="E28" s="367"/>
      <c r="F28" s="367"/>
      <c r="G28" s="368"/>
      <c r="H28"/>
    </row>
    <row r="29" spans="1:8" ht="312" customHeight="1" x14ac:dyDescent="0.25">
      <c r="A29" s="15" t="s">
        <v>221</v>
      </c>
      <c r="B29" s="15" t="s">
        <v>532</v>
      </c>
      <c r="C29" s="15"/>
      <c r="D29" s="15" t="s">
        <v>502</v>
      </c>
      <c r="E29" s="15" t="s">
        <v>533</v>
      </c>
      <c r="F29" s="15" t="s">
        <v>534</v>
      </c>
      <c r="G29" s="16" t="s">
        <v>248</v>
      </c>
      <c r="H29" s="11"/>
    </row>
    <row r="30" spans="1:8" ht="409.5" x14ac:dyDescent="0.25">
      <c r="A30" s="15" t="s">
        <v>221</v>
      </c>
      <c r="B30" s="15" t="s">
        <v>535</v>
      </c>
      <c r="C30" s="15"/>
      <c r="D30" s="15" t="s">
        <v>502</v>
      </c>
      <c r="E30" s="15" t="s">
        <v>536</v>
      </c>
      <c r="F30" s="254" t="s">
        <v>537</v>
      </c>
      <c r="G30" s="16" t="s">
        <v>248</v>
      </c>
      <c r="H30" s="10"/>
    </row>
    <row r="31" spans="1:8" ht="135" x14ac:dyDescent="0.25">
      <c r="A31" s="15" t="s">
        <v>221</v>
      </c>
      <c r="B31" s="15" t="s">
        <v>538</v>
      </c>
      <c r="C31" s="15"/>
      <c r="D31" s="15" t="s">
        <v>498</v>
      </c>
      <c r="E31" s="15"/>
      <c r="F31" s="15" t="s">
        <v>539</v>
      </c>
      <c r="G31" s="16" t="s">
        <v>248</v>
      </c>
      <c r="H31" s="10"/>
    </row>
    <row r="32" spans="1:8" ht="243" customHeight="1" x14ac:dyDescent="0.25">
      <c r="A32" s="15" t="s">
        <v>221</v>
      </c>
      <c r="B32" s="15" t="s">
        <v>540</v>
      </c>
      <c r="C32" s="15"/>
      <c r="D32" s="15"/>
      <c r="E32" s="15" t="s">
        <v>541</v>
      </c>
      <c r="F32" s="15"/>
      <c r="G32" s="16" t="s">
        <v>248</v>
      </c>
      <c r="H32" s="10"/>
    </row>
  </sheetData>
  <autoFilter ref="A1:R25" xr:uid="{00000000-0009-0000-0000-000004000000}"/>
  <mergeCells count="5">
    <mergeCell ref="A2:G2"/>
    <mergeCell ref="A8:G8"/>
    <mergeCell ref="A18:G18"/>
    <mergeCell ref="A24:G24"/>
    <mergeCell ref="A28:G28"/>
  </mergeCells>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5" x14ac:dyDescent="0.25"/>
  <cols>
    <col min="2" max="2" width="20.42578125" bestFit="1" customWidth="1"/>
  </cols>
  <sheetData>
    <row r="2" spans="2:2" x14ac:dyDescent="0.25">
      <c r="B2" t="s">
        <v>542</v>
      </c>
    </row>
    <row r="3" spans="2:2" x14ac:dyDescent="0.25">
      <c r="B3" t="s">
        <v>248</v>
      </c>
    </row>
    <row r="4" spans="2:2" x14ac:dyDescent="0.25">
      <c r="B4" t="s">
        <v>543</v>
      </c>
    </row>
    <row r="5" spans="2:2" x14ac:dyDescent="0.25">
      <c r="B5" t="s">
        <v>544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140625" defaultRowHeight="14.25" x14ac:dyDescent="0.2"/>
  <cols>
    <col min="1" max="1" width="1.42578125" style="37" customWidth="1"/>
    <col min="2" max="2" width="9.140625" style="37"/>
    <col min="3" max="3" width="28.28515625" style="37" customWidth="1"/>
    <col min="4" max="4" width="75.5703125" style="37" bestFit="1" customWidth="1"/>
    <col min="5" max="5" width="9.140625" style="37"/>
    <col min="6" max="6" width="7.5703125" style="37" bestFit="1" customWidth="1"/>
    <col min="7" max="8" width="10.140625" style="37" bestFit="1" customWidth="1"/>
    <col min="9" max="9" width="31.28515625" style="37" bestFit="1" customWidth="1"/>
    <col min="10" max="10" width="16.42578125" style="37" bestFit="1" customWidth="1"/>
    <col min="11" max="11" width="9.5703125" style="54" customWidth="1"/>
    <col min="12" max="12" width="24" style="54" bestFit="1" customWidth="1"/>
    <col min="13" max="13" width="13.85546875" style="54" bestFit="1" customWidth="1"/>
    <col min="14" max="15" width="9.140625" style="37"/>
    <col min="16" max="17" width="13.28515625" style="54" customWidth="1"/>
    <col min="18" max="18" width="14.42578125" style="54" customWidth="1"/>
    <col min="19" max="19" width="9.5703125" style="54" customWidth="1"/>
    <col min="20" max="16384" width="9.140625" style="37"/>
  </cols>
  <sheetData>
    <row r="1" spans="2:18" ht="7.5" customHeight="1" thickBot="1" x14ac:dyDescent="0.25"/>
    <row r="2" spans="2:18" ht="16.5" thickBot="1" x14ac:dyDescent="0.3">
      <c r="B2" s="378" t="s">
        <v>206</v>
      </c>
      <c r="C2" s="379"/>
      <c r="D2" s="379"/>
      <c r="E2" s="379"/>
      <c r="F2" s="379"/>
      <c r="G2" s="379"/>
      <c r="H2" s="379"/>
      <c r="I2" s="379"/>
      <c r="J2" s="380"/>
      <c r="L2" s="381" t="s">
        <v>352</v>
      </c>
      <c r="M2" s="382"/>
      <c r="N2" s="383"/>
      <c r="P2" s="384" t="s">
        <v>159</v>
      </c>
      <c r="Q2" s="385"/>
      <c r="R2" s="386"/>
    </row>
    <row r="3" spans="2:18" ht="16.5" thickBot="1" x14ac:dyDescent="0.3">
      <c r="B3" s="387" t="s">
        <v>207</v>
      </c>
      <c r="C3" s="388"/>
      <c r="D3" s="389" t="str">
        <f>'Device Calculator'!C3</f>
        <v>TPS546D24A</v>
      </c>
      <c r="E3" s="390"/>
      <c r="F3" s="390"/>
      <c r="G3" s="390"/>
      <c r="H3" s="390"/>
      <c r="I3" s="390"/>
      <c r="J3" s="391"/>
      <c r="L3" s="55" t="s">
        <v>308</v>
      </c>
      <c r="M3" s="56" t="s">
        <v>21</v>
      </c>
      <c r="N3" s="57" t="s">
        <v>210</v>
      </c>
      <c r="P3" s="58" t="s">
        <v>156</v>
      </c>
      <c r="Q3" s="59" t="s">
        <v>157</v>
      </c>
      <c r="R3" s="60" t="s">
        <v>158</v>
      </c>
    </row>
    <row r="4" spans="2:18" s="54" customFormat="1" ht="15.75" customHeight="1" x14ac:dyDescent="0.2">
      <c r="B4" s="406" t="s">
        <v>208</v>
      </c>
      <c r="C4" s="408" t="s">
        <v>209</v>
      </c>
      <c r="D4" s="408" t="s">
        <v>556</v>
      </c>
      <c r="E4" s="410" t="s">
        <v>557</v>
      </c>
      <c r="F4" s="410"/>
      <c r="G4" s="410" t="s">
        <v>558</v>
      </c>
      <c r="H4" s="410"/>
      <c r="I4" s="408" t="s">
        <v>559</v>
      </c>
      <c r="J4" s="110"/>
      <c r="L4" s="61" t="s">
        <v>192</v>
      </c>
      <c r="M4" s="62" t="str">
        <f>'Device Calculator'!C3</f>
        <v>TPS546D24A</v>
      </c>
      <c r="N4" s="63"/>
      <c r="O4" s="37"/>
      <c r="P4" s="64">
        <v>0</v>
      </c>
      <c r="Q4" s="65" t="s">
        <v>38</v>
      </c>
      <c r="R4" s="66" t="s">
        <v>38</v>
      </c>
    </row>
    <row r="5" spans="2:18" s="54" customFormat="1" ht="15.75" customHeight="1" thickBot="1" x14ac:dyDescent="0.25">
      <c r="B5" s="407"/>
      <c r="C5" s="409"/>
      <c r="D5" s="409"/>
      <c r="E5" s="111" t="s">
        <v>14</v>
      </c>
      <c r="F5" s="111" t="s">
        <v>560</v>
      </c>
      <c r="G5" s="111" t="s">
        <v>14</v>
      </c>
      <c r="H5" s="111" t="s">
        <v>560</v>
      </c>
      <c r="I5" s="409"/>
      <c r="J5" s="112"/>
      <c r="L5" s="61"/>
      <c r="M5" s="62"/>
      <c r="N5" s="63"/>
      <c r="O5" s="37"/>
      <c r="P5" s="64"/>
      <c r="Q5" s="65"/>
      <c r="R5" s="66"/>
    </row>
    <row r="6" spans="2:18" s="54" customFormat="1" x14ac:dyDescent="0.2">
      <c r="B6" s="372" t="s">
        <v>215</v>
      </c>
      <c r="C6" s="82" t="s">
        <v>123</v>
      </c>
      <c r="D6" s="49" t="s">
        <v>562</v>
      </c>
      <c r="E6" s="376"/>
      <c r="F6" s="376"/>
      <c r="G6" s="376"/>
      <c r="H6" s="376"/>
      <c r="I6" s="114" t="s">
        <v>647</v>
      </c>
      <c r="J6" s="374"/>
      <c r="L6" s="68" t="s">
        <v>347</v>
      </c>
      <c r="M6" s="108">
        <f>ILOOP_trgt</f>
        <v>13.946342042137921</v>
      </c>
      <c r="N6" s="69"/>
      <c r="O6" s="37"/>
      <c r="P6" s="70">
        <v>1</v>
      </c>
      <c r="Q6" s="71">
        <v>2</v>
      </c>
      <c r="R6" s="72">
        <v>0.5</v>
      </c>
    </row>
    <row r="7" spans="2:18" s="54" customFormat="1" ht="15.75" customHeight="1" thickBot="1" x14ac:dyDescent="0.25">
      <c r="B7" s="373"/>
      <c r="C7" s="73" t="s">
        <v>36</v>
      </c>
      <c r="D7" s="115">
        <v>275</v>
      </c>
      <c r="E7" s="377"/>
      <c r="F7" s="377"/>
      <c r="G7" s="377"/>
      <c r="H7" s="377"/>
      <c r="I7" s="53" t="s">
        <v>648</v>
      </c>
      <c r="J7" s="375"/>
      <c r="L7" s="68" t="s">
        <v>348</v>
      </c>
      <c r="M7" s="108">
        <f>VLOOP_trgt</f>
        <v>21.831497917809976</v>
      </c>
      <c r="N7" s="69"/>
      <c r="O7" s="37"/>
      <c r="P7" s="64">
        <v>2</v>
      </c>
      <c r="Q7" s="75">
        <v>2</v>
      </c>
      <c r="R7" s="76">
        <v>1</v>
      </c>
    </row>
    <row r="8" spans="2:18" s="54" customFormat="1" x14ac:dyDescent="0.2">
      <c r="B8" s="400" t="s">
        <v>216</v>
      </c>
      <c r="C8" s="44" t="s">
        <v>217</v>
      </c>
      <c r="D8" s="116">
        <v>3</v>
      </c>
      <c r="E8" s="376"/>
      <c r="F8" s="376"/>
      <c r="G8" s="376"/>
      <c r="H8" s="376"/>
      <c r="I8" s="48" t="s">
        <v>649</v>
      </c>
      <c r="J8" s="392"/>
      <c r="L8" s="77" t="s">
        <v>351</v>
      </c>
      <c r="M8" s="62">
        <f>Comp_Code</f>
        <v>30</v>
      </c>
      <c r="N8" s="78"/>
      <c r="O8" s="37"/>
      <c r="P8" s="70">
        <v>3</v>
      </c>
      <c r="Q8" s="71">
        <v>2</v>
      </c>
      <c r="R8" s="72">
        <v>2</v>
      </c>
    </row>
    <row r="9" spans="2:18" s="54" customFormat="1" x14ac:dyDescent="0.2">
      <c r="B9" s="401"/>
      <c r="C9" s="45" t="s">
        <v>219</v>
      </c>
      <c r="D9" s="39" t="s">
        <v>599</v>
      </c>
      <c r="E9" s="405"/>
      <c r="F9" s="405"/>
      <c r="G9" s="405"/>
      <c r="H9" s="405"/>
      <c r="I9" s="40" t="s">
        <v>650</v>
      </c>
      <c r="J9" s="374"/>
      <c r="L9" s="77" t="s">
        <v>37</v>
      </c>
      <c r="M9" s="62">
        <f>fsw</f>
        <v>650</v>
      </c>
      <c r="N9" s="78" t="s">
        <v>11</v>
      </c>
      <c r="O9" s="37"/>
      <c r="P9" s="64">
        <v>4</v>
      </c>
      <c r="Q9" s="75">
        <v>2</v>
      </c>
      <c r="R9" s="76">
        <v>4</v>
      </c>
    </row>
    <row r="10" spans="2:18" s="54" customFormat="1" ht="15" thickBot="1" x14ac:dyDescent="0.25">
      <c r="B10" s="373"/>
      <c r="C10" s="79" t="s">
        <v>222</v>
      </c>
      <c r="D10" s="117" t="s">
        <v>603</v>
      </c>
      <c r="E10" s="377"/>
      <c r="F10" s="377"/>
      <c r="G10" s="377"/>
      <c r="H10" s="377"/>
      <c r="I10" s="118" t="s">
        <v>651</v>
      </c>
      <c r="J10" s="374"/>
      <c r="L10" s="77" t="s">
        <v>353</v>
      </c>
      <c r="M10" s="62">
        <f>Phases</f>
        <v>1</v>
      </c>
      <c r="N10" s="78"/>
      <c r="O10" s="37"/>
      <c r="P10" s="70">
        <v>5</v>
      </c>
      <c r="Q10" s="71">
        <v>2</v>
      </c>
      <c r="R10" s="72">
        <v>8</v>
      </c>
    </row>
    <row r="11" spans="2:18" s="54" customFormat="1" x14ac:dyDescent="0.2">
      <c r="B11" s="402" t="s">
        <v>223</v>
      </c>
      <c r="C11" s="44" t="s">
        <v>224</v>
      </c>
      <c r="D11" s="116" t="s">
        <v>638</v>
      </c>
      <c r="E11" s="376"/>
      <c r="F11" s="376"/>
      <c r="G11" s="376"/>
      <c r="H11" s="369"/>
      <c r="I11" s="48" t="s">
        <v>652</v>
      </c>
      <c r="J11" s="392"/>
      <c r="L11" s="77" t="s">
        <v>309</v>
      </c>
      <c r="M11" s="62">
        <f>Iphase</f>
        <v>10</v>
      </c>
      <c r="N11" s="78" t="s">
        <v>26</v>
      </c>
      <c r="O11" s="37"/>
      <c r="P11" s="64">
        <v>6</v>
      </c>
      <c r="Q11" s="75">
        <v>3</v>
      </c>
      <c r="R11" s="76">
        <v>0.5</v>
      </c>
    </row>
    <row r="12" spans="2:18" s="54" customFormat="1" ht="15" customHeight="1" x14ac:dyDescent="0.2">
      <c r="B12" s="403"/>
      <c r="C12" s="45" t="s">
        <v>227</v>
      </c>
      <c r="D12" s="119">
        <v>0.53</v>
      </c>
      <c r="E12" s="405"/>
      <c r="F12" s="405"/>
      <c r="G12" s="405"/>
      <c r="H12" s="370"/>
      <c r="I12" s="47" t="s">
        <v>653</v>
      </c>
      <c r="J12" s="374"/>
      <c r="L12" s="77" t="s">
        <v>227</v>
      </c>
      <c r="M12" s="62">
        <f>Vout</f>
        <v>3.3</v>
      </c>
      <c r="N12" s="78" t="s">
        <v>22</v>
      </c>
      <c r="O12" s="37"/>
      <c r="P12" s="70">
        <v>7</v>
      </c>
      <c r="Q12" s="71">
        <v>3</v>
      </c>
      <c r="R12" s="72">
        <v>1</v>
      </c>
    </row>
    <row r="13" spans="2:18" s="54" customFormat="1" ht="15.75" customHeight="1" thickBot="1" x14ac:dyDescent="0.25">
      <c r="B13" s="404"/>
      <c r="C13" s="73" t="s">
        <v>228</v>
      </c>
      <c r="D13" s="53"/>
      <c r="E13" s="377"/>
      <c r="F13" s="377"/>
      <c r="G13" s="377"/>
      <c r="H13" s="371"/>
      <c r="I13" s="121">
        <v>0.5</v>
      </c>
      <c r="J13" s="375"/>
      <c r="L13" s="80" t="s">
        <v>228</v>
      </c>
      <c r="M13" s="109">
        <f>VOSL</f>
        <v>0.125</v>
      </c>
      <c r="N13" s="81" t="s">
        <v>22</v>
      </c>
      <c r="O13" s="37"/>
      <c r="P13" s="64">
        <v>8</v>
      </c>
      <c r="Q13" s="75">
        <v>3</v>
      </c>
      <c r="R13" s="76">
        <v>2</v>
      </c>
    </row>
    <row r="14" spans="2:18" s="54" customFormat="1" x14ac:dyDescent="0.2">
      <c r="B14" s="400" t="s">
        <v>229</v>
      </c>
      <c r="C14" s="82" t="s">
        <v>230</v>
      </c>
      <c r="D14" s="49" t="s">
        <v>628</v>
      </c>
      <c r="E14" s="113"/>
      <c r="F14" s="114"/>
      <c r="G14" s="114"/>
      <c r="H14" s="114"/>
      <c r="I14" s="114" t="s">
        <v>654</v>
      </c>
      <c r="J14" s="374"/>
      <c r="N14" s="37"/>
      <c r="O14" s="37"/>
      <c r="P14" s="70">
        <v>9</v>
      </c>
      <c r="Q14" s="71">
        <v>3</v>
      </c>
      <c r="R14" s="72">
        <v>4</v>
      </c>
    </row>
    <row r="15" spans="2:18" s="54" customFormat="1" ht="15" thickBot="1" x14ac:dyDescent="0.25">
      <c r="B15" s="373"/>
      <c r="C15" s="73" t="str">
        <f>IF(D10=1,"INTERLEAVE","SYNC_CONFIG")</f>
        <v>SYNC_CONFIG</v>
      </c>
      <c r="D15" s="115"/>
      <c r="E15" s="100"/>
      <c r="F15" s="53"/>
      <c r="G15" s="53"/>
      <c r="H15" s="53"/>
      <c r="I15" s="53" t="s">
        <v>655</v>
      </c>
      <c r="J15" s="375"/>
      <c r="N15" s="37"/>
      <c r="O15" s="37"/>
      <c r="P15" s="64">
        <v>10</v>
      </c>
      <c r="Q15" s="75">
        <v>3</v>
      </c>
      <c r="R15" s="76">
        <v>8</v>
      </c>
    </row>
    <row r="16" spans="2:18" s="54" customFormat="1" ht="15" thickBot="1" x14ac:dyDescent="0.25">
      <c r="B16" s="37"/>
      <c r="C16" s="37"/>
      <c r="D16" s="37"/>
      <c r="E16" s="37"/>
      <c r="F16" s="37"/>
      <c r="G16" s="37"/>
      <c r="H16" s="37"/>
      <c r="I16" s="37"/>
      <c r="J16" s="37"/>
      <c r="N16" s="37"/>
      <c r="O16" s="37"/>
      <c r="P16" s="70">
        <v>11</v>
      </c>
      <c r="Q16" s="71">
        <v>4</v>
      </c>
      <c r="R16" s="72">
        <v>0.5</v>
      </c>
    </row>
    <row r="17" spans="2:18" s="54" customFormat="1" ht="15.75" customHeight="1" thickBot="1" x14ac:dyDescent="0.25">
      <c r="B17" s="83" t="s">
        <v>208</v>
      </c>
      <c r="C17" s="59" t="s">
        <v>21</v>
      </c>
      <c r="D17" s="84" t="s">
        <v>234</v>
      </c>
      <c r="E17" s="59" t="s">
        <v>235</v>
      </c>
      <c r="F17" s="59"/>
      <c r="G17" s="59" t="s">
        <v>236</v>
      </c>
      <c r="H17" s="60" t="s">
        <v>237</v>
      </c>
      <c r="I17" s="393" t="s">
        <v>238</v>
      </c>
      <c r="J17" s="394"/>
      <c r="N17" s="37"/>
      <c r="O17" s="37"/>
      <c r="P17" s="64">
        <v>12</v>
      </c>
      <c r="Q17" s="75">
        <v>4</v>
      </c>
      <c r="R17" s="76">
        <v>1</v>
      </c>
    </row>
    <row r="18" spans="2:18" s="54" customFormat="1" x14ac:dyDescent="0.2">
      <c r="B18" s="85" t="str">
        <f>B$6</f>
        <v>MSEL1</v>
      </c>
      <c r="C18" s="42" t="s">
        <v>239</v>
      </c>
      <c r="D18" s="101">
        <f>IF(OR(J6="SHORT",J6="FLOAT"),J6,IF(F6&lt;16,F6,F6-16))</f>
        <v>0</v>
      </c>
      <c r="E18" s="101">
        <f>IF(OR(J6="SHORT",J6="FLOAT", F7="Open"),"Open",IF(F6&lt;16,2*F7,2*F7+1))</f>
        <v>0</v>
      </c>
      <c r="F18" s="48"/>
      <c r="G18" s="86">
        <f>IF(OR(D18="FLOAT",D18="SHORT"),D18,HLOOKUP(D18,'Resistor Selection'!C$13:R$14,2,FALSE))</f>
        <v>4640</v>
      </c>
      <c r="H18" s="87">
        <f>IF(E18="Open","Open",VLOOKUP(E18,'Resistor Selection'!B$15:R$30,'Pin Detect Programming (2)'!D18+2,FALSE))</f>
        <v>21500</v>
      </c>
      <c r="I18" s="395"/>
      <c r="J18" s="396"/>
      <c r="N18" s="37"/>
      <c r="O18" s="37"/>
      <c r="P18" s="70">
        <v>13</v>
      </c>
      <c r="Q18" s="71">
        <v>4</v>
      </c>
      <c r="R18" s="72">
        <v>2</v>
      </c>
    </row>
    <row r="19" spans="2:18" s="54" customFormat="1" x14ac:dyDescent="0.2">
      <c r="B19" s="88" t="str">
        <f>B$8</f>
        <v>MSEL2</v>
      </c>
      <c r="C19" s="41" t="s">
        <v>240</v>
      </c>
      <c r="D19" s="107">
        <f>IF(OR(J8="SHORT",J8="FLOAT"),J8,F10+4*F9)</f>
        <v>0</v>
      </c>
      <c r="E19" s="107" t="str">
        <f>IF(OR(D8=3,J8="FLOAT",J8="SHORT"),"Open",F8)</f>
        <v>Open</v>
      </c>
      <c r="F19" s="40"/>
      <c r="G19" s="46">
        <f>IF(OR(D19="FLOAT",D19="SHORT"),D19,HLOOKUP(D19,'Resistor Selection'!C$13:R$14,2,FALSE))</f>
        <v>4640</v>
      </c>
      <c r="H19" s="89" t="str">
        <f>IF(E19="Open","Open",VLOOKUP(E19,'Resistor Selection'!B$15:R$30,'Pin Detect Programming (2)'!D19+2,FALSE))</f>
        <v>Open</v>
      </c>
      <c r="I19" s="395"/>
      <c r="J19" s="396"/>
      <c r="N19" s="37"/>
      <c r="O19" s="37"/>
      <c r="P19" s="64">
        <v>14</v>
      </c>
      <c r="Q19" s="75">
        <v>4</v>
      </c>
      <c r="R19" s="76">
        <v>4</v>
      </c>
    </row>
    <row r="20" spans="2:18" s="54" customFormat="1" x14ac:dyDescent="0.2">
      <c r="B20" s="88" t="str">
        <f>B$11</f>
        <v>VSEL</v>
      </c>
      <c r="C20" s="41" t="s">
        <v>241</v>
      </c>
      <c r="D20" s="107">
        <f>IF(OR(J11="SHORT",J11="FLOAT"),J11,F12)</f>
        <v>0</v>
      </c>
      <c r="E20" s="107">
        <f>IF(OR(F11="Float",F11="Short"),"Open",F11)</f>
        <v>0</v>
      </c>
      <c r="F20" s="40"/>
      <c r="G20" s="46">
        <f>IF(OR(D20="FLOAT",D20="SHORT"),D20,HLOOKUP(D20,'Resistor Selection'!C$13:R$14,2,FALSE))</f>
        <v>4640</v>
      </c>
      <c r="H20" s="89">
        <f>IF(E20="Open","Open",VLOOKUP(E20,'Resistor Selection'!B$15:R$30,'Pin Detect Programming (2)'!D20+2,FALSE))</f>
        <v>21500</v>
      </c>
      <c r="I20" s="395"/>
      <c r="J20" s="396"/>
      <c r="N20" s="37"/>
      <c r="O20" s="37"/>
      <c r="P20" s="70">
        <v>15</v>
      </c>
      <c r="Q20" s="71">
        <v>4</v>
      </c>
      <c r="R20" s="72">
        <v>8</v>
      </c>
    </row>
    <row r="21" spans="2:18" s="54" customFormat="1" ht="15" thickBot="1" x14ac:dyDescent="0.25">
      <c r="B21" s="90" t="str">
        <f>B$14</f>
        <v>ADRSEL</v>
      </c>
      <c r="C21" s="43" t="s">
        <v>242</v>
      </c>
      <c r="D21" s="104">
        <f>IF(OR(J14="SHORT",J14="FLOAT"),J14,IF(AND(D15='Resistor References'!AB3,'Pin Detect Programming (2)'!D14&gt;31),'Resistor References'!AM1,IF(F14='Resistor References'!T3,'Resistor References'!T3,IF(F14&lt;16,F14,F14-16))))</f>
        <v>0</v>
      </c>
      <c r="E21" s="104">
        <f>IF(OR(F14="Float",F14="Short"),"Open",IF(AND(F15='Resistor References'!AC3,F14&lt;16),F15,IF(F14&lt;16,2*F15,2*F15+1)))</f>
        <v>0</v>
      </c>
      <c r="F21" s="53"/>
      <c r="G21" s="91">
        <f>IF(OR(D21="FLOAT",D21="SHORT"),D21,HLOOKUP(D21,'Resistor Selection'!C$13:R$14,2,FALSE))</f>
        <v>4640</v>
      </c>
      <c r="H21" s="92">
        <f>IF(E21="Open","Open",VLOOKUP(E21,'Resistor Selection'!B$15:R$30,'Pin Detect Programming (2)'!D21+2,FALSE))</f>
        <v>21500</v>
      </c>
      <c r="I21" s="397"/>
      <c r="J21" s="398"/>
      <c r="N21" s="37"/>
      <c r="O21" s="37"/>
      <c r="P21" s="64">
        <v>16</v>
      </c>
      <c r="Q21" s="75">
        <v>5</v>
      </c>
      <c r="R21" s="76">
        <v>0.5</v>
      </c>
    </row>
    <row r="22" spans="2:18" s="54" customFormat="1" ht="15" thickBot="1" x14ac:dyDescent="0.25">
      <c r="B22" s="37"/>
      <c r="C22" s="37"/>
      <c r="D22" s="37"/>
      <c r="E22" s="37"/>
      <c r="F22" s="37"/>
      <c r="G22" s="37"/>
      <c r="H22" s="37"/>
      <c r="I22" s="37"/>
      <c r="J22" s="37"/>
      <c r="N22" s="37"/>
      <c r="O22" s="37"/>
      <c r="P22" s="70">
        <v>17</v>
      </c>
      <c r="Q22" s="71">
        <v>5</v>
      </c>
      <c r="R22" s="72">
        <v>1</v>
      </c>
    </row>
    <row r="23" spans="2:18" s="54" customFormat="1" ht="15.75" thickBot="1" x14ac:dyDescent="0.3">
      <c r="B23" s="399" t="s">
        <v>243</v>
      </c>
      <c r="C23" s="311"/>
      <c r="D23" s="311"/>
      <c r="E23" s="311"/>
      <c r="F23" s="311"/>
      <c r="G23" s="311"/>
      <c r="H23" s="311"/>
      <c r="I23" s="311"/>
      <c r="J23" s="312"/>
      <c r="N23" s="37"/>
      <c r="O23" s="37"/>
      <c r="P23" s="64">
        <v>18</v>
      </c>
      <c r="Q23" s="75">
        <v>5</v>
      </c>
      <c r="R23" s="76">
        <v>2</v>
      </c>
    </row>
    <row r="24" spans="2:18" s="54" customFormat="1" ht="15" thickBot="1" x14ac:dyDescent="0.25">
      <c r="B24" s="58" t="s">
        <v>208</v>
      </c>
      <c r="C24" s="59" t="s">
        <v>209</v>
      </c>
      <c r="D24" s="59" t="s">
        <v>21</v>
      </c>
      <c r="E24" s="59" t="s">
        <v>210</v>
      </c>
      <c r="F24" s="59" t="s">
        <v>14</v>
      </c>
      <c r="G24" s="59" t="s">
        <v>211</v>
      </c>
      <c r="H24" s="59" t="s">
        <v>212</v>
      </c>
      <c r="I24" s="59" t="s">
        <v>213</v>
      </c>
      <c r="J24" s="60" t="s">
        <v>214</v>
      </c>
      <c r="N24" s="37"/>
      <c r="O24" s="37"/>
      <c r="P24" s="70">
        <v>19</v>
      </c>
      <c r="Q24" s="71">
        <v>5</v>
      </c>
      <c r="R24" s="72">
        <v>4</v>
      </c>
    </row>
    <row r="25" spans="2:18" s="54" customFormat="1" x14ac:dyDescent="0.2">
      <c r="B25" s="400" t="str">
        <f>B8</f>
        <v>MSEL2</v>
      </c>
      <c r="C25" s="44" t="s">
        <v>244</v>
      </c>
      <c r="D25" s="97" t="s">
        <v>221</v>
      </c>
      <c r="E25" s="99"/>
      <c r="F25" s="101" t="str">
        <f>IF(AND(D25=G25,D26=G26),"SHORT",IF(AND(D25=H25,D26=H26),"FLOAT",VLOOKUP(D25,'Resistor References'!AF$4:AG$11,2,FALSE)))</f>
        <v>N/A</v>
      </c>
      <c r="G25" s="102" t="str">
        <f>'Resistor References'!AF$2</f>
        <v>180°, 2</v>
      </c>
      <c r="H25" s="103" t="str">
        <f>'Resistor References'!AF$3</f>
        <v>180°, 2</v>
      </c>
      <c r="I25" s="67" t="s">
        <v>221</v>
      </c>
      <c r="J25" s="392" t="str">
        <f>IF(AND(D25=G25,D26=G26),"SHORT",IF(AND(H25=D25,H26=D26),"FLOAT","Resistor"))</f>
        <v>Resistor</v>
      </c>
      <c r="N25" s="37"/>
      <c r="O25" s="37"/>
      <c r="P25" s="64">
        <v>20</v>
      </c>
      <c r="Q25" s="75">
        <v>5</v>
      </c>
      <c r="R25" s="76">
        <v>8</v>
      </c>
    </row>
    <row r="26" spans="2:18" s="54" customFormat="1" ht="15" thickBot="1" x14ac:dyDescent="0.25">
      <c r="B26" s="373"/>
      <c r="C26" s="73" t="s">
        <v>219</v>
      </c>
      <c r="D26" s="98" t="str">
        <f>D9</f>
        <v>OCF = 26, OCW = 20</v>
      </c>
      <c r="E26" s="100" t="s">
        <v>26</v>
      </c>
      <c r="F26" s="104" t="e">
        <f>VLOOKUP(D26,'Resistor References'!O$3:P$6,2,FALSE)</f>
        <v>#N/A</v>
      </c>
      <c r="G26" s="105" t="str">
        <f>'Resistor References'!O$3</f>
        <v>40/52</v>
      </c>
      <c r="H26" s="106" t="str">
        <f>'Resistor References'!O$4</f>
        <v>30/39</v>
      </c>
      <c r="I26" s="74">
        <v>52</v>
      </c>
      <c r="J26" s="375"/>
      <c r="N26" s="37"/>
      <c r="O26" s="37"/>
      <c r="P26" s="70">
        <v>21</v>
      </c>
      <c r="Q26" s="71">
        <v>6</v>
      </c>
      <c r="R26" s="72">
        <v>0.5</v>
      </c>
    </row>
    <row r="27" spans="2:18" s="54" customFormat="1" ht="15" thickBot="1" x14ac:dyDescent="0.25">
      <c r="B27" s="37"/>
      <c r="C27" s="37"/>
      <c r="D27" s="37"/>
      <c r="E27" s="37"/>
      <c r="F27" s="37"/>
      <c r="G27" s="37"/>
      <c r="H27" s="37"/>
      <c r="I27" s="37"/>
      <c r="J27" s="37"/>
      <c r="N27" s="37"/>
      <c r="O27" s="37"/>
      <c r="P27" s="64">
        <v>22</v>
      </c>
      <c r="Q27" s="75">
        <v>6</v>
      </c>
      <c r="R27" s="76">
        <v>1</v>
      </c>
    </row>
    <row r="28" spans="2:18" s="54" customFormat="1" ht="15" thickBot="1" x14ac:dyDescent="0.25">
      <c r="B28" s="93" t="s">
        <v>208</v>
      </c>
      <c r="C28" s="59" t="s">
        <v>21</v>
      </c>
      <c r="D28" s="84" t="s">
        <v>234</v>
      </c>
      <c r="E28" s="59" t="s">
        <v>235</v>
      </c>
      <c r="F28" s="59"/>
      <c r="G28" s="59" t="s">
        <v>236</v>
      </c>
      <c r="H28" s="60" t="s">
        <v>237</v>
      </c>
      <c r="I28" s="393" t="s">
        <v>246</v>
      </c>
      <c r="J28" s="394"/>
      <c r="N28" s="37"/>
      <c r="O28" s="37"/>
      <c r="P28" s="70">
        <v>23</v>
      </c>
      <c r="Q28" s="71">
        <v>6</v>
      </c>
      <c r="R28" s="72">
        <v>2</v>
      </c>
    </row>
    <row r="29" spans="2:18" s="54" customFormat="1" x14ac:dyDescent="0.2">
      <c r="B29" s="85" t="str">
        <f>B$6</f>
        <v>MSEL1</v>
      </c>
      <c r="C29" s="44" t="s">
        <v>221</v>
      </c>
      <c r="D29" s="101" t="s">
        <v>211</v>
      </c>
      <c r="E29" s="101" t="s">
        <v>247</v>
      </c>
      <c r="F29" s="48"/>
      <c r="G29" s="86" t="s">
        <v>248</v>
      </c>
      <c r="H29" s="87" t="s">
        <v>248</v>
      </c>
      <c r="I29" s="395"/>
      <c r="J29" s="396"/>
      <c r="N29" s="37"/>
      <c r="O29" s="37"/>
      <c r="P29" s="64">
        <v>24</v>
      </c>
      <c r="Q29" s="75">
        <v>6</v>
      </c>
      <c r="R29" s="76">
        <v>4</v>
      </c>
    </row>
    <row r="30" spans="2:18" s="54" customFormat="1" x14ac:dyDescent="0.2">
      <c r="B30" s="88" t="str">
        <f>B$8</f>
        <v>MSEL2</v>
      </c>
      <c r="C30" s="45" t="s">
        <v>249</v>
      </c>
      <c r="D30" s="107" t="e">
        <f>IF(D10&lt;2,"N/A",IF(OR(J25="SHORT",J25="FLOAT"),J25,2*F25+MOD(F26,2)))</f>
        <v>#VALUE!</v>
      </c>
      <c r="E30" s="107" t="e">
        <f>IF(OR(J25='Resistor References'!AG$2,J25='Resistor References'!AG$3,'Pin Detect Programming (2)'!F26&lt;2),"OPEN",1)</f>
        <v>#N/A</v>
      </c>
      <c r="F30" s="40"/>
      <c r="G30" s="46" t="e">
        <f>IF(OR(D30="FLOAT",D30="SHORT"),D30,HLOOKUP(D30,'Resistor Selection'!C13:R14,2,FALSE))</f>
        <v>#VALUE!</v>
      </c>
      <c r="H30" s="89" t="e">
        <f>IF(E30="Open","Open",VLOOKUP(E30,'Resistor Selection'!B$13:AH$30,'Pin Detect Programming (2)'!D30+2,FALSE))</f>
        <v>#N/A</v>
      </c>
      <c r="I30" s="395"/>
      <c r="J30" s="396"/>
      <c r="N30" s="37"/>
      <c r="O30" s="37"/>
      <c r="P30" s="70">
        <v>25</v>
      </c>
      <c r="Q30" s="71">
        <v>6</v>
      </c>
      <c r="R30" s="72">
        <v>8</v>
      </c>
    </row>
    <row r="31" spans="2:18" s="54" customFormat="1" x14ac:dyDescent="0.2">
      <c r="B31" s="88" t="str">
        <f>B$11</f>
        <v>VSEL</v>
      </c>
      <c r="C31" s="45" t="s">
        <v>221</v>
      </c>
      <c r="D31" s="107" t="s">
        <v>211</v>
      </c>
      <c r="E31" s="107" t="s">
        <v>247</v>
      </c>
      <c r="F31" s="40"/>
      <c r="G31" s="46" t="s">
        <v>248</v>
      </c>
      <c r="H31" s="89" t="s">
        <v>248</v>
      </c>
      <c r="I31" s="395"/>
      <c r="J31" s="396"/>
      <c r="N31" s="37"/>
      <c r="O31" s="37"/>
      <c r="P31" s="64">
        <v>26</v>
      </c>
      <c r="Q31" s="75">
        <v>7</v>
      </c>
      <c r="R31" s="76">
        <v>0.5</v>
      </c>
    </row>
    <row r="32" spans="2:18" s="54" customFormat="1" ht="15" thickBot="1" x14ac:dyDescent="0.25">
      <c r="B32" s="90" t="str">
        <f>B$14</f>
        <v>ADRSEL</v>
      </c>
      <c r="C32" s="73" t="s">
        <v>221</v>
      </c>
      <c r="D32" s="104" t="s">
        <v>211</v>
      </c>
      <c r="E32" s="104" t="s">
        <v>247</v>
      </c>
      <c r="F32" s="53"/>
      <c r="G32" s="91" t="s">
        <v>248</v>
      </c>
      <c r="H32" s="92" t="s">
        <v>248</v>
      </c>
      <c r="I32" s="397"/>
      <c r="J32" s="398"/>
      <c r="N32" s="37"/>
      <c r="O32" s="37"/>
      <c r="P32" s="70">
        <v>27</v>
      </c>
      <c r="Q32" s="71">
        <v>7</v>
      </c>
      <c r="R32" s="72">
        <v>1</v>
      </c>
    </row>
    <row r="33" spans="2:18" s="54" customFormat="1" ht="15" thickBot="1" x14ac:dyDescent="0.25">
      <c r="B33" s="37"/>
      <c r="C33" s="37"/>
      <c r="D33" s="37"/>
      <c r="E33" s="37"/>
      <c r="F33" s="37"/>
      <c r="G33" s="37"/>
      <c r="H33" s="37"/>
      <c r="I33" s="37"/>
      <c r="J33" s="37"/>
      <c r="N33" s="37"/>
      <c r="O33" s="37"/>
      <c r="P33" s="64">
        <v>28</v>
      </c>
      <c r="Q33" s="75">
        <v>7</v>
      </c>
      <c r="R33" s="76">
        <v>2</v>
      </c>
    </row>
    <row r="34" spans="2:18" s="54" customFormat="1" ht="15.75" thickBot="1" x14ac:dyDescent="0.3">
      <c r="B34" s="399" t="s">
        <v>250</v>
      </c>
      <c r="C34" s="311"/>
      <c r="D34" s="311"/>
      <c r="E34" s="311"/>
      <c r="F34" s="311"/>
      <c r="G34" s="311"/>
      <c r="H34" s="311"/>
      <c r="I34" s="311"/>
      <c r="J34" s="312"/>
      <c r="N34" s="37"/>
      <c r="O34" s="37"/>
      <c r="P34" s="70">
        <v>29</v>
      </c>
      <c r="Q34" s="71">
        <v>7</v>
      </c>
      <c r="R34" s="72">
        <v>4</v>
      </c>
    </row>
    <row r="35" spans="2:18" s="54" customFormat="1" ht="15" thickBot="1" x14ac:dyDescent="0.25">
      <c r="B35" s="58" t="s">
        <v>208</v>
      </c>
      <c r="C35" s="59" t="s">
        <v>209</v>
      </c>
      <c r="D35" s="59" t="s">
        <v>21</v>
      </c>
      <c r="E35" s="59" t="s">
        <v>210</v>
      </c>
      <c r="F35" s="59" t="s">
        <v>14</v>
      </c>
      <c r="G35" s="59" t="s">
        <v>211</v>
      </c>
      <c r="H35" s="59" t="s">
        <v>212</v>
      </c>
      <c r="I35" s="59" t="s">
        <v>213</v>
      </c>
      <c r="J35" s="60" t="s">
        <v>214</v>
      </c>
      <c r="N35" s="37"/>
      <c r="O35" s="37"/>
      <c r="P35" s="64">
        <v>30</v>
      </c>
      <c r="Q35" s="75">
        <v>7</v>
      </c>
      <c r="R35" s="76">
        <v>8</v>
      </c>
    </row>
    <row r="36" spans="2:18" s="54" customFormat="1" ht="15" thickBot="1" x14ac:dyDescent="0.25">
      <c r="B36" s="400" t="str">
        <f>B8</f>
        <v>MSEL2</v>
      </c>
      <c r="C36" s="44" t="s">
        <v>244</v>
      </c>
      <c r="D36" s="97" t="s">
        <v>221</v>
      </c>
      <c r="E36" s="99"/>
      <c r="F36" s="101" t="str">
        <f>IF(AND(D36=G36,D37=G37),"SHORT",IF(AND(D36=H36,D37=H37),"FLOAT",VLOOKUP(D36,'Resistor References'!AF$4:AG$11,2,FALSE)))</f>
        <v>N/A</v>
      </c>
      <c r="G36" s="102" t="s">
        <v>221</v>
      </c>
      <c r="H36" s="103" t="s">
        <v>221</v>
      </c>
      <c r="I36" s="67" t="s">
        <v>221</v>
      </c>
      <c r="J36" s="392" t="str">
        <f>IF(AND(D36=G36,D37=G37),"SHORT",IF(AND(H36=D36,H37=D37),"FLOAT","Resistor"))</f>
        <v>Resistor</v>
      </c>
      <c r="N36" s="37"/>
      <c r="O36" s="37"/>
      <c r="P36" s="94">
        <v>31</v>
      </c>
      <c r="Q36" s="95">
        <v>10</v>
      </c>
      <c r="R36" s="96">
        <v>2</v>
      </c>
    </row>
    <row r="37" spans="2:18" s="54" customFormat="1" ht="15" thickBot="1" x14ac:dyDescent="0.25">
      <c r="B37" s="373"/>
      <c r="C37" s="73" t="s">
        <v>219</v>
      </c>
      <c r="D37" s="98" t="str">
        <f>D9</f>
        <v>OCF = 26, OCW = 20</v>
      </c>
      <c r="E37" s="100" t="s">
        <v>26</v>
      </c>
      <c r="F37" s="104" t="e">
        <f>VLOOKUP(D37,'Resistor References'!O$3:P$6,2,FALSE)</f>
        <v>#N/A</v>
      </c>
      <c r="G37" s="105" t="s">
        <v>221</v>
      </c>
      <c r="H37" s="106" t="s">
        <v>221</v>
      </c>
      <c r="I37" s="74">
        <v>52</v>
      </c>
      <c r="J37" s="375"/>
      <c r="N37" s="37"/>
      <c r="O37" s="37"/>
    </row>
    <row r="38" spans="2:18" s="54" customFormat="1" ht="15" thickBot="1" x14ac:dyDescent="0.25">
      <c r="B38" s="37"/>
      <c r="C38" s="37"/>
      <c r="D38" s="37"/>
      <c r="E38" s="37"/>
      <c r="F38" s="37"/>
      <c r="G38" s="37"/>
      <c r="H38" s="37"/>
      <c r="I38" s="37"/>
      <c r="J38" s="37"/>
      <c r="N38" s="37"/>
      <c r="O38" s="37"/>
    </row>
    <row r="39" spans="2:18" s="54" customFormat="1" ht="15.75" customHeight="1" thickBot="1" x14ac:dyDescent="0.25">
      <c r="B39" s="93" t="s">
        <v>208</v>
      </c>
      <c r="C39" s="59" t="s">
        <v>21</v>
      </c>
      <c r="D39" s="84" t="s">
        <v>234</v>
      </c>
      <c r="E39" s="59" t="s">
        <v>235</v>
      </c>
      <c r="F39" s="59"/>
      <c r="G39" s="59" t="s">
        <v>236</v>
      </c>
      <c r="H39" s="60" t="s">
        <v>237</v>
      </c>
      <c r="I39" s="393" t="s">
        <v>246</v>
      </c>
      <c r="J39" s="394"/>
      <c r="N39" s="37"/>
      <c r="O39" s="37"/>
    </row>
    <row r="40" spans="2:18" s="54" customFormat="1" x14ac:dyDescent="0.2">
      <c r="B40" s="85" t="str">
        <f>B$6</f>
        <v>MSEL1</v>
      </c>
      <c r="C40" s="44" t="s">
        <v>221</v>
      </c>
      <c r="D40" s="101" t="s">
        <v>211</v>
      </c>
      <c r="E40" s="101" t="s">
        <v>247</v>
      </c>
      <c r="F40" s="48"/>
      <c r="G40" s="86" t="s">
        <v>248</v>
      </c>
      <c r="H40" s="87" t="s">
        <v>248</v>
      </c>
      <c r="I40" s="395"/>
      <c r="J40" s="396"/>
      <c r="N40" s="37"/>
      <c r="O40" s="37"/>
    </row>
    <row r="41" spans="2:18" s="54" customFormat="1" x14ac:dyDescent="0.2">
      <c r="B41" s="88" t="str">
        <f>B$8</f>
        <v>MSEL2</v>
      </c>
      <c r="C41" s="45" t="s">
        <v>249</v>
      </c>
      <c r="D41" s="107" t="e">
        <f>IF(D10&lt;3,"N/A",IF(OR(J36="SHORT",J36="FLOAT"),J36,2*F36+MOD(F37,2)))</f>
        <v>#VALUE!</v>
      </c>
      <c r="E41" s="107" t="e">
        <f>IF(OR(J36='Resistor References'!AG$2,J36='Resistor References'!AG$3,'Pin Detect Programming (2)'!F37&lt;2),"OPEN",1)</f>
        <v>#N/A</v>
      </c>
      <c r="F41" s="40"/>
      <c r="G41" s="46" t="e">
        <f>IF(OR(D41="FLOAT",D41="SHORT"),D41,HLOOKUP(D41,'Resistor Selection'!C13:R14,2,FALSE))</f>
        <v>#VALUE!</v>
      </c>
      <c r="H41" s="89" t="e">
        <f>IF(E41="Open","Open",VLOOKUP(E41,'Resistor Selection'!B$13:AH$30,'Pin Detect Programming (2)'!D41+2,FALSE))</f>
        <v>#N/A</v>
      </c>
      <c r="I41" s="395"/>
      <c r="J41" s="396"/>
      <c r="N41" s="37"/>
      <c r="O41" s="37"/>
    </row>
    <row r="42" spans="2:18" s="54" customFormat="1" x14ac:dyDescent="0.2">
      <c r="B42" s="88" t="str">
        <f>B$11</f>
        <v>VSEL</v>
      </c>
      <c r="C42" s="45" t="s">
        <v>221</v>
      </c>
      <c r="D42" s="107" t="s">
        <v>211</v>
      </c>
      <c r="E42" s="107" t="s">
        <v>247</v>
      </c>
      <c r="F42" s="40"/>
      <c r="G42" s="46" t="s">
        <v>248</v>
      </c>
      <c r="H42" s="89" t="s">
        <v>248</v>
      </c>
      <c r="I42" s="395"/>
      <c r="J42" s="396"/>
      <c r="N42" s="37"/>
      <c r="O42" s="37"/>
    </row>
    <row r="43" spans="2:18" s="54" customFormat="1" ht="15" thickBot="1" x14ac:dyDescent="0.25">
      <c r="B43" s="90" t="str">
        <f>B$14</f>
        <v>ADRSEL</v>
      </c>
      <c r="C43" s="73" t="s">
        <v>221</v>
      </c>
      <c r="D43" s="104" t="s">
        <v>211</v>
      </c>
      <c r="E43" s="104" t="s">
        <v>247</v>
      </c>
      <c r="F43" s="53"/>
      <c r="G43" s="91" t="s">
        <v>248</v>
      </c>
      <c r="H43" s="92" t="s">
        <v>248</v>
      </c>
      <c r="I43" s="397"/>
      <c r="J43" s="398"/>
      <c r="N43" s="37"/>
      <c r="O43" s="37"/>
    </row>
    <row r="44" spans="2:18" s="54" customFormat="1" ht="15" thickBot="1" x14ac:dyDescent="0.25">
      <c r="B44" s="37"/>
      <c r="C44" s="37"/>
      <c r="D44" s="37"/>
      <c r="E44" s="37"/>
      <c r="F44" s="37"/>
      <c r="G44" s="37"/>
      <c r="H44" s="37"/>
      <c r="I44" s="37"/>
      <c r="J44" s="37"/>
      <c r="N44" s="37"/>
      <c r="O44" s="37"/>
    </row>
    <row r="45" spans="2:18" s="54" customFormat="1" ht="15.75" thickBot="1" x14ac:dyDescent="0.3">
      <c r="B45" s="399" t="s">
        <v>251</v>
      </c>
      <c r="C45" s="311"/>
      <c r="D45" s="311"/>
      <c r="E45" s="311"/>
      <c r="F45" s="311"/>
      <c r="G45" s="311"/>
      <c r="H45" s="311"/>
      <c r="I45" s="311"/>
      <c r="J45" s="312"/>
      <c r="N45" s="37"/>
      <c r="O45" s="37"/>
    </row>
    <row r="46" spans="2:18" s="54" customFormat="1" ht="15" thickBot="1" x14ac:dyDescent="0.25">
      <c r="B46" s="58" t="s">
        <v>208</v>
      </c>
      <c r="C46" s="59" t="s">
        <v>209</v>
      </c>
      <c r="D46" s="59" t="s">
        <v>21</v>
      </c>
      <c r="E46" s="59" t="s">
        <v>210</v>
      </c>
      <c r="F46" s="59" t="s">
        <v>14</v>
      </c>
      <c r="G46" s="59" t="s">
        <v>211</v>
      </c>
      <c r="H46" s="59" t="s">
        <v>212</v>
      </c>
      <c r="I46" s="59" t="s">
        <v>213</v>
      </c>
      <c r="J46" s="60" t="s">
        <v>214</v>
      </c>
      <c r="N46" s="37"/>
      <c r="O46" s="37"/>
    </row>
    <row r="47" spans="2:18" s="54" customFormat="1" x14ac:dyDescent="0.2">
      <c r="B47" s="400" t="str">
        <f>B8</f>
        <v>MSEL2</v>
      </c>
      <c r="C47" s="44" t="s">
        <v>244</v>
      </c>
      <c r="D47" s="97" t="s">
        <v>221</v>
      </c>
      <c r="E47" s="99"/>
      <c r="F47" s="101" t="str">
        <f>IF(AND(D47=G47,D48=G48),"SHORT",IF(AND(D47=H47,D48=H48),"FLOAT",VLOOKUP(D47,'Resistor References'!AF$4:AG$11,2,FALSE)))</f>
        <v>N/A</v>
      </c>
      <c r="G47" s="102" t="s">
        <v>221</v>
      </c>
      <c r="H47" s="103" t="s">
        <v>221</v>
      </c>
      <c r="I47" s="67" t="s">
        <v>221</v>
      </c>
      <c r="J47" s="392" t="str">
        <f>IF(AND(D47=G47,D48=G48),"SHORT",IF(AND(H47=D47,H48=D48),"FLOAT","Resistor"))</f>
        <v>Resistor</v>
      </c>
      <c r="N47" s="37"/>
      <c r="O47" s="37"/>
    </row>
    <row r="48" spans="2:18" s="54" customFormat="1" ht="15" thickBot="1" x14ac:dyDescent="0.25">
      <c r="B48" s="373"/>
      <c r="C48" s="73" t="s">
        <v>219</v>
      </c>
      <c r="D48" s="98" t="str">
        <f>D9</f>
        <v>OCF = 26, OCW = 20</v>
      </c>
      <c r="E48" s="100" t="s">
        <v>26</v>
      </c>
      <c r="F48" s="104" t="e">
        <f>VLOOKUP(D48,'Resistor References'!O$3:P$6,2,FALSE)</f>
        <v>#N/A</v>
      </c>
      <c r="G48" s="105" t="s">
        <v>221</v>
      </c>
      <c r="H48" s="106" t="s">
        <v>221</v>
      </c>
      <c r="I48" s="74">
        <v>52</v>
      </c>
      <c r="J48" s="375"/>
      <c r="N48" s="37"/>
      <c r="O48" s="37"/>
    </row>
    <row r="49" spans="2:15" s="54" customFormat="1" ht="15" thickBot="1" x14ac:dyDescent="0.25">
      <c r="B49" s="37"/>
      <c r="C49" s="37"/>
      <c r="D49" s="37"/>
      <c r="E49" s="37"/>
      <c r="F49" s="37"/>
      <c r="G49" s="37"/>
      <c r="H49" s="37"/>
      <c r="I49" s="37"/>
      <c r="J49" s="37"/>
      <c r="N49" s="37"/>
      <c r="O49" s="37"/>
    </row>
    <row r="50" spans="2:15" s="54" customFormat="1" ht="15.75" customHeight="1" thickBot="1" x14ac:dyDescent="0.25">
      <c r="B50" s="93" t="s">
        <v>208</v>
      </c>
      <c r="C50" s="59" t="s">
        <v>21</v>
      </c>
      <c r="D50" s="84" t="s">
        <v>234</v>
      </c>
      <c r="E50" s="59" t="s">
        <v>235</v>
      </c>
      <c r="F50" s="59"/>
      <c r="G50" s="59" t="s">
        <v>236</v>
      </c>
      <c r="H50" s="60" t="s">
        <v>237</v>
      </c>
      <c r="I50" s="393" t="s">
        <v>246</v>
      </c>
      <c r="J50" s="394"/>
      <c r="N50" s="37"/>
      <c r="O50" s="37"/>
    </row>
    <row r="51" spans="2:15" s="54" customFormat="1" x14ac:dyDescent="0.2">
      <c r="B51" s="85" t="str">
        <f>B$6</f>
        <v>MSEL1</v>
      </c>
      <c r="C51" s="44" t="s">
        <v>221</v>
      </c>
      <c r="D51" s="101" t="s">
        <v>211</v>
      </c>
      <c r="E51" s="101" t="s">
        <v>247</v>
      </c>
      <c r="F51" s="48"/>
      <c r="G51" s="86" t="s">
        <v>248</v>
      </c>
      <c r="H51" s="87" t="s">
        <v>248</v>
      </c>
      <c r="I51" s="395"/>
      <c r="J51" s="396"/>
      <c r="N51" s="37"/>
      <c r="O51" s="37"/>
    </row>
    <row r="52" spans="2:15" s="54" customFormat="1" x14ac:dyDescent="0.2">
      <c r="B52" s="88" t="str">
        <f>B$8</f>
        <v>MSEL2</v>
      </c>
      <c r="C52" s="45" t="s">
        <v>249</v>
      </c>
      <c r="D52" s="107" t="e">
        <f>IF(D10&lt;4,"N/A",IF(OR(J47="SHORT",J47="FLOAT"),J47,2*F47+MOD(F48,2)))</f>
        <v>#VALUE!</v>
      </c>
      <c r="E52" s="107" t="e">
        <f>IF(OR(J47='Resistor References'!AG$2,J47='Resistor References'!AG$3,'Pin Detect Programming (2)'!F48&lt;2),"OPEN",1)</f>
        <v>#N/A</v>
      </c>
      <c r="F52" s="40"/>
      <c r="G52" s="46" t="e">
        <f>IF(OR(D52="FLOAT",D52="SHORT"),D52,HLOOKUP(D52,'Resistor Selection'!C13:R14,2,FALSE))</f>
        <v>#VALUE!</v>
      </c>
      <c r="H52" s="89" t="e">
        <f>IF(E52="Open","Open",VLOOKUP(E52,'Resistor Selection'!B$13:AH$30,'Pin Detect Programming (2)'!D52+2,FALSE))</f>
        <v>#N/A</v>
      </c>
      <c r="I52" s="395"/>
      <c r="J52" s="396"/>
      <c r="N52" s="37"/>
      <c r="O52" s="37"/>
    </row>
    <row r="53" spans="2:15" s="54" customFormat="1" x14ac:dyDescent="0.2">
      <c r="B53" s="88" t="str">
        <f>B$11</f>
        <v>VSEL</v>
      </c>
      <c r="C53" s="45" t="s">
        <v>221</v>
      </c>
      <c r="D53" s="107" t="s">
        <v>211</v>
      </c>
      <c r="E53" s="107" t="s">
        <v>247</v>
      </c>
      <c r="F53" s="40"/>
      <c r="G53" s="46" t="s">
        <v>248</v>
      </c>
      <c r="H53" s="89" t="s">
        <v>248</v>
      </c>
      <c r="I53" s="395"/>
      <c r="J53" s="396"/>
      <c r="N53" s="37"/>
      <c r="O53" s="37"/>
    </row>
    <row r="54" spans="2:15" s="54" customFormat="1" ht="15" thickBot="1" x14ac:dyDescent="0.25">
      <c r="B54" s="90" t="str">
        <f>B$14</f>
        <v>ADRSEL</v>
      </c>
      <c r="C54" s="73" t="s">
        <v>221</v>
      </c>
      <c r="D54" s="104" t="s">
        <v>211</v>
      </c>
      <c r="E54" s="104" t="s">
        <v>247</v>
      </c>
      <c r="F54" s="53"/>
      <c r="G54" s="91" t="s">
        <v>248</v>
      </c>
      <c r="H54" s="92" t="s">
        <v>248</v>
      </c>
      <c r="I54" s="397"/>
      <c r="J54" s="398"/>
      <c r="N54" s="37"/>
      <c r="O54" s="37"/>
    </row>
  </sheetData>
  <dataConsolidate/>
  <mergeCells count="44">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B2:J2"/>
    <mergeCell ref="L2:N2"/>
    <mergeCell ref="P2:R2"/>
    <mergeCell ref="B3:C3"/>
    <mergeCell ref="D3:J3"/>
    <mergeCell ref="H11:H13"/>
    <mergeCell ref="B6:B7"/>
    <mergeCell ref="J6:J7"/>
    <mergeCell ref="E6:E7"/>
    <mergeCell ref="F6:F7"/>
    <mergeCell ref="G6:G7"/>
    <mergeCell ref="H6:H7"/>
  </mergeCells>
  <conditionalFormatting sqref="D18:D21">
    <cfRule type="cellIs" dxfId="24" priority="25" stopIfTrue="1" operator="equal">
      <formula>$H$4</formula>
    </cfRule>
    <cfRule type="cellIs" dxfId="23" priority="26" stopIfTrue="1" operator="equal">
      <formula>$G$4</formula>
    </cfRule>
    <cfRule type="cellIs" dxfId="22" priority="27" operator="greaterThan">
      <formula>29.5</formula>
    </cfRule>
  </conditionalFormatting>
  <conditionalFormatting sqref="D25">
    <cfRule type="expression" dxfId="21" priority="4">
      <formula>NOT(AND(ISNUMBER(FIND($D$10,$D$25)),IF(ISNUMBER(FIND($D$10,$D$25)),FIND($D$10,$D$25)&gt;3,0)))</formula>
    </cfRule>
  </conditionalFormatting>
  <conditionalFormatting sqref="D26">
    <cfRule type="cellIs" dxfId="20" priority="3" operator="notEqual">
      <formula>$D$9</formula>
    </cfRule>
  </conditionalFormatting>
  <conditionalFormatting sqref="D30">
    <cfRule type="cellIs" dxfId="19" priority="22" stopIfTrue="1" operator="equal">
      <formula>$H$4</formula>
    </cfRule>
    <cfRule type="cellIs" dxfId="18" priority="23" stopIfTrue="1" operator="equal">
      <formula>$G$4</formula>
    </cfRule>
    <cfRule type="cellIs" dxfId="17" priority="24" operator="greaterThan">
      <formula>29.5</formula>
    </cfRule>
  </conditionalFormatting>
  <conditionalFormatting sqref="D36">
    <cfRule type="expression" dxfId="16" priority="6">
      <formula>NOT(AND(ISNUMBER(FIND($D$10,$D$36)),IF(ISNUMBER(FIND($D$10,$D$36)),FIND($D$10,$D$36)&gt;3,0)))</formula>
    </cfRule>
  </conditionalFormatting>
  <conditionalFormatting sqref="D37">
    <cfRule type="cellIs" dxfId="15" priority="2" operator="notEqual">
      <formula>$D$9</formula>
    </cfRule>
  </conditionalFormatting>
  <conditionalFormatting sqref="D41">
    <cfRule type="cellIs" dxfId="14" priority="19" stopIfTrue="1" operator="equal">
      <formula>$H$4</formula>
    </cfRule>
    <cfRule type="cellIs" dxfId="13" priority="20" stopIfTrue="1" operator="equal">
      <formula>$G$4</formula>
    </cfRule>
    <cfRule type="cellIs" dxfId="12" priority="21" operator="greaterThan">
      <formula>29.5</formula>
    </cfRule>
  </conditionalFormatting>
  <conditionalFormatting sqref="D47">
    <cfRule type="expression" dxfId="11" priority="5">
      <formula>NOT(AND(ISNUMBER(FIND($D$10,$D$47)),IF(ISNUMBER(FIND($D$10,$D$47)),FIND($D$10,$D$47)&gt;3,0)))</formula>
    </cfRule>
  </conditionalFormatting>
  <conditionalFormatting sqref="D48">
    <cfRule type="cellIs" dxfId="10" priority="1" operator="notEqual">
      <formula>$D$9</formula>
    </cfRule>
  </conditionalFormatting>
  <conditionalFormatting sqref="D52">
    <cfRule type="cellIs" dxfId="9" priority="16" stopIfTrue="1" operator="equal">
      <formula>$H$4</formula>
    </cfRule>
    <cfRule type="cellIs" dxfId="8" priority="17" stopIfTrue="1" operator="equal">
      <formula>$G$4</formula>
    </cfRule>
    <cfRule type="cellIs" dxfId="7" priority="18" operator="greaterThan">
      <formula>29.5</formula>
    </cfRule>
  </conditionalFormatting>
  <conditionalFormatting sqref="P4:P36">
    <cfRule type="cellIs" dxfId="6" priority="7" operator="equal">
      <formula>$D$6</formula>
    </cfRule>
  </conditionalFormatting>
  <conditionalFormatting sqref="Q6:Q36">
    <cfRule type="cellIs" dxfId="5" priority="11" operator="greaterThan">
      <formula>ILOOP_trgt</formula>
    </cfRule>
  </conditionalFormatting>
  <conditionalFormatting sqref="Q4:R5">
    <cfRule type="expression" dxfId="4" priority="12">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R6:R21</xm:sqref>
        </x14:conditionalFormatting>
        <x14:conditionalFormatting xmlns:xm="http://schemas.microsoft.com/office/excel/2006/main">
          <x14:cfRule type="cellIs" priority="61" operator="greaterThan" id="{8683456C-14C1-448B-A2C6-E930737A0632}">
            <xm:f>'Device Calculator'!$M97</xm:f>
            <x14:dxf>
              <font>
                <color rgb="FF9C0006"/>
              </font>
              <fill>
                <patternFill>
                  <bgColor rgb="FFFFC7CE"/>
                </patternFill>
              </fill>
            </x14:dxf>
          </x14:cfRule>
          <xm:sqref>R22:R34</xm:sqref>
        </x14:conditionalFormatting>
        <x14:conditionalFormatting xmlns:xm="http://schemas.microsoft.com/office/excel/2006/main">
          <x14:cfRule type="cellIs" priority="92" operator="greaterThan" id="{8683456C-14C1-448B-A2C6-E930737A0632}">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R36</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5" x14ac:dyDescent="0.25"/>
  <cols>
    <col min="11" max="11" width="12.85546875" customWidth="1"/>
    <col min="12" max="12" width="12.5703125" customWidth="1"/>
  </cols>
  <sheetData>
    <row r="1" spans="1:12" x14ac:dyDescent="0.25">
      <c r="A1" s="416" t="s">
        <v>144</v>
      </c>
      <c r="B1" s="416"/>
      <c r="C1" s="416" t="s">
        <v>145</v>
      </c>
      <c r="D1" s="416"/>
      <c r="E1" s="416" t="s">
        <v>146</v>
      </c>
      <c r="F1" s="416"/>
      <c r="G1" s="416" t="s">
        <v>147</v>
      </c>
      <c r="H1" s="416"/>
      <c r="I1" s="416" t="s">
        <v>148</v>
      </c>
      <c r="J1" s="416"/>
      <c r="K1" s="3" t="s">
        <v>184</v>
      </c>
      <c r="L1" s="3" t="s">
        <v>185</v>
      </c>
    </row>
    <row r="2" spans="1:12" x14ac:dyDescent="0.25">
      <c r="A2" s="4" t="str">
        <f>DEC2HEX(MOD(L2-MOD(L2,16^9),16^10)/16^9)</f>
        <v>2</v>
      </c>
      <c r="B2" s="4" t="str">
        <f>DEC2HEX(MOD(L2-MOD(L2,16^8),16^9)/16^8)</f>
        <v>2</v>
      </c>
      <c r="C2" s="4" t="str">
        <f>DEC2HEX(MOD(L2-MOD(L2,16^7),16^8)/16^7)</f>
        <v>1</v>
      </c>
      <c r="D2" s="4" t="str">
        <f>DEC2HEX(MOD(L2-MOD(L2,16^6),16^7)/16^6)</f>
        <v>C</v>
      </c>
      <c r="E2" s="4" t="str">
        <f>DEC2HEX(MOD(L2-MOD(L2,16^5),16^6)/16^5)</f>
        <v>8</v>
      </c>
      <c r="F2" s="4" t="str">
        <f>DEC2HEX(MOD(L2-MOD(L2,16^4),16^5)/16^4)</f>
        <v>2</v>
      </c>
      <c r="G2" s="4" t="str">
        <f>DEC2HEX(MOD(L2-MOD(L2,16^3),16^4)/16^3)</f>
        <v>1</v>
      </c>
      <c r="H2" s="4" t="str">
        <f>DEC2HEX(MOD(L2-MOD(L2,16^2),16^3)/16^2)</f>
        <v>9</v>
      </c>
      <c r="I2" s="4" t="str">
        <f>DEC2HEX(MOD(L2-MOD(L2,16),16^2)/16)</f>
        <v>0</v>
      </c>
      <c r="J2" s="4" t="str">
        <f>DEC2HEX(MOD(L2,16))</f>
        <v>2</v>
      </c>
      <c r="K2" s="5" t="str">
        <f>'Device Calculator'!F133</f>
        <v>221C821902</v>
      </c>
      <c r="L2" s="3">
        <f>HEX2DEC(K2)</f>
        <v>146507176194</v>
      </c>
    </row>
    <row r="3" spans="1:12" x14ac:dyDescent="0.25">
      <c r="A3" s="1">
        <f>HEX2DEC(A2)</f>
        <v>2</v>
      </c>
      <c r="B3" s="1">
        <f t="shared" ref="B3:J3" si="0">HEX2DEC(B2)</f>
        <v>2</v>
      </c>
      <c r="C3" s="1">
        <f t="shared" si="0"/>
        <v>1</v>
      </c>
      <c r="D3" s="1">
        <f t="shared" si="0"/>
        <v>12</v>
      </c>
      <c r="E3" s="1">
        <f t="shared" si="0"/>
        <v>8</v>
      </c>
      <c r="F3" s="1">
        <f t="shared" si="0"/>
        <v>2</v>
      </c>
      <c r="G3" s="1">
        <f t="shared" si="0"/>
        <v>1</v>
      </c>
      <c r="H3" s="1">
        <f t="shared" si="0"/>
        <v>9</v>
      </c>
      <c r="I3" s="1">
        <f t="shared" si="0"/>
        <v>0</v>
      </c>
      <c r="J3" s="1">
        <f t="shared" si="0"/>
        <v>2</v>
      </c>
      <c r="K3" s="411" t="s">
        <v>187</v>
      </c>
      <c r="L3" s="412"/>
    </row>
    <row r="4" spans="1:12" x14ac:dyDescent="0.25">
      <c r="A4" s="1" t="str">
        <f>HEX2BIN(A2,4)</f>
        <v>0010</v>
      </c>
      <c r="B4" s="1" t="str">
        <f t="shared" ref="B4:J4" si="1">HEX2BIN(B2,4)</f>
        <v>0010</v>
      </c>
      <c r="C4" s="1" t="str">
        <f t="shared" si="1"/>
        <v>0001</v>
      </c>
      <c r="D4" s="1" t="str">
        <f t="shared" si="1"/>
        <v>1100</v>
      </c>
      <c r="E4" s="1" t="str">
        <f t="shared" si="1"/>
        <v>1000</v>
      </c>
      <c r="F4" s="1" t="str">
        <f t="shared" si="1"/>
        <v>0010</v>
      </c>
      <c r="G4" s="1" t="str">
        <f t="shared" si="1"/>
        <v>0001</v>
      </c>
      <c r="H4" s="1" t="str">
        <f t="shared" si="1"/>
        <v>1001</v>
      </c>
      <c r="I4" s="1" t="str">
        <f t="shared" si="1"/>
        <v>0000</v>
      </c>
      <c r="J4" s="1" t="str">
        <f t="shared" si="1"/>
        <v>0010</v>
      </c>
      <c r="K4" s="413"/>
      <c r="L4" s="414"/>
    </row>
    <row r="6" spans="1:12" x14ac:dyDescent="0.25">
      <c r="A6" t="s">
        <v>0</v>
      </c>
      <c r="B6">
        <f>MOD(A3,4)</f>
        <v>2</v>
      </c>
      <c r="C6">
        <f>2^B6*25</f>
        <v>100</v>
      </c>
      <c r="D6" t="s">
        <v>9</v>
      </c>
      <c r="E6" t="s">
        <v>139</v>
      </c>
      <c r="F6">
        <f>C6*C8*10^-3</f>
        <v>3.5</v>
      </c>
      <c r="G6" t="s">
        <v>142</v>
      </c>
    </row>
    <row r="7" spans="1:12" x14ac:dyDescent="0.25">
      <c r="A7" t="s">
        <v>1</v>
      </c>
      <c r="B7">
        <f>MOD(B3,4)</f>
        <v>2</v>
      </c>
      <c r="C7">
        <f>2^B7*25</f>
        <v>100</v>
      </c>
      <c r="D7" t="s">
        <v>9</v>
      </c>
      <c r="E7" t="s">
        <v>140</v>
      </c>
      <c r="F7">
        <f>1/(2*PI()*C8*10^3*C9*10^-12*4*10^6*C6*10^-6)/1000</f>
        <v>4.5472840883398664</v>
      </c>
      <c r="G7" t="s">
        <v>11</v>
      </c>
    </row>
    <row r="8" spans="1:12" x14ac:dyDescent="0.25">
      <c r="A8" t="s">
        <v>2</v>
      </c>
      <c r="B8">
        <f>4*C3+(D3-MOD(D3,4))/4</f>
        <v>7</v>
      </c>
      <c r="C8">
        <f>B8*5</f>
        <v>35</v>
      </c>
      <c r="D8" t="s">
        <v>94</v>
      </c>
      <c r="E8" t="s">
        <v>141</v>
      </c>
      <c r="F8">
        <f>1/(2*PI()*C8*10^3*C10*10^-12)/1000</f>
        <v>727.56545413437868</v>
      </c>
      <c r="G8" t="s">
        <v>11</v>
      </c>
    </row>
    <row r="9" spans="1:12" x14ac:dyDescent="0.25">
      <c r="A9" t="s">
        <v>3</v>
      </c>
      <c r="B9">
        <f>4*MOD(D3,4)+(E3-MOD(E3,4))/4</f>
        <v>2</v>
      </c>
      <c r="C9">
        <f>B9*1.25</f>
        <v>2.5</v>
      </c>
      <c r="D9" t="s">
        <v>10</v>
      </c>
      <c r="E9" t="s">
        <v>113</v>
      </c>
      <c r="F9">
        <f>C9*C6*4</f>
        <v>1000</v>
      </c>
      <c r="G9" t="s">
        <v>10</v>
      </c>
    </row>
    <row r="10" spans="1:12" x14ac:dyDescent="0.25">
      <c r="A10" t="s">
        <v>4</v>
      </c>
      <c r="B10">
        <f>8*MOD(E3,4)+(F3-MOD(F3,2))/2</f>
        <v>1</v>
      </c>
      <c r="C10">
        <f>B10*'Compensation References'!H$3</f>
        <v>6.25</v>
      </c>
      <c r="D10" t="s">
        <v>10</v>
      </c>
    </row>
    <row r="11" spans="1:12" x14ac:dyDescent="0.25">
      <c r="A11" t="s">
        <v>5</v>
      </c>
      <c r="B11">
        <f>4*G3+(H3-MOD(H3,4))/4</f>
        <v>6</v>
      </c>
      <c r="C11">
        <f>B11*5</f>
        <v>30</v>
      </c>
      <c r="D11" t="s">
        <v>94</v>
      </c>
      <c r="E11" t="s">
        <v>143</v>
      </c>
      <c r="F11">
        <f>C7*C11*10^-3</f>
        <v>3</v>
      </c>
      <c r="G11" t="s">
        <v>142</v>
      </c>
    </row>
    <row r="12" spans="1:12" x14ac:dyDescent="0.25">
      <c r="A12" t="s">
        <v>6</v>
      </c>
      <c r="B12">
        <f>4*MOD(H3,4)+(I3-MOD(I3,4))/4</f>
        <v>4</v>
      </c>
      <c r="C12">
        <f>B12*'Compensation References'!J$3</f>
        <v>1.3320000000000001</v>
      </c>
      <c r="D12" t="s">
        <v>10</v>
      </c>
      <c r="E12" t="s">
        <v>149</v>
      </c>
      <c r="F12">
        <f>1/(2*PI()*C7*C14*10^-3*C12*C11*10^-12*10^3)/1000</f>
        <v>49.785705421638923</v>
      </c>
      <c r="G12" t="s">
        <v>11</v>
      </c>
    </row>
    <row r="13" spans="1:12" x14ac:dyDescent="0.25">
      <c r="A13" t="s">
        <v>7</v>
      </c>
      <c r="B13">
        <f>8*MOD(I3,4)+(J3-MOD(J3,2))/2</f>
        <v>1</v>
      </c>
      <c r="C13">
        <f>B13*3.2</f>
        <v>3.2</v>
      </c>
      <c r="D13" t="s">
        <v>10</v>
      </c>
      <c r="E13" t="s">
        <v>150</v>
      </c>
      <c r="F13">
        <f>1/(2*PI()*C11*10^3*C13*10^-12)/1000</f>
        <v>1657.8639905405767</v>
      </c>
      <c r="G13" t="s">
        <v>11</v>
      </c>
    </row>
    <row r="14" spans="1:12" x14ac:dyDescent="0.25">
      <c r="A14" t="s">
        <v>117</v>
      </c>
      <c r="B14">
        <f>MOD(J3,2)</f>
        <v>0</v>
      </c>
      <c r="C14">
        <f>(B14+1)*800</f>
        <v>800</v>
      </c>
      <c r="D14" t="s">
        <v>94</v>
      </c>
      <c r="E14" t="s">
        <v>112</v>
      </c>
      <c r="F14">
        <f>C12*C14*C7/1000</f>
        <v>106.56000000000002</v>
      </c>
      <c r="G14" t="s">
        <v>10</v>
      </c>
    </row>
    <row r="17" spans="1:12" x14ac:dyDescent="0.25">
      <c r="A17" s="416" t="s">
        <v>144</v>
      </c>
      <c r="B17" s="416"/>
      <c r="C17" s="416" t="s">
        <v>145</v>
      </c>
      <c r="D17" s="416"/>
      <c r="E17" s="416" t="s">
        <v>146</v>
      </c>
      <c r="F17" s="416"/>
      <c r="G17" s="416" t="s">
        <v>147</v>
      </c>
      <c r="H17" s="416"/>
      <c r="I17" s="416" t="s">
        <v>148</v>
      </c>
      <c r="J17" s="416"/>
      <c r="K17" s="3" t="s">
        <v>184</v>
      </c>
      <c r="L17" s="3" t="s">
        <v>185</v>
      </c>
    </row>
    <row r="18" spans="1:12" x14ac:dyDescent="0.25">
      <c r="A18" s="4" t="str">
        <f>DEC2HEX(MOD(L18-MOD(L18,16^9),16^10)/16^9)</f>
        <v>1</v>
      </c>
      <c r="B18" s="4" t="str">
        <f>DEC2HEX(MOD(L18-MOD(L18,16^8),16^9)/16^8)</f>
        <v>1</v>
      </c>
      <c r="C18" s="4" t="str">
        <f>DEC2HEX(MOD(L18-MOD(L18,16^7),16^8)/16^7)</f>
        <v>1</v>
      </c>
      <c r="D18" s="4" t="str">
        <f>DEC2HEX(MOD(L18-MOD(L18,16^6),16^7)/16^6)</f>
        <v>C</v>
      </c>
      <c r="E18" s="4" t="str">
        <f>DEC2HEX(MOD(L18-MOD(L18,16^5),16^6)/16^5)</f>
        <v>C</v>
      </c>
      <c r="F18" s="4" t="str">
        <f>DEC2HEX(MOD(L18-MOD(L18,16^4),16^5)/16^4)</f>
        <v>C</v>
      </c>
      <c r="G18" s="4" t="str">
        <f>DEC2HEX(MOD(L18-MOD(L18,16^3),16^4)/16^3)</f>
        <v>1</v>
      </c>
      <c r="H18" s="4" t="str">
        <f>DEC2HEX(MOD(L18-MOD(L18,16^2),16^3)/16^2)</f>
        <v>7</v>
      </c>
      <c r="I18" s="4" t="str">
        <f>DEC2HEX(MOD(L18-MOD(L18,16),16^2)/16)</f>
        <v>C</v>
      </c>
      <c r="J18" s="4" t="str">
        <f>DEC2HEX(MOD(L18,16))</f>
        <v>C</v>
      </c>
      <c r="K18" s="5" t="s">
        <v>155</v>
      </c>
      <c r="L18" s="3">
        <f>HEX2DEC(K18)</f>
        <v>73497581516</v>
      </c>
    </row>
    <row r="19" spans="1:12" x14ac:dyDescent="0.25">
      <c r="A19" s="1">
        <f>HEX2DEC(A18)</f>
        <v>1</v>
      </c>
      <c r="B19" s="1">
        <f t="shared" ref="B19" si="2">HEX2DEC(B18)</f>
        <v>1</v>
      </c>
      <c r="C19" s="1">
        <f t="shared" ref="C19" si="3">HEX2DEC(C18)</f>
        <v>1</v>
      </c>
      <c r="D19" s="1">
        <f t="shared" ref="D19" si="4">HEX2DEC(D18)</f>
        <v>12</v>
      </c>
      <c r="E19" s="1">
        <f t="shared" ref="E19" si="5">HEX2DEC(E18)</f>
        <v>12</v>
      </c>
      <c r="F19" s="1">
        <f t="shared" ref="F19" si="6">HEX2DEC(F18)</f>
        <v>12</v>
      </c>
      <c r="G19" s="1">
        <f t="shared" ref="G19" si="7">HEX2DEC(G18)</f>
        <v>1</v>
      </c>
      <c r="H19" s="1">
        <f t="shared" ref="H19" si="8">HEX2DEC(H18)</f>
        <v>7</v>
      </c>
      <c r="I19" s="1">
        <f t="shared" ref="I19" si="9">HEX2DEC(I18)</f>
        <v>12</v>
      </c>
      <c r="J19" s="1">
        <f t="shared" ref="J19" si="10">HEX2DEC(J18)</f>
        <v>12</v>
      </c>
      <c r="K19" s="415" t="s">
        <v>188</v>
      </c>
      <c r="L19" s="415"/>
    </row>
    <row r="20" spans="1:12" x14ac:dyDescent="0.25">
      <c r="A20" s="1" t="str">
        <f>HEX2BIN(A18,4)</f>
        <v>0001</v>
      </c>
      <c r="B20" s="1" t="str">
        <f t="shared" ref="B20:J20" si="11">HEX2BIN(B18,4)</f>
        <v>0001</v>
      </c>
      <c r="C20" s="1" t="str">
        <f t="shared" si="11"/>
        <v>0001</v>
      </c>
      <c r="D20" s="1" t="str">
        <f t="shared" si="11"/>
        <v>1100</v>
      </c>
      <c r="E20" s="1" t="str">
        <f t="shared" si="11"/>
        <v>1100</v>
      </c>
      <c r="F20" s="1" t="str">
        <f t="shared" si="11"/>
        <v>1100</v>
      </c>
      <c r="G20" s="1" t="str">
        <f t="shared" si="11"/>
        <v>0001</v>
      </c>
      <c r="H20" s="1" t="str">
        <f t="shared" si="11"/>
        <v>0111</v>
      </c>
      <c r="I20" s="1" t="str">
        <f t="shared" si="11"/>
        <v>1100</v>
      </c>
      <c r="J20" s="1" t="str">
        <f t="shared" si="11"/>
        <v>1100</v>
      </c>
      <c r="K20" s="415"/>
      <c r="L20" s="415"/>
    </row>
    <row r="22" spans="1:12" x14ac:dyDescent="0.25">
      <c r="A22" t="s">
        <v>0</v>
      </c>
      <c r="B22">
        <f>MOD(A19,4)</f>
        <v>1</v>
      </c>
      <c r="C22">
        <f>2^B22*25</f>
        <v>50</v>
      </c>
      <c r="D22" t="s">
        <v>9</v>
      </c>
      <c r="E22" t="s">
        <v>139</v>
      </c>
      <c r="F22">
        <f>C22*C24*10^-3</f>
        <v>1.75</v>
      </c>
      <c r="G22" t="s">
        <v>142</v>
      </c>
    </row>
    <row r="23" spans="1:12" x14ac:dyDescent="0.25">
      <c r="A23" t="s">
        <v>1</v>
      </c>
      <c r="B23">
        <f>MOD(B19,4)</f>
        <v>1</v>
      </c>
      <c r="C23">
        <f>2^B23*25</f>
        <v>50</v>
      </c>
      <c r="D23" t="s">
        <v>9</v>
      </c>
      <c r="E23" t="s">
        <v>140</v>
      </c>
      <c r="F23">
        <f>1/(2*PI()*C24*10^3*C25*10^-12*4*10^6*C22*10^-6)/1000</f>
        <v>6.0630454511198231</v>
      </c>
      <c r="G23" t="s">
        <v>11</v>
      </c>
    </row>
    <row r="24" spans="1:12" x14ac:dyDescent="0.25">
      <c r="A24" t="s">
        <v>2</v>
      </c>
      <c r="B24">
        <f>4*C19+(D19-MOD(D19,4))/4</f>
        <v>7</v>
      </c>
      <c r="C24">
        <f>B24*5</f>
        <v>35</v>
      </c>
      <c r="D24" t="s">
        <v>94</v>
      </c>
      <c r="E24" t="s">
        <v>141</v>
      </c>
      <c r="F24">
        <f>1/(2*PI()*C24*10^3*C26*10^-12)/1000</f>
        <v>121.26090902239646</v>
      </c>
      <c r="G24" t="s">
        <v>11</v>
      </c>
    </row>
    <row r="25" spans="1:12" x14ac:dyDescent="0.25">
      <c r="A25" t="s">
        <v>3</v>
      </c>
      <c r="B25">
        <f>4*MOD(D19,4)+(E19-MOD(E19,4))/4</f>
        <v>3</v>
      </c>
      <c r="C25">
        <f>B25*1.25</f>
        <v>3.75</v>
      </c>
      <c r="D25" t="s">
        <v>10</v>
      </c>
      <c r="E25" t="s">
        <v>113</v>
      </c>
      <c r="F25">
        <f>C25*C22*4</f>
        <v>750</v>
      </c>
      <c r="G25" t="s">
        <v>10</v>
      </c>
    </row>
    <row r="26" spans="1:12" x14ac:dyDescent="0.25">
      <c r="A26" t="s">
        <v>4</v>
      </c>
      <c r="B26">
        <f>8*MOD(E19,4)+(F19-MOD(F19,2))/2</f>
        <v>6</v>
      </c>
      <c r="C26">
        <f>B26*'Compensation References'!H$3</f>
        <v>37.5</v>
      </c>
      <c r="D26" t="s">
        <v>10</v>
      </c>
    </row>
    <row r="27" spans="1:12" x14ac:dyDescent="0.25">
      <c r="A27" t="s">
        <v>5</v>
      </c>
      <c r="B27">
        <f>4*G19+(H19-MOD(H19,4))/4</f>
        <v>5</v>
      </c>
      <c r="C27">
        <f>B27*5</f>
        <v>25</v>
      </c>
      <c r="D27" t="s">
        <v>94</v>
      </c>
      <c r="E27" t="s">
        <v>143</v>
      </c>
      <c r="F27">
        <f>C23*C27*10^-3</f>
        <v>1.25</v>
      </c>
      <c r="G27" t="s">
        <v>142</v>
      </c>
    </row>
    <row r="28" spans="1:12" x14ac:dyDescent="0.25">
      <c r="A28" t="s">
        <v>6</v>
      </c>
      <c r="B28">
        <f>4*MOD(H19,4)+(I19-MOD(I19,4))/4</f>
        <v>15</v>
      </c>
      <c r="C28">
        <f>B28*'Compensation References'!J$3</f>
        <v>4.9950000000000001</v>
      </c>
      <c r="D28" t="s">
        <v>10</v>
      </c>
      <c r="E28" t="s">
        <v>149</v>
      </c>
      <c r="F28">
        <f>1/(2*PI()*C23*C30*10^-3*C28*C27*10^-12*10^3)/1000</f>
        <v>31.862851469848916</v>
      </c>
      <c r="G28" t="s">
        <v>11</v>
      </c>
    </row>
    <row r="29" spans="1:12" x14ac:dyDescent="0.25">
      <c r="A29" t="s">
        <v>7</v>
      </c>
      <c r="B29">
        <f>8*MOD(I19,4)+(J19-MOD(J19,2))/2</f>
        <v>6</v>
      </c>
      <c r="C29">
        <f>B29*3.2</f>
        <v>19.200000000000003</v>
      </c>
      <c r="D29" t="s">
        <v>10</v>
      </c>
      <c r="E29" t="s">
        <v>150</v>
      </c>
      <c r="F29">
        <f>1/(2*PI()*C27*10^3*C29*10^-12)/1000</f>
        <v>331.57279810811519</v>
      </c>
      <c r="G29" t="s">
        <v>11</v>
      </c>
    </row>
    <row r="30" spans="1:12" x14ac:dyDescent="0.25">
      <c r="A30" t="s">
        <v>117</v>
      </c>
      <c r="B30">
        <f>MOD(J19,2)</f>
        <v>0</v>
      </c>
      <c r="C30">
        <f>(B30+1)*800</f>
        <v>800</v>
      </c>
      <c r="D30" t="s">
        <v>94</v>
      </c>
      <c r="E30" t="s">
        <v>112</v>
      </c>
      <c r="F30">
        <f>C28*C30*C23/1000</f>
        <v>199.8</v>
      </c>
      <c r="G30" t="s">
        <v>10</v>
      </c>
    </row>
    <row r="33" spans="1:12" x14ac:dyDescent="0.25">
      <c r="A33" s="416" t="s">
        <v>144</v>
      </c>
      <c r="B33" s="416"/>
      <c r="C33" s="416" t="s">
        <v>145</v>
      </c>
      <c r="D33" s="416"/>
      <c r="E33" s="416" t="s">
        <v>146</v>
      </c>
      <c r="F33" s="416"/>
      <c r="G33" s="416" t="s">
        <v>147</v>
      </c>
      <c r="H33" s="416"/>
      <c r="I33" s="416" t="s">
        <v>148</v>
      </c>
      <c r="J33" s="416"/>
      <c r="K33" s="3" t="s">
        <v>186</v>
      </c>
      <c r="L33" s="3" t="s">
        <v>185</v>
      </c>
    </row>
    <row r="34" spans="1:12" x14ac:dyDescent="0.25">
      <c r="A34" s="4" t="str">
        <f>DEC2HEX(MOD(L34-MOD(L34,16^9),16^10)/16^9)</f>
        <v>0</v>
      </c>
      <c r="B34" s="4" t="str">
        <f>DEC2HEX(MOD(L34-MOD(L34,16^8),16^9)/16^8)</f>
        <v>1</v>
      </c>
      <c r="C34" s="4" t="str">
        <f>DEC2HEX(MOD(L34-MOD(L34,16^7),16^8)/16^7)</f>
        <v>3</v>
      </c>
      <c r="D34" s="4" t="str">
        <f>DEC2HEX(MOD(L34-MOD(L34,16^6),16^7)/16^6)</f>
        <v>D</v>
      </c>
      <c r="E34" s="4" t="str">
        <f>DEC2HEX(MOD(L34-MOD(L34,16^5),16^6)/16^5)</f>
        <v>0</v>
      </c>
      <c r="F34" s="4" t="str">
        <f>DEC2HEX(MOD(L34-MOD(L34,16^4),16^5)/16^4)</f>
        <v>4</v>
      </c>
      <c r="G34" s="4" t="str">
        <f>DEC2HEX(MOD(L34-MOD(L34,16^3),16^4)/16^3)</f>
        <v>4</v>
      </c>
      <c r="H34" s="4" t="str">
        <f>DEC2HEX(MOD(L34-MOD(L34,16^2),16^3)/16^2)</f>
        <v>9</v>
      </c>
      <c r="I34" s="4" t="str">
        <f>DEC2HEX(MOD(L34-MOD(L34,16),16^2)/16)</f>
        <v>4</v>
      </c>
      <c r="J34" s="4" t="str">
        <f>DEC2HEX(MOD(L34,16))</f>
        <v>2</v>
      </c>
      <c r="K34" s="5" t="s">
        <v>183</v>
      </c>
      <c r="L34" s="3">
        <f>HEX2DEC(K34)</f>
        <v>5318658370</v>
      </c>
    </row>
    <row r="35" spans="1:12" x14ac:dyDescent="0.25">
      <c r="A35" s="1">
        <f>HEX2DEC(A34)</f>
        <v>0</v>
      </c>
      <c r="B35" s="1">
        <f t="shared" ref="B35:J35" si="12">HEX2DEC(B34)</f>
        <v>1</v>
      </c>
      <c r="C35" s="1">
        <f t="shared" si="12"/>
        <v>3</v>
      </c>
      <c r="D35" s="1">
        <f t="shared" si="12"/>
        <v>13</v>
      </c>
      <c r="E35" s="1">
        <f t="shared" si="12"/>
        <v>0</v>
      </c>
      <c r="F35" s="1">
        <f t="shared" si="12"/>
        <v>4</v>
      </c>
      <c r="G35" s="1">
        <f t="shared" si="12"/>
        <v>4</v>
      </c>
      <c r="H35" s="1">
        <f t="shared" si="12"/>
        <v>9</v>
      </c>
      <c r="I35" s="1">
        <f t="shared" si="12"/>
        <v>4</v>
      </c>
      <c r="J35" s="1">
        <f t="shared" si="12"/>
        <v>2</v>
      </c>
      <c r="K35" s="415" t="s">
        <v>188</v>
      </c>
      <c r="L35" s="415"/>
    </row>
    <row r="36" spans="1:12" x14ac:dyDescent="0.25">
      <c r="A36" s="1" t="str">
        <f>HEX2BIN(A34,4)</f>
        <v>0000</v>
      </c>
      <c r="B36" s="1" t="str">
        <f t="shared" ref="B36:J36" si="13">HEX2BIN(B34,4)</f>
        <v>0001</v>
      </c>
      <c r="C36" s="1" t="str">
        <f t="shared" si="13"/>
        <v>0011</v>
      </c>
      <c r="D36" s="1" t="str">
        <f t="shared" si="13"/>
        <v>1101</v>
      </c>
      <c r="E36" s="1" t="str">
        <f t="shared" si="13"/>
        <v>0000</v>
      </c>
      <c r="F36" s="1" t="str">
        <f t="shared" si="13"/>
        <v>0100</v>
      </c>
      <c r="G36" s="1" t="str">
        <f t="shared" si="13"/>
        <v>0100</v>
      </c>
      <c r="H36" s="1" t="str">
        <f t="shared" si="13"/>
        <v>1001</v>
      </c>
      <c r="I36" s="1" t="str">
        <f t="shared" si="13"/>
        <v>0100</v>
      </c>
      <c r="J36" s="1" t="str">
        <f t="shared" si="13"/>
        <v>0010</v>
      </c>
      <c r="K36" s="415"/>
      <c r="L36" s="415"/>
    </row>
    <row r="38" spans="1:12" x14ac:dyDescent="0.25">
      <c r="A38" t="s">
        <v>0</v>
      </c>
      <c r="B38">
        <f>MOD(A35,4)</f>
        <v>0</v>
      </c>
      <c r="C38">
        <f>2^B38*25</f>
        <v>25</v>
      </c>
      <c r="D38" t="s">
        <v>9</v>
      </c>
      <c r="E38" t="s">
        <v>139</v>
      </c>
      <c r="F38">
        <f>C38*C40*10^-3</f>
        <v>1.875</v>
      </c>
      <c r="G38" t="s">
        <v>142</v>
      </c>
    </row>
    <row r="39" spans="1:12" x14ac:dyDescent="0.25">
      <c r="A39" t="s">
        <v>1</v>
      </c>
      <c r="B39">
        <f>MOD(B35,4)</f>
        <v>1</v>
      </c>
      <c r="C39">
        <f>2^B39*25</f>
        <v>50</v>
      </c>
      <c r="D39" t="s">
        <v>9</v>
      </c>
      <c r="E39" t="s">
        <v>140</v>
      </c>
      <c r="F39">
        <f>1/(2*PI()*C40*10^3*C41*10^-12*4*10^6*C38*10^-6)/1000</f>
        <v>4.2441318157838763</v>
      </c>
      <c r="G39" t="s">
        <v>11</v>
      </c>
    </row>
    <row r="40" spans="1:12" x14ac:dyDescent="0.25">
      <c r="A40" t="s">
        <v>2</v>
      </c>
      <c r="B40">
        <f>4*C35+(D35-MOD(D35,4))/4</f>
        <v>15</v>
      </c>
      <c r="C40">
        <f>B40*5</f>
        <v>75</v>
      </c>
      <c r="D40" t="s">
        <v>94</v>
      </c>
      <c r="E40" t="s">
        <v>141</v>
      </c>
      <c r="F40">
        <f>1/(2*PI()*C40*10^3*C42*10^-12)/1000</f>
        <v>169.76527263135503</v>
      </c>
      <c r="G40" t="s">
        <v>11</v>
      </c>
    </row>
    <row r="41" spans="1:12" x14ac:dyDescent="0.25">
      <c r="A41" t="s">
        <v>3</v>
      </c>
      <c r="B41">
        <f>4*MOD(D35,4)+(E35-MOD(E35,4))/4</f>
        <v>4</v>
      </c>
      <c r="C41">
        <f>B41*1.25</f>
        <v>5</v>
      </c>
      <c r="D41" t="s">
        <v>10</v>
      </c>
      <c r="E41" t="s">
        <v>113</v>
      </c>
      <c r="F41">
        <f>C41*C38*4</f>
        <v>500</v>
      </c>
      <c r="G41" t="s">
        <v>10</v>
      </c>
    </row>
    <row r="42" spans="1:12" x14ac:dyDescent="0.25">
      <c r="A42" t="s">
        <v>4</v>
      </c>
      <c r="B42">
        <f>8*MOD(E35,4)+(F35-MOD(F35,2))/2</f>
        <v>2</v>
      </c>
      <c r="C42">
        <f>B42*'Compensation References'!H$3</f>
        <v>12.5</v>
      </c>
      <c r="D42" t="s">
        <v>10</v>
      </c>
    </row>
    <row r="43" spans="1:12" x14ac:dyDescent="0.25">
      <c r="A43" t="s">
        <v>5</v>
      </c>
      <c r="B43">
        <f>4*G35+(H35-MOD(H35,4))/4</f>
        <v>18</v>
      </c>
      <c r="C43">
        <f>B43*5</f>
        <v>90</v>
      </c>
      <c r="D43" t="s">
        <v>94</v>
      </c>
      <c r="E43" t="s">
        <v>143</v>
      </c>
      <c r="F43">
        <f>C39*C43*10^-3</f>
        <v>4.5</v>
      </c>
      <c r="G43" t="s">
        <v>142</v>
      </c>
    </row>
    <row r="44" spans="1:12" x14ac:dyDescent="0.25">
      <c r="A44" t="s">
        <v>6</v>
      </c>
      <c r="B44">
        <f>4*MOD(H35,4)+(I35-MOD(I35,4))/4</f>
        <v>5</v>
      </c>
      <c r="C44">
        <f>B44*'Compensation References'!J$3</f>
        <v>1.665</v>
      </c>
      <c r="D44" t="s">
        <v>10</v>
      </c>
      <c r="E44" t="s">
        <v>149</v>
      </c>
      <c r="F44">
        <f>1/(2*PI()*C39*C46*10^-3*C44*C43*10^-12*10^3)/1000</f>
        <v>26.552376224874095</v>
      </c>
      <c r="G44" t="s">
        <v>11</v>
      </c>
    </row>
    <row r="45" spans="1:12" x14ac:dyDescent="0.25">
      <c r="A45" t="s">
        <v>7</v>
      </c>
      <c r="B45">
        <f>8*MOD(I35,4)+(J35-MOD(J35,2))/2</f>
        <v>1</v>
      </c>
      <c r="C45">
        <f>B45*3.2</f>
        <v>3.2</v>
      </c>
      <c r="D45" t="s">
        <v>10</v>
      </c>
      <c r="E45" t="s">
        <v>150</v>
      </c>
      <c r="F45">
        <f>1/(2*PI()*C43*10^3*C45*10^-12)/1000</f>
        <v>552.62133018019199</v>
      </c>
      <c r="G45" t="s">
        <v>11</v>
      </c>
    </row>
    <row r="46" spans="1:12" x14ac:dyDescent="0.25">
      <c r="A46" t="s">
        <v>117</v>
      </c>
      <c r="B46">
        <f>MOD(J35,2)</f>
        <v>0</v>
      </c>
      <c r="C46">
        <f>(B46+1)*800</f>
        <v>800</v>
      </c>
      <c r="D46" t="s">
        <v>94</v>
      </c>
      <c r="E46" t="s">
        <v>112</v>
      </c>
      <c r="F46">
        <f>C44*C46*C39/1000</f>
        <v>66.599999999999994</v>
      </c>
      <c r="G46" t="s">
        <v>10</v>
      </c>
    </row>
  </sheetData>
  <mergeCells count="18">
    <mergeCell ref="A1:B1"/>
    <mergeCell ref="C1:D1"/>
    <mergeCell ref="E1:F1"/>
    <mergeCell ref="G1:H1"/>
    <mergeCell ref="I1:J1"/>
    <mergeCell ref="K3:L4"/>
    <mergeCell ref="K19:L20"/>
    <mergeCell ref="K35:L36"/>
    <mergeCell ref="A33:B33"/>
    <mergeCell ref="C33:D33"/>
    <mergeCell ref="E33:F33"/>
    <mergeCell ref="G33:H33"/>
    <mergeCell ref="I33:J33"/>
    <mergeCell ref="A17:B17"/>
    <mergeCell ref="C17:D17"/>
    <mergeCell ref="E17:F17"/>
    <mergeCell ref="G17:H17"/>
    <mergeCell ref="I17:J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5" x14ac:dyDescent="0.25"/>
  <cols>
    <col min="1" max="1" width="13.5703125" customWidth="1"/>
    <col min="2" max="2" width="23.85546875" bestFit="1" customWidth="1"/>
    <col min="3" max="6" width="13.5703125" customWidth="1"/>
  </cols>
  <sheetData>
    <row r="1" spans="1:6" x14ac:dyDescent="0.25">
      <c r="A1" s="419" t="s">
        <v>301</v>
      </c>
      <c r="B1" s="419"/>
      <c r="C1" s="419"/>
      <c r="D1" s="419"/>
      <c r="E1" s="419"/>
      <c r="F1" s="419"/>
    </row>
    <row r="2" spans="1:6" x14ac:dyDescent="0.25">
      <c r="A2" s="3" t="s">
        <v>208</v>
      </c>
      <c r="B2" s="3" t="s">
        <v>21</v>
      </c>
      <c r="C2" s="3" t="s">
        <v>302</v>
      </c>
      <c r="D2" s="3" t="s">
        <v>303</v>
      </c>
      <c r="E2" s="3" t="s">
        <v>304</v>
      </c>
      <c r="F2" s="3" t="s">
        <v>305</v>
      </c>
    </row>
    <row r="3" spans="1:6" x14ac:dyDescent="0.25">
      <c r="A3" s="3" t="s">
        <v>215</v>
      </c>
      <c r="B3" s="3" t="s">
        <v>239</v>
      </c>
      <c r="C3" s="3" t="s">
        <v>248</v>
      </c>
      <c r="D3" s="3" t="s">
        <v>248</v>
      </c>
      <c r="E3" s="3" t="str">
        <f>VLOOKUP('Pinstrap Reverse Lookup'!C3,'Resistor Selection'!AL$3:AR$20,6,FALSE)</f>
        <v>FLOAT</v>
      </c>
      <c r="F3" s="3">
        <f>VLOOKUP(D3,'Resistor Selection'!AM$5:AQ$20,5,FALSE)</f>
        <v>0</v>
      </c>
    </row>
    <row r="4" spans="1:6" x14ac:dyDescent="0.25">
      <c r="A4" s="3" t="s">
        <v>216</v>
      </c>
      <c r="B4" s="3" t="s">
        <v>240</v>
      </c>
      <c r="C4" s="3">
        <v>12100</v>
      </c>
      <c r="D4" s="3">
        <v>18700</v>
      </c>
      <c r="E4" s="3">
        <f>VLOOKUP('Pinstrap Reverse Lookup'!C4,'Resistor Selection'!AL$3:AR$20,6,FALSE)</f>
        <v>5</v>
      </c>
      <c r="F4" s="3">
        <f>VLOOKUP(D4,'Resistor Selection'!AN$5:AQ$20,4,FALSE)</f>
        <v>4</v>
      </c>
    </row>
    <row r="5" spans="1:6" x14ac:dyDescent="0.25">
      <c r="A5" s="3" t="s">
        <v>223</v>
      </c>
      <c r="B5" s="3" t="s">
        <v>241</v>
      </c>
      <c r="C5" s="3">
        <v>4640</v>
      </c>
      <c r="D5" s="3">
        <v>9090</v>
      </c>
      <c r="E5" s="3">
        <f>VLOOKUP('Pinstrap Reverse Lookup'!C5,'Resistor Selection'!AL$3:AR$20,6,FALSE)</f>
        <v>0</v>
      </c>
      <c r="F5" s="3">
        <f>VLOOKUP(D5,'Resistor Selection'!AO$5:AQ$20,3,FALSE)</f>
        <v>3</v>
      </c>
    </row>
    <row r="6" spans="1:6" x14ac:dyDescent="0.25">
      <c r="A6" s="3" t="s">
        <v>229</v>
      </c>
      <c r="B6" s="3" t="s">
        <v>242</v>
      </c>
      <c r="C6" s="3">
        <v>5620</v>
      </c>
      <c r="D6" s="3">
        <v>18700</v>
      </c>
      <c r="E6" s="3">
        <f>VLOOKUP('Pinstrap Reverse Lookup'!C6,'Resistor Selection'!AL$3:AR$20,6,FALSE)</f>
        <v>1</v>
      </c>
      <c r="F6" s="3">
        <f>VLOOKUP(D6,'Resistor Selection'!AP$5:AQ$20,2,FALSE)</f>
        <v>1</v>
      </c>
    </row>
    <row r="8" spans="1:6" x14ac:dyDescent="0.25">
      <c r="A8" s="420" t="s">
        <v>306</v>
      </c>
      <c r="B8" s="420"/>
      <c r="C8" s="420" t="s">
        <v>193</v>
      </c>
      <c r="D8" s="420"/>
      <c r="E8" s="420"/>
    </row>
    <row r="9" spans="1:6" x14ac:dyDescent="0.25">
      <c r="A9" s="3" t="s">
        <v>208</v>
      </c>
      <c r="B9" s="3" t="s">
        <v>209</v>
      </c>
      <c r="C9" s="3" t="s">
        <v>21</v>
      </c>
      <c r="D9" s="3" t="s">
        <v>210</v>
      </c>
      <c r="E9" s="3" t="s">
        <v>14</v>
      </c>
    </row>
    <row r="10" spans="1:6" x14ac:dyDescent="0.25">
      <c r="A10" s="417" t="s">
        <v>215</v>
      </c>
      <c r="B10" s="3" t="s">
        <v>123</v>
      </c>
      <c r="C10" s="3"/>
      <c r="D10" s="3"/>
      <c r="E10" s="3" t="str">
        <f>IF(OR(F3='Resistor Selection'!AL4,MOD('Pinstrap Reverse Lookup'!F3,2)=0),'Pinstrap Reverse Lookup'!E3,'Pinstrap Reverse Lookup'!E3+16)</f>
        <v>FLOAT</v>
      </c>
    </row>
    <row r="11" spans="1:6" x14ac:dyDescent="0.25">
      <c r="A11" s="418"/>
      <c r="B11" s="3" t="s">
        <v>36</v>
      </c>
      <c r="C11" s="3"/>
      <c r="D11" s="3" t="s">
        <v>11</v>
      </c>
      <c r="E11" s="3">
        <f>(F3-MOD(F3,2))/2</f>
        <v>0</v>
      </c>
    </row>
    <row r="12" spans="1:6" x14ac:dyDescent="0.25">
      <c r="A12" s="417" t="s">
        <v>216</v>
      </c>
      <c r="B12" s="3" t="s">
        <v>217</v>
      </c>
      <c r="C12" s="3"/>
      <c r="D12" s="3" t="s">
        <v>218</v>
      </c>
      <c r="E12" s="3"/>
    </row>
    <row r="13" spans="1:6" x14ac:dyDescent="0.25">
      <c r="A13" s="421"/>
      <c r="B13" s="3" t="s">
        <v>219</v>
      </c>
      <c r="C13" s="3"/>
      <c r="D13" s="3" t="s">
        <v>26</v>
      </c>
      <c r="E13" s="3"/>
    </row>
    <row r="14" spans="1:6" x14ac:dyDescent="0.25">
      <c r="A14" s="418"/>
      <c r="B14" s="3" t="s">
        <v>222</v>
      </c>
      <c r="C14" s="3"/>
      <c r="D14" s="3"/>
      <c r="E14" s="3"/>
    </row>
    <row r="15" spans="1:6" x14ac:dyDescent="0.25">
      <c r="A15" s="417" t="s">
        <v>223</v>
      </c>
      <c r="B15" s="3" t="s">
        <v>224</v>
      </c>
      <c r="C15" s="3"/>
      <c r="D15" s="3" t="s">
        <v>22</v>
      </c>
      <c r="E15" s="3"/>
    </row>
    <row r="16" spans="1:6" x14ac:dyDescent="0.25">
      <c r="A16" s="421"/>
      <c r="B16" s="3" t="s">
        <v>227</v>
      </c>
      <c r="C16" s="3"/>
      <c r="D16" s="3" t="s">
        <v>22</v>
      </c>
      <c r="E16" s="3"/>
    </row>
    <row r="17" spans="1:5" x14ac:dyDescent="0.25">
      <c r="A17" s="418"/>
      <c r="B17" s="3" t="s">
        <v>228</v>
      </c>
      <c r="C17" s="3"/>
      <c r="D17" s="3"/>
      <c r="E17" s="3"/>
    </row>
    <row r="18" spans="1:5" x14ac:dyDescent="0.25">
      <c r="A18" s="417" t="s">
        <v>229</v>
      </c>
      <c r="B18" s="3" t="s">
        <v>230</v>
      </c>
      <c r="C18" s="3"/>
      <c r="D18" s="3" t="s">
        <v>231</v>
      </c>
      <c r="E18" s="3"/>
    </row>
    <row r="19" spans="1:5" x14ac:dyDescent="0.25">
      <c r="A19" s="418"/>
      <c r="B19" s="3" t="s">
        <v>307</v>
      </c>
      <c r="C19" s="3"/>
      <c r="D19" s="3"/>
      <c r="E19" s="3"/>
    </row>
  </sheetData>
  <mergeCells count="7">
    <mergeCell ref="A18:A19"/>
    <mergeCell ref="A1:F1"/>
    <mergeCell ref="A8:B8"/>
    <mergeCell ref="C8:E8"/>
    <mergeCell ref="A10:A11"/>
    <mergeCell ref="A12:A14"/>
    <mergeCell ref="A15:A1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Ver_x002e_ xmlns="3c78f53b-1e1a-4bd0-bde5-8f4af4b526cf">1</Ver_x002e_>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B62997-24DA-40E7-8841-8284CD6E7114}">
  <ds:schemaRefs>
    <ds:schemaRef ds:uri="http://schemas.microsoft.com/office/2006/metadata/properties"/>
    <ds:schemaRef ds:uri="http://schemas.microsoft.com/office/2006/documentManagement/types"/>
    <ds:schemaRef ds:uri="3c78f53b-1e1a-4bd0-bde5-8f4af4b526cf"/>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customXml/itemProps2.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96E7A8-5D77-46DF-BE6D-4ED3D887F4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59</vt:i4>
      </vt:variant>
    </vt:vector>
  </HeadingPairs>
  <TitlesOfParts>
    <vt:vector size="73"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sujith.mohandas</cp:lastModifiedBy>
  <dcterms:created xsi:type="dcterms:W3CDTF">2017-09-08T18:35:14Z</dcterms:created>
  <dcterms:modified xsi:type="dcterms:W3CDTF">2024-01-10T16:28:33Z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